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drawings/drawing3.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charts/chart15.xml" ContentType="application/vnd.openxmlformats-officedocument.drawingml.chart+xml"/>
  <Override PartName="/xl/theme/themeOverride13.xml" ContentType="application/vnd.openxmlformats-officedocument.themeOverride+xml"/>
  <Override PartName="/xl/charts/chart16.xml" ContentType="application/vnd.openxmlformats-officedocument.drawingml.chart+xml"/>
  <Override PartName="/xl/theme/themeOverride14.xml" ContentType="application/vnd.openxmlformats-officedocument.themeOverride+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6.xml" ContentType="application/vnd.openxmlformats-officedocument.themeOverride+xml"/>
  <Override PartName="/xl/charts/chart19.xml" ContentType="application/vnd.openxmlformats-officedocument.drawingml.chart+xml"/>
  <Override PartName="/xl/theme/themeOverride17.xml" ContentType="application/vnd.openxmlformats-officedocument.themeOverride+xml"/>
  <Override PartName="/xl/charts/chart20.xml" ContentType="application/vnd.openxmlformats-officedocument.drawingml.chart+xml"/>
  <Override PartName="/xl/theme/themeOverride18.xml" ContentType="application/vnd.openxmlformats-officedocument.themeOverride+xml"/>
  <Override PartName="/xl/charts/chart21.xml" ContentType="application/vnd.openxmlformats-officedocument.drawingml.chart+xml"/>
  <Override PartName="/xl/theme/themeOverride19.xml" ContentType="application/vnd.openxmlformats-officedocument.themeOverride+xml"/>
  <Override PartName="/xl/charts/chart22.xml" ContentType="application/vnd.openxmlformats-officedocument.drawingml.chart+xml"/>
  <Override PartName="/xl/drawings/drawing4.xml" ContentType="application/vnd.openxmlformats-officedocument.drawingml.chartshapes+xml"/>
  <Override PartName="/xl/charts/chart23.xml" ContentType="application/vnd.openxmlformats-officedocument.drawingml.chart+xml"/>
  <Override PartName="/xl/drawings/drawing5.xml" ContentType="application/vnd.openxmlformats-officedocument.drawingml.chartshapes+xml"/>
  <Override PartName="/xl/charts/chart24.xml" ContentType="application/vnd.openxmlformats-officedocument.drawingml.chart+xml"/>
  <Override PartName="/xl/theme/themeOverride20.xml" ContentType="application/vnd.openxmlformats-officedocument.themeOverride+xml"/>
  <Override PartName="/xl/tables/table2.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User\Google Drive\3. DANE\2021\1. VISORES\NARP\Boletín Programado\DICE\"/>
    </mc:Choice>
  </mc:AlternateContent>
  <xr:revisionPtr revIDLastSave="0" documentId="13_ncr:1_{04D29F82-3D69-4D12-A22A-4D7CD5E8AC46}" xr6:coauthVersionLast="46" xr6:coauthVersionMax="46" xr10:uidLastSave="{00000000-0000-0000-0000-000000000000}"/>
  <workbookProtection workbookAlgorithmName="SHA-512" workbookHashValue="Csr3CPbxud9yOo0zYVG0fzVO4RpR7dvVgr/p7nVApPZiD1hAjzbX+sQfQjHD1dA7VAczBlt5QFB8+gafbo2NQg==" workbookSaltValue="5uEwEhEAW+Znbq2C6oQbUw==" workbookSpinCount="100000" lockStructure="1"/>
  <bookViews>
    <workbookView xWindow="-110" yWindow="-110" windowWidth="19420" windowHeight="10420" tabRatio="923" xr2:uid="{00000000-000D-0000-FFFF-FFFF00000000}"/>
  </bookViews>
  <sheets>
    <sheet name="Introducción" sheetId="38" r:id="rId1"/>
    <sheet name="Visor_NARP_CNPV_2018" sheetId="3" r:id="rId2"/>
    <sheet name="Tablas" sheetId="6" state="hidden" r:id="rId3"/>
    <sheet name="1" sheetId="7" state="hidden" r:id="rId4"/>
    <sheet name="2" sheetId="8" state="hidden" r:id="rId5"/>
    <sheet name="3" sheetId="9" state="hidden" r:id="rId6"/>
    <sheet name="3.1" sheetId="28" state="hidden" r:id="rId7"/>
    <sheet name="3.2" sheetId="32" state="hidden" r:id="rId8"/>
    <sheet name="3.3" sheetId="31" state="hidden" r:id="rId9"/>
    <sheet name="4" sheetId="10" state="hidden" r:id="rId10"/>
    <sheet name="5" sheetId="11" state="hidden" r:id="rId11"/>
    <sheet name="6" sheetId="12" state="hidden" r:id="rId12"/>
    <sheet name="7" sheetId="13" state="hidden" r:id="rId13"/>
    <sheet name="8" sheetId="14" state="hidden" r:id="rId14"/>
    <sheet name="8.1" sheetId="33" state="hidden" r:id="rId15"/>
    <sheet name="9" sheetId="15" state="hidden" r:id="rId16"/>
    <sheet name="9.1" sheetId="34" state="hidden" r:id="rId17"/>
    <sheet name="10" sheetId="16" state="hidden" r:id="rId18"/>
    <sheet name="11" sheetId="40" state="hidden" r:id="rId19"/>
    <sheet name="12" sheetId="18" state="hidden" r:id="rId20"/>
    <sheet name="13" sheetId="19" state="hidden" r:id="rId21"/>
    <sheet name="14" sheetId="20" state="hidden" r:id="rId22"/>
    <sheet name="15" sheetId="21" state="hidden" r:id="rId23"/>
    <sheet name="16" sheetId="22" state="hidden" r:id="rId24"/>
    <sheet name="17" sheetId="23" state="hidden" r:id="rId25"/>
    <sheet name="18" sheetId="24" state="hidden" r:id="rId26"/>
    <sheet name="19" sheetId="25" state="hidden" r:id="rId27"/>
    <sheet name="20" sheetId="36" state="hidden" r:id="rId28"/>
    <sheet name="21" sheetId="37" state="hidden" r:id="rId29"/>
    <sheet name="23" sheetId="30" state="hidden" r:id="rId30"/>
  </sheets>
  <externalReferences>
    <externalReference r:id="rId31"/>
    <externalReference r:id="rId32"/>
    <externalReference r:id="rId33"/>
  </externalReferences>
  <definedNames>
    <definedName name="_xlnm._FilterDatabase" localSheetId="27" hidden="1">'20'!$A$1:$R$67</definedName>
    <definedName name="_xlnm._FilterDatabase" localSheetId="6" hidden="1">'3.1'!#REF!</definedName>
    <definedName name="_xlnm._FilterDatabase" localSheetId="7" hidden="1">'3.2'!$A$1:$H$5939</definedName>
    <definedName name="_xlnm._FilterDatabase" localSheetId="8" hidden="1">'3.3'!$A$1:$J$7029</definedName>
    <definedName name="_xlnm._FilterDatabase" localSheetId="12" hidden="1">'7'!$A$1:$G$2986</definedName>
    <definedName name="_xlnm._FilterDatabase" localSheetId="14" hidden="1">'8.1'!$A$1:$H$4158</definedName>
    <definedName name="_xlnm._FilterDatabase" localSheetId="2" hidden="1">Tablas!$A$1:$F$39</definedName>
    <definedName name="Departamentos" localSheetId="6">[1]Mapas!$R$1129:$R$1162</definedName>
    <definedName name="Departamentos" localSheetId="0">[2]Mapas!$R$1129:$R$1162</definedName>
    <definedName name="Departamentos">[3]Mapas!$R$1129:$R$1162</definedName>
    <definedName name="fotos">INDEX('23'!$B$1:$B$34,MATCH(Visor_NARP_CNPV_2018!$E$3,'23'!$A$1:$A$34,FALSE))</definedName>
    <definedName name="Municipios" localSheetId="6">[1]Mapas!$R$4:$R$1128</definedName>
    <definedName name="Municipios" localSheetId="0">[2]Mapas!$R$4:$R$1128</definedName>
    <definedName name="Municipios">[3]Mapas!$R$4:$R$1128</definedName>
    <definedName name="NBI_NARP_CNPV2018">'20'!$A$1:$R$67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3" l="1"/>
  <c r="Z4" i="28" l="1"/>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196" i="28"/>
  <c r="Z197" i="28"/>
  <c r="Z198" i="28"/>
  <c r="Z199" i="28"/>
  <c r="Z200" i="28"/>
  <c r="Z201" i="28"/>
  <c r="Z202" i="28"/>
  <c r="Z203" i="28"/>
  <c r="Z204" i="28"/>
  <c r="Z205" i="28"/>
  <c r="Z206" i="28"/>
  <c r="Z207" i="28"/>
  <c r="Z208" i="28"/>
  <c r="Z209" i="28"/>
  <c r="Z210" i="28"/>
  <c r="Z211" i="28"/>
  <c r="Z212" i="28"/>
  <c r="Z213" i="28"/>
  <c r="Z214" i="28"/>
  <c r="Z215" i="28"/>
  <c r="Z216" i="28"/>
  <c r="Z217" i="28"/>
  <c r="Z218" i="28"/>
  <c r="Z219" i="28"/>
  <c r="Z220" i="28"/>
  <c r="Z221" i="28"/>
  <c r="Z222" i="28"/>
  <c r="Z223" i="28"/>
  <c r="Z224" i="28"/>
  <c r="Z225" i="28"/>
  <c r="Z226" i="28"/>
  <c r="Z227" i="28"/>
  <c r="Z228" i="28"/>
  <c r="Z229" i="28"/>
  <c r="Z230" i="28"/>
  <c r="Z231" i="28"/>
  <c r="Z232" i="28"/>
  <c r="Z233" i="28"/>
  <c r="Z234" i="28"/>
  <c r="Z235" i="28"/>
  <c r="Z236" i="28"/>
  <c r="Z237" i="28"/>
  <c r="Z238" i="28"/>
  <c r="Z239" i="28"/>
  <c r="Z240" i="28"/>
  <c r="Z241" i="28"/>
  <c r="Z242" i="28"/>
  <c r="Z243" i="28"/>
  <c r="Z244" i="28"/>
  <c r="Z245" i="28"/>
  <c r="Z246" i="28"/>
  <c r="Z247" i="28"/>
  <c r="Z248" i="28"/>
  <c r="Z249" i="28"/>
  <c r="Z250" i="28"/>
  <c r="Z251" i="28"/>
  <c r="Z252" i="28"/>
  <c r="Z253" i="28"/>
  <c r="Z254" i="28"/>
  <c r="Z255" i="28"/>
  <c r="Z256" i="28"/>
  <c r="Z257" i="28"/>
  <c r="Z258" i="28"/>
  <c r="Z259" i="28"/>
  <c r="Z260" i="28"/>
  <c r="Z261" i="28"/>
  <c r="Z262" i="28"/>
  <c r="Z263" i="28"/>
  <c r="Z264" i="28"/>
  <c r="Z265" i="28"/>
  <c r="Z266" i="28"/>
  <c r="Z267" i="28"/>
  <c r="Z268" i="28"/>
  <c r="Z269" i="28"/>
  <c r="Z270" i="28"/>
  <c r="Z271" i="28"/>
  <c r="Z272" i="28"/>
  <c r="Z273" i="28"/>
  <c r="Z274" i="28"/>
  <c r="Z275" i="28"/>
  <c r="Z276" i="28"/>
  <c r="Z277" i="28"/>
  <c r="Z278" i="28"/>
  <c r="Z279" i="28"/>
  <c r="Z280" i="28"/>
  <c r="Z281" i="28"/>
  <c r="Z282" i="28"/>
  <c r="Z283" i="28"/>
  <c r="Z284" i="28"/>
  <c r="Z285" i="28"/>
  <c r="Z286" i="28"/>
  <c r="Z287" i="28"/>
  <c r="Z288" i="28"/>
  <c r="Z289" i="28"/>
  <c r="Z290" i="28"/>
  <c r="Z291" i="28"/>
  <c r="Z292" i="28"/>
  <c r="Z293" i="28"/>
  <c r="Z294" i="28"/>
  <c r="Z295" i="28"/>
  <c r="Z296" i="28"/>
  <c r="Z297" i="28"/>
  <c r="Z298" i="28"/>
  <c r="Z299" i="28"/>
  <c r="Z300" i="28"/>
  <c r="Z301" i="28"/>
  <c r="Z302" i="28"/>
  <c r="Z303" i="28"/>
  <c r="Z304" i="28"/>
  <c r="Z305" i="28"/>
  <c r="Z306" i="28"/>
  <c r="Z307" i="28"/>
  <c r="Z308" i="28"/>
  <c r="Z309" i="28"/>
  <c r="Z310" i="28"/>
  <c r="Z311" i="28"/>
  <c r="Z312" i="28"/>
  <c r="Z313" i="28"/>
  <c r="Z314" i="28"/>
  <c r="Z315" i="28"/>
  <c r="Z316" i="28"/>
  <c r="Z317" i="28"/>
  <c r="Z318" i="28"/>
  <c r="Z319" i="28"/>
  <c r="Z320" i="28"/>
  <c r="Z321" i="28"/>
  <c r="Z322" i="28"/>
  <c r="Z323" i="28"/>
  <c r="Z324" i="28"/>
  <c r="Z325" i="28"/>
  <c r="Z326" i="28"/>
  <c r="Z327" i="28"/>
  <c r="Z328" i="28"/>
  <c r="Z329" i="28"/>
  <c r="Z330" i="28"/>
  <c r="Z331" i="28"/>
  <c r="Z332" i="28"/>
  <c r="Z333" i="28"/>
  <c r="Z334" i="28"/>
  <c r="Z335" i="28"/>
  <c r="Z336" i="28"/>
  <c r="Z337" i="28"/>
  <c r="Z338" i="28"/>
  <c r="Z339" i="28"/>
  <c r="Z340" i="28"/>
  <c r="Z341" i="28"/>
  <c r="Z342" i="28"/>
  <c r="Z343" i="28"/>
  <c r="Z344" i="28"/>
  <c r="Z345" i="28"/>
  <c r="Z346" i="28"/>
  <c r="Z347" i="28"/>
  <c r="Z348" i="28"/>
  <c r="Z349" i="28"/>
  <c r="Z350" i="28"/>
  <c r="Z351" i="28"/>
  <c r="Z352" i="28"/>
  <c r="Z353" i="28"/>
  <c r="Z354" i="28"/>
  <c r="Z355" i="28"/>
  <c r="Z356" i="28"/>
  <c r="Z357" i="28"/>
  <c r="Z358" i="28"/>
  <c r="Z359" i="28"/>
  <c r="Z360" i="28"/>
  <c r="Z361" i="28"/>
  <c r="Z362" i="28"/>
  <c r="Z363" i="28"/>
  <c r="Z364" i="28"/>
  <c r="Z365" i="28"/>
  <c r="Z366" i="28"/>
  <c r="Z367" i="28"/>
  <c r="Z368" i="28"/>
  <c r="Z369" i="28"/>
  <c r="Z370" i="28"/>
  <c r="Z371" i="28"/>
  <c r="Z372" i="28"/>
  <c r="Z373" i="28"/>
  <c r="Z374" i="28"/>
  <c r="Z375" i="28"/>
  <c r="Z376" i="28"/>
  <c r="Z377" i="28"/>
  <c r="Z378" i="28"/>
  <c r="Z379" i="28"/>
  <c r="Z380" i="28"/>
  <c r="Z381" i="28"/>
  <c r="Z382" i="28"/>
  <c r="Z383" i="28"/>
  <c r="Z384" i="28"/>
  <c r="Z385" i="28"/>
  <c r="Z386" i="28"/>
  <c r="Z387" i="28"/>
  <c r="Z388" i="28"/>
  <c r="Z389" i="28"/>
  <c r="Z390" i="28"/>
  <c r="Z391" i="28"/>
  <c r="Z392" i="28"/>
  <c r="Z393" i="28"/>
  <c r="Z394" i="28"/>
  <c r="Z395" i="28"/>
  <c r="Z396" i="28"/>
  <c r="Z397" i="28"/>
  <c r="Z398" i="28"/>
  <c r="Z399" i="28"/>
  <c r="Z400" i="28"/>
  <c r="Z401" i="28"/>
  <c r="Z402" i="28"/>
  <c r="Z403" i="28"/>
  <c r="Z404" i="28"/>
  <c r="Z405" i="28"/>
  <c r="Z406" i="28"/>
  <c r="Z407" i="28"/>
  <c r="Z408" i="28"/>
  <c r="Z409" i="28"/>
  <c r="Z410" i="28"/>
  <c r="Z411" i="28"/>
  <c r="Z412" i="28"/>
  <c r="Z413" i="28"/>
  <c r="Z414" i="28"/>
  <c r="Z415" i="28"/>
  <c r="Z416" i="28"/>
  <c r="Z417" i="28"/>
  <c r="Z418" i="28"/>
  <c r="Z419" i="28"/>
  <c r="Z420" i="28"/>
  <c r="Z421" i="28"/>
  <c r="Z422" i="28"/>
  <c r="Z423" i="28"/>
  <c r="Z424" i="28"/>
  <c r="Z425" i="28"/>
  <c r="Z426" i="28"/>
  <c r="Z427" i="28"/>
  <c r="Z428" i="28"/>
  <c r="Z429" i="28"/>
  <c r="Z430" i="28"/>
  <c r="Z431" i="28"/>
  <c r="Z432" i="28"/>
  <c r="Z433" i="28"/>
  <c r="Z434" i="28"/>
  <c r="Z435" i="28"/>
  <c r="Z436" i="28"/>
  <c r="Z437" i="28"/>
  <c r="Z438" i="28"/>
  <c r="Z439" i="28"/>
  <c r="Z440" i="28"/>
  <c r="Z441" i="28"/>
  <c r="Z442" i="28"/>
  <c r="Z443" i="28"/>
  <c r="Z444" i="28"/>
  <c r="Z445" i="28"/>
  <c r="Z446" i="28"/>
  <c r="Z447" i="28"/>
  <c r="Z448" i="28"/>
  <c r="Z449" i="28"/>
  <c r="Z450" i="28"/>
  <c r="Z451" i="28"/>
  <c r="Z452" i="28"/>
  <c r="Z453" i="28"/>
  <c r="Z454" i="28"/>
  <c r="Z455" i="28"/>
  <c r="Z456" i="28"/>
  <c r="Z457" i="28"/>
  <c r="Z458" i="28"/>
  <c r="Z459" i="28"/>
  <c r="Z460" i="28"/>
  <c r="Z461" i="28"/>
  <c r="Z462" i="28"/>
  <c r="Z463" i="28"/>
  <c r="Z464" i="28"/>
  <c r="Z465" i="28"/>
  <c r="Z466" i="28"/>
  <c r="Z467" i="28"/>
  <c r="Z468" i="28"/>
  <c r="Z469" i="28"/>
  <c r="Z470" i="28"/>
  <c r="Z471" i="28"/>
  <c r="Z472" i="28"/>
  <c r="Z473" i="28"/>
  <c r="Z474" i="28"/>
  <c r="Z475" i="28"/>
  <c r="Z476" i="28"/>
  <c r="Z477" i="28"/>
  <c r="Z478" i="28"/>
  <c r="Z479" i="28"/>
  <c r="Z480" i="28"/>
  <c r="Z481" i="28"/>
  <c r="Z482" i="28"/>
  <c r="Z483" i="28"/>
  <c r="Z484" i="28"/>
  <c r="Z485" i="28"/>
  <c r="Z486" i="28"/>
  <c r="Z487" i="28"/>
  <c r="Z488" i="28"/>
  <c r="Z489" i="28"/>
  <c r="Z490" i="28"/>
  <c r="Z491" i="28"/>
  <c r="Z492" i="28"/>
  <c r="Z493" i="28"/>
  <c r="Z494" i="28"/>
  <c r="Z495" i="28"/>
  <c r="Z496" i="28"/>
  <c r="Z497" i="28"/>
  <c r="Z498" i="28"/>
  <c r="Z499" i="28"/>
  <c r="Z500" i="28"/>
  <c r="Z501" i="28"/>
  <c r="Z502" i="28"/>
  <c r="Z503" i="28"/>
  <c r="Z504" i="28"/>
  <c r="Z505" i="28"/>
  <c r="Z506" i="28"/>
  <c r="Z507" i="28"/>
  <c r="Z508" i="28"/>
  <c r="Z509" i="28"/>
  <c r="Z510" i="28"/>
  <c r="Z511" i="28"/>
  <c r="Z512" i="28"/>
  <c r="Z513" i="28"/>
  <c r="Z514" i="28"/>
  <c r="Z515" i="28"/>
  <c r="Z516" i="28"/>
  <c r="Z517" i="28"/>
  <c r="Z518" i="28"/>
  <c r="Z519" i="28"/>
  <c r="Z520" i="28"/>
  <c r="Z521" i="28"/>
  <c r="Z522" i="28"/>
  <c r="Z523" i="28"/>
  <c r="Z524" i="28"/>
  <c r="Z525" i="28"/>
  <c r="Z526" i="28"/>
  <c r="Z527" i="28"/>
  <c r="Z528" i="28"/>
  <c r="Z529" i="28"/>
  <c r="Z530" i="28"/>
  <c r="Z531" i="28"/>
  <c r="Z532" i="28"/>
  <c r="Z533" i="28"/>
  <c r="Z534" i="28"/>
  <c r="Z535" i="28"/>
  <c r="Z536" i="28"/>
  <c r="Z537" i="28"/>
  <c r="Z538" i="28"/>
  <c r="Z539" i="28"/>
  <c r="Z540" i="28"/>
  <c r="Z541" i="28"/>
  <c r="Z542" i="28"/>
  <c r="Z543" i="28"/>
  <c r="Z544" i="28"/>
  <c r="Z545" i="28"/>
  <c r="Z546" i="28"/>
  <c r="Z547" i="28"/>
  <c r="Z548" i="28"/>
  <c r="Z549" i="28"/>
  <c r="Z550" i="28"/>
  <c r="Z551" i="28"/>
  <c r="Z552" i="28"/>
  <c r="Z553" i="28"/>
  <c r="Z554" i="28"/>
  <c r="Z555" i="28"/>
  <c r="Z556" i="28"/>
  <c r="Z557" i="28"/>
  <c r="Z558" i="28"/>
  <c r="Z559" i="28"/>
  <c r="Z560" i="28"/>
  <c r="Z561" i="28"/>
  <c r="Z562" i="28"/>
  <c r="Z563" i="28"/>
  <c r="Z564" i="28"/>
  <c r="Z565" i="28"/>
  <c r="Z566" i="28"/>
  <c r="Z567" i="28"/>
  <c r="Z568" i="28"/>
  <c r="Z569" i="28"/>
  <c r="Z570" i="28"/>
  <c r="Z571" i="28"/>
  <c r="Z572" i="28"/>
  <c r="Z573" i="28"/>
  <c r="Z574" i="28"/>
  <c r="Z575" i="28"/>
  <c r="Z576" i="28"/>
  <c r="Z577" i="28"/>
  <c r="Z578" i="28"/>
  <c r="Z579" i="28"/>
  <c r="Z580" i="28"/>
  <c r="Z581" i="28"/>
  <c r="Z582" i="28"/>
  <c r="Z583" i="28"/>
  <c r="Z584" i="28"/>
  <c r="Z585" i="28"/>
  <c r="Z586" i="28"/>
  <c r="Z587" i="28"/>
  <c r="Z588" i="28"/>
  <c r="Z589" i="28"/>
  <c r="Z590" i="28"/>
  <c r="Z591" i="28"/>
  <c r="Z592" i="28"/>
  <c r="Z593" i="28"/>
  <c r="Z594" i="28"/>
  <c r="Z595" i="28"/>
  <c r="Z596" i="28"/>
  <c r="Z597" i="28"/>
  <c r="Z598" i="28"/>
  <c r="Z599" i="28"/>
  <c r="Z600" i="28"/>
  <c r="Z601" i="28"/>
  <c r="Z602" i="28"/>
  <c r="Z603" i="28"/>
  <c r="Z604" i="28"/>
  <c r="Z605" i="28"/>
  <c r="Z606" i="28"/>
  <c r="Z607" i="28"/>
  <c r="Z608" i="28"/>
  <c r="Z609" i="28"/>
  <c r="Z610" i="28"/>
  <c r="Z611" i="28"/>
  <c r="Z612" i="28"/>
  <c r="Z613" i="28"/>
  <c r="Z614" i="28"/>
  <c r="Z615" i="28"/>
  <c r="Z616" i="28"/>
  <c r="Z617" i="28"/>
  <c r="Z618" i="28"/>
  <c r="Z619" i="28"/>
  <c r="Z620" i="28"/>
  <c r="Z621" i="28"/>
  <c r="Z622" i="28"/>
  <c r="Z623" i="28"/>
  <c r="Z624" i="28"/>
  <c r="Z625" i="28"/>
  <c r="Z626" i="28"/>
  <c r="Z627" i="28"/>
  <c r="Z628" i="28"/>
  <c r="Z629" i="28"/>
  <c r="Z630" i="28"/>
  <c r="Z631" i="28"/>
  <c r="Z632" i="28"/>
  <c r="Z633" i="28"/>
  <c r="Z634" i="28"/>
  <c r="Z635" i="28"/>
  <c r="Z636" i="28"/>
  <c r="Z637" i="28"/>
  <c r="Z638" i="28"/>
  <c r="Z639" i="28"/>
  <c r="Z640" i="28"/>
  <c r="Z641" i="28"/>
  <c r="Z642" i="28"/>
  <c r="Z643" i="28"/>
  <c r="Z644" i="28"/>
  <c r="Z645" i="28"/>
  <c r="Z646" i="28"/>
  <c r="Z647" i="28"/>
  <c r="Z648" i="28"/>
  <c r="Z649" i="28"/>
  <c r="Z650" i="28"/>
  <c r="Z651" i="28"/>
  <c r="Z652" i="28"/>
  <c r="Z653" i="28"/>
  <c r="Z654" i="28"/>
  <c r="Z655" i="28"/>
  <c r="Z656" i="28"/>
  <c r="Z657" i="28"/>
  <c r="Z658" i="28"/>
  <c r="Z659" i="28"/>
  <c r="Z660" i="28"/>
  <c r="Z661" i="28"/>
  <c r="Z662" i="28"/>
  <c r="Z663" i="28"/>
  <c r="Z664" i="28"/>
  <c r="Z665" i="28"/>
  <c r="Z666" i="28"/>
  <c r="Z667" i="28"/>
  <c r="Z668" i="28"/>
  <c r="Z669" i="28"/>
  <c r="Z670" i="28"/>
  <c r="Z671" i="28"/>
  <c r="Z672" i="28"/>
  <c r="Z673" i="28"/>
  <c r="Z674" i="28"/>
  <c r="Z675" i="28"/>
  <c r="Z676" i="28"/>
  <c r="Z677" i="28"/>
  <c r="Z678" i="28"/>
  <c r="Z679" i="28"/>
  <c r="Z680" i="28"/>
  <c r="Z681" i="28"/>
  <c r="Z682" i="28"/>
  <c r="Z683" i="28"/>
  <c r="Z684" i="28"/>
  <c r="Z685" i="28"/>
  <c r="Z686" i="28"/>
  <c r="Z687" i="28"/>
  <c r="Z688" i="28"/>
  <c r="Z689" i="28"/>
  <c r="Z690" i="28"/>
  <c r="Z691" i="28"/>
  <c r="Z692" i="28"/>
  <c r="Z693" i="28"/>
  <c r="Z694" i="28"/>
  <c r="Z695" i="28"/>
  <c r="Z696" i="28"/>
  <c r="Z697" i="28"/>
  <c r="Z698" i="28"/>
  <c r="Z699" i="28"/>
  <c r="Z700" i="28"/>
  <c r="Z701" i="28"/>
  <c r="Z702" i="28"/>
  <c r="Z703" i="28"/>
  <c r="Z704" i="28"/>
  <c r="Z705" i="28"/>
  <c r="Z706" i="28"/>
  <c r="Z707" i="28"/>
  <c r="Z708" i="28"/>
  <c r="Z709" i="28"/>
  <c r="Z710" i="28"/>
  <c r="Z711" i="28"/>
  <c r="Z712" i="28"/>
  <c r="Z713" i="28"/>
  <c r="Z714" i="28"/>
  <c r="Z715" i="28"/>
  <c r="Z716" i="28"/>
  <c r="Z717" i="28"/>
  <c r="Z718" i="28"/>
  <c r="Z719" i="28"/>
  <c r="Z720" i="28"/>
  <c r="Z721" i="28"/>
  <c r="Z722" i="28"/>
  <c r="Z723" i="28"/>
  <c r="Z724" i="28"/>
  <c r="Z725" i="28"/>
  <c r="Z726" i="28"/>
  <c r="Z727" i="28"/>
  <c r="Z728" i="28"/>
  <c r="Z729" i="28"/>
  <c r="Z730" i="28"/>
  <c r="Z731" i="28"/>
  <c r="Z732" i="28"/>
  <c r="Z733" i="28"/>
  <c r="Z734" i="28"/>
  <c r="Z735" i="28"/>
  <c r="Z736" i="28"/>
  <c r="Z737" i="28"/>
  <c r="Z738" i="28"/>
  <c r="Z739" i="28"/>
  <c r="Z740" i="28"/>
  <c r="Z741" i="28"/>
  <c r="Z742" i="28"/>
  <c r="Z743" i="28"/>
  <c r="Z744" i="28"/>
  <c r="Z745" i="28"/>
  <c r="Z746" i="28"/>
  <c r="Z747" i="28"/>
  <c r="Z748" i="28"/>
  <c r="Z749" i="28"/>
  <c r="Z750" i="28"/>
  <c r="Z751" i="28"/>
  <c r="Z752" i="28"/>
  <c r="Z753" i="28"/>
  <c r="Z754" i="28"/>
  <c r="Z755" i="28"/>
  <c r="Z756" i="28"/>
  <c r="Z757" i="28"/>
  <c r="Z758" i="28"/>
  <c r="Z759" i="28"/>
  <c r="Z760" i="28"/>
  <c r="Z761" i="28"/>
  <c r="Z762" i="28"/>
  <c r="Z763" i="28"/>
  <c r="Z764" i="28"/>
  <c r="Z765" i="28"/>
  <c r="Z766" i="28"/>
  <c r="Z767" i="28"/>
  <c r="Z768" i="28"/>
  <c r="Z769" i="28"/>
  <c r="Z770" i="28"/>
  <c r="Z771" i="28"/>
  <c r="Z772" i="28"/>
  <c r="Z773" i="28"/>
  <c r="Z774" i="28"/>
  <c r="Z775" i="28"/>
  <c r="Z776" i="28"/>
  <c r="Z777" i="28"/>
  <c r="Z778" i="28"/>
  <c r="Z779" i="28"/>
  <c r="Z780" i="28"/>
  <c r="Z781" i="28"/>
  <c r="Z782" i="28"/>
  <c r="Z783" i="28"/>
  <c r="Z784" i="28"/>
  <c r="Z785" i="28"/>
  <c r="Z786" i="28"/>
  <c r="Z787" i="28"/>
  <c r="Z788" i="28"/>
  <c r="Z789" i="28"/>
  <c r="Z790" i="28"/>
  <c r="Z791" i="28"/>
  <c r="Z792" i="28"/>
  <c r="Z793" i="28"/>
  <c r="Z794" i="28"/>
  <c r="Z795" i="28"/>
  <c r="Z796" i="28"/>
  <c r="Z797" i="28"/>
  <c r="Z798" i="28"/>
  <c r="Z799" i="28"/>
  <c r="Z800" i="28"/>
  <c r="Z801" i="28"/>
  <c r="Z802" i="28"/>
  <c r="Z803" i="28"/>
  <c r="Z804" i="28"/>
  <c r="Z805" i="28"/>
  <c r="Z806" i="28"/>
  <c r="Z807" i="28"/>
  <c r="Z808" i="28"/>
  <c r="Z809" i="28"/>
  <c r="Z810" i="28"/>
  <c r="Z811" i="28"/>
  <c r="Z812" i="28"/>
  <c r="Z813" i="28"/>
  <c r="Z814" i="28"/>
  <c r="Z815" i="28"/>
  <c r="Z816" i="28"/>
  <c r="Z817" i="28"/>
  <c r="Z818" i="28"/>
  <c r="Z819" i="28"/>
  <c r="Z820" i="28"/>
  <c r="Z821" i="28"/>
  <c r="Z822" i="28"/>
  <c r="Z823" i="28"/>
  <c r="Z824" i="28"/>
  <c r="Z825" i="28"/>
  <c r="Z826" i="28"/>
  <c r="Z827" i="28"/>
  <c r="Z828" i="28"/>
  <c r="Z829" i="28"/>
  <c r="Z830" i="28"/>
  <c r="Z831" i="28"/>
  <c r="Z832" i="28"/>
  <c r="Z833" i="28"/>
  <c r="Z834" i="28"/>
  <c r="Z835" i="28"/>
  <c r="Z836" i="28"/>
  <c r="Z837" i="28"/>
  <c r="Z838" i="28"/>
  <c r="Z839" i="28"/>
  <c r="Z840" i="28"/>
  <c r="Z841" i="28"/>
  <c r="Z842" i="28"/>
  <c r="Z843" i="28"/>
  <c r="Z844" i="28"/>
  <c r="Z845" i="28"/>
  <c r="Z846" i="28"/>
  <c r="Z847" i="28"/>
  <c r="Z848" i="28"/>
  <c r="Z849" i="28"/>
  <c r="Z850" i="28"/>
  <c r="Z851" i="28"/>
  <c r="Z852" i="28"/>
  <c r="Z853" i="28"/>
  <c r="Z854" i="28"/>
  <c r="Z855" i="28"/>
  <c r="Z856" i="28"/>
  <c r="Z857" i="28"/>
  <c r="Z858" i="28"/>
  <c r="Z859" i="28"/>
  <c r="Z860" i="28"/>
  <c r="Z861" i="28"/>
  <c r="Z862" i="28"/>
  <c r="Z863" i="28"/>
  <c r="Z864" i="28"/>
  <c r="Z865" i="28"/>
  <c r="Z866" i="28"/>
  <c r="Z867" i="28"/>
  <c r="Z868" i="28"/>
  <c r="Z869" i="28"/>
  <c r="Z870" i="28"/>
  <c r="Z871" i="28"/>
  <c r="Z872" i="28"/>
  <c r="Z873" i="28"/>
  <c r="Z874" i="28"/>
  <c r="Z875" i="28"/>
  <c r="Z876" i="28"/>
  <c r="Z877" i="28"/>
  <c r="Z878" i="28"/>
  <c r="Z879" i="28"/>
  <c r="Z880" i="28"/>
  <c r="Z881" i="28"/>
  <c r="Z882" i="28"/>
  <c r="Z883" i="28"/>
  <c r="Z884" i="28"/>
  <c r="Z885" i="28"/>
  <c r="Z886" i="28"/>
  <c r="Z887" i="28"/>
  <c r="Z888" i="28"/>
  <c r="Z889" i="28"/>
  <c r="Z890" i="28"/>
  <c r="Z891" i="28"/>
  <c r="Z892" i="28"/>
  <c r="Z893" i="28"/>
  <c r="Z894" i="28"/>
  <c r="Z895" i="28"/>
  <c r="Z896" i="28"/>
  <c r="Z897" i="28"/>
  <c r="Z898" i="28"/>
  <c r="Z899" i="28"/>
  <c r="Z900" i="28"/>
  <c r="Z901" i="28"/>
  <c r="Z902" i="28"/>
  <c r="Z903" i="28"/>
  <c r="Z904" i="28"/>
  <c r="Z905" i="28"/>
  <c r="Z906" i="28"/>
  <c r="Z907" i="28"/>
  <c r="Z908" i="28"/>
  <c r="Z909" i="28"/>
  <c r="Z910" i="28"/>
  <c r="Z911" i="28"/>
  <c r="Z912" i="28"/>
  <c r="Z913" i="28"/>
  <c r="Z914" i="28"/>
  <c r="Z915" i="28"/>
  <c r="Z916" i="28"/>
  <c r="Z917" i="28"/>
  <c r="Z918" i="28"/>
  <c r="Z919" i="28"/>
  <c r="Z920" i="28"/>
  <c r="Z921" i="28"/>
  <c r="Z922" i="28"/>
  <c r="Z923" i="28"/>
  <c r="Z924" i="28"/>
  <c r="Z925" i="28"/>
  <c r="Z926" i="28"/>
  <c r="Z927" i="28"/>
  <c r="Z928" i="28"/>
  <c r="Z929" i="28"/>
  <c r="Z930" i="28"/>
  <c r="Z931" i="28"/>
  <c r="Z932" i="28"/>
  <c r="Z933" i="28"/>
  <c r="Z934" i="28"/>
  <c r="Z935" i="28"/>
  <c r="Z936" i="28"/>
  <c r="Z937" i="28"/>
  <c r="Z938" i="28"/>
  <c r="Z939" i="28"/>
  <c r="Z940" i="28"/>
  <c r="Z941" i="28"/>
  <c r="Z942" i="28"/>
  <c r="Z943" i="28"/>
  <c r="Z944" i="28"/>
  <c r="Z945" i="28"/>
  <c r="Z946" i="28"/>
  <c r="Z947" i="28"/>
  <c r="Z948" i="28"/>
  <c r="Z949" i="28"/>
  <c r="Z950" i="28"/>
  <c r="Z951" i="28"/>
  <c r="Z952" i="28"/>
  <c r="Z953" i="28"/>
  <c r="Z954" i="28"/>
  <c r="Z955" i="28"/>
  <c r="Z956" i="28"/>
  <c r="Z957" i="28"/>
  <c r="Z958" i="28"/>
  <c r="Z959" i="28"/>
  <c r="Z960" i="28"/>
  <c r="Z961" i="28"/>
  <c r="Z962" i="28"/>
  <c r="Z963" i="28"/>
  <c r="Z964" i="28"/>
  <c r="Z965" i="28"/>
  <c r="Z966" i="28"/>
  <c r="Z967" i="28"/>
  <c r="Z968" i="28"/>
  <c r="Z969" i="28"/>
  <c r="Z970" i="28"/>
  <c r="Z971" i="28"/>
  <c r="Z972" i="28"/>
  <c r="Z973" i="28"/>
  <c r="Z974" i="28"/>
  <c r="Z975" i="28"/>
  <c r="Z976" i="28"/>
  <c r="Z977" i="28"/>
  <c r="Z978" i="28"/>
  <c r="Z979" i="28"/>
  <c r="Z980" i="28"/>
  <c r="Z981" i="28"/>
  <c r="Z982" i="28"/>
  <c r="Z983" i="28"/>
  <c r="Z984" i="28"/>
  <c r="Z985" i="28"/>
  <c r="Z986" i="28"/>
  <c r="Z987" i="28"/>
  <c r="Z988" i="28"/>
  <c r="Z989" i="28"/>
  <c r="Z990" i="28"/>
  <c r="Z991" i="28"/>
  <c r="Z992" i="28"/>
  <c r="Z993" i="28"/>
  <c r="Z994" i="28"/>
  <c r="Z995" i="28"/>
  <c r="Z996" i="28"/>
  <c r="Z997" i="28"/>
  <c r="Z998" i="28"/>
  <c r="Z999" i="28"/>
  <c r="Z1000" i="28"/>
  <c r="Z1001" i="28"/>
  <c r="Z1002" i="28"/>
  <c r="Z1003" i="28"/>
  <c r="Z1004" i="28"/>
  <c r="Z1005" i="28"/>
  <c r="Z1006" i="28"/>
  <c r="Z1007" i="28"/>
  <c r="Z1008" i="28"/>
  <c r="Z1009" i="28"/>
  <c r="Z1010" i="28"/>
  <c r="Z1011" i="28"/>
  <c r="Z1012" i="28"/>
  <c r="Z1013" i="28"/>
  <c r="Z1014" i="28"/>
  <c r="Z1015" i="28"/>
  <c r="Z1016" i="28"/>
  <c r="Z1017" i="28"/>
  <c r="Z1018" i="28"/>
  <c r="Z1019" i="28"/>
  <c r="Z1020" i="28"/>
  <c r="Z1021" i="28"/>
  <c r="Z1022" i="28"/>
  <c r="Z1023" i="28"/>
  <c r="Z1024" i="28"/>
  <c r="Z1025" i="28"/>
  <c r="Z1026" i="28"/>
  <c r="Z1027" i="28"/>
  <c r="Z1028" i="28"/>
  <c r="Z1029" i="28"/>
  <c r="Z1030" i="28"/>
  <c r="Z1031" i="28"/>
  <c r="Z1032" i="28"/>
  <c r="Z1033" i="28"/>
  <c r="Z1034" i="28"/>
  <c r="Z1035" i="28"/>
  <c r="Z1036" i="28"/>
  <c r="Z1037" i="28"/>
  <c r="Z1038" i="28"/>
  <c r="Z1039" i="28"/>
  <c r="Z1040" i="28"/>
  <c r="Z1041" i="28"/>
  <c r="Z1042" i="28"/>
  <c r="Z1043" i="28"/>
  <c r="Z1044" i="28"/>
  <c r="Z1045" i="28"/>
  <c r="Z1046" i="28"/>
  <c r="Z1047" i="28"/>
  <c r="Z1048" i="28"/>
  <c r="Z1049" i="28"/>
  <c r="Z1050" i="28"/>
  <c r="Z1051" i="28"/>
  <c r="Z1052" i="28"/>
  <c r="Z1053" i="28"/>
  <c r="Z1054" i="28"/>
  <c r="Z1055" i="28"/>
  <c r="Z1056" i="28"/>
  <c r="Z1057" i="28"/>
  <c r="Z1058" i="28"/>
  <c r="Z1059" i="28"/>
  <c r="Z1060" i="28"/>
  <c r="Z1061" i="28"/>
  <c r="Z1062" i="28"/>
  <c r="Z1063" i="28"/>
  <c r="Z1064" i="28"/>
  <c r="Z1065" i="28"/>
  <c r="Z1066" i="28"/>
  <c r="Z1067" i="28"/>
  <c r="Z1068" i="28"/>
  <c r="Z1069" i="28"/>
  <c r="Z1070" i="28"/>
  <c r="Z1071" i="28"/>
  <c r="Z1072" i="28"/>
  <c r="Z1073" i="28"/>
  <c r="Z1074" i="28"/>
  <c r="Z1075" i="28"/>
  <c r="Z1076" i="28"/>
  <c r="Z1077" i="28"/>
  <c r="Z1078" i="28"/>
  <c r="Z1079" i="28"/>
  <c r="Z1080" i="28"/>
  <c r="Z1081" i="28"/>
  <c r="Z1082" i="28"/>
  <c r="Z1083" i="28"/>
  <c r="Z1084" i="28"/>
  <c r="Z1085" i="28"/>
  <c r="Z1086" i="28"/>
  <c r="Z1087" i="28"/>
  <c r="Z1088" i="28"/>
  <c r="Z1089" i="28"/>
  <c r="Z1090" i="28"/>
  <c r="Z1091" i="28"/>
  <c r="Z1092" i="28"/>
  <c r="Z1093" i="28"/>
  <c r="Z1094" i="28"/>
  <c r="Z1095" i="28"/>
  <c r="Z1096" i="28"/>
  <c r="Z1097" i="28"/>
  <c r="Z1098" i="28"/>
  <c r="Z1099" i="28"/>
  <c r="Z1100" i="28"/>
  <c r="Z1101" i="28"/>
  <c r="Z1102" i="28"/>
  <c r="Z1103" i="28"/>
  <c r="Z1104" i="28"/>
  <c r="Z1105" i="28"/>
  <c r="Z1106" i="28"/>
  <c r="Z1107" i="28"/>
  <c r="Z1108" i="28"/>
  <c r="Z1109" i="28"/>
  <c r="Z1110" i="28"/>
  <c r="Z1111" i="28"/>
  <c r="Z1112" i="28"/>
  <c r="Z1113" i="28"/>
  <c r="Z1114" i="28"/>
  <c r="Z1115" i="28"/>
  <c r="Z1116" i="28"/>
  <c r="Z1117" i="28"/>
  <c r="Z1118" i="28"/>
  <c r="Z1119" i="28"/>
  <c r="Z1120" i="28"/>
  <c r="Z1121" i="28"/>
  <c r="Z1122" i="28"/>
  <c r="Z1123" i="28"/>
  <c r="Z1124" i="28"/>
  <c r="Z3" i="28"/>
  <c r="AB10" i="28" s="1"/>
  <c r="O438" i="3"/>
  <c r="S434" i="3" s="1"/>
  <c r="G6195" i="32"/>
  <c r="G6196" i="32"/>
  <c r="G6204" i="32" s="1"/>
  <c r="G6197" i="32"/>
  <c r="G6198" i="32"/>
  <c r="G6199" i="32"/>
  <c r="G6200" i="32"/>
  <c r="G6194" i="32"/>
  <c r="G7024" i="31"/>
  <c r="G7025" i="31"/>
  <c r="G7030" i="31" s="1"/>
  <c r="G7026" i="31"/>
  <c r="G7027" i="31"/>
  <c r="G7028" i="31"/>
  <c r="G7029" i="31"/>
  <c r="G7023" i="31"/>
  <c r="P6" i="3"/>
  <c r="O6" i="3"/>
  <c r="G2" i="24"/>
  <c r="Q76" i="3" l="1"/>
  <c r="AC10" i="28"/>
  <c r="R76" i="3" s="1"/>
  <c r="S76" i="3" s="1"/>
  <c r="AB9" i="28"/>
  <c r="AB13" i="28"/>
  <c r="AB8" i="28"/>
  <c r="AB7" i="28"/>
  <c r="AB6" i="28"/>
  <c r="AB3" i="28"/>
  <c r="AB5" i="28"/>
  <c r="AB12" i="28"/>
  <c r="AB4" i="28"/>
  <c r="AB11" i="28"/>
  <c r="G6201" i="32"/>
  <c r="G6771" i="31"/>
  <c r="G6772" i="31"/>
  <c r="G6773" i="31"/>
  <c r="G6774" i="31"/>
  <c r="G6775" i="31"/>
  <c r="G6776" i="31"/>
  <c r="G6777" i="31"/>
  <c r="G6778" i="31"/>
  <c r="G6779" i="31"/>
  <c r="G6780" i="31"/>
  <c r="G6781" i="31"/>
  <c r="G6782" i="31"/>
  <c r="G6783" i="31"/>
  <c r="G6784" i="31"/>
  <c r="G6785" i="31"/>
  <c r="G6786" i="31"/>
  <c r="G6787" i="31"/>
  <c r="G6788" i="31"/>
  <c r="G6789" i="31"/>
  <c r="G6790" i="31"/>
  <c r="G6791" i="31"/>
  <c r="G6792" i="31"/>
  <c r="G6793" i="31"/>
  <c r="G6794" i="31"/>
  <c r="G6795" i="31"/>
  <c r="G6796" i="31"/>
  <c r="G6797" i="31"/>
  <c r="G6798" i="31"/>
  <c r="G6799" i="31"/>
  <c r="G6800" i="31"/>
  <c r="G6801" i="31"/>
  <c r="G6802" i="31"/>
  <c r="G6803" i="31"/>
  <c r="G6804" i="31"/>
  <c r="G6805" i="31"/>
  <c r="G6806" i="31"/>
  <c r="G6807" i="31"/>
  <c r="G6808" i="31"/>
  <c r="G6809" i="31"/>
  <c r="G6810" i="31"/>
  <c r="G6811" i="31"/>
  <c r="G6812" i="31"/>
  <c r="G6813" i="31"/>
  <c r="G6814" i="31"/>
  <c r="G6815" i="31"/>
  <c r="G6816" i="31"/>
  <c r="G6817" i="31"/>
  <c r="G6818" i="31"/>
  <c r="G6819" i="31"/>
  <c r="G6820" i="31"/>
  <c r="G6821" i="31"/>
  <c r="G6822" i="31"/>
  <c r="G6823" i="31"/>
  <c r="G6824" i="31"/>
  <c r="G6825" i="31"/>
  <c r="G6826" i="31"/>
  <c r="G6827" i="31"/>
  <c r="G6828" i="31"/>
  <c r="G6829" i="31"/>
  <c r="G6830" i="31"/>
  <c r="G6831" i="31"/>
  <c r="G6832" i="31"/>
  <c r="G6833" i="31"/>
  <c r="G6834" i="31"/>
  <c r="G6835" i="31"/>
  <c r="G6836" i="31"/>
  <c r="G6837" i="31"/>
  <c r="G6838" i="31"/>
  <c r="G6839" i="31"/>
  <c r="G6840" i="31"/>
  <c r="G6841" i="31"/>
  <c r="G6842" i="31"/>
  <c r="G6843" i="31"/>
  <c r="G6844" i="31"/>
  <c r="G6845" i="31"/>
  <c r="G6846" i="31"/>
  <c r="G6847" i="31"/>
  <c r="G6848" i="31"/>
  <c r="G6849" i="31"/>
  <c r="G6850" i="31"/>
  <c r="G6851" i="31"/>
  <c r="G6852" i="31"/>
  <c r="G6853" i="31"/>
  <c r="G6854" i="31"/>
  <c r="G6855" i="31"/>
  <c r="G6856" i="31"/>
  <c r="G6857" i="31"/>
  <c r="G6858" i="31"/>
  <c r="G6859" i="31"/>
  <c r="G6860" i="31"/>
  <c r="G6861" i="31"/>
  <c r="G6862" i="31"/>
  <c r="G6863" i="31"/>
  <c r="G6864" i="31"/>
  <c r="G6865" i="31"/>
  <c r="G6866" i="31"/>
  <c r="G6867" i="31"/>
  <c r="G6868" i="31"/>
  <c r="G6869" i="31"/>
  <c r="G6870" i="31"/>
  <c r="G6871" i="31"/>
  <c r="G6872" i="31"/>
  <c r="G6873" i="31"/>
  <c r="G6874" i="31"/>
  <c r="G6875" i="31"/>
  <c r="G6876" i="31"/>
  <c r="G6877" i="31"/>
  <c r="G6878" i="31"/>
  <c r="G6879" i="31"/>
  <c r="G6880" i="31"/>
  <c r="G6881" i="31"/>
  <c r="G6882" i="31"/>
  <c r="G6883" i="31"/>
  <c r="G6884" i="31"/>
  <c r="G6885" i="31"/>
  <c r="G6886" i="31"/>
  <c r="G6887" i="31"/>
  <c r="G6888" i="31"/>
  <c r="G6889" i="31"/>
  <c r="G6890" i="31"/>
  <c r="G6891" i="31"/>
  <c r="G6892" i="31"/>
  <c r="G6893" i="31"/>
  <c r="G6894" i="31"/>
  <c r="G6895" i="31"/>
  <c r="G6896" i="31"/>
  <c r="G6897" i="31"/>
  <c r="G6898" i="31"/>
  <c r="G6899" i="31"/>
  <c r="G6900" i="31"/>
  <c r="G6901" i="31"/>
  <c r="G6902" i="31"/>
  <c r="G6903" i="31"/>
  <c r="G6904" i="31"/>
  <c r="G6905" i="31"/>
  <c r="G6906" i="31"/>
  <c r="G6907" i="31"/>
  <c r="G6908" i="31"/>
  <c r="G6909" i="31"/>
  <c r="G6910" i="31"/>
  <c r="G6911" i="31"/>
  <c r="G6912" i="31"/>
  <c r="G6913" i="31"/>
  <c r="G6914" i="31"/>
  <c r="G6915" i="31"/>
  <c r="G6916" i="31"/>
  <c r="G6917" i="31"/>
  <c r="G6918" i="31"/>
  <c r="G6919" i="31"/>
  <c r="G6920" i="31"/>
  <c r="G6921" i="31"/>
  <c r="G6922" i="31"/>
  <c r="G6923" i="31"/>
  <c r="G6924" i="31"/>
  <c r="G6925" i="31"/>
  <c r="G6926" i="31"/>
  <c r="G6927" i="31"/>
  <c r="G6928" i="31"/>
  <c r="G6929" i="31"/>
  <c r="G6930" i="31"/>
  <c r="G6931" i="31"/>
  <c r="G6932" i="31"/>
  <c r="G6933" i="31"/>
  <c r="G6934" i="31"/>
  <c r="G6935" i="31"/>
  <c r="G6936" i="31"/>
  <c r="G6937" i="31"/>
  <c r="G6938" i="31"/>
  <c r="G6939" i="31"/>
  <c r="G6940" i="31"/>
  <c r="G6941" i="31"/>
  <c r="G6942" i="31"/>
  <c r="G6943" i="31"/>
  <c r="G6944" i="31"/>
  <c r="G6945" i="31"/>
  <c r="G6946" i="31"/>
  <c r="G6947" i="31"/>
  <c r="G6948" i="31"/>
  <c r="G6949" i="31"/>
  <c r="G6950" i="31"/>
  <c r="G6951" i="31"/>
  <c r="G6952" i="31"/>
  <c r="G6953" i="31"/>
  <c r="G6954" i="31"/>
  <c r="G6955" i="31"/>
  <c r="G6956" i="31"/>
  <c r="G6957" i="31"/>
  <c r="G6958" i="31"/>
  <c r="G6959" i="31"/>
  <c r="G6960" i="31"/>
  <c r="G6961" i="31"/>
  <c r="G6962" i="31"/>
  <c r="G6963" i="31"/>
  <c r="G6964" i="31"/>
  <c r="G6965" i="31"/>
  <c r="G6966" i="31"/>
  <c r="G6967" i="31"/>
  <c r="G6968" i="31"/>
  <c r="G6969" i="31"/>
  <c r="G6970" i="31"/>
  <c r="G6971" i="31"/>
  <c r="G6972" i="31"/>
  <c r="G6973" i="31"/>
  <c r="G6974" i="31"/>
  <c r="G6975" i="31"/>
  <c r="G6976" i="31"/>
  <c r="G6977" i="31"/>
  <c r="G6978" i="31"/>
  <c r="G6979" i="31"/>
  <c r="G6980" i="31"/>
  <c r="G6981" i="31"/>
  <c r="G6982" i="31"/>
  <c r="G6983" i="31"/>
  <c r="G6984" i="31"/>
  <c r="G6985" i="31"/>
  <c r="G6986" i="31"/>
  <c r="G6987" i="31"/>
  <c r="G6988" i="31"/>
  <c r="G6989" i="31"/>
  <c r="G6990" i="31"/>
  <c r="G6991" i="31"/>
  <c r="G6992" i="31"/>
  <c r="G6993" i="31"/>
  <c r="G6994" i="31"/>
  <c r="G6995" i="31"/>
  <c r="G6996" i="31"/>
  <c r="G6997" i="31"/>
  <c r="G6998" i="31"/>
  <c r="G6999" i="31"/>
  <c r="G7000" i="31"/>
  <c r="G7001" i="31"/>
  <c r="G7002" i="31"/>
  <c r="G7003" i="31"/>
  <c r="G7004" i="31"/>
  <c r="G7005" i="31"/>
  <c r="G7006" i="31"/>
  <c r="G7007" i="31"/>
  <c r="G7008" i="31"/>
  <c r="G7009" i="31"/>
  <c r="G7010" i="31"/>
  <c r="G7011" i="31"/>
  <c r="G7012" i="31"/>
  <c r="G7013" i="31"/>
  <c r="G7014" i="31"/>
  <c r="G7015" i="31"/>
  <c r="G7016" i="31"/>
  <c r="G7017" i="31"/>
  <c r="G7018" i="31"/>
  <c r="G7019" i="31"/>
  <c r="G7020" i="31"/>
  <c r="G7021" i="31"/>
  <c r="G6770" i="31"/>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2987" i="13"/>
  <c r="F3155" i="13" s="1"/>
  <c r="E69" i="12"/>
  <c r="E71" i="12" s="1"/>
  <c r="E70" i="12"/>
  <c r="E68" i="12"/>
  <c r="D103" i="11"/>
  <c r="D102" i="11"/>
  <c r="D101" i="11"/>
  <c r="D104" i="11" s="1"/>
  <c r="AC3" i="28" l="1"/>
  <c r="R83" i="3" s="1"/>
  <c r="S83" i="3" s="1"/>
  <c r="Q83" i="3"/>
  <c r="AC6" i="28"/>
  <c r="R80" i="3" s="1"/>
  <c r="S80" i="3" s="1"/>
  <c r="Q80" i="3"/>
  <c r="AC7" i="28"/>
  <c r="R79" i="3" s="1"/>
  <c r="S79" i="3" s="1"/>
  <c r="Q79" i="3"/>
  <c r="Q78" i="3"/>
  <c r="AC8" i="28"/>
  <c r="R78" i="3" s="1"/>
  <c r="S78" i="3" s="1"/>
  <c r="Q75" i="3"/>
  <c r="AC11" i="28"/>
  <c r="R75" i="3" s="1"/>
  <c r="S75" i="3" s="1"/>
  <c r="Q73" i="3"/>
  <c r="AC13" i="28"/>
  <c r="R73" i="3" s="1"/>
  <c r="S73" i="3" s="1"/>
  <c r="AC4" i="28"/>
  <c r="R82" i="3" s="1"/>
  <c r="S82" i="3" s="1"/>
  <c r="Q82" i="3"/>
  <c r="Q77" i="3"/>
  <c r="AC9" i="28"/>
  <c r="R77" i="3" s="1"/>
  <c r="S77" i="3" s="1"/>
  <c r="AC12" i="28"/>
  <c r="R74" i="3" s="1"/>
  <c r="S74" i="3" s="1"/>
  <c r="Q74" i="3"/>
  <c r="AC5" i="28"/>
  <c r="R81" i="3" s="1"/>
  <c r="S81" i="3" s="1"/>
  <c r="Q81" i="3"/>
  <c r="G7022" i="31"/>
  <c r="O228" i="3" l="1"/>
  <c r="P265" i="3"/>
  <c r="Q265" i="3"/>
  <c r="R265" i="3"/>
  <c r="S265" i="3"/>
  <c r="T265" i="3"/>
  <c r="O265" i="3"/>
  <c r="AM36" i="3"/>
  <c r="AL36" i="3"/>
  <c r="U265" i="3" l="1"/>
  <c r="C190" i="3"/>
  <c r="P7" i="3" l="1"/>
  <c r="C231" i="3" l="1"/>
  <c r="C170" i="3"/>
  <c r="S86" i="3"/>
  <c r="C62" i="3" l="1"/>
  <c r="C370" i="3"/>
  <c r="C313" i="3" l="1"/>
  <c r="C260" i="3"/>
  <c r="C133" i="3"/>
  <c r="C115" i="3"/>
  <c r="C90" i="3"/>
  <c r="C11" i="3"/>
  <c r="P163" i="3"/>
  <c r="P162" i="3"/>
  <c r="N153" i="3" l="1" a="1"/>
  <c r="N153" i="3" s="1"/>
  <c r="U170" i="3"/>
  <c r="U169" i="3"/>
  <c r="S170" i="3"/>
  <c r="S169" i="3"/>
  <c r="R170" i="3"/>
  <c r="R169" i="3"/>
  <c r="T169" i="3" l="1"/>
  <c r="T170" i="3"/>
  <c r="S136" i="3"/>
  <c r="S137" i="3"/>
  <c r="S138" i="3"/>
  <c r="S139" i="3"/>
  <c r="S140" i="3"/>
  <c r="S135" i="3"/>
  <c r="Q136" i="3"/>
  <c r="Q137" i="3"/>
  <c r="Q138" i="3"/>
  <c r="Q139" i="3"/>
  <c r="Q140" i="3"/>
  <c r="Q135" i="3"/>
  <c r="T146" i="3"/>
  <c r="T147" i="3"/>
  <c r="T148" i="3"/>
  <c r="T149" i="3"/>
  <c r="T150" i="3"/>
  <c r="T145" i="3"/>
  <c r="S146" i="3"/>
  <c r="S147" i="3"/>
  <c r="S148" i="3"/>
  <c r="S149" i="3"/>
  <c r="S150" i="3"/>
  <c r="S145" i="3"/>
  <c r="R139" i="3" l="1"/>
  <c r="R140" i="3"/>
  <c r="R136" i="3"/>
  <c r="R135" i="3"/>
  <c r="R138" i="3"/>
  <c r="R137" i="3"/>
  <c r="S141" i="3"/>
  <c r="T151" i="3"/>
  <c r="S151" i="3"/>
  <c r="P115" i="3"/>
  <c r="N95" i="3" l="1"/>
  <c r="O20" i="3" l="1"/>
  <c r="P21" i="3"/>
  <c r="P22" i="3"/>
  <c r="P23" i="3"/>
  <c r="P24" i="3"/>
  <c r="P25" i="3"/>
  <c r="P26" i="3"/>
  <c r="P27" i="3"/>
  <c r="P28" i="3"/>
  <c r="P29" i="3"/>
  <c r="P30" i="3"/>
  <c r="P31" i="3"/>
  <c r="P32" i="3"/>
  <c r="P33" i="3"/>
  <c r="P34" i="3"/>
  <c r="P35" i="3"/>
  <c r="P36" i="3"/>
  <c r="P37" i="3"/>
  <c r="P20" i="3"/>
  <c r="O21" i="3"/>
  <c r="O22" i="3"/>
  <c r="O23" i="3"/>
  <c r="O24" i="3"/>
  <c r="O25" i="3"/>
  <c r="O26" i="3"/>
  <c r="O27" i="3"/>
  <c r="O28" i="3"/>
  <c r="O29" i="3"/>
  <c r="O30" i="3"/>
  <c r="O31" i="3"/>
  <c r="O32" i="3"/>
  <c r="O33" i="3"/>
  <c r="O34" i="3"/>
  <c r="O35" i="3"/>
  <c r="O36" i="3"/>
  <c r="O37" i="3"/>
  <c r="X45" i="3"/>
  <c r="X46" i="3"/>
  <c r="X47" i="3"/>
  <c r="X48" i="3"/>
  <c r="X49" i="3"/>
  <c r="X50" i="3"/>
  <c r="X51" i="3"/>
  <c r="X52" i="3"/>
  <c r="X53" i="3"/>
  <c r="X54" i="3"/>
  <c r="X55" i="3"/>
  <c r="X56" i="3"/>
  <c r="X57" i="3"/>
  <c r="X58" i="3"/>
  <c r="X59" i="3"/>
  <c r="X60" i="3"/>
  <c r="X61" i="3"/>
  <c r="X44" i="3"/>
  <c r="W45" i="3"/>
  <c r="W46" i="3"/>
  <c r="W47" i="3"/>
  <c r="W48" i="3"/>
  <c r="W49" i="3"/>
  <c r="W50" i="3"/>
  <c r="W51" i="3"/>
  <c r="W52" i="3"/>
  <c r="W53" i="3"/>
  <c r="W54" i="3"/>
  <c r="W55" i="3"/>
  <c r="W56" i="3"/>
  <c r="W57" i="3"/>
  <c r="W58" i="3"/>
  <c r="W59" i="3"/>
  <c r="W60" i="3"/>
  <c r="W61" i="3"/>
  <c r="W44" i="3"/>
  <c r="P45" i="3"/>
  <c r="P46" i="3"/>
  <c r="P47" i="3"/>
  <c r="P48" i="3"/>
  <c r="P49" i="3"/>
  <c r="P50" i="3"/>
  <c r="P51" i="3"/>
  <c r="P52" i="3"/>
  <c r="P53" i="3"/>
  <c r="P54" i="3"/>
  <c r="P55" i="3"/>
  <c r="P56" i="3"/>
  <c r="P57" i="3"/>
  <c r="P58" i="3"/>
  <c r="P59" i="3"/>
  <c r="P60" i="3"/>
  <c r="P61" i="3"/>
  <c r="P44" i="3"/>
  <c r="O45" i="3"/>
  <c r="O46" i="3"/>
  <c r="O47" i="3"/>
  <c r="O48" i="3"/>
  <c r="O49" i="3"/>
  <c r="O50" i="3"/>
  <c r="O51" i="3"/>
  <c r="O52" i="3"/>
  <c r="O53" i="3"/>
  <c r="O54" i="3"/>
  <c r="O55" i="3"/>
  <c r="O56" i="3"/>
  <c r="O57" i="3"/>
  <c r="O58" i="3"/>
  <c r="O59" i="3"/>
  <c r="O60" i="3"/>
  <c r="O61" i="3"/>
  <c r="O44" i="3"/>
  <c r="X21" i="3"/>
  <c r="X22" i="3"/>
  <c r="X23" i="3"/>
  <c r="X24" i="3"/>
  <c r="X25" i="3"/>
  <c r="X26" i="3"/>
  <c r="X27" i="3"/>
  <c r="X28" i="3"/>
  <c r="X29" i="3"/>
  <c r="X30" i="3"/>
  <c r="X31" i="3"/>
  <c r="X32" i="3"/>
  <c r="X33" i="3"/>
  <c r="X34" i="3"/>
  <c r="X35" i="3"/>
  <c r="X36" i="3"/>
  <c r="X37" i="3"/>
  <c r="W21" i="3"/>
  <c r="W22" i="3"/>
  <c r="W23" i="3"/>
  <c r="W24" i="3"/>
  <c r="W25" i="3"/>
  <c r="W26" i="3"/>
  <c r="W27" i="3"/>
  <c r="W28" i="3"/>
  <c r="W29" i="3"/>
  <c r="W30" i="3"/>
  <c r="W31" i="3"/>
  <c r="W32" i="3"/>
  <c r="W33" i="3"/>
  <c r="W34" i="3"/>
  <c r="W35" i="3"/>
  <c r="W36" i="3"/>
  <c r="W37" i="3"/>
  <c r="X20" i="3"/>
  <c r="W20" i="3"/>
  <c r="R50" i="3" l="1"/>
  <c r="Z49" i="3"/>
  <c r="Z30" i="3"/>
  <c r="AB21" i="3"/>
  <c r="Z26" i="3"/>
  <c r="Z20" i="3"/>
  <c r="Z31" i="3"/>
  <c r="Z23" i="3"/>
  <c r="AB32" i="3"/>
  <c r="AB24" i="3"/>
  <c r="T35" i="3"/>
  <c r="T27" i="3"/>
  <c r="Z22" i="3"/>
  <c r="AB31" i="3"/>
  <c r="AB23" i="3"/>
  <c r="T34" i="3"/>
  <c r="T26" i="3"/>
  <c r="Z36" i="3"/>
  <c r="AB20" i="3"/>
  <c r="Z37" i="3"/>
  <c r="Z29" i="3"/>
  <c r="Z21" i="3"/>
  <c r="AB30" i="3"/>
  <c r="AB22" i="3"/>
  <c r="T33" i="3"/>
  <c r="T25" i="3"/>
  <c r="T32" i="3"/>
  <c r="T24" i="3"/>
  <c r="AB29" i="3"/>
  <c r="Z27" i="3"/>
  <c r="AB36" i="3"/>
  <c r="AB28" i="3"/>
  <c r="T31" i="3"/>
  <c r="T23" i="3"/>
  <c r="T20" i="3"/>
  <c r="T30" i="3"/>
  <c r="T22" i="3"/>
  <c r="Z28" i="3"/>
  <c r="Z35" i="3"/>
  <c r="AB35" i="3"/>
  <c r="Z33" i="3"/>
  <c r="Z25" i="3"/>
  <c r="AB34" i="3"/>
  <c r="AB26" i="3"/>
  <c r="T37" i="3"/>
  <c r="T29" i="3"/>
  <c r="T21" i="3"/>
  <c r="AB37" i="3"/>
  <c r="Z34" i="3"/>
  <c r="AB27" i="3"/>
  <c r="Z32" i="3"/>
  <c r="Z24" i="3"/>
  <c r="AB33" i="3"/>
  <c r="AB25" i="3"/>
  <c r="T36" i="3"/>
  <c r="T28" i="3"/>
  <c r="AB56" i="3"/>
  <c r="AB48" i="3"/>
  <c r="Z45" i="3"/>
  <c r="AB55" i="3"/>
  <c r="AB47" i="3"/>
  <c r="T60" i="3"/>
  <c r="R57" i="3"/>
  <c r="T51" i="3"/>
  <c r="R56" i="3"/>
  <c r="T50" i="3"/>
  <c r="Z60" i="3"/>
  <c r="Z52" i="3"/>
  <c r="AB44" i="3"/>
  <c r="AB54" i="3"/>
  <c r="AB46" i="3"/>
  <c r="R58" i="3"/>
  <c r="Z54" i="3"/>
  <c r="T59" i="3"/>
  <c r="Z53" i="3"/>
  <c r="T58" i="3"/>
  <c r="R55" i="3"/>
  <c r="R47" i="3"/>
  <c r="T57" i="3"/>
  <c r="T49" i="3"/>
  <c r="Z59" i="3"/>
  <c r="Z51" i="3"/>
  <c r="AB61" i="3"/>
  <c r="AB53" i="3"/>
  <c r="AB45" i="3"/>
  <c r="T52" i="3"/>
  <c r="R49" i="3"/>
  <c r="Z61" i="3"/>
  <c r="R48" i="3"/>
  <c r="R44" i="3"/>
  <c r="R54" i="3"/>
  <c r="R46" i="3"/>
  <c r="T56" i="3"/>
  <c r="T48" i="3"/>
  <c r="Z58" i="3"/>
  <c r="Z50" i="3"/>
  <c r="AB60" i="3"/>
  <c r="AB52" i="3"/>
  <c r="AB59" i="3"/>
  <c r="AB51" i="3"/>
  <c r="Z44" i="3"/>
  <c r="R61" i="3"/>
  <c r="R45" i="3"/>
  <c r="T47" i="3"/>
  <c r="R60" i="3"/>
  <c r="R52" i="3"/>
  <c r="T44" i="3"/>
  <c r="T54" i="3"/>
  <c r="T46" i="3"/>
  <c r="Z56" i="3"/>
  <c r="Z48" i="3"/>
  <c r="AB58" i="3"/>
  <c r="AB50" i="3"/>
  <c r="Z46" i="3"/>
  <c r="R53" i="3"/>
  <c r="T55" i="3"/>
  <c r="Z57" i="3"/>
  <c r="R59" i="3"/>
  <c r="R51" i="3"/>
  <c r="T61" i="3"/>
  <c r="T53" i="3"/>
  <c r="T45" i="3"/>
  <c r="Z55" i="3"/>
  <c r="Z47" i="3"/>
  <c r="AB57" i="3"/>
  <c r="AB49" i="3"/>
  <c r="R37" i="3"/>
  <c r="R33" i="3"/>
  <c r="R25" i="3"/>
  <c r="R32" i="3"/>
  <c r="R24" i="3"/>
  <c r="R31" i="3"/>
  <c r="R23" i="3"/>
  <c r="R30" i="3"/>
  <c r="R22" i="3"/>
  <c r="R29" i="3"/>
  <c r="R21" i="3"/>
  <c r="R36" i="3"/>
  <c r="R28" i="3"/>
  <c r="R35" i="3"/>
  <c r="R27" i="3"/>
  <c r="R34" i="3"/>
  <c r="R26" i="3"/>
  <c r="R20" i="3"/>
  <c r="AL182" i="3"/>
  <c r="I17" i="28"/>
  <c r="F7" i="3" l="1"/>
  <c r="J7" i="3"/>
  <c r="AA45" i="3"/>
  <c r="AA46" i="3"/>
  <c r="AA47" i="3"/>
  <c r="AA48" i="3"/>
  <c r="AA49" i="3"/>
  <c r="AA50" i="3"/>
  <c r="AA51" i="3"/>
  <c r="AA52" i="3"/>
  <c r="AA53" i="3"/>
  <c r="AA54" i="3"/>
  <c r="AA55" i="3"/>
  <c r="AA56" i="3"/>
  <c r="AA57" i="3"/>
  <c r="AA58" i="3"/>
  <c r="AA59" i="3"/>
  <c r="AA60" i="3"/>
  <c r="AA61" i="3"/>
  <c r="AA44" i="3"/>
  <c r="S45" i="3"/>
  <c r="S46" i="3"/>
  <c r="S47" i="3"/>
  <c r="S48" i="3"/>
  <c r="S49" i="3"/>
  <c r="S50" i="3"/>
  <c r="S51" i="3"/>
  <c r="S52" i="3"/>
  <c r="S53" i="3"/>
  <c r="S54" i="3"/>
  <c r="S55" i="3"/>
  <c r="S56" i="3"/>
  <c r="S57" i="3"/>
  <c r="S58" i="3"/>
  <c r="S59" i="3"/>
  <c r="S60" i="3"/>
  <c r="S61" i="3"/>
  <c r="S44" i="3"/>
  <c r="AA21" i="3"/>
  <c r="AA22" i="3"/>
  <c r="AA23" i="3"/>
  <c r="AA24" i="3"/>
  <c r="AA25" i="3"/>
  <c r="AA26" i="3"/>
  <c r="AA27" i="3"/>
  <c r="AA28" i="3"/>
  <c r="AA29" i="3"/>
  <c r="AA30" i="3"/>
  <c r="AA31" i="3"/>
  <c r="AA32" i="3"/>
  <c r="AA33" i="3"/>
  <c r="AA34" i="3"/>
  <c r="AA35" i="3"/>
  <c r="AA36" i="3"/>
  <c r="AA37" i="3"/>
  <c r="AA20" i="3"/>
  <c r="Y45" i="3" l="1"/>
  <c r="Y46" i="3"/>
  <c r="Y47" i="3"/>
  <c r="Y48" i="3"/>
  <c r="Y49" i="3"/>
  <c r="Y50" i="3"/>
  <c r="Y51" i="3"/>
  <c r="Y52" i="3"/>
  <c r="Y53" i="3"/>
  <c r="Y54" i="3"/>
  <c r="Y55" i="3"/>
  <c r="Y56" i="3"/>
  <c r="Y57" i="3"/>
  <c r="Y58" i="3"/>
  <c r="Y59" i="3"/>
  <c r="Y60" i="3"/>
  <c r="Y61" i="3"/>
  <c r="Y44" i="3"/>
  <c r="Q45" i="3"/>
  <c r="Q46" i="3"/>
  <c r="Q47" i="3"/>
  <c r="Q48" i="3"/>
  <c r="Q49" i="3"/>
  <c r="Q50" i="3"/>
  <c r="Q51" i="3"/>
  <c r="Q52" i="3"/>
  <c r="Q53" i="3"/>
  <c r="Q54" i="3"/>
  <c r="Q55" i="3"/>
  <c r="Q56" i="3"/>
  <c r="Q57" i="3"/>
  <c r="Q58" i="3"/>
  <c r="Q59" i="3"/>
  <c r="Q60" i="3"/>
  <c r="Q61" i="3"/>
  <c r="Q44" i="3"/>
  <c r="Y21" i="3"/>
  <c r="Y22" i="3"/>
  <c r="Y23" i="3"/>
  <c r="Y24" i="3"/>
  <c r="Y25" i="3"/>
  <c r="Y26" i="3"/>
  <c r="Y27" i="3"/>
  <c r="Y28" i="3"/>
  <c r="Y29" i="3"/>
  <c r="Y30" i="3"/>
  <c r="Y31" i="3"/>
  <c r="Y32" i="3"/>
  <c r="Y33" i="3"/>
  <c r="Y34" i="3"/>
  <c r="Y35" i="3"/>
  <c r="Y36" i="3"/>
  <c r="Y37" i="3"/>
  <c r="Y20" i="3"/>
  <c r="X62" i="3"/>
  <c r="AB62" i="3" s="1"/>
  <c r="W62" i="3"/>
  <c r="P62" i="3"/>
  <c r="T62" i="3" s="1"/>
  <c r="O62" i="3"/>
  <c r="X38" i="3"/>
  <c r="AB38" i="3" s="1"/>
  <c r="W38" i="3"/>
  <c r="Q21" i="3"/>
  <c r="Q28" i="3"/>
  <c r="Q36" i="3"/>
  <c r="AL19" i="3"/>
  <c r="Q62" i="3" l="1"/>
  <c r="Z38" i="3"/>
  <c r="AA38" i="3" s="1"/>
  <c r="Z62" i="3"/>
  <c r="AA62" i="3" s="1"/>
  <c r="R62" i="3"/>
  <c r="S62" i="3" s="1"/>
  <c r="Q29" i="3"/>
  <c r="Q37" i="3"/>
  <c r="Q30" i="3"/>
  <c r="Q22" i="3"/>
  <c r="P38" i="3"/>
  <c r="T38" i="3" s="1"/>
  <c r="Q20" i="3"/>
  <c r="S24" i="3"/>
  <c r="O38" i="3"/>
  <c r="S33" i="3"/>
  <c r="S35" i="3"/>
  <c r="S27" i="3"/>
  <c r="S34" i="3"/>
  <c r="S26" i="3"/>
  <c r="S25" i="3"/>
  <c r="Q35" i="3"/>
  <c r="Q27" i="3"/>
  <c r="S23" i="3"/>
  <c r="Q34" i="3"/>
  <c r="Q26" i="3"/>
  <c r="S32" i="3"/>
  <c r="S31" i="3"/>
  <c r="S30" i="3"/>
  <c r="S22" i="3"/>
  <c r="Q33" i="3"/>
  <c r="Q25" i="3"/>
  <c r="S37" i="3"/>
  <c r="S29" i="3"/>
  <c r="S21" i="3"/>
  <c r="Q32" i="3"/>
  <c r="Q24" i="3"/>
  <c r="S20" i="3"/>
  <c r="S36" i="3"/>
  <c r="S28" i="3"/>
  <c r="Q31" i="3"/>
  <c r="Q23" i="3"/>
  <c r="Y62" i="3"/>
  <c r="Y38" i="3"/>
  <c r="R38" i="3" l="1"/>
  <c r="S38" i="3" s="1"/>
  <c r="Q38" i="3"/>
  <c r="Q328" i="3" l="1"/>
  <c r="P333" i="3" s="1"/>
  <c r="Q327" i="3"/>
  <c r="O333" i="3" s="1"/>
  <c r="O328" i="3"/>
  <c r="P331" i="3" s="1"/>
  <c r="O327" i="3"/>
  <c r="O331" i="3" s="1"/>
  <c r="P314" i="3"/>
  <c r="P307" i="3" s="1"/>
  <c r="Q314" i="3"/>
  <c r="Q307" i="3" s="1"/>
  <c r="R314" i="3"/>
  <c r="R307" i="3" s="1"/>
  <c r="S314" i="3"/>
  <c r="S307" i="3" s="1"/>
  <c r="T314" i="3"/>
  <c r="T307" i="3" s="1"/>
  <c r="U314" i="3"/>
  <c r="U307" i="3" s="1"/>
  <c r="V314" i="3"/>
  <c r="V307" i="3" s="1"/>
  <c r="W314" i="3"/>
  <c r="W307" i="3" s="1"/>
  <c r="P315" i="3"/>
  <c r="Q315" i="3"/>
  <c r="R315" i="3"/>
  <c r="S315" i="3"/>
  <c r="T315" i="3"/>
  <c r="U315" i="3"/>
  <c r="V315" i="3"/>
  <c r="W315" i="3"/>
  <c r="P316" i="3"/>
  <c r="Q316" i="3"/>
  <c r="R316" i="3"/>
  <c r="S316" i="3"/>
  <c r="T316" i="3"/>
  <c r="U316" i="3"/>
  <c r="V316" i="3"/>
  <c r="W316" i="3"/>
  <c r="O315" i="3"/>
  <c r="O316" i="3"/>
  <c r="O314" i="3"/>
  <c r="O307" i="3" s="1"/>
  <c r="P300" i="3"/>
  <c r="Q300" i="3"/>
  <c r="R300" i="3"/>
  <c r="S300" i="3"/>
  <c r="P302" i="3"/>
  <c r="Q302" i="3"/>
  <c r="R302" i="3"/>
  <c r="S302" i="3"/>
  <c r="O302" i="3"/>
  <c r="O300" i="3"/>
  <c r="P285" i="3"/>
  <c r="Q285" i="3"/>
  <c r="R285" i="3"/>
  <c r="S285" i="3"/>
  <c r="T285" i="3"/>
  <c r="U285" i="3"/>
  <c r="V285" i="3"/>
  <c r="W285" i="3"/>
  <c r="X285" i="3"/>
  <c r="O285" i="3"/>
  <c r="P278" i="3"/>
  <c r="Q278" i="3"/>
  <c r="R278" i="3"/>
  <c r="S278" i="3"/>
  <c r="T278" i="3"/>
  <c r="U278" i="3"/>
  <c r="O278" i="3"/>
  <c r="P252" i="3"/>
  <c r="O252" i="3"/>
  <c r="P249" i="3"/>
  <c r="P250" i="3"/>
  <c r="P251" i="3"/>
  <c r="P253" i="3"/>
  <c r="P254" i="3"/>
  <c r="O254" i="3"/>
  <c r="O253" i="3"/>
  <c r="O249" i="3"/>
  <c r="O251" i="3"/>
  <c r="O250" i="3"/>
  <c r="O231" i="3"/>
  <c r="P231" i="3"/>
  <c r="Q231" i="3"/>
  <c r="R231" i="3"/>
  <c r="S231" i="3"/>
  <c r="T231" i="3"/>
  <c r="U231" i="3"/>
  <c r="V231" i="3"/>
  <c r="W231" i="3"/>
  <c r="X231" i="3"/>
  <c r="P228" i="3"/>
  <c r="Q228" i="3"/>
  <c r="R228" i="3"/>
  <c r="S228" i="3"/>
  <c r="T228" i="3"/>
  <c r="U228" i="3"/>
  <c r="V228" i="3"/>
  <c r="W228" i="3"/>
  <c r="X228" i="3"/>
  <c r="P190" i="3"/>
  <c r="Q190" i="3"/>
  <c r="P189" i="3"/>
  <c r="Q189" i="3"/>
  <c r="Q188" i="3"/>
  <c r="P185" i="3" s="1"/>
  <c r="P188" i="3"/>
  <c r="P184" i="3" s="1"/>
  <c r="P181" i="3"/>
  <c r="AL180" i="3" s="1"/>
  <c r="P180" i="3"/>
  <c r="AL179" i="3" s="1"/>
  <c r="Q175" i="3"/>
  <c r="P175" i="3"/>
  <c r="Q173" i="3"/>
  <c r="Q174" i="3"/>
  <c r="P174" i="3"/>
  <c r="P173" i="3"/>
  <c r="P170" i="3"/>
  <c r="Q170" i="3" s="1"/>
  <c r="P169" i="3"/>
  <c r="Q169" i="3" s="1"/>
  <c r="S181" i="3" s="1"/>
  <c r="P166" i="3"/>
  <c r="P165" i="3"/>
  <c r="P145" i="3"/>
  <c r="R145" i="3" s="1"/>
  <c r="P146" i="3"/>
  <c r="R146" i="3" s="1"/>
  <c r="P147" i="3"/>
  <c r="R147" i="3" s="1"/>
  <c r="P148" i="3"/>
  <c r="R148" i="3" s="1"/>
  <c r="P149" i="3"/>
  <c r="R149" i="3" s="1"/>
  <c r="P150" i="3"/>
  <c r="R150" i="3" s="1"/>
  <c r="O149" i="3"/>
  <c r="Q149" i="3" s="1"/>
  <c r="O145" i="3"/>
  <c r="Q145" i="3" s="1"/>
  <c r="O150" i="3"/>
  <c r="Q150" i="3" s="1"/>
  <c r="O148" i="3"/>
  <c r="Q148" i="3" s="1"/>
  <c r="O147" i="3"/>
  <c r="Q147" i="3" s="1"/>
  <c r="O146" i="3"/>
  <c r="Q146" i="3" s="1"/>
  <c r="P131" i="3"/>
  <c r="O131" i="3"/>
  <c r="P130" i="3"/>
  <c r="O130" i="3"/>
  <c r="P129" i="3"/>
  <c r="O129" i="3"/>
  <c r="R115" i="3"/>
  <c r="S115" i="3"/>
  <c r="T115" i="3"/>
  <c r="U115" i="3"/>
  <c r="V115" i="3"/>
  <c r="R116" i="3"/>
  <c r="S116" i="3"/>
  <c r="T116" i="3"/>
  <c r="U116" i="3"/>
  <c r="V116" i="3"/>
  <c r="R117" i="3"/>
  <c r="S117" i="3"/>
  <c r="T117" i="3"/>
  <c r="U117" i="3"/>
  <c r="V117" i="3"/>
  <c r="R118" i="3"/>
  <c r="S118" i="3"/>
  <c r="T118" i="3"/>
  <c r="U118" i="3"/>
  <c r="V118" i="3"/>
  <c r="R119" i="3"/>
  <c r="S119" i="3"/>
  <c r="T119" i="3"/>
  <c r="U119" i="3"/>
  <c r="V119" i="3"/>
  <c r="R120" i="3"/>
  <c r="S120" i="3"/>
  <c r="T120" i="3"/>
  <c r="U120" i="3"/>
  <c r="V120" i="3"/>
  <c r="R121" i="3"/>
  <c r="S121" i="3"/>
  <c r="T121" i="3"/>
  <c r="U121" i="3"/>
  <c r="V121" i="3"/>
  <c r="R122" i="3"/>
  <c r="S122" i="3"/>
  <c r="T122" i="3"/>
  <c r="U122" i="3"/>
  <c r="V122" i="3"/>
  <c r="R123" i="3"/>
  <c r="S123" i="3"/>
  <c r="T123" i="3"/>
  <c r="U123" i="3"/>
  <c r="V123" i="3"/>
  <c r="R124" i="3"/>
  <c r="S124" i="3"/>
  <c r="T124" i="3"/>
  <c r="U124" i="3"/>
  <c r="V124" i="3"/>
  <c r="R125" i="3"/>
  <c r="S125" i="3"/>
  <c r="T125" i="3"/>
  <c r="U125" i="3"/>
  <c r="V125" i="3"/>
  <c r="Q118" i="3"/>
  <c r="Q115" i="3"/>
  <c r="Q116" i="3"/>
  <c r="Q117" i="3"/>
  <c r="Q119" i="3"/>
  <c r="Q120" i="3"/>
  <c r="Q121" i="3"/>
  <c r="Q122" i="3"/>
  <c r="Q123" i="3"/>
  <c r="Q124" i="3"/>
  <c r="Q125" i="3"/>
  <c r="P117" i="3"/>
  <c r="P116" i="3"/>
  <c r="P118" i="3"/>
  <c r="P119" i="3"/>
  <c r="P120" i="3"/>
  <c r="P121" i="3"/>
  <c r="P122" i="3"/>
  <c r="P123" i="3"/>
  <c r="P124" i="3"/>
  <c r="P125" i="3"/>
  <c r="P95" i="3"/>
  <c r="Q89" i="3"/>
  <c r="P89" i="3"/>
  <c r="O89" i="3"/>
  <c r="AM35" i="3"/>
  <c r="AM34" i="3"/>
  <c r="AM33" i="3"/>
  <c r="AM32" i="3"/>
  <c r="AM31" i="3"/>
  <c r="AM30" i="3"/>
  <c r="AM29" i="3"/>
  <c r="AM28" i="3"/>
  <c r="AM27" i="3"/>
  <c r="AM26" i="3"/>
  <c r="AM25" i="3"/>
  <c r="AM24" i="3"/>
  <c r="AM23" i="3"/>
  <c r="AM22" i="3"/>
  <c r="AM21" i="3"/>
  <c r="AM20" i="3"/>
  <c r="AM19" i="3"/>
  <c r="AL35" i="3"/>
  <c r="AL34" i="3"/>
  <c r="AL33" i="3"/>
  <c r="AL32" i="3"/>
  <c r="AL31" i="3"/>
  <c r="AL30" i="3"/>
  <c r="AL29" i="3"/>
  <c r="AL28" i="3"/>
  <c r="AL27" i="3"/>
  <c r="AL26" i="3"/>
  <c r="AL25" i="3"/>
  <c r="AL24" i="3"/>
  <c r="AL23" i="3"/>
  <c r="AL22" i="3"/>
  <c r="AL21" i="3"/>
  <c r="AL20" i="3"/>
  <c r="Q6" i="3"/>
  <c r="D7" i="3"/>
  <c r="D8" i="3"/>
  <c r="Q254" i="3" l="1"/>
  <c r="R254" i="3"/>
  <c r="Q252" i="3"/>
  <c r="R253" i="3"/>
  <c r="Q253" i="3"/>
  <c r="R251" i="3"/>
  <c r="Q251" i="3"/>
  <c r="Q250" i="3"/>
  <c r="R250" i="3"/>
  <c r="R249" i="3"/>
  <c r="R252" i="3"/>
  <c r="Q249" i="3"/>
  <c r="P279" i="3"/>
  <c r="S279" i="3"/>
  <c r="T279" i="3"/>
  <c r="S290" i="3" s="1"/>
  <c r="Q279" i="3"/>
  <c r="R279" i="3"/>
  <c r="U279" i="3"/>
  <c r="V286" i="3"/>
  <c r="U286" i="3"/>
  <c r="T286" i="3"/>
  <c r="S286" i="3"/>
  <c r="R286" i="3"/>
  <c r="Q286" i="3"/>
  <c r="X286" i="3"/>
  <c r="S291" i="3" s="1"/>
  <c r="P286" i="3"/>
  <c r="W286" i="3"/>
  <c r="S156" i="3"/>
  <c r="AL181" i="3"/>
  <c r="AL183" i="3" s="1"/>
  <c r="O95" i="3"/>
  <c r="Q95" i="3"/>
  <c r="O308" i="3"/>
  <c r="O309" i="3"/>
  <c r="X315" i="3"/>
  <c r="U309" i="3"/>
  <c r="Q309" i="3"/>
  <c r="P332" i="3"/>
  <c r="T309" i="3"/>
  <c r="P309" i="3"/>
  <c r="O334" i="3"/>
  <c r="W309" i="3"/>
  <c r="S309" i="3"/>
  <c r="X316" i="3"/>
  <c r="V309" i="3"/>
  <c r="R309" i="3"/>
  <c r="W308" i="3"/>
  <c r="P308" i="3"/>
  <c r="S308" i="3"/>
  <c r="P334" i="3"/>
  <c r="O332" i="3"/>
  <c r="Q177" i="3"/>
  <c r="X314" i="3"/>
  <c r="R327" i="3"/>
  <c r="R328" i="3"/>
  <c r="P328" i="3"/>
  <c r="P327" i="3"/>
  <c r="V308" i="3"/>
  <c r="R308" i="3"/>
  <c r="U308" i="3"/>
  <c r="Q308" i="3"/>
  <c r="X307" i="3"/>
  <c r="X308" i="3" s="1"/>
  <c r="T308" i="3"/>
  <c r="T300" i="3"/>
  <c r="P303" i="3"/>
  <c r="T302" i="3"/>
  <c r="T303" i="3" s="1"/>
  <c r="S303" i="3"/>
  <c r="P301" i="3"/>
  <c r="R303" i="3"/>
  <c r="R301" i="3"/>
  <c r="Q301" i="3"/>
  <c r="S301" i="3"/>
  <c r="O301" i="3"/>
  <c r="Q303" i="3"/>
  <c r="O303" i="3"/>
  <c r="Y285" i="3"/>
  <c r="V278" i="3"/>
  <c r="V279" i="3" s="1"/>
  <c r="Q192" i="3"/>
  <c r="Q165" i="3"/>
  <c r="P176" i="3"/>
  <c r="O136" i="3"/>
  <c r="P136" i="3" s="1"/>
  <c r="U266" i="3"/>
  <c r="Q176" i="3"/>
  <c r="Q181" i="3"/>
  <c r="Q166" i="3"/>
  <c r="P192" i="3"/>
  <c r="P177" i="3"/>
  <c r="O151" i="3"/>
  <c r="Q191" i="3"/>
  <c r="Q180" i="3"/>
  <c r="S209" i="3" s="1"/>
  <c r="P191" i="3"/>
  <c r="O230" i="3"/>
  <c r="O229" i="3"/>
  <c r="X230" i="3"/>
  <c r="X229" i="3"/>
  <c r="O135" i="3"/>
  <c r="O11" i="3"/>
  <c r="P90" i="3"/>
  <c r="P151" i="3"/>
  <c r="O132" i="3"/>
  <c r="P132" i="3"/>
  <c r="W115" i="3"/>
  <c r="W117" i="3"/>
  <c r="W116" i="3"/>
  <c r="W124" i="3"/>
  <c r="W120" i="3"/>
  <c r="W123" i="3"/>
  <c r="W119" i="3"/>
  <c r="W118" i="3"/>
  <c r="W122" i="3"/>
  <c r="W125" i="3"/>
  <c r="W121" i="3"/>
  <c r="Q90" i="3"/>
  <c r="O90" i="3"/>
  <c r="O13" i="3"/>
  <c r="P12" i="3"/>
  <c r="AL37" i="3"/>
  <c r="AN37" i="3" s="1"/>
  <c r="AN23" i="3"/>
  <c r="AN27" i="3"/>
  <c r="AN31" i="3"/>
  <c r="AN35" i="3"/>
  <c r="AO21" i="3"/>
  <c r="AO25" i="3"/>
  <c r="AO29" i="3"/>
  <c r="AO33" i="3"/>
  <c r="AN24" i="3"/>
  <c r="AN28" i="3"/>
  <c r="AN36" i="3"/>
  <c r="AO26" i="3"/>
  <c r="AO30" i="3"/>
  <c r="AO34" i="3"/>
  <c r="AN25" i="3"/>
  <c r="AN29" i="3"/>
  <c r="AN33" i="3"/>
  <c r="AO19" i="3"/>
  <c r="AO23" i="3"/>
  <c r="AO27" i="3"/>
  <c r="AO31" i="3"/>
  <c r="AO35" i="3"/>
  <c r="AN21" i="3"/>
  <c r="O12" i="3"/>
  <c r="AO20" i="3"/>
  <c r="AO24" i="3"/>
  <c r="AO28" i="3"/>
  <c r="AO32" i="3"/>
  <c r="AO36" i="3"/>
  <c r="AN20" i="3"/>
  <c r="AN22" i="3"/>
  <c r="AN26" i="3"/>
  <c r="AN30" i="3"/>
  <c r="AN32" i="3"/>
  <c r="AN34" i="3"/>
  <c r="P13" i="3"/>
  <c r="AO22" i="3"/>
  <c r="AN19" i="3"/>
  <c r="P11" i="3"/>
  <c r="AM37" i="3"/>
  <c r="AO37" i="3" s="1"/>
  <c r="D9" i="3"/>
  <c r="N73" i="3" l="1"/>
  <c r="S270" i="3"/>
  <c r="T301" i="3"/>
  <c r="U300" i="3"/>
  <c r="W300" i="3" s="1"/>
  <c r="S329" i="3"/>
  <c r="O198" i="3"/>
  <c r="O206" i="3"/>
  <c r="O204" i="3"/>
  <c r="O199" i="3"/>
  <c r="O197" i="3"/>
  <c r="O200" i="3"/>
  <c r="O205" i="3"/>
  <c r="O201" i="3"/>
  <c r="O202" i="3"/>
  <c r="O203" i="3"/>
  <c r="S103" i="3"/>
  <c r="S336" i="3"/>
  <c r="P135" i="3"/>
  <c r="S155" i="3" s="1"/>
  <c r="S180" i="3"/>
  <c r="R375" i="3"/>
  <c r="Q375" i="3"/>
  <c r="P374" i="3"/>
  <c r="R374" i="3"/>
  <c r="P375" i="3"/>
  <c r="U374" i="3"/>
  <c r="T374" i="3"/>
  <c r="S374" i="3"/>
  <c r="Q374" i="3"/>
  <c r="V374" i="3"/>
  <c r="V375" i="3"/>
  <c r="U375" i="3"/>
  <c r="T375" i="3"/>
  <c r="S375" i="3"/>
  <c r="O96" i="3"/>
  <c r="N96" i="3"/>
  <c r="V4" i="28"/>
  <c r="E4" i="28" s="1"/>
  <c r="V12" i="28"/>
  <c r="E12" i="28" s="1"/>
  <c r="V5" i="28"/>
  <c r="E5" i="28" s="1"/>
  <c r="V6" i="28"/>
  <c r="E6" i="28" s="1"/>
  <c r="V8" i="28"/>
  <c r="E8" i="28" s="1"/>
  <c r="V9" i="28"/>
  <c r="E9" i="28" s="1"/>
  <c r="V10" i="28"/>
  <c r="E10" i="28" s="1"/>
  <c r="V11" i="28"/>
  <c r="E11" i="28" s="1"/>
  <c r="V20" i="28"/>
  <c r="E20" i="28" s="1"/>
  <c r="V28" i="28"/>
  <c r="E28" i="28" s="1"/>
  <c r="V36" i="28"/>
  <c r="E36" i="28" s="1"/>
  <c r="V44" i="28"/>
  <c r="E44" i="28" s="1"/>
  <c r="V52" i="28"/>
  <c r="E52" i="28" s="1"/>
  <c r="V60" i="28"/>
  <c r="E60" i="28" s="1"/>
  <c r="V68" i="28"/>
  <c r="E68" i="28" s="1"/>
  <c r="V76" i="28"/>
  <c r="E76" i="28" s="1"/>
  <c r="V84" i="28"/>
  <c r="E84" i="28" s="1"/>
  <c r="V92" i="28"/>
  <c r="E92" i="28" s="1"/>
  <c r="V100" i="28"/>
  <c r="E100" i="28" s="1"/>
  <c r="V108" i="28"/>
  <c r="E108" i="28" s="1"/>
  <c r="V116" i="28"/>
  <c r="E116" i="28" s="1"/>
  <c r="V124" i="28"/>
  <c r="E124" i="28" s="1"/>
  <c r="V132" i="28"/>
  <c r="E132" i="28" s="1"/>
  <c r="V140" i="28"/>
  <c r="E140" i="28" s="1"/>
  <c r="V148" i="28"/>
  <c r="E148" i="28" s="1"/>
  <c r="V156" i="28"/>
  <c r="E156" i="28" s="1"/>
  <c r="V164" i="28"/>
  <c r="E164" i="28" s="1"/>
  <c r="V172" i="28"/>
  <c r="E172" i="28" s="1"/>
  <c r="V180" i="28"/>
  <c r="E180" i="28" s="1"/>
  <c r="V188" i="28"/>
  <c r="E188" i="28" s="1"/>
  <c r="V196" i="28"/>
  <c r="E196" i="28" s="1"/>
  <c r="V204" i="28"/>
  <c r="E204" i="28" s="1"/>
  <c r="V212" i="28"/>
  <c r="E212" i="28" s="1"/>
  <c r="V220" i="28"/>
  <c r="E220" i="28" s="1"/>
  <c r="V228" i="28"/>
  <c r="E228" i="28" s="1"/>
  <c r="V236" i="28"/>
  <c r="E236" i="28" s="1"/>
  <c r="V244" i="28"/>
  <c r="E244" i="28" s="1"/>
  <c r="V252" i="28"/>
  <c r="E252" i="28" s="1"/>
  <c r="V260" i="28"/>
  <c r="E260" i="28" s="1"/>
  <c r="V268" i="28"/>
  <c r="E268" i="28" s="1"/>
  <c r="V276" i="28"/>
  <c r="E276" i="28" s="1"/>
  <c r="V284" i="28"/>
  <c r="E284" i="28" s="1"/>
  <c r="V292" i="28"/>
  <c r="E292" i="28" s="1"/>
  <c r="V300" i="28"/>
  <c r="E300" i="28" s="1"/>
  <c r="V308" i="28"/>
  <c r="E308" i="28" s="1"/>
  <c r="V316" i="28"/>
  <c r="E316" i="28" s="1"/>
  <c r="V324" i="28"/>
  <c r="E324" i="28" s="1"/>
  <c r="V332" i="28"/>
  <c r="E332" i="28" s="1"/>
  <c r="V340" i="28"/>
  <c r="E340" i="28" s="1"/>
  <c r="V348" i="28"/>
  <c r="E348" i="28" s="1"/>
  <c r="V356" i="28"/>
  <c r="E356" i="28" s="1"/>
  <c r="V364" i="28"/>
  <c r="E364" i="28" s="1"/>
  <c r="V372" i="28"/>
  <c r="E372" i="28" s="1"/>
  <c r="V380" i="28"/>
  <c r="E380" i="28" s="1"/>
  <c r="V388" i="28"/>
  <c r="E388" i="28" s="1"/>
  <c r="V396" i="28"/>
  <c r="E396" i="28" s="1"/>
  <c r="V404" i="28"/>
  <c r="E404" i="28" s="1"/>
  <c r="V412" i="28"/>
  <c r="E412" i="28" s="1"/>
  <c r="V420" i="28"/>
  <c r="E420" i="28" s="1"/>
  <c r="V428" i="28"/>
  <c r="E428" i="28" s="1"/>
  <c r="V436" i="28"/>
  <c r="E436" i="28" s="1"/>
  <c r="V444" i="28"/>
  <c r="E444" i="28" s="1"/>
  <c r="V452" i="28"/>
  <c r="E452" i="28" s="1"/>
  <c r="V460" i="28"/>
  <c r="E460" i="28" s="1"/>
  <c r="V468" i="28"/>
  <c r="E468" i="28" s="1"/>
  <c r="V476" i="28"/>
  <c r="E476" i="28" s="1"/>
  <c r="V484" i="28"/>
  <c r="E484" i="28" s="1"/>
  <c r="V492" i="28"/>
  <c r="E492" i="28" s="1"/>
  <c r="V500" i="28"/>
  <c r="E500" i="28" s="1"/>
  <c r="V508" i="28"/>
  <c r="E508" i="28" s="1"/>
  <c r="V516" i="28"/>
  <c r="E516" i="28" s="1"/>
  <c r="V13" i="28"/>
  <c r="E13" i="28" s="1"/>
  <c r="V21" i="28"/>
  <c r="E21" i="28" s="1"/>
  <c r="V29" i="28"/>
  <c r="E29" i="28" s="1"/>
  <c r="V37" i="28"/>
  <c r="E37" i="28" s="1"/>
  <c r="V45" i="28"/>
  <c r="E45" i="28" s="1"/>
  <c r="V53" i="28"/>
  <c r="E53" i="28" s="1"/>
  <c r="V61" i="28"/>
  <c r="E61" i="28" s="1"/>
  <c r="V69" i="28"/>
  <c r="E69" i="28" s="1"/>
  <c r="V77" i="28"/>
  <c r="E77" i="28" s="1"/>
  <c r="V85" i="28"/>
  <c r="E85" i="28" s="1"/>
  <c r="V93" i="28"/>
  <c r="E93" i="28" s="1"/>
  <c r="V101" i="28"/>
  <c r="E101" i="28" s="1"/>
  <c r="V109" i="28"/>
  <c r="E109" i="28" s="1"/>
  <c r="V117" i="28"/>
  <c r="E117" i="28" s="1"/>
  <c r="V125" i="28"/>
  <c r="E125" i="28" s="1"/>
  <c r="V133" i="28"/>
  <c r="E133" i="28" s="1"/>
  <c r="V141" i="28"/>
  <c r="E141" i="28" s="1"/>
  <c r="V149" i="28"/>
  <c r="E149" i="28" s="1"/>
  <c r="V157" i="28"/>
  <c r="E157" i="28" s="1"/>
  <c r="V165" i="28"/>
  <c r="E165" i="28" s="1"/>
  <c r="V173" i="28"/>
  <c r="E173" i="28" s="1"/>
  <c r="V181" i="28"/>
  <c r="E181" i="28" s="1"/>
  <c r="V189" i="28"/>
  <c r="E189" i="28" s="1"/>
  <c r="V197" i="28"/>
  <c r="E197" i="28" s="1"/>
  <c r="V205" i="28"/>
  <c r="E205" i="28" s="1"/>
  <c r="V213" i="28"/>
  <c r="E213" i="28" s="1"/>
  <c r="V221" i="28"/>
  <c r="E221" i="28" s="1"/>
  <c r="V229" i="28"/>
  <c r="E229" i="28" s="1"/>
  <c r="V237" i="28"/>
  <c r="E237" i="28" s="1"/>
  <c r="V245" i="28"/>
  <c r="E245" i="28" s="1"/>
  <c r="V253" i="28"/>
  <c r="E253" i="28" s="1"/>
  <c r="V261" i="28"/>
  <c r="E261" i="28" s="1"/>
  <c r="V269" i="28"/>
  <c r="E269" i="28" s="1"/>
  <c r="V277" i="28"/>
  <c r="E277" i="28" s="1"/>
  <c r="V285" i="28"/>
  <c r="E285" i="28" s="1"/>
  <c r="V293" i="28"/>
  <c r="E293" i="28" s="1"/>
  <c r="V301" i="28"/>
  <c r="E301" i="28" s="1"/>
  <c r="V309" i="28"/>
  <c r="E309" i="28" s="1"/>
  <c r="V317" i="28"/>
  <c r="E317" i="28" s="1"/>
  <c r="V325" i="28"/>
  <c r="E325" i="28" s="1"/>
  <c r="V333" i="28"/>
  <c r="E333" i="28" s="1"/>
  <c r="V341" i="28"/>
  <c r="E341" i="28" s="1"/>
  <c r="V349" i="28"/>
  <c r="E349" i="28" s="1"/>
  <c r="V357" i="28"/>
  <c r="E357" i="28" s="1"/>
  <c r="V365" i="28"/>
  <c r="E365" i="28" s="1"/>
  <c r="V373" i="28"/>
  <c r="E373" i="28" s="1"/>
  <c r="V381" i="28"/>
  <c r="E381" i="28" s="1"/>
  <c r="V389" i="28"/>
  <c r="E389" i="28" s="1"/>
  <c r="V397" i="28"/>
  <c r="E397" i="28" s="1"/>
  <c r="V405" i="28"/>
  <c r="E405" i="28" s="1"/>
  <c r="V413" i="28"/>
  <c r="E413" i="28" s="1"/>
  <c r="V421" i="28"/>
  <c r="E421" i="28" s="1"/>
  <c r="V429" i="28"/>
  <c r="E429" i="28" s="1"/>
  <c r="V437" i="28"/>
  <c r="E437" i="28" s="1"/>
  <c r="V445" i="28"/>
  <c r="E445" i="28" s="1"/>
  <c r="V453" i="28"/>
  <c r="E453" i="28" s="1"/>
  <c r="V461" i="28"/>
  <c r="E461" i="28" s="1"/>
  <c r="V469" i="28"/>
  <c r="E469" i="28" s="1"/>
  <c r="V477" i="28"/>
  <c r="E477" i="28" s="1"/>
  <c r="V485" i="28"/>
  <c r="E485" i="28" s="1"/>
  <c r="V493" i="28"/>
  <c r="E493" i="28" s="1"/>
  <c r="V501" i="28"/>
  <c r="E501" i="28" s="1"/>
  <c r="V509" i="28"/>
  <c r="E509" i="28" s="1"/>
  <c r="V517" i="28"/>
  <c r="E517" i="28" s="1"/>
  <c r="V525" i="28"/>
  <c r="E525" i="28" s="1"/>
  <c r="V533" i="28"/>
  <c r="E533" i="28" s="1"/>
  <c r="V541" i="28"/>
  <c r="E541" i="28" s="1"/>
  <c r="V549" i="28"/>
  <c r="E549" i="28" s="1"/>
  <c r="V557" i="28"/>
  <c r="E557" i="28" s="1"/>
  <c r="V565" i="28"/>
  <c r="E565" i="28" s="1"/>
  <c r="V573" i="28"/>
  <c r="E573" i="28" s="1"/>
  <c r="V581" i="28"/>
  <c r="E581" i="28" s="1"/>
  <c r="V589" i="28"/>
  <c r="E589" i="28" s="1"/>
  <c r="V597" i="28"/>
  <c r="E597" i="28" s="1"/>
  <c r="V605" i="28"/>
  <c r="E605" i="28" s="1"/>
  <c r="V14" i="28"/>
  <c r="E14" i="28" s="1"/>
  <c r="V22" i="28"/>
  <c r="E22" i="28" s="1"/>
  <c r="V30" i="28"/>
  <c r="E30" i="28" s="1"/>
  <c r="V38" i="28"/>
  <c r="E38" i="28" s="1"/>
  <c r="V46" i="28"/>
  <c r="E46" i="28" s="1"/>
  <c r="V54" i="28"/>
  <c r="E54" i="28" s="1"/>
  <c r="V62" i="28"/>
  <c r="E62" i="28" s="1"/>
  <c r="V70" i="28"/>
  <c r="E70" i="28" s="1"/>
  <c r="V78" i="28"/>
  <c r="E78" i="28" s="1"/>
  <c r="V86" i="28"/>
  <c r="E86" i="28" s="1"/>
  <c r="V94" i="28"/>
  <c r="E94" i="28" s="1"/>
  <c r="V102" i="28"/>
  <c r="E102" i="28" s="1"/>
  <c r="V110" i="28"/>
  <c r="E110" i="28" s="1"/>
  <c r="V118" i="28"/>
  <c r="E118" i="28" s="1"/>
  <c r="V126" i="28"/>
  <c r="E126" i="28" s="1"/>
  <c r="V134" i="28"/>
  <c r="E134" i="28" s="1"/>
  <c r="V142" i="28"/>
  <c r="E142" i="28" s="1"/>
  <c r="V150" i="28"/>
  <c r="E150" i="28" s="1"/>
  <c r="V158" i="28"/>
  <c r="E158" i="28" s="1"/>
  <c r="V166" i="28"/>
  <c r="E166" i="28" s="1"/>
  <c r="V174" i="28"/>
  <c r="E174" i="28" s="1"/>
  <c r="V182" i="28"/>
  <c r="E182" i="28" s="1"/>
  <c r="V190" i="28"/>
  <c r="E190" i="28" s="1"/>
  <c r="V198" i="28"/>
  <c r="E198" i="28" s="1"/>
  <c r="V206" i="28"/>
  <c r="E206" i="28" s="1"/>
  <c r="V214" i="28"/>
  <c r="E214" i="28" s="1"/>
  <c r="V222" i="28"/>
  <c r="E222" i="28" s="1"/>
  <c r="V230" i="28"/>
  <c r="E230" i="28" s="1"/>
  <c r="V238" i="28"/>
  <c r="E238" i="28" s="1"/>
  <c r="V246" i="28"/>
  <c r="E246" i="28" s="1"/>
  <c r="V254" i="28"/>
  <c r="E254" i="28" s="1"/>
  <c r="V262" i="28"/>
  <c r="E262" i="28" s="1"/>
  <c r="V270" i="28"/>
  <c r="E270" i="28" s="1"/>
  <c r="V278" i="28"/>
  <c r="E278" i="28" s="1"/>
  <c r="V286" i="28"/>
  <c r="E286" i="28" s="1"/>
  <c r="V294" i="28"/>
  <c r="E294" i="28" s="1"/>
  <c r="V302" i="28"/>
  <c r="E302" i="28" s="1"/>
  <c r="V310" i="28"/>
  <c r="E310" i="28" s="1"/>
  <c r="V318" i="28"/>
  <c r="E318" i="28" s="1"/>
  <c r="V326" i="28"/>
  <c r="E326" i="28" s="1"/>
  <c r="V334" i="28"/>
  <c r="E334" i="28" s="1"/>
  <c r="V342" i="28"/>
  <c r="E342" i="28" s="1"/>
  <c r="V350" i="28"/>
  <c r="E350" i="28" s="1"/>
  <c r="V358" i="28"/>
  <c r="E358" i="28" s="1"/>
  <c r="V366" i="28"/>
  <c r="E366" i="28" s="1"/>
  <c r="V374" i="28"/>
  <c r="E374" i="28" s="1"/>
  <c r="V382" i="28"/>
  <c r="E382" i="28" s="1"/>
  <c r="V390" i="28"/>
  <c r="E390" i="28" s="1"/>
  <c r="V398" i="28"/>
  <c r="E398" i="28" s="1"/>
  <c r="V406" i="28"/>
  <c r="E406" i="28" s="1"/>
  <c r="V414" i="28"/>
  <c r="E414" i="28" s="1"/>
  <c r="V422" i="28"/>
  <c r="E422" i="28" s="1"/>
  <c r="V430" i="28"/>
  <c r="E430" i="28" s="1"/>
  <c r="V438" i="28"/>
  <c r="E438" i="28" s="1"/>
  <c r="V446" i="28"/>
  <c r="E446" i="28" s="1"/>
  <c r="V454" i="28"/>
  <c r="E454" i="28" s="1"/>
  <c r="V462" i="28"/>
  <c r="E462" i="28" s="1"/>
  <c r="V470" i="28"/>
  <c r="E470" i="28" s="1"/>
  <c r="V478" i="28"/>
  <c r="E478" i="28" s="1"/>
  <c r="V486" i="28"/>
  <c r="E486" i="28" s="1"/>
  <c r="V494" i="28"/>
  <c r="E494" i="28" s="1"/>
  <c r="V502" i="28"/>
  <c r="E502" i="28" s="1"/>
  <c r="V510" i="28"/>
  <c r="E510" i="28" s="1"/>
  <c r="V518" i="28"/>
  <c r="E518" i="28" s="1"/>
  <c r="V526" i="28"/>
  <c r="E526" i="28" s="1"/>
  <c r="V534" i="28"/>
  <c r="E534" i="28" s="1"/>
  <c r="V542" i="28"/>
  <c r="E542" i="28" s="1"/>
  <c r="V550" i="28"/>
  <c r="E550" i="28" s="1"/>
  <c r="V558" i="28"/>
  <c r="E558" i="28" s="1"/>
  <c r="V566" i="28"/>
  <c r="E566" i="28" s="1"/>
  <c r="V574" i="28"/>
  <c r="E574" i="28" s="1"/>
  <c r="V582" i="28"/>
  <c r="E582" i="28" s="1"/>
  <c r="V590" i="28"/>
  <c r="E590" i="28" s="1"/>
  <c r="V598" i="28"/>
  <c r="E598" i="28" s="1"/>
  <c r="V606" i="28"/>
  <c r="E606" i="28" s="1"/>
  <c r="V15" i="28"/>
  <c r="E15" i="28" s="1"/>
  <c r="V23" i="28"/>
  <c r="E23" i="28" s="1"/>
  <c r="V31" i="28"/>
  <c r="E31" i="28" s="1"/>
  <c r="V39" i="28"/>
  <c r="E39" i="28" s="1"/>
  <c r="V47" i="28"/>
  <c r="E47" i="28" s="1"/>
  <c r="V55" i="28"/>
  <c r="E55" i="28" s="1"/>
  <c r="V63" i="28"/>
  <c r="E63" i="28" s="1"/>
  <c r="V71" i="28"/>
  <c r="E71" i="28" s="1"/>
  <c r="V79" i="28"/>
  <c r="E79" i="28" s="1"/>
  <c r="V87" i="28"/>
  <c r="E87" i="28" s="1"/>
  <c r="V95" i="28"/>
  <c r="E95" i="28" s="1"/>
  <c r="V103" i="28"/>
  <c r="E103" i="28" s="1"/>
  <c r="V111" i="28"/>
  <c r="E111" i="28" s="1"/>
  <c r="V119" i="28"/>
  <c r="E119" i="28" s="1"/>
  <c r="V127" i="28"/>
  <c r="E127" i="28" s="1"/>
  <c r="V135" i="28"/>
  <c r="E135" i="28" s="1"/>
  <c r="V143" i="28"/>
  <c r="E143" i="28" s="1"/>
  <c r="V151" i="28"/>
  <c r="E151" i="28" s="1"/>
  <c r="V16" i="28"/>
  <c r="E16" i="28" s="1"/>
  <c r="V24" i="28"/>
  <c r="E24" i="28" s="1"/>
  <c r="V32" i="28"/>
  <c r="E32" i="28" s="1"/>
  <c r="V40" i="28"/>
  <c r="E40" i="28" s="1"/>
  <c r="V48" i="28"/>
  <c r="E48" i="28" s="1"/>
  <c r="V56" i="28"/>
  <c r="E56" i="28" s="1"/>
  <c r="V64" i="28"/>
  <c r="E64" i="28" s="1"/>
  <c r="V72" i="28"/>
  <c r="E72" i="28" s="1"/>
  <c r="V80" i="28"/>
  <c r="E80" i="28" s="1"/>
  <c r="V88" i="28"/>
  <c r="E88" i="28" s="1"/>
  <c r="V96" i="28"/>
  <c r="E96" i="28" s="1"/>
  <c r="V104" i="28"/>
  <c r="E104" i="28" s="1"/>
  <c r="V112" i="28"/>
  <c r="E112" i="28" s="1"/>
  <c r="V120" i="28"/>
  <c r="E120" i="28" s="1"/>
  <c r="V128" i="28"/>
  <c r="E128" i="28" s="1"/>
  <c r="V136" i="28"/>
  <c r="E136" i="28" s="1"/>
  <c r="V144" i="28"/>
  <c r="E144" i="28" s="1"/>
  <c r="V152" i="28"/>
  <c r="E152" i="28" s="1"/>
  <c r="V160" i="28"/>
  <c r="E160" i="28" s="1"/>
  <c r="V168" i="28"/>
  <c r="E168" i="28" s="1"/>
  <c r="V176" i="28"/>
  <c r="E176" i="28" s="1"/>
  <c r="V184" i="28"/>
  <c r="E184" i="28" s="1"/>
  <c r="V192" i="28"/>
  <c r="E192" i="28" s="1"/>
  <c r="V200" i="28"/>
  <c r="E200" i="28" s="1"/>
  <c r="V208" i="28"/>
  <c r="E208" i="28" s="1"/>
  <c r="V216" i="28"/>
  <c r="E216" i="28" s="1"/>
  <c r="V224" i="28"/>
  <c r="E224" i="28" s="1"/>
  <c r="V232" i="28"/>
  <c r="E232" i="28" s="1"/>
  <c r="V240" i="28"/>
  <c r="E240" i="28" s="1"/>
  <c r="V248" i="28"/>
  <c r="E248" i="28" s="1"/>
  <c r="V256" i="28"/>
  <c r="E256" i="28" s="1"/>
  <c r="V264" i="28"/>
  <c r="E264" i="28" s="1"/>
  <c r="V272" i="28"/>
  <c r="E272" i="28" s="1"/>
  <c r="V280" i="28"/>
  <c r="E280" i="28" s="1"/>
  <c r="V288" i="28"/>
  <c r="E288" i="28" s="1"/>
  <c r="V296" i="28"/>
  <c r="E296" i="28" s="1"/>
  <c r="V304" i="28"/>
  <c r="E304" i="28" s="1"/>
  <c r="V312" i="28"/>
  <c r="E312" i="28" s="1"/>
  <c r="V320" i="28"/>
  <c r="E320" i="28" s="1"/>
  <c r="V328" i="28"/>
  <c r="E328" i="28" s="1"/>
  <c r="V336" i="28"/>
  <c r="E336" i="28" s="1"/>
  <c r="V344" i="28"/>
  <c r="E344" i="28" s="1"/>
  <c r="V352" i="28"/>
  <c r="E352" i="28" s="1"/>
  <c r="V360" i="28"/>
  <c r="E360" i="28" s="1"/>
  <c r="V368" i="28"/>
  <c r="E368" i="28" s="1"/>
  <c r="V376" i="28"/>
  <c r="E376" i="28" s="1"/>
  <c r="V384" i="28"/>
  <c r="E384" i="28" s="1"/>
  <c r="V392" i="28"/>
  <c r="E392" i="28" s="1"/>
  <c r="V400" i="28"/>
  <c r="E400" i="28" s="1"/>
  <c r="V408" i="28"/>
  <c r="E408" i="28" s="1"/>
  <c r="V416" i="28"/>
  <c r="E416" i="28" s="1"/>
  <c r="V424" i="28"/>
  <c r="E424" i="28" s="1"/>
  <c r="V432" i="28"/>
  <c r="E432" i="28" s="1"/>
  <c r="V440" i="28"/>
  <c r="E440" i="28" s="1"/>
  <c r="V448" i="28"/>
  <c r="E448" i="28" s="1"/>
  <c r="V17" i="28"/>
  <c r="E17" i="28" s="1"/>
  <c r="V25" i="28"/>
  <c r="E25" i="28" s="1"/>
  <c r="V33" i="28"/>
  <c r="E33" i="28" s="1"/>
  <c r="V41" i="28"/>
  <c r="E41" i="28" s="1"/>
  <c r="V49" i="28"/>
  <c r="E49" i="28" s="1"/>
  <c r="V57" i="28"/>
  <c r="E57" i="28" s="1"/>
  <c r="V65" i="28"/>
  <c r="E65" i="28" s="1"/>
  <c r="V73" i="28"/>
  <c r="E73" i="28" s="1"/>
  <c r="V81" i="28"/>
  <c r="E81" i="28" s="1"/>
  <c r="V89" i="28"/>
  <c r="E89" i="28" s="1"/>
  <c r="V97" i="28"/>
  <c r="E97" i="28" s="1"/>
  <c r="V105" i="28"/>
  <c r="E105" i="28" s="1"/>
  <c r="V113" i="28"/>
  <c r="E113" i="28" s="1"/>
  <c r="V121" i="28"/>
  <c r="E121" i="28" s="1"/>
  <c r="V129" i="28"/>
  <c r="E129" i="28" s="1"/>
  <c r="V137" i="28"/>
  <c r="E137" i="28" s="1"/>
  <c r="V145" i="28"/>
  <c r="E145" i="28" s="1"/>
  <c r="V153" i="28"/>
  <c r="E153" i="28" s="1"/>
  <c r="V161" i="28"/>
  <c r="E161" i="28" s="1"/>
  <c r="V169" i="28"/>
  <c r="E169" i="28" s="1"/>
  <c r="V177" i="28"/>
  <c r="E177" i="28" s="1"/>
  <c r="V185" i="28"/>
  <c r="E185" i="28" s="1"/>
  <c r="V193" i="28"/>
  <c r="E193" i="28" s="1"/>
  <c r="V201" i="28"/>
  <c r="E201" i="28" s="1"/>
  <c r="V209" i="28"/>
  <c r="E209" i="28" s="1"/>
  <c r="V217" i="28"/>
  <c r="E217" i="28" s="1"/>
  <c r="V225" i="28"/>
  <c r="E225" i="28" s="1"/>
  <c r="V233" i="28"/>
  <c r="E233" i="28" s="1"/>
  <c r="V241" i="28"/>
  <c r="E241" i="28" s="1"/>
  <c r="V249" i="28"/>
  <c r="E249" i="28" s="1"/>
  <c r="V257" i="28"/>
  <c r="E257" i="28" s="1"/>
  <c r="V265" i="28"/>
  <c r="E265" i="28" s="1"/>
  <c r="V273" i="28"/>
  <c r="E273" i="28" s="1"/>
  <c r="V281" i="28"/>
  <c r="E281" i="28" s="1"/>
  <c r="V289" i="28"/>
  <c r="E289" i="28" s="1"/>
  <c r="V297" i="28"/>
  <c r="E297" i="28" s="1"/>
  <c r="V305" i="28"/>
  <c r="E305" i="28" s="1"/>
  <c r="V313" i="28"/>
  <c r="E313" i="28" s="1"/>
  <c r="V321" i="28"/>
  <c r="E321" i="28" s="1"/>
  <c r="V329" i="28"/>
  <c r="E329" i="28" s="1"/>
  <c r="V337" i="28"/>
  <c r="E337" i="28" s="1"/>
  <c r="V345" i="28"/>
  <c r="E345" i="28" s="1"/>
  <c r="V353" i="28"/>
  <c r="E353" i="28" s="1"/>
  <c r="V361" i="28"/>
  <c r="E361" i="28" s="1"/>
  <c r="V369" i="28"/>
  <c r="E369" i="28" s="1"/>
  <c r="V377" i="28"/>
  <c r="E377" i="28" s="1"/>
  <c r="V385" i="28"/>
  <c r="E385" i="28" s="1"/>
  <c r="V393" i="28"/>
  <c r="E393" i="28" s="1"/>
  <c r="V401" i="28"/>
  <c r="E401" i="28" s="1"/>
  <c r="V18" i="28"/>
  <c r="E18" i="28" s="1"/>
  <c r="V26" i="28"/>
  <c r="E26" i="28" s="1"/>
  <c r="V34" i="28"/>
  <c r="E34" i="28" s="1"/>
  <c r="V42" i="28"/>
  <c r="E42" i="28" s="1"/>
  <c r="V50" i="28"/>
  <c r="E50" i="28" s="1"/>
  <c r="V58" i="28"/>
  <c r="E58" i="28" s="1"/>
  <c r="V66" i="28"/>
  <c r="E66" i="28" s="1"/>
  <c r="V74" i="28"/>
  <c r="E74" i="28" s="1"/>
  <c r="V82" i="28"/>
  <c r="E82" i="28" s="1"/>
  <c r="V90" i="28"/>
  <c r="E90" i="28" s="1"/>
  <c r="V98" i="28"/>
  <c r="E98" i="28" s="1"/>
  <c r="V106" i="28"/>
  <c r="E106" i="28" s="1"/>
  <c r="V114" i="28"/>
  <c r="E114" i="28" s="1"/>
  <c r="V122" i="28"/>
  <c r="E122" i="28" s="1"/>
  <c r="V130" i="28"/>
  <c r="E130" i="28" s="1"/>
  <c r="V138" i="28"/>
  <c r="E138" i="28" s="1"/>
  <c r="V146" i="28"/>
  <c r="E146" i="28" s="1"/>
  <c r="V154" i="28"/>
  <c r="E154" i="28" s="1"/>
  <c r="V162" i="28"/>
  <c r="E162" i="28" s="1"/>
  <c r="V170" i="28"/>
  <c r="E170" i="28" s="1"/>
  <c r="V178" i="28"/>
  <c r="E178" i="28" s="1"/>
  <c r="V186" i="28"/>
  <c r="E186" i="28" s="1"/>
  <c r="V194" i="28"/>
  <c r="E194" i="28" s="1"/>
  <c r="V202" i="28"/>
  <c r="E202" i="28" s="1"/>
  <c r="V210" i="28"/>
  <c r="E210" i="28" s="1"/>
  <c r="V218" i="28"/>
  <c r="E218" i="28" s="1"/>
  <c r="V226" i="28"/>
  <c r="E226" i="28" s="1"/>
  <c r="V234" i="28"/>
  <c r="E234" i="28" s="1"/>
  <c r="V242" i="28"/>
  <c r="E242" i="28" s="1"/>
  <c r="V250" i="28"/>
  <c r="E250" i="28" s="1"/>
  <c r="V258" i="28"/>
  <c r="E258" i="28" s="1"/>
  <c r="V266" i="28"/>
  <c r="E266" i="28" s="1"/>
  <c r="V274" i="28"/>
  <c r="E274" i="28" s="1"/>
  <c r="V282" i="28"/>
  <c r="E282" i="28" s="1"/>
  <c r="V290" i="28"/>
  <c r="E290" i="28" s="1"/>
  <c r="V298" i="28"/>
  <c r="E298" i="28" s="1"/>
  <c r="V306" i="28"/>
  <c r="E306" i="28" s="1"/>
  <c r="V314" i="28"/>
  <c r="E314" i="28" s="1"/>
  <c r="V322" i="28"/>
  <c r="E322" i="28" s="1"/>
  <c r="V330" i="28"/>
  <c r="E330" i="28" s="1"/>
  <c r="V338" i="28"/>
  <c r="E338" i="28" s="1"/>
  <c r="V346" i="28"/>
  <c r="E346" i="28" s="1"/>
  <c r="V354" i="28"/>
  <c r="E354" i="28" s="1"/>
  <c r="V362" i="28"/>
  <c r="E362" i="28" s="1"/>
  <c r="V370" i="28"/>
  <c r="E370" i="28" s="1"/>
  <c r="V378" i="28"/>
  <c r="E378" i="28" s="1"/>
  <c r="V386" i="28"/>
  <c r="E386" i="28" s="1"/>
  <c r="V394" i="28"/>
  <c r="E394" i="28" s="1"/>
  <c r="V402" i="28"/>
  <c r="E402" i="28" s="1"/>
  <c r="V410" i="28"/>
  <c r="E410" i="28" s="1"/>
  <c r="V418" i="28"/>
  <c r="E418" i="28" s="1"/>
  <c r="V426" i="28"/>
  <c r="E426" i="28" s="1"/>
  <c r="V434" i="28"/>
  <c r="E434" i="28" s="1"/>
  <c r="V43" i="28"/>
  <c r="E43" i="28" s="1"/>
  <c r="V107" i="28"/>
  <c r="E107" i="28" s="1"/>
  <c r="V163" i="28"/>
  <c r="E163" i="28" s="1"/>
  <c r="V195" i="28"/>
  <c r="E195" i="28" s="1"/>
  <c r="V227" i="28"/>
  <c r="E227" i="28" s="1"/>
  <c r="V259" i="28"/>
  <c r="E259" i="28" s="1"/>
  <c r="V291" i="28"/>
  <c r="E291" i="28" s="1"/>
  <c r="V323" i="28"/>
  <c r="E323" i="28" s="1"/>
  <c r="V355" i="28"/>
  <c r="E355" i="28" s="1"/>
  <c r="V387" i="28"/>
  <c r="E387" i="28" s="1"/>
  <c r="V415" i="28"/>
  <c r="E415" i="28" s="1"/>
  <c r="V435" i="28"/>
  <c r="E435" i="28" s="1"/>
  <c r="V451" i="28"/>
  <c r="E451" i="28" s="1"/>
  <c r="V465" i="28"/>
  <c r="E465" i="28" s="1"/>
  <c r="V479" i="28"/>
  <c r="E479" i="28" s="1"/>
  <c r="V490" i="28"/>
  <c r="E490" i="28" s="1"/>
  <c r="V504" i="28"/>
  <c r="E504" i="28" s="1"/>
  <c r="V515" i="28"/>
  <c r="E515" i="28" s="1"/>
  <c r="V528" i="28"/>
  <c r="E528" i="28" s="1"/>
  <c r="V538" i="28"/>
  <c r="E538" i="28" s="1"/>
  <c r="V548" i="28"/>
  <c r="E548" i="28" s="1"/>
  <c r="V560" i="28"/>
  <c r="E560" i="28" s="1"/>
  <c r="V570" i="28"/>
  <c r="E570" i="28" s="1"/>
  <c r="V580" i="28"/>
  <c r="E580" i="28" s="1"/>
  <c r="V592" i="28"/>
  <c r="E592" i="28" s="1"/>
  <c r="V602" i="28"/>
  <c r="E602" i="28" s="1"/>
  <c r="V612" i="28"/>
  <c r="E612" i="28" s="1"/>
  <c r="V620" i="28"/>
  <c r="E620" i="28" s="1"/>
  <c r="V628" i="28"/>
  <c r="E628" i="28" s="1"/>
  <c r="V636" i="28"/>
  <c r="E636" i="28" s="1"/>
  <c r="V644" i="28"/>
  <c r="E644" i="28" s="1"/>
  <c r="V652" i="28"/>
  <c r="E652" i="28" s="1"/>
  <c r="V660" i="28"/>
  <c r="E660" i="28" s="1"/>
  <c r="V668" i="28"/>
  <c r="E668" i="28" s="1"/>
  <c r="V676" i="28"/>
  <c r="E676" i="28" s="1"/>
  <c r="V684" i="28"/>
  <c r="E684" i="28" s="1"/>
  <c r="V692" i="28"/>
  <c r="E692" i="28" s="1"/>
  <c r="V700" i="28"/>
  <c r="E700" i="28" s="1"/>
  <c r="V708" i="28"/>
  <c r="E708" i="28" s="1"/>
  <c r="V716" i="28"/>
  <c r="E716" i="28" s="1"/>
  <c r="V724" i="28"/>
  <c r="E724" i="28" s="1"/>
  <c r="V732" i="28"/>
  <c r="E732" i="28" s="1"/>
  <c r="V740" i="28"/>
  <c r="E740" i="28" s="1"/>
  <c r="V748" i="28"/>
  <c r="E748" i="28" s="1"/>
  <c r="V756" i="28"/>
  <c r="E756" i="28" s="1"/>
  <c r="V764" i="28"/>
  <c r="E764" i="28" s="1"/>
  <c r="V772" i="28"/>
  <c r="E772" i="28" s="1"/>
  <c r="V780" i="28"/>
  <c r="E780" i="28" s="1"/>
  <c r="V788" i="28"/>
  <c r="E788" i="28" s="1"/>
  <c r="V796" i="28"/>
  <c r="E796" i="28" s="1"/>
  <c r="V804" i="28"/>
  <c r="E804" i="28" s="1"/>
  <c r="V812" i="28"/>
  <c r="E812" i="28" s="1"/>
  <c r="V820" i="28"/>
  <c r="E820" i="28" s="1"/>
  <c r="V828" i="28"/>
  <c r="E828" i="28" s="1"/>
  <c r="V836" i="28"/>
  <c r="E836" i="28" s="1"/>
  <c r="V844" i="28"/>
  <c r="E844" i="28" s="1"/>
  <c r="V852" i="28"/>
  <c r="E852" i="28" s="1"/>
  <c r="V860" i="28"/>
  <c r="E860" i="28" s="1"/>
  <c r="V868" i="28"/>
  <c r="E868" i="28" s="1"/>
  <c r="V876" i="28"/>
  <c r="E876" i="28" s="1"/>
  <c r="V884" i="28"/>
  <c r="E884" i="28" s="1"/>
  <c r="V892" i="28"/>
  <c r="E892" i="28" s="1"/>
  <c r="V900" i="28"/>
  <c r="E900" i="28" s="1"/>
  <c r="V908" i="28"/>
  <c r="E908" i="28" s="1"/>
  <c r="V916" i="28"/>
  <c r="E916" i="28" s="1"/>
  <c r="V924" i="28"/>
  <c r="E924" i="28" s="1"/>
  <c r="V932" i="28"/>
  <c r="E932" i="28" s="1"/>
  <c r="V940" i="28"/>
  <c r="E940" i="28" s="1"/>
  <c r="V948" i="28"/>
  <c r="E948" i="28" s="1"/>
  <c r="V956" i="28"/>
  <c r="E956" i="28" s="1"/>
  <c r="V964" i="28"/>
  <c r="E964" i="28" s="1"/>
  <c r="V972" i="28"/>
  <c r="E972" i="28" s="1"/>
  <c r="V980" i="28"/>
  <c r="E980" i="28" s="1"/>
  <c r="V988" i="28"/>
  <c r="E988" i="28" s="1"/>
  <c r="V996" i="28"/>
  <c r="E996" i="28" s="1"/>
  <c r="V1004" i="28"/>
  <c r="E1004" i="28" s="1"/>
  <c r="V1012" i="28"/>
  <c r="E1012" i="28" s="1"/>
  <c r="V1020" i="28"/>
  <c r="E1020" i="28" s="1"/>
  <c r="V1028" i="28"/>
  <c r="E1028" i="28" s="1"/>
  <c r="V1036" i="28"/>
  <c r="E1036" i="28" s="1"/>
  <c r="V1044" i="28"/>
  <c r="E1044" i="28" s="1"/>
  <c r="V1052" i="28"/>
  <c r="E1052" i="28" s="1"/>
  <c r="V1060" i="28"/>
  <c r="E1060" i="28" s="1"/>
  <c r="V1068" i="28"/>
  <c r="E1068" i="28" s="1"/>
  <c r="V1076" i="28"/>
  <c r="E1076" i="28" s="1"/>
  <c r="V1084" i="28"/>
  <c r="E1084" i="28" s="1"/>
  <c r="V1092" i="28"/>
  <c r="E1092" i="28" s="1"/>
  <c r="V1100" i="28"/>
  <c r="E1100" i="28" s="1"/>
  <c r="V1108" i="28"/>
  <c r="E1108" i="28" s="1"/>
  <c r="V1116" i="28"/>
  <c r="E1116" i="28" s="1"/>
  <c r="V1124" i="28"/>
  <c r="E1124" i="28" s="1"/>
  <c r="V51" i="28"/>
  <c r="E51" i="28" s="1"/>
  <c r="V115" i="28"/>
  <c r="E115" i="28" s="1"/>
  <c r="V167" i="28"/>
  <c r="E167" i="28" s="1"/>
  <c r="V199" i="28"/>
  <c r="E199" i="28" s="1"/>
  <c r="V231" i="28"/>
  <c r="E231" i="28" s="1"/>
  <c r="V263" i="28"/>
  <c r="E263" i="28" s="1"/>
  <c r="V295" i="28"/>
  <c r="E295" i="28" s="1"/>
  <c r="V327" i="28"/>
  <c r="E327" i="28" s="1"/>
  <c r="V359" i="28"/>
  <c r="E359" i="28" s="1"/>
  <c r="V391" i="28"/>
  <c r="E391" i="28" s="1"/>
  <c r="V417" i="28"/>
  <c r="E417" i="28" s="1"/>
  <c r="V439" i="28"/>
  <c r="E439" i="28" s="1"/>
  <c r="V455" i="28"/>
  <c r="E455" i="28" s="1"/>
  <c r="V466" i="28"/>
  <c r="E466" i="28" s="1"/>
  <c r="V480" i="28"/>
  <c r="E480" i="28" s="1"/>
  <c r="V491" i="28"/>
  <c r="E491" i="28" s="1"/>
  <c r="V505" i="28"/>
  <c r="E505" i="28" s="1"/>
  <c r="V519" i="28"/>
  <c r="E519" i="28" s="1"/>
  <c r="V529" i="28"/>
  <c r="E529" i="28" s="1"/>
  <c r="V539" i="28"/>
  <c r="E539" i="28" s="1"/>
  <c r="V551" i="28"/>
  <c r="E551" i="28" s="1"/>
  <c r="V561" i="28"/>
  <c r="E561" i="28" s="1"/>
  <c r="V571" i="28"/>
  <c r="E571" i="28" s="1"/>
  <c r="V583" i="28"/>
  <c r="E583" i="28" s="1"/>
  <c r="V593" i="28"/>
  <c r="E593" i="28" s="1"/>
  <c r="V603" i="28"/>
  <c r="E603" i="28" s="1"/>
  <c r="V613" i="28"/>
  <c r="E613" i="28" s="1"/>
  <c r="V621" i="28"/>
  <c r="E621" i="28" s="1"/>
  <c r="V629" i="28"/>
  <c r="E629" i="28" s="1"/>
  <c r="V637" i="28"/>
  <c r="E637" i="28" s="1"/>
  <c r="V645" i="28"/>
  <c r="E645" i="28" s="1"/>
  <c r="V653" i="28"/>
  <c r="E653" i="28" s="1"/>
  <c r="V661" i="28"/>
  <c r="E661" i="28" s="1"/>
  <c r="V669" i="28"/>
  <c r="E669" i="28" s="1"/>
  <c r="V677" i="28"/>
  <c r="E677" i="28" s="1"/>
  <c r="V685" i="28"/>
  <c r="E685" i="28" s="1"/>
  <c r="V693" i="28"/>
  <c r="E693" i="28" s="1"/>
  <c r="V701" i="28"/>
  <c r="E701" i="28" s="1"/>
  <c r="V709" i="28"/>
  <c r="E709" i="28" s="1"/>
  <c r="V717" i="28"/>
  <c r="E717" i="28" s="1"/>
  <c r="V725" i="28"/>
  <c r="E725" i="28" s="1"/>
  <c r="V733" i="28"/>
  <c r="E733" i="28" s="1"/>
  <c r="V741" i="28"/>
  <c r="E741" i="28" s="1"/>
  <c r="V749" i="28"/>
  <c r="E749" i="28" s="1"/>
  <c r="V757" i="28"/>
  <c r="E757" i="28" s="1"/>
  <c r="V765" i="28"/>
  <c r="E765" i="28" s="1"/>
  <c r="V773" i="28"/>
  <c r="E773" i="28" s="1"/>
  <c r="V781" i="28"/>
  <c r="E781" i="28" s="1"/>
  <c r="V789" i="28"/>
  <c r="E789" i="28" s="1"/>
  <c r="V797" i="28"/>
  <c r="E797" i="28" s="1"/>
  <c r="V805" i="28"/>
  <c r="E805" i="28" s="1"/>
  <c r="V813" i="28"/>
  <c r="E813" i="28" s="1"/>
  <c r="V821" i="28"/>
  <c r="E821" i="28" s="1"/>
  <c r="V829" i="28"/>
  <c r="E829" i="28" s="1"/>
  <c r="V837" i="28"/>
  <c r="E837" i="28" s="1"/>
  <c r="V845" i="28"/>
  <c r="E845" i="28" s="1"/>
  <c r="V853" i="28"/>
  <c r="E853" i="28" s="1"/>
  <c r="V861" i="28"/>
  <c r="E861" i="28" s="1"/>
  <c r="V869" i="28"/>
  <c r="E869" i="28" s="1"/>
  <c r="V877" i="28"/>
  <c r="E877" i="28" s="1"/>
  <c r="V885" i="28"/>
  <c r="E885" i="28" s="1"/>
  <c r="V893" i="28"/>
  <c r="E893" i="28" s="1"/>
  <c r="V901" i="28"/>
  <c r="E901" i="28" s="1"/>
  <c r="V909" i="28"/>
  <c r="E909" i="28" s="1"/>
  <c r="V917" i="28"/>
  <c r="E917" i="28" s="1"/>
  <c r="V925" i="28"/>
  <c r="E925" i="28" s="1"/>
  <c r="V933" i="28"/>
  <c r="E933" i="28" s="1"/>
  <c r="V941" i="28"/>
  <c r="E941" i="28" s="1"/>
  <c r="V949" i="28"/>
  <c r="E949" i="28" s="1"/>
  <c r="V957" i="28"/>
  <c r="E957" i="28" s="1"/>
  <c r="V965" i="28"/>
  <c r="E965" i="28" s="1"/>
  <c r="V973" i="28"/>
  <c r="E973" i="28" s="1"/>
  <c r="V981" i="28"/>
  <c r="E981" i="28" s="1"/>
  <c r="V989" i="28"/>
  <c r="E989" i="28" s="1"/>
  <c r="V997" i="28"/>
  <c r="E997" i="28" s="1"/>
  <c r="V1005" i="28"/>
  <c r="E1005" i="28" s="1"/>
  <c r="V1013" i="28"/>
  <c r="E1013" i="28" s="1"/>
  <c r="V1021" i="28"/>
  <c r="E1021" i="28" s="1"/>
  <c r="V1029" i="28"/>
  <c r="E1029" i="28" s="1"/>
  <c r="V1037" i="28"/>
  <c r="E1037" i="28" s="1"/>
  <c r="V1045" i="28"/>
  <c r="E1045" i="28" s="1"/>
  <c r="V1053" i="28"/>
  <c r="E1053" i="28" s="1"/>
  <c r="V1061" i="28"/>
  <c r="E1061" i="28" s="1"/>
  <c r="V1069" i="28"/>
  <c r="E1069" i="28" s="1"/>
  <c r="V1077" i="28"/>
  <c r="E1077" i="28" s="1"/>
  <c r="V1085" i="28"/>
  <c r="E1085" i="28" s="1"/>
  <c r="V1093" i="28"/>
  <c r="E1093" i="28" s="1"/>
  <c r="V1101" i="28"/>
  <c r="E1101" i="28" s="1"/>
  <c r="V1109" i="28"/>
  <c r="E1109" i="28" s="1"/>
  <c r="V1117" i="28"/>
  <c r="E1117" i="28" s="1"/>
  <c r="V3" i="28"/>
  <c r="E3" i="28" s="1"/>
  <c r="V727" i="28"/>
  <c r="E727" i="28" s="1"/>
  <c r="V59" i="28"/>
  <c r="E59" i="28" s="1"/>
  <c r="V123" i="28"/>
  <c r="E123" i="28" s="1"/>
  <c r="V171" i="28"/>
  <c r="E171" i="28" s="1"/>
  <c r="V203" i="28"/>
  <c r="E203" i="28" s="1"/>
  <c r="V235" i="28"/>
  <c r="E235" i="28" s="1"/>
  <c r="V267" i="28"/>
  <c r="E267" i="28" s="1"/>
  <c r="V299" i="28"/>
  <c r="E299" i="28" s="1"/>
  <c r="V331" i="28"/>
  <c r="E331" i="28" s="1"/>
  <c r="V363" i="28"/>
  <c r="E363" i="28" s="1"/>
  <c r="V395" i="28"/>
  <c r="E395" i="28" s="1"/>
  <c r="V419" i="28"/>
  <c r="E419" i="28" s="1"/>
  <c r="V441" i="28"/>
  <c r="E441" i="28" s="1"/>
  <c r="V456" i="28"/>
  <c r="E456" i="28" s="1"/>
  <c r="V467" i="28"/>
  <c r="E467" i="28" s="1"/>
  <c r="V481" i="28"/>
  <c r="E481" i="28" s="1"/>
  <c r="V495" i="28"/>
  <c r="E495" i="28" s="1"/>
  <c r="V506" i="28"/>
  <c r="E506" i="28" s="1"/>
  <c r="V520" i="28"/>
  <c r="E520" i="28" s="1"/>
  <c r="V530" i="28"/>
  <c r="E530" i="28" s="1"/>
  <c r="V540" i="28"/>
  <c r="E540" i="28" s="1"/>
  <c r="V552" i="28"/>
  <c r="E552" i="28" s="1"/>
  <c r="V562" i="28"/>
  <c r="E562" i="28" s="1"/>
  <c r="V572" i="28"/>
  <c r="E572" i="28" s="1"/>
  <c r="V584" i="28"/>
  <c r="E584" i="28" s="1"/>
  <c r="V594" i="28"/>
  <c r="E594" i="28" s="1"/>
  <c r="V604" i="28"/>
  <c r="E604" i="28" s="1"/>
  <c r="V614" i="28"/>
  <c r="E614" i="28" s="1"/>
  <c r="V622" i="28"/>
  <c r="E622" i="28" s="1"/>
  <c r="V630" i="28"/>
  <c r="E630" i="28" s="1"/>
  <c r="V638" i="28"/>
  <c r="E638" i="28" s="1"/>
  <c r="V646" i="28"/>
  <c r="E646" i="28" s="1"/>
  <c r="V654" i="28"/>
  <c r="E654" i="28" s="1"/>
  <c r="V662" i="28"/>
  <c r="E662" i="28" s="1"/>
  <c r="V670" i="28"/>
  <c r="E670" i="28" s="1"/>
  <c r="V678" i="28"/>
  <c r="E678" i="28" s="1"/>
  <c r="V686" i="28"/>
  <c r="E686" i="28" s="1"/>
  <c r="V694" i="28"/>
  <c r="E694" i="28" s="1"/>
  <c r="V702" i="28"/>
  <c r="E702" i="28" s="1"/>
  <c r="V710" i="28"/>
  <c r="E710" i="28" s="1"/>
  <c r="V718" i="28"/>
  <c r="E718" i="28" s="1"/>
  <c r="V726" i="28"/>
  <c r="E726" i="28" s="1"/>
  <c r="V734" i="28"/>
  <c r="E734" i="28" s="1"/>
  <c r="V742" i="28"/>
  <c r="E742" i="28" s="1"/>
  <c r="V750" i="28"/>
  <c r="E750" i="28" s="1"/>
  <c r="V758" i="28"/>
  <c r="E758" i="28" s="1"/>
  <c r="V766" i="28"/>
  <c r="E766" i="28" s="1"/>
  <c r="V774" i="28"/>
  <c r="E774" i="28" s="1"/>
  <c r="V782" i="28"/>
  <c r="E782" i="28" s="1"/>
  <c r="V790" i="28"/>
  <c r="E790" i="28" s="1"/>
  <c r="V798" i="28"/>
  <c r="E798" i="28" s="1"/>
  <c r="V806" i="28"/>
  <c r="E806" i="28" s="1"/>
  <c r="V814" i="28"/>
  <c r="E814" i="28" s="1"/>
  <c r="V822" i="28"/>
  <c r="E822" i="28" s="1"/>
  <c r="V830" i="28"/>
  <c r="E830" i="28" s="1"/>
  <c r="V838" i="28"/>
  <c r="E838" i="28" s="1"/>
  <c r="V846" i="28"/>
  <c r="E846" i="28" s="1"/>
  <c r="V854" i="28"/>
  <c r="E854" i="28" s="1"/>
  <c r="V862" i="28"/>
  <c r="E862" i="28" s="1"/>
  <c r="V870" i="28"/>
  <c r="E870" i="28" s="1"/>
  <c r="V878" i="28"/>
  <c r="E878" i="28" s="1"/>
  <c r="V886" i="28"/>
  <c r="E886" i="28" s="1"/>
  <c r="V894" i="28"/>
  <c r="E894" i="28" s="1"/>
  <c r="V902" i="28"/>
  <c r="E902" i="28" s="1"/>
  <c r="V910" i="28"/>
  <c r="E910" i="28" s="1"/>
  <c r="V918" i="28"/>
  <c r="E918" i="28" s="1"/>
  <c r="V926" i="28"/>
  <c r="E926" i="28" s="1"/>
  <c r="V934" i="28"/>
  <c r="E934" i="28" s="1"/>
  <c r="V942" i="28"/>
  <c r="E942" i="28" s="1"/>
  <c r="V950" i="28"/>
  <c r="E950" i="28" s="1"/>
  <c r="V958" i="28"/>
  <c r="E958" i="28" s="1"/>
  <c r="V966" i="28"/>
  <c r="E966" i="28" s="1"/>
  <c r="V974" i="28"/>
  <c r="E974" i="28" s="1"/>
  <c r="V982" i="28"/>
  <c r="E982" i="28" s="1"/>
  <c r="V990" i="28"/>
  <c r="E990" i="28" s="1"/>
  <c r="V998" i="28"/>
  <c r="E998" i="28" s="1"/>
  <c r="V1006" i="28"/>
  <c r="E1006" i="28" s="1"/>
  <c r="V1014" i="28"/>
  <c r="E1014" i="28" s="1"/>
  <c r="V1022" i="28"/>
  <c r="E1022" i="28" s="1"/>
  <c r="V1030" i="28"/>
  <c r="E1030" i="28" s="1"/>
  <c r="V1038" i="28"/>
  <c r="E1038" i="28" s="1"/>
  <c r="V1046" i="28"/>
  <c r="E1046" i="28" s="1"/>
  <c r="V1054" i="28"/>
  <c r="E1054" i="28" s="1"/>
  <c r="V1062" i="28"/>
  <c r="E1062" i="28" s="1"/>
  <c r="V1070" i="28"/>
  <c r="E1070" i="28" s="1"/>
  <c r="V1078" i="28"/>
  <c r="E1078" i="28" s="1"/>
  <c r="V1086" i="28"/>
  <c r="E1086" i="28" s="1"/>
  <c r="V1094" i="28"/>
  <c r="E1094" i="28" s="1"/>
  <c r="V1102" i="28"/>
  <c r="E1102" i="28" s="1"/>
  <c r="V1110" i="28"/>
  <c r="E1110" i="28" s="1"/>
  <c r="V1118" i="28"/>
  <c r="E1118" i="28" s="1"/>
  <c r="V67" i="28"/>
  <c r="E67" i="28" s="1"/>
  <c r="V131" i="28"/>
  <c r="E131" i="28" s="1"/>
  <c r="V175" i="28"/>
  <c r="E175" i="28" s="1"/>
  <c r="V207" i="28"/>
  <c r="E207" i="28" s="1"/>
  <c r="V239" i="28"/>
  <c r="E239" i="28" s="1"/>
  <c r="V271" i="28"/>
  <c r="E271" i="28" s="1"/>
  <c r="V303" i="28"/>
  <c r="E303" i="28" s="1"/>
  <c r="V335" i="28"/>
  <c r="E335" i="28" s="1"/>
  <c r="V367" i="28"/>
  <c r="E367" i="28" s="1"/>
  <c r="V399" i="28"/>
  <c r="E399" i="28" s="1"/>
  <c r="V423" i="28"/>
  <c r="E423" i="28" s="1"/>
  <c r="V442" i="28"/>
  <c r="E442" i="28" s="1"/>
  <c r="V457" i="28"/>
  <c r="E457" i="28" s="1"/>
  <c r="V471" i="28"/>
  <c r="E471" i="28" s="1"/>
  <c r="V482" i="28"/>
  <c r="E482" i="28" s="1"/>
  <c r="V496" i="28"/>
  <c r="E496" i="28" s="1"/>
  <c r="V507" i="28"/>
  <c r="E507" i="28" s="1"/>
  <c r="V521" i="28"/>
  <c r="E521" i="28" s="1"/>
  <c r="V531" i="28"/>
  <c r="E531" i="28" s="1"/>
  <c r="V543" i="28"/>
  <c r="E543" i="28" s="1"/>
  <c r="V553" i="28"/>
  <c r="E553" i="28" s="1"/>
  <c r="V563" i="28"/>
  <c r="E563" i="28" s="1"/>
  <c r="V575" i="28"/>
  <c r="E575" i="28" s="1"/>
  <c r="V585" i="28"/>
  <c r="E585" i="28" s="1"/>
  <c r="V595" i="28"/>
  <c r="E595" i="28" s="1"/>
  <c r="V607" i="28"/>
  <c r="E607" i="28" s="1"/>
  <c r="V615" i="28"/>
  <c r="E615" i="28" s="1"/>
  <c r="V623" i="28"/>
  <c r="E623" i="28" s="1"/>
  <c r="V631" i="28"/>
  <c r="E631" i="28" s="1"/>
  <c r="V639" i="28"/>
  <c r="E639" i="28" s="1"/>
  <c r="V647" i="28"/>
  <c r="E647" i="28" s="1"/>
  <c r="V655" i="28"/>
  <c r="E655" i="28" s="1"/>
  <c r="V663" i="28"/>
  <c r="E663" i="28" s="1"/>
  <c r="V671" i="28"/>
  <c r="E671" i="28" s="1"/>
  <c r="V679" i="28"/>
  <c r="E679" i="28" s="1"/>
  <c r="V687" i="28"/>
  <c r="E687" i="28" s="1"/>
  <c r="V695" i="28"/>
  <c r="E695" i="28" s="1"/>
  <c r="V703" i="28"/>
  <c r="E703" i="28" s="1"/>
  <c r="V711" i="28"/>
  <c r="E711" i="28" s="1"/>
  <c r="V719" i="28"/>
  <c r="E719" i="28" s="1"/>
  <c r="V735" i="28"/>
  <c r="E735" i="28" s="1"/>
  <c r="V759" i="28"/>
  <c r="E759" i="28" s="1"/>
  <c r="V767" i="28"/>
  <c r="E767" i="28" s="1"/>
  <c r="V7" i="28"/>
  <c r="E7" i="28" s="1"/>
  <c r="V75" i="28"/>
  <c r="E75" i="28" s="1"/>
  <c r="V139" i="28"/>
  <c r="E139" i="28" s="1"/>
  <c r="V179" i="28"/>
  <c r="E179" i="28" s="1"/>
  <c r="V211" i="28"/>
  <c r="E211" i="28" s="1"/>
  <c r="V243" i="28"/>
  <c r="E243" i="28" s="1"/>
  <c r="V275" i="28"/>
  <c r="E275" i="28" s="1"/>
  <c r="V307" i="28"/>
  <c r="E307" i="28" s="1"/>
  <c r="V339" i="28"/>
  <c r="E339" i="28" s="1"/>
  <c r="V371" i="28"/>
  <c r="E371" i="28" s="1"/>
  <c r="V403" i="28"/>
  <c r="E403" i="28" s="1"/>
  <c r="V425" i="28"/>
  <c r="E425" i="28" s="1"/>
  <c r="V443" i="28"/>
  <c r="E443" i="28" s="1"/>
  <c r="V458" i="28"/>
  <c r="E458" i="28" s="1"/>
  <c r="V472" i="28"/>
  <c r="E472" i="28" s="1"/>
  <c r="V483" i="28"/>
  <c r="E483" i="28" s="1"/>
  <c r="V497" i="28"/>
  <c r="E497" i="28" s="1"/>
  <c r="V511" i="28"/>
  <c r="E511" i="28" s="1"/>
  <c r="V522" i="28"/>
  <c r="E522" i="28" s="1"/>
  <c r="V532" i="28"/>
  <c r="E532" i="28" s="1"/>
  <c r="V544" i="28"/>
  <c r="E544" i="28" s="1"/>
  <c r="V554" i="28"/>
  <c r="E554" i="28" s="1"/>
  <c r="V564" i="28"/>
  <c r="E564" i="28" s="1"/>
  <c r="V576" i="28"/>
  <c r="E576" i="28" s="1"/>
  <c r="V586" i="28"/>
  <c r="E586" i="28" s="1"/>
  <c r="V596" i="28"/>
  <c r="E596" i="28" s="1"/>
  <c r="V608" i="28"/>
  <c r="E608" i="28" s="1"/>
  <c r="V616" i="28"/>
  <c r="E616" i="28" s="1"/>
  <c r="V624" i="28"/>
  <c r="E624" i="28" s="1"/>
  <c r="V632" i="28"/>
  <c r="E632" i="28" s="1"/>
  <c r="V640" i="28"/>
  <c r="E640" i="28" s="1"/>
  <c r="V648" i="28"/>
  <c r="E648" i="28" s="1"/>
  <c r="V656" i="28"/>
  <c r="E656" i="28" s="1"/>
  <c r="V664" i="28"/>
  <c r="E664" i="28" s="1"/>
  <c r="V672" i="28"/>
  <c r="E672" i="28" s="1"/>
  <c r="V680" i="28"/>
  <c r="E680" i="28" s="1"/>
  <c r="V688" i="28"/>
  <c r="E688" i="28" s="1"/>
  <c r="V696" i="28"/>
  <c r="E696" i="28" s="1"/>
  <c r="V704" i="28"/>
  <c r="E704" i="28" s="1"/>
  <c r="V712" i="28"/>
  <c r="E712" i="28" s="1"/>
  <c r="V720" i="28"/>
  <c r="E720" i="28" s="1"/>
  <c r="V728" i="28"/>
  <c r="E728" i="28" s="1"/>
  <c r="V736" i="28"/>
  <c r="E736" i="28" s="1"/>
  <c r="V744" i="28"/>
  <c r="E744" i="28" s="1"/>
  <c r="V752" i="28"/>
  <c r="E752" i="28" s="1"/>
  <c r="V760" i="28"/>
  <c r="E760" i="28" s="1"/>
  <c r="V768" i="28"/>
  <c r="E768" i="28" s="1"/>
  <c r="V776" i="28"/>
  <c r="E776" i="28" s="1"/>
  <c r="V784" i="28"/>
  <c r="E784" i="28" s="1"/>
  <c r="V792" i="28"/>
  <c r="E792" i="28" s="1"/>
  <c r="V800" i="28"/>
  <c r="E800" i="28" s="1"/>
  <c r="V808" i="28"/>
  <c r="E808" i="28" s="1"/>
  <c r="V816" i="28"/>
  <c r="E816" i="28" s="1"/>
  <c r="V824" i="28"/>
  <c r="E824" i="28" s="1"/>
  <c r="V832" i="28"/>
  <c r="E832" i="28" s="1"/>
  <c r="V840" i="28"/>
  <c r="E840" i="28" s="1"/>
  <c r="V848" i="28"/>
  <c r="E848" i="28" s="1"/>
  <c r="V856" i="28"/>
  <c r="E856" i="28" s="1"/>
  <c r="V864" i="28"/>
  <c r="E864" i="28" s="1"/>
  <c r="V872" i="28"/>
  <c r="E872" i="28" s="1"/>
  <c r="V880" i="28"/>
  <c r="E880" i="28" s="1"/>
  <c r="V888" i="28"/>
  <c r="E888" i="28" s="1"/>
  <c r="V896" i="28"/>
  <c r="E896" i="28" s="1"/>
  <c r="V904" i="28"/>
  <c r="E904" i="28" s="1"/>
  <c r="V912" i="28"/>
  <c r="E912" i="28" s="1"/>
  <c r="V920" i="28"/>
  <c r="E920" i="28" s="1"/>
  <c r="V928" i="28"/>
  <c r="E928" i="28" s="1"/>
  <c r="V936" i="28"/>
  <c r="E936" i="28" s="1"/>
  <c r="V944" i="28"/>
  <c r="E944" i="28" s="1"/>
  <c r="V952" i="28"/>
  <c r="E952" i="28" s="1"/>
  <c r="V960" i="28"/>
  <c r="E960" i="28" s="1"/>
  <c r="V968" i="28"/>
  <c r="E968" i="28" s="1"/>
  <c r="V976" i="28"/>
  <c r="E976" i="28" s="1"/>
  <c r="V984" i="28"/>
  <c r="E984" i="28" s="1"/>
  <c r="V992" i="28"/>
  <c r="E992" i="28" s="1"/>
  <c r="V1000" i="28"/>
  <c r="E1000" i="28" s="1"/>
  <c r="V1008" i="28"/>
  <c r="E1008" i="28" s="1"/>
  <c r="V1016" i="28"/>
  <c r="E1016" i="28" s="1"/>
  <c r="V1024" i="28"/>
  <c r="E1024" i="28" s="1"/>
  <c r="V1032" i="28"/>
  <c r="E1032" i="28" s="1"/>
  <c r="V1040" i="28"/>
  <c r="E1040" i="28" s="1"/>
  <c r="V1048" i="28"/>
  <c r="E1048" i="28" s="1"/>
  <c r="V1056" i="28"/>
  <c r="E1056" i="28" s="1"/>
  <c r="V1064" i="28"/>
  <c r="E1064" i="28" s="1"/>
  <c r="V19" i="28"/>
  <c r="E19" i="28" s="1"/>
  <c r="V83" i="28"/>
  <c r="E83" i="28" s="1"/>
  <c r="V147" i="28"/>
  <c r="E147" i="28" s="1"/>
  <c r="V183" i="28"/>
  <c r="E183" i="28" s="1"/>
  <c r="V215" i="28"/>
  <c r="E215" i="28" s="1"/>
  <c r="V247" i="28"/>
  <c r="E247" i="28" s="1"/>
  <c r="V279" i="28"/>
  <c r="E279" i="28" s="1"/>
  <c r="V311" i="28"/>
  <c r="E311" i="28" s="1"/>
  <c r="V343" i="28"/>
  <c r="E343" i="28" s="1"/>
  <c r="V375" i="28"/>
  <c r="E375" i="28" s="1"/>
  <c r="V407" i="28"/>
  <c r="E407" i="28" s="1"/>
  <c r="V427" i="28"/>
  <c r="E427" i="28" s="1"/>
  <c r="V447" i="28"/>
  <c r="E447" i="28" s="1"/>
  <c r="V459" i="28"/>
  <c r="E459" i="28" s="1"/>
  <c r="V473" i="28"/>
  <c r="E473" i="28" s="1"/>
  <c r="V487" i="28"/>
  <c r="E487" i="28" s="1"/>
  <c r="V498" i="28"/>
  <c r="E498" i="28" s="1"/>
  <c r="V512" i="28"/>
  <c r="E512" i="28" s="1"/>
  <c r="V523" i="28"/>
  <c r="E523" i="28" s="1"/>
  <c r="V535" i="28"/>
  <c r="E535" i="28" s="1"/>
  <c r="V545" i="28"/>
  <c r="E545" i="28" s="1"/>
  <c r="V555" i="28"/>
  <c r="E555" i="28" s="1"/>
  <c r="V567" i="28"/>
  <c r="E567" i="28" s="1"/>
  <c r="V577" i="28"/>
  <c r="E577" i="28" s="1"/>
  <c r="V587" i="28"/>
  <c r="E587" i="28" s="1"/>
  <c r="V599" i="28"/>
  <c r="E599" i="28" s="1"/>
  <c r="V609" i="28"/>
  <c r="E609" i="28" s="1"/>
  <c r="V617" i="28"/>
  <c r="E617" i="28" s="1"/>
  <c r="V625" i="28"/>
  <c r="E625" i="28" s="1"/>
  <c r="V633" i="28"/>
  <c r="E633" i="28" s="1"/>
  <c r="V641" i="28"/>
  <c r="E641" i="28" s="1"/>
  <c r="V649" i="28"/>
  <c r="E649" i="28" s="1"/>
  <c r="V657" i="28"/>
  <c r="E657" i="28" s="1"/>
  <c r="V665" i="28"/>
  <c r="E665" i="28" s="1"/>
  <c r="V673" i="28"/>
  <c r="E673" i="28" s="1"/>
  <c r="V681" i="28"/>
  <c r="E681" i="28" s="1"/>
  <c r="V689" i="28"/>
  <c r="E689" i="28" s="1"/>
  <c r="V697" i="28"/>
  <c r="E697" i="28" s="1"/>
  <c r="V705" i="28"/>
  <c r="E705" i="28" s="1"/>
  <c r="V713" i="28"/>
  <c r="E713" i="28" s="1"/>
  <c r="V721" i="28"/>
  <c r="E721" i="28" s="1"/>
  <c r="V729" i="28"/>
  <c r="E729" i="28" s="1"/>
  <c r="V737" i="28"/>
  <c r="E737" i="28" s="1"/>
  <c r="V745" i="28"/>
  <c r="E745" i="28" s="1"/>
  <c r="V753" i="28"/>
  <c r="E753" i="28" s="1"/>
  <c r="V761" i="28"/>
  <c r="E761" i="28" s="1"/>
  <c r="V769" i="28"/>
  <c r="E769" i="28" s="1"/>
  <c r="V777" i="28"/>
  <c r="E777" i="28" s="1"/>
  <c r="V785" i="28"/>
  <c r="E785" i="28" s="1"/>
  <c r="V793" i="28"/>
  <c r="E793" i="28" s="1"/>
  <c r="V801" i="28"/>
  <c r="E801" i="28" s="1"/>
  <c r="V809" i="28"/>
  <c r="E809" i="28" s="1"/>
  <c r="V817" i="28"/>
  <c r="E817" i="28" s="1"/>
  <c r="V825" i="28"/>
  <c r="E825" i="28" s="1"/>
  <c r="V833" i="28"/>
  <c r="E833" i="28" s="1"/>
  <c r="V841" i="28"/>
  <c r="E841" i="28" s="1"/>
  <c r="V849" i="28"/>
  <c r="E849" i="28" s="1"/>
  <c r="V857" i="28"/>
  <c r="E857" i="28" s="1"/>
  <c r="V865" i="28"/>
  <c r="E865" i="28" s="1"/>
  <c r="V873" i="28"/>
  <c r="E873" i="28" s="1"/>
  <c r="V881" i="28"/>
  <c r="E881" i="28" s="1"/>
  <c r="V889" i="28"/>
  <c r="E889" i="28" s="1"/>
  <c r="V897" i="28"/>
  <c r="E897" i="28" s="1"/>
  <c r="V905" i="28"/>
  <c r="E905" i="28" s="1"/>
  <c r="V913" i="28"/>
  <c r="E913" i="28" s="1"/>
  <c r="V921" i="28"/>
  <c r="E921" i="28" s="1"/>
  <c r="V929" i="28"/>
  <c r="E929" i="28" s="1"/>
  <c r="V937" i="28"/>
  <c r="E937" i="28" s="1"/>
  <c r="V945" i="28"/>
  <c r="E945" i="28" s="1"/>
  <c r="V953" i="28"/>
  <c r="E953" i="28" s="1"/>
  <c r="V961" i="28"/>
  <c r="E961" i="28" s="1"/>
  <c r="V969" i="28"/>
  <c r="E969" i="28" s="1"/>
  <c r="V977" i="28"/>
  <c r="E977" i="28" s="1"/>
  <c r="V985" i="28"/>
  <c r="E985" i="28" s="1"/>
  <c r="V993" i="28"/>
  <c r="E993" i="28" s="1"/>
  <c r="V1001" i="28"/>
  <c r="E1001" i="28" s="1"/>
  <c r="V1009" i="28"/>
  <c r="E1009" i="28" s="1"/>
  <c r="V1017" i="28"/>
  <c r="E1017" i="28" s="1"/>
  <c r="V1025" i="28"/>
  <c r="E1025" i="28" s="1"/>
  <c r="V1033" i="28"/>
  <c r="E1033" i="28" s="1"/>
  <c r="V27" i="28"/>
  <c r="E27" i="28" s="1"/>
  <c r="V91" i="28"/>
  <c r="E91" i="28" s="1"/>
  <c r="V155" i="28"/>
  <c r="E155" i="28" s="1"/>
  <c r="V187" i="28"/>
  <c r="E187" i="28" s="1"/>
  <c r="V219" i="28"/>
  <c r="E219" i="28" s="1"/>
  <c r="V251" i="28"/>
  <c r="E251" i="28" s="1"/>
  <c r="V283" i="28"/>
  <c r="E283" i="28" s="1"/>
  <c r="V315" i="28"/>
  <c r="E315" i="28" s="1"/>
  <c r="V347" i="28"/>
  <c r="E347" i="28" s="1"/>
  <c r="V379" i="28"/>
  <c r="E379" i="28" s="1"/>
  <c r="V409" i="28"/>
  <c r="E409" i="28" s="1"/>
  <c r="V431" i="28"/>
  <c r="E431" i="28" s="1"/>
  <c r="V449" i="28"/>
  <c r="E449" i="28" s="1"/>
  <c r="V463" i="28"/>
  <c r="E463" i="28" s="1"/>
  <c r="V474" i="28"/>
  <c r="E474" i="28" s="1"/>
  <c r="V488" i="28"/>
  <c r="E488" i="28" s="1"/>
  <c r="V499" i="28"/>
  <c r="E499" i="28" s="1"/>
  <c r="V513" i="28"/>
  <c r="E513" i="28" s="1"/>
  <c r="V524" i="28"/>
  <c r="E524" i="28" s="1"/>
  <c r="V536" i="28"/>
  <c r="E536" i="28" s="1"/>
  <c r="V546" i="28"/>
  <c r="E546" i="28" s="1"/>
  <c r="V556" i="28"/>
  <c r="E556" i="28" s="1"/>
  <c r="V568" i="28"/>
  <c r="E568" i="28" s="1"/>
  <c r="V578" i="28"/>
  <c r="E578" i="28" s="1"/>
  <c r="V588" i="28"/>
  <c r="E588" i="28" s="1"/>
  <c r="V600" i="28"/>
  <c r="E600" i="28" s="1"/>
  <c r="V610" i="28"/>
  <c r="E610" i="28" s="1"/>
  <c r="V618" i="28"/>
  <c r="E618" i="28" s="1"/>
  <c r="V626" i="28"/>
  <c r="E626" i="28" s="1"/>
  <c r="V634" i="28"/>
  <c r="E634" i="28" s="1"/>
  <c r="V642" i="28"/>
  <c r="E642" i="28" s="1"/>
  <c r="V650" i="28"/>
  <c r="E650" i="28" s="1"/>
  <c r="V658" i="28"/>
  <c r="E658" i="28" s="1"/>
  <c r="V666" i="28"/>
  <c r="E666" i="28" s="1"/>
  <c r="V674" i="28"/>
  <c r="E674" i="28" s="1"/>
  <c r="V682" i="28"/>
  <c r="E682" i="28" s="1"/>
  <c r="V690" i="28"/>
  <c r="E690" i="28" s="1"/>
  <c r="V698" i="28"/>
  <c r="E698" i="28" s="1"/>
  <c r="V706" i="28"/>
  <c r="E706" i="28" s="1"/>
  <c r="V714" i="28"/>
  <c r="E714" i="28" s="1"/>
  <c r="V722" i="28"/>
  <c r="E722" i="28" s="1"/>
  <c r="V730" i="28"/>
  <c r="E730" i="28" s="1"/>
  <c r="V738" i="28"/>
  <c r="E738" i="28" s="1"/>
  <c r="V746" i="28"/>
  <c r="E746" i="28" s="1"/>
  <c r="V754" i="28"/>
  <c r="E754" i="28" s="1"/>
  <c r="V762" i="28"/>
  <c r="E762" i="28" s="1"/>
  <c r="V770" i="28"/>
  <c r="E770" i="28" s="1"/>
  <c r="V778" i="28"/>
  <c r="E778" i="28" s="1"/>
  <c r="V786" i="28"/>
  <c r="E786" i="28" s="1"/>
  <c r="V794" i="28"/>
  <c r="E794" i="28" s="1"/>
  <c r="V802" i="28"/>
  <c r="E802" i="28" s="1"/>
  <c r="V810" i="28"/>
  <c r="E810" i="28" s="1"/>
  <c r="V818" i="28"/>
  <c r="E818" i="28" s="1"/>
  <c r="V826" i="28"/>
  <c r="E826" i="28" s="1"/>
  <c r="V834" i="28"/>
  <c r="E834" i="28" s="1"/>
  <c r="V842" i="28"/>
  <c r="E842" i="28" s="1"/>
  <c r="V850" i="28"/>
  <c r="E850" i="28" s="1"/>
  <c r="V858" i="28"/>
  <c r="E858" i="28" s="1"/>
  <c r="V866" i="28"/>
  <c r="E866" i="28" s="1"/>
  <c r="V874" i="28"/>
  <c r="E874" i="28" s="1"/>
  <c r="V882" i="28"/>
  <c r="E882" i="28" s="1"/>
  <c r="V890" i="28"/>
  <c r="E890" i="28" s="1"/>
  <c r="V898" i="28"/>
  <c r="E898" i="28" s="1"/>
  <c r="V906" i="28"/>
  <c r="E906" i="28" s="1"/>
  <c r="V914" i="28"/>
  <c r="E914" i="28" s="1"/>
  <c r="V922" i="28"/>
  <c r="E922" i="28" s="1"/>
  <c r="V930" i="28"/>
  <c r="E930" i="28" s="1"/>
  <c r="V938" i="28"/>
  <c r="E938" i="28" s="1"/>
  <c r="V946" i="28"/>
  <c r="E946" i="28" s="1"/>
  <c r="V954" i="28"/>
  <c r="E954" i="28" s="1"/>
  <c r="V962" i="28"/>
  <c r="E962" i="28" s="1"/>
  <c r="V970" i="28"/>
  <c r="E970" i="28" s="1"/>
  <c r="V978" i="28"/>
  <c r="E978" i="28" s="1"/>
  <c r="V986" i="28"/>
  <c r="E986" i="28" s="1"/>
  <c r="V994" i="28"/>
  <c r="E994" i="28" s="1"/>
  <c r="V1002" i="28"/>
  <c r="E1002" i="28" s="1"/>
  <c r="V1010" i="28"/>
  <c r="E1010" i="28" s="1"/>
  <c r="V1018" i="28"/>
  <c r="E1018" i="28" s="1"/>
  <c r="V255" i="28"/>
  <c r="E255" i="28" s="1"/>
  <c r="V464" i="28"/>
  <c r="E464" i="28" s="1"/>
  <c r="V559" i="28"/>
  <c r="E559" i="28" s="1"/>
  <c r="V635" i="28"/>
  <c r="E635" i="28" s="1"/>
  <c r="V699" i="28"/>
  <c r="E699" i="28" s="1"/>
  <c r="V751" i="28"/>
  <c r="E751" i="28" s="1"/>
  <c r="V791" i="28"/>
  <c r="E791" i="28" s="1"/>
  <c r="V823" i="28"/>
  <c r="E823" i="28" s="1"/>
  <c r="V855" i="28"/>
  <c r="E855" i="28" s="1"/>
  <c r="V887" i="28"/>
  <c r="E887" i="28" s="1"/>
  <c r="V919" i="28"/>
  <c r="E919" i="28" s="1"/>
  <c r="V951" i="28"/>
  <c r="E951" i="28" s="1"/>
  <c r="V983" i="28"/>
  <c r="E983" i="28" s="1"/>
  <c r="V1015" i="28"/>
  <c r="E1015" i="28" s="1"/>
  <c r="V1039" i="28"/>
  <c r="E1039" i="28" s="1"/>
  <c r="V1055" i="28"/>
  <c r="E1055" i="28" s="1"/>
  <c r="V1071" i="28"/>
  <c r="E1071" i="28" s="1"/>
  <c r="V1082" i="28"/>
  <c r="E1082" i="28" s="1"/>
  <c r="V1096" i="28"/>
  <c r="E1096" i="28" s="1"/>
  <c r="V1107" i="28"/>
  <c r="E1107" i="28" s="1"/>
  <c r="V1121" i="28"/>
  <c r="E1121" i="28" s="1"/>
  <c r="V1072" i="28"/>
  <c r="E1072" i="28" s="1"/>
  <c r="V1111" i="28"/>
  <c r="E1111" i="28" s="1"/>
  <c r="V1112" i="28"/>
  <c r="E1112" i="28" s="1"/>
  <c r="V1043" i="28"/>
  <c r="E1043" i="28" s="1"/>
  <c r="V1099" i="28"/>
  <c r="E1099" i="28" s="1"/>
  <c r="V1031" i="28"/>
  <c r="E1031" i="28" s="1"/>
  <c r="V627" i="28"/>
  <c r="E627" i="28" s="1"/>
  <c r="V851" i="28"/>
  <c r="E851" i="28" s="1"/>
  <c r="V1011" i="28"/>
  <c r="E1011" i="28" s="1"/>
  <c r="V287" i="28"/>
  <c r="E287" i="28" s="1"/>
  <c r="V475" i="28"/>
  <c r="E475" i="28" s="1"/>
  <c r="V569" i="28"/>
  <c r="E569" i="28" s="1"/>
  <c r="V643" i="28"/>
  <c r="E643" i="28" s="1"/>
  <c r="V707" i="28"/>
  <c r="E707" i="28" s="1"/>
  <c r="V755" i="28"/>
  <c r="E755" i="28" s="1"/>
  <c r="V795" i="28"/>
  <c r="E795" i="28" s="1"/>
  <c r="V827" i="28"/>
  <c r="E827" i="28" s="1"/>
  <c r="V859" i="28"/>
  <c r="E859" i="28" s="1"/>
  <c r="V891" i="28"/>
  <c r="E891" i="28" s="1"/>
  <c r="V923" i="28"/>
  <c r="E923" i="28" s="1"/>
  <c r="V955" i="28"/>
  <c r="E955" i="28" s="1"/>
  <c r="V987" i="28"/>
  <c r="E987" i="28" s="1"/>
  <c r="V1019" i="28"/>
  <c r="E1019" i="28" s="1"/>
  <c r="V1041" i="28"/>
  <c r="E1041" i="28" s="1"/>
  <c r="V1057" i="28"/>
  <c r="E1057" i="28" s="1"/>
  <c r="V1083" i="28"/>
  <c r="E1083" i="28" s="1"/>
  <c r="V1097" i="28"/>
  <c r="E1097" i="28" s="1"/>
  <c r="V1122" i="28"/>
  <c r="E1122" i="28" s="1"/>
  <c r="V1123" i="28"/>
  <c r="E1123" i="28" s="1"/>
  <c r="V1074" i="28"/>
  <c r="E1074" i="28" s="1"/>
  <c r="V1113" i="28"/>
  <c r="E1113" i="28" s="1"/>
  <c r="V1103" i="28"/>
  <c r="E1103" i="28" s="1"/>
  <c r="V1079" i="28"/>
  <c r="E1079" i="28" s="1"/>
  <c r="V450" i="28"/>
  <c r="E450" i="28" s="1"/>
  <c r="V1067" i="28"/>
  <c r="E1067" i="28" s="1"/>
  <c r="V319" i="28"/>
  <c r="E319" i="28" s="1"/>
  <c r="V489" i="28"/>
  <c r="E489" i="28" s="1"/>
  <c r="V579" i="28"/>
  <c r="E579" i="28" s="1"/>
  <c r="V651" i="28"/>
  <c r="E651" i="28" s="1"/>
  <c r="V715" i="28"/>
  <c r="E715" i="28" s="1"/>
  <c r="V763" i="28"/>
  <c r="E763" i="28" s="1"/>
  <c r="V799" i="28"/>
  <c r="E799" i="28" s="1"/>
  <c r="V831" i="28"/>
  <c r="E831" i="28" s="1"/>
  <c r="V863" i="28"/>
  <c r="E863" i="28" s="1"/>
  <c r="V895" i="28"/>
  <c r="E895" i="28" s="1"/>
  <c r="V927" i="28"/>
  <c r="E927" i="28" s="1"/>
  <c r="V959" i="28"/>
  <c r="E959" i="28" s="1"/>
  <c r="V991" i="28"/>
  <c r="E991" i="28" s="1"/>
  <c r="V1023" i="28"/>
  <c r="E1023" i="28" s="1"/>
  <c r="V1042" i="28"/>
  <c r="E1042" i="28" s="1"/>
  <c r="V1058" i="28"/>
  <c r="E1058" i="28" s="1"/>
  <c r="V1073" i="28"/>
  <c r="E1073" i="28" s="1"/>
  <c r="V1087" i="28"/>
  <c r="E1087" i="28" s="1"/>
  <c r="V1098" i="28"/>
  <c r="E1098" i="28" s="1"/>
  <c r="V1026" i="28"/>
  <c r="E1026" i="28" s="1"/>
  <c r="V1088" i="28"/>
  <c r="E1088" i="28" s="1"/>
  <c r="V1089" i="28"/>
  <c r="E1089" i="28" s="1"/>
  <c r="V1049" i="28"/>
  <c r="E1049" i="28" s="1"/>
  <c r="V1104" i="28"/>
  <c r="E1104" i="28" s="1"/>
  <c r="V1105" i="28"/>
  <c r="E1105" i="28" s="1"/>
  <c r="V691" i="28"/>
  <c r="E691" i="28" s="1"/>
  <c r="V915" i="28"/>
  <c r="E915" i="28" s="1"/>
  <c r="V1035" i="28"/>
  <c r="E1035" i="28" s="1"/>
  <c r="V1120" i="28"/>
  <c r="E1120" i="28" s="1"/>
  <c r="V35" i="28"/>
  <c r="E35" i="28" s="1"/>
  <c r="V351" i="28"/>
  <c r="E351" i="28" s="1"/>
  <c r="V503" i="28"/>
  <c r="E503" i="28" s="1"/>
  <c r="V591" i="28"/>
  <c r="E591" i="28" s="1"/>
  <c r="V659" i="28"/>
  <c r="E659" i="28" s="1"/>
  <c r="V723" i="28"/>
  <c r="E723" i="28" s="1"/>
  <c r="V771" i="28"/>
  <c r="E771" i="28" s="1"/>
  <c r="V803" i="28"/>
  <c r="E803" i="28" s="1"/>
  <c r="V835" i="28"/>
  <c r="E835" i="28" s="1"/>
  <c r="V867" i="28"/>
  <c r="E867" i="28" s="1"/>
  <c r="V899" i="28"/>
  <c r="E899" i="28" s="1"/>
  <c r="V931" i="28"/>
  <c r="E931" i="28" s="1"/>
  <c r="V963" i="28"/>
  <c r="E963" i="28" s="1"/>
  <c r="V995" i="28"/>
  <c r="E995" i="28" s="1"/>
  <c r="V1059" i="28"/>
  <c r="E1059" i="28" s="1"/>
  <c r="V1065" i="28"/>
  <c r="E1065" i="28" s="1"/>
  <c r="V223" i="28"/>
  <c r="E223" i="28" s="1"/>
  <c r="V1095" i="28"/>
  <c r="E1095" i="28" s="1"/>
  <c r="V99" i="28"/>
  <c r="E99" i="28" s="1"/>
  <c r="V383" i="28"/>
  <c r="E383" i="28" s="1"/>
  <c r="V514" i="28"/>
  <c r="E514" i="28" s="1"/>
  <c r="V601" i="28"/>
  <c r="E601" i="28" s="1"/>
  <c r="V667" i="28"/>
  <c r="E667" i="28" s="1"/>
  <c r="V731" i="28"/>
  <c r="E731" i="28" s="1"/>
  <c r="V775" i="28"/>
  <c r="E775" i="28" s="1"/>
  <c r="V807" i="28"/>
  <c r="E807" i="28" s="1"/>
  <c r="V839" i="28"/>
  <c r="E839" i="28" s="1"/>
  <c r="V871" i="28"/>
  <c r="E871" i="28" s="1"/>
  <c r="V903" i="28"/>
  <c r="E903" i="28" s="1"/>
  <c r="V935" i="28"/>
  <c r="E935" i="28" s="1"/>
  <c r="V967" i="28"/>
  <c r="E967" i="28" s="1"/>
  <c r="V999" i="28"/>
  <c r="E999" i="28" s="1"/>
  <c r="V1027" i="28"/>
  <c r="E1027" i="28" s="1"/>
  <c r="V1047" i="28"/>
  <c r="E1047" i="28" s="1"/>
  <c r="V1063" i="28"/>
  <c r="E1063" i="28" s="1"/>
  <c r="V1075" i="28"/>
  <c r="E1075" i="28" s="1"/>
  <c r="V1114" i="28"/>
  <c r="E1114" i="28" s="1"/>
  <c r="V1115" i="28"/>
  <c r="E1115" i="28" s="1"/>
  <c r="V547" i="28"/>
  <c r="E547" i="28" s="1"/>
  <c r="V1051" i="28"/>
  <c r="E1051" i="28" s="1"/>
  <c r="V159" i="28"/>
  <c r="E159" i="28" s="1"/>
  <c r="V411" i="28"/>
  <c r="E411" i="28" s="1"/>
  <c r="V527" i="28"/>
  <c r="E527" i="28" s="1"/>
  <c r="V611" i="28"/>
  <c r="E611" i="28" s="1"/>
  <c r="V675" i="28"/>
  <c r="E675" i="28" s="1"/>
  <c r="V739" i="28"/>
  <c r="E739" i="28" s="1"/>
  <c r="V779" i="28"/>
  <c r="E779" i="28" s="1"/>
  <c r="V811" i="28"/>
  <c r="E811" i="28" s="1"/>
  <c r="V843" i="28"/>
  <c r="E843" i="28" s="1"/>
  <c r="V875" i="28"/>
  <c r="E875" i="28" s="1"/>
  <c r="V907" i="28"/>
  <c r="E907" i="28" s="1"/>
  <c r="V939" i="28"/>
  <c r="E939" i="28" s="1"/>
  <c r="V971" i="28"/>
  <c r="E971" i="28" s="1"/>
  <c r="V1003" i="28"/>
  <c r="E1003" i="28" s="1"/>
  <c r="V1090" i="28"/>
  <c r="E1090" i="28" s="1"/>
  <c r="V747" i="28"/>
  <c r="E747" i="28" s="1"/>
  <c r="V819" i="28"/>
  <c r="E819" i="28" s="1"/>
  <c r="V947" i="28"/>
  <c r="E947" i="28" s="1"/>
  <c r="V1081" i="28"/>
  <c r="E1081" i="28" s="1"/>
  <c r="V191" i="28"/>
  <c r="E191" i="28" s="1"/>
  <c r="V433" i="28"/>
  <c r="E433" i="28" s="1"/>
  <c r="V537" i="28"/>
  <c r="E537" i="28" s="1"/>
  <c r="V619" i="28"/>
  <c r="E619" i="28" s="1"/>
  <c r="V683" i="28"/>
  <c r="E683" i="28" s="1"/>
  <c r="V743" i="28"/>
  <c r="E743" i="28" s="1"/>
  <c r="V783" i="28"/>
  <c r="E783" i="28" s="1"/>
  <c r="V815" i="28"/>
  <c r="E815" i="28" s="1"/>
  <c r="V847" i="28"/>
  <c r="E847" i="28" s="1"/>
  <c r="V879" i="28"/>
  <c r="E879" i="28" s="1"/>
  <c r="V911" i="28"/>
  <c r="E911" i="28" s="1"/>
  <c r="V943" i="28"/>
  <c r="E943" i="28" s="1"/>
  <c r="V975" i="28"/>
  <c r="E975" i="28" s="1"/>
  <c r="V1007" i="28"/>
  <c r="E1007" i="28" s="1"/>
  <c r="V1034" i="28"/>
  <c r="E1034" i="28" s="1"/>
  <c r="V1050" i="28"/>
  <c r="E1050" i="28" s="1"/>
  <c r="V1066" i="28"/>
  <c r="E1066" i="28" s="1"/>
  <c r="V1080" i="28"/>
  <c r="E1080" i="28" s="1"/>
  <c r="V1091" i="28"/>
  <c r="E1091" i="28" s="1"/>
  <c r="V1119" i="28"/>
  <c r="E1119" i="28" s="1"/>
  <c r="V787" i="28"/>
  <c r="E787" i="28" s="1"/>
  <c r="V883" i="28"/>
  <c r="E883" i="28" s="1"/>
  <c r="V979" i="28"/>
  <c r="E979" i="28" s="1"/>
  <c r="V1106" i="28"/>
  <c r="E1106" i="28" s="1"/>
  <c r="Q151" i="3"/>
  <c r="U310" i="3"/>
  <c r="V310" i="3"/>
  <c r="R310" i="3"/>
  <c r="T310" i="3"/>
  <c r="X309" i="3"/>
  <c r="X310" i="3" s="1"/>
  <c r="S310" i="3"/>
  <c r="W310" i="3"/>
  <c r="P310" i="3"/>
  <c r="O310" i="3"/>
  <c r="S330" i="3" s="1"/>
  <c r="Q310" i="3"/>
  <c r="O266" i="3"/>
  <c r="O14" i="3"/>
  <c r="Q11" i="3" s="1"/>
  <c r="Q96" i="3"/>
  <c r="R151" i="3"/>
  <c r="P96" i="3"/>
  <c r="O207" i="3" l="1"/>
  <c r="P206" i="3" s="1"/>
  <c r="S104" i="3"/>
  <c r="S386" i="3"/>
  <c r="S385" i="3"/>
  <c r="W1091" i="28"/>
  <c r="C1091" i="28" s="1"/>
  <c r="D1091" i="28" s="1"/>
  <c r="F1091" i="28" s="1"/>
  <c r="W911" i="28"/>
  <c r="C911" i="28" s="1"/>
  <c r="D911" i="28" s="1"/>
  <c r="F911" i="28" s="1"/>
  <c r="W537" i="28"/>
  <c r="C537" i="28" s="1"/>
  <c r="D537" i="28" s="1"/>
  <c r="F537" i="28" s="1"/>
  <c r="W1003" i="28"/>
  <c r="C1003" i="28" s="1"/>
  <c r="D1003" i="28" s="1"/>
  <c r="F1003" i="28" s="1"/>
  <c r="W739" i="28"/>
  <c r="C739" i="28" s="1"/>
  <c r="D739" i="28" s="1"/>
  <c r="F739" i="28" s="1"/>
  <c r="W1115" i="28"/>
  <c r="C1115" i="28" s="1"/>
  <c r="D1115" i="28" s="1"/>
  <c r="F1115" i="28" s="1"/>
  <c r="W935" i="28"/>
  <c r="C935" i="28" s="1"/>
  <c r="D935" i="28" s="1"/>
  <c r="F935" i="28" s="1"/>
  <c r="W601" i="28"/>
  <c r="C601" i="28" s="1"/>
  <c r="D601" i="28" s="1"/>
  <c r="F601" i="28" s="1"/>
  <c r="W995" i="28"/>
  <c r="C995" i="28" s="1"/>
  <c r="D995" i="28" s="1"/>
  <c r="F995" i="28" s="1"/>
  <c r="W723" i="28"/>
  <c r="C723" i="28" s="1"/>
  <c r="D723" i="28" s="1"/>
  <c r="F723" i="28" s="1"/>
  <c r="W915" i="28"/>
  <c r="C915" i="28" s="1"/>
  <c r="D915" i="28" s="1"/>
  <c r="F915" i="28" s="1"/>
  <c r="W1098" i="28"/>
  <c r="C1098" i="28" s="1"/>
  <c r="D1098" i="28" s="1"/>
  <c r="F1098" i="28" s="1"/>
  <c r="W927" i="28"/>
  <c r="C927" i="28" s="1"/>
  <c r="D927" i="28" s="1"/>
  <c r="F927" i="28" s="1"/>
  <c r="W579" i="28"/>
  <c r="C579" i="28" s="1"/>
  <c r="D579" i="28" s="1"/>
  <c r="F579" i="28" s="1"/>
  <c r="W1074" i="28"/>
  <c r="C1074" i="28" s="1"/>
  <c r="D1074" i="28" s="1"/>
  <c r="F1074" i="28" s="1"/>
  <c r="W987" i="28"/>
  <c r="C987" i="28" s="1"/>
  <c r="D987" i="28" s="1"/>
  <c r="F987" i="28" s="1"/>
  <c r="W707" i="28"/>
  <c r="C707" i="28" s="1"/>
  <c r="D707" i="28" s="1"/>
  <c r="F707" i="28" s="1"/>
  <c r="W1031" i="28"/>
  <c r="C1031" i="28" s="1"/>
  <c r="D1031" i="28" s="1"/>
  <c r="F1031" i="28" s="1"/>
  <c r="W1096" i="28"/>
  <c r="C1096" i="28" s="1"/>
  <c r="D1096" i="28" s="1"/>
  <c r="F1096" i="28" s="1"/>
  <c r="W919" i="28"/>
  <c r="C919" i="28" s="1"/>
  <c r="D919" i="28" s="1"/>
  <c r="F919" i="28" s="1"/>
  <c r="W559" i="28"/>
  <c r="C559" i="28" s="1"/>
  <c r="D559" i="28" s="1"/>
  <c r="F559" i="28" s="1"/>
  <c r="W978" i="28"/>
  <c r="C978" i="28" s="1"/>
  <c r="D978" i="28" s="1"/>
  <c r="F978" i="28" s="1"/>
  <c r="W914" i="28"/>
  <c r="C914" i="28" s="1"/>
  <c r="D914" i="28" s="1"/>
  <c r="F914" i="28" s="1"/>
  <c r="W850" i="28"/>
  <c r="C850" i="28" s="1"/>
  <c r="D850" i="28" s="1"/>
  <c r="F850" i="28" s="1"/>
  <c r="W786" i="28"/>
  <c r="C786" i="28" s="1"/>
  <c r="D786" i="28" s="1"/>
  <c r="F786" i="28" s="1"/>
  <c r="W722" i="28"/>
  <c r="C722" i="28" s="1"/>
  <c r="D722" i="28" s="1"/>
  <c r="F722" i="28" s="1"/>
  <c r="W658" i="28"/>
  <c r="C658" i="28" s="1"/>
  <c r="D658" i="28" s="1"/>
  <c r="F658" i="28" s="1"/>
  <c r="W588" i="28"/>
  <c r="C588" i="28" s="1"/>
  <c r="D588" i="28" s="1"/>
  <c r="F588" i="28" s="1"/>
  <c r="W499" i="28"/>
  <c r="C499" i="28" s="1"/>
  <c r="D499" i="28" s="1"/>
  <c r="F499" i="28" s="1"/>
  <c r="W347" i="28"/>
  <c r="C347" i="28" s="1"/>
  <c r="D347" i="28" s="1"/>
  <c r="F347" i="28" s="1"/>
  <c r="W27" i="28"/>
  <c r="C27" i="28" s="1"/>
  <c r="D27" i="28" s="1"/>
  <c r="F27" i="28" s="1"/>
  <c r="W977" i="28"/>
  <c r="C977" i="28" s="1"/>
  <c r="D977" i="28" s="1"/>
  <c r="F977" i="28" s="1"/>
  <c r="W913" i="28"/>
  <c r="C913" i="28" s="1"/>
  <c r="D913" i="28" s="1"/>
  <c r="F913" i="28" s="1"/>
  <c r="W849" i="28"/>
  <c r="C849" i="28" s="1"/>
  <c r="D849" i="28" s="1"/>
  <c r="F849" i="28" s="1"/>
  <c r="W785" i="28"/>
  <c r="C785" i="28" s="1"/>
  <c r="D785" i="28" s="1"/>
  <c r="F785" i="28" s="1"/>
  <c r="W721" i="28"/>
  <c r="C721" i="28" s="1"/>
  <c r="D721" i="28" s="1"/>
  <c r="F721" i="28" s="1"/>
  <c r="W657" i="28"/>
  <c r="C657" i="28" s="1"/>
  <c r="D657" i="28" s="1"/>
  <c r="F657" i="28" s="1"/>
  <c r="W587" i="28"/>
  <c r="C587" i="28" s="1"/>
  <c r="D587" i="28" s="1"/>
  <c r="F587" i="28" s="1"/>
  <c r="W498" i="28"/>
  <c r="C498" i="28" s="1"/>
  <c r="D498" i="28" s="1"/>
  <c r="F498" i="28" s="1"/>
  <c r="W343" i="28"/>
  <c r="C343" i="28" s="1"/>
  <c r="D343" i="28" s="1"/>
  <c r="F343" i="28" s="1"/>
  <c r="W19" i="28"/>
  <c r="C19" i="28" s="1"/>
  <c r="D19" i="28" s="1"/>
  <c r="F19" i="28" s="1"/>
  <c r="W1008" i="28"/>
  <c r="C1008" i="28" s="1"/>
  <c r="D1008" i="28" s="1"/>
  <c r="F1008" i="28" s="1"/>
  <c r="W944" i="28"/>
  <c r="C944" i="28" s="1"/>
  <c r="D944" i="28" s="1"/>
  <c r="F944" i="28" s="1"/>
  <c r="W880" i="28"/>
  <c r="C880" i="28" s="1"/>
  <c r="D880" i="28" s="1"/>
  <c r="F880" i="28" s="1"/>
  <c r="W816" i="28"/>
  <c r="C816" i="28" s="1"/>
  <c r="D816" i="28" s="1"/>
  <c r="F816" i="28" s="1"/>
  <c r="W752" i="28"/>
  <c r="C752" i="28" s="1"/>
  <c r="D752" i="28" s="1"/>
  <c r="F752" i="28" s="1"/>
  <c r="W688" i="28"/>
  <c r="C688" i="28" s="1"/>
  <c r="D688" i="28" s="1"/>
  <c r="F688" i="28" s="1"/>
  <c r="W624" i="28"/>
  <c r="C624" i="28" s="1"/>
  <c r="D624" i="28" s="1"/>
  <c r="F624" i="28" s="1"/>
  <c r="W544" i="28"/>
  <c r="C544" i="28" s="1"/>
  <c r="D544" i="28" s="1"/>
  <c r="F544" i="28" s="1"/>
  <c r="W443" i="28"/>
  <c r="C443" i="28" s="1"/>
  <c r="D443" i="28" s="1"/>
  <c r="F443" i="28" s="1"/>
  <c r="W211" i="28"/>
  <c r="C211" i="28" s="1"/>
  <c r="D211" i="28" s="1"/>
  <c r="F211" i="28" s="1"/>
  <c r="W719" i="28"/>
  <c r="C719" i="28" s="1"/>
  <c r="D719" i="28" s="1"/>
  <c r="F719" i="28" s="1"/>
  <c r="W655" i="28"/>
  <c r="C655" i="28" s="1"/>
  <c r="D655" i="28" s="1"/>
  <c r="F655" i="28" s="1"/>
  <c r="W585" i="28"/>
  <c r="C585" i="28" s="1"/>
  <c r="D585" i="28" s="1"/>
  <c r="F585" i="28" s="1"/>
  <c r="W496" i="28"/>
  <c r="C496" i="28" s="1"/>
  <c r="D496" i="28" s="1"/>
  <c r="F496" i="28" s="1"/>
  <c r="W335" i="28"/>
  <c r="C335" i="28" s="1"/>
  <c r="D335" i="28" s="1"/>
  <c r="F335" i="28" s="1"/>
  <c r="W1118" i="28"/>
  <c r="C1118" i="28" s="1"/>
  <c r="D1118" i="28" s="1"/>
  <c r="F1118" i="28" s="1"/>
  <c r="W1054" i="28"/>
  <c r="C1054" i="28" s="1"/>
  <c r="D1054" i="28" s="1"/>
  <c r="F1054" i="28" s="1"/>
  <c r="W990" i="28"/>
  <c r="C990" i="28" s="1"/>
  <c r="D990" i="28" s="1"/>
  <c r="F990" i="28" s="1"/>
  <c r="W926" i="28"/>
  <c r="C926" i="28" s="1"/>
  <c r="D926" i="28" s="1"/>
  <c r="F926" i="28" s="1"/>
  <c r="W862" i="28"/>
  <c r="C862" i="28" s="1"/>
  <c r="D862" i="28" s="1"/>
  <c r="F862" i="28" s="1"/>
  <c r="W798" i="28"/>
  <c r="C798" i="28" s="1"/>
  <c r="D798" i="28" s="1"/>
  <c r="F798" i="28" s="1"/>
  <c r="W734" i="28"/>
  <c r="C734" i="28" s="1"/>
  <c r="D734" i="28" s="1"/>
  <c r="F734" i="28" s="1"/>
  <c r="W670" i="28"/>
  <c r="C670" i="28" s="1"/>
  <c r="D670" i="28" s="1"/>
  <c r="F670" i="28" s="1"/>
  <c r="W604" i="28"/>
  <c r="C604" i="28" s="1"/>
  <c r="D604" i="28" s="1"/>
  <c r="F604" i="28" s="1"/>
  <c r="W520" i="28"/>
  <c r="C520" i="28" s="1"/>
  <c r="D520" i="28" s="1"/>
  <c r="F520" i="28" s="1"/>
  <c r="W395" i="28"/>
  <c r="C395" i="28" s="1"/>
  <c r="D395" i="28" s="1"/>
  <c r="F395" i="28" s="1"/>
  <c r="W123" i="28"/>
  <c r="C123" i="28" s="1"/>
  <c r="D123" i="28" s="1"/>
  <c r="F123" i="28" s="1"/>
  <c r="W1085" i="28"/>
  <c r="C1085" i="28" s="1"/>
  <c r="D1085" i="28" s="1"/>
  <c r="F1085" i="28" s="1"/>
  <c r="W1021" i="28"/>
  <c r="C1021" i="28" s="1"/>
  <c r="D1021" i="28" s="1"/>
  <c r="F1021" i="28" s="1"/>
  <c r="W957" i="28"/>
  <c r="C957" i="28" s="1"/>
  <c r="D957" i="28" s="1"/>
  <c r="F957" i="28" s="1"/>
  <c r="W893" i="28"/>
  <c r="C893" i="28" s="1"/>
  <c r="D893" i="28" s="1"/>
  <c r="F893" i="28" s="1"/>
  <c r="W829" i="28"/>
  <c r="C829" i="28" s="1"/>
  <c r="D829" i="28" s="1"/>
  <c r="F829" i="28" s="1"/>
  <c r="W765" i="28"/>
  <c r="C765" i="28" s="1"/>
  <c r="D765" i="28" s="1"/>
  <c r="F765" i="28" s="1"/>
  <c r="W701" i="28"/>
  <c r="C701" i="28" s="1"/>
  <c r="D701" i="28" s="1"/>
  <c r="F701" i="28" s="1"/>
  <c r="W637" i="28"/>
  <c r="C637" i="28" s="1"/>
  <c r="D637" i="28" s="1"/>
  <c r="F637" i="28" s="1"/>
  <c r="W561" i="28"/>
  <c r="C561" i="28" s="1"/>
  <c r="D561" i="28" s="1"/>
  <c r="F561" i="28" s="1"/>
  <c r="W466" i="28"/>
  <c r="C466" i="28" s="1"/>
  <c r="D466" i="28" s="1"/>
  <c r="F466" i="28" s="1"/>
  <c r="W263" i="28"/>
  <c r="C263" i="28" s="1"/>
  <c r="D263" i="28" s="1"/>
  <c r="F263" i="28" s="1"/>
  <c r="W1108" i="28"/>
  <c r="C1108" i="28" s="1"/>
  <c r="D1108" i="28" s="1"/>
  <c r="F1108" i="28" s="1"/>
  <c r="W1044" i="28"/>
  <c r="C1044" i="28" s="1"/>
  <c r="D1044" i="28" s="1"/>
  <c r="F1044" i="28" s="1"/>
  <c r="W980" i="28"/>
  <c r="C980" i="28" s="1"/>
  <c r="D980" i="28" s="1"/>
  <c r="F980" i="28" s="1"/>
  <c r="W916" i="28"/>
  <c r="C916" i="28" s="1"/>
  <c r="D916" i="28" s="1"/>
  <c r="F916" i="28" s="1"/>
  <c r="W852" i="28"/>
  <c r="C852" i="28" s="1"/>
  <c r="D852" i="28" s="1"/>
  <c r="F852" i="28" s="1"/>
  <c r="W788" i="28"/>
  <c r="C788" i="28" s="1"/>
  <c r="D788" i="28" s="1"/>
  <c r="F788" i="28" s="1"/>
  <c r="W724" i="28"/>
  <c r="C724" i="28" s="1"/>
  <c r="D724" i="28" s="1"/>
  <c r="F724" i="28" s="1"/>
  <c r="W660" i="28"/>
  <c r="C660" i="28" s="1"/>
  <c r="D660" i="28" s="1"/>
  <c r="F660" i="28" s="1"/>
  <c r="W592" i="28"/>
  <c r="C592" i="28" s="1"/>
  <c r="D592" i="28" s="1"/>
  <c r="F592" i="28" s="1"/>
  <c r="W504" i="28"/>
  <c r="C504" i="28" s="1"/>
  <c r="D504" i="28" s="1"/>
  <c r="F504" i="28" s="1"/>
  <c r="W355" i="28"/>
  <c r="C355" i="28" s="1"/>
  <c r="D355" i="28" s="1"/>
  <c r="F355" i="28" s="1"/>
  <c r="W43" i="28"/>
  <c r="C43" i="28" s="1"/>
  <c r="D43" i="28" s="1"/>
  <c r="F43" i="28" s="1"/>
  <c r="W378" i="28"/>
  <c r="C378" i="28" s="1"/>
  <c r="D378" i="28" s="1"/>
  <c r="F378" i="28" s="1"/>
  <c r="W314" i="28"/>
  <c r="C314" i="28" s="1"/>
  <c r="D314" i="28" s="1"/>
  <c r="F314" i="28" s="1"/>
  <c r="W250" i="28"/>
  <c r="C250" i="28" s="1"/>
  <c r="D250" i="28" s="1"/>
  <c r="F250" i="28" s="1"/>
  <c r="W186" i="28"/>
  <c r="C186" i="28" s="1"/>
  <c r="D186" i="28" s="1"/>
  <c r="F186" i="28" s="1"/>
  <c r="W122" i="28"/>
  <c r="C122" i="28" s="1"/>
  <c r="D122" i="28" s="1"/>
  <c r="F122" i="28" s="1"/>
  <c r="W58" i="28"/>
  <c r="C58" i="28" s="1"/>
  <c r="D58" i="28" s="1"/>
  <c r="F58" i="28" s="1"/>
  <c r="W385" i="28"/>
  <c r="C385" i="28" s="1"/>
  <c r="D385" i="28" s="1"/>
  <c r="F385" i="28" s="1"/>
  <c r="W321" i="28"/>
  <c r="C321" i="28" s="1"/>
  <c r="D321" i="28" s="1"/>
  <c r="F321" i="28" s="1"/>
  <c r="W257" i="28"/>
  <c r="C257" i="28" s="1"/>
  <c r="D257" i="28" s="1"/>
  <c r="F257" i="28" s="1"/>
  <c r="W193" i="28"/>
  <c r="C193" i="28" s="1"/>
  <c r="D193" i="28" s="1"/>
  <c r="F193" i="28" s="1"/>
  <c r="W129" i="28"/>
  <c r="C129" i="28" s="1"/>
  <c r="D129" i="28" s="1"/>
  <c r="F129" i="28" s="1"/>
  <c r="W65" i="28"/>
  <c r="C65" i="28" s="1"/>
  <c r="D65" i="28" s="1"/>
  <c r="F65" i="28" s="1"/>
  <c r="W440" i="28"/>
  <c r="C440" i="28" s="1"/>
  <c r="D440" i="28" s="1"/>
  <c r="F440" i="28" s="1"/>
  <c r="W376" i="28"/>
  <c r="C376" i="28" s="1"/>
  <c r="D376" i="28" s="1"/>
  <c r="F376" i="28" s="1"/>
  <c r="W312" i="28"/>
  <c r="C312" i="28" s="1"/>
  <c r="D312" i="28" s="1"/>
  <c r="F312" i="28" s="1"/>
  <c r="W248" i="28"/>
  <c r="C248" i="28" s="1"/>
  <c r="D248" i="28" s="1"/>
  <c r="F248" i="28" s="1"/>
  <c r="W184" i="28"/>
  <c r="C184" i="28" s="1"/>
  <c r="D184" i="28" s="1"/>
  <c r="F184" i="28" s="1"/>
  <c r="W120" i="28"/>
  <c r="C120" i="28" s="1"/>
  <c r="D120" i="28" s="1"/>
  <c r="F120" i="28" s="1"/>
  <c r="W56" i="28"/>
  <c r="C56" i="28" s="1"/>
  <c r="D56" i="28" s="1"/>
  <c r="F56" i="28" s="1"/>
  <c r="W135" i="28"/>
  <c r="C135" i="28" s="1"/>
  <c r="D135" i="28" s="1"/>
  <c r="F135" i="28" s="1"/>
  <c r="W71" i="28"/>
  <c r="C71" i="28" s="1"/>
  <c r="D71" i="28" s="1"/>
  <c r="F71" i="28" s="1"/>
  <c r="W606" i="28"/>
  <c r="C606" i="28" s="1"/>
  <c r="D606" i="28" s="1"/>
  <c r="F606" i="28" s="1"/>
  <c r="W542" i="28"/>
  <c r="C542" i="28" s="1"/>
  <c r="D542" i="28" s="1"/>
  <c r="F542" i="28" s="1"/>
  <c r="W478" i="28"/>
  <c r="C478" i="28" s="1"/>
  <c r="D478" i="28" s="1"/>
  <c r="F478" i="28" s="1"/>
  <c r="W414" i="28"/>
  <c r="C414" i="28" s="1"/>
  <c r="D414" i="28" s="1"/>
  <c r="F414" i="28" s="1"/>
  <c r="W350" i="28"/>
  <c r="C350" i="28" s="1"/>
  <c r="D350" i="28" s="1"/>
  <c r="F350" i="28" s="1"/>
  <c r="W286" i="28"/>
  <c r="C286" i="28" s="1"/>
  <c r="D286" i="28" s="1"/>
  <c r="F286" i="28" s="1"/>
  <c r="W222" i="28"/>
  <c r="C222" i="28" s="1"/>
  <c r="D222" i="28" s="1"/>
  <c r="F222" i="28" s="1"/>
  <c r="W158" i="28"/>
  <c r="C158" i="28" s="1"/>
  <c r="D158" i="28" s="1"/>
  <c r="F158" i="28" s="1"/>
  <c r="W94" i="28"/>
  <c r="C94" i="28" s="1"/>
  <c r="D94" i="28" s="1"/>
  <c r="F94" i="28" s="1"/>
  <c r="W30" i="28"/>
  <c r="C30" i="28" s="1"/>
  <c r="D30" i="28" s="1"/>
  <c r="F30" i="28" s="1"/>
  <c r="W565" i="28"/>
  <c r="C565" i="28" s="1"/>
  <c r="D565" i="28" s="1"/>
  <c r="F565" i="28" s="1"/>
  <c r="W501" i="28"/>
  <c r="C501" i="28" s="1"/>
  <c r="D501" i="28" s="1"/>
  <c r="F501" i="28" s="1"/>
  <c r="W437" i="28"/>
  <c r="C437" i="28" s="1"/>
  <c r="D437" i="28" s="1"/>
  <c r="F437" i="28" s="1"/>
  <c r="W373" i="28"/>
  <c r="C373" i="28" s="1"/>
  <c r="D373" i="28" s="1"/>
  <c r="F373" i="28" s="1"/>
  <c r="W309" i="28"/>
  <c r="C309" i="28" s="1"/>
  <c r="D309" i="28" s="1"/>
  <c r="F309" i="28" s="1"/>
  <c r="W245" i="28"/>
  <c r="C245" i="28" s="1"/>
  <c r="D245" i="28" s="1"/>
  <c r="F245" i="28" s="1"/>
  <c r="W181" i="28"/>
  <c r="C181" i="28" s="1"/>
  <c r="D181" i="28" s="1"/>
  <c r="F181" i="28" s="1"/>
  <c r="W117" i="28"/>
  <c r="C117" i="28" s="1"/>
  <c r="D117" i="28" s="1"/>
  <c r="F117" i="28" s="1"/>
  <c r="W53" i="28"/>
  <c r="C53" i="28" s="1"/>
  <c r="D53" i="28" s="1"/>
  <c r="F53" i="28" s="1"/>
  <c r="W500" i="28"/>
  <c r="C500" i="28" s="1"/>
  <c r="D500" i="28" s="1"/>
  <c r="F500" i="28" s="1"/>
  <c r="W436" i="28"/>
  <c r="C436" i="28" s="1"/>
  <c r="D436" i="28" s="1"/>
  <c r="F436" i="28" s="1"/>
  <c r="W372" i="28"/>
  <c r="C372" i="28" s="1"/>
  <c r="D372" i="28" s="1"/>
  <c r="F372" i="28" s="1"/>
  <c r="W308" i="28"/>
  <c r="C308" i="28" s="1"/>
  <c r="D308" i="28" s="1"/>
  <c r="F308" i="28" s="1"/>
  <c r="W244" i="28"/>
  <c r="C244" i="28" s="1"/>
  <c r="D244" i="28" s="1"/>
  <c r="F244" i="28" s="1"/>
  <c r="W180" i="28"/>
  <c r="C180" i="28" s="1"/>
  <c r="D180" i="28" s="1"/>
  <c r="F180" i="28" s="1"/>
  <c r="W116" i="28"/>
  <c r="C116" i="28" s="1"/>
  <c r="D116" i="28" s="1"/>
  <c r="F116" i="28" s="1"/>
  <c r="W52" i="28"/>
  <c r="C52" i="28" s="1"/>
  <c r="D52" i="28" s="1"/>
  <c r="F52" i="28" s="1"/>
  <c r="W8" i="28"/>
  <c r="C8" i="28" s="1"/>
  <c r="D8" i="28" s="1"/>
  <c r="F8" i="28" s="1"/>
  <c r="W1080" i="28"/>
  <c r="C1080" i="28" s="1"/>
  <c r="D1080" i="28" s="1"/>
  <c r="F1080" i="28" s="1"/>
  <c r="W879" i="28"/>
  <c r="C879" i="28" s="1"/>
  <c r="D879" i="28" s="1"/>
  <c r="F879" i="28" s="1"/>
  <c r="W433" i="28"/>
  <c r="C433" i="28" s="1"/>
  <c r="D433" i="28" s="1"/>
  <c r="F433" i="28" s="1"/>
  <c r="W971" i="28"/>
  <c r="C971" i="28" s="1"/>
  <c r="D971" i="28" s="1"/>
  <c r="F971" i="28" s="1"/>
  <c r="W675" i="28"/>
  <c r="C675" i="28" s="1"/>
  <c r="D675" i="28" s="1"/>
  <c r="F675" i="28" s="1"/>
  <c r="W1114" i="28"/>
  <c r="C1114" i="28" s="1"/>
  <c r="D1114" i="28" s="1"/>
  <c r="F1114" i="28" s="1"/>
  <c r="W903" i="28"/>
  <c r="C903" i="28" s="1"/>
  <c r="D903" i="28" s="1"/>
  <c r="F903" i="28" s="1"/>
  <c r="W514" i="28"/>
  <c r="C514" i="28" s="1"/>
  <c r="D514" i="28" s="1"/>
  <c r="F514" i="28" s="1"/>
  <c r="W963" i="28"/>
  <c r="C963" i="28" s="1"/>
  <c r="D963" i="28" s="1"/>
  <c r="F963" i="28" s="1"/>
  <c r="W659" i="28"/>
  <c r="C659" i="28" s="1"/>
  <c r="D659" i="28" s="1"/>
  <c r="F659" i="28" s="1"/>
  <c r="W691" i="28"/>
  <c r="C691" i="28" s="1"/>
  <c r="D691" i="28" s="1"/>
  <c r="F691" i="28" s="1"/>
  <c r="W1087" i="28"/>
  <c r="C1087" i="28" s="1"/>
  <c r="D1087" i="28" s="1"/>
  <c r="F1087" i="28" s="1"/>
  <c r="W895" i="28"/>
  <c r="C895" i="28" s="1"/>
  <c r="D895" i="28" s="1"/>
  <c r="F895" i="28" s="1"/>
  <c r="W489" i="28"/>
  <c r="C489" i="28" s="1"/>
  <c r="D489" i="28" s="1"/>
  <c r="F489" i="28" s="1"/>
  <c r="W1123" i="28"/>
  <c r="C1123" i="28" s="1"/>
  <c r="D1123" i="28" s="1"/>
  <c r="F1123" i="28" s="1"/>
  <c r="W955" i="28"/>
  <c r="C955" i="28" s="1"/>
  <c r="D955" i="28" s="1"/>
  <c r="F955" i="28" s="1"/>
  <c r="W643" i="28"/>
  <c r="C643" i="28" s="1"/>
  <c r="D643" i="28" s="1"/>
  <c r="F643" i="28" s="1"/>
  <c r="W1099" i="28"/>
  <c r="C1099" i="28" s="1"/>
  <c r="D1099" i="28" s="1"/>
  <c r="F1099" i="28" s="1"/>
  <c r="W1082" i="28"/>
  <c r="C1082" i="28" s="1"/>
  <c r="D1082" i="28" s="1"/>
  <c r="F1082" i="28" s="1"/>
  <c r="W887" i="28"/>
  <c r="C887" i="28" s="1"/>
  <c r="D887" i="28" s="1"/>
  <c r="F887" i="28" s="1"/>
  <c r="W464" i="28"/>
  <c r="C464" i="28" s="1"/>
  <c r="D464" i="28" s="1"/>
  <c r="F464" i="28" s="1"/>
  <c r="W970" i="28"/>
  <c r="C970" i="28" s="1"/>
  <c r="D970" i="28" s="1"/>
  <c r="F970" i="28" s="1"/>
  <c r="W906" i="28"/>
  <c r="C906" i="28" s="1"/>
  <c r="D906" i="28" s="1"/>
  <c r="F906" i="28" s="1"/>
  <c r="W842" i="28"/>
  <c r="C842" i="28" s="1"/>
  <c r="D842" i="28" s="1"/>
  <c r="F842" i="28" s="1"/>
  <c r="W778" i="28"/>
  <c r="C778" i="28" s="1"/>
  <c r="D778" i="28" s="1"/>
  <c r="F778" i="28" s="1"/>
  <c r="W714" i="28"/>
  <c r="C714" i="28" s="1"/>
  <c r="D714" i="28" s="1"/>
  <c r="F714" i="28" s="1"/>
  <c r="W650" i="28"/>
  <c r="C650" i="28" s="1"/>
  <c r="D650" i="28" s="1"/>
  <c r="F650" i="28" s="1"/>
  <c r="W578" i="28"/>
  <c r="C578" i="28" s="1"/>
  <c r="D578" i="28" s="1"/>
  <c r="F578" i="28" s="1"/>
  <c r="W488" i="28"/>
  <c r="C488" i="28" s="1"/>
  <c r="D488" i="28" s="1"/>
  <c r="F488" i="28" s="1"/>
  <c r="W315" i="28"/>
  <c r="C315" i="28" s="1"/>
  <c r="D315" i="28" s="1"/>
  <c r="F315" i="28" s="1"/>
  <c r="W1033" i="28"/>
  <c r="C1033" i="28" s="1"/>
  <c r="D1033" i="28" s="1"/>
  <c r="F1033" i="28" s="1"/>
  <c r="W969" i="28"/>
  <c r="C969" i="28" s="1"/>
  <c r="D969" i="28" s="1"/>
  <c r="F969" i="28" s="1"/>
  <c r="W905" i="28"/>
  <c r="C905" i="28" s="1"/>
  <c r="D905" i="28" s="1"/>
  <c r="F905" i="28" s="1"/>
  <c r="W841" i="28"/>
  <c r="C841" i="28" s="1"/>
  <c r="D841" i="28" s="1"/>
  <c r="F841" i="28" s="1"/>
  <c r="W777" i="28"/>
  <c r="C777" i="28" s="1"/>
  <c r="D777" i="28" s="1"/>
  <c r="F777" i="28" s="1"/>
  <c r="W713" i="28"/>
  <c r="C713" i="28" s="1"/>
  <c r="D713" i="28" s="1"/>
  <c r="F713" i="28" s="1"/>
  <c r="W649" i="28"/>
  <c r="C649" i="28" s="1"/>
  <c r="D649" i="28" s="1"/>
  <c r="F649" i="28" s="1"/>
  <c r="W577" i="28"/>
  <c r="C577" i="28" s="1"/>
  <c r="D577" i="28" s="1"/>
  <c r="F577" i="28" s="1"/>
  <c r="W487" i="28"/>
  <c r="C487" i="28" s="1"/>
  <c r="D487" i="28" s="1"/>
  <c r="F487" i="28" s="1"/>
  <c r="W311" i="28"/>
  <c r="C311" i="28" s="1"/>
  <c r="D311" i="28" s="1"/>
  <c r="F311" i="28" s="1"/>
  <c r="W1064" i="28"/>
  <c r="C1064" i="28" s="1"/>
  <c r="D1064" i="28" s="1"/>
  <c r="F1064" i="28" s="1"/>
  <c r="W1000" i="28"/>
  <c r="C1000" i="28" s="1"/>
  <c r="D1000" i="28" s="1"/>
  <c r="F1000" i="28" s="1"/>
  <c r="W936" i="28"/>
  <c r="C936" i="28" s="1"/>
  <c r="D936" i="28" s="1"/>
  <c r="F936" i="28" s="1"/>
  <c r="W872" i="28"/>
  <c r="C872" i="28" s="1"/>
  <c r="D872" i="28" s="1"/>
  <c r="F872" i="28" s="1"/>
  <c r="W808" i="28"/>
  <c r="C808" i="28" s="1"/>
  <c r="D808" i="28" s="1"/>
  <c r="F808" i="28" s="1"/>
  <c r="W744" i="28"/>
  <c r="C744" i="28" s="1"/>
  <c r="D744" i="28" s="1"/>
  <c r="F744" i="28" s="1"/>
  <c r="W680" i="28"/>
  <c r="C680" i="28" s="1"/>
  <c r="D680" i="28" s="1"/>
  <c r="F680" i="28" s="1"/>
  <c r="W616" i="28"/>
  <c r="C616" i="28" s="1"/>
  <c r="D616" i="28" s="1"/>
  <c r="F616" i="28" s="1"/>
  <c r="W532" i="28"/>
  <c r="C532" i="28" s="1"/>
  <c r="D532" i="28" s="1"/>
  <c r="F532" i="28" s="1"/>
  <c r="W425" i="28"/>
  <c r="C425" i="28" s="1"/>
  <c r="D425" i="28" s="1"/>
  <c r="F425" i="28" s="1"/>
  <c r="W179" i="28"/>
  <c r="C179" i="28" s="1"/>
  <c r="D179" i="28" s="1"/>
  <c r="F179" i="28" s="1"/>
  <c r="W711" i="28"/>
  <c r="C711" i="28" s="1"/>
  <c r="D711" i="28" s="1"/>
  <c r="F711" i="28" s="1"/>
  <c r="W647" i="28"/>
  <c r="C647" i="28" s="1"/>
  <c r="D647" i="28" s="1"/>
  <c r="F647" i="28" s="1"/>
  <c r="W575" i="28"/>
  <c r="C575" i="28" s="1"/>
  <c r="D575" i="28" s="1"/>
  <c r="F575" i="28" s="1"/>
  <c r="W482" i="28"/>
  <c r="C482" i="28" s="1"/>
  <c r="D482" i="28" s="1"/>
  <c r="F482" i="28" s="1"/>
  <c r="W303" i="28"/>
  <c r="C303" i="28" s="1"/>
  <c r="D303" i="28" s="1"/>
  <c r="F303" i="28" s="1"/>
  <c r="W1110" i="28"/>
  <c r="C1110" i="28" s="1"/>
  <c r="D1110" i="28" s="1"/>
  <c r="F1110" i="28" s="1"/>
  <c r="W1046" i="28"/>
  <c r="C1046" i="28" s="1"/>
  <c r="D1046" i="28" s="1"/>
  <c r="F1046" i="28" s="1"/>
  <c r="W982" i="28"/>
  <c r="C982" i="28" s="1"/>
  <c r="D982" i="28" s="1"/>
  <c r="F982" i="28" s="1"/>
  <c r="W918" i="28"/>
  <c r="C918" i="28" s="1"/>
  <c r="D918" i="28" s="1"/>
  <c r="F918" i="28" s="1"/>
  <c r="W854" i="28"/>
  <c r="C854" i="28" s="1"/>
  <c r="D854" i="28" s="1"/>
  <c r="F854" i="28" s="1"/>
  <c r="W790" i="28"/>
  <c r="C790" i="28" s="1"/>
  <c r="D790" i="28" s="1"/>
  <c r="F790" i="28" s="1"/>
  <c r="W726" i="28"/>
  <c r="C726" i="28" s="1"/>
  <c r="D726" i="28" s="1"/>
  <c r="F726" i="28" s="1"/>
  <c r="W662" i="28"/>
  <c r="C662" i="28" s="1"/>
  <c r="D662" i="28" s="1"/>
  <c r="F662" i="28" s="1"/>
  <c r="W594" i="28"/>
  <c r="C594" i="28" s="1"/>
  <c r="D594" i="28" s="1"/>
  <c r="F594" i="28" s="1"/>
  <c r="W506" i="28"/>
  <c r="C506" i="28" s="1"/>
  <c r="D506" i="28" s="1"/>
  <c r="F506" i="28" s="1"/>
  <c r="W363" i="28"/>
  <c r="C363" i="28" s="1"/>
  <c r="D363" i="28" s="1"/>
  <c r="F363" i="28" s="1"/>
  <c r="W59" i="28"/>
  <c r="C59" i="28" s="1"/>
  <c r="D59" i="28" s="1"/>
  <c r="F59" i="28" s="1"/>
  <c r="W1077" i="28"/>
  <c r="C1077" i="28" s="1"/>
  <c r="D1077" i="28" s="1"/>
  <c r="F1077" i="28" s="1"/>
  <c r="W1013" i="28"/>
  <c r="C1013" i="28" s="1"/>
  <c r="D1013" i="28" s="1"/>
  <c r="F1013" i="28" s="1"/>
  <c r="W949" i="28"/>
  <c r="C949" i="28" s="1"/>
  <c r="D949" i="28" s="1"/>
  <c r="F949" i="28" s="1"/>
  <c r="W885" i="28"/>
  <c r="C885" i="28" s="1"/>
  <c r="D885" i="28" s="1"/>
  <c r="F885" i="28" s="1"/>
  <c r="W821" i="28"/>
  <c r="C821" i="28" s="1"/>
  <c r="D821" i="28" s="1"/>
  <c r="F821" i="28" s="1"/>
  <c r="W757" i="28"/>
  <c r="C757" i="28" s="1"/>
  <c r="D757" i="28" s="1"/>
  <c r="F757" i="28" s="1"/>
  <c r="W693" i="28"/>
  <c r="C693" i="28" s="1"/>
  <c r="D693" i="28" s="1"/>
  <c r="F693" i="28" s="1"/>
  <c r="W629" i="28"/>
  <c r="C629" i="28" s="1"/>
  <c r="D629" i="28" s="1"/>
  <c r="F629" i="28" s="1"/>
  <c r="W551" i="28"/>
  <c r="C551" i="28" s="1"/>
  <c r="D551" i="28" s="1"/>
  <c r="F551" i="28" s="1"/>
  <c r="W455" i="28"/>
  <c r="C455" i="28" s="1"/>
  <c r="D455" i="28" s="1"/>
  <c r="F455" i="28" s="1"/>
  <c r="W231" i="28"/>
  <c r="C231" i="28" s="1"/>
  <c r="D231" i="28" s="1"/>
  <c r="F231" i="28" s="1"/>
  <c r="W1100" i="28"/>
  <c r="C1100" i="28" s="1"/>
  <c r="D1100" i="28" s="1"/>
  <c r="F1100" i="28" s="1"/>
  <c r="W1036" i="28"/>
  <c r="C1036" i="28" s="1"/>
  <c r="D1036" i="28" s="1"/>
  <c r="F1036" i="28" s="1"/>
  <c r="W972" i="28"/>
  <c r="C972" i="28" s="1"/>
  <c r="D972" i="28" s="1"/>
  <c r="F972" i="28" s="1"/>
  <c r="W908" i="28"/>
  <c r="C908" i="28" s="1"/>
  <c r="D908" i="28" s="1"/>
  <c r="F908" i="28" s="1"/>
  <c r="W844" i="28"/>
  <c r="C844" i="28" s="1"/>
  <c r="D844" i="28" s="1"/>
  <c r="F844" i="28" s="1"/>
  <c r="W780" i="28"/>
  <c r="C780" i="28" s="1"/>
  <c r="D780" i="28" s="1"/>
  <c r="F780" i="28" s="1"/>
  <c r="W716" i="28"/>
  <c r="C716" i="28" s="1"/>
  <c r="D716" i="28" s="1"/>
  <c r="F716" i="28" s="1"/>
  <c r="W652" i="28"/>
  <c r="C652" i="28" s="1"/>
  <c r="D652" i="28" s="1"/>
  <c r="F652" i="28" s="1"/>
  <c r="W580" i="28"/>
  <c r="C580" i="28" s="1"/>
  <c r="D580" i="28" s="1"/>
  <c r="F580" i="28" s="1"/>
  <c r="W490" i="28"/>
  <c r="C490" i="28" s="1"/>
  <c r="D490" i="28" s="1"/>
  <c r="F490" i="28" s="1"/>
  <c r="W323" i="28"/>
  <c r="C323" i="28" s="1"/>
  <c r="D323" i="28" s="1"/>
  <c r="F323" i="28" s="1"/>
  <c r="W434" i="28"/>
  <c r="C434" i="28" s="1"/>
  <c r="D434" i="28" s="1"/>
  <c r="F434" i="28" s="1"/>
  <c r="W370" i="28"/>
  <c r="C370" i="28" s="1"/>
  <c r="D370" i="28" s="1"/>
  <c r="F370" i="28" s="1"/>
  <c r="W306" i="28"/>
  <c r="C306" i="28" s="1"/>
  <c r="D306" i="28" s="1"/>
  <c r="F306" i="28" s="1"/>
  <c r="W242" i="28"/>
  <c r="C242" i="28" s="1"/>
  <c r="D242" i="28" s="1"/>
  <c r="F242" i="28" s="1"/>
  <c r="W178" i="28"/>
  <c r="C178" i="28" s="1"/>
  <c r="D178" i="28" s="1"/>
  <c r="F178" i="28" s="1"/>
  <c r="W114" i="28"/>
  <c r="C114" i="28" s="1"/>
  <c r="D114" i="28" s="1"/>
  <c r="F114" i="28" s="1"/>
  <c r="W50" i="28"/>
  <c r="C50" i="28" s="1"/>
  <c r="D50" i="28" s="1"/>
  <c r="F50" i="28" s="1"/>
  <c r="W377" i="28"/>
  <c r="C377" i="28" s="1"/>
  <c r="D377" i="28" s="1"/>
  <c r="F377" i="28" s="1"/>
  <c r="W313" i="28"/>
  <c r="C313" i="28" s="1"/>
  <c r="D313" i="28" s="1"/>
  <c r="F313" i="28" s="1"/>
  <c r="W249" i="28"/>
  <c r="C249" i="28" s="1"/>
  <c r="D249" i="28" s="1"/>
  <c r="F249" i="28" s="1"/>
  <c r="W185" i="28"/>
  <c r="C185" i="28" s="1"/>
  <c r="D185" i="28" s="1"/>
  <c r="F185" i="28" s="1"/>
  <c r="W121" i="28"/>
  <c r="C121" i="28" s="1"/>
  <c r="D121" i="28" s="1"/>
  <c r="F121" i="28" s="1"/>
  <c r="W57" i="28"/>
  <c r="C57" i="28" s="1"/>
  <c r="D57" i="28" s="1"/>
  <c r="F57" i="28" s="1"/>
  <c r="W432" i="28"/>
  <c r="C432" i="28" s="1"/>
  <c r="D432" i="28" s="1"/>
  <c r="F432" i="28" s="1"/>
  <c r="W368" i="28"/>
  <c r="C368" i="28" s="1"/>
  <c r="D368" i="28" s="1"/>
  <c r="F368" i="28" s="1"/>
  <c r="W304" i="28"/>
  <c r="C304" i="28" s="1"/>
  <c r="D304" i="28" s="1"/>
  <c r="F304" i="28" s="1"/>
  <c r="W240" i="28"/>
  <c r="C240" i="28" s="1"/>
  <c r="D240" i="28" s="1"/>
  <c r="F240" i="28" s="1"/>
  <c r="W176" i="28"/>
  <c r="C176" i="28" s="1"/>
  <c r="D176" i="28" s="1"/>
  <c r="F176" i="28" s="1"/>
  <c r="W112" i="28"/>
  <c r="C112" i="28" s="1"/>
  <c r="D112" i="28" s="1"/>
  <c r="F112" i="28" s="1"/>
  <c r="W48" i="28"/>
  <c r="C48" i="28" s="1"/>
  <c r="D48" i="28" s="1"/>
  <c r="F48" i="28" s="1"/>
  <c r="W127" i="28"/>
  <c r="C127" i="28" s="1"/>
  <c r="D127" i="28" s="1"/>
  <c r="F127" i="28" s="1"/>
  <c r="W63" i="28"/>
  <c r="C63" i="28" s="1"/>
  <c r="D63" i="28" s="1"/>
  <c r="F63" i="28" s="1"/>
  <c r="W598" i="28"/>
  <c r="C598" i="28" s="1"/>
  <c r="D598" i="28" s="1"/>
  <c r="F598" i="28" s="1"/>
  <c r="W534" i="28"/>
  <c r="C534" i="28" s="1"/>
  <c r="D534" i="28" s="1"/>
  <c r="F534" i="28" s="1"/>
  <c r="W470" i="28"/>
  <c r="C470" i="28" s="1"/>
  <c r="D470" i="28" s="1"/>
  <c r="F470" i="28" s="1"/>
  <c r="W406" i="28"/>
  <c r="C406" i="28" s="1"/>
  <c r="D406" i="28" s="1"/>
  <c r="F406" i="28" s="1"/>
  <c r="W342" i="28"/>
  <c r="C342" i="28" s="1"/>
  <c r="D342" i="28" s="1"/>
  <c r="F342" i="28" s="1"/>
  <c r="W278" i="28"/>
  <c r="C278" i="28" s="1"/>
  <c r="D278" i="28" s="1"/>
  <c r="F278" i="28" s="1"/>
  <c r="W214" i="28"/>
  <c r="C214" i="28" s="1"/>
  <c r="D214" i="28" s="1"/>
  <c r="F214" i="28" s="1"/>
  <c r="W150" i="28"/>
  <c r="C150" i="28" s="1"/>
  <c r="D150" i="28" s="1"/>
  <c r="F150" i="28" s="1"/>
  <c r="W86" i="28"/>
  <c r="C86" i="28" s="1"/>
  <c r="D86" i="28" s="1"/>
  <c r="F86" i="28" s="1"/>
  <c r="W22" i="28"/>
  <c r="C22" i="28" s="1"/>
  <c r="D22" i="28" s="1"/>
  <c r="F22" i="28" s="1"/>
  <c r="W557" i="28"/>
  <c r="C557" i="28" s="1"/>
  <c r="D557" i="28" s="1"/>
  <c r="F557" i="28" s="1"/>
  <c r="W493" i="28"/>
  <c r="C493" i="28" s="1"/>
  <c r="D493" i="28" s="1"/>
  <c r="F493" i="28" s="1"/>
  <c r="W429" i="28"/>
  <c r="C429" i="28" s="1"/>
  <c r="D429" i="28" s="1"/>
  <c r="F429" i="28" s="1"/>
  <c r="W365" i="28"/>
  <c r="C365" i="28" s="1"/>
  <c r="D365" i="28" s="1"/>
  <c r="F365" i="28" s="1"/>
  <c r="W301" i="28"/>
  <c r="C301" i="28" s="1"/>
  <c r="D301" i="28" s="1"/>
  <c r="F301" i="28" s="1"/>
  <c r="W237" i="28"/>
  <c r="C237" i="28" s="1"/>
  <c r="D237" i="28" s="1"/>
  <c r="F237" i="28" s="1"/>
  <c r="W173" i="28"/>
  <c r="C173" i="28" s="1"/>
  <c r="D173" i="28" s="1"/>
  <c r="F173" i="28" s="1"/>
  <c r="W109" i="28"/>
  <c r="C109" i="28" s="1"/>
  <c r="D109" i="28" s="1"/>
  <c r="F109" i="28" s="1"/>
  <c r="W45" i="28"/>
  <c r="C45" i="28" s="1"/>
  <c r="D45" i="28" s="1"/>
  <c r="F45" i="28" s="1"/>
  <c r="W492" i="28"/>
  <c r="C492" i="28" s="1"/>
  <c r="D492" i="28" s="1"/>
  <c r="F492" i="28" s="1"/>
  <c r="W428" i="28"/>
  <c r="C428" i="28" s="1"/>
  <c r="D428" i="28" s="1"/>
  <c r="F428" i="28" s="1"/>
  <c r="W364" i="28"/>
  <c r="C364" i="28" s="1"/>
  <c r="D364" i="28" s="1"/>
  <c r="F364" i="28" s="1"/>
  <c r="W300" i="28"/>
  <c r="C300" i="28" s="1"/>
  <c r="D300" i="28" s="1"/>
  <c r="F300" i="28" s="1"/>
  <c r="W236" i="28"/>
  <c r="C236" i="28" s="1"/>
  <c r="D236" i="28" s="1"/>
  <c r="F236" i="28" s="1"/>
  <c r="W172" i="28"/>
  <c r="C172" i="28" s="1"/>
  <c r="D172" i="28" s="1"/>
  <c r="F172" i="28" s="1"/>
  <c r="W108" i="28"/>
  <c r="C108" i="28" s="1"/>
  <c r="D108" i="28" s="1"/>
  <c r="F108" i="28" s="1"/>
  <c r="W44" i="28"/>
  <c r="C44" i="28" s="1"/>
  <c r="D44" i="28" s="1"/>
  <c r="F44" i="28" s="1"/>
  <c r="W6" i="28"/>
  <c r="C6" i="28" s="1"/>
  <c r="D6" i="28" s="1"/>
  <c r="F6" i="28" s="1"/>
  <c r="W1066" i="28"/>
  <c r="C1066" i="28" s="1"/>
  <c r="D1066" i="28" s="1"/>
  <c r="F1066" i="28" s="1"/>
  <c r="W847" i="28"/>
  <c r="C847" i="28" s="1"/>
  <c r="D847" i="28" s="1"/>
  <c r="F847" i="28" s="1"/>
  <c r="W191" i="28"/>
  <c r="C191" i="28" s="1"/>
  <c r="D191" i="28" s="1"/>
  <c r="F191" i="28" s="1"/>
  <c r="W939" i="28"/>
  <c r="C939" i="28" s="1"/>
  <c r="D939" i="28" s="1"/>
  <c r="F939" i="28" s="1"/>
  <c r="W611" i="28"/>
  <c r="C611" i="28" s="1"/>
  <c r="D611" i="28" s="1"/>
  <c r="F611" i="28" s="1"/>
  <c r="W1075" i="28"/>
  <c r="C1075" i="28" s="1"/>
  <c r="D1075" i="28" s="1"/>
  <c r="F1075" i="28" s="1"/>
  <c r="W871" i="28"/>
  <c r="C871" i="28" s="1"/>
  <c r="D871" i="28" s="1"/>
  <c r="F871" i="28" s="1"/>
  <c r="W383" i="28"/>
  <c r="C383" i="28" s="1"/>
  <c r="D383" i="28" s="1"/>
  <c r="F383" i="28" s="1"/>
  <c r="W931" i="28"/>
  <c r="C931" i="28" s="1"/>
  <c r="D931" i="28" s="1"/>
  <c r="F931" i="28" s="1"/>
  <c r="W591" i="28"/>
  <c r="C591" i="28" s="1"/>
  <c r="D591" i="28" s="1"/>
  <c r="F591" i="28" s="1"/>
  <c r="W1105" i="28"/>
  <c r="C1105" i="28" s="1"/>
  <c r="D1105" i="28" s="1"/>
  <c r="F1105" i="28" s="1"/>
  <c r="W1073" i="28"/>
  <c r="C1073" i="28" s="1"/>
  <c r="D1073" i="28" s="1"/>
  <c r="F1073" i="28" s="1"/>
  <c r="W863" i="28"/>
  <c r="C863" i="28" s="1"/>
  <c r="D863" i="28" s="1"/>
  <c r="F863" i="28" s="1"/>
  <c r="W319" i="28"/>
  <c r="C319" i="28" s="1"/>
  <c r="D319" i="28" s="1"/>
  <c r="F319" i="28" s="1"/>
  <c r="W1122" i="28"/>
  <c r="C1122" i="28" s="1"/>
  <c r="D1122" i="28" s="1"/>
  <c r="F1122" i="28" s="1"/>
  <c r="W923" i="28"/>
  <c r="C923" i="28" s="1"/>
  <c r="D923" i="28" s="1"/>
  <c r="F923" i="28" s="1"/>
  <c r="W569" i="28"/>
  <c r="C569" i="28" s="1"/>
  <c r="D569" i="28" s="1"/>
  <c r="F569" i="28" s="1"/>
  <c r="W1043" i="28"/>
  <c r="C1043" i="28" s="1"/>
  <c r="D1043" i="28" s="1"/>
  <c r="F1043" i="28" s="1"/>
  <c r="W1071" i="28"/>
  <c r="C1071" i="28" s="1"/>
  <c r="D1071" i="28" s="1"/>
  <c r="F1071" i="28" s="1"/>
  <c r="W855" i="28"/>
  <c r="C855" i="28" s="1"/>
  <c r="D855" i="28" s="1"/>
  <c r="F855" i="28" s="1"/>
  <c r="W255" i="28"/>
  <c r="C255" i="28" s="1"/>
  <c r="D255" i="28" s="1"/>
  <c r="F255" i="28" s="1"/>
  <c r="W962" i="28"/>
  <c r="C962" i="28" s="1"/>
  <c r="D962" i="28" s="1"/>
  <c r="F962" i="28" s="1"/>
  <c r="W898" i="28"/>
  <c r="C898" i="28" s="1"/>
  <c r="D898" i="28" s="1"/>
  <c r="F898" i="28" s="1"/>
  <c r="W834" i="28"/>
  <c r="C834" i="28" s="1"/>
  <c r="D834" i="28" s="1"/>
  <c r="F834" i="28" s="1"/>
  <c r="W770" i="28"/>
  <c r="C770" i="28" s="1"/>
  <c r="D770" i="28" s="1"/>
  <c r="F770" i="28" s="1"/>
  <c r="W706" i="28"/>
  <c r="C706" i="28" s="1"/>
  <c r="D706" i="28" s="1"/>
  <c r="F706" i="28" s="1"/>
  <c r="W642" i="28"/>
  <c r="C642" i="28" s="1"/>
  <c r="D642" i="28" s="1"/>
  <c r="F642" i="28" s="1"/>
  <c r="W568" i="28"/>
  <c r="C568" i="28" s="1"/>
  <c r="D568" i="28" s="1"/>
  <c r="F568" i="28" s="1"/>
  <c r="W474" i="28"/>
  <c r="C474" i="28" s="1"/>
  <c r="D474" i="28" s="1"/>
  <c r="F474" i="28" s="1"/>
  <c r="W283" i="28"/>
  <c r="C283" i="28" s="1"/>
  <c r="D283" i="28" s="1"/>
  <c r="F283" i="28" s="1"/>
  <c r="W1025" i="28"/>
  <c r="C1025" i="28" s="1"/>
  <c r="D1025" i="28" s="1"/>
  <c r="F1025" i="28" s="1"/>
  <c r="W961" i="28"/>
  <c r="C961" i="28" s="1"/>
  <c r="D961" i="28" s="1"/>
  <c r="F961" i="28" s="1"/>
  <c r="W897" i="28"/>
  <c r="C897" i="28" s="1"/>
  <c r="D897" i="28" s="1"/>
  <c r="F897" i="28" s="1"/>
  <c r="W833" i="28"/>
  <c r="C833" i="28" s="1"/>
  <c r="D833" i="28" s="1"/>
  <c r="F833" i="28" s="1"/>
  <c r="W769" i="28"/>
  <c r="C769" i="28" s="1"/>
  <c r="D769" i="28" s="1"/>
  <c r="F769" i="28" s="1"/>
  <c r="W705" i="28"/>
  <c r="C705" i="28" s="1"/>
  <c r="D705" i="28" s="1"/>
  <c r="F705" i="28" s="1"/>
  <c r="W641" i="28"/>
  <c r="C641" i="28" s="1"/>
  <c r="D641" i="28" s="1"/>
  <c r="F641" i="28" s="1"/>
  <c r="W567" i="28"/>
  <c r="C567" i="28" s="1"/>
  <c r="D567" i="28" s="1"/>
  <c r="F567" i="28" s="1"/>
  <c r="W473" i="28"/>
  <c r="C473" i="28" s="1"/>
  <c r="D473" i="28" s="1"/>
  <c r="F473" i="28" s="1"/>
  <c r="W279" i="28"/>
  <c r="C279" i="28" s="1"/>
  <c r="D279" i="28" s="1"/>
  <c r="F279" i="28" s="1"/>
  <c r="W1056" i="28"/>
  <c r="C1056" i="28" s="1"/>
  <c r="D1056" i="28" s="1"/>
  <c r="F1056" i="28" s="1"/>
  <c r="W992" i="28"/>
  <c r="C992" i="28" s="1"/>
  <c r="D992" i="28" s="1"/>
  <c r="F992" i="28" s="1"/>
  <c r="W928" i="28"/>
  <c r="C928" i="28" s="1"/>
  <c r="D928" i="28" s="1"/>
  <c r="F928" i="28" s="1"/>
  <c r="W864" i="28"/>
  <c r="C864" i="28" s="1"/>
  <c r="D864" i="28" s="1"/>
  <c r="F864" i="28" s="1"/>
  <c r="W800" i="28"/>
  <c r="C800" i="28" s="1"/>
  <c r="D800" i="28" s="1"/>
  <c r="F800" i="28" s="1"/>
  <c r="W736" i="28"/>
  <c r="C736" i="28" s="1"/>
  <c r="D736" i="28" s="1"/>
  <c r="F736" i="28" s="1"/>
  <c r="W672" i="28"/>
  <c r="C672" i="28" s="1"/>
  <c r="D672" i="28" s="1"/>
  <c r="F672" i="28" s="1"/>
  <c r="W608" i="28"/>
  <c r="C608" i="28" s="1"/>
  <c r="D608" i="28" s="1"/>
  <c r="F608" i="28" s="1"/>
  <c r="W522" i="28"/>
  <c r="C522" i="28" s="1"/>
  <c r="D522" i="28" s="1"/>
  <c r="F522" i="28" s="1"/>
  <c r="W403" i="28"/>
  <c r="C403" i="28" s="1"/>
  <c r="D403" i="28" s="1"/>
  <c r="F403" i="28" s="1"/>
  <c r="W139" i="28"/>
  <c r="C139" i="28" s="1"/>
  <c r="D139" i="28" s="1"/>
  <c r="F139" i="28" s="1"/>
  <c r="W703" i="28"/>
  <c r="C703" i="28" s="1"/>
  <c r="D703" i="28" s="1"/>
  <c r="F703" i="28" s="1"/>
  <c r="W639" i="28"/>
  <c r="C639" i="28" s="1"/>
  <c r="D639" i="28" s="1"/>
  <c r="F639" i="28" s="1"/>
  <c r="W563" i="28"/>
  <c r="C563" i="28" s="1"/>
  <c r="D563" i="28" s="1"/>
  <c r="F563" i="28" s="1"/>
  <c r="W471" i="28"/>
  <c r="C471" i="28" s="1"/>
  <c r="D471" i="28" s="1"/>
  <c r="F471" i="28" s="1"/>
  <c r="W271" i="28"/>
  <c r="C271" i="28" s="1"/>
  <c r="D271" i="28" s="1"/>
  <c r="F271" i="28" s="1"/>
  <c r="W1102" i="28"/>
  <c r="C1102" i="28" s="1"/>
  <c r="D1102" i="28" s="1"/>
  <c r="F1102" i="28" s="1"/>
  <c r="W1038" i="28"/>
  <c r="C1038" i="28" s="1"/>
  <c r="D1038" i="28" s="1"/>
  <c r="F1038" i="28" s="1"/>
  <c r="W974" i="28"/>
  <c r="C974" i="28" s="1"/>
  <c r="D974" i="28" s="1"/>
  <c r="F974" i="28" s="1"/>
  <c r="W910" i="28"/>
  <c r="C910" i="28" s="1"/>
  <c r="D910" i="28" s="1"/>
  <c r="F910" i="28" s="1"/>
  <c r="W846" i="28"/>
  <c r="C846" i="28" s="1"/>
  <c r="D846" i="28" s="1"/>
  <c r="F846" i="28" s="1"/>
  <c r="W782" i="28"/>
  <c r="C782" i="28" s="1"/>
  <c r="D782" i="28" s="1"/>
  <c r="F782" i="28" s="1"/>
  <c r="W718" i="28"/>
  <c r="C718" i="28" s="1"/>
  <c r="D718" i="28" s="1"/>
  <c r="F718" i="28" s="1"/>
  <c r="W654" i="28"/>
  <c r="C654" i="28" s="1"/>
  <c r="D654" i="28" s="1"/>
  <c r="F654" i="28" s="1"/>
  <c r="W584" i="28"/>
  <c r="C584" i="28" s="1"/>
  <c r="D584" i="28" s="1"/>
  <c r="F584" i="28" s="1"/>
  <c r="W495" i="28"/>
  <c r="C495" i="28" s="1"/>
  <c r="D495" i="28" s="1"/>
  <c r="F495" i="28" s="1"/>
  <c r="W331" i="28"/>
  <c r="C331" i="28" s="1"/>
  <c r="D331" i="28" s="1"/>
  <c r="F331" i="28" s="1"/>
  <c r="W727" i="28"/>
  <c r="C727" i="28" s="1"/>
  <c r="D727" i="28" s="1"/>
  <c r="F727" i="28" s="1"/>
  <c r="W1069" i="28"/>
  <c r="C1069" i="28" s="1"/>
  <c r="D1069" i="28" s="1"/>
  <c r="F1069" i="28" s="1"/>
  <c r="W1005" i="28"/>
  <c r="C1005" i="28" s="1"/>
  <c r="D1005" i="28" s="1"/>
  <c r="F1005" i="28" s="1"/>
  <c r="W941" i="28"/>
  <c r="C941" i="28" s="1"/>
  <c r="D941" i="28" s="1"/>
  <c r="F941" i="28" s="1"/>
  <c r="W877" i="28"/>
  <c r="C877" i="28" s="1"/>
  <c r="D877" i="28" s="1"/>
  <c r="F877" i="28" s="1"/>
  <c r="W813" i="28"/>
  <c r="C813" i="28" s="1"/>
  <c r="D813" i="28" s="1"/>
  <c r="F813" i="28" s="1"/>
  <c r="W749" i="28"/>
  <c r="C749" i="28" s="1"/>
  <c r="D749" i="28" s="1"/>
  <c r="F749" i="28" s="1"/>
  <c r="W685" i="28"/>
  <c r="C685" i="28" s="1"/>
  <c r="D685" i="28" s="1"/>
  <c r="F685" i="28" s="1"/>
  <c r="W621" i="28"/>
  <c r="C621" i="28" s="1"/>
  <c r="D621" i="28" s="1"/>
  <c r="F621" i="28" s="1"/>
  <c r="W539" i="28"/>
  <c r="C539" i="28" s="1"/>
  <c r="D539" i="28" s="1"/>
  <c r="F539" i="28" s="1"/>
  <c r="W439" i="28"/>
  <c r="C439" i="28" s="1"/>
  <c r="D439" i="28" s="1"/>
  <c r="F439" i="28" s="1"/>
  <c r="W199" i="28"/>
  <c r="C199" i="28" s="1"/>
  <c r="D199" i="28" s="1"/>
  <c r="F199" i="28" s="1"/>
  <c r="W1092" i="28"/>
  <c r="C1092" i="28" s="1"/>
  <c r="D1092" i="28" s="1"/>
  <c r="F1092" i="28" s="1"/>
  <c r="W1028" i="28"/>
  <c r="C1028" i="28" s="1"/>
  <c r="D1028" i="28" s="1"/>
  <c r="F1028" i="28" s="1"/>
  <c r="W964" i="28"/>
  <c r="C964" i="28" s="1"/>
  <c r="D964" i="28" s="1"/>
  <c r="F964" i="28" s="1"/>
  <c r="W900" i="28"/>
  <c r="C900" i="28" s="1"/>
  <c r="D900" i="28" s="1"/>
  <c r="F900" i="28" s="1"/>
  <c r="W836" i="28"/>
  <c r="C836" i="28" s="1"/>
  <c r="D836" i="28" s="1"/>
  <c r="F836" i="28" s="1"/>
  <c r="W772" i="28"/>
  <c r="C772" i="28" s="1"/>
  <c r="D772" i="28" s="1"/>
  <c r="F772" i="28" s="1"/>
  <c r="W708" i="28"/>
  <c r="C708" i="28" s="1"/>
  <c r="D708" i="28" s="1"/>
  <c r="F708" i="28" s="1"/>
  <c r="W644" i="28"/>
  <c r="C644" i="28" s="1"/>
  <c r="D644" i="28" s="1"/>
  <c r="F644" i="28" s="1"/>
  <c r="W570" i="28"/>
  <c r="C570" i="28" s="1"/>
  <c r="D570" i="28" s="1"/>
  <c r="F570" i="28" s="1"/>
  <c r="W479" i="28"/>
  <c r="C479" i="28" s="1"/>
  <c r="D479" i="28" s="1"/>
  <c r="F479" i="28" s="1"/>
  <c r="W291" i="28"/>
  <c r="C291" i="28" s="1"/>
  <c r="D291" i="28" s="1"/>
  <c r="F291" i="28" s="1"/>
  <c r="W426" i="28"/>
  <c r="C426" i="28" s="1"/>
  <c r="D426" i="28" s="1"/>
  <c r="F426" i="28" s="1"/>
  <c r="W362" i="28"/>
  <c r="C362" i="28" s="1"/>
  <c r="D362" i="28" s="1"/>
  <c r="F362" i="28" s="1"/>
  <c r="W298" i="28"/>
  <c r="C298" i="28" s="1"/>
  <c r="D298" i="28" s="1"/>
  <c r="F298" i="28" s="1"/>
  <c r="W234" i="28"/>
  <c r="C234" i="28" s="1"/>
  <c r="D234" i="28" s="1"/>
  <c r="F234" i="28" s="1"/>
  <c r="W170" i="28"/>
  <c r="C170" i="28" s="1"/>
  <c r="D170" i="28" s="1"/>
  <c r="F170" i="28" s="1"/>
  <c r="W106" i="28"/>
  <c r="C106" i="28" s="1"/>
  <c r="D106" i="28" s="1"/>
  <c r="F106" i="28" s="1"/>
  <c r="W42" i="28"/>
  <c r="C42" i="28" s="1"/>
  <c r="D42" i="28" s="1"/>
  <c r="F42" i="28" s="1"/>
  <c r="W369" i="28"/>
  <c r="C369" i="28" s="1"/>
  <c r="D369" i="28" s="1"/>
  <c r="F369" i="28" s="1"/>
  <c r="W305" i="28"/>
  <c r="C305" i="28" s="1"/>
  <c r="D305" i="28" s="1"/>
  <c r="F305" i="28" s="1"/>
  <c r="W241" i="28"/>
  <c r="C241" i="28" s="1"/>
  <c r="D241" i="28" s="1"/>
  <c r="F241" i="28" s="1"/>
  <c r="W177" i="28"/>
  <c r="C177" i="28" s="1"/>
  <c r="D177" i="28" s="1"/>
  <c r="F177" i="28" s="1"/>
  <c r="W113" i="28"/>
  <c r="C113" i="28" s="1"/>
  <c r="D113" i="28" s="1"/>
  <c r="F113" i="28" s="1"/>
  <c r="W49" i="28"/>
  <c r="C49" i="28" s="1"/>
  <c r="D49" i="28" s="1"/>
  <c r="F49" i="28" s="1"/>
  <c r="W424" i="28"/>
  <c r="C424" i="28" s="1"/>
  <c r="D424" i="28" s="1"/>
  <c r="F424" i="28" s="1"/>
  <c r="W360" i="28"/>
  <c r="C360" i="28" s="1"/>
  <c r="D360" i="28" s="1"/>
  <c r="F360" i="28" s="1"/>
  <c r="W296" i="28"/>
  <c r="C296" i="28" s="1"/>
  <c r="D296" i="28" s="1"/>
  <c r="F296" i="28" s="1"/>
  <c r="W232" i="28"/>
  <c r="C232" i="28" s="1"/>
  <c r="D232" i="28" s="1"/>
  <c r="F232" i="28" s="1"/>
  <c r="W168" i="28"/>
  <c r="C168" i="28" s="1"/>
  <c r="D168" i="28" s="1"/>
  <c r="F168" i="28" s="1"/>
  <c r="W104" i="28"/>
  <c r="C104" i="28" s="1"/>
  <c r="D104" i="28" s="1"/>
  <c r="F104" i="28" s="1"/>
  <c r="W40" i="28"/>
  <c r="C40" i="28" s="1"/>
  <c r="D40" i="28" s="1"/>
  <c r="F40" i="28" s="1"/>
  <c r="W119" i="28"/>
  <c r="C119" i="28" s="1"/>
  <c r="D119" i="28" s="1"/>
  <c r="F119" i="28" s="1"/>
  <c r="W55" i="28"/>
  <c r="C55" i="28" s="1"/>
  <c r="D55" i="28" s="1"/>
  <c r="F55" i="28" s="1"/>
  <c r="W590" i="28"/>
  <c r="C590" i="28" s="1"/>
  <c r="D590" i="28" s="1"/>
  <c r="F590" i="28" s="1"/>
  <c r="W526" i="28"/>
  <c r="C526" i="28" s="1"/>
  <c r="D526" i="28" s="1"/>
  <c r="F526" i="28" s="1"/>
  <c r="W462" i="28"/>
  <c r="C462" i="28" s="1"/>
  <c r="D462" i="28" s="1"/>
  <c r="F462" i="28" s="1"/>
  <c r="W398" i="28"/>
  <c r="C398" i="28" s="1"/>
  <c r="D398" i="28" s="1"/>
  <c r="F398" i="28" s="1"/>
  <c r="W334" i="28"/>
  <c r="C334" i="28" s="1"/>
  <c r="D334" i="28" s="1"/>
  <c r="F334" i="28" s="1"/>
  <c r="W270" i="28"/>
  <c r="C270" i="28" s="1"/>
  <c r="D270" i="28" s="1"/>
  <c r="F270" i="28" s="1"/>
  <c r="W206" i="28"/>
  <c r="C206" i="28" s="1"/>
  <c r="D206" i="28" s="1"/>
  <c r="F206" i="28" s="1"/>
  <c r="W142" i="28"/>
  <c r="C142" i="28" s="1"/>
  <c r="D142" i="28" s="1"/>
  <c r="F142" i="28" s="1"/>
  <c r="W78" i="28"/>
  <c r="C78" i="28" s="1"/>
  <c r="D78" i="28" s="1"/>
  <c r="F78" i="28" s="1"/>
  <c r="W14" i="28"/>
  <c r="C14" i="28" s="1"/>
  <c r="D14" i="28" s="1"/>
  <c r="F14" i="28" s="1"/>
  <c r="W549" i="28"/>
  <c r="C549" i="28" s="1"/>
  <c r="D549" i="28" s="1"/>
  <c r="F549" i="28" s="1"/>
  <c r="W485" i="28"/>
  <c r="C485" i="28" s="1"/>
  <c r="D485" i="28" s="1"/>
  <c r="F485" i="28" s="1"/>
  <c r="W421" i="28"/>
  <c r="C421" i="28" s="1"/>
  <c r="D421" i="28" s="1"/>
  <c r="F421" i="28" s="1"/>
  <c r="W357" i="28"/>
  <c r="C357" i="28" s="1"/>
  <c r="D357" i="28" s="1"/>
  <c r="F357" i="28" s="1"/>
  <c r="W293" i="28"/>
  <c r="C293" i="28" s="1"/>
  <c r="D293" i="28" s="1"/>
  <c r="F293" i="28" s="1"/>
  <c r="W229" i="28"/>
  <c r="C229" i="28" s="1"/>
  <c r="D229" i="28" s="1"/>
  <c r="F229" i="28" s="1"/>
  <c r="W165" i="28"/>
  <c r="C165" i="28" s="1"/>
  <c r="D165" i="28" s="1"/>
  <c r="F165" i="28" s="1"/>
  <c r="W101" i="28"/>
  <c r="C101" i="28" s="1"/>
  <c r="D101" i="28" s="1"/>
  <c r="F101" i="28" s="1"/>
  <c r="W37" i="28"/>
  <c r="C37" i="28" s="1"/>
  <c r="D37" i="28" s="1"/>
  <c r="F37" i="28" s="1"/>
  <c r="W484" i="28"/>
  <c r="C484" i="28" s="1"/>
  <c r="D484" i="28" s="1"/>
  <c r="F484" i="28" s="1"/>
  <c r="W420" i="28"/>
  <c r="C420" i="28" s="1"/>
  <c r="D420" i="28" s="1"/>
  <c r="F420" i="28" s="1"/>
  <c r="W356" i="28"/>
  <c r="C356" i="28" s="1"/>
  <c r="D356" i="28" s="1"/>
  <c r="F356" i="28" s="1"/>
  <c r="W292" i="28"/>
  <c r="C292" i="28" s="1"/>
  <c r="D292" i="28" s="1"/>
  <c r="F292" i="28" s="1"/>
  <c r="W228" i="28"/>
  <c r="C228" i="28" s="1"/>
  <c r="D228" i="28" s="1"/>
  <c r="F228" i="28" s="1"/>
  <c r="W164" i="28"/>
  <c r="C164" i="28" s="1"/>
  <c r="D164" i="28" s="1"/>
  <c r="F164" i="28" s="1"/>
  <c r="W100" i="28"/>
  <c r="C100" i="28" s="1"/>
  <c r="D100" i="28" s="1"/>
  <c r="F100" i="28" s="1"/>
  <c r="W36" i="28"/>
  <c r="C36" i="28" s="1"/>
  <c r="D36" i="28" s="1"/>
  <c r="F36" i="28" s="1"/>
  <c r="W5" i="28"/>
  <c r="C5" i="28" s="1"/>
  <c r="D5" i="28" s="1"/>
  <c r="F5" i="28" s="1"/>
  <c r="W1106" i="28"/>
  <c r="C1106" i="28" s="1"/>
  <c r="D1106" i="28" s="1"/>
  <c r="F1106" i="28" s="1"/>
  <c r="W1050" i="28"/>
  <c r="C1050" i="28" s="1"/>
  <c r="D1050" i="28" s="1"/>
  <c r="F1050" i="28" s="1"/>
  <c r="W815" i="28"/>
  <c r="C815" i="28" s="1"/>
  <c r="D815" i="28" s="1"/>
  <c r="F815" i="28" s="1"/>
  <c r="W1081" i="28"/>
  <c r="C1081" i="28" s="1"/>
  <c r="D1081" i="28" s="1"/>
  <c r="F1081" i="28" s="1"/>
  <c r="W907" i="28"/>
  <c r="C907" i="28" s="1"/>
  <c r="D907" i="28" s="1"/>
  <c r="F907" i="28" s="1"/>
  <c r="W527" i="28"/>
  <c r="C527" i="28" s="1"/>
  <c r="D527" i="28" s="1"/>
  <c r="F527" i="28" s="1"/>
  <c r="W1063" i="28"/>
  <c r="C1063" i="28" s="1"/>
  <c r="D1063" i="28" s="1"/>
  <c r="F1063" i="28" s="1"/>
  <c r="W839" i="28"/>
  <c r="C839" i="28" s="1"/>
  <c r="D839" i="28" s="1"/>
  <c r="F839" i="28" s="1"/>
  <c r="W99" i="28"/>
  <c r="C99" i="28" s="1"/>
  <c r="D99" i="28" s="1"/>
  <c r="F99" i="28" s="1"/>
  <c r="W899" i="28"/>
  <c r="C899" i="28" s="1"/>
  <c r="D899" i="28" s="1"/>
  <c r="F899" i="28" s="1"/>
  <c r="W503" i="28"/>
  <c r="C503" i="28" s="1"/>
  <c r="D503" i="28" s="1"/>
  <c r="F503" i="28" s="1"/>
  <c r="W1104" i="28"/>
  <c r="C1104" i="28" s="1"/>
  <c r="D1104" i="28" s="1"/>
  <c r="F1104" i="28" s="1"/>
  <c r="W1058" i="28"/>
  <c r="C1058" i="28" s="1"/>
  <c r="D1058" i="28" s="1"/>
  <c r="F1058" i="28" s="1"/>
  <c r="W831" i="28"/>
  <c r="C831" i="28" s="1"/>
  <c r="D831" i="28" s="1"/>
  <c r="F831" i="28" s="1"/>
  <c r="W1067" i="28"/>
  <c r="C1067" i="28" s="1"/>
  <c r="D1067" i="28" s="1"/>
  <c r="F1067" i="28" s="1"/>
  <c r="W1097" i="28"/>
  <c r="C1097" i="28" s="1"/>
  <c r="D1097" i="28" s="1"/>
  <c r="F1097" i="28" s="1"/>
  <c r="W891" i="28"/>
  <c r="C891" i="28" s="1"/>
  <c r="D891" i="28" s="1"/>
  <c r="F891" i="28" s="1"/>
  <c r="W475" i="28"/>
  <c r="C475" i="28" s="1"/>
  <c r="D475" i="28" s="1"/>
  <c r="F475" i="28" s="1"/>
  <c r="W1112" i="28"/>
  <c r="C1112" i="28" s="1"/>
  <c r="D1112" i="28" s="1"/>
  <c r="F1112" i="28" s="1"/>
  <c r="W1055" i="28"/>
  <c r="C1055" i="28" s="1"/>
  <c r="D1055" i="28" s="1"/>
  <c r="F1055" i="28" s="1"/>
  <c r="W823" i="28"/>
  <c r="C823" i="28" s="1"/>
  <c r="D823" i="28" s="1"/>
  <c r="F823" i="28" s="1"/>
  <c r="W1018" i="28"/>
  <c r="C1018" i="28" s="1"/>
  <c r="D1018" i="28" s="1"/>
  <c r="F1018" i="28" s="1"/>
  <c r="W954" i="28"/>
  <c r="C954" i="28" s="1"/>
  <c r="D954" i="28" s="1"/>
  <c r="F954" i="28" s="1"/>
  <c r="W890" i="28"/>
  <c r="C890" i="28" s="1"/>
  <c r="D890" i="28" s="1"/>
  <c r="F890" i="28" s="1"/>
  <c r="W826" i="28"/>
  <c r="C826" i="28" s="1"/>
  <c r="D826" i="28" s="1"/>
  <c r="F826" i="28" s="1"/>
  <c r="W762" i="28"/>
  <c r="C762" i="28" s="1"/>
  <c r="D762" i="28" s="1"/>
  <c r="F762" i="28" s="1"/>
  <c r="W698" i="28"/>
  <c r="C698" i="28" s="1"/>
  <c r="D698" i="28" s="1"/>
  <c r="F698" i="28" s="1"/>
  <c r="W634" i="28"/>
  <c r="C634" i="28" s="1"/>
  <c r="D634" i="28" s="1"/>
  <c r="F634" i="28" s="1"/>
  <c r="W556" i="28"/>
  <c r="C556" i="28" s="1"/>
  <c r="D556" i="28" s="1"/>
  <c r="F556" i="28" s="1"/>
  <c r="W463" i="28"/>
  <c r="C463" i="28" s="1"/>
  <c r="D463" i="28" s="1"/>
  <c r="F463" i="28" s="1"/>
  <c r="W251" i="28"/>
  <c r="C251" i="28" s="1"/>
  <c r="D251" i="28" s="1"/>
  <c r="F251" i="28" s="1"/>
  <c r="W1017" i="28"/>
  <c r="C1017" i="28" s="1"/>
  <c r="D1017" i="28" s="1"/>
  <c r="F1017" i="28" s="1"/>
  <c r="W953" i="28"/>
  <c r="C953" i="28" s="1"/>
  <c r="D953" i="28" s="1"/>
  <c r="F953" i="28" s="1"/>
  <c r="W889" i="28"/>
  <c r="C889" i="28" s="1"/>
  <c r="D889" i="28" s="1"/>
  <c r="F889" i="28" s="1"/>
  <c r="W825" i="28"/>
  <c r="C825" i="28" s="1"/>
  <c r="D825" i="28" s="1"/>
  <c r="F825" i="28" s="1"/>
  <c r="W761" i="28"/>
  <c r="C761" i="28" s="1"/>
  <c r="D761" i="28" s="1"/>
  <c r="F761" i="28" s="1"/>
  <c r="W697" i="28"/>
  <c r="C697" i="28" s="1"/>
  <c r="D697" i="28" s="1"/>
  <c r="F697" i="28" s="1"/>
  <c r="W633" i="28"/>
  <c r="C633" i="28" s="1"/>
  <c r="D633" i="28" s="1"/>
  <c r="F633" i="28" s="1"/>
  <c r="W555" i="28"/>
  <c r="C555" i="28" s="1"/>
  <c r="D555" i="28" s="1"/>
  <c r="F555" i="28" s="1"/>
  <c r="W459" i="28"/>
  <c r="C459" i="28" s="1"/>
  <c r="D459" i="28" s="1"/>
  <c r="F459" i="28" s="1"/>
  <c r="W247" i="28"/>
  <c r="C247" i="28" s="1"/>
  <c r="D247" i="28" s="1"/>
  <c r="F247" i="28" s="1"/>
  <c r="W1048" i="28"/>
  <c r="C1048" i="28" s="1"/>
  <c r="D1048" i="28" s="1"/>
  <c r="F1048" i="28" s="1"/>
  <c r="W984" i="28"/>
  <c r="C984" i="28" s="1"/>
  <c r="D984" i="28" s="1"/>
  <c r="F984" i="28" s="1"/>
  <c r="W920" i="28"/>
  <c r="C920" i="28" s="1"/>
  <c r="D920" i="28" s="1"/>
  <c r="F920" i="28" s="1"/>
  <c r="W856" i="28"/>
  <c r="C856" i="28" s="1"/>
  <c r="D856" i="28" s="1"/>
  <c r="F856" i="28" s="1"/>
  <c r="W792" i="28"/>
  <c r="C792" i="28" s="1"/>
  <c r="D792" i="28" s="1"/>
  <c r="F792" i="28" s="1"/>
  <c r="W728" i="28"/>
  <c r="C728" i="28" s="1"/>
  <c r="D728" i="28" s="1"/>
  <c r="F728" i="28" s="1"/>
  <c r="W664" i="28"/>
  <c r="C664" i="28" s="1"/>
  <c r="D664" i="28" s="1"/>
  <c r="F664" i="28" s="1"/>
  <c r="W596" i="28"/>
  <c r="C596" i="28" s="1"/>
  <c r="D596" i="28" s="1"/>
  <c r="F596" i="28" s="1"/>
  <c r="W511" i="28"/>
  <c r="C511" i="28" s="1"/>
  <c r="D511" i="28" s="1"/>
  <c r="F511" i="28" s="1"/>
  <c r="W371" i="28"/>
  <c r="C371" i="28" s="1"/>
  <c r="D371" i="28" s="1"/>
  <c r="F371" i="28" s="1"/>
  <c r="W75" i="28"/>
  <c r="C75" i="28" s="1"/>
  <c r="D75" i="28" s="1"/>
  <c r="F75" i="28" s="1"/>
  <c r="W695" i="28"/>
  <c r="C695" i="28" s="1"/>
  <c r="D695" i="28" s="1"/>
  <c r="F695" i="28" s="1"/>
  <c r="W631" i="28"/>
  <c r="C631" i="28" s="1"/>
  <c r="D631" i="28" s="1"/>
  <c r="F631" i="28" s="1"/>
  <c r="W553" i="28"/>
  <c r="C553" i="28" s="1"/>
  <c r="D553" i="28" s="1"/>
  <c r="F553" i="28" s="1"/>
  <c r="W457" i="28"/>
  <c r="C457" i="28" s="1"/>
  <c r="D457" i="28" s="1"/>
  <c r="F457" i="28" s="1"/>
  <c r="W239" i="28"/>
  <c r="C239" i="28" s="1"/>
  <c r="D239" i="28" s="1"/>
  <c r="F239" i="28" s="1"/>
  <c r="W1094" i="28"/>
  <c r="C1094" i="28" s="1"/>
  <c r="D1094" i="28" s="1"/>
  <c r="F1094" i="28" s="1"/>
  <c r="W1030" i="28"/>
  <c r="C1030" i="28" s="1"/>
  <c r="D1030" i="28" s="1"/>
  <c r="F1030" i="28" s="1"/>
  <c r="W966" i="28"/>
  <c r="C966" i="28" s="1"/>
  <c r="D966" i="28" s="1"/>
  <c r="F966" i="28" s="1"/>
  <c r="W902" i="28"/>
  <c r="C902" i="28" s="1"/>
  <c r="D902" i="28" s="1"/>
  <c r="F902" i="28" s="1"/>
  <c r="W838" i="28"/>
  <c r="C838" i="28" s="1"/>
  <c r="D838" i="28" s="1"/>
  <c r="F838" i="28" s="1"/>
  <c r="W774" i="28"/>
  <c r="C774" i="28" s="1"/>
  <c r="D774" i="28" s="1"/>
  <c r="F774" i="28" s="1"/>
  <c r="W710" i="28"/>
  <c r="C710" i="28" s="1"/>
  <c r="D710" i="28" s="1"/>
  <c r="F710" i="28" s="1"/>
  <c r="W646" i="28"/>
  <c r="C646" i="28" s="1"/>
  <c r="D646" i="28" s="1"/>
  <c r="F646" i="28" s="1"/>
  <c r="W572" i="28"/>
  <c r="C572" i="28" s="1"/>
  <c r="D572" i="28" s="1"/>
  <c r="F572" i="28" s="1"/>
  <c r="W481" i="28"/>
  <c r="C481" i="28" s="1"/>
  <c r="D481" i="28" s="1"/>
  <c r="F481" i="28" s="1"/>
  <c r="W299" i="28"/>
  <c r="C299" i="28" s="1"/>
  <c r="D299" i="28" s="1"/>
  <c r="F299" i="28" s="1"/>
  <c r="W3" i="28"/>
  <c r="C3" i="28" s="1"/>
  <c r="D3" i="28" s="1"/>
  <c r="F3" i="28" s="1"/>
  <c r="W1061" i="28"/>
  <c r="C1061" i="28" s="1"/>
  <c r="D1061" i="28" s="1"/>
  <c r="F1061" i="28" s="1"/>
  <c r="W997" i="28"/>
  <c r="C997" i="28" s="1"/>
  <c r="D997" i="28" s="1"/>
  <c r="F997" i="28" s="1"/>
  <c r="W933" i="28"/>
  <c r="C933" i="28" s="1"/>
  <c r="D933" i="28" s="1"/>
  <c r="F933" i="28" s="1"/>
  <c r="W869" i="28"/>
  <c r="C869" i="28" s="1"/>
  <c r="D869" i="28" s="1"/>
  <c r="F869" i="28" s="1"/>
  <c r="W805" i="28"/>
  <c r="C805" i="28" s="1"/>
  <c r="D805" i="28" s="1"/>
  <c r="F805" i="28" s="1"/>
  <c r="W741" i="28"/>
  <c r="C741" i="28" s="1"/>
  <c r="D741" i="28" s="1"/>
  <c r="F741" i="28" s="1"/>
  <c r="W677" i="28"/>
  <c r="C677" i="28" s="1"/>
  <c r="D677" i="28" s="1"/>
  <c r="F677" i="28" s="1"/>
  <c r="W613" i="28"/>
  <c r="C613" i="28" s="1"/>
  <c r="D613" i="28" s="1"/>
  <c r="F613" i="28" s="1"/>
  <c r="W529" i="28"/>
  <c r="C529" i="28" s="1"/>
  <c r="D529" i="28" s="1"/>
  <c r="F529" i="28" s="1"/>
  <c r="W417" i="28"/>
  <c r="C417" i="28" s="1"/>
  <c r="D417" i="28" s="1"/>
  <c r="F417" i="28" s="1"/>
  <c r="W167" i="28"/>
  <c r="C167" i="28" s="1"/>
  <c r="D167" i="28" s="1"/>
  <c r="F167" i="28" s="1"/>
  <c r="W1084" i="28"/>
  <c r="C1084" i="28" s="1"/>
  <c r="D1084" i="28" s="1"/>
  <c r="F1084" i="28" s="1"/>
  <c r="W1020" i="28"/>
  <c r="C1020" i="28" s="1"/>
  <c r="D1020" i="28" s="1"/>
  <c r="F1020" i="28" s="1"/>
  <c r="W956" i="28"/>
  <c r="C956" i="28" s="1"/>
  <c r="D956" i="28" s="1"/>
  <c r="F956" i="28" s="1"/>
  <c r="W892" i="28"/>
  <c r="C892" i="28" s="1"/>
  <c r="D892" i="28" s="1"/>
  <c r="F892" i="28" s="1"/>
  <c r="W828" i="28"/>
  <c r="C828" i="28" s="1"/>
  <c r="D828" i="28" s="1"/>
  <c r="F828" i="28" s="1"/>
  <c r="W764" i="28"/>
  <c r="C764" i="28" s="1"/>
  <c r="D764" i="28" s="1"/>
  <c r="F764" i="28" s="1"/>
  <c r="W700" i="28"/>
  <c r="C700" i="28" s="1"/>
  <c r="D700" i="28" s="1"/>
  <c r="F700" i="28" s="1"/>
  <c r="W636" i="28"/>
  <c r="C636" i="28" s="1"/>
  <c r="D636" i="28" s="1"/>
  <c r="F636" i="28" s="1"/>
  <c r="W560" i="28"/>
  <c r="C560" i="28" s="1"/>
  <c r="D560" i="28" s="1"/>
  <c r="F560" i="28" s="1"/>
  <c r="W465" i="28"/>
  <c r="C465" i="28" s="1"/>
  <c r="D465" i="28" s="1"/>
  <c r="F465" i="28" s="1"/>
  <c r="W259" i="28"/>
  <c r="C259" i="28" s="1"/>
  <c r="D259" i="28" s="1"/>
  <c r="F259" i="28" s="1"/>
  <c r="W418" i="28"/>
  <c r="C418" i="28" s="1"/>
  <c r="D418" i="28" s="1"/>
  <c r="F418" i="28" s="1"/>
  <c r="W354" i="28"/>
  <c r="C354" i="28" s="1"/>
  <c r="D354" i="28" s="1"/>
  <c r="F354" i="28" s="1"/>
  <c r="W290" i="28"/>
  <c r="C290" i="28" s="1"/>
  <c r="D290" i="28" s="1"/>
  <c r="F290" i="28" s="1"/>
  <c r="W226" i="28"/>
  <c r="C226" i="28" s="1"/>
  <c r="D226" i="28" s="1"/>
  <c r="F226" i="28" s="1"/>
  <c r="W162" i="28"/>
  <c r="C162" i="28" s="1"/>
  <c r="D162" i="28" s="1"/>
  <c r="F162" i="28" s="1"/>
  <c r="W98" i="28"/>
  <c r="C98" i="28" s="1"/>
  <c r="D98" i="28" s="1"/>
  <c r="F98" i="28" s="1"/>
  <c r="W34" i="28"/>
  <c r="C34" i="28" s="1"/>
  <c r="D34" i="28" s="1"/>
  <c r="F34" i="28" s="1"/>
  <c r="W361" i="28"/>
  <c r="C361" i="28" s="1"/>
  <c r="D361" i="28" s="1"/>
  <c r="F361" i="28" s="1"/>
  <c r="W297" i="28"/>
  <c r="C297" i="28" s="1"/>
  <c r="D297" i="28" s="1"/>
  <c r="F297" i="28" s="1"/>
  <c r="W233" i="28"/>
  <c r="C233" i="28" s="1"/>
  <c r="D233" i="28" s="1"/>
  <c r="F233" i="28" s="1"/>
  <c r="W169" i="28"/>
  <c r="C169" i="28" s="1"/>
  <c r="D169" i="28" s="1"/>
  <c r="F169" i="28" s="1"/>
  <c r="W105" i="28"/>
  <c r="C105" i="28" s="1"/>
  <c r="D105" i="28" s="1"/>
  <c r="F105" i="28" s="1"/>
  <c r="W41" i="28"/>
  <c r="C41" i="28" s="1"/>
  <c r="D41" i="28" s="1"/>
  <c r="F41" i="28" s="1"/>
  <c r="W416" i="28"/>
  <c r="C416" i="28" s="1"/>
  <c r="D416" i="28" s="1"/>
  <c r="F416" i="28" s="1"/>
  <c r="W352" i="28"/>
  <c r="C352" i="28" s="1"/>
  <c r="D352" i="28" s="1"/>
  <c r="F352" i="28" s="1"/>
  <c r="W288" i="28"/>
  <c r="C288" i="28" s="1"/>
  <c r="D288" i="28" s="1"/>
  <c r="F288" i="28" s="1"/>
  <c r="W224" i="28"/>
  <c r="C224" i="28" s="1"/>
  <c r="D224" i="28" s="1"/>
  <c r="F224" i="28" s="1"/>
  <c r="W160" i="28"/>
  <c r="C160" i="28" s="1"/>
  <c r="D160" i="28" s="1"/>
  <c r="F160" i="28" s="1"/>
  <c r="W96" i="28"/>
  <c r="C96" i="28" s="1"/>
  <c r="D96" i="28" s="1"/>
  <c r="F96" i="28" s="1"/>
  <c r="W32" i="28"/>
  <c r="C32" i="28" s="1"/>
  <c r="D32" i="28" s="1"/>
  <c r="F32" i="28" s="1"/>
  <c r="W111" i="28"/>
  <c r="C111" i="28" s="1"/>
  <c r="D111" i="28" s="1"/>
  <c r="F111" i="28" s="1"/>
  <c r="W47" i="28"/>
  <c r="C47" i="28" s="1"/>
  <c r="D47" i="28" s="1"/>
  <c r="F47" i="28" s="1"/>
  <c r="W582" i="28"/>
  <c r="C582" i="28" s="1"/>
  <c r="D582" i="28" s="1"/>
  <c r="F582" i="28" s="1"/>
  <c r="W518" i="28"/>
  <c r="C518" i="28" s="1"/>
  <c r="D518" i="28" s="1"/>
  <c r="F518" i="28" s="1"/>
  <c r="W454" i="28"/>
  <c r="C454" i="28" s="1"/>
  <c r="D454" i="28" s="1"/>
  <c r="F454" i="28" s="1"/>
  <c r="W390" i="28"/>
  <c r="C390" i="28" s="1"/>
  <c r="D390" i="28" s="1"/>
  <c r="F390" i="28" s="1"/>
  <c r="W326" i="28"/>
  <c r="C326" i="28" s="1"/>
  <c r="D326" i="28" s="1"/>
  <c r="F326" i="28" s="1"/>
  <c r="W262" i="28"/>
  <c r="C262" i="28" s="1"/>
  <c r="D262" i="28" s="1"/>
  <c r="F262" i="28" s="1"/>
  <c r="W198" i="28"/>
  <c r="C198" i="28" s="1"/>
  <c r="D198" i="28" s="1"/>
  <c r="F198" i="28" s="1"/>
  <c r="W134" i="28"/>
  <c r="C134" i="28" s="1"/>
  <c r="D134" i="28" s="1"/>
  <c r="F134" i="28" s="1"/>
  <c r="W70" i="28"/>
  <c r="C70" i="28" s="1"/>
  <c r="D70" i="28" s="1"/>
  <c r="F70" i="28" s="1"/>
  <c r="W605" i="28"/>
  <c r="C605" i="28" s="1"/>
  <c r="D605" i="28" s="1"/>
  <c r="F605" i="28" s="1"/>
  <c r="W541" i="28"/>
  <c r="C541" i="28" s="1"/>
  <c r="D541" i="28" s="1"/>
  <c r="F541" i="28" s="1"/>
  <c r="W477" i="28"/>
  <c r="C477" i="28" s="1"/>
  <c r="D477" i="28" s="1"/>
  <c r="F477" i="28" s="1"/>
  <c r="W413" i="28"/>
  <c r="C413" i="28" s="1"/>
  <c r="D413" i="28" s="1"/>
  <c r="F413" i="28" s="1"/>
  <c r="W349" i="28"/>
  <c r="C349" i="28" s="1"/>
  <c r="D349" i="28" s="1"/>
  <c r="F349" i="28" s="1"/>
  <c r="W285" i="28"/>
  <c r="C285" i="28" s="1"/>
  <c r="D285" i="28" s="1"/>
  <c r="F285" i="28" s="1"/>
  <c r="W221" i="28"/>
  <c r="C221" i="28" s="1"/>
  <c r="D221" i="28" s="1"/>
  <c r="F221" i="28" s="1"/>
  <c r="W157" i="28"/>
  <c r="C157" i="28" s="1"/>
  <c r="D157" i="28" s="1"/>
  <c r="F157" i="28" s="1"/>
  <c r="W93" i="28"/>
  <c r="C93" i="28" s="1"/>
  <c r="D93" i="28" s="1"/>
  <c r="F93" i="28" s="1"/>
  <c r="W29" i="28"/>
  <c r="C29" i="28" s="1"/>
  <c r="D29" i="28" s="1"/>
  <c r="F29" i="28" s="1"/>
  <c r="W476" i="28"/>
  <c r="C476" i="28" s="1"/>
  <c r="D476" i="28" s="1"/>
  <c r="F476" i="28" s="1"/>
  <c r="W412" i="28"/>
  <c r="C412" i="28" s="1"/>
  <c r="D412" i="28" s="1"/>
  <c r="F412" i="28" s="1"/>
  <c r="W348" i="28"/>
  <c r="C348" i="28" s="1"/>
  <c r="D348" i="28" s="1"/>
  <c r="F348" i="28" s="1"/>
  <c r="W284" i="28"/>
  <c r="C284" i="28" s="1"/>
  <c r="D284" i="28" s="1"/>
  <c r="F284" i="28" s="1"/>
  <c r="W220" i="28"/>
  <c r="C220" i="28" s="1"/>
  <c r="D220" i="28" s="1"/>
  <c r="F220" i="28" s="1"/>
  <c r="W156" i="28"/>
  <c r="C156" i="28" s="1"/>
  <c r="D156" i="28" s="1"/>
  <c r="F156" i="28" s="1"/>
  <c r="W92" i="28"/>
  <c r="C92" i="28" s="1"/>
  <c r="D92" i="28" s="1"/>
  <c r="F92" i="28" s="1"/>
  <c r="W28" i="28"/>
  <c r="C28" i="28" s="1"/>
  <c r="D28" i="28" s="1"/>
  <c r="F28" i="28" s="1"/>
  <c r="W12" i="28"/>
  <c r="C12" i="28" s="1"/>
  <c r="D12" i="28" s="1"/>
  <c r="F12" i="28" s="1"/>
  <c r="W979" i="28"/>
  <c r="C979" i="28" s="1"/>
  <c r="D979" i="28" s="1"/>
  <c r="F979" i="28" s="1"/>
  <c r="W1034" i="28"/>
  <c r="C1034" i="28" s="1"/>
  <c r="D1034" i="28" s="1"/>
  <c r="F1034" i="28" s="1"/>
  <c r="W783" i="28"/>
  <c r="C783" i="28" s="1"/>
  <c r="D783" i="28" s="1"/>
  <c r="F783" i="28" s="1"/>
  <c r="W947" i="28"/>
  <c r="C947" i="28" s="1"/>
  <c r="D947" i="28" s="1"/>
  <c r="F947" i="28" s="1"/>
  <c r="W875" i="28"/>
  <c r="C875" i="28" s="1"/>
  <c r="D875" i="28" s="1"/>
  <c r="F875" i="28" s="1"/>
  <c r="W411" i="28"/>
  <c r="C411" i="28" s="1"/>
  <c r="D411" i="28" s="1"/>
  <c r="F411" i="28" s="1"/>
  <c r="W1047" i="28"/>
  <c r="C1047" i="28" s="1"/>
  <c r="D1047" i="28" s="1"/>
  <c r="F1047" i="28" s="1"/>
  <c r="W807" i="28"/>
  <c r="C807" i="28" s="1"/>
  <c r="D807" i="28" s="1"/>
  <c r="F807" i="28" s="1"/>
  <c r="W1095" i="28"/>
  <c r="C1095" i="28" s="1"/>
  <c r="D1095" i="28" s="1"/>
  <c r="F1095" i="28" s="1"/>
  <c r="W867" i="28"/>
  <c r="C867" i="28" s="1"/>
  <c r="D867" i="28" s="1"/>
  <c r="F867" i="28" s="1"/>
  <c r="W351" i="28"/>
  <c r="C351" i="28" s="1"/>
  <c r="D351" i="28" s="1"/>
  <c r="F351" i="28" s="1"/>
  <c r="W1049" i="28"/>
  <c r="C1049" i="28" s="1"/>
  <c r="D1049" i="28" s="1"/>
  <c r="F1049" i="28" s="1"/>
  <c r="W1042" i="28"/>
  <c r="C1042" i="28" s="1"/>
  <c r="D1042" i="28" s="1"/>
  <c r="F1042" i="28" s="1"/>
  <c r="W799" i="28"/>
  <c r="C799" i="28" s="1"/>
  <c r="D799" i="28" s="1"/>
  <c r="F799" i="28" s="1"/>
  <c r="W450" i="28"/>
  <c r="C450" i="28" s="1"/>
  <c r="D450" i="28" s="1"/>
  <c r="F450" i="28" s="1"/>
  <c r="W1083" i="28"/>
  <c r="C1083" i="28" s="1"/>
  <c r="D1083" i="28" s="1"/>
  <c r="F1083" i="28" s="1"/>
  <c r="W859" i="28"/>
  <c r="C859" i="28" s="1"/>
  <c r="D859" i="28" s="1"/>
  <c r="F859" i="28" s="1"/>
  <c r="W287" i="28"/>
  <c r="C287" i="28" s="1"/>
  <c r="D287" i="28" s="1"/>
  <c r="F287" i="28" s="1"/>
  <c r="W1111" i="28"/>
  <c r="C1111" i="28" s="1"/>
  <c r="D1111" i="28" s="1"/>
  <c r="F1111" i="28" s="1"/>
  <c r="W1039" i="28"/>
  <c r="C1039" i="28" s="1"/>
  <c r="D1039" i="28" s="1"/>
  <c r="F1039" i="28" s="1"/>
  <c r="W791" i="28"/>
  <c r="C791" i="28" s="1"/>
  <c r="D791" i="28" s="1"/>
  <c r="F791" i="28" s="1"/>
  <c r="W1010" i="28"/>
  <c r="C1010" i="28" s="1"/>
  <c r="D1010" i="28" s="1"/>
  <c r="F1010" i="28" s="1"/>
  <c r="W946" i="28"/>
  <c r="C946" i="28" s="1"/>
  <c r="D946" i="28" s="1"/>
  <c r="F946" i="28" s="1"/>
  <c r="W882" i="28"/>
  <c r="C882" i="28" s="1"/>
  <c r="D882" i="28" s="1"/>
  <c r="F882" i="28" s="1"/>
  <c r="W818" i="28"/>
  <c r="C818" i="28" s="1"/>
  <c r="D818" i="28" s="1"/>
  <c r="F818" i="28" s="1"/>
  <c r="W754" i="28"/>
  <c r="C754" i="28" s="1"/>
  <c r="D754" i="28" s="1"/>
  <c r="F754" i="28" s="1"/>
  <c r="W690" i="28"/>
  <c r="C690" i="28" s="1"/>
  <c r="D690" i="28" s="1"/>
  <c r="F690" i="28" s="1"/>
  <c r="W626" i="28"/>
  <c r="C626" i="28" s="1"/>
  <c r="D626" i="28" s="1"/>
  <c r="F626" i="28" s="1"/>
  <c r="W546" i="28"/>
  <c r="C546" i="28" s="1"/>
  <c r="D546" i="28" s="1"/>
  <c r="F546" i="28" s="1"/>
  <c r="W449" i="28"/>
  <c r="C449" i="28" s="1"/>
  <c r="D449" i="28" s="1"/>
  <c r="F449" i="28" s="1"/>
  <c r="W219" i="28"/>
  <c r="C219" i="28" s="1"/>
  <c r="D219" i="28" s="1"/>
  <c r="F219" i="28" s="1"/>
  <c r="W1009" i="28"/>
  <c r="C1009" i="28" s="1"/>
  <c r="D1009" i="28" s="1"/>
  <c r="F1009" i="28" s="1"/>
  <c r="W945" i="28"/>
  <c r="C945" i="28" s="1"/>
  <c r="D945" i="28" s="1"/>
  <c r="F945" i="28" s="1"/>
  <c r="W881" i="28"/>
  <c r="C881" i="28" s="1"/>
  <c r="D881" i="28" s="1"/>
  <c r="F881" i="28" s="1"/>
  <c r="W817" i="28"/>
  <c r="C817" i="28" s="1"/>
  <c r="D817" i="28" s="1"/>
  <c r="F817" i="28" s="1"/>
  <c r="W753" i="28"/>
  <c r="C753" i="28" s="1"/>
  <c r="D753" i="28" s="1"/>
  <c r="F753" i="28" s="1"/>
  <c r="W689" i="28"/>
  <c r="C689" i="28" s="1"/>
  <c r="D689" i="28" s="1"/>
  <c r="F689" i="28" s="1"/>
  <c r="W625" i="28"/>
  <c r="C625" i="28" s="1"/>
  <c r="D625" i="28" s="1"/>
  <c r="F625" i="28" s="1"/>
  <c r="W545" i="28"/>
  <c r="C545" i="28" s="1"/>
  <c r="D545" i="28" s="1"/>
  <c r="F545" i="28" s="1"/>
  <c r="W447" i="28"/>
  <c r="C447" i="28" s="1"/>
  <c r="D447" i="28" s="1"/>
  <c r="F447" i="28" s="1"/>
  <c r="W215" i="28"/>
  <c r="C215" i="28" s="1"/>
  <c r="D215" i="28" s="1"/>
  <c r="F215" i="28" s="1"/>
  <c r="W1040" i="28"/>
  <c r="C1040" i="28" s="1"/>
  <c r="D1040" i="28" s="1"/>
  <c r="F1040" i="28" s="1"/>
  <c r="W976" i="28"/>
  <c r="C976" i="28" s="1"/>
  <c r="D976" i="28" s="1"/>
  <c r="F976" i="28" s="1"/>
  <c r="W912" i="28"/>
  <c r="C912" i="28" s="1"/>
  <c r="D912" i="28" s="1"/>
  <c r="F912" i="28" s="1"/>
  <c r="W848" i="28"/>
  <c r="C848" i="28" s="1"/>
  <c r="D848" i="28" s="1"/>
  <c r="F848" i="28" s="1"/>
  <c r="W784" i="28"/>
  <c r="C784" i="28" s="1"/>
  <c r="D784" i="28" s="1"/>
  <c r="F784" i="28" s="1"/>
  <c r="W720" i="28"/>
  <c r="C720" i="28" s="1"/>
  <c r="D720" i="28" s="1"/>
  <c r="F720" i="28" s="1"/>
  <c r="W656" i="28"/>
  <c r="C656" i="28" s="1"/>
  <c r="D656" i="28" s="1"/>
  <c r="F656" i="28" s="1"/>
  <c r="W586" i="28"/>
  <c r="C586" i="28" s="1"/>
  <c r="D586" i="28" s="1"/>
  <c r="F586" i="28" s="1"/>
  <c r="W497" i="28"/>
  <c r="C497" i="28" s="1"/>
  <c r="D497" i="28" s="1"/>
  <c r="F497" i="28" s="1"/>
  <c r="W339" i="28"/>
  <c r="C339" i="28" s="1"/>
  <c r="D339" i="28" s="1"/>
  <c r="F339" i="28" s="1"/>
  <c r="W7" i="28"/>
  <c r="C7" i="28" s="1"/>
  <c r="D7" i="28" s="1"/>
  <c r="F7" i="28" s="1"/>
  <c r="W687" i="28"/>
  <c r="C687" i="28" s="1"/>
  <c r="D687" i="28" s="1"/>
  <c r="F687" i="28" s="1"/>
  <c r="W623" i="28"/>
  <c r="C623" i="28" s="1"/>
  <c r="D623" i="28" s="1"/>
  <c r="F623" i="28" s="1"/>
  <c r="W543" i="28"/>
  <c r="C543" i="28" s="1"/>
  <c r="D543" i="28" s="1"/>
  <c r="F543" i="28" s="1"/>
  <c r="W442" i="28"/>
  <c r="C442" i="28" s="1"/>
  <c r="D442" i="28" s="1"/>
  <c r="F442" i="28" s="1"/>
  <c r="W207" i="28"/>
  <c r="C207" i="28" s="1"/>
  <c r="D207" i="28" s="1"/>
  <c r="F207" i="28" s="1"/>
  <c r="W1086" i="28"/>
  <c r="C1086" i="28" s="1"/>
  <c r="D1086" i="28" s="1"/>
  <c r="F1086" i="28" s="1"/>
  <c r="W1022" i="28"/>
  <c r="C1022" i="28" s="1"/>
  <c r="D1022" i="28" s="1"/>
  <c r="F1022" i="28" s="1"/>
  <c r="W958" i="28"/>
  <c r="C958" i="28" s="1"/>
  <c r="D958" i="28" s="1"/>
  <c r="F958" i="28" s="1"/>
  <c r="W894" i="28"/>
  <c r="C894" i="28" s="1"/>
  <c r="D894" i="28" s="1"/>
  <c r="F894" i="28" s="1"/>
  <c r="W830" i="28"/>
  <c r="C830" i="28" s="1"/>
  <c r="D830" i="28" s="1"/>
  <c r="F830" i="28" s="1"/>
  <c r="W766" i="28"/>
  <c r="C766" i="28" s="1"/>
  <c r="D766" i="28" s="1"/>
  <c r="F766" i="28" s="1"/>
  <c r="W702" i="28"/>
  <c r="C702" i="28" s="1"/>
  <c r="D702" i="28" s="1"/>
  <c r="F702" i="28" s="1"/>
  <c r="W638" i="28"/>
  <c r="C638" i="28" s="1"/>
  <c r="D638" i="28" s="1"/>
  <c r="F638" i="28" s="1"/>
  <c r="W562" i="28"/>
  <c r="C562" i="28" s="1"/>
  <c r="D562" i="28" s="1"/>
  <c r="F562" i="28" s="1"/>
  <c r="W467" i="28"/>
  <c r="C467" i="28" s="1"/>
  <c r="D467" i="28" s="1"/>
  <c r="F467" i="28" s="1"/>
  <c r="W267" i="28"/>
  <c r="C267" i="28" s="1"/>
  <c r="D267" i="28" s="1"/>
  <c r="F267" i="28" s="1"/>
  <c r="W1117" i="28"/>
  <c r="C1117" i="28" s="1"/>
  <c r="D1117" i="28" s="1"/>
  <c r="F1117" i="28" s="1"/>
  <c r="W1053" i="28"/>
  <c r="C1053" i="28" s="1"/>
  <c r="D1053" i="28" s="1"/>
  <c r="F1053" i="28" s="1"/>
  <c r="W989" i="28"/>
  <c r="C989" i="28" s="1"/>
  <c r="D989" i="28" s="1"/>
  <c r="F989" i="28" s="1"/>
  <c r="W925" i="28"/>
  <c r="C925" i="28" s="1"/>
  <c r="D925" i="28" s="1"/>
  <c r="F925" i="28" s="1"/>
  <c r="W861" i="28"/>
  <c r="C861" i="28" s="1"/>
  <c r="D861" i="28" s="1"/>
  <c r="F861" i="28" s="1"/>
  <c r="W797" i="28"/>
  <c r="C797" i="28" s="1"/>
  <c r="D797" i="28" s="1"/>
  <c r="F797" i="28" s="1"/>
  <c r="W733" i="28"/>
  <c r="C733" i="28" s="1"/>
  <c r="D733" i="28" s="1"/>
  <c r="F733" i="28" s="1"/>
  <c r="W669" i="28"/>
  <c r="C669" i="28" s="1"/>
  <c r="D669" i="28" s="1"/>
  <c r="F669" i="28" s="1"/>
  <c r="W603" i="28"/>
  <c r="C603" i="28" s="1"/>
  <c r="D603" i="28" s="1"/>
  <c r="F603" i="28" s="1"/>
  <c r="W519" i="28"/>
  <c r="C519" i="28" s="1"/>
  <c r="D519" i="28" s="1"/>
  <c r="F519" i="28" s="1"/>
  <c r="W391" i="28"/>
  <c r="C391" i="28" s="1"/>
  <c r="D391" i="28" s="1"/>
  <c r="F391" i="28" s="1"/>
  <c r="W115" i="28"/>
  <c r="C115" i="28" s="1"/>
  <c r="D115" i="28" s="1"/>
  <c r="F115" i="28" s="1"/>
  <c r="W1076" i="28"/>
  <c r="C1076" i="28" s="1"/>
  <c r="D1076" i="28" s="1"/>
  <c r="F1076" i="28" s="1"/>
  <c r="W1012" i="28"/>
  <c r="C1012" i="28" s="1"/>
  <c r="D1012" i="28" s="1"/>
  <c r="F1012" i="28" s="1"/>
  <c r="W948" i="28"/>
  <c r="C948" i="28" s="1"/>
  <c r="D948" i="28" s="1"/>
  <c r="F948" i="28" s="1"/>
  <c r="W884" i="28"/>
  <c r="C884" i="28" s="1"/>
  <c r="D884" i="28" s="1"/>
  <c r="F884" i="28" s="1"/>
  <c r="W820" i="28"/>
  <c r="C820" i="28" s="1"/>
  <c r="D820" i="28" s="1"/>
  <c r="F820" i="28" s="1"/>
  <c r="W756" i="28"/>
  <c r="C756" i="28" s="1"/>
  <c r="D756" i="28" s="1"/>
  <c r="F756" i="28" s="1"/>
  <c r="W692" i="28"/>
  <c r="C692" i="28" s="1"/>
  <c r="D692" i="28" s="1"/>
  <c r="F692" i="28" s="1"/>
  <c r="W628" i="28"/>
  <c r="C628" i="28" s="1"/>
  <c r="D628" i="28" s="1"/>
  <c r="F628" i="28" s="1"/>
  <c r="W548" i="28"/>
  <c r="C548" i="28" s="1"/>
  <c r="D548" i="28" s="1"/>
  <c r="F548" i="28" s="1"/>
  <c r="W451" i="28"/>
  <c r="C451" i="28" s="1"/>
  <c r="D451" i="28" s="1"/>
  <c r="F451" i="28" s="1"/>
  <c r="W227" i="28"/>
  <c r="C227" i="28" s="1"/>
  <c r="D227" i="28" s="1"/>
  <c r="F227" i="28" s="1"/>
  <c r="W410" i="28"/>
  <c r="C410" i="28" s="1"/>
  <c r="D410" i="28" s="1"/>
  <c r="F410" i="28" s="1"/>
  <c r="W346" i="28"/>
  <c r="C346" i="28" s="1"/>
  <c r="D346" i="28" s="1"/>
  <c r="F346" i="28" s="1"/>
  <c r="W282" i="28"/>
  <c r="C282" i="28" s="1"/>
  <c r="D282" i="28" s="1"/>
  <c r="F282" i="28" s="1"/>
  <c r="W218" i="28"/>
  <c r="C218" i="28" s="1"/>
  <c r="D218" i="28" s="1"/>
  <c r="F218" i="28" s="1"/>
  <c r="W154" i="28"/>
  <c r="C154" i="28" s="1"/>
  <c r="D154" i="28" s="1"/>
  <c r="F154" i="28" s="1"/>
  <c r="W90" i="28"/>
  <c r="C90" i="28" s="1"/>
  <c r="D90" i="28" s="1"/>
  <c r="F90" i="28" s="1"/>
  <c r="W26" i="28"/>
  <c r="C26" i="28" s="1"/>
  <c r="D26" i="28" s="1"/>
  <c r="F26" i="28" s="1"/>
  <c r="W353" i="28"/>
  <c r="C353" i="28" s="1"/>
  <c r="D353" i="28" s="1"/>
  <c r="F353" i="28" s="1"/>
  <c r="W289" i="28"/>
  <c r="C289" i="28" s="1"/>
  <c r="D289" i="28" s="1"/>
  <c r="F289" i="28" s="1"/>
  <c r="W225" i="28"/>
  <c r="C225" i="28" s="1"/>
  <c r="D225" i="28" s="1"/>
  <c r="F225" i="28" s="1"/>
  <c r="W161" i="28"/>
  <c r="C161" i="28" s="1"/>
  <c r="D161" i="28" s="1"/>
  <c r="F161" i="28" s="1"/>
  <c r="W97" i="28"/>
  <c r="C97" i="28" s="1"/>
  <c r="D97" i="28" s="1"/>
  <c r="F97" i="28" s="1"/>
  <c r="W33" i="28"/>
  <c r="C33" i="28" s="1"/>
  <c r="D33" i="28" s="1"/>
  <c r="F33" i="28" s="1"/>
  <c r="W408" i="28"/>
  <c r="C408" i="28" s="1"/>
  <c r="D408" i="28" s="1"/>
  <c r="F408" i="28" s="1"/>
  <c r="W344" i="28"/>
  <c r="C344" i="28" s="1"/>
  <c r="D344" i="28" s="1"/>
  <c r="F344" i="28" s="1"/>
  <c r="W280" i="28"/>
  <c r="C280" i="28" s="1"/>
  <c r="D280" i="28" s="1"/>
  <c r="F280" i="28" s="1"/>
  <c r="W216" i="28"/>
  <c r="C216" i="28" s="1"/>
  <c r="D216" i="28" s="1"/>
  <c r="F216" i="28" s="1"/>
  <c r="W152" i="28"/>
  <c r="C152" i="28" s="1"/>
  <c r="D152" i="28" s="1"/>
  <c r="F152" i="28" s="1"/>
  <c r="W88" i="28"/>
  <c r="C88" i="28" s="1"/>
  <c r="D88" i="28" s="1"/>
  <c r="F88" i="28" s="1"/>
  <c r="W24" i="28"/>
  <c r="C24" i="28" s="1"/>
  <c r="D24" i="28" s="1"/>
  <c r="F24" i="28" s="1"/>
  <c r="W103" i="28"/>
  <c r="C103" i="28" s="1"/>
  <c r="D103" i="28" s="1"/>
  <c r="F103" i="28" s="1"/>
  <c r="W39" i="28"/>
  <c r="C39" i="28" s="1"/>
  <c r="D39" i="28" s="1"/>
  <c r="F39" i="28" s="1"/>
  <c r="W574" i="28"/>
  <c r="C574" i="28" s="1"/>
  <c r="D574" i="28" s="1"/>
  <c r="F574" i="28" s="1"/>
  <c r="W510" i="28"/>
  <c r="C510" i="28" s="1"/>
  <c r="D510" i="28" s="1"/>
  <c r="F510" i="28" s="1"/>
  <c r="W446" i="28"/>
  <c r="C446" i="28" s="1"/>
  <c r="D446" i="28" s="1"/>
  <c r="F446" i="28" s="1"/>
  <c r="W382" i="28"/>
  <c r="C382" i="28" s="1"/>
  <c r="D382" i="28" s="1"/>
  <c r="F382" i="28" s="1"/>
  <c r="W318" i="28"/>
  <c r="C318" i="28" s="1"/>
  <c r="D318" i="28" s="1"/>
  <c r="F318" i="28" s="1"/>
  <c r="W254" i="28"/>
  <c r="C254" i="28" s="1"/>
  <c r="D254" i="28" s="1"/>
  <c r="F254" i="28" s="1"/>
  <c r="W190" i="28"/>
  <c r="C190" i="28" s="1"/>
  <c r="D190" i="28" s="1"/>
  <c r="F190" i="28" s="1"/>
  <c r="W126" i="28"/>
  <c r="C126" i="28" s="1"/>
  <c r="D126" i="28" s="1"/>
  <c r="F126" i="28" s="1"/>
  <c r="W62" i="28"/>
  <c r="C62" i="28" s="1"/>
  <c r="D62" i="28" s="1"/>
  <c r="F62" i="28" s="1"/>
  <c r="W597" i="28"/>
  <c r="C597" i="28" s="1"/>
  <c r="D597" i="28" s="1"/>
  <c r="F597" i="28" s="1"/>
  <c r="W533" i="28"/>
  <c r="C533" i="28" s="1"/>
  <c r="D533" i="28" s="1"/>
  <c r="F533" i="28" s="1"/>
  <c r="W469" i="28"/>
  <c r="C469" i="28" s="1"/>
  <c r="D469" i="28" s="1"/>
  <c r="F469" i="28" s="1"/>
  <c r="W405" i="28"/>
  <c r="C405" i="28" s="1"/>
  <c r="D405" i="28" s="1"/>
  <c r="F405" i="28" s="1"/>
  <c r="W341" i="28"/>
  <c r="C341" i="28" s="1"/>
  <c r="D341" i="28" s="1"/>
  <c r="F341" i="28" s="1"/>
  <c r="W277" i="28"/>
  <c r="C277" i="28" s="1"/>
  <c r="D277" i="28" s="1"/>
  <c r="F277" i="28" s="1"/>
  <c r="W213" i="28"/>
  <c r="C213" i="28" s="1"/>
  <c r="D213" i="28" s="1"/>
  <c r="F213" i="28" s="1"/>
  <c r="W149" i="28"/>
  <c r="C149" i="28" s="1"/>
  <c r="D149" i="28" s="1"/>
  <c r="F149" i="28" s="1"/>
  <c r="W85" i="28"/>
  <c r="C85" i="28" s="1"/>
  <c r="D85" i="28" s="1"/>
  <c r="F85" i="28" s="1"/>
  <c r="W21" i="28"/>
  <c r="C21" i="28" s="1"/>
  <c r="D21" i="28" s="1"/>
  <c r="F21" i="28" s="1"/>
  <c r="W468" i="28"/>
  <c r="C468" i="28" s="1"/>
  <c r="D468" i="28" s="1"/>
  <c r="F468" i="28" s="1"/>
  <c r="W404" i="28"/>
  <c r="C404" i="28" s="1"/>
  <c r="D404" i="28" s="1"/>
  <c r="F404" i="28" s="1"/>
  <c r="W340" i="28"/>
  <c r="C340" i="28" s="1"/>
  <c r="D340" i="28" s="1"/>
  <c r="F340" i="28" s="1"/>
  <c r="W276" i="28"/>
  <c r="C276" i="28" s="1"/>
  <c r="D276" i="28" s="1"/>
  <c r="F276" i="28" s="1"/>
  <c r="W212" i="28"/>
  <c r="C212" i="28" s="1"/>
  <c r="D212" i="28" s="1"/>
  <c r="F212" i="28" s="1"/>
  <c r="W148" i="28"/>
  <c r="C148" i="28" s="1"/>
  <c r="D148" i="28" s="1"/>
  <c r="F148" i="28" s="1"/>
  <c r="W84" i="28"/>
  <c r="C84" i="28" s="1"/>
  <c r="D84" i="28" s="1"/>
  <c r="F84" i="28" s="1"/>
  <c r="W20" i="28"/>
  <c r="C20" i="28" s="1"/>
  <c r="D20" i="28" s="1"/>
  <c r="F20" i="28" s="1"/>
  <c r="W4" i="28"/>
  <c r="C4" i="28" s="1"/>
  <c r="D4" i="28" s="1"/>
  <c r="F4" i="28" s="1"/>
  <c r="W883" i="28"/>
  <c r="C883" i="28" s="1"/>
  <c r="D883" i="28" s="1"/>
  <c r="F883" i="28" s="1"/>
  <c r="W1007" i="28"/>
  <c r="C1007" i="28" s="1"/>
  <c r="D1007" i="28" s="1"/>
  <c r="F1007" i="28" s="1"/>
  <c r="W743" i="28"/>
  <c r="C743" i="28" s="1"/>
  <c r="D743" i="28" s="1"/>
  <c r="F743" i="28" s="1"/>
  <c r="W819" i="28"/>
  <c r="C819" i="28" s="1"/>
  <c r="D819" i="28" s="1"/>
  <c r="F819" i="28" s="1"/>
  <c r="W843" i="28"/>
  <c r="C843" i="28" s="1"/>
  <c r="D843" i="28" s="1"/>
  <c r="F843" i="28" s="1"/>
  <c r="W159" i="28"/>
  <c r="C159" i="28" s="1"/>
  <c r="D159" i="28" s="1"/>
  <c r="F159" i="28" s="1"/>
  <c r="W1027" i="28"/>
  <c r="C1027" i="28" s="1"/>
  <c r="D1027" i="28" s="1"/>
  <c r="F1027" i="28" s="1"/>
  <c r="W775" i="28"/>
  <c r="C775" i="28" s="1"/>
  <c r="D775" i="28" s="1"/>
  <c r="F775" i="28" s="1"/>
  <c r="W223" i="28"/>
  <c r="C223" i="28" s="1"/>
  <c r="D223" i="28" s="1"/>
  <c r="F223" i="28" s="1"/>
  <c r="W835" i="28"/>
  <c r="C835" i="28" s="1"/>
  <c r="D835" i="28" s="1"/>
  <c r="F835" i="28" s="1"/>
  <c r="W35" i="28"/>
  <c r="C35" i="28" s="1"/>
  <c r="D35" i="28" s="1"/>
  <c r="F35" i="28" s="1"/>
  <c r="W1089" i="28"/>
  <c r="C1089" i="28" s="1"/>
  <c r="D1089" i="28" s="1"/>
  <c r="F1089" i="28" s="1"/>
  <c r="W1023" i="28"/>
  <c r="C1023" i="28" s="1"/>
  <c r="D1023" i="28" s="1"/>
  <c r="F1023" i="28" s="1"/>
  <c r="W763" i="28"/>
  <c r="C763" i="28" s="1"/>
  <c r="D763" i="28" s="1"/>
  <c r="F763" i="28" s="1"/>
  <c r="W1079" i="28"/>
  <c r="C1079" i="28" s="1"/>
  <c r="D1079" i="28" s="1"/>
  <c r="F1079" i="28" s="1"/>
  <c r="W1057" i="28"/>
  <c r="C1057" i="28" s="1"/>
  <c r="D1057" i="28" s="1"/>
  <c r="F1057" i="28" s="1"/>
  <c r="W827" i="28"/>
  <c r="C827" i="28" s="1"/>
  <c r="D827" i="28" s="1"/>
  <c r="F827" i="28" s="1"/>
  <c r="W1011" i="28"/>
  <c r="C1011" i="28" s="1"/>
  <c r="D1011" i="28" s="1"/>
  <c r="F1011" i="28" s="1"/>
  <c r="W1072" i="28"/>
  <c r="C1072" i="28" s="1"/>
  <c r="D1072" i="28" s="1"/>
  <c r="F1072" i="28" s="1"/>
  <c r="W1015" i="28"/>
  <c r="C1015" i="28" s="1"/>
  <c r="D1015" i="28" s="1"/>
  <c r="F1015" i="28" s="1"/>
  <c r="W751" i="28"/>
  <c r="C751" i="28" s="1"/>
  <c r="D751" i="28" s="1"/>
  <c r="F751" i="28" s="1"/>
  <c r="W1002" i="28"/>
  <c r="C1002" i="28" s="1"/>
  <c r="D1002" i="28" s="1"/>
  <c r="F1002" i="28" s="1"/>
  <c r="W938" i="28"/>
  <c r="C938" i="28" s="1"/>
  <c r="D938" i="28" s="1"/>
  <c r="F938" i="28" s="1"/>
  <c r="W874" i="28"/>
  <c r="C874" i="28" s="1"/>
  <c r="D874" i="28" s="1"/>
  <c r="F874" i="28" s="1"/>
  <c r="W810" i="28"/>
  <c r="C810" i="28" s="1"/>
  <c r="D810" i="28" s="1"/>
  <c r="F810" i="28" s="1"/>
  <c r="W746" i="28"/>
  <c r="C746" i="28" s="1"/>
  <c r="D746" i="28" s="1"/>
  <c r="F746" i="28" s="1"/>
  <c r="W682" i="28"/>
  <c r="C682" i="28" s="1"/>
  <c r="D682" i="28" s="1"/>
  <c r="F682" i="28" s="1"/>
  <c r="W618" i="28"/>
  <c r="C618" i="28" s="1"/>
  <c r="D618" i="28" s="1"/>
  <c r="F618" i="28" s="1"/>
  <c r="W536" i="28"/>
  <c r="C536" i="28" s="1"/>
  <c r="D536" i="28" s="1"/>
  <c r="F536" i="28" s="1"/>
  <c r="W431" i="28"/>
  <c r="C431" i="28" s="1"/>
  <c r="D431" i="28" s="1"/>
  <c r="F431" i="28" s="1"/>
  <c r="W187" i="28"/>
  <c r="C187" i="28" s="1"/>
  <c r="D187" i="28" s="1"/>
  <c r="F187" i="28" s="1"/>
  <c r="W1001" i="28"/>
  <c r="C1001" i="28" s="1"/>
  <c r="D1001" i="28" s="1"/>
  <c r="F1001" i="28" s="1"/>
  <c r="W937" i="28"/>
  <c r="C937" i="28" s="1"/>
  <c r="D937" i="28" s="1"/>
  <c r="F937" i="28" s="1"/>
  <c r="W873" i="28"/>
  <c r="C873" i="28" s="1"/>
  <c r="D873" i="28" s="1"/>
  <c r="F873" i="28" s="1"/>
  <c r="W809" i="28"/>
  <c r="C809" i="28" s="1"/>
  <c r="D809" i="28" s="1"/>
  <c r="F809" i="28" s="1"/>
  <c r="W745" i="28"/>
  <c r="C745" i="28" s="1"/>
  <c r="D745" i="28" s="1"/>
  <c r="F745" i="28" s="1"/>
  <c r="W681" i="28"/>
  <c r="C681" i="28" s="1"/>
  <c r="D681" i="28" s="1"/>
  <c r="F681" i="28" s="1"/>
  <c r="W617" i="28"/>
  <c r="C617" i="28" s="1"/>
  <c r="D617" i="28" s="1"/>
  <c r="F617" i="28" s="1"/>
  <c r="W535" i="28"/>
  <c r="C535" i="28" s="1"/>
  <c r="D535" i="28" s="1"/>
  <c r="F535" i="28" s="1"/>
  <c r="W427" i="28"/>
  <c r="C427" i="28" s="1"/>
  <c r="D427" i="28" s="1"/>
  <c r="F427" i="28" s="1"/>
  <c r="W183" i="28"/>
  <c r="C183" i="28" s="1"/>
  <c r="D183" i="28" s="1"/>
  <c r="F183" i="28" s="1"/>
  <c r="W1032" i="28"/>
  <c r="C1032" i="28" s="1"/>
  <c r="D1032" i="28" s="1"/>
  <c r="F1032" i="28" s="1"/>
  <c r="W968" i="28"/>
  <c r="C968" i="28" s="1"/>
  <c r="D968" i="28" s="1"/>
  <c r="F968" i="28" s="1"/>
  <c r="W904" i="28"/>
  <c r="C904" i="28" s="1"/>
  <c r="D904" i="28" s="1"/>
  <c r="F904" i="28" s="1"/>
  <c r="W840" i="28"/>
  <c r="C840" i="28" s="1"/>
  <c r="D840" i="28" s="1"/>
  <c r="F840" i="28" s="1"/>
  <c r="W776" i="28"/>
  <c r="C776" i="28" s="1"/>
  <c r="D776" i="28" s="1"/>
  <c r="F776" i="28" s="1"/>
  <c r="W712" i="28"/>
  <c r="C712" i="28" s="1"/>
  <c r="D712" i="28" s="1"/>
  <c r="F712" i="28" s="1"/>
  <c r="W648" i="28"/>
  <c r="C648" i="28" s="1"/>
  <c r="D648" i="28" s="1"/>
  <c r="F648" i="28" s="1"/>
  <c r="W576" i="28"/>
  <c r="C576" i="28" s="1"/>
  <c r="D576" i="28" s="1"/>
  <c r="F576" i="28" s="1"/>
  <c r="W483" i="28"/>
  <c r="C483" i="28" s="1"/>
  <c r="D483" i="28" s="1"/>
  <c r="F483" i="28" s="1"/>
  <c r="W307" i="28"/>
  <c r="C307" i="28" s="1"/>
  <c r="D307" i="28" s="1"/>
  <c r="F307" i="28" s="1"/>
  <c r="W767" i="28"/>
  <c r="C767" i="28" s="1"/>
  <c r="D767" i="28" s="1"/>
  <c r="F767" i="28" s="1"/>
  <c r="W679" i="28"/>
  <c r="C679" i="28" s="1"/>
  <c r="D679" i="28" s="1"/>
  <c r="F679" i="28" s="1"/>
  <c r="W615" i="28"/>
  <c r="C615" i="28" s="1"/>
  <c r="D615" i="28" s="1"/>
  <c r="F615" i="28" s="1"/>
  <c r="W531" i="28"/>
  <c r="C531" i="28" s="1"/>
  <c r="D531" i="28" s="1"/>
  <c r="F531" i="28" s="1"/>
  <c r="W423" i="28"/>
  <c r="C423" i="28" s="1"/>
  <c r="D423" i="28" s="1"/>
  <c r="F423" i="28" s="1"/>
  <c r="W175" i="28"/>
  <c r="C175" i="28" s="1"/>
  <c r="D175" i="28" s="1"/>
  <c r="F175" i="28" s="1"/>
  <c r="W1078" i="28"/>
  <c r="C1078" i="28" s="1"/>
  <c r="D1078" i="28" s="1"/>
  <c r="F1078" i="28" s="1"/>
  <c r="W1014" i="28"/>
  <c r="C1014" i="28" s="1"/>
  <c r="D1014" i="28" s="1"/>
  <c r="F1014" i="28" s="1"/>
  <c r="W950" i="28"/>
  <c r="C950" i="28" s="1"/>
  <c r="D950" i="28" s="1"/>
  <c r="F950" i="28" s="1"/>
  <c r="W886" i="28"/>
  <c r="C886" i="28" s="1"/>
  <c r="D886" i="28" s="1"/>
  <c r="F886" i="28" s="1"/>
  <c r="W822" i="28"/>
  <c r="C822" i="28" s="1"/>
  <c r="D822" i="28" s="1"/>
  <c r="F822" i="28" s="1"/>
  <c r="W758" i="28"/>
  <c r="C758" i="28" s="1"/>
  <c r="D758" i="28" s="1"/>
  <c r="F758" i="28" s="1"/>
  <c r="W694" i="28"/>
  <c r="C694" i="28" s="1"/>
  <c r="D694" i="28" s="1"/>
  <c r="F694" i="28" s="1"/>
  <c r="W630" i="28"/>
  <c r="C630" i="28" s="1"/>
  <c r="D630" i="28" s="1"/>
  <c r="F630" i="28" s="1"/>
  <c r="W552" i="28"/>
  <c r="C552" i="28" s="1"/>
  <c r="D552" i="28" s="1"/>
  <c r="F552" i="28" s="1"/>
  <c r="W456" i="28"/>
  <c r="C456" i="28" s="1"/>
  <c r="D456" i="28" s="1"/>
  <c r="F456" i="28" s="1"/>
  <c r="W235" i="28"/>
  <c r="C235" i="28" s="1"/>
  <c r="D235" i="28" s="1"/>
  <c r="F235" i="28" s="1"/>
  <c r="W1109" i="28"/>
  <c r="C1109" i="28" s="1"/>
  <c r="D1109" i="28" s="1"/>
  <c r="F1109" i="28" s="1"/>
  <c r="W1045" i="28"/>
  <c r="C1045" i="28" s="1"/>
  <c r="D1045" i="28" s="1"/>
  <c r="F1045" i="28" s="1"/>
  <c r="W981" i="28"/>
  <c r="C981" i="28" s="1"/>
  <c r="D981" i="28" s="1"/>
  <c r="F981" i="28" s="1"/>
  <c r="W917" i="28"/>
  <c r="C917" i="28" s="1"/>
  <c r="D917" i="28" s="1"/>
  <c r="F917" i="28" s="1"/>
  <c r="W853" i="28"/>
  <c r="C853" i="28" s="1"/>
  <c r="D853" i="28" s="1"/>
  <c r="F853" i="28" s="1"/>
  <c r="W789" i="28"/>
  <c r="C789" i="28" s="1"/>
  <c r="D789" i="28" s="1"/>
  <c r="F789" i="28" s="1"/>
  <c r="W725" i="28"/>
  <c r="C725" i="28" s="1"/>
  <c r="D725" i="28" s="1"/>
  <c r="F725" i="28" s="1"/>
  <c r="W661" i="28"/>
  <c r="C661" i="28" s="1"/>
  <c r="D661" i="28" s="1"/>
  <c r="F661" i="28" s="1"/>
  <c r="W593" i="28"/>
  <c r="C593" i="28" s="1"/>
  <c r="D593" i="28" s="1"/>
  <c r="F593" i="28" s="1"/>
  <c r="W505" i="28"/>
  <c r="C505" i="28" s="1"/>
  <c r="D505" i="28" s="1"/>
  <c r="F505" i="28" s="1"/>
  <c r="W359" i="28"/>
  <c r="C359" i="28" s="1"/>
  <c r="D359" i="28" s="1"/>
  <c r="F359" i="28" s="1"/>
  <c r="W51" i="28"/>
  <c r="C51" i="28" s="1"/>
  <c r="D51" i="28" s="1"/>
  <c r="F51" i="28" s="1"/>
  <c r="W1068" i="28"/>
  <c r="C1068" i="28" s="1"/>
  <c r="D1068" i="28" s="1"/>
  <c r="F1068" i="28" s="1"/>
  <c r="W1004" i="28"/>
  <c r="C1004" i="28" s="1"/>
  <c r="D1004" i="28" s="1"/>
  <c r="F1004" i="28" s="1"/>
  <c r="W940" i="28"/>
  <c r="C940" i="28" s="1"/>
  <c r="D940" i="28" s="1"/>
  <c r="F940" i="28" s="1"/>
  <c r="W876" i="28"/>
  <c r="C876" i="28" s="1"/>
  <c r="D876" i="28" s="1"/>
  <c r="F876" i="28" s="1"/>
  <c r="W812" i="28"/>
  <c r="C812" i="28" s="1"/>
  <c r="D812" i="28" s="1"/>
  <c r="F812" i="28" s="1"/>
  <c r="W748" i="28"/>
  <c r="C748" i="28" s="1"/>
  <c r="D748" i="28" s="1"/>
  <c r="F748" i="28" s="1"/>
  <c r="W684" i="28"/>
  <c r="C684" i="28" s="1"/>
  <c r="D684" i="28" s="1"/>
  <c r="F684" i="28" s="1"/>
  <c r="W620" i="28"/>
  <c r="C620" i="28" s="1"/>
  <c r="D620" i="28" s="1"/>
  <c r="F620" i="28" s="1"/>
  <c r="W538" i="28"/>
  <c r="C538" i="28" s="1"/>
  <c r="D538" i="28" s="1"/>
  <c r="F538" i="28" s="1"/>
  <c r="W435" i="28"/>
  <c r="C435" i="28" s="1"/>
  <c r="D435" i="28" s="1"/>
  <c r="F435" i="28" s="1"/>
  <c r="W195" i="28"/>
  <c r="C195" i="28" s="1"/>
  <c r="D195" i="28" s="1"/>
  <c r="F195" i="28" s="1"/>
  <c r="W402" i="28"/>
  <c r="C402" i="28" s="1"/>
  <c r="D402" i="28" s="1"/>
  <c r="F402" i="28" s="1"/>
  <c r="W338" i="28"/>
  <c r="C338" i="28" s="1"/>
  <c r="D338" i="28" s="1"/>
  <c r="F338" i="28" s="1"/>
  <c r="W274" i="28"/>
  <c r="C274" i="28" s="1"/>
  <c r="D274" i="28" s="1"/>
  <c r="F274" i="28" s="1"/>
  <c r="W210" i="28"/>
  <c r="C210" i="28" s="1"/>
  <c r="D210" i="28" s="1"/>
  <c r="F210" i="28" s="1"/>
  <c r="W146" i="28"/>
  <c r="C146" i="28" s="1"/>
  <c r="D146" i="28" s="1"/>
  <c r="F146" i="28" s="1"/>
  <c r="W82" i="28"/>
  <c r="C82" i="28" s="1"/>
  <c r="D82" i="28" s="1"/>
  <c r="F82" i="28" s="1"/>
  <c r="W18" i="28"/>
  <c r="C18" i="28" s="1"/>
  <c r="D18" i="28" s="1"/>
  <c r="F18" i="28" s="1"/>
  <c r="W345" i="28"/>
  <c r="C345" i="28" s="1"/>
  <c r="D345" i="28" s="1"/>
  <c r="F345" i="28" s="1"/>
  <c r="W281" i="28"/>
  <c r="C281" i="28" s="1"/>
  <c r="D281" i="28" s="1"/>
  <c r="F281" i="28" s="1"/>
  <c r="W217" i="28"/>
  <c r="C217" i="28" s="1"/>
  <c r="D217" i="28" s="1"/>
  <c r="F217" i="28" s="1"/>
  <c r="W153" i="28"/>
  <c r="C153" i="28" s="1"/>
  <c r="D153" i="28" s="1"/>
  <c r="F153" i="28" s="1"/>
  <c r="W89" i="28"/>
  <c r="C89" i="28" s="1"/>
  <c r="D89" i="28" s="1"/>
  <c r="F89" i="28" s="1"/>
  <c r="W25" i="28"/>
  <c r="C25" i="28" s="1"/>
  <c r="D25" i="28" s="1"/>
  <c r="F25" i="28" s="1"/>
  <c r="W400" i="28"/>
  <c r="C400" i="28" s="1"/>
  <c r="D400" i="28" s="1"/>
  <c r="F400" i="28" s="1"/>
  <c r="W336" i="28"/>
  <c r="C336" i="28" s="1"/>
  <c r="D336" i="28" s="1"/>
  <c r="F336" i="28" s="1"/>
  <c r="W272" i="28"/>
  <c r="C272" i="28" s="1"/>
  <c r="D272" i="28" s="1"/>
  <c r="F272" i="28" s="1"/>
  <c r="W208" i="28"/>
  <c r="C208" i="28" s="1"/>
  <c r="D208" i="28" s="1"/>
  <c r="F208" i="28" s="1"/>
  <c r="W144" i="28"/>
  <c r="C144" i="28" s="1"/>
  <c r="D144" i="28" s="1"/>
  <c r="F144" i="28" s="1"/>
  <c r="W80" i="28"/>
  <c r="C80" i="28" s="1"/>
  <c r="D80" i="28" s="1"/>
  <c r="F80" i="28" s="1"/>
  <c r="W16" i="28"/>
  <c r="C16" i="28" s="1"/>
  <c r="D16" i="28" s="1"/>
  <c r="F16" i="28" s="1"/>
  <c r="W95" i="28"/>
  <c r="C95" i="28" s="1"/>
  <c r="D95" i="28" s="1"/>
  <c r="F95" i="28" s="1"/>
  <c r="W31" i="28"/>
  <c r="C31" i="28" s="1"/>
  <c r="D31" i="28" s="1"/>
  <c r="F31" i="28" s="1"/>
  <c r="W566" i="28"/>
  <c r="C566" i="28" s="1"/>
  <c r="D566" i="28" s="1"/>
  <c r="F566" i="28" s="1"/>
  <c r="W502" i="28"/>
  <c r="C502" i="28" s="1"/>
  <c r="D502" i="28" s="1"/>
  <c r="F502" i="28" s="1"/>
  <c r="W438" i="28"/>
  <c r="C438" i="28" s="1"/>
  <c r="D438" i="28" s="1"/>
  <c r="F438" i="28" s="1"/>
  <c r="W374" i="28"/>
  <c r="C374" i="28" s="1"/>
  <c r="D374" i="28" s="1"/>
  <c r="F374" i="28" s="1"/>
  <c r="W310" i="28"/>
  <c r="C310" i="28" s="1"/>
  <c r="D310" i="28" s="1"/>
  <c r="F310" i="28" s="1"/>
  <c r="W246" i="28"/>
  <c r="C246" i="28" s="1"/>
  <c r="D246" i="28" s="1"/>
  <c r="F246" i="28" s="1"/>
  <c r="W182" i="28"/>
  <c r="C182" i="28" s="1"/>
  <c r="D182" i="28" s="1"/>
  <c r="F182" i="28" s="1"/>
  <c r="W118" i="28"/>
  <c r="C118" i="28" s="1"/>
  <c r="D118" i="28" s="1"/>
  <c r="F118" i="28" s="1"/>
  <c r="W54" i="28"/>
  <c r="C54" i="28" s="1"/>
  <c r="D54" i="28" s="1"/>
  <c r="F54" i="28" s="1"/>
  <c r="W589" i="28"/>
  <c r="C589" i="28" s="1"/>
  <c r="D589" i="28" s="1"/>
  <c r="F589" i="28" s="1"/>
  <c r="W525" i="28"/>
  <c r="C525" i="28" s="1"/>
  <c r="D525" i="28" s="1"/>
  <c r="F525" i="28" s="1"/>
  <c r="W461" i="28"/>
  <c r="C461" i="28" s="1"/>
  <c r="D461" i="28" s="1"/>
  <c r="F461" i="28" s="1"/>
  <c r="W397" i="28"/>
  <c r="C397" i="28" s="1"/>
  <c r="D397" i="28" s="1"/>
  <c r="F397" i="28" s="1"/>
  <c r="W333" i="28"/>
  <c r="C333" i="28" s="1"/>
  <c r="D333" i="28" s="1"/>
  <c r="F333" i="28" s="1"/>
  <c r="W269" i="28"/>
  <c r="C269" i="28" s="1"/>
  <c r="D269" i="28" s="1"/>
  <c r="F269" i="28" s="1"/>
  <c r="W205" i="28"/>
  <c r="C205" i="28" s="1"/>
  <c r="D205" i="28" s="1"/>
  <c r="F205" i="28" s="1"/>
  <c r="W141" i="28"/>
  <c r="C141" i="28" s="1"/>
  <c r="D141" i="28" s="1"/>
  <c r="F141" i="28" s="1"/>
  <c r="W77" i="28"/>
  <c r="C77" i="28" s="1"/>
  <c r="D77" i="28" s="1"/>
  <c r="F77" i="28" s="1"/>
  <c r="W13" i="28"/>
  <c r="C13" i="28" s="1"/>
  <c r="D13" i="28" s="1"/>
  <c r="F13" i="28" s="1"/>
  <c r="W460" i="28"/>
  <c r="C460" i="28" s="1"/>
  <c r="D460" i="28" s="1"/>
  <c r="F460" i="28" s="1"/>
  <c r="W396" i="28"/>
  <c r="C396" i="28" s="1"/>
  <c r="D396" i="28" s="1"/>
  <c r="F396" i="28" s="1"/>
  <c r="W332" i="28"/>
  <c r="C332" i="28" s="1"/>
  <c r="D332" i="28" s="1"/>
  <c r="F332" i="28" s="1"/>
  <c r="W268" i="28"/>
  <c r="C268" i="28" s="1"/>
  <c r="D268" i="28" s="1"/>
  <c r="F268" i="28" s="1"/>
  <c r="W204" i="28"/>
  <c r="C204" i="28" s="1"/>
  <c r="D204" i="28" s="1"/>
  <c r="F204" i="28" s="1"/>
  <c r="W140" i="28"/>
  <c r="C140" i="28" s="1"/>
  <c r="D140" i="28" s="1"/>
  <c r="F140" i="28" s="1"/>
  <c r="W76" i="28"/>
  <c r="C76" i="28" s="1"/>
  <c r="D76" i="28" s="1"/>
  <c r="F76" i="28" s="1"/>
  <c r="W11" i="28"/>
  <c r="C11" i="28" s="1"/>
  <c r="D11" i="28" s="1"/>
  <c r="F11" i="28" s="1"/>
  <c r="W787" i="28"/>
  <c r="C787" i="28" s="1"/>
  <c r="D787" i="28" s="1"/>
  <c r="F787" i="28" s="1"/>
  <c r="W975" i="28"/>
  <c r="C975" i="28" s="1"/>
  <c r="D975" i="28" s="1"/>
  <c r="F975" i="28" s="1"/>
  <c r="W683" i="28"/>
  <c r="C683" i="28" s="1"/>
  <c r="D683" i="28" s="1"/>
  <c r="F683" i="28" s="1"/>
  <c r="W747" i="28"/>
  <c r="C747" i="28" s="1"/>
  <c r="D747" i="28" s="1"/>
  <c r="F747" i="28" s="1"/>
  <c r="W811" i="28"/>
  <c r="C811" i="28" s="1"/>
  <c r="D811" i="28" s="1"/>
  <c r="F811" i="28" s="1"/>
  <c r="W1051" i="28"/>
  <c r="C1051" i="28" s="1"/>
  <c r="D1051" i="28" s="1"/>
  <c r="F1051" i="28" s="1"/>
  <c r="W999" i="28"/>
  <c r="C999" i="28" s="1"/>
  <c r="D999" i="28" s="1"/>
  <c r="F999" i="28" s="1"/>
  <c r="W731" i="28"/>
  <c r="C731" i="28" s="1"/>
  <c r="D731" i="28" s="1"/>
  <c r="F731" i="28" s="1"/>
  <c r="W1065" i="28"/>
  <c r="C1065" i="28" s="1"/>
  <c r="D1065" i="28" s="1"/>
  <c r="F1065" i="28" s="1"/>
  <c r="W803" i="28"/>
  <c r="C803" i="28" s="1"/>
  <c r="D803" i="28" s="1"/>
  <c r="F803" i="28" s="1"/>
  <c r="W1120" i="28"/>
  <c r="C1120" i="28" s="1"/>
  <c r="D1120" i="28" s="1"/>
  <c r="F1120" i="28" s="1"/>
  <c r="W1088" i="28"/>
  <c r="C1088" i="28" s="1"/>
  <c r="D1088" i="28" s="1"/>
  <c r="F1088" i="28" s="1"/>
  <c r="W991" i="28"/>
  <c r="C991" i="28" s="1"/>
  <c r="D991" i="28" s="1"/>
  <c r="F991" i="28" s="1"/>
  <c r="W715" i="28"/>
  <c r="C715" i="28" s="1"/>
  <c r="D715" i="28" s="1"/>
  <c r="F715" i="28" s="1"/>
  <c r="W1103" i="28"/>
  <c r="C1103" i="28" s="1"/>
  <c r="D1103" i="28" s="1"/>
  <c r="F1103" i="28" s="1"/>
  <c r="W1041" i="28"/>
  <c r="C1041" i="28" s="1"/>
  <c r="D1041" i="28" s="1"/>
  <c r="F1041" i="28" s="1"/>
  <c r="W795" i="28"/>
  <c r="C795" i="28" s="1"/>
  <c r="D795" i="28" s="1"/>
  <c r="F795" i="28" s="1"/>
  <c r="W851" i="28"/>
  <c r="C851" i="28" s="1"/>
  <c r="D851" i="28" s="1"/>
  <c r="F851" i="28" s="1"/>
  <c r="W1121" i="28"/>
  <c r="C1121" i="28" s="1"/>
  <c r="D1121" i="28" s="1"/>
  <c r="F1121" i="28" s="1"/>
  <c r="W983" i="28"/>
  <c r="C983" i="28" s="1"/>
  <c r="D983" i="28" s="1"/>
  <c r="F983" i="28" s="1"/>
  <c r="W699" i="28"/>
  <c r="C699" i="28" s="1"/>
  <c r="D699" i="28" s="1"/>
  <c r="F699" i="28" s="1"/>
  <c r="W994" i="28"/>
  <c r="C994" i="28" s="1"/>
  <c r="D994" i="28" s="1"/>
  <c r="F994" i="28" s="1"/>
  <c r="W930" i="28"/>
  <c r="C930" i="28" s="1"/>
  <c r="D930" i="28" s="1"/>
  <c r="F930" i="28" s="1"/>
  <c r="W866" i="28"/>
  <c r="C866" i="28" s="1"/>
  <c r="D866" i="28" s="1"/>
  <c r="F866" i="28" s="1"/>
  <c r="W802" i="28"/>
  <c r="C802" i="28" s="1"/>
  <c r="D802" i="28" s="1"/>
  <c r="F802" i="28" s="1"/>
  <c r="W738" i="28"/>
  <c r="C738" i="28" s="1"/>
  <c r="D738" i="28" s="1"/>
  <c r="F738" i="28" s="1"/>
  <c r="W674" i="28"/>
  <c r="C674" i="28" s="1"/>
  <c r="D674" i="28" s="1"/>
  <c r="F674" i="28" s="1"/>
  <c r="W610" i="28"/>
  <c r="C610" i="28" s="1"/>
  <c r="D610" i="28" s="1"/>
  <c r="F610" i="28" s="1"/>
  <c r="W524" i="28"/>
  <c r="C524" i="28" s="1"/>
  <c r="D524" i="28" s="1"/>
  <c r="F524" i="28" s="1"/>
  <c r="W409" i="28"/>
  <c r="C409" i="28" s="1"/>
  <c r="D409" i="28" s="1"/>
  <c r="F409" i="28" s="1"/>
  <c r="W155" i="28"/>
  <c r="C155" i="28" s="1"/>
  <c r="D155" i="28" s="1"/>
  <c r="F155" i="28" s="1"/>
  <c r="W993" i="28"/>
  <c r="C993" i="28" s="1"/>
  <c r="D993" i="28" s="1"/>
  <c r="F993" i="28" s="1"/>
  <c r="W929" i="28"/>
  <c r="C929" i="28" s="1"/>
  <c r="D929" i="28" s="1"/>
  <c r="F929" i="28" s="1"/>
  <c r="W865" i="28"/>
  <c r="C865" i="28" s="1"/>
  <c r="D865" i="28" s="1"/>
  <c r="F865" i="28" s="1"/>
  <c r="W801" i="28"/>
  <c r="C801" i="28" s="1"/>
  <c r="D801" i="28" s="1"/>
  <c r="F801" i="28" s="1"/>
  <c r="W737" i="28"/>
  <c r="C737" i="28" s="1"/>
  <c r="D737" i="28" s="1"/>
  <c r="F737" i="28" s="1"/>
  <c r="W673" i="28"/>
  <c r="C673" i="28" s="1"/>
  <c r="D673" i="28" s="1"/>
  <c r="F673" i="28" s="1"/>
  <c r="W609" i="28"/>
  <c r="C609" i="28" s="1"/>
  <c r="D609" i="28" s="1"/>
  <c r="F609" i="28" s="1"/>
  <c r="W523" i="28"/>
  <c r="C523" i="28" s="1"/>
  <c r="D523" i="28" s="1"/>
  <c r="F523" i="28" s="1"/>
  <c r="W407" i="28"/>
  <c r="C407" i="28" s="1"/>
  <c r="D407" i="28" s="1"/>
  <c r="F407" i="28" s="1"/>
  <c r="W147" i="28"/>
  <c r="C147" i="28" s="1"/>
  <c r="D147" i="28" s="1"/>
  <c r="F147" i="28" s="1"/>
  <c r="W1024" i="28"/>
  <c r="C1024" i="28" s="1"/>
  <c r="D1024" i="28" s="1"/>
  <c r="F1024" i="28" s="1"/>
  <c r="W960" i="28"/>
  <c r="C960" i="28" s="1"/>
  <c r="D960" i="28" s="1"/>
  <c r="F960" i="28" s="1"/>
  <c r="W896" i="28"/>
  <c r="C896" i="28" s="1"/>
  <c r="D896" i="28" s="1"/>
  <c r="F896" i="28" s="1"/>
  <c r="W832" i="28"/>
  <c r="C832" i="28" s="1"/>
  <c r="D832" i="28" s="1"/>
  <c r="F832" i="28" s="1"/>
  <c r="W768" i="28"/>
  <c r="C768" i="28" s="1"/>
  <c r="D768" i="28" s="1"/>
  <c r="F768" i="28" s="1"/>
  <c r="W704" i="28"/>
  <c r="C704" i="28" s="1"/>
  <c r="D704" i="28" s="1"/>
  <c r="F704" i="28" s="1"/>
  <c r="W640" i="28"/>
  <c r="C640" i="28" s="1"/>
  <c r="D640" i="28" s="1"/>
  <c r="F640" i="28" s="1"/>
  <c r="W564" i="28"/>
  <c r="C564" i="28" s="1"/>
  <c r="D564" i="28" s="1"/>
  <c r="F564" i="28" s="1"/>
  <c r="W472" i="28"/>
  <c r="C472" i="28" s="1"/>
  <c r="D472" i="28" s="1"/>
  <c r="F472" i="28" s="1"/>
  <c r="W275" i="28"/>
  <c r="C275" i="28" s="1"/>
  <c r="D275" i="28" s="1"/>
  <c r="F275" i="28" s="1"/>
  <c r="W759" i="28"/>
  <c r="C759" i="28" s="1"/>
  <c r="D759" i="28" s="1"/>
  <c r="F759" i="28" s="1"/>
  <c r="W671" i="28"/>
  <c r="C671" i="28" s="1"/>
  <c r="D671" i="28" s="1"/>
  <c r="F671" i="28" s="1"/>
  <c r="W607" i="28"/>
  <c r="C607" i="28" s="1"/>
  <c r="D607" i="28" s="1"/>
  <c r="F607" i="28" s="1"/>
  <c r="W521" i="28"/>
  <c r="C521" i="28" s="1"/>
  <c r="D521" i="28" s="1"/>
  <c r="F521" i="28" s="1"/>
  <c r="W399" i="28"/>
  <c r="C399" i="28" s="1"/>
  <c r="D399" i="28" s="1"/>
  <c r="F399" i="28" s="1"/>
  <c r="W131" i="28"/>
  <c r="C131" i="28" s="1"/>
  <c r="D131" i="28" s="1"/>
  <c r="F131" i="28" s="1"/>
  <c r="W1070" i="28"/>
  <c r="C1070" i="28" s="1"/>
  <c r="D1070" i="28" s="1"/>
  <c r="F1070" i="28" s="1"/>
  <c r="W1006" i="28"/>
  <c r="C1006" i="28" s="1"/>
  <c r="D1006" i="28" s="1"/>
  <c r="F1006" i="28" s="1"/>
  <c r="W942" i="28"/>
  <c r="C942" i="28" s="1"/>
  <c r="D942" i="28" s="1"/>
  <c r="F942" i="28" s="1"/>
  <c r="W878" i="28"/>
  <c r="C878" i="28" s="1"/>
  <c r="D878" i="28" s="1"/>
  <c r="F878" i="28" s="1"/>
  <c r="W814" i="28"/>
  <c r="C814" i="28" s="1"/>
  <c r="D814" i="28" s="1"/>
  <c r="F814" i="28" s="1"/>
  <c r="W750" i="28"/>
  <c r="C750" i="28" s="1"/>
  <c r="D750" i="28" s="1"/>
  <c r="F750" i="28" s="1"/>
  <c r="W686" i="28"/>
  <c r="C686" i="28" s="1"/>
  <c r="D686" i="28" s="1"/>
  <c r="F686" i="28" s="1"/>
  <c r="W622" i="28"/>
  <c r="C622" i="28" s="1"/>
  <c r="D622" i="28" s="1"/>
  <c r="F622" i="28" s="1"/>
  <c r="W540" i="28"/>
  <c r="C540" i="28" s="1"/>
  <c r="D540" i="28" s="1"/>
  <c r="F540" i="28" s="1"/>
  <c r="W441" i="28"/>
  <c r="C441" i="28" s="1"/>
  <c r="D441" i="28" s="1"/>
  <c r="F441" i="28" s="1"/>
  <c r="W203" i="28"/>
  <c r="C203" i="28" s="1"/>
  <c r="D203" i="28" s="1"/>
  <c r="F203" i="28" s="1"/>
  <c r="W1101" i="28"/>
  <c r="C1101" i="28" s="1"/>
  <c r="D1101" i="28" s="1"/>
  <c r="F1101" i="28" s="1"/>
  <c r="W1037" i="28"/>
  <c r="C1037" i="28" s="1"/>
  <c r="D1037" i="28" s="1"/>
  <c r="F1037" i="28" s="1"/>
  <c r="W973" i="28"/>
  <c r="C973" i="28" s="1"/>
  <c r="D973" i="28" s="1"/>
  <c r="F973" i="28" s="1"/>
  <c r="W909" i="28"/>
  <c r="C909" i="28" s="1"/>
  <c r="D909" i="28" s="1"/>
  <c r="F909" i="28" s="1"/>
  <c r="W845" i="28"/>
  <c r="C845" i="28" s="1"/>
  <c r="D845" i="28" s="1"/>
  <c r="F845" i="28" s="1"/>
  <c r="W781" i="28"/>
  <c r="C781" i="28" s="1"/>
  <c r="D781" i="28" s="1"/>
  <c r="F781" i="28" s="1"/>
  <c r="W717" i="28"/>
  <c r="C717" i="28" s="1"/>
  <c r="D717" i="28" s="1"/>
  <c r="F717" i="28" s="1"/>
  <c r="W653" i="28"/>
  <c r="C653" i="28" s="1"/>
  <c r="D653" i="28" s="1"/>
  <c r="F653" i="28" s="1"/>
  <c r="W583" i="28"/>
  <c r="C583" i="28" s="1"/>
  <c r="D583" i="28" s="1"/>
  <c r="F583" i="28" s="1"/>
  <c r="W491" i="28"/>
  <c r="C491" i="28" s="1"/>
  <c r="D491" i="28" s="1"/>
  <c r="F491" i="28" s="1"/>
  <c r="W327" i="28"/>
  <c r="C327" i="28" s="1"/>
  <c r="D327" i="28" s="1"/>
  <c r="F327" i="28" s="1"/>
  <c r="W1124" i="28"/>
  <c r="C1124" i="28" s="1"/>
  <c r="D1124" i="28" s="1"/>
  <c r="F1124" i="28" s="1"/>
  <c r="W1060" i="28"/>
  <c r="C1060" i="28" s="1"/>
  <c r="D1060" i="28" s="1"/>
  <c r="F1060" i="28" s="1"/>
  <c r="W996" i="28"/>
  <c r="C996" i="28" s="1"/>
  <c r="D996" i="28" s="1"/>
  <c r="F996" i="28" s="1"/>
  <c r="W932" i="28"/>
  <c r="C932" i="28" s="1"/>
  <c r="D932" i="28" s="1"/>
  <c r="F932" i="28" s="1"/>
  <c r="W868" i="28"/>
  <c r="C868" i="28" s="1"/>
  <c r="D868" i="28" s="1"/>
  <c r="F868" i="28" s="1"/>
  <c r="W804" i="28"/>
  <c r="C804" i="28" s="1"/>
  <c r="D804" i="28" s="1"/>
  <c r="F804" i="28" s="1"/>
  <c r="W740" i="28"/>
  <c r="C740" i="28" s="1"/>
  <c r="D740" i="28" s="1"/>
  <c r="F740" i="28" s="1"/>
  <c r="W676" i="28"/>
  <c r="C676" i="28" s="1"/>
  <c r="D676" i="28" s="1"/>
  <c r="F676" i="28" s="1"/>
  <c r="W612" i="28"/>
  <c r="C612" i="28" s="1"/>
  <c r="D612" i="28" s="1"/>
  <c r="F612" i="28" s="1"/>
  <c r="W528" i="28"/>
  <c r="C528" i="28" s="1"/>
  <c r="D528" i="28" s="1"/>
  <c r="F528" i="28" s="1"/>
  <c r="W415" i="28"/>
  <c r="C415" i="28" s="1"/>
  <c r="D415" i="28" s="1"/>
  <c r="F415" i="28" s="1"/>
  <c r="W163" i="28"/>
  <c r="C163" i="28" s="1"/>
  <c r="D163" i="28" s="1"/>
  <c r="F163" i="28" s="1"/>
  <c r="W394" i="28"/>
  <c r="C394" i="28" s="1"/>
  <c r="D394" i="28" s="1"/>
  <c r="F394" i="28" s="1"/>
  <c r="W330" i="28"/>
  <c r="C330" i="28" s="1"/>
  <c r="D330" i="28" s="1"/>
  <c r="F330" i="28" s="1"/>
  <c r="W266" i="28"/>
  <c r="C266" i="28" s="1"/>
  <c r="D266" i="28" s="1"/>
  <c r="F266" i="28" s="1"/>
  <c r="W202" i="28"/>
  <c r="C202" i="28" s="1"/>
  <c r="D202" i="28" s="1"/>
  <c r="F202" i="28" s="1"/>
  <c r="W138" i="28"/>
  <c r="C138" i="28" s="1"/>
  <c r="D138" i="28" s="1"/>
  <c r="F138" i="28" s="1"/>
  <c r="W74" i="28"/>
  <c r="C74" i="28" s="1"/>
  <c r="D74" i="28" s="1"/>
  <c r="F74" i="28" s="1"/>
  <c r="W401" i="28"/>
  <c r="C401" i="28" s="1"/>
  <c r="D401" i="28" s="1"/>
  <c r="F401" i="28" s="1"/>
  <c r="W337" i="28"/>
  <c r="C337" i="28" s="1"/>
  <c r="D337" i="28" s="1"/>
  <c r="F337" i="28" s="1"/>
  <c r="W273" i="28"/>
  <c r="C273" i="28" s="1"/>
  <c r="D273" i="28" s="1"/>
  <c r="F273" i="28" s="1"/>
  <c r="W209" i="28"/>
  <c r="C209" i="28" s="1"/>
  <c r="D209" i="28" s="1"/>
  <c r="F209" i="28" s="1"/>
  <c r="W145" i="28"/>
  <c r="C145" i="28" s="1"/>
  <c r="D145" i="28" s="1"/>
  <c r="F145" i="28" s="1"/>
  <c r="W81" i="28"/>
  <c r="C81" i="28" s="1"/>
  <c r="D81" i="28" s="1"/>
  <c r="F81" i="28" s="1"/>
  <c r="W17" i="28"/>
  <c r="C17" i="28" s="1"/>
  <c r="D17" i="28" s="1"/>
  <c r="F17" i="28" s="1"/>
  <c r="W392" i="28"/>
  <c r="C392" i="28" s="1"/>
  <c r="D392" i="28" s="1"/>
  <c r="F392" i="28" s="1"/>
  <c r="W328" i="28"/>
  <c r="C328" i="28" s="1"/>
  <c r="D328" i="28" s="1"/>
  <c r="F328" i="28" s="1"/>
  <c r="W264" i="28"/>
  <c r="C264" i="28" s="1"/>
  <c r="D264" i="28" s="1"/>
  <c r="F264" i="28" s="1"/>
  <c r="W200" i="28"/>
  <c r="C200" i="28" s="1"/>
  <c r="D200" i="28" s="1"/>
  <c r="F200" i="28" s="1"/>
  <c r="W136" i="28"/>
  <c r="C136" i="28" s="1"/>
  <c r="D136" i="28" s="1"/>
  <c r="F136" i="28" s="1"/>
  <c r="W72" i="28"/>
  <c r="C72" i="28" s="1"/>
  <c r="D72" i="28" s="1"/>
  <c r="F72" i="28" s="1"/>
  <c r="W151" i="28"/>
  <c r="C151" i="28" s="1"/>
  <c r="D151" i="28" s="1"/>
  <c r="F151" i="28" s="1"/>
  <c r="W87" i="28"/>
  <c r="C87" i="28" s="1"/>
  <c r="D87" i="28" s="1"/>
  <c r="F87" i="28" s="1"/>
  <c r="W23" i="28"/>
  <c r="C23" i="28" s="1"/>
  <c r="D23" i="28" s="1"/>
  <c r="F23" i="28" s="1"/>
  <c r="W558" i="28"/>
  <c r="C558" i="28" s="1"/>
  <c r="D558" i="28" s="1"/>
  <c r="F558" i="28" s="1"/>
  <c r="W494" i="28"/>
  <c r="C494" i="28" s="1"/>
  <c r="D494" i="28" s="1"/>
  <c r="F494" i="28" s="1"/>
  <c r="W430" i="28"/>
  <c r="C430" i="28" s="1"/>
  <c r="D430" i="28" s="1"/>
  <c r="F430" i="28" s="1"/>
  <c r="W366" i="28"/>
  <c r="C366" i="28" s="1"/>
  <c r="D366" i="28" s="1"/>
  <c r="F366" i="28" s="1"/>
  <c r="W302" i="28"/>
  <c r="C302" i="28" s="1"/>
  <c r="D302" i="28" s="1"/>
  <c r="F302" i="28" s="1"/>
  <c r="W238" i="28"/>
  <c r="C238" i="28" s="1"/>
  <c r="D238" i="28" s="1"/>
  <c r="F238" i="28" s="1"/>
  <c r="W174" i="28"/>
  <c r="C174" i="28" s="1"/>
  <c r="D174" i="28" s="1"/>
  <c r="F174" i="28" s="1"/>
  <c r="W110" i="28"/>
  <c r="C110" i="28" s="1"/>
  <c r="D110" i="28" s="1"/>
  <c r="F110" i="28" s="1"/>
  <c r="W46" i="28"/>
  <c r="C46" i="28" s="1"/>
  <c r="D46" i="28" s="1"/>
  <c r="F46" i="28" s="1"/>
  <c r="W581" i="28"/>
  <c r="C581" i="28" s="1"/>
  <c r="D581" i="28" s="1"/>
  <c r="F581" i="28" s="1"/>
  <c r="W517" i="28"/>
  <c r="C517" i="28" s="1"/>
  <c r="D517" i="28" s="1"/>
  <c r="F517" i="28" s="1"/>
  <c r="W453" i="28"/>
  <c r="C453" i="28" s="1"/>
  <c r="D453" i="28" s="1"/>
  <c r="F453" i="28" s="1"/>
  <c r="W389" i="28"/>
  <c r="C389" i="28" s="1"/>
  <c r="D389" i="28" s="1"/>
  <c r="F389" i="28" s="1"/>
  <c r="W325" i="28"/>
  <c r="C325" i="28" s="1"/>
  <c r="D325" i="28" s="1"/>
  <c r="F325" i="28" s="1"/>
  <c r="W261" i="28"/>
  <c r="C261" i="28" s="1"/>
  <c r="D261" i="28" s="1"/>
  <c r="F261" i="28" s="1"/>
  <c r="W197" i="28"/>
  <c r="C197" i="28" s="1"/>
  <c r="D197" i="28" s="1"/>
  <c r="F197" i="28" s="1"/>
  <c r="W133" i="28"/>
  <c r="C133" i="28" s="1"/>
  <c r="D133" i="28" s="1"/>
  <c r="F133" i="28" s="1"/>
  <c r="W69" i="28"/>
  <c r="C69" i="28" s="1"/>
  <c r="D69" i="28" s="1"/>
  <c r="F69" i="28" s="1"/>
  <c r="W516" i="28"/>
  <c r="C516" i="28" s="1"/>
  <c r="D516" i="28" s="1"/>
  <c r="F516" i="28" s="1"/>
  <c r="W452" i="28"/>
  <c r="C452" i="28" s="1"/>
  <c r="D452" i="28" s="1"/>
  <c r="F452" i="28" s="1"/>
  <c r="W388" i="28"/>
  <c r="C388" i="28" s="1"/>
  <c r="D388" i="28" s="1"/>
  <c r="F388" i="28" s="1"/>
  <c r="W324" i="28"/>
  <c r="C324" i="28" s="1"/>
  <c r="D324" i="28" s="1"/>
  <c r="F324" i="28" s="1"/>
  <c r="W260" i="28"/>
  <c r="C260" i="28" s="1"/>
  <c r="D260" i="28" s="1"/>
  <c r="F260" i="28" s="1"/>
  <c r="W196" i="28"/>
  <c r="C196" i="28" s="1"/>
  <c r="D196" i="28" s="1"/>
  <c r="F196" i="28" s="1"/>
  <c r="W132" i="28"/>
  <c r="C132" i="28" s="1"/>
  <c r="D132" i="28" s="1"/>
  <c r="F132" i="28" s="1"/>
  <c r="W68" i="28"/>
  <c r="C68" i="28" s="1"/>
  <c r="D68" i="28" s="1"/>
  <c r="F68" i="28" s="1"/>
  <c r="W10" i="28"/>
  <c r="C10" i="28" s="1"/>
  <c r="D10" i="28" s="1"/>
  <c r="F10" i="28" s="1"/>
  <c r="W1119" i="28"/>
  <c r="C1119" i="28" s="1"/>
  <c r="D1119" i="28" s="1"/>
  <c r="F1119" i="28" s="1"/>
  <c r="W943" i="28"/>
  <c r="C943" i="28" s="1"/>
  <c r="D943" i="28" s="1"/>
  <c r="F943" i="28" s="1"/>
  <c r="W619" i="28"/>
  <c r="C619" i="28" s="1"/>
  <c r="D619" i="28" s="1"/>
  <c r="F619" i="28" s="1"/>
  <c r="W1090" i="28"/>
  <c r="C1090" i="28" s="1"/>
  <c r="D1090" i="28" s="1"/>
  <c r="F1090" i="28" s="1"/>
  <c r="W779" i="28"/>
  <c r="C779" i="28" s="1"/>
  <c r="D779" i="28" s="1"/>
  <c r="F779" i="28" s="1"/>
  <c r="W547" i="28"/>
  <c r="C547" i="28" s="1"/>
  <c r="D547" i="28" s="1"/>
  <c r="F547" i="28" s="1"/>
  <c r="W967" i="28"/>
  <c r="C967" i="28" s="1"/>
  <c r="D967" i="28" s="1"/>
  <c r="F967" i="28" s="1"/>
  <c r="W667" i="28"/>
  <c r="C667" i="28" s="1"/>
  <c r="D667" i="28" s="1"/>
  <c r="F667" i="28" s="1"/>
  <c r="W1059" i="28"/>
  <c r="C1059" i="28" s="1"/>
  <c r="D1059" i="28" s="1"/>
  <c r="F1059" i="28" s="1"/>
  <c r="W771" i="28"/>
  <c r="C771" i="28" s="1"/>
  <c r="D771" i="28" s="1"/>
  <c r="F771" i="28" s="1"/>
  <c r="W1035" i="28"/>
  <c r="C1035" i="28" s="1"/>
  <c r="D1035" i="28" s="1"/>
  <c r="F1035" i="28" s="1"/>
  <c r="W1026" i="28"/>
  <c r="C1026" i="28" s="1"/>
  <c r="D1026" i="28" s="1"/>
  <c r="F1026" i="28" s="1"/>
  <c r="W959" i="28"/>
  <c r="C959" i="28" s="1"/>
  <c r="D959" i="28" s="1"/>
  <c r="F959" i="28" s="1"/>
  <c r="W651" i="28"/>
  <c r="C651" i="28" s="1"/>
  <c r="D651" i="28" s="1"/>
  <c r="F651" i="28" s="1"/>
  <c r="W1113" i="28"/>
  <c r="C1113" i="28" s="1"/>
  <c r="D1113" i="28" s="1"/>
  <c r="F1113" i="28" s="1"/>
  <c r="W1019" i="28"/>
  <c r="C1019" i="28" s="1"/>
  <c r="D1019" i="28" s="1"/>
  <c r="F1019" i="28" s="1"/>
  <c r="W755" i="28"/>
  <c r="C755" i="28" s="1"/>
  <c r="D755" i="28" s="1"/>
  <c r="F755" i="28" s="1"/>
  <c r="W627" i="28"/>
  <c r="C627" i="28" s="1"/>
  <c r="D627" i="28" s="1"/>
  <c r="F627" i="28" s="1"/>
  <c r="W1107" i="28"/>
  <c r="C1107" i="28" s="1"/>
  <c r="D1107" i="28" s="1"/>
  <c r="F1107" i="28" s="1"/>
  <c r="W951" i="28"/>
  <c r="C951" i="28" s="1"/>
  <c r="D951" i="28" s="1"/>
  <c r="F951" i="28" s="1"/>
  <c r="W635" i="28"/>
  <c r="C635" i="28" s="1"/>
  <c r="D635" i="28" s="1"/>
  <c r="F635" i="28" s="1"/>
  <c r="W986" i="28"/>
  <c r="C986" i="28" s="1"/>
  <c r="D986" i="28" s="1"/>
  <c r="F986" i="28" s="1"/>
  <c r="W922" i="28"/>
  <c r="C922" i="28" s="1"/>
  <c r="D922" i="28" s="1"/>
  <c r="F922" i="28" s="1"/>
  <c r="W858" i="28"/>
  <c r="C858" i="28" s="1"/>
  <c r="D858" i="28" s="1"/>
  <c r="F858" i="28" s="1"/>
  <c r="W794" i="28"/>
  <c r="C794" i="28" s="1"/>
  <c r="D794" i="28" s="1"/>
  <c r="F794" i="28" s="1"/>
  <c r="W730" i="28"/>
  <c r="C730" i="28" s="1"/>
  <c r="D730" i="28" s="1"/>
  <c r="F730" i="28" s="1"/>
  <c r="W666" i="28"/>
  <c r="C666" i="28" s="1"/>
  <c r="D666" i="28" s="1"/>
  <c r="F666" i="28" s="1"/>
  <c r="W600" i="28"/>
  <c r="C600" i="28" s="1"/>
  <c r="D600" i="28" s="1"/>
  <c r="F600" i="28" s="1"/>
  <c r="W513" i="28"/>
  <c r="C513" i="28" s="1"/>
  <c r="D513" i="28" s="1"/>
  <c r="F513" i="28" s="1"/>
  <c r="W379" i="28"/>
  <c r="C379" i="28" s="1"/>
  <c r="D379" i="28" s="1"/>
  <c r="F379" i="28" s="1"/>
  <c r="W91" i="28"/>
  <c r="C91" i="28" s="1"/>
  <c r="D91" i="28" s="1"/>
  <c r="F91" i="28" s="1"/>
  <c r="W985" i="28"/>
  <c r="C985" i="28" s="1"/>
  <c r="D985" i="28" s="1"/>
  <c r="F985" i="28" s="1"/>
  <c r="W921" i="28"/>
  <c r="C921" i="28" s="1"/>
  <c r="D921" i="28" s="1"/>
  <c r="F921" i="28" s="1"/>
  <c r="W857" i="28"/>
  <c r="C857" i="28" s="1"/>
  <c r="D857" i="28" s="1"/>
  <c r="F857" i="28" s="1"/>
  <c r="W793" i="28"/>
  <c r="C793" i="28" s="1"/>
  <c r="D793" i="28" s="1"/>
  <c r="F793" i="28" s="1"/>
  <c r="W729" i="28"/>
  <c r="C729" i="28" s="1"/>
  <c r="D729" i="28" s="1"/>
  <c r="F729" i="28" s="1"/>
  <c r="W665" i="28"/>
  <c r="C665" i="28" s="1"/>
  <c r="D665" i="28" s="1"/>
  <c r="F665" i="28" s="1"/>
  <c r="W599" i="28"/>
  <c r="C599" i="28" s="1"/>
  <c r="D599" i="28" s="1"/>
  <c r="F599" i="28" s="1"/>
  <c r="W512" i="28"/>
  <c r="C512" i="28" s="1"/>
  <c r="D512" i="28" s="1"/>
  <c r="F512" i="28" s="1"/>
  <c r="W375" i="28"/>
  <c r="C375" i="28" s="1"/>
  <c r="D375" i="28" s="1"/>
  <c r="F375" i="28" s="1"/>
  <c r="W83" i="28"/>
  <c r="C83" i="28" s="1"/>
  <c r="D83" i="28" s="1"/>
  <c r="F83" i="28" s="1"/>
  <c r="W1016" i="28"/>
  <c r="C1016" i="28" s="1"/>
  <c r="D1016" i="28" s="1"/>
  <c r="F1016" i="28" s="1"/>
  <c r="W952" i="28"/>
  <c r="C952" i="28" s="1"/>
  <c r="D952" i="28" s="1"/>
  <c r="F952" i="28" s="1"/>
  <c r="W888" i="28"/>
  <c r="C888" i="28" s="1"/>
  <c r="D888" i="28" s="1"/>
  <c r="F888" i="28" s="1"/>
  <c r="W824" i="28"/>
  <c r="C824" i="28" s="1"/>
  <c r="D824" i="28" s="1"/>
  <c r="F824" i="28" s="1"/>
  <c r="W760" i="28"/>
  <c r="C760" i="28" s="1"/>
  <c r="D760" i="28" s="1"/>
  <c r="F760" i="28" s="1"/>
  <c r="W696" i="28"/>
  <c r="C696" i="28" s="1"/>
  <c r="D696" i="28" s="1"/>
  <c r="F696" i="28" s="1"/>
  <c r="W632" i="28"/>
  <c r="C632" i="28" s="1"/>
  <c r="D632" i="28" s="1"/>
  <c r="F632" i="28" s="1"/>
  <c r="W554" i="28"/>
  <c r="C554" i="28" s="1"/>
  <c r="D554" i="28" s="1"/>
  <c r="F554" i="28" s="1"/>
  <c r="W458" i="28"/>
  <c r="C458" i="28" s="1"/>
  <c r="D458" i="28" s="1"/>
  <c r="F458" i="28" s="1"/>
  <c r="W243" i="28"/>
  <c r="C243" i="28" s="1"/>
  <c r="D243" i="28" s="1"/>
  <c r="F243" i="28" s="1"/>
  <c r="W735" i="28"/>
  <c r="C735" i="28" s="1"/>
  <c r="D735" i="28" s="1"/>
  <c r="F735" i="28" s="1"/>
  <c r="W663" i="28"/>
  <c r="C663" i="28" s="1"/>
  <c r="D663" i="28" s="1"/>
  <c r="F663" i="28" s="1"/>
  <c r="W595" i="28"/>
  <c r="C595" i="28" s="1"/>
  <c r="D595" i="28" s="1"/>
  <c r="F595" i="28" s="1"/>
  <c r="W507" i="28"/>
  <c r="C507" i="28" s="1"/>
  <c r="D507" i="28" s="1"/>
  <c r="F507" i="28" s="1"/>
  <c r="W367" i="28"/>
  <c r="C367" i="28" s="1"/>
  <c r="D367" i="28" s="1"/>
  <c r="F367" i="28" s="1"/>
  <c r="W67" i="28"/>
  <c r="C67" i="28" s="1"/>
  <c r="D67" i="28" s="1"/>
  <c r="F67" i="28" s="1"/>
  <c r="W1062" i="28"/>
  <c r="C1062" i="28" s="1"/>
  <c r="D1062" i="28" s="1"/>
  <c r="F1062" i="28" s="1"/>
  <c r="W998" i="28"/>
  <c r="C998" i="28" s="1"/>
  <c r="D998" i="28" s="1"/>
  <c r="F998" i="28" s="1"/>
  <c r="W934" i="28"/>
  <c r="C934" i="28" s="1"/>
  <c r="D934" i="28" s="1"/>
  <c r="F934" i="28" s="1"/>
  <c r="W870" i="28"/>
  <c r="C870" i="28" s="1"/>
  <c r="D870" i="28" s="1"/>
  <c r="F870" i="28" s="1"/>
  <c r="W806" i="28"/>
  <c r="C806" i="28" s="1"/>
  <c r="D806" i="28" s="1"/>
  <c r="F806" i="28" s="1"/>
  <c r="W742" i="28"/>
  <c r="C742" i="28" s="1"/>
  <c r="D742" i="28" s="1"/>
  <c r="F742" i="28" s="1"/>
  <c r="W678" i="28"/>
  <c r="C678" i="28" s="1"/>
  <c r="D678" i="28" s="1"/>
  <c r="F678" i="28" s="1"/>
  <c r="W614" i="28"/>
  <c r="C614" i="28" s="1"/>
  <c r="D614" i="28" s="1"/>
  <c r="F614" i="28" s="1"/>
  <c r="W530" i="28"/>
  <c r="C530" i="28" s="1"/>
  <c r="D530" i="28" s="1"/>
  <c r="F530" i="28" s="1"/>
  <c r="W419" i="28"/>
  <c r="C419" i="28" s="1"/>
  <c r="D419" i="28" s="1"/>
  <c r="F419" i="28" s="1"/>
  <c r="W171" i="28"/>
  <c r="C171" i="28" s="1"/>
  <c r="D171" i="28" s="1"/>
  <c r="F171" i="28" s="1"/>
  <c r="W1093" i="28"/>
  <c r="C1093" i="28" s="1"/>
  <c r="D1093" i="28" s="1"/>
  <c r="F1093" i="28" s="1"/>
  <c r="W1029" i="28"/>
  <c r="C1029" i="28" s="1"/>
  <c r="D1029" i="28" s="1"/>
  <c r="F1029" i="28" s="1"/>
  <c r="W965" i="28"/>
  <c r="C965" i="28" s="1"/>
  <c r="D965" i="28" s="1"/>
  <c r="F965" i="28" s="1"/>
  <c r="W901" i="28"/>
  <c r="C901" i="28" s="1"/>
  <c r="D901" i="28" s="1"/>
  <c r="F901" i="28" s="1"/>
  <c r="W837" i="28"/>
  <c r="C837" i="28" s="1"/>
  <c r="D837" i="28" s="1"/>
  <c r="F837" i="28" s="1"/>
  <c r="W773" i="28"/>
  <c r="C773" i="28" s="1"/>
  <c r="D773" i="28" s="1"/>
  <c r="F773" i="28" s="1"/>
  <c r="W709" i="28"/>
  <c r="C709" i="28" s="1"/>
  <c r="D709" i="28" s="1"/>
  <c r="F709" i="28" s="1"/>
  <c r="W645" i="28"/>
  <c r="C645" i="28" s="1"/>
  <c r="D645" i="28" s="1"/>
  <c r="F645" i="28" s="1"/>
  <c r="W571" i="28"/>
  <c r="C571" i="28" s="1"/>
  <c r="D571" i="28" s="1"/>
  <c r="F571" i="28" s="1"/>
  <c r="W480" i="28"/>
  <c r="C480" i="28" s="1"/>
  <c r="D480" i="28" s="1"/>
  <c r="F480" i="28" s="1"/>
  <c r="W295" i="28"/>
  <c r="C295" i="28" s="1"/>
  <c r="D295" i="28" s="1"/>
  <c r="F295" i="28" s="1"/>
  <c r="W1116" i="28"/>
  <c r="C1116" i="28" s="1"/>
  <c r="D1116" i="28" s="1"/>
  <c r="F1116" i="28" s="1"/>
  <c r="W1052" i="28"/>
  <c r="C1052" i="28" s="1"/>
  <c r="D1052" i="28" s="1"/>
  <c r="F1052" i="28" s="1"/>
  <c r="W988" i="28"/>
  <c r="C988" i="28" s="1"/>
  <c r="D988" i="28" s="1"/>
  <c r="F988" i="28" s="1"/>
  <c r="W924" i="28"/>
  <c r="C924" i="28" s="1"/>
  <c r="D924" i="28" s="1"/>
  <c r="F924" i="28" s="1"/>
  <c r="W860" i="28"/>
  <c r="C860" i="28" s="1"/>
  <c r="D860" i="28" s="1"/>
  <c r="F860" i="28" s="1"/>
  <c r="W796" i="28"/>
  <c r="C796" i="28" s="1"/>
  <c r="D796" i="28" s="1"/>
  <c r="F796" i="28" s="1"/>
  <c r="W732" i="28"/>
  <c r="C732" i="28" s="1"/>
  <c r="D732" i="28" s="1"/>
  <c r="F732" i="28" s="1"/>
  <c r="W668" i="28"/>
  <c r="C668" i="28" s="1"/>
  <c r="D668" i="28" s="1"/>
  <c r="F668" i="28" s="1"/>
  <c r="W602" i="28"/>
  <c r="C602" i="28" s="1"/>
  <c r="D602" i="28" s="1"/>
  <c r="F602" i="28" s="1"/>
  <c r="W515" i="28"/>
  <c r="C515" i="28" s="1"/>
  <c r="D515" i="28" s="1"/>
  <c r="F515" i="28" s="1"/>
  <c r="W387" i="28"/>
  <c r="C387" i="28" s="1"/>
  <c r="D387" i="28" s="1"/>
  <c r="F387" i="28" s="1"/>
  <c r="W107" i="28"/>
  <c r="C107" i="28" s="1"/>
  <c r="D107" i="28" s="1"/>
  <c r="F107" i="28" s="1"/>
  <c r="W386" i="28"/>
  <c r="C386" i="28" s="1"/>
  <c r="D386" i="28" s="1"/>
  <c r="F386" i="28" s="1"/>
  <c r="W322" i="28"/>
  <c r="C322" i="28" s="1"/>
  <c r="D322" i="28" s="1"/>
  <c r="F322" i="28" s="1"/>
  <c r="W258" i="28"/>
  <c r="C258" i="28" s="1"/>
  <c r="D258" i="28" s="1"/>
  <c r="F258" i="28" s="1"/>
  <c r="W194" i="28"/>
  <c r="C194" i="28" s="1"/>
  <c r="D194" i="28" s="1"/>
  <c r="F194" i="28" s="1"/>
  <c r="W130" i="28"/>
  <c r="C130" i="28" s="1"/>
  <c r="D130" i="28" s="1"/>
  <c r="F130" i="28" s="1"/>
  <c r="W66" i="28"/>
  <c r="C66" i="28" s="1"/>
  <c r="D66" i="28" s="1"/>
  <c r="F66" i="28" s="1"/>
  <c r="W393" i="28"/>
  <c r="C393" i="28" s="1"/>
  <c r="D393" i="28" s="1"/>
  <c r="F393" i="28" s="1"/>
  <c r="W329" i="28"/>
  <c r="C329" i="28" s="1"/>
  <c r="D329" i="28" s="1"/>
  <c r="F329" i="28" s="1"/>
  <c r="W265" i="28"/>
  <c r="C265" i="28" s="1"/>
  <c r="D265" i="28" s="1"/>
  <c r="F265" i="28" s="1"/>
  <c r="W201" i="28"/>
  <c r="C201" i="28" s="1"/>
  <c r="D201" i="28" s="1"/>
  <c r="F201" i="28" s="1"/>
  <c r="W137" i="28"/>
  <c r="C137" i="28" s="1"/>
  <c r="D137" i="28" s="1"/>
  <c r="F137" i="28" s="1"/>
  <c r="W73" i="28"/>
  <c r="C73" i="28" s="1"/>
  <c r="D73" i="28" s="1"/>
  <c r="F73" i="28" s="1"/>
  <c r="W448" i="28"/>
  <c r="C448" i="28" s="1"/>
  <c r="D448" i="28" s="1"/>
  <c r="F448" i="28" s="1"/>
  <c r="W384" i="28"/>
  <c r="C384" i="28" s="1"/>
  <c r="D384" i="28" s="1"/>
  <c r="F384" i="28" s="1"/>
  <c r="W320" i="28"/>
  <c r="C320" i="28" s="1"/>
  <c r="D320" i="28" s="1"/>
  <c r="F320" i="28" s="1"/>
  <c r="W256" i="28"/>
  <c r="C256" i="28" s="1"/>
  <c r="D256" i="28" s="1"/>
  <c r="F256" i="28" s="1"/>
  <c r="W192" i="28"/>
  <c r="C192" i="28" s="1"/>
  <c r="D192" i="28" s="1"/>
  <c r="F192" i="28" s="1"/>
  <c r="W128" i="28"/>
  <c r="C128" i="28" s="1"/>
  <c r="D128" i="28" s="1"/>
  <c r="F128" i="28" s="1"/>
  <c r="W64" i="28"/>
  <c r="C64" i="28" s="1"/>
  <c r="D64" i="28" s="1"/>
  <c r="F64" i="28" s="1"/>
  <c r="W143" i="28"/>
  <c r="C143" i="28" s="1"/>
  <c r="D143" i="28" s="1"/>
  <c r="F143" i="28" s="1"/>
  <c r="W79" i="28"/>
  <c r="C79" i="28" s="1"/>
  <c r="D79" i="28" s="1"/>
  <c r="F79" i="28" s="1"/>
  <c r="W15" i="28"/>
  <c r="C15" i="28" s="1"/>
  <c r="D15" i="28" s="1"/>
  <c r="F15" i="28" s="1"/>
  <c r="W550" i="28"/>
  <c r="C550" i="28" s="1"/>
  <c r="D550" i="28" s="1"/>
  <c r="F550" i="28" s="1"/>
  <c r="W486" i="28"/>
  <c r="C486" i="28" s="1"/>
  <c r="D486" i="28" s="1"/>
  <c r="F486" i="28" s="1"/>
  <c r="W422" i="28"/>
  <c r="C422" i="28" s="1"/>
  <c r="D422" i="28" s="1"/>
  <c r="F422" i="28" s="1"/>
  <c r="W358" i="28"/>
  <c r="C358" i="28" s="1"/>
  <c r="D358" i="28" s="1"/>
  <c r="F358" i="28" s="1"/>
  <c r="W294" i="28"/>
  <c r="C294" i="28" s="1"/>
  <c r="D294" i="28" s="1"/>
  <c r="F294" i="28" s="1"/>
  <c r="W230" i="28"/>
  <c r="C230" i="28" s="1"/>
  <c r="D230" i="28" s="1"/>
  <c r="F230" i="28" s="1"/>
  <c r="W166" i="28"/>
  <c r="C166" i="28" s="1"/>
  <c r="D166" i="28" s="1"/>
  <c r="F166" i="28" s="1"/>
  <c r="W102" i="28"/>
  <c r="C102" i="28" s="1"/>
  <c r="D102" i="28" s="1"/>
  <c r="F102" i="28" s="1"/>
  <c r="W38" i="28"/>
  <c r="C38" i="28" s="1"/>
  <c r="D38" i="28" s="1"/>
  <c r="F38" i="28" s="1"/>
  <c r="W573" i="28"/>
  <c r="C573" i="28" s="1"/>
  <c r="D573" i="28" s="1"/>
  <c r="F573" i="28" s="1"/>
  <c r="W509" i="28"/>
  <c r="C509" i="28" s="1"/>
  <c r="D509" i="28" s="1"/>
  <c r="F509" i="28" s="1"/>
  <c r="W445" i="28"/>
  <c r="C445" i="28" s="1"/>
  <c r="D445" i="28" s="1"/>
  <c r="F445" i="28" s="1"/>
  <c r="W381" i="28"/>
  <c r="C381" i="28" s="1"/>
  <c r="D381" i="28" s="1"/>
  <c r="F381" i="28" s="1"/>
  <c r="W317" i="28"/>
  <c r="C317" i="28" s="1"/>
  <c r="D317" i="28" s="1"/>
  <c r="F317" i="28" s="1"/>
  <c r="W253" i="28"/>
  <c r="C253" i="28" s="1"/>
  <c r="D253" i="28" s="1"/>
  <c r="F253" i="28" s="1"/>
  <c r="W189" i="28"/>
  <c r="C189" i="28" s="1"/>
  <c r="D189" i="28" s="1"/>
  <c r="F189" i="28" s="1"/>
  <c r="W125" i="28"/>
  <c r="C125" i="28" s="1"/>
  <c r="D125" i="28" s="1"/>
  <c r="F125" i="28" s="1"/>
  <c r="W61" i="28"/>
  <c r="C61" i="28" s="1"/>
  <c r="D61" i="28" s="1"/>
  <c r="F61" i="28" s="1"/>
  <c r="W508" i="28"/>
  <c r="C508" i="28" s="1"/>
  <c r="D508" i="28" s="1"/>
  <c r="F508" i="28" s="1"/>
  <c r="W444" i="28"/>
  <c r="C444" i="28" s="1"/>
  <c r="D444" i="28" s="1"/>
  <c r="F444" i="28" s="1"/>
  <c r="W380" i="28"/>
  <c r="C380" i="28" s="1"/>
  <c r="D380" i="28" s="1"/>
  <c r="F380" i="28" s="1"/>
  <c r="W316" i="28"/>
  <c r="C316" i="28" s="1"/>
  <c r="D316" i="28" s="1"/>
  <c r="F316" i="28" s="1"/>
  <c r="W252" i="28"/>
  <c r="C252" i="28" s="1"/>
  <c r="D252" i="28" s="1"/>
  <c r="F252" i="28" s="1"/>
  <c r="W188" i="28"/>
  <c r="C188" i="28" s="1"/>
  <c r="D188" i="28" s="1"/>
  <c r="F188" i="28" s="1"/>
  <c r="W124" i="28"/>
  <c r="C124" i="28" s="1"/>
  <c r="D124" i="28" s="1"/>
  <c r="F124" i="28" s="1"/>
  <c r="W60" i="28"/>
  <c r="C60" i="28" s="1"/>
  <c r="D60" i="28" s="1"/>
  <c r="F60" i="28" s="1"/>
  <c r="W9" i="28"/>
  <c r="C9" i="28" s="1"/>
  <c r="D9" i="28" s="1"/>
  <c r="F9" i="28" s="1"/>
  <c r="Q12" i="3"/>
  <c r="Q13" i="3"/>
  <c r="Q141" i="3" l="1"/>
  <c r="R141" i="3" s="1"/>
  <c r="G188" i="28"/>
  <c r="G189" i="28"/>
  <c r="G102" i="28"/>
  <c r="G15" i="28"/>
  <c r="G66" i="28"/>
  <c r="G837" i="28"/>
  <c r="G921" i="28"/>
  <c r="G209" i="28"/>
  <c r="G124" i="28"/>
  <c r="G125" i="28"/>
  <c r="G38" i="28"/>
  <c r="G550" i="28"/>
  <c r="G320" i="28"/>
  <c r="G393" i="28"/>
  <c r="G387" i="28"/>
  <c r="G988" i="28"/>
  <c r="G773" i="28"/>
  <c r="G530" i="28"/>
  <c r="G1062" i="28"/>
  <c r="G458" i="28"/>
  <c r="G1016" i="28"/>
  <c r="G857" i="28"/>
  <c r="G730" i="28"/>
  <c r="G627" i="28"/>
  <c r="G771" i="28"/>
  <c r="G943" i="28"/>
  <c r="G388" i="28"/>
  <c r="G389" i="28"/>
  <c r="G302" i="28"/>
  <c r="G72" i="28"/>
  <c r="G145" i="28"/>
  <c r="G266" i="28"/>
  <c r="G740" i="28"/>
  <c r="G491" i="28"/>
  <c r="G1037" i="28"/>
  <c r="G814" i="28"/>
  <c r="G607" i="28"/>
  <c r="G768" i="28"/>
  <c r="G609" i="28"/>
  <c r="G409" i="28"/>
  <c r="G994" i="28"/>
  <c r="G715" i="28"/>
  <c r="G1051" i="28"/>
  <c r="G140" i="28"/>
  <c r="G141" i="28"/>
  <c r="G54" i="28"/>
  <c r="G566" i="28"/>
  <c r="G336" i="28"/>
  <c r="G18" i="28"/>
  <c r="G435" i="28"/>
  <c r="G1004" i="28"/>
  <c r="G789" i="28"/>
  <c r="G552" i="28"/>
  <c r="G1078" i="28"/>
  <c r="G483" i="28"/>
  <c r="G1032" i="28"/>
  <c r="G873" i="28"/>
  <c r="G746" i="28"/>
  <c r="G1011" i="28"/>
  <c r="G67" i="28"/>
  <c r="G366" i="28"/>
  <c r="G671" i="28"/>
  <c r="G82" i="28"/>
  <c r="G941" i="28"/>
  <c r="G1122" i="28"/>
  <c r="G240" i="28"/>
  <c r="G693" i="28"/>
  <c r="G982" i="28"/>
  <c r="G936" i="28"/>
  <c r="G777" i="28"/>
  <c r="G308" i="28"/>
  <c r="G222" i="28"/>
  <c r="G135" i="28"/>
  <c r="G65" i="28"/>
  <c r="G186" i="28"/>
  <c r="G660" i="28"/>
  <c r="G263" i="28"/>
  <c r="G957" i="28"/>
  <c r="G734" i="28"/>
  <c r="G496" i="28"/>
  <c r="G688" i="28"/>
  <c r="G498" i="28"/>
  <c r="G27" i="28"/>
  <c r="G914" i="28"/>
  <c r="G1074" i="28"/>
  <c r="G935" i="28"/>
  <c r="G1052" i="28"/>
  <c r="G83" i="28"/>
  <c r="G452" i="28"/>
  <c r="G804" i="28"/>
  <c r="G673" i="28"/>
  <c r="G205" i="28"/>
  <c r="G1068" i="28"/>
  <c r="G183" i="28"/>
  <c r="G883" i="28"/>
  <c r="G282" i="28"/>
  <c r="G623" i="28"/>
  <c r="G799" i="28"/>
  <c r="G518" i="28"/>
  <c r="G741" i="28"/>
  <c r="G825" i="28"/>
  <c r="G293" i="28"/>
  <c r="G644" i="28"/>
  <c r="G672" i="28"/>
  <c r="G45" i="28"/>
  <c r="G434" i="28"/>
  <c r="G691" i="28"/>
  <c r="G166" i="28"/>
  <c r="G1116" i="28"/>
  <c r="G632" i="28"/>
  <c r="G1019" i="28"/>
  <c r="G517" i="28"/>
  <c r="G868" i="28"/>
  <c r="G759" i="28"/>
  <c r="G983" i="28"/>
  <c r="G182" i="28"/>
  <c r="G146" i="28"/>
  <c r="G694" i="28"/>
  <c r="G874" i="28"/>
  <c r="G468" i="28"/>
  <c r="G225" i="28"/>
  <c r="G1117" i="28"/>
  <c r="G546" i="28"/>
  <c r="G875" i="28"/>
  <c r="G70" i="28"/>
  <c r="G582" i="28"/>
  <c r="G352" i="28"/>
  <c r="G805" i="28"/>
  <c r="G572" i="28"/>
  <c r="G1094" i="28"/>
  <c r="G511" i="28"/>
  <c r="G1048" i="28"/>
  <c r="G889" i="28"/>
  <c r="G762" i="28"/>
  <c r="G475" i="28"/>
  <c r="G899" i="28"/>
  <c r="G1050" i="28"/>
  <c r="G356" i="28"/>
  <c r="G357" i="28"/>
  <c r="G270" i="28"/>
  <c r="G40" i="28"/>
  <c r="G113" i="28"/>
  <c r="G234" i="28"/>
  <c r="G708" i="28"/>
  <c r="G439" i="28"/>
  <c r="G1005" i="28"/>
  <c r="G782" i="28"/>
  <c r="G563" i="28"/>
  <c r="G736" i="28"/>
  <c r="G567" i="28"/>
  <c r="G283" i="28"/>
  <c r="G962" i="28"/>
  <c r="G319" i="28"/>
  <c r="G1075" i="28"/>
  <c r="G108" i="28"/>
  <c r="G109" i="28"/>
  <c r="G22" i="28"/>
  <c r="G534" i="28"/>
  <c r="G304" i="28"/>
  <c r="G377" i="28"/>
  <c r="G323" i="28"/>
  <c r="G1059" i="28"/>
  <c r="G330" i="28"/>
  <c r="G699" i="28"/>
  <c r="G204" i="28"/>
  <c r="G400" i="28"/>
  <c r="G576" i="28"/>
  <c r="G405" i="28"/>
  <c r="G756" i="28"/>
  <c r="G784" i="28"/>
  <c r="G92" i="28"/>
  <c r="G361" i="28"/>
  <c r="G1030" i="28"/>
  <c r="G503" i="28"/>
  <c r="G49" i="28"/>
  <c r="G1025" i="28"/>
  <c r="G433" i="28"/>
  <c r="G448" i="28"/>
  <c r="G678" i="28"/>
  <c r="G717" i="28"/>
  <c r="G441" i="28"/>
  <c r="G1006" i="28"/>
  <c r="G275" i="28"/>
  <c r="G960" i="28"/>
  <c r="G801" i="28"/>
  <c r="G674" i="28"/>
  <c r="G1121" i="28"/>
  <c r="G1120" i="28"/>
  <c r="G683" i="28"/>
  <c r="G332" i="28"/>
  <c r="G333" i="28"/>
  <c r="G246" i="28"/>
  <c r="G16" i="28"/>
  <c r="G89" i="28"/>
  <c r="G210" i="28"/>
  <c r="G684" i="28"/>
  <c r="G359" i="28"/>
  <c r="G981" i="28"/>
  <c r="G758" i="28"/>
  <c r="G531" i="28"/>
  <c r="G712" i="28"/>
  <c r="G535" i="28"/>
  <c r="G187" i="28"/>
  <c r="G938" i="28"/>
  <c r="G1079" i="28"/>
  <c r="G1027" i="28"/>
  <c r="G20" i="28"/>
  <c r="G21" i="28"/>
  <c r="G533" i="28"/>
  <c r="G614" i="28"/>
  <c r="G794" i="28"/>
  <c r="G453" i="28"/>
  <c r="G1101" i="28"/>
  <c r="G832" i="28"/>
  <c r="G811" i="28"/>
  <c r="G31" i="28"/>
  <c r="G630" i="28"/>
  <c r="G937" i="28"/>
  <c r="G827" i="28"/>
  <c r="G318" i="28"/>
  <c r="G519" i="28"/>
  <c r="G625" i="28"/>
  <c r="G411" i="28"/>
  <c r="G605" i="28"/>
  <c r="G956" i="28"/>
  <c r="G371" i="28"/>
  <c r="G1112" i="28"/>
  <c r="G206" i="28"/>
  <c r="G170" i="28"/>
  <c r="G471" i="28"/>
  <c r="G871" i="28"/>
  <c r="G557" i="28"/>
  <c r="G908" i="28"/>
  <c r="G363" i="28"/>
  <c r="G179" i="28"/>
  <c r="G309" i="28"/>
  <c r="G79" i="28"/>
  <c r="G901" i="28"/>
  <c r="G367" i="28"/>
  <c r="G858" i="28"/>
  <c r="G516" i="28"/>
  <c r="G273" i="28"/>
  <c r="G203" i="28"/>
  <c r="G896" i="28"/>
  <c r="G1088" i="28"/>
  <c r="G268" i="28"/>
  <c r="G25" i="28"/>
  <c r="G917" i="28"/>
  <c r="G427" i="28"/>
  <c r="G775" i="28"/>
  <c r="G382" i="28"/>
  <c r="G603" i="28"/>
  <c r="G687" i="28"/>
  <c r="G791" i="28"/>
  <c r="G157" i="28"/>
  <c r="G1020" i="28"/>
  <c r="G316" i="28"/>
  <c r="G295" i="28"/>
  <c r="G507" i="28"/>
  <c r="G91" i="28"/>
  <c r="G967" i="28"/>
  <c r="G581" i="28"/>
  <c r="G264" i="28"/>
  <c r="G163" i="28"/>
  <c r="G380" i="28"/>
  <c r="G294" i="28"/>
  <c r="G137" i="28"/>
  <c r="G480" i="28"/>
  <c r="G599" i="28"/>
  <c r="G651" i="28"/>
  <c r="G132" i="28"/>
  <c r="G46" i="28"/>
  <c r="G401" i="28"/>
  <c r="G1024" i="28"/>
  <c r="G310" i="28"/>
  <c r="G384" i="28"/>
  <c r="G755" i="28"/>
  <c r="G136" i="28"/>
  <c r="G878" i="28"/>
  <c r="G991" i="28"/>
  <c r="G853" i="28"/>
  <c r="G810" i="28"/>
  <c r="G404" i="28"/>
  <c r="G88" i="28"/>
  <c r="G1053" i="28"/>
  <c r="G449" i="28"/>
  <c r="G93" i="28"/>
  <c r="G259" i="28"/>
  <c r="G984" i="28"/>
  <c r="G815" i="28"/>
  <c r="G119" i="28"/>
  <c r="G718" i="28"/>
  <c r="G898" i="28"/>
  <c r="G470" i="28"/>
  <c r="G1082" i="28"/>
  <c r="G253" i="28"/>
  <c r="G130" i="28"/>
  <c r="G375" i="28"/>
  <c r="G10" i="28"/>
  <c r="G200" i="28"/>
  <c r="G653" i="28"/>
  <c r="G737" i="28"/>
  <c r="G747" i="28"/>
  <c r="G95" i="28"/>
  <c r="G51" i="28"/>
  <c r="G648" i="28"/>
  <c r="G1001" i="28"/>
  <c r="G4" i="28"/>
  <c r="G152" i="28"/>
  <c r="G820" i="28"/>
  <c r="G848" i="28"/>
  <c r="G1042" i="28"/>
  <c r="G465" i="28"/>
  <c r="G230" i="28"/>
  <c r="G73" i="28"/>
  <c r="G668" i="28"/>
  <c r="G965" i="28"/>
  <c r="G512" i="28"/>
  <c r="G1113" i="28"/>
  <c r="G69" i="28"/>
  <c r="G337" i="28"/>
  <c r="G258" i="28"/>
  <c r="G1029" i="28"/>
  <c r="G595" i="28"/>
  <c r="G986" i="28"/>
  <c r="G133" i="28"/>
  <c r="G328" i="28"/>
  <c r="G415" i="28"/>
  <c r="G781" i="28"/>
  <c r="G1070" i="28"/>
  <c r="G865" i="28"/>
  <c r="G851" i="28"/>
  <c r="G975" i="28"/>
  <c r="G397" i="28"/>
  <c r="G153" i="28"/>
  <c r="G3" i="28"/>
  <c r="G444" i="28"/>
  <c r="G515" i="28"/>
  <c r="G554" i="28"/>
  <c r="G1119" i="28"/>
  <c r="G583" i="28"/>
  <c r="G524" i="28"/>
  <c r="G118" i="28"/>
  <c r="G538" i="28"/>
  <c r="G175" i="28"/>
  <c r="G223" i="28"/>
  <c r="G161" i="28"/>
  <c r="G830" i="28"/>
  <c r="G1010" i="28"/>
  <c r="G288" i="28"/>
  <c r="G481" i="28"/>
  <c r="G698" i="28"/>
  <c r="G292" i="28"/>
  <c r="G199" i="28"/>
  <c r="G473" i="28"/>
  <c r="G44" i="28"/>
  <c r="G313" i="28"/>
  <c r="G650" i="28"/>
  <c r="G252" i="28"/>
  <c r="G602" i="28"/>
  <c r="G985" i="28"/>
  <c r="G667" i="28"/>
  <c r="G430" i="28"/>
  <c r="G394" i="28"/>
  <c r="G942" i="28"/>
  <c r="G610" i="28"/>
  <c r="G269" i="28"/>
  <c r="G620" i="28"/>
  <c r="G423" i="28"/>
  <c r="G1057" i="28"/>
  <c r="G469" i="28"/>
  <c r="G346" i="28"/>
  <c r="G894" i="28"/>
  <c r="G689" i="28"/>
  <c r="G156" i="28"/>
  <c r="G34" i="28"/>
  <c r="G317" i="28"/>
  <c r="G143" i="28"/>
  <c r="G194" i="28"/>
  <c r="G742" i="28"/>
  <c r="G696" i="28"/>
  <c r="G922" i="28"/>
  <c r="G68" i="28"/>
  <c r="G494" i="28"/>
  <c r="G932" i="28"/>
  <c r="G381" i="28"/>
  <c r="G64" i="28"/>
  <c r="G732" i="28"/>
  <c r="G806" i="28"/>
  <c r="G760" i="28"/>
  <c r="G379" i="28"/>
  <c r="G547" i="28"/>
  <c r="G558" i="28"/>
  <c r="G996" i="28"/>
  <c r="G540" i="28"/>
  <c r="G472" i="28"/>
  <c r="G738" i="28"/>
  <c r="G803" i="28"/>
  <c r="G396" i="28"/>
  <c r="G80" i="28"/>
  <c r="G9" i="28"/>
  <c r="G508" i="28"/>
  <c r="G509" i="28"/>
  <c r="G422" i="28"/>
  <c r="G60" i="28"/>
  <c r="G61" i="28"/>
  <c r="G573" i="28"/>
  <c r="G486" i="28"/>
  <c r="G256" i="28"/>
  <c r="G329" i="28"/>
  <c r="G972" i="28"/>
  <c r="G757" i="28"/>
  <c r="G506" i="28"/>
  <c r="G1046" i="28"/>
  <c r="G425" i="28"/>
  <c r="G1000" i="28"/>
  <c r="G841" i="28"/>
  <c r="G714" i="28"/>
  <c r="G1099" i="28"/>
  <c r="G659" i="28"/>
  <c r="G879" i="28"/>
  <c r="G372" i="28"/>
  <c r="G373" i="28"/>
  <c r="G286" i="28"/>
  <c r="G56" i="28"/>
  <c r="G129" i="28"/>
  <c r="G250" i="28"/>
  <c r="G724" i="28"/>
  <c r="G466" i="28"/>
  <c r="G1021" i="28"/>
  <c r="G798" i="28"/>
  <c r="G585" i="28"/>
  <c r="G752" i="28"/>
  <c r="G587" i="28"/>
  <c r="G347" i="28"/>
  <c r="G978" i="28"/>
  <c r="G579" i="28"/>
  <c r="G1115" i="28"/>
  <c r="G446" i="28"/>
  <c r="G216" i="28"/>
  <c r="G289" i="28"/>
  <c r="G410" i="28"/>
  <c r="G884" i="28"/>
  <c r="G669" i="28"/>
  <c r="G267" i="28"/>
  <c r="G958" i="28"/>
  <c r="G7" i="28"/>
  <c r="G912" i="28"/>
  <c r="G753" i="28"/>
  <c r="G626" i="28"/>
  <c r="G1039" i="28"/>
  <c r="G1049" i="28"/>
  <c r="G947" i="28"/>
  <c r="G220" i="28"/>
  <c r="G221" i="28"/>
  <c r="G134" i="28"/>
  <c r="G47" i="28"/>
  <c r="G416" i="28"/>
  <c r="G98" i="28"/>
  <c r="G560" i="28"/>
  <c r="G1084" i="28"/>
  <c r="G869" i="28"/>
  <c r="G646" i="28"/>
  <c r="G239" i="28"/>
  <c r="G596" i="28"/>
  <c r="G247" i="28"/>
  <c r="G953" i="28"/>
  <c r="G826" i="28"/>
  <c r="G891" i="28"/>
  <c r="G99" i="28"/>
  <c r="G1106" i="28"/>
  <c r="G420" i="28"/>
  <c r="G421" i="28"/>
  <c r="G334" i="28"/>
  <c r="G104" i="28"/>
  <c r="G177" i="28"/>
  <c r="G298" i="28"/>
  <c r="G772" i="28"/>
  <c r="G539" i="28"/>
  <c r="G1069" i="28"/>
  <c r="G846" i="28"/>
  <c r="G639" i="28"/>
  <c r="G800" i="28"/>
  <c r="G641" i="28"/>
  <c r="G474" i="28"/>
  <c r="G255" i="28"/>
  <c r="G863" i="28"/>
  <c r="G611" i="28"/>
  <c r="G172" i="28"/>
  <c r="G173" i="28"/>
  <c r="G86" i="28"/>
  <c r="G598" i="28"/>
  <c r="G368" i="28"/>
  <c r="G50" i="28"/>
  <c r="G490" i="28"/>
  <c r="G1036" i="28"/>
  <c r="G821" i="28"/>
  <c r="G594" i="28"/>
  <c r="G1110" i="28"/>
  <c r="G532" i="28"/>
  <c r="G1064" i="28"/>
  <c r="G905" i="28"/>
  <c r="G778" i="28"/>
  <c r="G643" i="28"/>
  <c r="G963" i="28"/>
  <c r="G1080" i="28"/>
  <c r="G436" i="28"/>
  <c r="G437" i="28"/>
  <c r="G350" i="28"/>
  <c r="G120" i="28"/>
  <c r="G193" i="28"/>
  <c r="G314" i="28"/>
  <c r="G788" i="28"/>
  <c r="G561" i="28"/>
  <c r="G1085" i="28"/>
  <c r="G862" i="28"/>
  <c r="G655" i="28"/>
  <c r="G816" i="28"/>
  <c r="G657" i="28"/>
  <c r="G499" i="28"/>
  <c r="G559" i="28"/>
  <c r="G927" i="28"/>
  <c r="G739" i="28"/>
  <c r="G274" i="28"/>
  <c r="G748" i="28"/>
  <c r="G505" i="28"/>
  <c r="G1045" i="28"/>
  <c r="G822" i="28"/>
  <c r="G615" i="28"/>
  <c r="G776" i="28"/>
  <c r="G617" i="28"/>
  <c r="G431" i="28"/>
  <c r="G1002" i="28"/>
  <c r="G763" i="28"/>
  <c r="G159" i="28"/>
  <c r="G84" i="28"/>
  <c r="G85" i="28"/>
  <c r="G597" i="28"/>
  <c r="G510" i="28"/>
  <c r="G280" i="28"/>
  <c r="G353" i="28"/>
  <c r="G227" i="28"/>
  <c r="G948" i="28"/>
  <c r="G733" i="28"/>
  <c r="G467" i="28"/>
  <c r="G1022" i="28"/>
  <c r="G339" i="28"/>
  <c r="G976" i="28"/>
  <c r="G817" i="28"/>
  <c r="G690" i="28"/>
  <c r="G1111" i="28"/>
  <c r="G351" i="28"/>
  <c r="G783" i="28"/>
  <c r="G284" i="28"/>
  <c r="G285" i="28"/>
  <c r="G198" i="28"/>
  <c r="G111" i="28"/>
  <c r="G41" i="28"/>
  <c r="G162" i="28"/>
  <c r="G636" i="28"/>
  <c r="G167" i="28"/>
  <c r="G933" i="28"/>
  <c r="G710" i="28"/>
  <c r="G457" i="28"/>
  <c r="G664" i="28"/>
  <c r="G459" i="28"/>
  <c r="G1017" i="28"/>
  <c r="G890" i="28"/>
  <c r="G1097" i="28"/>
  <c r="G839" i="28"/>
  <c r="G5" i="28"/>
  <c r="G484" i="28"/>
  <c r="G485" i="28"/>
  <c r="G398" i="28"/>
  <c r="G168" i="28"/>
  <c r="G241" i="28"/>
  <c r="G362" i="28"/>
  <c r="G836" i="28"/>
  <c r="G621" i="28"/>
  <c r="G727" i="28"/>
  <c r="G910" i="28"/>
  <c r="G703" i="28"/>
  <c r="G864" i="28"/>
  <c r="G705" i="28"/>
  <c r="G568" i="28"/>
  <c r="G855" i="28"/>
  <c r="G1073" i="28"/>
  <c r="G939" i="28"/>
  <c r="G236" i="28"/>
  <c r="G237" i="28"/>
  <c r="G150" i="28"/>
  <c r="G63" i="28"/>
  <c r="G432" i="28"/>
  <c r="G114" i="28"/>
  <c r="G580" i="28"/>
  <c r="G1100" i="28"/>
  <c r="G885" i="28"/>
  <c r="G662" i="28"/>
  <c r="G303" i="28"/>
  <c r="G616" i="28"/>
  <c r="G311" i="28"/>
  <c r="G969" i="28"/>
  <c r="G842" i="28"/>
  <c r="G955" i="28"/>
  <c r="G514" i="28"/>
  <c r="G8" i="28"/>
  <c r="G500" i="28"/>
  <c r="G501" i="28"/>
  <c r="G414" i="28"/>
  <c r="G184" i="28"/>
  <c r="G257" i="28"/>
  <c r="G378" i="28"/>
  <c r="G852" i="28"/>
  <c r="G637" i="28"/>
  <c r="G123" i="28"/>
  <c r="G926" i="28"/>
  <c r="G719" i="28"/>
  <c r="G880" i="28"/>
  <c r="G721" i="28"/>
  <c r="G588" i="28"/>
  <c r="G919" i="28"/>
  <c r="G1098" i="28"/>
  <c r="G1003" i="28"/>
  <c r="G445" i="28"/>
  <c r="G358" i="28"/>
  <c r="G128" i="28"/>
  <c r="G201" i="28"/>
  <c r="G322" i="28"/>
  <c r="G796" i="28"/>
  <c r="G571" i="28"/>
  <c r="G1093" i="28"/>
  <c r="G870" i="28"/>
  <c r="G663" i="28"/>
  <c r="G824" i="28"/>
  <c r="G665" i="28"/>
  <c r="G513" i="28"/>
  <c r="G635" i="28"/>
  <c r="G959" i="28"/>
  <c r="G779" i="28"/>
  <c r="G196" i="28"/>
  <c r="G197" i="28"/>
  <c r="G110" i="28"/>
  <c r="G23" i="28"/>
  <c r="G392" i="28"/>
  <c r="G74" i="28"/>
  <c r="G528" i="28"/>
  <c r="G1060" i="28"/>
  <c r="G845" i="28"/>
  <c r="G622" i="28"/>
  <c r="G131" i="28"/>
  <c r="G564" i="28"/>
  <c r="G147" i="28"/>
  <c r="G929" i="28"/>
  <c r="G802" i="28"/>
  <c r="G795" i="28"/>
  <c r="G1065" i="28"/>
  <c r="G787" i="28"/>
  <c r="G460" i="28"/>
  <c r="G461" i="28"/>
  <c r="G374" i="28"/>
  <c r="G144" i="28"/>
  <c r="G217" i="28"/>
  <c r="G338" i="28"/>
  <c r="G812" i="28"/>
  <c r="G593" i="28"/>
  <c r="G1109" i="28"/>
  <c r="G886" i="28"/>
  <c r="G679" i="28"/>
  <c r="G840" i="28"/>
  <c r="G681" i="28"/>
  <c r="G536" i="28"/>
  <c r="G751" i="28"/>
  <c r="G1023" i="28"/>
  <c r="G843" i="28"/>
  <c r="G148" i="28"/>
  <c r="G149" i="28"/>
  <c r="G62" i="28"/>
  <c r="G574" i="28"/>
  <c r="G344" i="28"/>
  <c r="G26" i="28"/>
  <c r="G451" i="28"/>
  <c r="G1012" i="28"/>
  <c r="G797" i="28"/>
  <c r="G562" i="28"/>
  <c r="G1086" i="28"/>
  <c r="G497" i="28"/>
  <c r="G1040" i="28"/>
  <c r="G881" i="28"/>
  <c r="G754" i="28"/>
  <c r="G287" i="28"/>
  <c r="G867" i="28"/>
  <c r="G1034" i="28"/>
  <c r="G348" i="28"/>
  <c r="G349" i="28"/>
  <c r="G262" i="28"/>
  <c r="G32" i="28"/>
  <c r="G105" i="28"/>
  <c r="G226" i="28"/>
  <c r="G700" i="28"/>
  <c r="G417" i="28"/>
  <c r="G997" i="28"/>
  <c r="G774" i="28"/>
  <c r="G553" i="28"/>
  <c r="G728" i="28"/>
  <c r="G555" i="28"/>
  <c r="G251" i="28"/>
  <c r="G954" i="28"/>
  <c r="G1067" i="28"/>
  <c r="G1063" i="28"/>
  <c r="G36" i="28"/>
  <c r="G37" i="28"/>
  <c r="G549" i="28"/>
  <c r="G462" i="28"/>
  <c r="G232" i="28"/>
  <c r="G305" i="28"/>
  <c r="G426" i="28"/>
  <c r="G900" i="28"/>
  <c r="G685" i="28"/>
  <c r="G331" i="28"/>
  <c r="G974" i="28"/>
  <c r="G139" i="28"/>
  <c r="G928" i="28"/>
  <c r="G769" i="28"/>
  <c r="G642" i="28"/>
  <c r="G1071" i="28"/>
  <c r="G1105" i="28"/>
  <c r="G191" i="28"/>
  <c r="G300" i="28"/>
  <c r="G301" i="28"/>
  <c r="G214" i="28"/>
  <c r="G127" i="28"/>
  <c r="G57" i="28"/>
  <c r="G178" i="28"/>
  <c r="G652" i="28"/>
  <c r="G231" i="28"/>
  <c r="G949" i="28"/>
  <c r="G726" i="28"/>
  <c r="G482" i="28"/>
  <c r="G680" i="28"/>
  <c r="G487" i="28"/>
  <c r="G1033" i="28"/>
  <c r="G906" i="28"/>
  <c r="G1123" i="28"/>
  <c r="G903" i="28"/>
  <c r="G52" i="28"/>
  <c r="G53" i="28"/>
  <c r="G565" i="28"/>
  <c r="G478" i="28"/>
  <c r="G248" i="28"/>
  <c r="G321" i="28"/>
  <c r="G43" i="28"/>
  <c r="G916" i="28"/>
  <c r="G701" i="28"/>
  <c r="G395" i="28"/>
  <c r="G990" i="28"/>
  <c r="G211" i="28"/>
  <c r="G944" i="28"/>
  <c r="G785" i="28"/>
  <c r="G658" i="28"/>
  <c r="G1096" i="28"/>
  <c r="G915" i="28"/>
  <c r="G537" i="28"/>
  <c r="G192" i="28"/>
  <c r="G265" i="28"/>
  <c r="G386" i="28"/>
  <c r="G860" i="28"/>
  <c r="G645" i="28"/>
  <c r="G171" i="28"/>
  <c r="G934" i="28"/>
  <c r="G735" i="28"/>
  <c r="G888" i="28"/>
  <c r="G729" i="28"/>
  <c r="G600" i="28"/>
  <c r="G951" i="28"/>
  <c r="G1026" i="28"/>
  <c r="G1090" i="28"/>
  <c r="G260" i="28"/>
  <c r="G261" i="28"/>
  <c r="G174" i="28"/>
  <c r="G87" i="28"/>
  <c r="G17" i="28"/>
  <c r="G138" i="28"/>
  <c r="G612" i="28"/>
  <c r="G1124" i="28"/>
  <c r="G909" i="28"/>
  <c r="G686" i="28"/>
  <c r="G399" i="28"/>
  <c r="G640" i="28"/>
  <c r="G407" i="28"/>
  <c r="G993" i="28"/>
  <c r="G866" i="28"/>
  <c r="G1041" i="28"/>
  <c r="G731" i="28"/>
  <c r="G11" i="28"/>
  <c r="G13" i="28"/>
  <c r="G525" i="28"/>
  <c r="G438" i="28"/>
  <c r="G208" i="28"/>
  <c r="G281" i="28"/>
  <c r="G402" i="28"/>
  <c r="G876" i="28"/>
  <c r="G661" i="28"/>
  <c r="G235" i="28"/>
  <c r="G950" i="28"/>
  <c r="G767" i="28"/>
  <c r="G904" i="28"/>
  <c r="G745" i="28"/>
  <c r="G618" i="28"/>
  <c r="G1015" i="28"/>
  <c r="G1089" i="28"/>
  <c r="G819" i="28"/>
  <c r="G212" i="28"/>
  <c r="G213" i="28"/>
  <c r="G126" i="28"/>
  <c r="G39" i="28"/>
  <c r="G408" i="28"/>
  <c r="G90" i="28"/>
  <c r="G548" i="28"/>
  <c r="G1076" i="28"/>
  <c r="G861" i="28"/>
  <c r="G638" i="28"/>
  <c r="G207" i="28"/>
  <c r="G586" i="28"/>
  <c r="G215" i="28"/>
  <c r="G945" i="28"/>
  <c r="G818" i="28"/>
  <c r="G859" i="28"/>
  <c r="G1095" i="28"/>
  <c r="G979" i="28"/>
  <c r="G412" i="28"/>
  <c r="G413" i="28"/>
  <c r="G326" i="28"/>
  <c r="G96" i="28"/>
  <c r="G169" i="28"/>
  <c r="G290" i="28"/>
  <c r="G764" i="28"/>
  <c r="G529" i="28"/>
  <c r="G1061" i="28"/>
  <c r="G838" i="28"/>
  <c r="G631" i="28"/>
  <c r="G792" i="28"/>
  <c r="G633" i="28"/>
  <c r="G463" i="28"/>
  <c r="G1018" i="28"/>
  <c r="G831" i="28"/>
  <c r="G527" i="28"/>
  <c r="G100" i="28"/>
  <c r="G101" i="28"/>
  <c r="G14" i="28"/>
  <c r="G526" i="28"/>
  <c r="G296" i="28"/>
  <c r="G369" i="28"/>
  <c r="G291" i="28"/>
  <c r="G964" i="28"/>
  <c r="G749" i="28"/>
  <c r="G495" i="28"/>
  <c r="G1038" i="28"/>
  <c r="G403" i="28"/>
  <c r="G992" i="28"/>
  <c r="G833" i="28"/>
  <c r="G706" i="28"/>
  <c r="G1043" i="28"/>
  <c r="G591" i="28"/>
  <c r="G847" i="28"/>
  <c r="G364" i="28"/>
  <c r="G365" i="28"/>
  <c r="G278" i="28"/>
  <c r="G48" i="28"/>
  <c r="G121" i="28"/>
  <c r="G242" i="28"/>
  <c r="G716" i="28"/>
  <c r="G455" i="28"/>
  <c r="G1013" i="28"/>
  <c r="G790" i="28"/>
  <c r="G575" i="28"/>
  <c r="G744" i="28"/>
  <c r="G577" i="28"/>
  <c r="G315" i="28"/>
  <c r="G970" i="28"/>
  <c r="G489" i="28"/>
  <c r="G1114" i="28"/>
  <c r="G116" i="28"/>
  <c r="G117" i="28"/>
  <c r="G30" i="28"/>
  <c r="G542" i="28"/>
  <c r="G312" i="28"/>
  <c r="G385" i="28"/>
  <c r="G355" i="28"/>
  <c r="G980" i="28"/>
  <c r="G765" i="28"/>
  <c r="G520" i="28"/>
  <c r="G1054" i="28"/>
  <c r="G443" i="28"/>
  <c r="G1008" i="28"/>
  <c r="G849" i="28"/>
  <c r="G722" i="28"/>
  <c r="G1031" i="28"/>
  <c r="G723" i="28"/>
  <c r="G911" i="28"/>
  <c r="G107" i="28"/>
  <c r="G924" i="28"/>
  <c r="G709" i="28"/>
  <c r="G419" i="28"/>
  <c r="G998" i="28"/>
  <c r="G243" i="28"/>
  <c r="G952" i="28"/>
  <c r="G793" i="28"/>
  <c r="G666" i="28"/>
  <c r="G1107" i="28"/>
  <c r="G1035" i="28"/>
  <c r="G619" i="28"/>
  <c r="G324" i="28"/>
  <c r="G325" i="28"/>
  <c r="G238" i="28"/>
  <c r="G151" i="28"/>
  <c r="G81" i="28"/>
  <c r="G202" i="28"/>
  <c r="G676" i="28"/>
  <c r="G327" i="28"/>
  <c r="G973" i="28"/>
  <c r="G750" i="28"/>
  <c r="G521" i="28"/>
  <c r="G704" i="28"/>
  <c r="G523" i="28"/>
  <c r="G155" i="28"/>
  <c r="G930" i="28"/>
  <c r="G1103" i="28"/>
  <c r="G999" i="28"/>
  <c r="G76" i="28"/>
  <c r="G77" i="28"/>
  <c r="G589" i="28"/>
  <c r="G502" i="28"/>
  <c r="G272" i="28"/>
  <c r="G345" i="28"/>
  <c r="G195" i="28"/>
  <c r="G940" i="28"/>
  <c r="G725" i="28"/>
  <c r="G456" i="28"/>
  <c r="G1014" i="28"/>
  <c r="G307" i="28"/>
  <c r="G968" i="28"/>
  <c r="G809" i="28"/>
  <c r="G682" i="28"/>
  <c r="G1072" i="28"/>
  <c r="G35" i="28"/>
  <c r="G743" i="28"/>
  <c r="G276" i="28"/>
  <c r="G277" i="28"/>
  <c r="G190" i="28"/>
  <c r="G103" i="28"/>
  <c r="G33" i="28"/>
  <c r="G154" i="28"/>
  <c r="G628" i="28"/>
  <c r="G115" i="28"/>
  <c r="G925" i="28"/>
  <c r="G702" i="28"/>
  <c r="G442" i="28"/>
  <c r="G656" i="28"/>
  <c r="G447" i="28"/>
  <c r="G1009" i="28"/>
  <c r="G882" i="28"/>
  <c r="G1083" i="28"/>
  <c r="G807" i="28"/>
  <c r="G12" i="28"/>
  <c r="G476" i="28"/>
  <c r="G477" i="28"/>
  <c r="G390" i="28"/>
  <c r="G160" i="28"/>
  <c r="G233" i="28"/>
  <c r="G354" i="28"/>
  <c r="G828" i="28"/>
  <c r="G613" i="28"/>
  <c r="G902" i="28"/>
  <c r="G695" i="28"/>
  <c r="G856" i="28"/>
  <c r="G697" i="28"/>
  <c r="G556" i="28"/>
  <c r="G823" i="28"/>
  <c r="G1058" i="28"/>
  <c r="G907" i="28"/>
  <c r="G164" i="28"/>
  <c r="G165" i="28"/>
  <c r="G78" i="28"/>
  <c r="G590" i="28"/>
  <c r="G360" i="28"/>
  <c r="G42" i="28"/>
  <c r="G479" i="28"/>
  <c r="G1028" i="28"/>
  <c r="G813" i="28"/>
  <c r="G584" i="28"/>
  <c r="G1102" i="28"/>
  <c r="G522" i="28"/>
  <c r="G1056" i="28"/>
  <c r="G897" i="28"/>
  <c r="G770" i="28"/>
  <c r="G569" i="28"/>
  <c r="G931" i="28"/>
  <c r="G1066" i="28"/>
  <c r="G428" i="28"/>
  <c r="G429" i="28"/>
  <c r="G342" i="28"/>
  <c r="G112" i="28"/>
  <c r="G185" i="28"/>
  <c r="G306" i="28"/>
  <c r="G780" i="28"/>
  <c r="G551" i="28"/>
  <c r="G1077" i="28"/>
  <c r="G854" i="28"/>
  <c r="G647" i="28"/>
  <c r="G808" i="28"/>
  <c r="G649" i="28"/>
  <c r="G488" i="28"/>
  <c r="G464" i="28"/>
  <c r="G895" i="28"/>
  <c r="G675" i="28"/>
  <c r="G180" i="28"/>
  <c r="G181" i="28"/>
  <c r="G94" i="28"/>
  <c r="G606" i="28"/>
  <c r="G376" i="28"/>
  <c r="G58" i="28"/>
  <c r="G504" i="28"/>
  <c r="G1044" i="28"/>
  <c r="G829" i="28"/>
  <c r="G604" i="28"/>
  <c r="G1118" i="28"/>
  <c r="G544" i="28"/>
  <c r="G19" i="28"/>
  <c r="G913" i="28"/>
  <c r="G786" i="28"/>
  <c r="G707" i="28"/>
  <c r="G995" i="28"/>
  <c r="G1091" i="28"/>
  <c r="G835" i="28"/>
  <c r="G1007" i="28"/>
  <c r="G340" i="28"/>
  <c r="G341" i="28"/>
  <c r="G254" i="28"/>
  <c r="G24" i="28"/>
  <c r="G97" i="28"/>
  <c r="G218" i="28"/>
  <c r="G692" i="28"/>
  <c r="G391" i="28"/>
  <c r="G989" i="28"/>
  <c r="G766" i="28"/>
  <c r="G543" i="28"/>
  <c r="G720" i="28"/>
  <c r="G545" i="28"/>
  <c r="G219" i="28"/>
  <c r="G946" i="28"/>
  <c r="G450" i="28"/>
  <c r="G1047" i="28"/>
  <c r="G28" i="28"/>
  <c r="G29" i="28"/>
  <c r="G541" i="28"/>
  <c r="G454" i="28"/>
  <c r="G224" i="28"/>
  <c r="G297" i="28"/>
  <c r="G418" i="28"/>
  <c r="G892" i="28"/>
  <c r="G677" i="28"/>
  <c r="G299" i="28"/>
  <c r="G966" i="28"/>
  <c r="G75" i="28"/>
  <c r="G920" i="28"/>
  <c r="G761" i="28"/>
  <c r="G634" i="28"/>
  <c r="G1055" i="28"/>
  <c r="G1104" i="28"/>
  <c r="G1081" i="28"/>
  <c r="G228" i="28"/>
  <c r="G229" i="28"/>
  <c r="G142" i="28"/>
  <c r="G55" i="28"/>
  <c r="G424" i="28"/>
  <c r="G106" i="28"/>
  <c r="G570" i="28"/>
  <c r="G1092" i="28"/>
  <c r="G877" i="28"/>
  <c r="G654" i="28"/>
  <c r="G271" i="28"/>
  <c r="G608" i="28"/>
  <c r="G279" i="28"/>
  <c r="G961" i="28"/>
  <c r="G834" i="28"/>
  <c r="G923" i="28"/>
  <c r="G383" i="28"/>
  <c r="G6" i="28"/>
  <c r="G492" i="28"/>
  <c r="G493" i="28"/>
  <c r="G406" i="28"/>
  <c r="G176" i="28"/>
  <c r="G249" i="28"/>
  <c r="G370" i="28"/>
  <c r="G844" i="28"/>
  <c r="G629" i="28"/>
  <c r="G59" i="28"/>
  <c r="G918" i="28"/>
  <c r="G711" i="28"/>
  <c r="G872" i="28"/>
  <c r="G713" i="28"/>
  <c r="G578" i="28"/>
  <c r="G887" i="28"/>
  <c r="G1087" i="28"/>
  <c r="G971" i="28"/>
  <c r="G244" i="28"/>
  <c r="G245" i="28"/>
  <c r="G158" i="28"/>
  <c r="G71" i="28"/>
  <c r="G440" i="28"/>
  <c r="G122" i="28"/>
  <c r="G592" i="28"/>
  <c r="G1108" i="28"/>
  <c r="G893" i="28"/>
  <c r="G670" i="28"/>
  <c r="G335" i="28"/>
  <c r="G624" i="28"/>
  <c r="G343" i="28"/>
  <c r="G977" i="28"/>
  <c r="G850" i="28"/>
  <c r="G987" i="28"/>
  <c r="G601" i="28"/>
  <c r="P230" i="3"/>
  <c r="Q230" i="3"/>
  <c r="R230" i="3"/>
  <c r="S230" i="3"/>
  <c r="T230" i="3"/>
  <c r="U230" i="3"/>
  <c r="V230" i="3"/>
  <c r="W230" i="3"/>
  <c r="K9" i="28" l="1"/>
  <c r="L9" i="28" s="1"/>
  <c r="K10" i="28"/>
  <c r="L10" i="28" s="1"/>
  <c r="K11" i="28"/>
  <c r="L11" i="28" s="1"/>
  <c r="K7" i="28"/>
  <c r="L7" i="28" s="1"/>
  <c r="K4" i="28"/>
  <c r="L4" i="28" s="1"/>
  <c r="K12" i="28"/>
  <c r="L12" i="28" s="1"/>
  <c r="K8" i="28"/>
  <c r="L8" i="28" s="1"/>
  <c r="K5" i="28"/>
  <c r="L5" i="28" s="1"/>
  <c r="K3" i="28"/>
  <c r="L3" i="28" s="1"/>
  <c r="K6" i="28"/>
  <c r="L6" i="28" s="1"/>
  <c r="I9" i="28"/>
  <c r="I10" i="28"/>
  <c r="I11" i="28"/>
  <c r="I4" i="28"/>
  <c r="I12" i="28"/>
  <c r="I5" i="28"/>
  <c r="I3" i="28"/>
  <c r="I6" i="28"/>
  <c r="I7" i="28"/>
  <c r="I8" i="28"/>
  <c r="P229" i="3"/>
  <c r="Q229" i="3"/>
  <c r="R229" i="3"/>
  <c r="S229" i="3"/>
  <c r="T229" i="3"/>
  <c r="U229" i="3"/>
  <c r="V229" i="3"/>
  <c r="W229" i="3"/>
  <c r="S243" i="3" l="1"/>
  <c r="M10" i="28"/>
  <c r="M9" i="28"/>
  <c r="M11" i="28"/>
  <c r="O75" i="3" s="1"/>
  <c r="M7" i="28"/>
  <c r="M4" i="28"/>
  <c r="O82" i="3" s="1"/>
  <c r="M12" i="28"/>
  <c r="O74" i="3" s="1"/>
  <c r="J12" i="28"/>
  <c r="N74" i="3" s="1"/>
  <c r="J11" i="28"/>
  <c r="N75" i="3" s="1"/>
  <c r="J10" i="28"/>
  <c r="N76" i="3" s="1"/>
  <c r="J9" i="28"/>
  <c r="N77" i="3" s="1"/>
  <c r="M3" i="28"/>
  <c r="O83" i="3" s="1"/>
  <c r="J8" i="28"/>
  <c r="N78" i="3" s="1"/>
  <c r="J7" i="28"/>
  <c r="N79" i="3" s="1"/>
  <c r="M8" i="28"/>
  <c r="J5" i="28"/>
  <c r="N81" i="3" s="1"/>
  <c r="J4" i="28"/>
  <c r="N82" i="3" s="1"/>
  <c r="J6" i="28"/>
  <c r="N80" i="3" s="1"/>
  <c r="J3" i="28"/>
  <c r="N83" i="3" s="1"/>
  <c r="M5" i="28"/>
  <c r="M6" i="28"/>
  <c r="K13" i="28"/>
  <c r="I16" i="28"/>
  <c r="I18" i="28" s="1"/>
  <c r="Q266" i="3"/>
  <c r="P207" i="3"/>
  <c r="P205" i="3"/>
  <c r="S212" i="3" s="1"/>
  <c r="P204" i="3"/>
  <c r="P203" i="3"/>
  <c r="P202" i="3"/>
  <c r="P201" i="3"/>
  <c r="P200" i="3"/>
  <c r="P199" i="3"/>
  <c r="P198" i="3"/>
  <c r="P197" i="3"/>
  <c r="Q185" i="3"/>
  <c r="Q184" i="3"/>
  <c r="O140" i="3"/>
  <c r="P140" i="3" s="1"/>
  <c r="O139" i="3"/>
  <c r="P139" i="3" s="1"/>
  <c r="O138" i="3"/>
  <c r="P138" i="3" s="1"/>
  <c r="O137" i="3"/>
  <c r="P137" i="3" s="1"/>
  <c r="P14" i="3"/>
  <c r="N8" i="28" l="1"/>
  <c r="O78" i="3"/>
  <c r="N6" i="28"/>
  <c r="O80" i="3"/>
  <c r="N7" i="28"/>
  <c r="O79" i="3"/>
  <c r="N5" i="28"/>
  <c r="O81" i="3"/>
  <c r="N9" i="28"/>
  <c r="O77" i="3"/>
  <c r="N10" i="28"/>
  <c r="O76" i="3"/>
  <c r="S210" i="3"/>
  <c r="N11" i="28"/>
  <c r="N4" i="28"/>
  <c r="N12" i="28"/>
  <c r="N3" i="28"/>
  <c r="M13" i="28"/>
  <c r="L13" i="28"/>
  <c r="O141" i="3"/>
  <c r="R12" i="3"/>
  <c r="R13" i="3"/>
  <c r="R11" i="3"/>
  <c r="T266" i="3"/>
  <c r="J120" i="3"/>
  <c r="G123" i="3"/>
  <c r="J119" i="3"/>
  <c r="H128" i="3"/>
  <c r="D128" i="3"/>
  <c r="I128" i="3"/>
  <c r="E128" i="3"/>
  <c r="F128" i="3"/>
  <c r="G122" i="3"/>
  <c r="G127" i="3"/>
  <c r="H121" i="3"/>
  <c r="E119" i="3"/>
  <c r="E120" i="3"/>
  <c r="E121" i="3"/>
  <c r="E122" i="3"/>
  <c r="E123" i="3"/>
  <c r="E124" i="3"/>
  <c r="E125" i="3"/>
  <c r="E126" i="3"/>
  <c r="E127" i="3"/>
  <c r="R266" i="3"/>
  <c r="G121" i="3"/>
  <c r="G126" i="3"/>
  <c r="H124" i="3"/>
  <c r="F119" i="3"/>
  <c r="F120" i="3"/>
  <c r="F121" i="3"/>
  <c r="F122" i="3"/>
  <c r="F123" i="3"/>
  <c r="F124" i="3"/>
  <c r="F125" i="3"/>
  <c r="F126" i="3"/>
  <c r="F127" i="3"/>
  <c r="S266" i="3"/>
  <c r="G119" i="3"/>
  <c r="G128" i="3"/>
  <c r="G120" i="3"/>
  <c r="G125" i="3"/>
  <c r="H119" i="3"/>
  <c r="H123" i="3"/>
  <c r="H126" i="3"/>
  <c r="H127" i="3"/>
  <c r="I119" i="3"/>
  <c r="I120" i="3"/>
  <c r="I121" i="3"/>
  <c r="I122" i="3"/>
  <c r="I123" i="3"/>
  <c r="I124" i="3"/>
  <c r="I125" i="3"/>
  <c r="I126" i="3"/>
  <c r="I127" i="3"/>
  <c r="J121" i="3"/>
  <c r="J122" i="3"/>
  <c r="J123" i="3"/>
  <c r="J124" i="3"/>
  <c r="J125" i="3"/>
  <c r="J126" i="3"/>
  <c r="J127" i="3"/>
  <c r="J128" i="3"/>
  <c r="G124" i="3"/>
  <c r="H120" i="3"/>
  <c r="H125" i="3"/>
  <c r="P266" i="3"/>
  <c r="H122" i="3"/>
  <c r="D119" i="3"/>
  <c r="D120" i="3"/>
  <c r="D121" i="3"/>
  <c r="D122" i="3"/>
  <c r="D123" i="3"/>
  <c r="D124" i="3"/>
  <c r="D125" i="3"/>
  <c r="D126" i="3"/>
  <c r="D127" i="3"/>
  <c r="N13" i="28" l="1"/>
  <c r="O73" i="3"/>
  <c r="P77" i="3" s="1"/>
  <c r="S66" i="3"/>
  <c r="S269" i="3"/>
  <c r="S130" i="3"/>
  <c r="P81" i="3" l="1"/>
  <c r="P78" i="3"/>
  <c r="P80" i="3"/>
  <c r="P73" i="3"/>
  <c r="P74" i="3"/>
  <c r="P83" i="3"/>
  <c r="P82" i="3"/>
  <c r="P75" i="3"/>
  <c r="P79" i="3"/>
  <c r="P76"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<sst xmlns="http://schemas.openxmlformats.org/spreadsheetml/2006/main" count="128083" uniqueCount="4254">
  <si>
    <t>1.</t>
  </si>
  <si>
    <t>Clase</t>
  </si>
  <si>
    <t>Asistencia escolar</t>
  </si>
  <si>
    <t>Alfabetismo</t>
  </si>
  <si>
    <t>Tipo de vivienda</t>
  </si>
  <si>
    <t>Departamento</t>
  </si>
  <si>
    <t>Municipio</t>
  </si>
  <si>
    <t xml:space="preserve">Código: </t>
  </si>
  <si>
    <t>Rural disperso</t>
  </si>
  <si>
    <t>PERSONAS</t>
  </si>
  <si>
    <t>PORCENTAJE</t>
  </si>
  <si>
    <t>MUNICIPIO</t>
  </si>
  <si>
    <t>0 a 14 años</t>
  </si>
  <si>
    <t>15 a 64 años</t>
  </si>
  <si>
    <t>65 años y más</t>
  </si>
  <si>
    <t>Porcentaje</t>
  </si>
  <si>
    <t>Grupos de Edad</t>
  </si>
  <si>
    <t>HOMBRE</t>
  </si>
  <si>
    <t>MUJER</t>
  </si>
  <si>
    <t>0-4</t>
  </si>
  <si>
    <t>5-9</t>
  </si>
  <si>
    <t>10-14</t>
  </si>
  <si>
    <t>15-19</t>
  </si>
  <si>
    <t>20-24</t>
  </si>
  <si>
    <t>25-29</t>
  </si>
  <si>
    <t>30-34</t>
  </si>
  <si>
    <t>35-39</t>
  </si>
  <si>
    <t>40-44</t>
  </si>
  <si>
    <t>45-49</t>
  </si>
  <si>
    <t>50-54</t>
  </si>
  <si>
    <t>55-59</t>
  </si>
  <si>
    <t>60-64</t>
  </si>
  <si>
    <t>65-69</t>
  </si>
  <si>
    <t>70-74</t>
  </si>
  <si>
    <t>75-79</t>
  </si>
  <si>
    <t>80-84</t>
  </si>
  <si>
    <t>85 Y MÁS</t>
  </si>
  <si>
    <t>Total</t>
  </si>
  <si>
    <t>Cabecera Municipal</t>
  </si>
  <si>
    <t>Centro Poblado</t>
  </si>
  <si>
    <t>Porcentaje Clase</t>
  </si>
  <si>
    <t>Cabecera municipal</t>
  </si>
  <si>
    <t>Resguardo indígena</t>
  </si>
  <si>
    <t>Resto municipal fuera de territorio étnico</t>
  </si>
  <si>
    <t>Porcentaje No</t>
  </si>
  <si>
    <t>No informa</t>
  </si>
  <si>
    <t>Mujer</t>
  </si>
  <si>
    <t>Nivel educativo</t>
  </si>
  <si>
    <t>5 a 6 años</t>
  </si>
  <si>
    <t>7 a 11 años</t>
  </si>
  <si>
    <t>12 a 15 años</t>
  </si>
  <si>
    <t>16 a 17 años</t>
  </si>
  <si>
    <t>18 a 24 años</t>
  </si>
  <si>
    <t>25 y más años</t>
  </si>
  <si>
    <t>Preescolar</t>
  </si>
  <si>
    <t>Básica primaria</t>
  </si>
  <si>
    <t>Básica secundaria</t>
  </si>
  <si>
    <t>Educación media</t>
  </si>
  <si>
    <t>Técnica y tecnológica</t>
  </si>
  <si>
    <t>Universitario</t>
  </si>
  <si>
    <t>Posgrado</t>
  </si>
  <si>
    <t>Ninguno</t>
  </si>
  <si>
    <t>Porcentaje Sí asiste</t>
  </si>
  <si>
    <t>Hombre</t>
  </si>
  <si>
    <t>Cantidad</t>
  </si>
  <si>
    <t xml:space="preserve">Alfabetismo sexo*TODAS LAS EDADES </t>
  </si>
  <si>
    <t>Población que sabe leer y escribir</t>
  </si>
  <si>
    <t>Sí sabe leer y escribir</t>
  </si>
  <si>
    <t>Población que no sabe leer y escribir</t>
  </si>
  <si>
    <t>No sabe leer y escribir</t>
  </si>
  <si>
    <t>Personas</t>
  </si>
  <si>
    <t>Porcentaje Sí sabe leer y escribir</t>
  </si>
  <si>
    <t>Porcentaje No sabe leer y escribir</t>
  </si>
  <si>
    <t xml:space="preserve">Funcionamiento sexo*TODAS LAS EDADES </t>
  </si>
  <si>
    <t>Presenta dificultad</t>
  </si>
  <si>
    <t>Sí presenta dificultad</t>
  </si>
  <si>
    <t>No presenta dificultad</t>
  </si>
  <si>
    <t>Porcentaje Sí</t>
  </si>
  <si>
    <t>Sí cuenta con el servicio</t>
  </si>
  <si>
    <t>No cuenta con el servicio</t>
  </si>
  <si>
    <t>Electricidad</t>
  </si>
  <si>
    <t>Acueducto</t>
  </si>
  <si>
    <t>Alcantarillado</t>
  </si>
  <si>
    <t>Gas</t>
  </si>
  <si>
    <t>Recolección basuras</t>
  </si>
  <si>
    <t>Internet</t>
  </si>
  <si>
    <t xml:space="preserve"> Total</t>
  </si>
  <si>
    <t>Material predominante en los pisos</t>
  </si>
  <si>
    <t>Alfombra</t>
  </si>
  <si>
    <t>Cemento, gravilla</t>
  </si>
  <si>
    <t>Tierra, arena, barro</t>
  </si>
  <si>
    <t>Material predominante en los paredes</t>
  </si>
  <si>
    <t>Concreto vaciado</t>
  </si>
  <si>
    <t>Material prefabricado</t>
  </si>
  <si>
    <t>Guadua</t>
  </si>
  <si>
    <t>Tapia pisada, bahareque, adobe</t>
  </si>
  <si>
    <t>Caña, esterilla, otros vegetales</t>
  </si>
  <si>
    <t>No tiene paredes</t>
  </si>
  <si>
    <t>Tipo de hogar</t>
  </si>
  <si>
    <t>Tamaño del hogar</t>
  </si>
  <si>
    <t>Jefatura del hogar</t>
  </si>
  <si>
    <t>Componente vivienda</t>
  </si>
  <si>
    <t>Componente Servicios</t>
  </si>
  <si>
    <t>Componente Hacinamiento</t>
  </si>
  <si>
    <t>Componente Inasistencia</t>
  </si>
  <si>
    <t>Componente dependencia económica</t>
  </si>
  <si>
    <t>IPM_Indice de pobreza Multidimensional</t>
  </si>
  <si>
    <t>Antioquia</t>
  </si>
  <si>
    <t>05</t>
  </si>
  <si>
    <t>Normalista</t>
  </si>
  <si>
    <t>4 a 5 años</t>
  </si>
  <si>
    <t xml:space="preserve"> No informa</t>
  </si>
  <si>
    <t>total</t>
  </si>
  <si>
    <t>Sexo</t>
  </si>
  <si>
    <t xml:space="preserve"> Hablar o conversar</t>
  </si>
  <si>
    <t xml:space="preserve"> Ver de cerca, de lejos o alrededor</t>
  </si>
  <si>
    <t xml:space="preserve"> Mover el cuerpo, caminar</t>
  </si>
  <si>
    <t xml:space="preserve"> Agarrar o mover objetos con las manos</t>
  </si>
  <si>
    <t xml:space="preserve"> Comer, vestirse, bañarse por sí mismo</t>
  </si>
  <si>
    <t>Casa</t>
  </si>
  <si>
    <t>Apartamento</t>
  </si>
  <si>
    <t>Tipo cuarto</t>
  </si>
  <si>
    <t xml:space="preserve"> Hacer las tareas diarias sin mostrar
 problemas cardiacos, respiratorios</t>
  </si>
  <si>
    <t>U_DPTO</t>
  </si>
  <si>
    <t>TOTAL_PERSONAS</t>
  </si>
  <si>
    <t>N_NBI_VIV</t>
  </si>
  <si>
    <t>N_NBI_SER</t>
  </si>
  <si>
    <t>N_NBI_HAC</t>
  </si>
  <si>
    <t>N_NBI_INA</t>
  </si>
  <si>
    <t>N_NBI_DEP</t>
  </si>
  <si>
    <t/>
  </si>
  <si>
    <t>Dificultad que más afecta el desempeño diario</t>
  </si>
  <si>
    <t xml:space="preserve"> Oír la voz o los sonidos</t>
  </si>
  <si>
    <t>Vivienda tradicional Indígena</t>
  </si>
  <si>
    <t>ÁREA</t>
  </si>
  <si>
    <t>Nivel educativo de la población Negra, Afrodescendiente, Raizal y Palenquera en valores absolutos</t>
  </si>
  <si>
    <t>Departamento comunidad Negra, Afrodescendiente, Raizal y Palenquera</t>
  </si>
  <si>
    <t>Cabecera</t>
  </si>
  <si>
    <t>Porcentaje C</t>
  </si>
  <si>
    <t>Porcentaje R</t>
  </si>
  <si>
    <t>Otro (contenedor, carpa, embarcación,
 vagón, cueva, refugio natural, etc.)</t>
  </si>
  <si>
    <t>Vivienda tradicional Étnica
 (Afrocolombiana, Isleña, Rrom)</t>
  </si>
  <si>
    <t>Sí cuenta con el servicio Personas</t>
  </si>
  <si>
    <t>No cuenta con el servicio Personas</t>
  </si>
  <si>
    <t>Encuesta calidad de vida 2018</t>
  </si>
  <si>
    <t>Ejecicio experimental cálculo de la población por departamento</t>
  </si>
  <si>
    <t>Fuente</t>
  </si>
  <si>
    <t>Coeficiente de variación</t>
  </si>
  <si>
    <t>Censo Nacional de Población y vivienda 2018</t>
  </si>
  <si>
    <t xml:space="preserve">Poblacion </t>
  </si>
  <si>
    <t xml:space="preserve">Coeficiente de variación </t>
  </si>
  <si>
    <t>Variable</t>
  </si>
  <si>
    <t>Población en el departamento</t>
  </si>
  <si>
    <t>PROCESAMIENTOS</t>
  </si>
  <si>
    <t>NOMBRES</t>
  </si>
  <si>
    <t>TABLAS</t>
  </si>
  <si>
    <t>PUEBLOS</t>
  </si>
  <si>
    <t>CODIGO</t>
  </si>
  <si>
    <t>2.1.</t>
  </si>
  <si>
    <t>2.2.</t>
  </si>
  <si>
    <t>5.1.</t>
  </si>
  <si>
    <t>5.2.</t>
  </si>
  <si>
    <t>5.3.</t>
  </si>
  <si>
    <t>6.1.</t>
  </si>
  <si>
    <t>7.1.</t>
  </si>
  <si>
    <t>8.1.</t>
  </si>
  <si>
    <t>9.1.</t>
  </si>
  <si>
    <t>9.2.</t>
  </si>
  <si>
    <t>10.1.</t>
  </si>
  <si>
    <t>10.2.</t>
  </si>
  <si>
    <t>DEPTO</t>
  </si>
  <si>
    <t>POBLACION_NARP</t>
  </si>
  <si>
    <t>POBLACION_TOTAL</t>
  </si>
  <si>
    <t>Atlántico</t>
  </si>
  <si>
    <t>Bogotá, D.C.</t>
  </si>
  <si>
    <t>Bolívar</t>
  </si>
  <si>
    <t>Boyacá</t>
  </si>
  <si>
    <t>Caldas</t>
  </si>
  <si>
    <t>Caquetá</t>
  </si>
  <si>
    <t>Cauca</t>
  </si>
  <si>
    <t>Cesar</t>
  </si>
  <si>
    <t>Córdoba</t>
  </si>
  <si>
    <t>Cundinamarca</t>
  </si>
  <si>
    <t>Chocó</t>
  </si>
  <si>
    <t>Huila</t>
  </si>
  <si>
    <t>La Guajira</t>
  </si>
  <si>
    <t>Magdalena</t>
  </si>
  <si>
    <t>Meta</t>
  </si>
  <si>
    <t>Nariño</t>
  </si>
  <si>
    <t>Norte de Santander</t>
  </si>
  <si>
    <t>Quindio</t>
  </si>
  <si>
    <t>Risaralda</t>
  </si>
  <si>
    <t>Santander</t>
  </si>
  <si>
    <t>Sucre</t>
  </si>
  <si>
    <t>Tolima</t>
  </si>
  <si>
    <t>Valle del Cauca</t>
  </si>
  <si>
    <t>Arauca</t>
  </si>
  <si>
    <t>Casanare</t>
  </si>
  <si>
    <t>Putumayo</t>
  </si>
  <si>
    <t>Archipiélago de San Andrés</t>
  </si>
  <si>
    <t>Amazonas</t>
  </si>
  <si>
    <t>Guainía</t>
  </si>
  <si>
    <t>Guaviare</t>
  </si>
  <si>
    <t>Vaupés</t>
  </si>
  <si>
    <t>Vichada</t>
  </si>
  <si>
    <t>Población NARP por Departamento CNPV 2018</t>
  </si>
  <si>
    <t>PIJAO</t>
  </si>
  <si>
    <t>AMAZONAS</t>
  </si>
  <si>
    <t>08</t>
  </si>
  <si>
    <t>11</t>
  </si>
  <si>
    <t>13</t>
  </si>
  <si>
    <t>15</t>
  </si>
  <si>
    <t>17</t>
  </si>
  <si>
    <t>18</t>
  </si>
  <si>
    <t>19</t>
  </si>
  <si>
    <t>20</t>
  </si>
  <si>
    <t>23</t>
  </si>
  <si>
    <t>25</t>
  </si>
  <si>
    <t>27</t>
  </si>
  <si>
    <t>41</t>
  </si>
  <si>
    <t>44</t>
  </si>
  <si>
    <t>47</t>
  </si>
  <si>
    <t>50</t>
  </si>
  <si>
    <t>52</t>
  </si>
  <si>
    <t>54</t>
  </si>
  <si>
    <t>63</t>
  </si>
  <si>
    <t>66</t>
  </si>
  <si>
    <t>68</t>
  </si>
  <si>
    <t>70</t>
  </si>
  <si>
    <t>73</t>
  </si>
  <si>
    <t>76</t>
  </si>
  <si>
    <t>81</t>
  </si>
  <si>
    <t>85</t>
  </si>
  <si>
    <t>86</t>
  </si>
  <si>
    <t>91</t>
  </si>
  <si>
    <t>94</t>
  </si>
  <si>
    <t>95</t>
  </si>
  <si>
    <t>97</t>
  </si>
  <si>
    <t>99</t>
  </si>
  <si>
    <t>CALIDAD DE VIDA</t>
  </si>
  <si>
    <t>Población Grandes Grupos de Edad en Departamentos</t>
  </si>
  <si>
    <t>Población NARP por Municipio en Departamentos</t>
  </si>
  <si>
    <t>4.1.</t>
  </si>
  <si>
    <t>4.2.</t>
  </si>
  <si>
    <t>EDAD</t>
  </si>
  <si>
    <t>0-14 años</t>
  </si>
  <si>
    <t>15-64 años</t>
  </si>
  <si>
    <t>65 o más años</t>
  </si>
  <si>
    <t>SEXO</t>
  </si>
  <si>
    <t>0 a 4 Años</t>
  </si>
  <si>
    <t>U_MPIO</t>
  </si>
  <si>
    <t>MPIO</t>
  </si>
  <si>
    <t xml:space="preserve">MEDELLIN	</t>
  </si>
  <si>
    <t xml:space="preserve">ABEJORRAL	</t>
  </si>
  <si>
    <t xml:space="preserve">ABRIAQUI	</t>
  </si>
  <si>
    <t xml:space="preserve">ALEJANDRIA	</t>
  </si>
  <si>
    <t xml:space="preserve">AMAGA	</t>
  </si>
  <si>
    <t xml:space="preserve">AMALFI	</t>
  </si>
  <si>
    <t xml:space="preserve">ANDES	</t>
  </si>
  <si>
    <t xml:space="preserve">ANGELOPOLIS	</t>
  </si>
  <si>
    <t xml:space="preserve">ANGOSTURA	</t>
  </si>
  <si>
    <t xml:space="preserve">ANORI	</t>
  </si>
  <si>
    <t xml:space="preserve">SANTAFE DE ANTIOQUIA	</t>
  </si>
  <si>
    <t xml:space="preserve">ANZA	</t>
  </si>
  <si>
    <t xml:space="preserve">APARTADO	</t>
  </si>
  <si>
    <t xml:space="preserve">ARBOLETES	</t>
  </si>
  <si>
    <t xml:space="preserve">ARGELIA	</t>
  </si>
  <si>
    <t xml:space="preserve">ARMENIA	</t>
  </si>
  <si>
    <t xml:space="preserve">BARBOSA	</t>
  </si>
  <si>
    <t xml:space="preserve">BELMIRA	</t>
  </si>
  <si>
    <t xml:space="preserve">BELLO	</t>
  </si>
  <si>
    <t xml:space="preserve">BETANIA	</t>
  </si>
  <si>
    <t xml:space="preserve">BETULIA	</t>
  </si>
  <si>
    <t xml:space="preserve">CIUDAD BOLIVAR	</t>
  </si>
  <si>
    <t xml:space="preserve">BRICEÑO	</t>
  </si>
  <si>
    <t xml:space="preserve">BURITICA	</t>
  </si>
  <si>
    <t xml:space="preserve">CACERES	</t>
  </si>
  <si>
    <t xml:space="preserve">CAICEDO	</t>
  </si>
  <si>
    <t xml:space="preserve">CALDAS	</t>
  </si>
  <si>
    <t xml:space="preserve">CAMPAMENTO	</t>
  </si>
  <si>
    <t xml:space="preserve">CAÑASGORDAS	</t>
  </si>
  <si>
    <t xml:space="preserve">CARACOLI	</t>
  </si>
  <si>
    <t xml:space="preserve">CARAMANTA	</t>
  </si>
  <si>
    <t xml:space="preserve">CAREPA	</t>
  </si>
  <si>
    <t xml:space="preserve">EL CARMEN DE VIBORAL	</t>
  </si>
  <si>
    <t xml:space="preserve">CAROLINA	</t>
  </si>
  <si>
    <t xml:space="preserve">CAUCASIA	</t>
  </si>
  <si>
    <t xml:space="preserve">CHIGORODO	</t>
  </si>
  <si>
    <t xml:space="preserve">CISNEROS	</t>
  </si>
  <si>
    <t xml:space="preserve">COCORNA	</t>
  </si>
  <si>
    <t xml:space="preserve">CONCEPCION	</t>
  </si>
  <si>
    <t xml:space="preserve">CONCORDIA	</t>
  </si>
  <si>
    <t xml:space="preserve">COPACABANA	</t>
  </si>
  <si>
    <t xml:space="preserve">DABEIBA	</t>
  </si>
  <si>
    <t xml:space="preserve">DON MATIAS	</t>
  </si>
  <si>
    <t xml:space="preserve">EBEJICO	</t>
  </si>
  <si>
    <t xml:space="preserve">EL BAGRE	</t>
  </si>
  <si>
    <t xml:space="preserve">ENTRERRIOS	</t>
  </si>
  <si>
    <t xml:space="preserve">ENVIGADO	</t>
  </si>
  <si>
    <t xml:space="preserve">FREDONIA	</t>
  </si>
  <si>
    <t xml:space="preserve">FRONTINO	</t>
  </si>
  <si>
    <t xml:space="preserve">GIRALDO	</t>
  </si>
  <si>
    <t xml:space="preserve">GIRARDOTA	</t>
  </si>
  <si>
    <t xml:space="preserve">GOMEZ PLATA	</t>
  </si>
  <si>
    <t xml:space="preserve">GRANADA	</t>
  </si>
  <si>
    <t xml:space="preserve">GUADALUPE	</t>
  </si>
  <si>
    <t xml:space="preserve">GUARNE	</t>
  </si>
  <si>
    <t xml:space="preserve">GUATAPE	</t>
  </si>
  <si>
    <t xml:space="preserve">HELICONIA	</t>
  </si>
  <si>
    <t xml:space="preserve">HISPANIA	</t>
  </si>
  <si>
    <t xml:space="preserve">ITAGUI	</t>
  </si>
  <si>
    <t xml:space="preserve">ITUANGO	</t>
  </si>
  <si>
    <t xml:space="preserve">JARDIN	</t>
  </si>
  <si>
    <t xml:space="preserve">JERICO	</t>
  </si>
  <si>
    <t xml:space="preserve">LA CEJA	</t>
  </si>
  <si>
    <t xml:space="preserve">LA ESTRELLA	</t>
  </si>
  <si>
    <t xml:space="preserve">LA PINTADA	</t>
  </si>
  <si>
    <t xml:space="preserve">LA UNION	</t>
  </si>
  <si>
    <t xml:space="preserve">LIBORINA	</t>
  </si>
  <si>
    <t xml:space="preserve">MACEO	</t>
  </si>
  <si>
    <t xml:space="preserve">MARINILLA	</t>
  </si>
  <si>
    <t xml:space="preserve">MONTEBELLO	</t>
  </si>
  <si>
    <t xml:space="preserve">MURINDO	</t>
  </si>
  <si>
    <t xml:space="preserve">MUTATA	</t>
  </si>
  <si>
    <t xml:space="preserve">NARIÑO	</t>
  </si>
  <si>
    <t xml:space="preserve">NECOCLI	</t>
  </si>
  <si>
    <t xml:space="preserve">NECHI	</t>
  </si>
  <si>
    <t xml:space="preserve">OLAYA	</t>
  </si>
  <si>
    <t xml:space="preserve">PEÑOL	</t>
  </si>
  <si>
    <t xml:space="preserve">PEQUE	</t>
  </si>
  <si>
    <t xml:space="preserve">PUEBLORRICO	</t>
  </si>
  <si>
    <t xml:space="preserve">PUERTO BERRIO	</t>
  </si>
  <si>
    <t xml:space="preserve">PUERTO NARE	</t>
  </si>
  <si>
    <t xml:space="preserve">PUERTO TRIUNFO	</t>
  </si>
  <si>
    <t xml:space="preserve">REMEDIOS	</t>
  </si>
  <si>
    <t xml:space="preserve">RETIRO	</t>
  </si>
  <si>
    <t xml:space="preserve">RIONEGRO	</t>
  </si>
  <si>
    <t xml:space="preserve">SABANALARGA	</t>
  </si>
  <si>
    <t xml:space="preserve">SABANETA	</t>
  </si>
  <si>
    <t xml:space="preserve">SALGAR	</t>
  </si>
  <si>
    <t xml:space="preserve">SAN ANDRES DE CUERQUIA	</t>
  </si>
  <si>
    <t xml:space="preserve">SAN CARLOS	</t>
  </si>
  <si>
    <t xml:space="preserve">SAN FRANCISCO	</t>
  </si>
  <si>
    <t xml:space="preserve">SAN JERONIMO	</t>
  </si>
  <si>
    <t xml:space="preserve">SAN JOSE DE LA MONTAÑA	</t>
  </si>
  <si>
    <t xml:space="preserve">SAN JUAN DE URABA	</t>
  </si>
  <si>
    <t xml:space="preserve">SAN LUIS	</t>
  </si>
  <si>
    <t xml:space="preserve">SAN PEDRO	</t>
  </si>
  <si>
    <t xml:space="preserve">SAN PEDRO DE URABA	</t>
  </si>
  <si>
    <t xml:space="preserve">SAN RAFAEL	</t>
  </si>
  <si>
    <t xml:space="preserve">SAN ROQUE	</t>
  </si>
  <si>
    <t xml:space="preserve">SAN VICENTE	</t>
  </si>
  <si>
    <t xml:space="preserve">SANTA BARBARA	</t>
  </si>
  <si>
    <t xml:space="preserve">SANTA ROSA DE OSOS	</t>
  </si>
  <si>
    <t xml:space="preserve">SANTO DOMINGO	</t>
  </si>
  <si>
    <t xml:space="preserve">EL SANTUARIO	</t>
  </si>
  <si>
    <t xml:space="preserve">SEGOVIA	</t>
  </si>
  <si>
    <t xml:space="preserve">SONSON	</t>
  </si>
  <si>
    <t xml:space="preserve">SOPETRAN	</t>
  </si>
  <si>
    <t xml:space="preserve">TAMESIS	</t>
  </si>
  <si>
    <t xml:space="preserve">TARAZA	</t>
  </si>
  <si>
    <t xml:space="preserve">TARSO	</t>
  </si>
  <si>
    <t xml:space="preserve">TITIRIBI	</t>
  </si>
  <si>
    <t xml:space="preserve">TOLEDO	</t>
  </si>
  <si>
    <t xml:space="preserve">TURBO	</t>
  </si>
  <si>
    <t xml:space="preserve">URAMITA	</t>
  </si>
  <si>
    <t xml:space="preserve">URRAO	</t>
  </si>
  <si>
    <t xml:space="preserve">VALDIVIA	</t>
  </si>
  <si>
    <t xml:space="preserve">VALPARAISO	</t>
  </si>
  <si>
    <t xml:space="preserve">VEGACHI	</t>
  </si>
  <si>
    <t xml:space="preserve">VENECIA	</t>
  </si>
  <si>
    <t xml:space="preserve">VIGIA DEL FUERTE	</t>
  </si>
  <si>
    <t xml:space="preserve">YALI	</t>
  </si>
  <si>
    <t xml:space="preserve">YARUMAL	</t>
  </si>
  <si>
    <t xml:space="preserve">YOLOMBO	</t>
  </si>
  <si>
    <t xml:space="preserve">YONDO	</t>
  </si>
  <si>
    <t xml:space="preserve">ZARAGOZA	</t>
  </si>
  <si>
    <t xml:space="preserve">BARRANQUILLA	</t>
  </si>
  <si>
    <t xml:space="preserve">BARANOA	</t>
  </si>
  <si>
    <t xml:space="preserve">CAMPO DE LA CRUZ	</t>
  </si>
  <si>
    <t xml:space="preserve">CANDELARIA	</t>
  </si>
  <si>
    <t xml:space="preserve">GALAPA	</t>
  </si>
  <si>
    <t xml:space="preserve">JUAN DE ACOSTA	</t>
  </si>
  <si>
    <t xml:space="preserve">LURUACO	</t>
  </si>
  <si>
    <t xml:space="preserve">MALAMBO	</t>
  </si>
  <si>
    <t xml:space="preserve">MANATI	</t>
  </si>
  <si>
    <t xml:space="preserve">PALMAR DE VARELA	</t>
  </si>
  <si>
    <t xml:space="preserve">PIOJO	</t>
  </si>
  <si>
    <t xml:space="preserve">POLONUEVO	</t>
  </si>
  <si>
    <t xml:space="preserve">PONEDERA	</t>
  </si>
  <si>
    <t xml:space="preserve">PUERTO COLOMBIA	</t>
  </si>
  <si>
    <t xml:space="preserve">REPELON	</t>
  </si>
  <si>
    <t xml:space="preserve">SABANAGRANDE	</t>
  </si>
  <si>
    <t xml:space="preserve">SANTA LUCIA	</t>
  </si>
  <si>
    <t xml:space="preserve">SANTO TOMAS	</t>
  </si>
  <si>
    <t xml:space="preserve">SOLEDAD	</t>
  </si>
  <si>
    <t xml:space="preserve">SUAN	</t>
  </si>
  <si>
    <t xml:space="preserve">TUBARA	</t>
  </si>
  <si>
    <t xml:space="preserve">USIACURI	</t>
  </si>
  <si>
    <t xml:space="preserve">BOGOTA	</t>
  </si>
  <si>
    <t xml:space="preserve">CARTAGENA	</t>
  </si>
  <si>
    <t xml:space="preserve">ACHI	</t>
  </si>
  <si>
    <t xml:space="preserve">ALTOS DEL ROSARIO	</t>
  </si>
  <si>
    <t xml:space="preserve">ARENAL	</t>
  </si>
  <si>
    <t xml:space="preserve">ARJONA	</t>
  </si>
  <si>
    <t xml:space="preserve">ARROYOHONDO	</t>
  </si>
  <si>
    <t xml:space="preserve">BARRANCO DE LOBA	</t>
  </si>
  <si>
    <t xml:space="preserve">CALAMAR	</t>
  </si>
  <si>
    <t xml:space="preserve">CANTAGALLO	</t>
  </si>
  <si>
    <t xml:space="preserve">CICUCO	</t>
  </si>
  <si>
    <t xml:space="preserve">CORDOBA	</t>
  </si>
  <si>
    <t xml:space="preserve">CLEMENCIA	</t>
  </si>
  <si>
    <t xml:space="preserve">EL CARMEN DE BOLIVAR	</t>
  </si>
  <si>
    <t xml:space="preserve">EL GUAMO	</t>
  </si>
  <si>
    <t xml:space="preserve">EL PEÑON	</t>
  </si>
  <si>
    <t xml:space="preserve">HATILLO DE LOBA	</t>
  </si>
  <si>
    <t xml:space="preserve">MAGANGUE	</t>
  </si>
  <si>
    <t xml:space="preserve">MAHATES	</t>
  </si>
  <si>
    <t xml:space="preserve">MARGARITA	</t>
  </si>
  <si>
    <t xml:space="preserve">MARIA LA BAJA	</t>
  </si>
  <si>
    <t xml:space="preserve">MONTECRISTO	</t>
  </si>
  <si>
    <t xml:space="preserve">MOMPOS	</t>
  </si>
  <si>
    <t xml:space="preserve">MORALES	</t>
  </si>
  <si>
    <t xml:space="preserve">NOROSÍ	</t>
  </si>
  <si>
    <t xml:space="preserve">PINILLOS	</t>
  </si>
  <si>
    <t xml:space="preserve">REGIDOR	</t>
  </si>
  <si>
    <t xml:space="preserve">RIO VIEJO	</t>
  </si>
  <si>
    <t xml:space="preserve">SAN CRISTOBAL	</t>
  </si>
  <si>
    <t xml:space="preserve">SAN ESTANISLAO	</t>
  </si>
  <si>
    <t xml:space="preserve">SAN FERNANDO	</t>
  </si>
  <si>
    <t xml:space="preserve">SAN JACINTO	</t>
  </si>
  <si>
    <t xml:space="preserve">SAN JACINTO DEL CAUCA	</t>
  </si>
  <si>
    <t xml:space="preserve">SAN JUAN NEPOMUCENO	</t>
  </si>
  <si>
    <t xml:space="preserve">SAN MARTIN DE LOBA	</t>
  </si>
  <si>
    <t xml:space="preserve">SAN PABLO	</t>
  </si>
  <si>
    <t xml:space="preserve">SANTA CATALINA	</t>
  </si>
  <si>
    <t xml:space="preserve">SANTA ROSA	</t>
  </si>
  <si>
    <t xml:space="preserve">SANTA ROSA DEL SUR	</t>
  </si>
  <si>
    <t xml:space="preserve">SIMITI	</t>
  </si>
  <si>
    <t xml:space="preserve">SOPLAVIENTO	</t>
  </si>
  <si>
    <t xml:space="preserve">TALAIGUA NUEVO	</t>
  </si>
  <si>
    <t xml:space="preserve">TIQUISIO	</t>
  </si>
  <si>
    <t xml:space="preserve">TURBACO	</t>
  </si>
  <si>
    <t xml:space="preserve">TURBANA	</t>
  </si>
  <si>
    <t xml:space="preserve">VILLANUEVA	</t>
  </si>
  <si>
    <t xml:space="preserve">ZAMBRANO	</t>
  </si>
  <si>
    <t xml:space="preserve">TUNJA	</t>
  </si>
  <si>
    <t xml:space="preserve">ALMEIDA	</t>
  </si>
  <si>
    <t xml:space="preserve">AQUITANIA	</t>
  </si>
  <si>
    <t xml:space="preserve">ARCABUCO	</t>
  </si>
  <si>
    <t xml:space="preserve">BELEN	</t>
  </si>
  <si>
    <t xml:space="preserve">BERBEO	</t>
  </si>
  <si>
    <t xml:space="preserve">BETEITIVA	</t>
  </si>
  <si>
    <t xml:space="preserve">BOAVITA	</t>
  </si>
  <si>
    <t xml:space="preserve">BOYACA	</t>
  </si>
  <si>
    <t xml:space="preserve">BUENAVISTA	</t>
  </si>
  <si>
    <t xml:space="preserve">BUSBANZA	</t>
  </si>
  <si>
    <t xml:space="preserve">CAMPOHERMOSO	</t>
  </si>
  <si>
    <t xml:space="preserve">CERINZA	</t>
  </si>
  <si>
    <t xml:space="preserve">CHINAVITA	</t>
  </si>
  <si>
    <t xml:space="preserve">CHIQUINQUIRA	</t>
  </si>
  <si>
    <t xml:space="preserve">CHISCAS	</t>
  </si>
  <si>
    <t xml:space="preserve">CHITA	</t>
  </si>
  <si>
    <t xml:space="preserve">CHITARAQUE	</t>
  </si>
  <si>
    <t xml:space="preserve">CHIVATA	</t>
  </si>
  <si>
    <t xml:space="preserve">CIENEGA	</t>
  </si>
  <si>
    <t xml:space="preserve">COMBITA	</t>
  </si>
  <si>
    <t xml:space="preserve">COPER	</t>
  </si>
  <si>
    <t xml:space="preserve">CORRALES	</t>
  </si>
  <si>
    <t xml:space="preserve">COVARACHIA	</t>
  </si>
  <si>
    <t xml:space="preserve">CUBARA	</t>
  </si>
  <si>
    <t xml:space="preserve">CUITIVA	</t>
  </si>
  <si>
    <t xml:space="preserve">CHIQUIZA	</t>
  </si>
  <si>
    <t xml:space="preserve">CHIVOR	</t>
  </si>
  <si>
    <t xml:space="preserve">DUITAMA	</t>
  </si>
  <si>
    <t xml:space="preserve">EL COCUY	</t>
  </si>
  <si>
    <t xml:space="preserve">EL ESPINO	</t>
  </si>
  <si>
    <t xml:space="preserve">FIRAVITOBA	</t>
  </si>
  <si>
    <t xml:space="preserve">GACHANTIVA	</t>
  </si>
  <si>
    <t xml:space="preserve">GAMEZA	</t>
  </si>
  <si>
    <t xml:space="preserve">GARAGOA	</t>
  </si>
  <si>
    <t xml:space="preserve">GUACAMAYAS	</t>
  </si>
  <si>
    <t xml:space="preserve">GUATEQUE	</t>
  </si>
  <si>
    <t xml:space="preserve">GUAYATA	</t>
  </si>
  <si>
    <t xml:space="preserve">G?ICAN	</t>
  </si>
  <si>
    <t xml:space="preserve">IZA	</t>
  </si>
  <si>
    <t xml:space="preserve">JENESANO	</t>
  </si>
  <si>
    <t xml:space="preserve">LA VICTORIA	</t>
  </si>
  <si>
    <t xml:space="preserve">LA UVITA	</t>
  </si>
  <si>
    <t xml:space="preserve">VILLA DE LEYVA	</t>
  </si>
  <si>
    <t xml:space="preserve">MACANAL	</t>
  </si>
  <si>
    <t xml:space="preserve">MARIPI	</t>
  </si>
  <si>
    <t xml:space="preserve">MIRAFLORES	</t>
  </si>
  <si>
    <t xml:space="preserve">MONGUA	</t>
  </si>
  <si>
    <t xml:space="preserve">MONGUI	</t>
  </si>
  <si>
    <t xml:space="preserve">MONIQUIRA	</t>
  </si>
  <si>
    <t xml:space="preserve">MOTAVITA	</t>
  </si>
  <si>
    <t xml:space="preserve">MUZO	</t>
  </si>
  <si>
    <t xml:space="preserve">NOBSA	</t>
  </si>
  <si>
    <t xml:space="preserve">OICATA	</t>
  </si>
  <si>
    <t xml:space="preserve">OTANCHE	</t>
  </si>
  <si>
    <t xml:space="preserve">PACHAVITA	</t>
  </si>
  <si>
    <t xml:space="preserve">PAEZ	</t>
  </si>
  <si>
    <t xml:space="preserve">PAIPA	</t>
  </si>
  <si>
    <t xml:space="preserve">PAJARITO	</t>
  </si>
  <si>
    <t xml:space="preserve">PANQUEBA	</t>
  </si>
  <si>
    <t xml:space="preserve">PAUNA	</t>
  </si>
  <si>
    <t xml:space="preserve">PAYA	</t>
  </si>
  <si>
    <t xml:space="preserve">PAZ DE RIO	</t>
  </si>
  <si>
    <t xml:space="preserve">PESCA	</t>
  </si>
  <si>
    <t xml:space="preserve">PISBA	</t>
  </si>
  <si>
    <t xml:space="preserve">PUERTO BOYACA	</t>
  </si>
  <si>
    <t xml:space="preserve">QUIPAMA	</t>
  </si>
  <si>
    <t xml:space="preserve">RAMIRIQUI	</t>
  </si>
  <si>
    <t xml:space="preserve">RAQUIRA	</t>
  </si>
  <si>
    <t xml:space="preserve">RONDON	</t>
  </si>
  <si>
    <t xml:space="preserve">SABOYA	</t>
  </si>
  <si>
    <t xml:space="preserve">SACHICA	</t>
  </si>
  <si>
    <t xml:space="preserve">SAMACA	</t>
  </si>
  <si>
    <t xml:space="preserve">SAN JOSE DE PARE	</t>
  </si>
  <si>
    <t xml:space="preserve">SAN LUIS DE GACENO	</t>
  </si>
  <si>
    <t xml:space="preserve">SAN MATEO	</t>
  </si>
  <si>
    <t xml:space="preserve">SAN MIGUEL DE SEMA	</t>
  </si>
  <si>
    <t xml:space="preserve">SAN PABLO DE BORBUR	</t>
  </si>
  <si>
    <t xml:space="preserve">SANTANA	</t>
  </si>
  <si>
    <t xml:space="preserve">SANTA MARIA	</t>
  </si>
  <si>
    <t xml:space="preserve">SANTA ROSA DE VITERBO	</t>
  </si>
  <si>
    <t xml:space="preserve">SANTA SOFIA	</t>
  </si>
  <si>
    <t xml:space="preserve">SIACHOQUE	</t>
  </si>
  <si>
    <t xml:space="preserve">SOATA	</t>
  </si>
  <si>
    <t xml:space="preserve">SOCOTA	</t>
  </si>
  <si>
    <t xml:space="preserve">SOCHA	</t>
  </si>
  <si>
    <t xml:space="preserve">SOGAMOSO	</t>
  </si>
  <si>
    <t xml:space="preserve">SOMONDOCO	</t>
  </si>
  <si>
    <t xml:space="preserve">SORA	</t>
  </si>
  <si>
    <t xml:space="preserve">SOTAQUIRA	</t>
  </si>
  <si>
    <t xml:space="preserve">SORACA	</t>
  </si>
  <si>
    <t xml:space="preserve">SUTAMARCHAN	</t>
  </si>
  <si>
    <t xml:space="preserve">TASCO	</t>
  </si>
  <si>
    <t xml:space="preserve">TENZA	</t>
  </si>
  <si>
    <t xml:space="preserve">TIBANA	</t>
  </si>
  <si>
    <t xml:space="preserve">TIBASOSA	</t>
  </si>
  <si>
    <t xml:space="preserve">TINJACA	</t>
  </si>
  <si>
    <t xml:space="preserve">TIPACOQUE	</t>
  </si>
  <si>
    <t xml:space="preserve">TOCA	</t>
  </si>
  <si>
    <t xml:space="preserve">TOG?I	</t>
  </si>
  <si>
    <t xml:space="preserve">TOPAGA	</t>
  </si>
  <si>
    <t xml:space="preserve">TOTA	</t>
  </si>
  <si>
    <t xml:space="preserve">TUNUNGUA	</t>
  </si>
  <si>
    <t xml:space="preserve">TURMEQUE	</t>
  </si>
  <si>
    <t xml:space="preserve">TUTA	</t>
  </si>
  <si>
    <t xml:space="preserve">TUTAZA	</t>
  </si>
  <si>
    <t xml:space="preserve">UMBITA	</t>
  </si>
  <si>
    <t xml:space="preserve">VENTAQUEMADA	</t>
  </si>
  <si>
    <t xml:space="preserve">VIRACACHA	</t>
  </si>
  <si>
    <t xml:space="preserve">ZETAQUIRA	</t>
  </si>
  <si>
    <t xml:space="preserve">MANIZALES	</t>
  </si>
  <si>
    <t xml:space="preserve">AGUADAS	</t>
  </si>
  <si>
    <t xml:space="preserve">ANSERMA	</t>
  </si>
  <si>
    <t xml:space="preserve">ARANZAZU	</t>
  </si>
  <si>
    <t xml:space="preserve">BELALCAZAR	</t>
  </si>
  <si>
    <t xml:space="preserve">CHINCHINA	</t>
  </si>
  <si>
    <t xml:space="preserve">FILADELFIA	</t>
  </si>
  <si>
    <t xml:space="preserve">LA DORADA	</t>
  </si>
  <si>
    <t xml:space="preserve">LA MERCED	</t>
  </si>
  <si>
    <t xml:space="preserve">MANZANARES	</t>
  </si>
  <si>
    <t xml:space="preserve">MARMATO	</t>
  </si>
  <si>
    <t xml:space="preserve">MARQUETALIA	</t>
  </si>
  <si>
    <t xml:space="preserve">MARULANDA	</t>
  </si>
  <si>
    <t xml:space="preserve">NEIRA	</t>
  </si>
  <si>
    <t xml:space="preserve">NORCASIA	</t>
  </si>
  <si>
    <t xml:space="preserve">PACORA	</t>
  </si>
  <si>
    <t xml:space="preserve">PALESTINA	</t>
  </si>
  <si>
    <t xml:space="preserve">PENSILVANIA	</t>
  </si>
  <si>
    <t xml:space="preserve">RIOSUCIO	</t>
  </si>
  <si>
    <t xml:space="preserve">RISARALDA	</t>
  </si>
  <si>
    <t xml:space="preserve">SALAMINA	</t>
  </si>
  <si>
    <t xml:space="preserve">SAMANA	</t>
  </si>
  <si>
    <t xml:space="preserve">SAN JOSE	</t>
  </si>
  <si>
    <t xml:space="preserve">SUPIA	</t>
  </si>
  <si>
    <t xml:space="preserve">VICTORIA	</t>
  </si>
  <si>
    <t xml:space="preserve">VILLAMARIA	</t>
  </si>
  <si>
    <t xml:space="preserve">VITERBO	</t>
  </si>
  <si>
    <t xml:space="preserve">FLORENCIA	</t>
  </si>
  <si>
    <t xml:space="preserve">ALBANIA	</t>
  </si>
  <si>
    <t xml:space="preserve">BELEN DE LOS ANDAQUIES	</t>
  </si>
  <si>
    <t xml:space="preserve">CARTAGENA DEL CHAIRA	</t>
  </si>
  <si>
    <t xml:space="preserve">CURILLO	</t>
  </si>
  <si>
    <t xml:space="preserve">EL DONCELLO	</t>
  </si>
  <si>
    <t xml:space="preserve">EL PAUJIL	</t>
  </si>
  <si>
    <t xml:space="preserve">LA MONTAÑITA	</t>
  </si>
  <si>
    <t xml:space="preserve">MILAN	</t>
  </si>
  <si>
    <t xml:space="preserve">MORELIA	</t>
  </si>
  <si>
    <t xml:space="preserve">PUERTO RICO	</t>
  </si>
  <si>
    <t xml:space="preserve">SAN JOSE DEL FRAGUA	</t>
  </si>
  <si>
    <t xml:space="preserve">SAN VICENTE DEL CAGUAN	</t>
  </si>
  <si>
    <t xml:space="preserve">SOLANO	</t>
  </si>
  <si>
    <t xml:space="preserve">SOLITA	</t>
  </si>
  <si>
    <t xml:space="preserve">POPAYAN	</t>
  </si>
  <si>
    <t xml:space="preserve">ALMAGUER	</t>
  </si>
  <si>
    <t xml:space="preserve">BALBOA	</t>
  </si>
  <si>
    <t xml:space="preserve">BOLIVAR	</t>
  </si>
  <si>
    <t xml:space="preserve">BUENOS AIRES	</t>
  </si>
  <si>
    <t xml:space="preserve">CAJIBIO	</t>
  </si>
  <si>
    <t xml:space="preserve">CALDONO	</t>
  </si>
  <si>
    <t xml:space="preserve">CALOTO	</t>
  </si>
  <si>
    <t xml:space="preserve">CORINTO	</t>
  </si>
  <si>
    <t xml:space="preserve">EL TAMBO	</t>
  </si>
  <si>
    <t xml:space="preserve">GUACHENÉ	</t>
  </si>
  <si>
    <t xml:space="preserve">GUAPI	</t>
  </si>
  <si>
    <t xml:space="preserve">INZA	</t>
  </si>
  <si>
    <t xml:space="preserve">JAMBALO	</t>
  </si>
  <si>
    <t xml:space="preserve">LA SIERRA	</t>
  </si>
  <si>
    <t xml:space="preserve">LA VEGA	</t>
  </si>
  <si>
    <t xml:space="preserve">LOPEZ	</t>
  </si>
  <si>
    <t xml:space="preserve">MERCADERES	</t>
  </si>
  <si>
    <t xml:space="preserve">MIRANDA	</t>
  </si>
  <si>
    <t xml:space="preserve">PADILLA	</t>
  </si>
  <si>
    <t xml:space="preserve">PATIA	</t>
  </si>
  <si>
    <t xml:space="preserve">PIAMONTE	</t>
  </si>
  <si>
    <t xml:space="preserve">PIENDAMO	</t>
  </si>
  <si>
    <t xml:space="preserve">PUERTO TEJADA	</t>
  </si>
  <si>
    <t xml:space="preserve">PURACE	</t>
  </si>
  <si>
    <t xml:space="preserve">ROSAS	</t>
  </si>
  <si>
    <t xml:space="preserve">SAN SEBASTIAN	</t>
  </si>
  <si>
    <t xml:space="preserve">SANTANDER DE QUILICHAO	</t>
  </si>
  <si>
    <t xml:space="preserve">SILVIA	</t>
  </si>
  <si>
    <t xml:space="preserve">SOTARA	</t>
  </si>
  <si>
    <t xml:space="preserve">SUAREZ	</t>
  </si>
  <si>
    <t xml:space="preserve">SUCRE	</t>
  </si>
  <si>
    <t xml:space="preserve">TIMBIO	</t>
  </si>
  <si>
    <t xml:space="preserve">TIMBIQUI	</t>
  </si>
  <si>
    <t xml:space="preserve">TORIBIO	</t>
  </si>
  <si>
    <t xml:space="preserve">TOTORO	</t>
  </si>
  <si>
    <t xml:space="preserve">VILLA RICA	</t>
  </si>
  <si>
    <t xml:space="preserve">VALLEDUPAR	</t>
  </si>
  <si>
    <t xml:space="preserve">AGUACHICA	</t>
  </si>
  <si>
    <t xml:space="preserve">AGUSTIN CODAZZI	</t>
  </si>
  <si>
    <t xml:space="preserve">ASTREA	</t>
  </si>
  <si>
    <t xml:space="preserve">BECERRIL	</t>
  </si>
  <si>
    <t xml:space="preserve">BOSCONIA	</t>
  </si>
  <si>
    <t xml:space="preserve">CHIMICHAGUA	</t>
  </si>
  <si>
    <t xml:space="preserve">CHIRIGUANA	</t>
  </si>
  <si>
    <t xml:space="preserve">CURUMANI	</t>
  </si>
  <si>
    <t xml:space="preserve">EL COPEY	</t>
  </si>
  <si>
    <t xml:space="preserve">EL PASO	</t>
  </si>
  <si>
    <t xml:space="preserve">GAMARRA	</t>
  </si>
  <si>
    <t xml:space="preserve">GONZALEZ	</t>
  </si>
  <si>
    <t xml:space="preserve">LA GLORIA	</t>
  </si>
  <si>
    <t xml:space="preserve">LA JAGUA DE IBIRICO	</t>
  </si>
  <si>
    <t xml:space="preserve">MANAURE	</t>
  </si>
  <si>
    <t xml:space="preserve">PAILITAS	</t>
  </si>
  <si>
    <t xml:space="preserve">PELAYA	</t>
  </si>
  <si>
    <t xml:space="preserve">PUEBLO BELLO	</t>
  </si>
  <si>
    <t xml:space="preserve">RIO DE ORO	</t>
  </si>
  <si>
    <t xml:space="preserve">LA PAZ	</t>
  </si>
  <si>
    <t xml:space="preserve">SAN ALBERTO	</t>
  </si>
  <si>
    <t xml:space="preserve">SAN DIEGO	</t>
  </si>
  <si>
    <t xml:space="preserve">SAN MARTIN	</t>
  </si>
  <si>
    <t xml:space="preserve">TAMALAMEQUE	</t>
  </si>
  <si>
    <t xml:space="preserve">MONTERIA	</t>
  </si>
  <si>
    <t xml:space="preserve">AYAPEL	</t>
  </si>
  <si>
    <t xml:space="preserve">CANALETE	</t>
  </si>
  <si>
    <t xml:space="preserve">CERETE	</t>
  </si>
  <si>
    <t xml:space="preserve">CHIMA	</t>
  </si>
  <si>
    <t xml:space="preserve">CHINU	</t>
  </si>
  <si>
    <t xml:space="preserve">CIENAGA DE ORO	</t>
  </si>
  <si>
    <t xml:space="preserve">COTORRA	</t>
  </si>
  <si>
    <t xml:space="preserve">LA APARTADA	</t>
  </si>
  <si>
    <t xml:space="preserve">LORICA	</t>
  </si>
  <si>
    <t xml:space="preserve">LOS CORDOBAS	</t>
  </si>
  <si>
    <t xml:space="preserve">MOMIL	</t>
  </si>
  <si>
    <t xml:space="preserve">MONTELIBANO	</t>
  </si>
  <si>
    <t xml:space="preserve">MOÑITOS	</t>
  </si>
  <si>
    <t xml:space="preserve">PLANETA RICA	</t>
  </si>
  <si>
    <t xml:space="preserve">PUEBLO NUEVO	</t>
  </si>
  <si>
    <t xml:space="preserve">PUERTO ESCONDIDO	</t>
  </si>
  <si>
    <t xml:space="preserve">PUERTO LIBERTADOR	</t>
  </si>
  <si>
    <t xml:space="preserve">PURISIMA	</t>
  </si>
  <si>
    <t xml:space="preserve">SAHAGUN	</t>
  </si>
  <si>
    <t xml:space="preserve">SAN ANDRES SOTAVENTO	</t>
  </si>
  <si>
    <t xml:space="preserve">SAN ANTERO	</t>
  </si>
  <si>
    <t xml:space="preserve">SAN BERNARDO DEL VIENTO	</t>
  </si>
  <si>
    <t xml:space="preserve">SAN JOSÉ DE URÉ	</t>
  </si>
  <si>
    <t xml:space="preserve">SAN PELAYO	</t>
  </si>
  <si>
    <t xml:space="preserve">TIERRALTA	</t>
  </si>
  <si>
    <t xml:space="preserve">TUCHÍN	</t>
  </si>
  <si>
    <t xml:space="preserve">VALENCIA	</t>
  </si>
  <si>
    <t xml:space="preserve">AGUA DE DIOS	</t>
  </si>
  <si>
    <t xml:space="preserve">ALBAN	</t>
  </si>
  <si>
    <t xml:space="preserve">ANAPOIMA	</t>
  </si>
  <si>
    <t xml:space="preserve">ANOLAIMA	</t>
  </si>
  <si>
    <t xml:space="preserve">ARBELAEZ	</t>
  </si>
  <si>
    <t xml:space="preserve">BELTRAN	</t>
  </si>
  <si>
    <t xml:space="preserve">BITUIMA	</t>
  </si>
  <si>
    <t xml:space="preserve">BOJACA	</t>
  </si>
  <si>
    <t xml:space="preserve">CABRERA	</t>
  </si>
  <si>
    <t xml:space="preserve">CACHIPAY	</t>
  </si>
  <si>
    <t xml:space="preserve">CAJICA	</t>
  </si>
  <si>
    <t xml:space="preserve">CAPARRAPI	</t>
  </si>
  <si>
    <t xml:space="preserve">CAQUEZA	</t>
  </si>
  <si>
    <t xml:space="preserve">CARMEN DE CARUPA	</t>
  </si>
  <si>
    <t xml:space="preserve">CHAGUANI	</t>
  </si>
  <si>
    <t xml:space="preserve">CHIA	</t>
  </si>
  <si>
    <t xml:space="preserve">CHIPAQUE	</t>
  </si>
  <si>
    <t xml:space="preserve">CHOACHI	</t>
  </si>
  <si>
    <t xml:space="preserve">CHOCONTA	</t>
  </si>
  <si>
    <t xml:space="preserve">COGUA	</t>
  </si>
  <si>
    <t xml:space="preserve">COTA	</t>
  </si>
  <si>
    <t xml:space="preserve">CUCUNUBA	</t>
  </si>
  <si>
    <t xml:space="preserve">EL COLEGIO	</t>
  </si>
  <si>
    <t xml:space="preserve">EL ROSAL	</t>
  </si>
  <si>
    <t xml:space="preserve">FACATATIVA	</t>
  </si>
  <si>
    <t xml:space="preserve">FOMEQUE	</t>
  </si>
  <si>
    <t xml:space="preserve">FOSCA	</t>
  </si>
  <si>
    <t xml:space="preserve">FUNZA	</t>
  </si>
  <si>
    <t xml:space="preserve">FUQUENE	</t>
  </si>
  <si>
    <t xml:space="preserve">FUSAGASUGA	</t>
  </si>
  <si>
    <t xml:space="preserve">GACHALA	</t>
  </si>
  <si>
    <t xml:space="preserve">GACHANCIPA	</t>
  </si>
  <si>
    <t xml:space="preserve">GACHETA	</t>
  </si>
  <si>
    <t xml:space="preserve">GIRARDOT	</t>
  </si>
  <si>
    <t xml:space="preserve">GUACHETA	</t>
  </si>
  <si>
    <t xml:space="preserve">GUADUAS	</t>
  </si>
  <si>
    <t xml:space="preserve">GUASCA	</t>
  </si>
  <si>
    <t xml:space="preserve">GUATAQUI	</t>
  </si>
  <si>
    <t xml:space="preserve">GUATAVITA	</t>
  </si>
  <si>
    <t xml:space="preserve">GUAYABAL DE SIQUIMA	</t>
  </si>
  <si>
    <t xml:space="preserve">GUAYABETAL	</t>
  </si>
  <si>
    <t xml:space="preserve">GUTIERREZ	</t>
  </si>
  <si>
    <t xml:space="preserve">JERUSALEN	</t>
  </si>
  <si>
    <t xml:space="preserve">JUNIN	</t>
  </si>
  <si>
    <t xml:space="preserve">LA CALERA	</t>
  </si>
  <si>
    <t xml:space="preserve">LA MESA	</t>
  </si>
  <si>
    <t xml:space="preserve">LA PALMA	</t>
  </si>
  <si>
    <t xml:space="preserve">LA PEÑA	</t>
  </si>
  <si>
    <t xml:space="preserve">LENGUAZAQUE	</t>
  </si>
  <si>
    <t xml:space="preserve">MACHETA	</t>
  </si>
  <si>
    <t xml:space="preserve">MADRID	</t>
  </si>
  <si>
    <t xml:space="preserve">MANTA	</t>
  </si>
  <si>
    <t xml:space="preserve">MEDINA	</t>
  </si>
  <si>
    <t xml:space="preserve">MOSQUERA	</t>
  </si>
  <si>
    <t xml:space="preserve">NEMOCON	</t>
  </si>
  <si>
    <t xml:space="preserve">NILO	</t>
  </si>
  <si>
    <t xml:space="preserve">NOCAIMA	</t>
  </si>
  <si>
    <t xml:space="preserve">PACHO	</t>
  </si>
  <si>
    <t xml:space="preserve">PAIME	</t>
  </si>
  <si>
    <t xml:space="preserve">PANDI	</t>
  </si>
  <si>
    <t xml:space="preserve">PARATEBUENO	</t>
  </si>
  <si>
    <t xml:space="preserve">PASCA	</t>
  </si>
  <si>
    <t xml:space="preserve">PUERTO SALGAR	</t>
  </si>
  <si>
    <t xml:space="preserve">QUEBRADANEGRA	</t>
  </si>
  <si>
    <t xml:space="preserve">QUETAME	</t>
  </si>
  <si>
    <t xml:space="preserve">QUIPILE	</t>
  </si>
  <si>
    <t xml:space="preserve">APULO	</t>
  </si>
  <si>
    <t xml:space="preserve">RICAURTE	</t>
  </si>
  <si>
    <t xml:space="preserve">SAN ANTONIO DEL TEQUENDAMA	</t>
  </si>
  <si>
    <t xml:space="preserve">SAN BERNARDO	</t>
  </si>
  <si>
    <t xml:space="preserve">SAN CAYETANO	</t>
  </si>
  <si>
    <t xml:space="preserve">SAN JUAN DE RIO SECO	</t>
  </si>
  <si>
    <t xml:space="preserve">SASAIMA	</t>
  </si>
  <si>
    <t xml:space="preserve">SESQUILE	</t>
  </si>
  <si>
    <t xml:space="preserve">SIBATE	</t>
  </si>
  <si>
    <t xml:space="preserve">SILVANIA	</t>
  </si>
  <si>
    <t xml:space="preserve">SIMIJACA	</t>
  </si>
  <si>
    <t xml:space="preserve">SOACHA	</t>
  </si>
  <si>
    <t xml:space="preserve">SOPO	</t>
  </si>
  <si>
    <t xml:space="preserve">SUBACHOQUE	</t>
  </si>
  <si>
    <t xml:space="preserve">SUESCA	</t>
  </si>
  <si>
    <t xml:space="preserve">SUPATA	</t>
  </si>
  <si>
    <t xml:space="preserve">SUSA	</t>
  </si>
  <si>
    <t xml:space="preserve">SUTATAUSA	</t>
  </si>
  <si>
    <t xml:space="preserve">TABIO	</t>
  </si>
  <si>
    <t xml:space="preserve">TAUSA	</t>
  </si>
  <si>
    <t xml:space="preserve">TENA	</t>
  </si>
  <si>
    <t xml:space="preserve">TENJO	</t>
  </si>
  <si>
    <t xml:space="preserve">TIBACUY	</t>
  </si>
  <si>
    <t xml:space="preserve">TOCAIMA	</t>
  </si>
  <si>
    <t xml:space="preserve">TOCANCIPA	</t>
  </si>
  <si>
    <t xml:space="preserve">TOPAIPI	</t>
  </si>
  <si>
    <t xml:space="preserve">UBALA	</t>
  </si>
  <si>
    <t xml:space="preserve">UBAQUE	</t>
  </si>
  <si>
    <t xml:space="preserve">VILLA DE SAN DIEGO DE UBATE	</t>
  </si>
  <si>
    <t xml:space="preserve">UNE	</t>
  </si>
  <si>
    <t xml:space="preserve">UTICA	</t>
  </si>
  <si>
    <t xml:space="preserve">VERGARA	</t>
  </si>
  <si>
    <t xml:space="preserve">VIANI	</t>
  </si>
  <si>
    <t xml:space="preserve">VILLAGOMEZ	</t>
  </si>
  <si>
    <t xml:space="preserve">VILLAPINZON	</t>
  </si>
  <si>
    <t xml:space="preserve">VILLETA	</t>
  </si>
  <si>
    <t xml:space="preserve">VIOTA	</t>
  </si>
  <si>
    <t xml:space="preserve">YACOPI	</t>
  </si>
  <si>
    <t xml:space="preserve">ZIPACON	</t>
  </si>
  <si>
    <t xml:space="preserve">ZIPAQUIRA	</t>
  </si>
  <si>
    <t xml:space="preserve">QUIBDO	</t>
  </si>
  <si>
    <t xml:space="preserve">ACANDI	</t>
  </si>
  <si>
    <t xml:space="preserve">ALTO BAUDO	</t>
  </si>
  <si>
    <t xml:space="preserve">ATRATO	</t>
  </si>
  <si>
    <t xml:space="preserve">BAGADO	</t>
  </si>
  <si>
    <t xml:space="preserve">BAHIA SOLANO	</t>
  </si>
  <si>
    <t xml:space="preserve">BAJO BAUDO	</t>
  </si>
  <si>
    <t xml:space="preserve">BOJAYA	</t>
  </si>
  <si>
    <t xml:space="preserve">EL CANTON DEL SAN PABLO	</t>
  </si>
  <si>
    <t xml:space="preserve">CARMEN DEL DARIEN	</t>
  </si>
  <si>
    <t xml:space="preserve">CERTEGUI	</t>
  </si>
  <si>
    <t xml:space="preserve">CONDOTO	</t>
  </si>
  <si>
    <t xml:space="preserve">EL CARMEN DE ATRATO	</t>
  </si>
  <si>
    <t xml:space="preserve">EL LITORAL DEL SAN JUAN	</t>
  </si>
  <si>
    <t xml:space="preserve">ISTMINA	</t>
  </si>
  <si>
    <t xml:space="preserve">JURADO	</t>
  </si>
  <si>
    <t xml:space="preserve">LLORO	</t>
  </si>
  <si>
    <t xml:space="preserve">MEDIO ATRATO	</t>
  </si>
  <si>
    <t xml:space="preserve">MEDIO BAUDO	</t>
  </si>
  <si>
    <t xml:space="preserve">MEDIO SAN JUAN	</t>
  </si>
  <si>
    <t xml:space="preserve">NOVITA	</t>
  </si>
  <si>
    <t xml:space="preserve">NUQUI	</t>
  </si>
  <si>
    <t xml:space="preserve">RIO IRO	</t>
  </si>
  <si>
    <t xml:space="preserve">RIO QUITO	</t>
  </si>
  <si>
    <t xml:space="preserve">SAN JOSE DEL PALMAR	</t>
  </si>
  <si>
    <t xml:space="preserve">SIPI	</t>
  </si>
  <si>
    <t xml:space="preserve">TADO	</t>
  </si>
  <si>
    <t xml:space="preserve">UNGUIA	</t>
  </si>
  <si>
    <t xml:space="preserve">UNION PANAMERICANA	</t>
  </si>
  <si>
    <t xml:space="preserve">NEIVA	</t>
  </si>
  <si>
    <t xml:space="preserve">ACEVEDO	</t>
  </si>
  <si>
    <t xml:space="preserve">AGRADO	</t>
  </si>
  <si>
    <t xml:space="preserve">AIPE	</t>
  </si>
  <si>
    <t xml:space="preserve">ALGECIRAS	</t>
  </si>
  <si>
    <t xml:space="preserve">ALTAMIRA	</t>
  </si>
  <si>
    <t xml:space="preserve">BARAYA	</t>
  </si>
  <si>
    <t xml:space="preserve">CAMPOALEGRE	</t>
  </si>
  <si>
    <t xml:space="preserve">COLOMBIA	</t>
  </si>
  <si>
    <t xml:space="preserve">ELIAS	</t>
  </si>
  <si>
    <t xml:space="preserve">GARZON	</t>
  </si>
  <si>
    <t xml:space="preserve">GIGANTE	</t>
  </si>
  <si>
    <t xml:space="preserve">HOBO	</t>
  </si>
  <si>
    <t xml:space="preserve">IQUIRA	</t>
  </si>
  <si>
    <t xml:space="preserve">ISNOS	</t>
  </si>
  <si>
    <t xml:space="preserve">LA ARGENTINA	</t>
  </si>
  <si>
    <t xml:space="preserve">LA PLATA	</t>
  </si>
  <si>
    <t xml:space="preserve">NATAGA	</t>
  </si>
  <si>
    <t xml:space="preserve">OPORAPA	</t>
  </si>
  <si>
    <t xml:space="preserve">PAICOL	</t>
  </si>
  <si>
    <t xml:space="preserve">PALERMO	</t>
  </si>
  <si>
    <t xml:space="preserve">PITAL	</t>
  </si>
  <si>
    <t xml:space="preserve">PITALITO	</t>
  </si>
  <si>
    <t xml:space="preserve">RIVERA	</t>
  </si>
  <si>
    <t xml:space="preserve">SALADOBLANCO	</t>
  </si>
  <si>
    <t xml:space="preserve">SAN AGUSTIN	</t>
  </si>
  <si>
    <t xml:space="preserve">SUAZA	</t>
  </si>
  <si>
    <t xml:space="preserve">TARQUI	</t>
  </si>
  <si>
    <t xml:space="preserve">TESALIA	</t>
  </si>
  <si>
    <t xml:space="preserve">TELLO	</t>
  </si>
  <si>
    <t xml:space="preserve">TERUEL	</t>
  </si>
  <si>
    <t xml:space="preserve">TIMANA	</t>
  </si>
  <si>
    <t xml:space="preserve">VILLAVIEJA	</t>
  </si>
  <si>
    <t xml:space="preserve">YAGUARA	</t>
  </si>
  <si>
    <t xml:space="preserve">RIOHACHA	</t>
  </si>
  <si>
    <t xml:space="preserve">BARRANCAS	</t>
  </si>
  <si>
    <t xml:space="preserve">DIBULLA	</t>
  </si>
  <si>
    <t xml:space="preserve">DISTRACCION	</t>
  </si>
  <si>
    <t xml:space="preserve">EL MOLINO	</t>
  </si>
  <si>
    <t xml:space="preserve">FONSECA	</t>
  </si>
  <si>
    <t xml:space="preserve">HATONUEVO	</t>
  </si>
  <si>
    <t xml:space="preserve">LA JAGUA DEL PILAR	</t>
  </si>
  <si>
    <t xml:space="preserve">MAICAO	</t>
  </si>
  <si>
    <t xml:space="preserve">SAN JUAN DEL CESAR	</t>
  </si>
  <si>
    <t xml:space="preserve">URIBIA	</t>
  </si>
  <si>
    <t xml:space="preserve">URUMITA	</t>
  </si>
  <si>
    <t xml:space="preserve">SANTA MARTA	</t>
  </si>
  <si>
    <t xml:space="preserve">ALGARROBO	</t>
  </si>
  <si>
    <t xml:space="preserve">ARACATACA	</t>
  </si>
  <si>
    <t xml:space="preserve">ARIGUANI	</t>
  </si>
  <si>
    <t xml:space="preserve">CERRO SAN ANTONIO	</t>
  </si>
  <si>
    <t xml:space="preserve">CHIBOLO	</t>
  </si>
  <si>
    <t xml:space="preserve">CIENAGA	</t>
  </si>
  <si>
    <t xml:space="preserve">EL BANCO	</t>
  </si>
  <si>
    <t xml:space="preserve">EL PIÑON	</t>
  </si>
  <si>
    <t xml:space="preserve">EL RETEN	</t>
  </si>
  <si>
    <t xml:space="preserve">FUNDACION	</t>
  </si>
  <si>
    <t xml:space="preserve">GUAMAL	</t>
  </si>
  <si>
    <t xml:space="preserve">NUEVA GRANADA	</t>
  </si>
  <si>
    <t xml:space="preserve">PEDRAZA	</t>
  </si>
  <si>
    <t xml:space="preserve">PIJIÑO DEL CARMEN	</t>
  </si>
  <si>
    <t xml:space="preserve">PIVIJAY	</t>
  </si>
  <si>
    <t xml:space="preserve">PLATO	</t>
  </si>
  <si>
    <t xml:space="preserve">PUEBLOVIEJO	</t>
  </si>
  <si>
    <t xml:space="preserve">REMOLINO	</t>
  </si>
  <si>
    <t xml:space="preserve">SABANAS DE SAN ANGEL	</t>
  </si>
  <si>
    <t xml:space="preserve">SAN SEBASTIAN DE BUENAVISTA	</t>
  </si>
  <si>
    <t xml:space="preserve">SAN ZENON	</t>
  </si>
  <si>
    <t xml:space="preserve">SANTA ANA	</t>
  </si>
  <si>
    <t xml:space="preserve">SANTA BARBARA DE PINTO	</t>
  </si>
  <si>
    <t xml:space="preserve">SITIONUEVO	</t>
  </si>
  <si>
    <t xml:space="preserve">TENERIFE	</t>
  </si>
  <si>
    <t xml:space="preserve">ZAPAYAN	</t>
  </si>
  <si>
    <t xml:space="preserve">ZONA BANANERA	</t>
  </si>
  <si>
    <t xml:space="preserve">VILLAVICENCIO	</t>
  </si>
  <si>
    <t xml:space="preserve">ACACIAS	</t>
  </si>
  <si>
    <t xml:space="preserve">BARRANCA DE UPIA	</t>
  </si>
  <si>
    <t xml:space="preserve">CABUYARO	</t>
  </si>
  <si>
    <t xml:space="preserve">CASTILLA LA NUEVA	</t>
  </si>
  <si>
    <t xml:space="preserve">CUBARRAL	</t>
  </si>
  <si>
    <t xml:space="preserve">CUMARAL	</t>
  </si>
  <si>
    <t xml:space="preserve">EL CALVARIO	</t>
  </si>
  <si>
    <t xml:space="preserve">EL CASTILLO	</t>
  </si>
  <si>
    <t xml:space="preserve">EL DORADO	</t>
  </si>
  <si>
    <t xml:space="preserve">FUENTE DE ORO	</t>
  </si>
  <si>
    <t xml:space="preserve">MAPIRIPAN	</t>
  </si>
  <si>
    <t xml:space="preserve">MESETAS	</t>
  </si>
  <si>
    <t xml:space="preserve">LA MACARENA	</t>
  </si>
  <si>
    <t xml:space="preserve">URIBE	</t>
  </si>
  <si>
    <t xml:space="preserve">LEJANIAS	</t>
  </si>
  <si>
    <t xml:space="preserve">PUERTO CONCORDIA	</t>
  </si>
  <si>
    <t xml:space="preserve">PUERTO GAITAN	</t>
  </si>
  <si>
    <t xml:space="preserve">PUERTO LOPEZ	</t>
  </si>
  <si>
    <t xml:space="preserve">PUERTO LLERAS	</t>
  </si>
  <si>
    <t xml:space="preserve">RESTREPO	</t>
  </si>
  <si>
    <t xml:space="preserve">SAN CARLOS DE GUAROA	</t>
  </si>
  <si>
    <t xml:space="preserve">SAN JUAN DE ARAMA	</t>
  </si>
  <si>
    <t xml:space="preserve">SAN JUANITO	</t>
  </si>
  <si>
    <t xml:space="preserve">VISTAHERMOSA	</t>
  </si>
  <si>
    <t xml:space="preserve">PASTO	</t>
  </si>
  <si>
    <t xml:space="preserve">ALDANA	</t>
  </si>
  <si>
    <t xml:space="preserve">ANCUYA	</t>
  </si>
  <si>
    <t xml:space="preserve">ARBOLEDA	</t>
  </si>
  <si>
    <t xml:space="preserve">BARBACOAS	</t>
  </si>
  <si>
    <t xml:space="preserve">BUESACO	</t>
  </si>
  <si>
    <t xml:space="preserve">COLON	</t>
  </si>
  <si>
    <t xml:space="preserve">CONSACA	</t>
  </si>
  <si>
    <t xml:space="preserve">CONTADERO	</t>
  </si>
  <si>
    <t xml:space="preserve">CUASPUD	</t>
  </si>
  <si>
    <t xml:space="preserve">CUMBAL	</t>
  </si>
  <si>
    <t xml:space="preserve">CUMBITARA	</t>
  </si>
  <si>
    <t xml:space="preserve">CHACHAG?I	</t>
  </si>
  <si>
    <t xml:space="preserve">EL CHARCO	</t>
  </si>
  <si>
    <t xml:space="preserve">EL PEÑOL	</t>
  </si>
  <si>
    <t xml:space="preserve">EL ROSARIO	</t>
  </si>
  <si>
    <t xml:space="preserve">EL TABLON DE GOMEZ	</t>
  </si>
  <si>
    <t xml:space="preserve">FUNES	</t>
  </si>
  <si>
    <t xml:space="preserve">GUACHUCAL	</t>
  </si>
  <si>
    <t xml:space="preserve">GUAITARILLA	</t>
  </si>
  <si>
    <t xml:space="preserve">GUALMATAN	</t>
  </si>
  <si>
    <t xml:space="preserve">ILES	</t>
  </si>
  <si>
    <t xml:space="preserve">IMUES	</t>
  </si>
  <si>
    <t xml:space="preserve">IPIALES	</t>
  </si>
  <si>
    <t xml:space="preserve">LA CRUZ	</t>
  </si>
  <si>
    <t xml:space="preserve">LA FLORIDA	</t>
  </si>
  <si>
    <t xml:space="preserve">LA LLANADA	</t>
  </si>
  <si>
    <t xml:space="preserve">LA TOLA	</t>
  </si>
  <si>
    <t xml:space="preserve">LEIVA	</t>
  </si>
  <si>
    <t xml:space="preserve">LINARES	</t>
  </si>
  <si>
    <t xml:space="preserve">LOS ANDES	</t>
  </si>
  <si>
    <t xml:space="preserve">MAG?I	</t>
  </si>
  <si>
    <t xml:space="preserve">MALLAMA	</t>
  </si>
  <si>
    <t xml:space="preserve">OLAYA HERRERA	</t>
  </si>
  <si>
    <t xml:space="preserve">OSPINA	</t>
  </si>
  <si>
    <t xml:space="preserve">FRANCISCO PIZARRO	</t>
  </si>
  <si>
    <t xml:space="preserve">POLICARPA	</t>
  </si>
  <si>
    <t xml:space="preserve">POTOSI	</t>
  </si>
  <si>
    <t xml:space="preserve">PROVIDENCIA	</t>
  </si>
  <si>
    <t xml:space="preserve">PUERRES	</t>
  </si>
  <si>
    <t xml:space="preserve">PUPIALES	</t>
  </si>
  <si>
    <t xml:space="preserve">ROBERTO PAYAN	</t>
  </si>
  <si>
    <t xml:space="preserve">SAMANIEGO	</t>
  </si>
  <si>
    <t xml:space="preserve">SANDONA	</t>
  </si>
  <si>
    <t xml:space="preserve">SAN LORENZO	</t>
  </si>
  <si>
    <t xml:space="preserve">SAN PEDRO DE CARTAGO	</t>
  </si>
  <si>
    <t xml:space="preserve">SANTACRUZ	</t>
  </si>
  <si>
    <t xml:space="preserve">SAPUYES	</t>
  </si>
  <si>
    <t xml:space="preserve">TAMINANGO	</t>
  </si>
  <si>
    <t xml:space="preserve">TANGUA	</t>
  </si>
  <si>
    <t xml:space="preserve">TUMACO	</t>
  </si>
  <si>
    <t xml:space="preserve">TUQUERRES	</t>
  </si>
  <si>
    <t xml:space="preserve">YACUANQUER	</t>
  </si>
  <si>
    <t xml:space="preserve">CUCUTA	</t>
  </si>
  <si>
    <t xml:space="preserve">ABREGO	</t>
  </si>
  <si>
    <t xml:space="preserve">ARBOLEDAS	</t>
  </si>
  <si>
    <t xml:space="preserve">BOCHALEMA	</t>
  </si>
  <si>
    <t xml:space="preserve">BUCARASICA	</t>
  </si>
  <si>
    <t xml:space="preserve">CACOTA	</t>
  </si>
  <si>
    <t xml:space="preserve">CACHIRA	</t>
  </si>
  <si>
    <t xml:space="preserve">CHINACOTA	</t>
  </si>
  <si>
    <t xml:space="preserve">CHITAGA	</t>
  </si>
  <si>
    <t xml:space="preserve">CONVENCION	</t>
  </si>
  <si>
    <t xml:space="preserve">CUCUTILLA	</t>
  </si>
  <si>
    <t xml:space="preserve">DURANIA	</t>
  </si>
  <si>
    <t xml:space="preserve">EL CARMEN	</t>
  </si>
  <si>
    <t xml:space="preserve">EL TARRA	</t>
  </si>
  <si>
    <t xml:space="preserve">EL ZULIA	</t>
  </si>
  <si>
    <t xml:space="preserve">GRAMALOTE	</t>
  </si>
  <si>
    <t xml:space="preserve">HACARI	</t>
  </si>
  <si>
    <t xml:space="preserve">HERRAN	</t>
  </si>
  <si>
    <t xml:space="preserve">LABATECA	</t>
  </si>
  <si>
    <t xml:space="preserve">LA ESPERANZA	</t>
  </si>
  <si>
    <t xml:space="preserve">LA PLAYA	</t>
  </si>
  <si>
    <t xml:space="preserve">LOS PATIOS	</t>
  </si>
  <si>
    <t xml:space="preserve">LOURDES	</t>
  </si>
  <si>
    <t xml:space="preserve">MUTISCUA	</t>
  </si>
  <si>
    <t xml:space="preserve">OCAÑA	</t>
  </si>
  <si>
    <t xml:space="preserve">PAMPLONA	</t>
  </si>
  <si>
    <t xml:space="preserve">PAMPLONITA	</t>
  </si>
  <si>
    <t xml:space="preserve">PUERTO SANTANDER	</t>
  </si>
  <si>
    <t xml:space="preserve">RAGONVALIA	</t>
  </si>
  <si>
    <t xml:space="preserve">SALAZAR	</t>
  </si>
  <si>
    <t xml:space="preserve">SAN CALIXTO	</t>
  </si>
  <si>
    <t xml:space="preserve">SANTIAGO	</t>
  </si>
  <si>
    <t xml:space="preserve">SARDINATA	</t>
  </si>
  <si>
    <t xml:space="preserve">TEORAMA	</t>
  </si>
  <si>
    <t xml:space="preserve">TIBU	</t>
  </si>
  <si>
    <t xml:space="preserve">VILLA CARO	</t>
  </si>
  <si>
    <t xml:space="preserve">VILLA DEL ROSARIO	</t>
  </si>
  <si>
    <t xml:space="preserve">CALARCA	</t>
  </si>
  <si>
    <t xml:space="preserve">CIRCASIA	</t>
  </si>
  <si>
    <t xml:space="preserve">FILANDIA	</t>
  </si>
  <si>
    <t xml:space="preserve">GENOVA	</t>
  </si>
  <si>
    <t xml:space="preserve">LA TEBAIDA	</t>
  </si>
  <si>
    <t xml:space="preserve">MONTENEGRO	</t>
  </si>
  <si>
    <t xml:space="preserve">PIJAO	</t>
  </si>
  <si>
    <t xml:space="preserve">QUIMBAYA	</t>
  </si>
  <si>
    <t xml:space="preserve">SALENTO	</t>
  </si>
  <si>
    <t xml:space="preserve">PEREIRA	</t>
  </si>
  <si>
    <t xml:space="preserve">APIA	</t>
  </si>
  <si>
    <t xml:space="preserve">BELEN DE UMBRIA	</t>
  </si>
  <si>
    <t xml:space="preserve">DOSQUEBRADAS	</t>
  </si>
  <si>
    <t xml:space="preserve">GUATICA	</t>
  </si>
  <si>
    <t xml:space="preserve">LA CELIA	</t>
  </si>
  <si>
    <t xml:space="preserve">LA VIRGINIA	</t>
  </si>
  <si>
    <t xml:space="preserve">MARSELLA	</t>
  </si>
  <si>
    <t xml:space="preserve">MISTRATO	</t>
  </si>
  <si>
    <t xml:space="preserve">PUEBLO RICO	</t>
  </si>
  <si>
    <t xml:space="preserve">QUINCHIA	</t>
  </si>
  <si>
    <t xml:space="preserve">SANTA ROSA DE CABAL	</t>
  </si>
  <si>
    <t xml:space="preserve">SANTUARIO	</t>
  </si>
  <si>
    <t xml:space="preserve">BUCARAMANGA	</t>
  </si>
  <si>
    <t xml:space="preserve">AGUADA	</t>
  </si>
  <si>
    <t xml:space="preserve">ARATOCA	</t>
  </si>
  <si>
    <t xml:space="preserve">BARICHARA	</t>
  </si>
  <si>
    <t xml:space="preserve">BARRANCABERMEJA	</t>
  </si>
  <si>
    <t xml:space="preserve">CALIFORNIA	</t>
  </si>
  <si>
    <t xml:space="preserve">CAPITANEJO	</t>
  </si>
  <si>
    <t xml:space="preserve">CARCASI	</t>
  </si>
  <si>
    <t xml:space="preserve">CERRITO	</t>
  </si>
  <si>
    <t xml:space="preserve">CHARALA	</t>
  </si>
  <si>
    <t xml:space="preserve">CHARTA	</t>
  </si>
  <si>
    <t xml:space="preserve">CHIPATA	</t>
  </si>
  <si>
    <t xml:space="preserve">CIMITARRA	</t>
  </si>
  <si>
    <t xml:space="preserve">CONFINES	</t>
  </si>
  <si>
    <t xml:space="preserve">CONTRATACION	</t>
  </si>
  <si>
    <t xml:space="preserve">COROMORO	</t>
  </si>
  <si>
    <t xml:space="preserve">CURITI	</t>
  </si>
  <si>
    <t xml:space="preserve">EL CARMEN DE CHUCURI	</t>
  </si>
  <si>
    <t xml:space="preserve">EL PLAYON	</t>
  </si>
  <si>
    <t xml:space="preserve">ENCINO	</t>
  </si>
  <si>
    <t xml:space="preserve">ENCISO	</t>
  </si>
  <si>
    <t xml:space="preserve">FLORIAN	</t>
  </si>
  <si>
    <t xml:space="preserve">FLORIDABLANCA	</t>
  </si>
  <si>
    <t xml:space="preserve">GALAN	</t>
  </si>
  <si>
    <t xml:space="preserve">GAMBITA	</t>
  </si>
  <si>
    <t xml:space="preserve">GIRON	</t>
  </si>
  <si>
    <t xml:space="preserve">GUACA	</t>
  </si>
  <si>
    <t xml:space="preserve">GUAPOTA	</t>
  </si>
  <si>
    <t xml:space="preserve">GUAVATA	</t>
  </si>
  <si>
    <t xml:space="preserve">G?EPSA	</t>
  </si>
  <si>
    <t xml:space="preserve">HATO	</t>
  </si>
  <si>
    <t xml:space="preserve">LA BELLEZA	</t>
  </si>
  <si>
    <t xml:space="preserve">LANDAZURI	</t>
  </si>
  <si>
    <t xml:space="preserve">LEBRIJA	</t>
  </si>
  <si>
    <t xml:space="preserve">LOS SANTOS	</t>
  </si>
  <si>
    <t xml:space="preserve">MACARAVITA	</t>
  </si>
  <si>
    <t xml:space="preserve">MALAGA	</t>
  </si>
  <si>
    <t xml:space="preserve">MATANZA	</t>
  </si>
  <si>
    <t xml:space="preserve">MOGOTES	</t>
  </si>
  <si>
    <t xml:space="preserve">MOLAGAVITA	</t>
  </si>
  <si>
    <t xml:space="preserve">OCAMONTE	</t>
  </si>
  <si>
    <t xml:space="preserve">OIBA	</t>
  </si>
  <si>
    <t xml:space="preserve">ONZAGA	</t>
  </si>
  <si>
    <t xml:space="preserve">PALMAS DEL SOCORRO	</t>
  </si>
  <si>
    <t xml:space="preserve">PARAMO	</t>
  </si>
  <si>
    <t xml:space="preserve">PIEDECUESTA	</t>
  </si>
  <si>
    <t xml:space="preserve">PINCHOTE	</t>
  </si>
  <si>
    <t xml:space="preserve">PUENTE NACIONAL	</t>
  </si>
  <si>
    <t xml:space="preserve">PUERTO PARRA	</t>
  </si>
  <si>
    <t xml:space="preserve">PUERTO WILCHES	</t>
  </si>
  <si>
    <t xml:space="preserve">SABANA DE TORRES	</t>
  </si>
  <si>
    <t xml:space="preserve">SAN ANDRES	</t>
  </si>
  <si>
    <t xml:space="preserve">SAN BENITO	</t>
  </si>
  <si>
    <t xml:space="preserve">SAN GIL	</t>
  </si>
  <si>
    <t xml:space="preserve">SAN JOAQUIN	</t>
  </si>
  <si>
    <t xml:space="preserve">SAN JOSE DE MIRANDA	</t>
  </si>
  <si>
    <t xml:space="preserve">SAN MIGUEL	</t>
  </si>
  <si>
    <t xml:space="preserve">SAN VICENTE DE CHUCURI	</t>
  </si>
  <si>
    <t xml:space="preserve">SANTA HELENA DEL OPON	</t>
  </si>
  <si>
    <t xml:space="preserve">SIMACOTA	</t>
  </si>
  <si>
    <t xml:space="preserve">SOCORRO	</t>
  </si>
  <si>
    <t xml:space="preserve">SUAITA	</t>
  </si>
  <si>
    <t xml:space="preserve">SURATA	</t>
  </si>
  <si>
    <t xml:space="preserve">VALLE DE SAN JOSE	</t>
  </si>
  <si>
    <t xml:space="preserve">VELEZ	</t>
  </si>
  <si>
    <t xml:space="preserve">ZAPATOCA	</t>
  </si>
  <si>
    <t xml:space="preserve">SINCELEJO	</t>
  </si>
  <si>
    <t xml:space="preserve">CAIMITO	</t>
  </si>
  <si>
    <t xml:space="preserve">COLOSO	</t>
  </si>
  <si>
    <t xml:space="preserve">COROZAL	</t>
  </si>
  <si>
    <t xml:space="preserve">COVEÑAS	</t>
  </si>
  <si>
    <t xml:space="preserve">CHALAN	</t>
  </si>
  <si>
    <t xml:space="preserve">EL ROBLE	</t>
  </si>
  <si>
    <t xml:space="preserve">GALERAS	</t>
  </si>
  <si>
    <t xml:space="preserve">GUARANDA	</t>
  </si>
  <si>
    <t xml:space="preserve">LOS PALMITOS	</t>
  </si>
  <si>
    <t xml:space="preserve">MAJAGUAL	</t>
  </si>
  <si>
    <t xml:space="preserve">MORROA	</t>
  </si>
  <si>
    <t xml:space="preserve">OVEJAS	</t>
  </si>
  <si>
    <t xml:space="preserve">PALMITO	</t>
  </si>
  <si>
    <t xml:space="preserve">SAMPUES	</t>
  </si>
  <si>
    <t xml:space="preserve">SAN BENITO ABAD	</t>
  </si>
  <si>
    <t xml:space="preserve">SAN JUAN DE BETULIA	</t>
  </si>
  <si>
    <t xml:space="preserve">SAN MARCOS	</t>
  </si>
  <si>
    <t xml:space="preserve">SAN ONOFRE	</t>
  </si>
  <si>
    <t xml:space="preserve">SAN LUIS DE SINCE	</t>
  </si>
  <si>
    <t xml:space="preserve">SANTIAGO DE TOLU	</t>
  </si>
  <si>
    <t xml:space="preserve">TOLU VIEJO	</t>
  </si>
  <si>
    <t xml:space="preserve">IBAGUE	</t>
  </si>
  <si>
    <t xml:space="preserve">ALPUJARRA	</t>
  </si>
  <si>
    <t xml:space="preserve">ALVARADO	</t>
  </si>
  <si>
    <t xml:space="preserve">AMBALEMA	</t>
  </si>
  <si>
    <t xml:space="preserve">ANZOATEGUI	</t>
  </si>
  <si>
    <t xml:space="preserve">ARMERO	</t>
  </si>
  <si>
    <t xml:space="preserve">ATACO	</t>
  </si>
  <si>
    <t xml:space="preserve">CAJAMARCA	</t>
  </si>
  <si>
    <t xml:space="preserve">CARMEN DE APICALA	</t>
  </si>
  <si>
    <t xml:space="preserve">CASABIANCA	</t>
  </si>
  <si>
    <t xml:space="preserve">CHAPARRAL	</t>
  </si>
  <si>
    <t xml:space="preserve">COELLO	</t>
  </si>
  <si>
    <t xml:space="preserve">COYAIMA	</t>
  </si>
  <si>
    <t xml:space="preserve">CUNDAY	</t>
  </si>
  <si>
    <t xml:space="preserve">DOLORES	</t>
  </si>
  <si>
    <t xml:space="preserve">ESPINAL	</t>
  </si>
  <si>
    <t xml:space="preserve">FALAN	</t>
  </si>
  <si>
    <t xml:space="preserve">FLANDES	</t>
  </si>
  <si>
    <t xml:space="preserve">FRESNO	</t>
  </si>
  <si>
    <t xml:space="preserve">GUAMO	</t>
  </si>
  <si>
    <t xml:space="preserve">HERVEO	</t>
  </si>
  <si>
    <t xml:space="preserve">HONDA	</t>
  </si>
  <si>
    <t xml:space="preserve">ICONONZO	</t>
  </si>
  <si>
    <t xml:space="preserve">LERIDA	</t>
  </si>
  <si>
    <t xml:space="preserve">LIBANO	</t>
  </si>
  <si>
    <t xml:space="preserve">MARIQUITA	</t>
  </si>
  <si>
    <t xml:space="preserve">MELGAR	</t>
  </si>
  <si>
    <t xml:space="preserve">MURILLO	</t>
  </si>
  <si>
    <t xml:space="preserve">NATAGAIMA	</t>
  </si>
  <si>
    <t xml:space="preserve">ORTEGA	</t>
  </si>
  <si>
    <t xml:space="preserve">PALOCABILDO	</t>
  </si>
  <si>
    <t xml:space="preserve">PIEDRAS	</t>
  </si>
  <si>
    <t xml:space="preserve">PLANADAS	</t>
  </si>
  <si>
    <t xml:space="preserve">PRADO	</t>
  </si>
  <si>
    <t xml:space="preserve">PURIFICACION	</t>
  </si>
  <si>
    <t xml:space="preserve">RIOBLANCO	</t>
  </si>
  <si>
    <t xml:space="preserve">RONCESVALLES	</t>
  </si>
  <si>
    <t xml:space="preserve">ROVIRA	</t>
  </si>
  <si>
    <t xml:space="preserve">SALDAÑA	</t>
  </si>
  <si>
    <t xml:space="preserve">SAN ANTONIO	</t>
  </si>
  <si>
    <t xml:space="preserve">SANTA ISABEL	</t>
  </si>
  <si>
    <t xml:space="preserve">VALLE DE SAN JUAN	</t>
  </si>
  <si>
    <t xml:space="preserve">VENADILLO	</t>
  </si>
  <si>
    <t xml:space="preserve">VILLAHERMOSA	</t>
  </si>
  <si>
    <t xml:space="preserve">VILLARRICA	</t>
  </si>
  <si>
    <t xml:space="preserve">CALI	</t>
  </si>
  <si>
    <t xml:space="preserve">ALCALA	</t>
  </si>
  <si>
    <t xml:space="preserve">ANDALUCIA	</t>
  </si>
  <si>
    <t xml:space="preserve">ANSERMANUEVO	</t>
  </si>
  <si>
    <t xml:space="preserve">BUENAVENTURA	</t>
  </si>
  <si>
    <t xml:space="preserve">GUADALAJARA DE BUGA	</t>
  </si>
  <si>
    <t xml:space="preserve">BUGALAGRANDE	</t>
  </si>
  <si>
    <t xml:space="preserve">CAICEDONIA	</t>
  </si>
  <si>
    <t xml:space="preserve">CALIMA	</t>
  </si>
  <si>
    <t xml:space="preserve">CARTAGO	</t>
  </si>
  <si>
    <t xml:space="preserve">DAGUA	</t>
  </si>
  <si>
    <t xml:space="preserve">EL AGUILA	</t>
  </si>
  <si>
    <t xml:space="preserve">EL CAIRO	</t>
  </si>
  <si>
    <t xml:space="preserve">EL CERRITO	</t>
  </si>
  <si>
    <t xml:space="preserve">EL DOVIO	</t>
  </si>
  <si>
    <t xml:space="preserve">FLORIDA	</t>
  </si>
  <si>
    <t xml:space="preserve">GINEBRA	</t>
  </si>
  <si>
    <t xml:space="preserve">GUACARI	</t>
  </si>
  <si>
    <t xml:space="preserve">JAMUNDI	</t>
  </si>
  <si>
    <t xml:space="preserve">LA CUMBRE	</t>
  </si>
  <si>
    <t xml:space="preserve">OBANDO	</t>
  </si>
  <si>
    <t xml:space="preserve">PALMIRA	</t>
  </si>
  <si>
    <t xml:space="preserve">PRADERA	</t>
  </si>
  <si>
    <t xml:space="preserve">RIOFRIO	</t>
  </si>
  <si>
    <t xml:space="preserve">ROLDANILLO	</t>
  </si>
  <si>
    <t xml:space="preserve">SEVILLA	</t>
  </si>
  <si>
    <t xml:space="preserve">TORO	</t>
  </si>
  <si>
    <t xml:space="preserve">TRUJILLO	</t>
  </si>
  <si>
    <t xml:space="preserve">TULUA	</t>
  </si>
  <si>
    <t xml:space="preserve">ULLOA	</t>
  </si>
  <si>
    <t xml:space="preserve">VERSALLES	</t>
  </si>
  <si>
    <t xml:space="preserve">VIJES	</t>
  </si>
  <si>
    <t xml:space="preserve">YOTOCO	</t>
  </si>
  <si>
    <t xml:space="preserve">YUMBO	</t>
  </si>
  <si>
    <t xml:space="preserve">ZARZAL	</t>
  </si>
  <si>
    <t xml:space="preserve">ARAUCA	</t>
  </si>
  <si>
    <t xml:space="preserve">ARAUQUITA	</t>
  </si>
  <si>
    <t xml:space="preserve">CRAVO NORTE	</t>
  </si>
  <si>
    <t xml:space="preserve">FORTUL	</t>
  </si>
  <si>
    <t xml:space="preserve">PUERTO RONDON	</t>
  </si>
  <si>
    <t xml:space="preserve">SARAVENA	</t>
  </si>
  <si>
    <t xml:space="preserve">TAME	</t>
  </si>
  <si>
    <t xml:space="preserve">YOPAL	</t>
  </si>
  <si>
    <t xml:space="preserve">AGUAZUL	</t>
  </si>
  <si>
    <t xml:space="preserve">CHAMEZA	</t>
  </si>
  <si>
    <t xml:space="preserve">HATO COROZAL	</t>
  </si>
  <si>
    <t xml:space="preserve">LA SALINA	</t>
  </si>
  <si>
    <t xml:space="preserve">MANI	</t>
  </si>
  <si>
    <t xml:space="preserve">MONTERREY	</t>
  </si>
  <si>
    <t xml:space="preserve">NUNCHIA	</t>
  </si>
  <si>
    <t xml:space="preserve">OROCUE	</t>
  </si>
  <si>
    <t xml:space="preserve">PAZ DE ARIPORO	</t>
  </si>
  <si>
    <t xml:space="preserve">PORE	</t>
  </si>
  <si>
    <t xml:space="preserve">RECETOR	</t>
  </si>
  <si>
    <t xml:space="preserve">SACAMA	</t>
  </si>
  <si>
    <t xml:space="preserve">SAN LUIS DE PALENQUE	</t>
  </si>
  <si>
    <t xml:space="preserve">TAMARA	</t>
  </si>
  <si>
    <t xml:space="preserve">TAURAMENA	</t>
  </si>
  <si>
    <t xml:space="preserve">TRINIDAD	</t>
  </si>
  <si>
    <t xml:space="preserve">MOCOA	</t>
  </si>
  <si>
    <t xml:space="preserve">ORITO	</t>
  </si>
  <si>
    <t xml:space="preserve">PUERTO ASIS	</t>
  </si>
  <si>
    <t xml:space="preserve">PUERTO CAICEDO	</t>
  </si>
  <si>
    <t xml:space="preserve">PUERTO GUZMAN	</t>
  </si>
  <si>
    <t xml:space="preserve">LEGUIZAMO	</t>
  </si>
  <si>
    <t xml:space="preserve">SIBUNDOY	</t>
  </si>
  <si>
    <t xml:space="preserve">VALLE DEL GUAMUEZ	</t>
  </si>
  <si>
    <t xml:space="preserve">VILLAGARZON	</t>
  </si>
  <si>
    <t xml:space="preserve">LETICIA	</t>
  </si>
  <si>
    <t xml:space="preserve">EL ENCANTO	</t>
  </si>
  <si>
    <t xml:space="preserve">LA CHORRERA	</t>
  </si>
  <si>
    <t xml:space="preserve">LA PEDRERA	</t>
  </si>
  <si>
    <t xml:space="preserve">MIRITI PARANA	</t>
  </si>
  <si>
    <t xml:space="preserve">PUERTO ALEGRIA	</t>
  </si>
  <si>
    <t xml:space="preserve">PUERTO ARICA	</t>
  </si>
  <si>
    <t xml:space="preserve">PUERTO NARIÑO	</t>
  </si>
  <si>
    <t xml:space="preserve">TARAPACA	</t>
  </si>
  <si>
    <t xml:space="preserve">INIRIDA	</t>
  </si>
  <si>
    <t xml:space="preserve">BARRANCO MINAS	</t>
  </si>
  <si>
    <t xml:space="preserve">MAPIRIPANA	</t>
  </si>
  <si>
    <t xml:space="preserve">PANA PANA	</t>
  </si>
  <si>
    <t xml:space="preserve">MORICHAL	</t>
  </si>
  <si>
    <t xml:space="preserve">SAN JOSE DEL GUAVIARE	</t>
  </si>
  <si>
    <t xml:space="preserve">EL RETORNO	</t>
  </si>
  <si>
    <t xml:space="preserve">MITU	</t>
  </si>
  <si>
    <t xml:space="preserve">CARURU	</t>
  </si>
  <si>
    <t xml:space="preserve">PACOA	</t>
  </si>
  <si>
    <t xml:space="preserve">TARAIRA	</t>
  </si>
  <si>
    <t xml:space="preserve">PAPUNAUA	</t>
  </si>
  <si>
    <t xml:space="preserve">YAVARATE	</t>
  </si>
  <si>
    <t xml:space="preserve">PUERTO CARREÑO	</t>
  </si>
  <si>
    <t xml:space="preserve">LA PRIMAVERA	</t>
  </si>
  <si>
    <t xml:space="preserve">SANTA ROSALIA	</t>
  </si>
  <si>
    <t xml:space="preserve">CUMARIBO	</t>
  </si>
  <si>
    <t>Población Clase en Departamentos</t>
  </si>
  <si>
    <t>Población en Territorio por Tipo de Territorio en Departamentos</t>
  </si>
  <si>
    <t>CLASE</t>
  </si>
  <si>
    <t>Centro poblado</t>
  </si>
  <si>
    <t>ESTA_TERRI</t>
  </si>
  <si>
    <t>TERRITORIO</t>
  </si>
  <si>
    <t>Está en territorio étnico</t>
  </si>
  <si>
    <t>Territorio colectivo de comunidad negra</t>
  </si>
  <si>
    <t>No está en territorio étnico</t>
  </si>
  <si>
    <t>NIVEL_EDUCATIVO</t>
  </si>
  <si>
    <t>EDADES</t>
  </si>
  <si>
    <t>25 años o más</t>
  </si>
  <si>
    <t>Media academica o clasica</t>
  </si>
  <si>
    <t>Media tecnica</t>
  </si>
  <si>
    <t>Técnica profesional o Tecnológica</t>
  </si>
  <si>
    <t>Especialización, maestría, doctorado</t>
  </si>
  <si>
    <t>Población Asistencia Escolar por Edad y Sexo en Departamentos</t>
  </si>
  <si>
    <t>Población Nivel Educativo por Edad y Sexo en Departamentos</t>
  </si>
  <si>
    <t>ASISTENCIA_ESCOLAR</t>
  </si>
  <si>
    <t>Sí</t>
  </si>
  <si>
    <t>No</t>
  </si>
  <si>
    <t>ALFABETISMO_15OMAS</t>
  </si>
  <si>
    <t>Población Condición Fisica por Sexo en Departamentos</t>
  </si>
  <si>
    <t>CONDICION_FISICA</t>
  </si>
  <si>
    <t>Población Ocupación Semana por Sexo en Departamentosos</t>
  </si>
  <si>
    <t>TRABAJO</t>
  </si>
  <si>
    <t>Trabajó por lo menos una horaen una actividad que le generó algún ingreso</t>
  </si>
  <si>
    <t>Trabajó o ayudó en un negocio por lo menos una hora sin que le pagaran.</t>
  </si>
  <si>
    <t>No trabajó, pero tenía un empleo, trabajo o negocio por el que recibe ingresos.</t>
  </si>
  <si>
    <t>Buscó trabajo.</t>
  </si>
  <si>
    <t>Vivió de jubilación, pensión o renta.</t>
  </si>
  <si>
    <t>Estudió.</t>
  </si>
  <si>
    <t>Realizó oficios del hogar.</t>
  </si>
  <si>
    <t>Es incapacitado(a) permanentemente para trabajar.</t>
  </si>
  <si>
    <t>Estuvo en otra situación.</t>
  </si>
  <si>
    <t>Población Material en Las Paredes en Departamentos</t>
  </si>
  <si>
    <t>MATERIAL_PAREDES</t>
  </si>
  <si>
    <t>Bloque, ladrillo, piedra, madera pulida</t>
  </si>
  <si>
    <t>Madera burda, tabla, tablón</t>
  </si>
  <si>
    <t>Materiales de deshecho (Zinc, tela, cartón, latas, plásticos, otros)</t>
  </si>
  <si>
    <t>MATERIAL_PISOS</t>
  </si>
  <si>
    <t>Mármol, parqué, madera pulida y lacada</t>
  </si>
  <si>
    <t>Baldosa, vinilo, tableta, ladrillo, laminado</t>
  </si>
  <si>
    <t>Madera burda, tabla, tablón, otro vegetal</t>
  </si>
  <si>
    <t>Población Material en Los Pisos en Departamentos</t>
  </si>
  <si>
    <t>8.2.</t>
  </si>
  <si>
    <t>Población Cobertura de Servicios Energia en Departamentos</t>
  </si>
  <si>
    <t>ENERGÍA_ELECTRICA</t>
  </si>
  <si>
    <t>ACUEDUCTO</t>
  </si>
  <si>
    <t>ALCANTARILLADO</t>
  </si>
  <si>
    <t>GAS_NATURAL</t>
  </si>
  <si>
    <t>NA</t>
  </si>
  <si>
    <t>RECOLECCION_BASURA</t>
  </si>
  <si>
    <t>INTERNET</t>
  </si>
  <si>
    <t>8.3.1.</t>
  </si>
  <si>
    <t>8.3.2.</t>
  </si>
  <si>
    <t>8.3.3.</t>
  </si>
  <si>
    <t>8.3.4.</t>
  </si>
  <si>
    <t>8.3.5.</t>
  </si>
  <si>
    <t>8.3.6.</t>
  </si>
  <si>
    <t>8.4.</t>
  </si>
  <si>
    <t>Población Tipo de Vivienda en Departamentos</t>
  </si>
  <si>
    <t>TIPO_VIVIENDA</t>
  </si>
  <si>
    <t>Vivienda tradicional Étnica (Afrocolombiana, Isleña, Rrom)</t>
  </si>
  <si>
    <t>Otro (contenedor, carpa, embarcación, vagón, cueva, refugio natural, etc.)</t>
  </si>
  <si>
    <t>Población Cobertura de Servicios Acueducto en Departamentos</t>
  </si>
  <si>
    <t>Población Cobertura de Servicios Alcantarillado en Departamentos</t>
  </si>
  <si>
    <t>Población Cobertura de Servicios Recolección en Departamentos</t>
  </si>
  <si>
    <t>Población Cobertura de Servicios Gas Natural en Departamentos</t>
  </si>
  <si>
    <t>Población Cobertura de Servicios Internet en Departamentos</t>
  </si>
  <si>
    <t>9.3.</t>
  </si>
  <si>
    <t>Poblacion NBI por Departamentos</t>
  </si>
  <si>
    <t>Poblacion IPM por Departamentos</t>
  </si>
  <si>
    <t>UA_CLASE_C_2</t>
  </si>
  <si>
    <t>Rural</t>
  </si>
  <si>
    <t>Urbano</t>
  </si>
  <si>
    <t>Población por Clase y Sexo del Jefe del Hogar en Departamentos</t>
  </si>
  <si>
    <t>TAMAÑO_HOGAR</t>
  </si>
  <si>
    <t>1 Persona</t>
  </si>
  <si>
    <t>2 personas</t>
  </si>
  <si>
    <t>3 personas</t>
  </si>
  <si>
    <t>4 personas</t>
  </si>
  <si>
    <t>5 o más personas</t>
  </si>
  <si>
    <t>Población por Clase y Tamaño del Hogar en Departamentos</t>
  </si>
  <si>
    <t>Población por Clase y Tipo de Hogar en Departamentos</t>
  </si>
  <si>
    <t>HOGARES</t>
  </si>
  <si>
    <t>Bogotá D.C.</t>
  </si>
  <si>
    <t>85-121</t>
  </si>
  <si>
    <t>0 a 4 años</t>
  </si>
  <si>
    <t>Sín información</t>
  </si>
  <si>
    <t>ASISTE</t>
  </si>
  <si>
    <t>Funcionamiento Humano</t>
  </si>
  <si>
    <t>Funcionamiento humano por sexo</t>
  </si>
  <si>
    <t>Nuclear_Biparental</t>
  </si>
  <si>
    <t>Nuclear_Monoparental</t>
  </si>
  <si>
    <t>Extensos_Biparental</t>
  </si>
  <si>
    <t>Extensos_Monoparental</t>
  </si>
  <si>
    <t>Compuestos_Biparental</t>
  </si>
  <si>
    <t>Compuestos_Monoparental</t>
  </si>
  <si>
    <t>Sin_nucleo_</t>
  </si>
  <si>
    <t>Unipersonal</t>
  </si>
  <si>
    <t>No_familiar</t>
  </si>
  <si>
    <t>Ejercicio experimental cálculo de la población por departamento</t>
  </si>
  <si>
    <t xml:space="preserve">Comprobaciones </t>
  </si>
  <si>
    <t>No aplica</t>
  </si>
  <si>
    <t>Absolutos</t>
  </si>
  <si>
    <t>Porcentajes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</si>
  <si>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</si>
  <si>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</si>
  <si>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</si>
  <si>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</si>
  <si>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</si>
  <si>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</si>
  <si>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</si>
  <si>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</si>
  <si>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</si>
  <si>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</si>
  <si>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</si>
  <si>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</si>
  <si>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</si>
  <si>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</si>
  <si>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</si>
  <si>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</si>
  <si>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</si>
  <si>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y más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</si>
  <si>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</si>
  <si>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</si>
  <si>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</si>
  <si>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</si>
  <si>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</si>
  <si>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</si>
  <si>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</si>
  <si>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</si>
  <si>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</si>
  <si>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</si>
  <si>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</si>
  <si>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</si>
  <si>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</si>
  <si>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</si>
  <si>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</si>
  <si>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</si>
  <si>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121 años</t>
  </si>
  <si>
    <t>Estructura 2018 NARP</t>
  </si>
  <si>
    <t>Estructura 2005 NARP</t>
  </si>
  <si>
    <t>No etnica 2018</t>
  </si>
  <si>
    <t>No etnica 2005</t>
  </si>
  <si>
    <t>ESTIMACIÓN EXPERIMENTAL</t>
  </si>
  <si>
    <t>POBLACION_2018</t>
  </si>
  <si>
    <t>Población municipio para organizar</t>
  </si>
  <si>
    <t>orden</t>
  </si>
  <si>
    <t>Poblacion organizada</t>
  </si>
  <si>
    <t>Jerarquia MUNICIPIO</t>
  </si>
  <si>
    <t>Indígena</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</si>
  <si>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</si>
  <si>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</si>
  <si>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</si>
  <si>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</si>
  <si>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</si>
  <si>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</si>
  <si>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</si>
  <si>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</si>
  <si>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</si>
  <si>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</si>
  <si>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</si>
  <si>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</si>
  <si>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</si>
  <si>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</si>
  <si>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</si>
  <si>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</si>
  <si>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</si>
  <si>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</si>
  <si>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</si>
  <si>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</si>
  <si>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</si>
  <si>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Santafé de Antioquia</t>
  </si>
  <si>
    <t>05044</t>
  </si>
  <si>
    <t>Anza</t>
  </si>
  <si>
    <t>05045</t>
  </si>
  <si>
    <t>Apartadó</t>
  </si>
  <si>
    <t>05051</t>
  </si>
  <si>
    <t>Arboletes</t>
  </si>
  <si>
    <t>05055</t>
  </si>
  <si>
    <t>Argelia</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</si>
  <si>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</si>
  <si>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</si>
  <si>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</si>
  <si>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</si>
  <si>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</si>
  <si>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</si>
  <si>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</si>
  <si>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</si>
  <si>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</si>
  <si>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</si>
  <si>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</si>
  <si>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</si>
  <si>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</si>
  <si>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</si>
  <si>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</si>
  <si>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</si>
  <si>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</si>
  <si>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</si>
  <si>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</si>
  <si>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</si>
  <si>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</si>
  <si>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</si>
  <si>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</si>
  <si>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</si>
  <si>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</si>
  <si>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</si>
  <si>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</si>
  <si>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</si>
  <si>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</si>
  <si>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</si>
  <si>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</si>
  <si>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</si>
  <si>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</si>
  <si>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</si>
  <si>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</si>
  <si>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</si>
  <si>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</si>
  <si>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</si>
  <si>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</si>
  <si>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</si>
  <si>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</si>
  <si>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</si>
  <si>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</si>
  <si>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</si>
  <si>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</si>
  <si>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</si>
  <si>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</si>
  <si>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</si>
  <si>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</si>
  <si>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</si>
  <si>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</si>
  <si>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</si>
  <si>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</si>
  <si>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</si>
  <si>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 Matías</t>
  </si>
  <si>
    <t>05240</t>
  </si>
  <si>
    <t>Ebéjico</t>
  </si>
  <si>
    <t>05250</t>
  </si>
  <si>
    <t>El Bagre</t>
  </si>
  <si>
    <t>05264</t>
  </si>
  <si>
    <t>Entrerrios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</si>
  <si>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</si>
  <si>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</si>
  <si>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</si>
  <si>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</si>
  <si>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</si>
  <si>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</si>
  <si>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</si>
  <si>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</si>
  <si>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</si>
  <si>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</si>
  <si>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</si>
  <si>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</si>
  <si>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</si>
  <si>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</si>
  <si>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</si>
  <si>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</si>
  <si>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</si>
  <si>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</si>
  <si>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</si>
  <si>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</si>
  <si>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</si>
  <si>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</si>
  <si>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</si>
  <si>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</si>
  <si>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</si>
  <si>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Itagui</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</si>
  <si>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</si>
  <si>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</si>
  <si>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</si>
  <si>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</si>
  <si>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</si>
  <si>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</si>
  <si>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</si>
  <si>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</si>
  <si>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</si>
  <si>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</si>
  <si>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</si>
  <si>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</si>
  <si>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</si>
  <si>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</si>
  <si>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</si>
  <si>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</si>
  <si>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</si>
  <si>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</si>
  <si>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</si>
  <si>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</si>
  <si>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</si>
  <si>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</si>
  <si>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</si>
  <si>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</si>
  <si>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05480</t>
  </si>
  <si>
    <t>Mutatá</t>
  </si>
  <si>
    <t>05483</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</si>
  <si>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</si>
  <si>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</si>
  <si>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</si>
  <si>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</si>
  <si>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</si>
  <si>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</si>
  <si>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</si>
  <si>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</si>
  <si>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</si>
  <si>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</si>
  <si>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</si>
  <si>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</si>
  <si>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</si>
  <si>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</si>
  <si>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</si>
  <si>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</si>
  <si>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</si>
  <si>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</si>
  <si>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</si>
  <si>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</si>
  <si>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</si>
  <si>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</si>
  <si>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</si>
  <si>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</si>
  <si>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</si>
  <si>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</si>
  <si>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</si>
  <si>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</si>
  <si>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</si>
  <si>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</si>
  <si>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</si>
  <si>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</si>
  <si>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</si>
  <si>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</si>
  <si>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</si>
  <si>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</si>
  <si>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</si>
  <si>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</si>
  <si>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</si>
  <si>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</si>
  <si>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</si>
  <si>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</si>
  <si>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</si>
  <si>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</si>
  <si>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</si>
  <si>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t>
  </si>
  <si>
    <t>05665</t>
  </si>
  <si>
    <t>San Pedro de Uraba</t>
  </si>
  <si>
    <t>05667</t>
  </si>
  <si>
    <t>San Rafael</t>
  </si>
  <si>
    <t>05670</t>
  </si>
  <si>
    <t>San Roque</t>
  </si>
  <si>
    <t>05674</t>
  </si>
  <si>
    <t>San Vicente</t>
  </si>
  <si>
    <t>05679</t>
  </si>
  <si>
    <t>Santa Bárbara</t>
  </si>
  <si>
    <t>05686</t>
  </si>
  <si>
    <t>Santa Rosa de Osos</t>
  </si>
  <si>
    <t>05690</t>
  </si>
  <si>
    <t>Santo Domingo</t>
  </si>
  <si>
    <t>05697</t>
  </si>
  <si>
    <t>El Santuario</t>
  </si>
  <si>
    <t>05736</t>
  </si>
  <si>
    <t>Segovia</t>
  </si>
  <si>
    <t>05756</t>
  </si>
  <si>
    <t>Sonson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</si>
  <si>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</si>
  <si>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</si>
  <si>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</si>
  <si>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</si>
  <si>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</si>
  <si>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</si>
  <si>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</si>
  <si>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</si>
  <si>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</si>
  <si>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</si>
  <si>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</si>
  <si>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</si>
  <si>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</si>
  <si>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</si>
  <si>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</si>
  <si>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</si>
  <si>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</si>
  <si>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</si>
  <si>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</si>
  <si>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</si>
  <si>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</si>
  <si>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</si>
  <si>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</si>
  <si>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</si>
  <si>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</si>
  <si>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</si>
  <si>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</si>
  <si>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</si>
  <si>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</si>
  <si>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</si>
  <si>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</si>
  <si>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</si>
  <si>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</si>
  <si>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</si>
  <si>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</si>
  <si>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</si>
  <si>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</si>
  <si>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</si>
  <si>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</si>
  <si>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</si>
  <si>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</si>
  <si>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</si>
  <si>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</si>
  <si>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</si>
  <si>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</si>
  <si>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</si>
  <si>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</si>
  <si>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</si>
  <si>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</si>
  <si>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</si>
  <si>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</si>
  <si>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</si>
  <si>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</si>
  <si>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</si>
  <si>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</si>
  <si>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</si>
  <si>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</si>
  <si>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</si>
  <si>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</si>
  <si>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</si>
  <si>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</si>
  <si>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</si>
  <si>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</si>
  <si>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</si>
  <si>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</si>
  <si>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</si>
  <si>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</si>
  <si>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</si>
  <si>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</si>
  <si>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</si>
  <si>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</si>
  <si>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</si>
  <si>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</si>
  <si>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</si>
  <si>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</si>
  <si>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</si>
  <si>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</si>
  <si>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</si>
  <si>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</si>
  <si>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</si>
  <si>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</si>
  <si>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</si>
  <si>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</si>
  <si>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11001</t>
  </si>
  <si>
    <t>13001</t>
  </si>
  <si>
    <t>Cartagena</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</si>
  <si>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</si>
  <si>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</si>
  <si>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</si>
  <si>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</si>
  <si>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</si>
  <si>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</si>
  <si>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</si>
  <si>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</si>
  <si>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</si>
  <si>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</si>
  <si>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</si>
  <si>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</si>
  <si>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</si>
  <si>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</si>
  <si>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</si>
  <si>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</si>
  <si>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</si>
  <si>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</si>
  <si>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</si>
  <si>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13222</t>
  </si>
  <si>
    <t>Clemencia</t>
  </si>
  <si>
    <t>13244</t>
  </si>
  <si>
    <t>El Carmen de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</si>
  <si>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</si>
  <si>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</si>
  <si>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</si>
  <si>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</si>
  <si>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</si>
  <si>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</si>
  <si>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</si>
  <si>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</si>
  <si>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</si>
  <si>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</si>
  <si>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</si>
  <si>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</si>
  <si>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</si>
  <si>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</si>
  <si>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</si>
  <si>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</si>
  <si>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</si>
  <si>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Mompós</t>
  </si>
  <si>
    <t>13473</t>
  </si>
  <si>
    <t>Morales</t>
  </si>
  <si>
    <t>13490</t>
  </si>
  <si>
    <t>Norosí</t>
  </si>
  <si>
    <t>13549</t>
  </si>
  <si>
    <t>Pinillos</t>
  </si>
  <si>
    <t>13580</t>
  </si>
  <si>
    <t>Regidor</t>
  </si>
  <si>
    <t>13600</t>
  </si>
  <si>
    <t xml:space="preserve">Río Viejo </t>
  </si>
  <si>
    <t>13620</t>
  </si>
  <si>
    <t>San Cristóbal</t>
  </si>
  <si>
    <t>13647</t>
  </si>
  <si>
    <t>San Estanislao</t>
  </si>
  <si>
    <t>13650</t>
  </si>
  <si>
    <t>San Fernando</t>
  </si>
  <si>
    <t>13654</t>
  </si>
  <si>
    <t>San Jacinto</t>
  </si>
  <si>
    <t>13655</t>
  </si>
  <si>
    <t>San Jacinto del Cauca</t>
  </si>
  <si>
    <t>13657</t>
  </si>
  <si>
    <t>San Juan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</si>
  <si>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</si>
  <si>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</si>
  <si>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</si>
  <si>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</si>
  <si>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</si>
  <si>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</si>
  <si>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</si>
  <si>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</si>
  <si>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</si>
  <si>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</si>
  <si>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</si>
  <si>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</si>
  <si>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</si>
  <si>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</si>
  <si>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</si>
  <si>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</si>
  <si>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</si>
  <si>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</si>
  <si>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</si>
  <si>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</si>
  <si>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</si>
  <si>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Turbaná</t>
  </si>
  <si>
    <t>13873</t>
  </si>
  <si>
    <t>Villanueva</t>
  </si>
  <si>
    <t>13894</t>
  </si>
  <si>
    <t>Zambrano</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</si>
  <si>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</si>
  <si>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</si>
  <si>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</si>
  <si>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</si>
  <si>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</si>
  <si>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</si>
  <si>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</si>
  <si>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</si>
  <si>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</si>
  <si>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</si>
  <si>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</si>
  <si>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</si>
  <si>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</si>
  <si>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</si>
  <si>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</si>
  <si>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</si>
  <si>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</si>
  <si>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</si>
  <si>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</si>
  <si>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</si>
  <si>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</si>
  <si>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</si>
  <si>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</si>
  <si>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</si>
  <si>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</si>
  <si>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</si>
  <si>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</si>
  <si>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</si>
  <si>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</si>
  <si>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</si>
  <si>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</si>
  <si>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</si>
  <si>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</si>
  <si>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</si>
  <si>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</si>
  <si>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</si>
  <si>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</si>
  <si>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</si>
  <si>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</si>
  <si>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</si>
  <si>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</si>
  <si>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</si>
  <si>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</si>
  <si>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</si>
  <si>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</si>
  <si>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</si>
  <si>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</si>
  <si>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</si>
  <si>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</si>
  <si>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</si>
  <si>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</si>
  <si>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</si>
  <si>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</si>
  <si>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</si>
  <si>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</si>
  <si>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</si>
  <si>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</si>
  <si>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</si>
  <si>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</si>
  <si>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</si>
  <si>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</si>
  <si>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</si>
  <si>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</si>
  <si>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</si>
  <si>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</si>
  <si>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</si>
  <si>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</si>
  <si>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</si>
  <si>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</si>
  <si>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</si>
  <si>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</si>
  <si>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</si>
  <si>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Gameza</t>
  </si>
  <si>
    <t>15299</t>
  </si>
  <si>
    <t>Garagoa</t>
  </si>
  <si>
    <t>15317</t>
  </si>
  <si>
    <t>Guacamayas</t>
  </si>
  <si>
    <t>15322</t>
  </si>
  <si>
    <t>Guateque</t>
  </si>
  <si>
    <t>15325</t>
  </si>
  <si>
    <t>Guayatá</t>
  </si>
  <si>
    <t>15332</t>
  </si>
  <si>
    <t>Güicán</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</si>
  <si>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</si>
  <si>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</si>
  <si>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</si>
  <si>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</si>
  <si>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</si>
  <si>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</si>
  <si>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</si>
  <si>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</si>
  <si>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</si>
  <si>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</si>
  <si>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</si>
  <si>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</si>
  <si>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</si>
  <si>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</si>
  <si>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</si>
  <si>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</si>
  <si>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</si>
  <si>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</si>
  <si>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</si>
  <si>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</si>
  <si>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</si>
  <si>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</si>
  <si>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</si>
  <si>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</si>
  <si>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</si>
  <si>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</si>
  <si>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</si>
  <si>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</si>
  <si>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</si>
  <si>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</si>
  <si>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</si>
  <si>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</si>
  <si>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</si>
  <si>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</si>
  <si>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</si>
  <si>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</si>
  <si>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</si>
  <si>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</si>
  <si>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</si>
  <si>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</si>
  <si>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</si>
  <si>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</si>
  <si>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</si>
  <si>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</si>
  <si>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</si>
  <si>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</si>
  <si>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</si>
  <si>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</si>
  <si>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</si>
  <si>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</si>
  <si>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</si>
  <si>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</si>
  <si>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</si>
  <si>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</si>
  <si>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</si>
  <si>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</si>
  <si>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</si>
  <si>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</si>
  <si>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</si>
  <si>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</si>
  <si>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</si>
  <si>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</si>
  <si>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</si>
  <si>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</si>
  <si>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</si>
  <si>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</si>
  <si>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</si>
  <si>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</si>
  <si>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</si>
  <si>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</si>
  <si>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</si>
  <si>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</si>
  <si>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</si>
  <si>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</si>
  <si>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</si>
  <si>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</si>
  <si>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</si>
  <si>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</si>
  <si>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</si>
  <si>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</si>
  <si>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 Gaceno</t>
  </si>
  <si>
    <t>15673</t>
  </si>
  <si>
    <t>San Mateo</t>
  </si>
  <si>
    <t>15676</t>
  </si>
  <si>
    <t>San Miguel de Sema</t>
  </si>
  <si>
    <t>15681</t>
  </si>
  <si>
    <t>San Pablo de Borbur</t>
  </si>
  <si>
    <t>15686</t>
  </si>
  <si>
    <t>Santana</t>
  </si>
  <si>
    <t>15690</t>
  </si>
  <si>
    <t>Santa María</t>
  </si>
  <si>
    <t>15693</t>
  </si>
  <si>
    <t>Santa Rosa de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</si>
  <si>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</si>
  <si>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</si>
  <si>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</si>
  <si>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</si>
  <si>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</si>
  <si>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</si>
  <si>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</si>
  <si>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</si>
  <si>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</si>
  <si>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</si>
  <si>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</si>
  <si>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</si>
  <si>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</si>
  <si>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</si>
  <si>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</si>
  <si>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</si>
  <si>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</si>
  <si>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</si>
  <si>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</si>
  <si>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</si>
  <si>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</si>
  <si>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</si>
  <si>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</si>
  <si>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</si>
  <si>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</si>
  <si>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</si>
  <si>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</si>
  <si>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</si>
  <si>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</si>
  <si>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</si>
  <si>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</si>
  <si>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</si>
  <si>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</si>
  <si>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</si>
  <si>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</si>
  <si>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</si>
  <si>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</si>
  <si>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</si>
  <si>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</si>
  <si>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</si>
  <si>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</si>
  <si>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</si>
  <si>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</si>
  <si>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</si>
  <si>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</si>
  <si>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</si>
  <si>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</si>
  <si>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</si>
  <si>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</si>
  <si>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</si>
  <si>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</si>
  <si>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</si>
  <si>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</si>
  <si>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</si>
  <si>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</si>
  <si>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</si>
  <si>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</si>
  <si>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</si>
  <si>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</si>
  <si>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Umbita</t>
  </si>
  <si>
    <t>15861</t>
  </si>
  <si>
    <t>Ventaquemada</t>
  </si>
  <si>
    <t>15879</t>
  </si>
  <si>
    <t>Viracachá</t>
  </si>
  <si>
    <t>15897</t>
  </si>
  <si>
    <t>Zetaquira</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</si>
  <si>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</si>
  <si>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</si>
  <si>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</si>
  <si>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</si>
  <si>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</si>
  <si>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</si>
  <si>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</si>
  <si>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</si>
  <si>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</si>
  <si>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</si>
  <si>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</si>
  <si>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</si>
  <si>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</si>
  <si>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</si>
  <si>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</si>
  <si>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</si>
  <si>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</si>
  <si>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</si>
  <si>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</si>
  <si>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</si>
  <si>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</si>
  <si>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</si>
  <si>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</si>
  <si>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</si>
  <si>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</si>
  <si>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</si>
  <si>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</si>
  <si>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</si>
  <si>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</si>
  <si>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</si>
  <si>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</si>
  <si>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</si>
  <si>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</si>
  <si>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</si>
  <si>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</si>
  <si>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</si>
  <si>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</si>
  <si>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</si>
  <si>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</si>
  <si>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17653</t>
  </si>
  <si>
    <t>Salamina</t>
  </si>
  <si>
    <t>17662</t>
  </si>
  <si>
    <t>Samaná</t>
  </si>
  <si>
    <t>17665</t>
  </si>
  <si>
    <t>San José</t>
  </si>
  <si>
    <t>17777</t>
  </si>
  <si>
    <t>Supía</t>
  </si>
  <si>
    <t>17867</t>
  </si>
  <si>
    <t>Victoria</t>
  </si>
  <si>
    <t>17873</t>
  </si>
  <si>
    <t>Villamaría</t>
  </si>
  <si>
    <t>17877</t>
  </si>
  <si>
    <t>Viterbo</t>
  </si>
  <si>
    <t>18001</t>
  </si>
  <si>
    <t>Florencia</t>
  </si>
  <si>
    <t>18029</t>
  </si>
  <si>
    <t>Albania</t>
  </si>
  <si>
    <t>18094</t>
  </si>
  <si>
    <t>Belén de Los Andaquies</t>
  </si>
  <si>
    <t>18150</t>
  </si>
  <si>
    <t>Cartagena del Chairá</t>
  </si>
  <si>
    <t>18205</t>
  </si>
  <si>
    <t>Curillo</t>
  </si>
  <si>
    <t>18247</t>
  </si>
  <si>
    <t>El Doncello</t>
  </si>
  <si>
    <t>18256</t>
  </si>
  <si>
    <t>El Paujil</t>
  </si>
  <si>
    <t>18410</t>
  </si>
  <si>
    <t>La Montañita</t>
  </si>
  <si>
    <t>18460</t>
  </si>
  <si>
    <t>Milán</t>
  </si>
  <si>
    <t>18479</t>
  </si>
  <si>
    <t>Morelia</t>
  </si>
  <si>
    <t>18592</t>
  </si>
  <si>
    <t>Puerto Rico</t>
  </si>
  <si>
    <t>18610</t>
  </si>
  <si>
    <t>San José del Fragua</t>
  </si>
  <si>
    <t>18753</t>
  </si>
  <si>
    <t>San Vicente del Caguán</t>
  </si>
  <si>
    <t>18756</t>
  </si>
  <si>
    <t>Solano</t>
  </si>
  <si>
    <t>18785</t>
  </si>
  <si>
    <t>Solita</t>
  </si>
  <si>
    <t>18860</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</si>
  <si>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</si>
  <si>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</si>
  <si>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</si>
  <si>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</si>
  <si>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</si>
  <si>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</si>
  <si>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</si>
  <si>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</si>
  <si>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</si>
  <si>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</si>
  <si>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</si>
  <si>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</si>
  <si>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</si>
  <si>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</si>
  <si>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</si>
  <si>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</si>
  <si>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</si>
  <si>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</si>
  <si>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</si>
  <si>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</si>
  <si>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</si>
  <si>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</si>
  <si>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 xml:space="preserve">Guachené </t>
  </si>
  <si>
    <t>19318</t>
  </si>
  <si>
    <t>Guapi</t>
  </si>
  <si>
    <t>19355</t>
  </si>
  <si>
    <t>Inzá</t>
  </si>
  <si>
    <t>19364</t>
  </si>
  <si>
    <t>Jambaló</t>
  </si>
  <si>
    <t>19392</t>
  </si>
  <si>
    <t>La Sierra</t>
  </si>
  <si>
    <t>19397</t>
  </si>
  <si>
    <t>La Vega</t>
  </si>
  <si>
    <t>19418</t>
  </si>
  <si>
    <t>López</t>
  </si>
  <si>
    <t>19450</t>
  </si>
  <si>
    <t>Mercaderes</t>
  </si>
  <si>
    <t>19455</t>
  </si>
  <si>
    <t>Miranda</t>
  </si>
  <si>
    <t>19473</t>
  </si>
  <si>
    <t>19513</t>
  </si>
  <si>
    <t>Padilla</t>
  </si>
  <si>
    <t>19517</t>
  </si>
  <si>
    <t>Paez</t>
  </si>
  <si>
    <t>19532</t>
  </si>
  <si>
    <t>Patía</t>
  </si>
  <si>
    <t>19533</t>
  </si>
  <si>
    <t>Piamonte</t>
  </si>
  <si>
    <t>19548</t>
  </si>
  <si>
    <t>Piendamó</t>
  </si>
  <si>
    <t>19573</t>
  </si>
  <si>
    <t>Puerto Tejada</t>
  </si>
  <si>
    <t>19585</t>
  </si>
  <si>
    <t>Puracé</t>
  </si>
  <si>
    <t>19622</t>
  </si>
  <si>
    <t>Rosas</t>
  </si>
  <si>
    <t>19693</t>
  </si>
  <si>
    <t>San Sebastián</t>
  </si>
  <si>
    <t>19698</t>
  </si>
  <si>
    <t>Santander de Quilichao</t>
  </si>
  <si>
    <t>19701</t>
  </si>
  <si>
    <t>19743</t>
  </si>
  <si>
    <t>Silvia</t>
  </si>
  <si>
    <t>19760</t>
  </si>
  <si>
    <t>Sotara</t>
  </si>
  <si>
    <t>19780</t>
  </si>
  <si>
    <t>Suárez</t>
  </si>
  <si>
    <t>19785</t>
  </si>
  <si>
    <t>19807</t>
  </si>
  <si>
    <t>Timbío</t>
  </si>
  <si>
    <t>19809</t>
  </si>
  <si>
    <t>Timbiquí</t>
  </si>
  <si>
    <t>19821</t>
  </si>
  <si>
    <t>Toribio</t>
  </si>
  <si>
    <t>19824</t>
  </si>
  <si>
    <t>Totoró</t>
  </si>
  <si>
    <t>19845</t>
  </si>
  <si>
    <t>Villa Rica</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</si>
  <si>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</si>
  <si>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</si>
  <si>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</si>
  <si>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</si>
  <si>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</si>
  <si>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</si>
  <si>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</si>
  <si>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</si>
  <si>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</si>
  <si>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</si>
  <si>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</si>
  <si>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</si>
  <si>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</si>
  <si>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</si>
  <si>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</si>
  <si>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</si>
  <si>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</si>
  <si>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</si>
  <si>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</si>
  <si>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</si>
  <si>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</si>
  <si>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</si>
  <si>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</si>
  <si>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</si>
  <si>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</si>
  <si>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</si>
  <si>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</si>
  <si>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</si>
  <si>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</si>
  <si>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</si>
  <si>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</si>
  <si>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</si>
  <si>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</si>
  <si>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</si>
  <si>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</si>
  <si>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</si>
  <si>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</si>
  <si>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</si>
  <si>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</si>
  <si>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</si>
  <si>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</si>
  <si>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</si>
  <si>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</si>
  <si>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</si>
  <si>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</si>
  <si>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</si>
  <si>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</si>
  <si>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</si>
  <si>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</si>
  <si>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</si>
  <si>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 xml:space="preserve">Córdoba </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</si>
  <si>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</si>
  <si>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</si>
  <si>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</si>
  <si>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</si>
  <si>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</si>
  <si>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</si>
  <si>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</si>
  <si>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</si>
  <si>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</si>
  <si>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</si>
  <si>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</si>
  <si>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</si>
  <si>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</si>
  <si>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</si>
  <si>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</si>
  <si>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</si>
  <si>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</si>
  <si>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</si>
  <si>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</si>
  <si>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</si>
  <si>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</si>
  <si>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</si>
  <si>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</si>
  <si>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</si>
  <si>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</si>
  <si>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</si>
  <si>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</si>
  <si>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</si>
  <si>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</si>
  <si>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</si>
  <si>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</si>
  <si>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</si>
  <si>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</si>
  <si>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</si>
  <si>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</si>
  <si>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</si>
  <si>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</si>
  <si>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</si>
  <si>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t>
  </si>
  <si>
    <t>23660</t>
  </si>
  <si>
    <t>Sahagún</t>
  </si>
  <si>
    <t>23670</t>
  </si>
  <si>
    <t>San Andrés Sotavento</t>
  </si>
  <si>
    <t>23672</t>
  </si>
  <si>
    <t>San Antero</t>
  </si>
  <si>
    <t>23675</t>
  </si>
  <si>
    <t>San Bernardo del Viento</t>
  </si>
  <si>
    <t>23678</t>
  </si>
  <si>
    <t>23682</t>
  </si>
  <si>
    <t>San José de Uré(1)</t>
  </si>
  <si>
    <t>23686</t>
  </si>
  <si>
    <t>San Pelayo</t>
  </si>
  <si>
    <t>23807</t>
  </si>
  <si>
    <t>Tierralta</t>
  </si>
  <si>
    <t>23815</t>
  </si>
  <si>
    <t>Tuchín</t>
  </si>
  <si>
    <t>23855</t>
  </si>
  <si>
    <t>Valencia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</si>
  <si>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</si>
  <si>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</si>
  <si>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</si>
  <si>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</si>
  <si>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</si>
  <si>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</si>
  <si>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</si>
  <si>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</si>
  <si>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</si>
  <si>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</si>
  <si>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</si>
  <si>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</si>
  <si>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</si>
  <si>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</si>
  <si>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</si>
  <si>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</si>
  <si>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</si>
  <si>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</si>
  <si>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</si>
  <si>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</si>
  <si>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</si>
  <si>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</si>
  <si>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</si>
  <si>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</si>
  <si>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</si>
  <si>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Caqueza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</si>
  <si>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</si>
  <si>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</si>
  <si>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</si>
  <si>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</si>
  <si>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</si>
  <si>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</si>
  <si>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</si>
  <si>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</si>
  <si>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</si>
  <si>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</si>
  <si>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</si>
  <si>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</si>
  <si>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</si>
  <si>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</si>
  <si>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</si>
  <si>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</si>
  <si>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</si>
  <si>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</si>
  <si>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</si>
  <si>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</si>
  <si>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</si>
  <si>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</si>
  <si>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</si>
  <si>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</si>
  <si>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</si>
  <si>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</si>
  <si>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Fomeque</t>
  </si>
  <si>
    <t>25281</t>
  </si>
  <si>
    <t>Fosca</t>
  </si>
  <si>
    <t>25286</t>
  </si>
  <si>
    <t>Funza</t>
  </si>
  <si>
    <t>25288</t>
  </si>
  <si>
    <t>Fúquene</t>
  </si>
  <si>
    <t>25290</t>
  </si>
  <si>
    <t>Fusagasugá</t>
  </si>
  <si>
    <t>25293</t>
  </si>
  <si>
    <t>Gachala</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</si>
  <si>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</si>
  <si>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</si>
  <si>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</si>
  <si>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</si>
  <si>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</si>
  <si>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</si>
  <si>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</si>
  <si>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</si>
  <si>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</si>
  <si>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</si>
  <si>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</si>
  <si>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</si>
  <si>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</si>
  <si>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</si>
  <si>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</si>
  <si>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</si>
  <si>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</si>
  <si>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</si>
  <si>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</si>
  <si>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</si>
  <si>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 Siquima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</si>
  <si>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</si>
  <si>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</si>
  <si>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</si>
  <si>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</si>
  <si>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</si>
  <si>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</si>
  <si>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</si>
  <si>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</si>
  <si>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</si>
  <si>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</si>
  <si>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</si>
  <si>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</si>
  <si>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</si>
  <si>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</si>
  <si>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</si>
  <si>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</si>
  <si>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</si>
  <si>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</si>
  <si>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</si>
  <si>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</si>
  <si>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Macheta</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</si>
  <si>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</si>
  <si>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</si>
  <si>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</si>
  <si>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</si>
  <si>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</si>
  <si>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</si>
  <si>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</si>
  <si>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</si>
  <si>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</si>
  <si>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</si>
  <si>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</si>
  <si>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</si>
  <si>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</si>
  <si>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</si>
  <si>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</si>
  <si>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</si>
  <si>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</si>
  <si>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</si>
  <si>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</si>
  <si>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</si>
  <si>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</si>
  <si>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</si>
  <si>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</si>
  <si>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</si>
  <si>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</si>
  <si>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</si>
  <si>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</si>
  <si>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</si>
  <si>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</si>
  <si>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</si>
  <si>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</si>
  <si>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</si>
  <si>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</si>
  <si>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</si>
  <si>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</si>
  <si>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</si>
  <si>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</si>
  <si>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</si>
  <si>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</si>
  <si>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</si>
  <si>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</si>
  <si>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</si>
  <si>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</si>
  <si>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 Tequendama</t>
  </si>
  <si>
    <t>25649</t>
  </si>
  <si>
    <t>San Bernardo</t>
  </si>
  <si>
    <t>25653</t>
  </si>
  <si>
    <t>San Cayetano</t>
  </si>
  <si>
    <t>25658</t>
  </si>
  <si>
    <t>25662</t>
  </si>
  <si>
    <t>San Juan de Río 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</si>
  <si>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</si>
  <si>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</si>
  <si>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</si>
  <si>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</si>
  <si>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</si>
  <si>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</si>
  <si>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</si>
  <si>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</si>
  <si>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</si>
  <si>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</si>
  <si>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</si>
  <si>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</si>
  <si>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</si>
  <si>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</si>
  <si>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</si>
  <si>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</si>
  <si>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</si>
  <si>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</si>
  <si>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</si>
  <si>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</si>
  <si>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</si>
  <si>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</si>
  <si>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</si>
  <si>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</si>
  <si>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</si>
  <si>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</si>
  <si>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</si>
  <si>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</si>
  <si>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</si>
  <si>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</si>
  <si>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</si>
  <si>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</si>
  <si>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</si>
  <si>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</si>
  <si>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</si>
  <si>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</si>
  <si>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</si>
  <si>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</si>
  <si>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</si>
  <si>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</si>
  <si>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</si>
  <si>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</si>
  <si>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</si>
  <si>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</si>
  <si>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</si>
  <si>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</si>
  <si>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</si>
  <si>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 de Ubate</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</si>
  <si>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</si>
  <si>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</si>
  <si>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</si>
  <si>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</si>
  <si>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</si>
  <si>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</si>
  <si>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</si>
  <si>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</si>
  <si>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</si>
  <si>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</si>
  <si>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</si>
  <si>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</si>
  <si>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</si>
  <si>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</si>
  <si>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</si>
  <si>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</si>
  <si>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</si>
  <si>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</si>
  <si>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</si>
  <si>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</si>
  <si>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</si>
  <si>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</si>
  <si>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27001</t>
  </si>
  <si>
    <t>Quibdó</t>
  </si>
  <si>
    <t>27006</t>
  </si>
  <si>
    <t>Acandí</t>
  </si>
  <si>
    <t>27025</t>
  </si>
  <si>
    <t>Alto Baudo</t>
  </si>
  <si>
    <t>27050</t>
  </si>
  <si>
    <t>Atrato</t>
  </si>
  <si>
    <t>27073</t>
  </si>
  <si>
    <t>Bagadó</t>
  </si>
  <si>
    <t>27075</t>
  </si>
  <si>
    <t>Bahía Solano</t>
  </si>
  <si>
    <t>27077</t>
  </si>
  <si>
    <t>Bajo Baudó</t>
  </si>
  <si>
    <t>27099</t>
  </si>
  <si>
    <t>Bojaya</t>
  </si>
  <si>
    <t>27135</t>
  </si>
  <si>
    <t>El Cantón del San Pablo</t>
  </si>
  <si>
    <t>27150</t>
  </si>
  <si>
    <t>Carmen del Darien</t>
  </si>
  <si>
    <t>27160</t>
  </si>
  <si>
    <t>Cértegui</t>
  </si>
  <si>
    <t>27205</t>
  </si>
  <si>
    <t>Condoto</t>
  </si>
  <si>
    <t>27245</t>
  </si>
  <si>
    <t>El Carmen de Atrato</t>
  </si>
  <si>
    <t>27250</t>
  </si>
  <si>
    <t>El Litoral del San Juan</t>
  </si>
  <si>
    <t>27361</t>
  </si>
  <si>
    <t>Istmina</t>
  </si>
  <si>
    <t>27372</t>
  </si>
  <si>
    <t>Juradó</t>
  </si>
  <si>
    <t>27413</t>
  </si>
  <si>
    <t>Lloró</t>
  </si>
  <si>
    <t>27425</t>
  </si>
  <si>
    <t>Medio Atrato</t>
  </si>
  <si>
    <t>27430</t>
  </si>
  <si>
    <t>Medio Baudó</t>
  </si>
  <si>
    <t>27450</t>
  </si>
  <si>
    <t>Medio San Juan</t>
  </si>
  <si>
    <t>27491</t>
  </si>
  <si>
    <t>Nóvita</t>
  </si>
  <si>
    <t>27495</t>
  </si>
  <si>
    <t>Nuquí</t>
  </si>
  <si>
    <t>27580</t>
  </si>
  <si>
    <t>Río Iro</t>
  </si>
  <si>
    <t>27600</t>
  </si>
  <si>
    <t>Río Quito</t>
  </si>
  <si>
    <t>27615</t>
  </si>
  <si>
    <t>27660</t>
  </si>
  <si>
    <t>San José del Palmar</t>
  </si>
  <si>
    <t>27745</t>
  </si>
  <si>
    <t>Sipí</t>
  </si>
  <si>
    <t>27787</t>
  </si>
  <si>
    <t>Tadó</t>
  </si>
  <si>
    <t>27800</t>
  </si>
  <si>
    <t>Unguía</t>
  </si>
  <si>
    <t>27810</t>
  </si>
  <si>
    <t>Unión Panamericana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</si>
  <si>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</si>
  <si>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</si>
  <si>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</si>
  <si>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</si>
  <si>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</si>
  <si>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</si>
  <si>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</si>
  <si>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</si>
  <si>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</si>
  <si>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</si>
  <si>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</si>
  <si>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</si>
  <si>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</si>
  <si>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</si>
  <si>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</si>
  <si>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</si>
  <si>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</si>
  <si>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</si>
  <si>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</si>
  <si>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</si>
  <si>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</si>
  <si>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</si>
  <si>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</si>
  <si>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</si>
  <si>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</si>
  <si>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</si>
  <si>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</si>
  <si>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</si>
  <si>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Iquira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</si>
  <si>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</si>
  <si>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</si>
  <si>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</si>
  <si>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</si>
  <si>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</si>
  <si>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</si>
  <si>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</si>
  <si>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</si>
  <si>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</si>
  <si>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</si>
  <si>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</si>
  <si>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</si>
  <si>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</si>
  <si>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</si>
  <si>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</si>
  <si>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</si>
  <si>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</si>
  <si>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</si>
  <si>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</si>
  <si>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</si>
  <si>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</si>
  <si>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</si>
  <si>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</si>
  <si>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</si>
  <si>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</si>
  <si>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</si>
  <si>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</si>
  <si>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</si>
  <si>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</si>
  <si>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</si>
  <si>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</si>
  <si>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</si>
  <si>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</si>
  <si>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</si>
  <si>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</si>
  <si>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</si>
  <si>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</si>
  <si>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</si>
  <si>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</si>
  <si>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</si>
  <si>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</si>
  <si>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</si>
  <si>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</si>
  <si>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</si>
  <si>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</si>
  <si>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</si>
  <si>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</si>
  <si>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</si>
  <si>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</si>
  <si>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</si>
  <si>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</si>
  <si>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</si>
  <si>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</si>
  <si>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</si>
  <si>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</si>
  <si>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</si>
  <si>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</si>
  <si>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</si>
  <si>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</si>
  <si>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</si>
  <si>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</si>
  <si>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</si>
  <si>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44650</t>
  </si>
  <si>
    <t>San Juan del Cesar</t>
  </si>
  <si>
    <t>44847</t>
  </si>
  <si>
    <t>Uribia</t>
  </si>
  <si>
    <t>44855</t>
  </si>
  <si>
    <t>Urumita</t>
  </si>
  <si>
    <t>44874</t>
  </si>
  <si>
    <t>47001</t>
  </si>
  <si>
    <t>Santa Marta</t>
  </si>
  <si>
    <t>47030</t>
  </si>
  <si>
    <t>Algarrobo</t>
  </si>
  <si>
    <t>47053</t>
  </si>
  <si>
    <t>Aracataca</t>
  </si>
  <si>
    <t>47058</t>
  </si>
  <si>
    <t>Ariguaní</t>
  </si>
  <si>
    <t>47161</t>
  </si>
  <si>
    <t>Cerro San Antonio</t>
  </si>
  <si>
    <t>47170</t>
  </si>
  <si>
    <t>Chivolo</t>
  </si>
  <si>
    <t>47189</t>
  </si>
  <si>
    <t>Ciénaga</t>
  </si>
  <si>
    <t>47205</t>
  </si>
  <si>
    <t>47245</t>
  </si>
  <si>
    <t>El Banco</t>
  </si>
  <si>
    <t>47258</t>
  </si>
  <si>
    <t>El Piñon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</si>
  <si>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</si>
  <si>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</si>
  <si>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</si>
  <si>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</si>
  <si>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</si>
  <si>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</si>
  <si>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</si>
  <si>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</si>
  <si>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</si>
  <si>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</si>
  <si>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</si>
  <si>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</si>
  <si>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</si>
  <si>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</si>
  <si>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</si>
  <si>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</si>
  <si>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</si>
  <si>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</si>
  <si>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</si>
  <si>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</si>
  <si>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</si>
  <si>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 Angel</t>
  </si>
  <si>
    <t>47675</t>
  </si>
  <si>
    <t>47692</t>
  </si>
  <si>
    <t>San Sebastián de Buenavista</t>
  </si>
  <si>
    <t>47703</t>
  </si>
  <si>
    <t>San Zenón</t>
  </si>
  <si>
    <t>47707</t>
  </si>
  <si>
    <t>Santa Ana</t>
  </si>
  <si>
    <t>47720</t>
  </si>
  <si>
    <t>Santa Bárbara de Pinto</t>
  </si>
  <si>
    <t>47745</t>
  </si>
  <si>
    <t>Sitionuevo</t>
  </si>
  <si>
    <t>47798</t>
  </si>
  <si>
    <t>Tenerife</t>
  </si>
  <si>
    <t>47960</t>
  </si>
  <si>
    <t>Zapayán</t>
  </si>
  <si>
    <t>47980</t>
  </si>
  <si>
    <t>Zona Bananera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</si>
  <si>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</si>
  <si>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</si>
  <si>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</si>
  <si>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</si>
  <si>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</si>
  <si>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</si>
  <si>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</si>
  <si>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</si>
  <si>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</si>
  <si>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</si>
  <si>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</si>
  <si>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</si>
  <si>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</si>
  <si>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</si>
  <si>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</si>
  <si>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</si>
  <si>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</si>
  <si>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</si>
  <si>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</si>
  <si>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</si>
  <si>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</si>
  <si>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</si>
  <si>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</si>
  <si>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</si>
  <si>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</si>
  <si>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</si>
  <si>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</si>
  <si>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</si>
  <si>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</si>
  <si>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</si>
  <si>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</si>
  <si>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</si>
  <si>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</si>
  <si>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</si>
  <si>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</si>
  <si>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</si>
  <si>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</si>
  <si>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</si>
  <si>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</si>
  <si>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</si>
  <si>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</si>
  <si>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</si>
  <si>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</si>
  <si>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</si>
  <si>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</si>
  <si>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</si>
  <si>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 Guaroa</t>
  </si>
  <si>
    <t>50683</t>
  </si>
  <si>
    <t>San Juan de Arama</t>
  </si>
  <si>
    <t>50686</t>
  </si>
  <si>
    <t>San Juanito</t>
  </si>
  <si>
    <t>50689</t>
  </si>
  <si>
    <t>50711</t>
  </si>
  <si>
    <t>Vistahermosa</t>
  </si>
  <si>
    <t>52001</t>
  </si>
  <si>
    <t>Pasto</t>
  </si>
  <si>
    <t>52019</t>
  </si>
  <si>
    <t>52022</t>
  </si>
  <si>
    <t>Aldana</t>
  </si>
  <si>
    <t>52036</t>
  </si>
  <si>
    <t>Ancuyá</t>
  </si>
  <si>
    <t>52051</t>
  </si>
  <si>
    <t>Arboleda</t>
  </si>
  <si>
    <t>52079</t>
  </si>
  <si>
    <t>Barbacoas</t>
  </si>
  <si>
    <t>52083</t>
  </si>
  <si>
    <t>52110</t>
  </si>
  <si>
    <t>Buesaco</t>
  </si>
  <si>
    <t>52203</t>
  </si>
  <si>
    <t>Colón</t>
  </si>
  <si>
    <t>52207</t>
  </si>
  <si>
    <t>Consaca</t>
  </si>
  <si>
    <t>52210</t>
  </si>
  <si>
    <t>Contadero</t>
  </si>
  <si>
    <t>52215</t>
  </si>
  <si>
    <t>52224</t>
  </si>
  <si>
    <t>Cuaspud</t>
  </si>
  <si>
    <t>52227</t>
  </si>
  <si>
    <t>Cumbal</t>
  </si>
  <si>
    <t>52233</t>
  </si>
  <si>
    <t>Cumbitara</t>
  </si>
  <si>
    <t>52240</t>
  </si>
  <si>
    <t>Chachagüí</t>
  </si>
  <si>
    <t>52250</t>
  </si>
  <si>
    <t>El Charco</t>
  </si>
  <si>
    <t>52254</t>
  </si>
  <si>
    <t>El Peñol</t>
  </si>
  <si>
    <t>52256</t>
  </si>
  <si>
    <t>El Rosario</t>
  </si>
  <si>
    <t>52258</t>
  </si>
  <si>
    <t>El Tablón de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</si>
  <si>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</si>
  <si>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</si>
  <si>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</si>
  <si>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</si>
  <si>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</si>
  <si>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</si>
  <si>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</si>
  <si>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</si>
  <si>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</si>
  <si>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</si>
  <si>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</si>
  <si>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</si>
  <si>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</si>
  <si>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</si>
  <si>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</si>
  <si>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</si>
  <si>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</si>
  <si>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</si>
  <si>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</si>
  <si>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</si>
  <si>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</si>
  <si>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</si>
  <si>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</si>
  <si>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</si>
  <si>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</si>
  <si>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</si>
  <si>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</si>
  <si>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</si>
  <si>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</si>
  <si>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</si>
  <si>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</si>
  <si>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Magüi</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</si>
  <si>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</si>
  <si>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</si>
  <si>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</si>
  <si>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</si>
  <si>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</si>
  <si>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</si>
  <si>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</si>
  <si>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</si>
  <si>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</si>
  <si>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</si>
  <si>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</si>
  <si>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</si>
  <si>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</si>
  <si>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</si>
  <si>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</si>
  <si>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</si>
  <si>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</si>
  <si>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</si>
  <si>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</si>
  <si>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</si>
  <si>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</si>
  <si>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</si>
  <si>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</si>
  <si>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</si>
  <si>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</si>
  <si>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</si>
  <si>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</si>
  <si>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</si>
  <si>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</si>
  <si>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</si>
  <si>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</si>
  <si>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</si>
  <si>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 Cartago</t>
  </si>
  <si>
    <t>52696</t>
  </si>
  <si>
    <t>52699</t>
  </si>
  <si>
    <t>Santacruz</t>
  </si>
  <si>
    <t>52720</t>
  </si>
  <si>
    <t>Sapuyes</t>
  </si>
  <si>
    <t>52786</t>
  </si>
  <si>
    <t>Taminango</t>
  </si>
  <si>
    <t>52788</t>
  </si>
  <si>
    <t>Tangua</t>
  </si>
  <si>
    <t>52835</t>
  </si>
  <si>
    <t>San Andrés de Tumaco</t>
  </si>
  <si>
    <t>52838</t>
  </si>
  <si>
    <t>Túquerres</t>
  </si>
  <si>
    <t>52885</t>
  </si>
  <si>
    <t>Yacuanquer</t>
  </si>
  <si>
    <t>54001</t>
  </si>
  <si>
    <t>Cúcuta</t>
  </si>
  <si>
    <t>54003</t>
  </si>
  <si>
    <t>Abrego</t>
  </si>
  <si>
    <t>54051</t>
  </si>
  <si>
    <t>Arboledas</t>
  </si>
  <si>
    <t>54099</t>
  </si>
  <si>
    <t>Bochalema</t>
  </si>
  <si>
    <t>54109</t>
  </si>
  <si>
    <t>Bucarasica</t>
  </si>
  <si>
    <t>54125</t>
  </si>
  <si>
    <t>Cácota</t>
  </si>
  <si>
    <t>54128</t>
  </si>
  <si>
    <t>Cachirá</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</si>
  <si>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</si>
  <si>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</si>
  <si>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</si>
  <si>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</si>
  <si>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</si>
  <si>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</si>
  <si>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</si>
  <si>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</si>
  <si>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</si>
  <si>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</si>
  <si>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</si>
  <si>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</si>
  <si>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</si>
  <si>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</si>
  <si>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</si>
  <si>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</si>
  <si>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</si>
  <si>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</si>
  <si>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</si>
  <si>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</si>
  <si>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</si>
  <si>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</si>
  <si>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</si>
  <si>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</si>
  <si>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</si>
  <si>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</si>
  <si>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</si>
  <si>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</si>
  <si>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</si>
  <si>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</si>
  <si>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</si>
  <si>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</si>
  <si>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</si>
  <si>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</si>
  <si>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</si>
  <si>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</si>
  <si>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</si>
  <si>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</si>
  <si>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</si>
  <si>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</si>
  <si>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</si>
  <si>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</si>
  <si>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</si>
  <si>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</si>
  <si>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</si>
  <si>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</si>
  <si>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</si>
  <si>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</si>
  <si>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</si>
  <si>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</si>
  <si>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</si>
  <si>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</si>
  <si>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</si>
  <si>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</si>
  <si>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</si>
  <si>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</si>
  <si>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</si>
  <si>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</si>
  <si>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</si>
  <si>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</si>
  <si>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</si>
  <si>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</si>
  <si>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</si>
  <si>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</si>
  <si>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63001</t>
  </si>
  <si>
    <t>63111</t>
  </si>
  <si>
    <t>63130</t>
  </si>
  <si>
    <t>Calarca</t>
  </si>
  <si>
    <t>63190</t>
  </si>
  <si>
    <t>Circasia</t>
  </si>
  <si>
    <t>63212</t>
  </si>
  <si>
    <t>63272</t>
  </si>
  <si>
    <t>Filandia</t>
  </si>
  <si>
    <t>63302</t>
  </si>
  <si>
    <t>Génova</t>
  </si>
  <si>
    <t>63401</t>
  </si>
  <si>
    <t>La Tebaida</t>
  </si>
  <si>
    <t>63470</t>
  </si>
  <si>
    <t>Montenegro</t>
  </si>
  <si>
    <t>63548</t>
  </si>
  <si>
    <t>Pijao</t>
  </si>
  <si>
    <t>63594</t>
  </si>
  <si>
    <t>Quimbaya</t>
  </si>
  <si>
    <t>63690</t>
  </si>
  <si>
    <t>Salento</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</si>
  <si>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</si>
  <si>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</si>
  <si>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</si>
  <si>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</si>
  <si>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</si>
  <si>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</si>
  <si>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</si>
  <si>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</si>
  <si>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</si>
  <si>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</si>
  <si>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</si>
  <si>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</si>
  <si>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</si>
  <si>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</si>
  <si>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</si>
  <si>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</si>
  <si>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</si>
  <si>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</si>
  <si>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</si>
  <si>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</si>
  <si>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</si>
  <si>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</si>
  <si>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</si>
  <si>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</si>
  <si>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 Cabal</t>
  </si>
  <si>
    <t>66687</t>
  </si>
  <si>
    <t>Santuario</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</si>
  <si>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</si>
  <si>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</si>
  <si>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</si>
  <si>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</si>
  <si>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</si>
  <si>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</si>
  <si>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</si>
  <si>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</si>
  <si>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</si>
  <si>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</si>
  <si>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</si>
  <si>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</si>
  <si>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</si>
  <si>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</si>
  <si>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</si>
  <si>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</si>
  <si>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</si>
  <si>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</si>
  <si>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</si>
  <si>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</si>
  <si>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</si>
  <si>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</si>
  <si>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</si>
  <si>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</si>
  <si>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</si>
  <si>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</si>
  <si>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</si>
  <si>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</si>
  <si>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</si>
  <si>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</si>
  <si>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</si>
  <si>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</si>
  <si>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</si>
  <si>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</si>
  <si>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</si>
  <si>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</si>
  <si>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</si>
  <si>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</si>
  <si>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</si>
  <si>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</si>
  <si>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</si>
  <si>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</si>
  <si>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</si>
  <si>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</si>
  <si>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</si>
  <si>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 Chucurí</t>
  </si>
  <si>
    <t>68245</t>
  </si>
  <si>
    <t>El Guacamayo</t>
  </si>
  <si>
    <t>68250</t>
  </si>
  <si>
    <t>68255</t>
  </si>
  <si>
    <t>El Playón</t>
  </si>
  <si>
    <t>68264</t>
  </si>
  <si>
    <t>Encino</t>
  </si>
  <si>
    <t>68266</t>
  </si>
  <si>
    <t>Enciso</t>
  </si>
  <si>
    <t>68271</t>
  </si>
  <si>
    <t>Florián</t>
  </si>
  <si>
    <t>68276</t>
  </si>
  <si>
    <t>Floridablanca</t>
  </si>
  <si>
    <t>68296</t>
  </si>
  <si>
    <t>Galán</t>
  </si>
  <si>
    <t>68298</t>
  </si>
  <si>
    <t>Gambita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</si>
  <si>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</si>
  <si>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</si>
  <si>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</si>
  <si>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</si>
  <si>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</si>
  <si>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</si>
  <si>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</si>
  <si>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</si>
  <si>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</si>
  <si>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</si>
  <si>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</si>
  <si>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</si>
  <si>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</si>
  <si>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</si>
  <si>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</si>
  <si>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</si>
  <si>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</si>
  <si>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</si>
  <si>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</si>
  <si>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</si>
  <si>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</si>
  <si>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</si>
  <si>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</si>
  <si>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Lebríja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</si>
  <si>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</si>
  <si>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</si>
  <si>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</si>
  <si>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</si>
  <si>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</si>
  <si>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</si>
  <si>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</si>
  <si>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</si>
  <si>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</si>
  <si>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</si>
  <si>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</si>
  <si>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</si>
  <si>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</si>
  <si>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</si>
  <si>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</si>
  <si>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</si>
  <si>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</si>
  <si>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</si>
  <si>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</si>
  <si>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</si>
  <si>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</si>
  <si>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</si>
  <si>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</si>
  <si>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</si>
  <si>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</si>
  <si>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</si>
  <si>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</si>
  <si>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</si>
  <si>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</si>
  <si>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</si>
  <si>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</si>
  <si>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</si>
  <si>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</si>
  <si>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</si>
  <si>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</si>
  <si>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</si>
  <si>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</si>
  <si>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</si>
  <si>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</si>
  <si>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</si>
  <si>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</si>
  <si>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</si>
  <si>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</si>
  <si>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</si>
  <si>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</si>
  <si>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</si>
  <si>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 Miranda</t>
  </si>
  <si>
    <t>68686</t>
  </si>
  <si>
    <t>San Miguel</t>
  </si>
  <si>
    <t>68689</t>
  </si>
  <si>
    <t>San Vicente de Chucurí</t>
  </si>
  <si>
    <t>68705</t>
  </si>
  <si>
    <t>68720</t>
  </si>
  <si>
    <t>Santa Helena del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</si>
  <si>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</si>
  <si>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</si>
  <si>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</si>
  <si>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</si>
  <si>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</si>
  <si>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</si>
  <si>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</si>
  <si>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</si>
  <si>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</si>
  <si>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</si>
  <si>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</si>
  <si>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</si>
  <si>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</si>
  <si>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</si>
  <si>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</si>
  <si>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</si>
  <si>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</si>
  <si>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</si>
  <si>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</si>
  <si>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</si>
  <si>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70001</t>
  </si>
  <si>
    <t>Sincelejo</t>
  </si>
  <si>
    <t>70110</t>
  </si>
  <si>
    <t>70124</t>
  </si>
  <si>
    <t>Caimito</t>
  </si>
  <si>
    <t>70204</t>
  </si>
  <si>
    <t>Coloso</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</si>
  <si>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</si>
  <si>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</si>
  <si>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</si>
  <si>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</si>
  <si>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</si>
  <si>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</si>
  <si>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</si>
  <si>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</si>
  <si>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</si>
  <si>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</si>
  <si>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</si>
  <si>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</si>
  <si>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</si>
  <si>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</si>
  <si>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</si>
  <si>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</si>
  <si>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</si>
  <si>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</si>
  <si>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</si>
  <si>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</si>
  <si>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</si>
  <si>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</si>
  <si>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</si>
  <si>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</si>
  <si>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</si>
  <si>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</si>
  <si>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</si>
  <si>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</si>
  <si>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 Betulia</t>
  </si>
  <si>
    <t>70708</t>
  </si>
  <si>
    <t>San Marcos</t>
  </si>
  <si>
    <t>70713</t>
  </si>
  <si>
    <t>San Onofre</t>
  </si>
  <si>
    <t>70717</t>
  </si>
  <si>
    <t>70742</t>
  </si>
  <si>
    <t>San Luis de Sincé</t>
  </si>
  <si>
    <t>70771</t>
  </si>
  <si>
    <t>70820</t>
  </si>
  <si>
    <t>Santiago de Tolú</t>
  </si>
  <si>
    <t>70823</t>
  </si>
  <si>
    <t>Tolú Viejo</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</si>
  <si>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</si>
  <si>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</si>
  <si>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</si>
  <si>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</si>
  <si>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</si>
  <si>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</si>
  <si>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</si>
  <si>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</si>
  <si>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</si>
  <si>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</si>
  <si>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</si>
  <si>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</si>
  <si>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</si>
  <si>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</si>
  <si>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</si>
  <si>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</si>
  <si>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</si>
  <si>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</si>
  <si>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</si>
  <si>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</si>
  <si>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</si>
  <si>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</si>
  <si>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</si>
  <si>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</si>
  <si>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</si>
  <si>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</si>
  <si>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</si>
  <si>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</si>
  <si>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</si>
  <si>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</si>
  <si>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</si>
  <si>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</si>
  <si>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</si>
  <si>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</si>
  <si>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</si>
  <si>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</si>
  <si>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</si>
  <si>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</si>
  <si>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</si>
  <si>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</si>
  <si>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</si>
  <si>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</si>
  <si>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</si>
  <si>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</si>
  <si>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</si>
  <si>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</si>
  <si>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</si>
  <si>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</si>
  <si>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</si>
  <si>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</si>
  <si>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</si>
  <si>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</si>
  <si>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</si>
  <si>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</si>
  <si>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</si>
  <si>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</si>
  <si>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</si>
  <si>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</si>
  <si>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</si>
  <si>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</si>
  <si>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</si>
  <si>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</si>
  <si>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</si>
  <si>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</si>
  <si>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</si>
  <si>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</si>
  <si>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</si>
  <si>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</si>
  <si>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</si>
  <si>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</si>
  <si>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</si>
  <si>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</si>
  <si>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</si>
  <si>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</si>
  <si>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</si>
  <si>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</si>
  <si>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</si>
  <si>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</si>
  <si>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</si>
  <si>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</si>
  <si>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</si>
  <si>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</si>
  <si>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</si>
  <si>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</si>
  <si>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</si>
  <si>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</si>
  <si>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</si>
  <si>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</si>
  <si>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</si>
  <si>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</si>
  <si>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</si>
  <si>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</si>
  <si>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76001</t>
  </si>
  <si>
    <t>Cali</t>
  </si>
  <si>
    <t>76020</t>
  </si>
  <si>
    <t>Alcalá</t>
  </si>
  <si>
    <t>76036</t>
  </si>
  <si>
    <t>Andalucía</t>
  </si>
  <si>
    <t>76041</t>
  </si>
  <si>
    <t>Ansermanuevo</t>
  </si>
  <si>
    <t>76054</t>
  </si>
  <si>
    <t>76100</t>
  </si>
  <si>
    <t>76109</t>
  </si>
  <si>
    <t>Buenaventura</t>
  </si>
  <si>
    <t>76111</t>
  </si>
  <si>
    <t>Guadalajara de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</si>
  <si>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</si>
  <si>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</si>
  <si>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</si>
  <si>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</si>
  <si>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</si>
  <si>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</si>
  <si>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</si>
  <si>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</si>
  <si>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</si>
  <si>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</si>
  <si>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</si>
  <si>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</si>
  <si>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</si>
  <si>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</si>
  <si>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</si>
  <si>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</si>
  <si>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</si>
  <si>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</si>
  <si>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</si>
  <si>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</si>
  <si>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</si>
  <si>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</si>
  <si>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</si>
  <si>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</si>
  <si>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</si>
  <si>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</si>
  <si>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</si>
  <si>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</si>
  <si>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</si>
  <si>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</si>
  <si>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</si>
  <si>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</si>
  <si>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</si>
  <si>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</si>
  <si>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</si>
  <si>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</si>
  <si>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</si>
  <si>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</si>
  <si>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</si>
  <si>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</si>
  <si>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</si>
  <si>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</si>
  <si>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</si>
  <si>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</si>
  <si>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</si>
  <si>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</si>
  <si>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</si>
  <si>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</si>
  <si>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</si>
  <si>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</si>
  <si>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</si>
  <si>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</si>
  <si>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</si>
  <si>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</si>
  <si>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</si>
  <si>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</si>
  <si>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</si>
  <si>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</si>
  <si>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</si>
  <si>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</si>
  <si>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</si>
  <si>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</si>
  <si>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</si>
  <si>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81001</t>
  </si>
  <si>
    <t>81065</t>
  </si>
  <si>
    <t>Arauquita</t>
  </si>
  <si>
    <t>81220</t>
  </si>
  <si>
    <t>Cravo Norte</t>
  </si>
  <si>
    <t>81300</t>
  </si>
  <si>
    <t>Fortul</t>
  </si>
  <si>
    <t>81591</t>
  </si>
  <si>
    <t>Puerto Rondón</t>
  </si>
  <si>
    <t>81736</t>
  </si>
  <si>
    <t>Saravena</t>
  </si>
  <si>
    <t>81794</t>
  </si>
  <si>
    <t>Tame</t>
  </si>
  <si>
    <t>85001</t>
  </si>
  <si>
    <t>Yopal</t>
  </si>
  <si>
    <t>85010</t>
  </si>
  <si>
    <t>Aguazul</t>
  </si>
  <si>
    <t>85015</t>
  </si>
  <si>
    <t>Chameza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</si>
  <si>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</si>
  <si>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</si>
  <si>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</si>
  <si>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</si>
  <si>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</si>
  <si>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</si>
  <si>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</si>
  <si>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</si>
  <si>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</si>
  <si>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</si>
  <si>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</si>
  <si>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</si>
  <si>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</si>
  <si>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</si>
  <si>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</si>
  <si>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</si>
  <si>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</si>
  <si>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</si>
  <si>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</si>
  <si>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</si>
  <si>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</si>
  <si>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</si>
  <si>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 Palenque</t>
  </si>
  <si>
    <t>85400</t>
  </si>
  <si>
    <t>Támara</t>
  </si>
  <si>
    <t>85410</t>
  </si>
  <si>
    <t>Tauramena</t>
  </si>
  <si>
    <t>85430</t>
  </si>
  <si>
    <t>Trinidad</t>
  </si>
  <si>
    <t>85440</t>
  </si>
  <si>
    <t>86001</t>
  </si>
  <si>
    <t>Mocoa</t>
  </si>
  <si>
    <t>86219</t>
  </si>
  <si>
    <t>86320</t>
  </si>
  <si>
    <t>Orito</t>
  </si>
  <si>
    <t>86568</t>
  </si>
  <si>
    <t>Puerto Asís</t>
  </si>
  <si>
    <t>86569</t>
  </si>
  <si>
    <t>Puerto Caicedo</t>
  </si>
  <si>
    <t>86571</t>
  </si>
  <si>
    <t>Puerto Guzmán</t>
  </si>
  <si>
    <t>86573</t>
  </si>
  <si>
    <t>Leguízamo</t>
  </si>
  <si>
    <t>86749</t>
  </si>
  <si>
    <t>Sibundoy</t>
  </si>
  <si>
    <t>86755</t>
  </si>
  <si>
    <t>86757</t>
  </si>
  <si>
    <t>86760</t>
  </si>
  <si>
    <t>86865</t>
  </si>
  <si>
    <t>Valle del Guamuez</t>
  </si>
  <si>
    <t>86885</t>
  </si>
  <si>
    <t>Villagarzón</t>
  </si>
  <si>
    <t>88</t>
  </si>
  <si>
    <t>88001</t>
  </si>
  <si>
    <t>88564</t>
  </si>
  <si>
    <t>91001</t>
  </si>
  <si>
    <t>Leticia</t>
  </si>
  <si>
    <t>91263</t>
  </si>
  <si>
    <t>El Encanto (ANM)</t>
  </si>
  <si>
    <t>91405</t>
  </si>
  <si>
    <t>La Chorrera (ANM)</t>
  </si>
  <si>
    <t>91407</t>
  </si>
  <si>
    <t>La Pedrera (ANM)</t>
  </si>
  <si>
    <t>91430</t>
  </si>
  <si>
    <t>La Victoria (ANM)</t>
  </si>
  <si>
    <t>91460</t>
  </si>
  <si>
    <t>Miriti - Paraná (ANM)</t>
  </si>
  <si>
    <t>91530</t>
  </si>
  <si>
    <t>Puerto Alegría (ANM)</t>
  </si>
  <si>
    <t>91536</t>
  </si>
  <si>
    <t>Puerto Arica (ANM)</t>
  </si>
  <si>
    <t>91540</t>
  </si>
  <si>
    <t>Puerto Nariño</t>
  </si>
  <si>
    <t>91669</t>
  </si>
  <si>
    <t>Puerto Santander (ANM)</t>
  </si>
  <si>
    <t>91798</t>
  </si>
  <si>
    <t>Tarapacá (ANM)</t>
  </si>
  <si>
    <t>94001</t>
  </si>
  <si>
    <t>Inírida</t>
  </si>
  <si>
    <t>94343</t>
  </si>
  <si>
    <t>Barranco Minas (ANM)</t>
  </si>
  <si>
    <t>94663</t>
  </si>
  <si>
    <t>Mapiripana (ANM)</t>
  </si>
  <si>
    <t>94883</t>
  </si>
  <si>
    <t>San Felipe (ANM)</t>
  </si>
  <si>
    <t>94884</t>
  </si>
  <si>
    <t>Puerto Colombia (ANM)</t>
  </si>
  <si>
    <t>94885</t>
  </si>
  <si>
    <t>La Guadalupe (ANM)</t>
  </si>
  <si>
    <t>94886</t>
  </si>
  <si>
    <t>Cacahual (ANM)</t>
  </si>
  <si>
    <t>94887</t>
  </si>
  <si>
    <t>Pana Pana (ANM)</t>
  </si>
  <si>
    <t>94888</t>
  </si>
  <si>
    <t>Morichal (ANM)</t>
  </si>
  <si>
    <t>95001</t>
  </si>
  <si>
    <t>San José del Guaviare</t>
  </si>
  <si>
    <t>95015</t>
  </si>
  <si>
    <t>95025</t>
  </si>
  <si>
    <t>El Retorno</t>
  </si>
  <si>
    <t>95200</t>
  </si>
  <si>
    <t>97001</t>
  </si>
  <si>
    <t>Mitú</t>
  </si>
  <si>
    <t>97161</t>
  </si>
  <si>
    <t>Caruru</t>
  </si>
  <si>
    <t>97511</t>
  </si>
  <si>
    <t>Pacoa (ANM)</t>
  </si>
  <si>
    <t>97666</t>
  </si>
  <si>
    <t>Taraira</t>
  </si>
  <si>
    <t>97777</t>
  </si>
  <si>
    <t>Papunaua (ANM)</t>
  </si>
  <si>
    <t>97889</t>
  </si>
  <si>
    <t>Yavaraté (ANM)</t>
  </si>
  <si>
    <t>99001</t>
  </si>
  <si>
    <t>Puerto Carreño</t>
  </si>
  <si>
    <t>99524</t>
  </si>
  <si>
    <t>La Primavera</t>
  </si>
  <si>
    <t>99624</t>
  </si>
  <si>
    <t>Santa Rosalía</t>
  </si>
  <si>
    <t>99773</t>
  </si>
  <si>
    <t>Cumaribo</t>
  </si>
  <si>
    <t>Dept</t>
  </si>
  <si>
    <t>Cod_mun</t>
  </si>
  <si>
    <t xml:space="preserve">poblacion </t>
  </si>
  <si>
    <t xml:space="preserve">Concidencia </t>
  </si>
  <si>
    <t>cod_dept texto</t>
  </si>
  <si>
    <t>Numero corto</t>
  </si>
  <si>
    <t>Poblacion coincidente</t>
  </si>
  <si>
    <t>Poblacion</t>
  </si>
  <si>
    <t>Otros</t>
  </si>
  <si>
    <t>Comprobacion antioquia</t>
  </si>
  <si>
    <t>10 municipios</t>
  </si>
  <si>
    <t>departamento</t>
  </si>
  <si>
    <t>GRUPO_ETNICO</t>
  </si>
  <si>
    <t>POBLACION</t>
  </si>
  <si>
    <t>Rom</t>
  </si>
  <si>
    <t>Raizal del Archiélago de San Andrés, Providencia y Santa Catalina.</t>
  </si>
  <si>
    <t>Palenquero(a) de San Basilio</t>
  </si>
  <si>
    <t>Negro(a), mulato(a), afrodescendiente, afrocolombiano(a).</t>
  </si>
  <si>
    <t>Ningún grupo étnico</t>
  </si>
  <si>
    <t>4.</t>
  </si>
  <si>
    <t>3.1</t>
  </si>
  <si>
    <t>3.2</t>
  </si>
  <si>
    <t>3.3</t>
  </si>
  <si>
    <t>Población Edades Quinqueniales por Sexo en Departamentos 2018</t>
  </si>
  <si>
    <t>Organización 10 municipios mayores</t>
  </si>
  <si>
    <t>Población Edades Quinqueniales por Sexo en Departamentos 2018 por autorreconocimiento</t>
  </si>
  <si>
    <t>Población Edades Quinqueniales por Sexo en Departamentos 2005 por autorreconocimiento</t>
  </si>
  <si>
    <t>2.3</t>
  </si>
  <si>
    <t>2.4</t>
  </si>
  <si>
    <t>NARP_Raizal del Archiélago de San Andrés, Providencia y Santa Catalina.</t>
  </si>
  <si>
    <t>NARP_Negro(a), mulato(a), afrodescendiente, afrocolombiano(a).</t>
  </si>
  <si>
    <t>NARP_Palenquero(a) de San Basilio</t>
  </si>
  <si>
    <t>NARP_*</t>
  </si>
  <si>
    <t>Poblacion redondeada</t>
  </si>
  <si>
    <t>organizar por departamento</t>
  </si>
  <si>
    <t>Organización y departamento</t>
  </si>
  <si>
    <t>eliminacion no departamento</t>
  </si>
  <si>
    <t>Tierras de comunidades negras</t>
  </si>
  <si>
    <t>8.1</t>
  </si>
  <si>
    <t>Población Asistencia Escolar por Edad y Sexo en Departamentos por autorreconocimiento</t>
  </si>
  <si>
    <t>NARP</t>
  </si>
  <si>
    <t>Asiste</t>
  </si>
  <si>
    <t>No Asiste</t>
  </si>
  <si>
    <t>No asiste</t>
  </si>
  <si>
    <t>Asiste NARP</t>
  </si>
  <si>
    <t>Porcentaje NARP</t>
  </si>
  <si>
    <t>Asiste NGE</t>
  </si>
  <si>
    <t>Porcentaje NGE</t>
  </si>
  <si>
    <t>Personas NARP Si alfabetas</t>
  </si>
  <si>
    <t>Personas NARP No alfabetas</t>
  </si>
  <si>
    <t>Personas sin ninguna etnia Si alfabetas</t>
  </si>
  <si>
    <t>Personas sin ninguna etnia No alfabetas</t>
  </si>
  <si>
    <t>Población Alfabetismo por Sexo en Departamentos NARP</t>
  </si>
  <si>
    <t>Población Alfabetismo por Sexo en Departamentos por autorreconocimiento</t>
  </si>
  <si>
    <t>9.1</t>
  </si>
  <si>
    <t>Quindío</t>
  </si>
  <si>
    <t>Cve ECV 2018</t>
  </si>
  <si>
    <t>Sin información</t>
  </si>
  <si>
    <t>Archipiélago de San Andrés, Providencia y Santa Catalina</t>
  </si>
  <si>
    <t>Poblacion por principal dificulta que afecta su desempeño</t>
  </si>
  <si>
    <t>6.2</t>
  </si>
  <si>
    <t>Principal dificultad</t>
  </si>
  <si>
    <t>%</t>
  </si>
  <si>
    <t xml:space="preserve"> Aprender, recordar, tomar
 decisiones por sí mismo</t>
  </si>
  <si>
    <t xml:space="preserve"> Relacionarse o interactuar con
 las demás personas</t>
  </si>
  <si>
    <t>AREA</t>
  </si>
  <si>
    <t>N_NBI</t>
  </si>
  <si>
    <t>PC_NBI</t>
  </si>
  <si>
    <t>N_MISERIA</t>
  </si>
  <si>
    <t>PC_MISERIA</t>
  </si>
  <si>
    <t>PC_NBI_VIV</t>
  </si>
  <si>
    <t>PC_NBI_SER</t>
  </si>
  <si>
    <t>PC_NBI_HAC</t>
  </si>
  <si>
    <t>PC_NBI_INA</t>
  </si>
  <si>
    <t>PC_NBI_DEP</t>
  </si>
  <si>
    <t>1</t>
  </si>
  <si>
    <t>4</t>
  </si>
  <si>
    <t>Población Negra, Afrodescendiente, Raizal y Palenquera</t>
  </si>
  <si>
    <t>Población sin ningún grupo étnico</t>
  </si>
  <si>
    <t>Materiales de deshecho (Zinc, tela, cartón, 
 latas, plásticos, otros)</t>
  </si>
  <si>
    <t>Nivel educativo de la población Negra, Afrodescendiente, Raizal y Palenquera en porcentajes</t>
  </si>
  <si>
    <t>titulos</t>
  </si>
  <si>
    <t>Centro poblado y rural disperso</t>
  </si>
  <si>
    <t>Proporción de Personas con NBI (%)</t>
  </si>
  <si>
    <t>Proporción de Personas en situación de miseria</t>
  </si>
  <si>
    <t>Medida de pobreza multidimensional de fuente censal</t>
  </si>
  <si>
    <t>Jefe de hogar se autorreconoce como negro, afrodescendiente, raizal o palenquero</t>
  </si>
  <si>
    <t>JH_NARP</t>
  </si>
  <si>
    <t>Dominio</t>
  </si>
  <si>
    <t>Nacional</t>
  </si>
  <si>
    <t>Cabeceras</t>
  </si>
  <si>
    <t>CPYRD</t>
  </si>
  <si>
    <t>Vaupes</t>
  </si>
  <si>
    <t>Indice</t>
  </si>
  <si>
    <t> </t>
  </si>
  <si>
    <t>Cod Resguardo</t>
  </si>
  <si>
    <t>Nombre Resguardo Notas Aclaratorias</t>
  </si>
  <si>
    <t>Pueblo</t>
  </si>
  <si>
    <t>Región (5 regiones)</t>
  </si>
  <si>
    <t>Región (9 regiones)</t>
  </si>
  <si>
    <t>Etiqueta</t>
  </si>
  <si>
    <t>1575 - Abejero</t>
  </si>
  <si>
    <t>1804 - Aco Viejo Patio Bonito</t>
  </si>
  <si>
    <t>Cod Mpio</t>
  </si>
  <si>
    <t>1512 - Afilador-Campoalegre</t>
  </si>
  <si>
    <t>El Encanto</t>
  </si>
  <si>
    <t>Predio Putumayo</t>
  </si>
  <si>
    <t xml:space="preserve">MURUÍ </t>
  </si>
  <si>
    <t>Selva Amazónica</t>
  </si>
  <si>
    <t>1774 - Agua blanca</t>
  </si>
  <si>
    <t xml:space="preserve"> Haga clic aquí &gt;
</t>
  </si>
  <si>
    <t>Visor de Datos</t>
  </si>
  <si>
    <t>La Chorrera</t>
  </si>
  <si>
    <t>1191 - Agua Clara-Bellaluz</t>
  </si>
  <si>
    <t>Puerto Arica</t>
  </si>
  <si>
    <t>1398 - Agua Negra</t>
  </si>
  <si>
    <t>1076 - Aguanegra</t>
  </si>
  <si>
    <t>Acuerdo aclaración</t>
  </si>
  <si>
    <t>Fecha acuerdo de aclaración</t>
  </si>
  <si>
    <t>Dato Población - Acuerdo de Aclaración de Resguardo</t>
  </si>
  <si>
    <t>Año - Dato Población - Acuerdo Aclaración</t>
  </si>
  <si>
    <t>Acuerdo ampliación 1</t>
  </si>
  <si>
    <t>Fecha acuerdo de ampliación 1</t>
  </si>
  <si>
    <t>Dato Población - Acuerdo de Ampliación 1 de Resguardo</t>
  </si>
  <si>
    <t>Año - Dato Población - Acuerdo Ampliación 1</t>
  </si>
  <si>
    <t>Acuerdo ampliación 2</t>
  </si>
  <si>
    <t>Fecha acuerdo de ampliación 2</t>
  </si>
  <si>
    <t>Dato Población - Acuerdo de Ampliación 2 de Resguardo</t>
  </si>
  <si>
    <t>Año - Dato Población - Acuerdo Ampliación 2</t>
  </si>
  <si>
    <t>Acuerdo ampliación 3 y otros</t>
  </si>
  <si>
    <t>Fecha acuerdo de ampliación 3  y otros</t>
  </si>
  <si>
    <t>Dato Población - Acuerdo de Ampliación 3&amp;Otros de Resguardo</t>
  </si>
  <si>
    <t>Año - Dato Población - Acuerdo Ampliación 3&amp;Otros</t>
  </si>
  <si>
    <t>Puerto Leguízamo</t>
  </si>
  <si>
    <t>1090 - Aguas Negras</t>
  </si>
  <si>
    <t>INGA</t>
  </si>
  <si>
    <t>Zonas bajas bajo efecto de colonización</t>
  </si>
  <si>
    <t xml:space="preserve">1435 - Aico  </t>
  </si>
  <si>
    <t>-</t>
  </si>
  <si>
    <t>La Pedrera</t>
  </si>
  <si>
    <t>Comeyafu</t>
  </si>
  <si>
    <t>KARIJONA, MIRAÑA, TANIMUKA, TARIANO, YUKUNA</t>
  </si>
  <si>
    <t>1577 - Albania</t>
  </si>
  <si>
    <t>Curare-Los Ingleses</t>
  </si>
  <si>
    <t>YUKUNA</t>
  </si>
  <si>
    <t xml:space="preserve">1344 - Aldana  </t>
  </si>
  <si>
    <t>Puerto Cordoba</t>
  </si>
  <si>
    <t>CUBEO</t>
  </si>
  <si>
    <t>1281 - Almidon La Ceiba</t>
  </si>
  <si>
    <t>Arara</t>
  </si>
  <si>
    <t>TIKUNA</t>
  </si>
  <si>
    <t>1647 - Almorzadero, San Isidro, Y La Nueva Union</t>
  </si>
  <si>
    <t>El Vergel</t>
  </si>
  <si>
    <t>1727 - Alpamanga</t>
  </si>
  <si>
    <t>Isla De Ronda</t>
  </si>
  <si>
    <t>COCAMA</t>
  </si>
  <si>
    <t>1324 - Alta Y Media Guajira</t>
  </si>
  <si>
    <t>Kilometro 6 Y 11 Leticia Tarapaca</t>
  </si>
  <si>
    <t>1088 - Altamira</t>
  </si>
  <si>
    <t>Macedonia</t>
  </si>
  <si>
    <t>1648 - Alto Bonito Vira Vira</t>
  </si>
  <si>
    <t>Mocagua</t>
  </si>
  <si>
    <t>1654 - Alto Cartagena</t>
  </si>
  <si>
    <t>Nazaret</t>
  </si>
  <si>
    <t>1126 - Alto Del Rey</t>
  </si>
  <si>
    <t>San Antonio De Los Lagos</t>
  </si>
  <si>
    <t>1710 - Alto Lorenzo</t>
  </si>
  <si>
    <t>San Jose Del Rio</t>
  </si>
  <si>
    <t>1721 - Alto Orito</t>
  </si>
  <si>
    <t>San Sebastian</t>
  </si>
  <si>
    <t>1210 - Alto Rio Bojaya</t>
  </si>
  <si>
    <t>Santa Sofia Y El Progreso</t>
  </si>
  <si>
    <t>YAGUA, TIKUNA</t>
  </si>
  <si>
    <t>1240 - Alto Rio Buey</t>
  </si>
  <si>
    <t>Grupo Edad</t>
  </si>
  <si>
    <t>Indigena</t>
  </si>
  <si>
    <t>Gitano</t>
  </si>
  <si>
    <t>Raizal</t>
  </si>
  <si>
    <t>Palenquero</t>
  </si>
  <si>
    <t>Negro</t>
  </si>
  <si>
    <t>1211 - Alto Rio Cuia</t>
  </si>
  <si>
    <t xml:space="preserve">                                                          -  </t>
  </si>
  <si>
    <t xml:space="preserve">                               -  </t>
  </si>
  <si>
    <t xml:space="preserve">                                        -  </t>
  </si>
  <si>
    <t xml:space="preserve">                                                                           -  </t>
  </si>
  <si>
    <t>Miriti Parana</t>
  </si>
  <si>
    <t>1241 - Alto Rio Tagachi</t>
  </si>
  <si>
    <t>1832 - Altos del Tigre</t>
  </si>
  <si>
    <t>Mirití - Paraná</t>
  </si>
  <si>
    <t>KARIJONA, CUBEO, LETUAMA, MAKUNA, MATAPI, MIRAÑA, TANIMUKA, YUKUNA</t>
  </si>
  <si>
    <t>1166 - Ambalo</t>
  </si>
  <si>
    <t>1242 - Ame</t>
  </si>
  <si>
    <t>Yaigoje-Rio Apaporis</t>
  </si>
  <si>
    <t>LETUAMA, MAKUNA, TANIMUKA, YAUNA</t>
  </si>
  <si>
    <t>1091 - AMENANAE (Charco del Niño Dios)</t>
  </si>
  <si>
    <t>1024 - Amparrado Alto y Medio y Quebrada Chontaduro</t>
  </si>
  <si>
    <t>49,4%</t>
  </si>
  <si>
    <t>0,0%</t>
  </si>
  <si>
    <t>57,1%</t>
  </si>
  <si>
    <t>49,7%</t>
  </si>
  <si>
    <t>1807 - Anaba</t>
  </si>
  <si>
    <t>47,6%</t>
  </si>
  <si>
    <t>42,9%</t>
  </si>
  <si>
    <t>47,4%</t>
  </si>
  <si>
    <t>TANIMUKA, YUKUNA, BARASANO, LETUAMA, MATAPÍ, MAKUNA, MAKÚ</t>
  </si>
  <si>
    <t>1428 - Anacarco</t>
  </si>
  <si>
    <t>3,0%</t>
  </si>
  <si>
    <t>2,9%</t>
  </si>
  <si>
    <t>1553 - Andabu</t>
  </si>
  <si>
    <t>100,0%</t>
  </si>
  <si>
    <t>4,0%</t>
  </si>
  <si>
    <t>COCAMA, YAGUA, TIKUNA</t>
  </si>
  <si>
    <t>1021 - Andoque De Aduche</t>
  </si>
  <si>
    <t>Cothue-Putumayo</t>
  </si>
  <si>
    <t>1054 - Angostura</t>
  </si>
  <si>
    <t>1353 - Aponte</t>
  </si>
  <si>
    <t>Tarapacá</t>
  </si>
  <si>
    <t>1005 - Arara</t>
  </si>
  <si>
    <t>Andoque De Aduche</t>
  </si>
  <si>
    <t>1189 - Arhuaco De La Sierra</t>
  </si>
  <si>
    <t>1267 - Arquia</t>
  </si>
  <si>
    <t>Porcentaje mujer</t>
  </si>
  <si>
    <t xml:space="preserve">ANDOKE  </t>
  </si>
  <si>
    <t>1275 - Arrecifal</t>
  </si>
  <si>
    <t>1,2%</t>
  </si>
  <si>
    <t>Nunuya De Villa Azul</t>
  </si>
  <si>
    <t>1138 - Avirama</t>
  </si>
  <si>
    <t>45,8%</t>
  </si>
  <si>
    <t>NONUYA, MUINANE Y OTROS</t>
  </si>
  <si>
    <t>1706 - Awa  De Cañaveral</t>
  </si>
  <si>
    <t>53,0%</t>
  </si>
  <si>
    <t>Porcentaje indigena</t>
  </si>
  <si>
    <t>Polines</t>
  </si>
  <si>
    <t>1707 - Awa  De Los Guaduales</t>
  </si>
  <si>
    <t>1,3%</t>
  </si>
  <si>
    <t>Porcentaje total</t>
  </si>
  <si>
    <t>EMBERÁ KATÍO</t>
  </si>
  <si>
    <t>ANDINA</t>
  </si>
  <si>
    <t>Selva pacífica</t>
  </si>
  <si>
    <t>1755 - Awa de Playa Larga</t>
  </si>
  <si>
    <t>46,3%</t>
  </si>
  <si>
    <t>Amparrado Alto y Medio y Quebrada Chontaduro</t>
  </si>
  <si>
    <t>1364 - Awa Del Alto Albi</t>
  </si>
  <si>
    <t>52,5%</t>
  </si>
  <si>
    <t>1334 - Awaliba (Abariba)</t>
  </si>
  <si>
    <t>Cañaverales-Antado</t>
  </si>
  <si>
    <t>1458 - Bacati-Arara Carurú y Miraflores</t>
  </si>
  <si>
    <t>1282 - Bachaco Buenavista</t>
  </si>
  <si>
    <t xml:space="preserve"> Sí </t>
  </si>
  <si>
    <t xml:space="preserve"> No </t>
  </si>
  <si>
    <t xml:space="preserve"> Si </t>
  </si>
  <si>
    <t>Chimurro-Nendo</t>
  </si>
  <si>
    <t>1775 - Bajo Cáceres</t>
  </si>
  <si>
    <t>Chuscal-Tuguridocito</t>
  </si>
  <si>
    <t>1762 - Bajo Casa Cunte</t>
  </si>
  <si>
    <t>1623 - Bajo Grande</t>
  </si>
  <si>
    <t>Sever</t>
  </si>
  <si>
    <t>1283 - Bajo Rio Guainia Y Rio Negro</t>
  </si>
  <si>
    <t>1741 - Balsillas</t>
  </si>
  <si>
    <t>Jenaturado</t>
  </si>
  <si>
    <t>1742 - Balsillas El Limón</t>
  </si>
  <si>
    <t>1794 - Banderas del recaibo</t>
  </si>
  <si>
    <t>Pavarando-Amparrado Medio</t>
  </si>
  <si>
    <t>1304 - Barranco Ceiba-Laguna Araguato</t>
  </si>
  <si>
    <t>1305 - Barranco Colorado</t>
  </si>
  <si>
    <t>Chaquenoda</t>
  </si>
  <si>
    <t>1302 - Barranquillita</t>
  </si>
  <si>
    <t>1625 - Barzaloza</t>
  </si>
  <si>
    <t>Murri-Pantanos</t>
  </si>
  <si>
    <t>1429 - Bateas</t>
  </si>
  <si>
    <t>1557 - Bayoneros</t>
  </si>
  <si>
    <t>1139 - Belalcazar</t>
  </si>
  <si>
    <t>Vigía Del Fuerte</t>
  </si>
  <si>
    <t>1722 - Bellavista</t>
  </si>
  <si>
    <t>Jai-Dukama</t>
  </si>
  <si>
    <t>Planicies del Atlántico</t>
  </si>
  <si>
    <t>1198 - Bellavista-Union Pitalito</t>
  </si>
  <si>
    <t>Cristiania</t>
  </si>
  <si>
    <t>1732 - Beltrán</t>
  </si>
  <si>
    <t>EMBERÁ CHAMÍ</t>
  </si>
  <si>
    <t xml:space="preserve"> </t>
  </si>
  <si>
    <t>1729 - Bernardo Panchí</t>
  </si>
  <si>
    <t>Rio Murindo</t>
  </si>
  <si>
    <t>1243 - Bete-Auro Bete,Auro Del Buey</t>
  </si>
  <si>
    <t>Rio Chajerado</t>
  </si>
  <si>
    <t>1718 - Blasiaku</t>
  </si>
  <si>
    <t>1758 - Bocana de Luzon</t>
  </si>
  <si>
    <t>96,0%</t>
  </si>
  <si>
    <t>Chontadural-Cañero</t>
  </si>
  <si>
    <t>1714 - Bocas De Tetuan</t>
  </si>
  <si>
    <t>1264 - Bochoroma-Bochoromacito</t>
  </si>
  <si>
    <t xml:space="preserve">  </t>
  </si>
  <si>
    <t>1212 - Buchado-Amparrado</t>
  </si>
  <si>
    <t>Caiman Nuevo</t>
  </si>
  <si>
    <t>CUNA TULE</t>
  </si>
  <si>
    <t>1225 - Buenavista</t>
  </si>
  <si>
    <t>1394 - Buenavista</t>
  </si>
  <si>
    <t>El Volao</t>
  </si>
  <si>
    <t>ZENÚ</t>
  </si>
  <si>
    <t>1226 - Burujon-La Union S Bernardo</t>
  </si>
  <si>
    <t>Tagual-La Po</t>
  </si>
  <si>
    <t>1188 - Businchama</t>
  </si>
  <si>
    <t>Jaidezave</t>
  </si>
  <si>
    <t>1447 - Cabeceras</t>
  </si>
  <si>
    <t>1589 - Cachivera De Nare</t>
  </si>
  <si>
    <t>Majore-Ambura</t>
  </si>
  <si>
    <t>1723 - Caicedonia</t>
  </si>
  <si>
    <t>Valle De Perdidas</t>
  </si>
  <si>
    <t>1320 - Caicemapa</t>
  </si>
  <si>
    <t>1038 - Caiman Nuevo</t>
  </si>
  <si>
    <t>El Salado</t>
  </si>
  <si>
    <t>EMBERÁ DOBIDA</t>
  </si>
  <si>
    <t>1244 - Caimanero De Jampapa</t>
  </si>
  <si>
    <t>Guaguando</t>
  </si>
  <si>
    <t>1558 - Cajaros</t>
  </si>
  <si>
    <t>Los rios Jengadó-Apartadó</t>
  </si>
  <si>
    <t>1399 - Calarca</t>
  </si>
  <si>
    <t>Rio Jarapeto</t>
  </si>
  <si>
    <t>1616 - Calderas</t>
  </si>
  <si>
    <t>El Zamuro</t>
  </si>
  <si>
    <t>SIKUANI</t>
  </si>
  <si>
    <t>ORINOQUIA</t>
  </si>
  <si>
    <t>Sabanas de la Orinoquía</t>
  </si>
  <si>
    <t>1396 - Calenturas</t>
  </si>
  <si>
    <t>La Voragine-La Ilusion</t>
  </si>
  <si>
    <t>CUIVA, HITNU</t>
  </si>
  <si>
    <t>1463 - Cali-Barranquilla</t>
  </si>
  <si>
    <t>1173 - Calle Santa Rosa - Rio Saija</t>
  </si>
  <si>
    <t>Matecandela</t>
  </si>
  <si>
    <t>1644 - Camaritagua</t>
  </si>
  <si>
    <t>San Jose De Lipa (Conversion)</t>
  </si>
  <si>
    <t>MACAHUAN, HITNU</t>
  </si>
  <si>
    <t>1808 - Campoalegre</t>
  </si>
  <si>
    <t xml:space="preserve">1186 - Campoalegre </t>
  </si>
  <si>
    <t xml:space="preserve">El Vigia </t>
  </si>
  <si>
    <t>1493 - Campoalegre-Ripialito</t>
  </si>
  <si>
    <t>Cusay-La Colorada</t>
  </si>
  <si>
    <t>MACAHUAN</t>
  </si>
  <si>
    <t>Piedemonte Andino Nororiental</t>
  </si>
  <si>
    <t>1582 - Cananama</t>
  </si>
  <si>
    <t>1745 - Canime</t>
  </si>
  <si>
    <t>U'WA</t>
  </si>
  <si>
    <t>1162 - Canoas</t>
  </si>
  <si>
    <t>Caño Claro</t>
  </si>
  <si>
    <t>1069 - Cañamomo-Lomaprieta</t>
  </si>
  <si>
    <t>1025 - Cañaverales-Antado</t>
  </si>
  <si>
    <t>Cuiloto Ii</t>
  </si>
  <si>
    <t>1495 - Caño Bachaco</t>
  </si>
  <si>
    <t>Genareros</t>
  </si>
  <si>
    <t>BETOYES</t>
  </si>
  <si>
    <t>1055 - Caño Claro</t>
  </si>
  <si>
    <t>Julieros Y Velazqueros</t>
  </si>
  <si>
    <t>1496 - Caño Guaripa</t>
  </si>
  <si>
    <t>GUAHIBO DE LA ESPERANZA</t>
  </si>
  <si>
    <t>SIKUANI, COREGUAJE</t>
  </si>
  <si>
    <t>1497 - Caño Hormiga</t>
  </si>
  <si>
    <t>Los Iguanitos</t>
  </si>
  <si>
    <t xml:space="preserve">1328 - Caño Jabon </t>
  </si>
  <si>
    <t>CUIVA</t>
  </si>
  <si>
    <t>1498 - Caño Mesetas-Dagua</t>
  </si>
  <si>
    <t>Macarieros San Jose</t>
  </si>
  <si>
    <t>1307 - Caño Negro</t>
  </si>
  <si>
    <t>Parreros</t>
  </si>
  <si>
    <t xml:space="preserve">1329 - Caño Ovejas </t>
  </si>
  <si>
    <t>Puyeros</t>
  </si>
  <si>
    <t>1585 - Caño Padilla</t>
  </si>
  <si>
    <t>Roqueros El Dorado</t>
  </si>
  <si>
    <t>1445 - Cañon Rio San Quinini</t>
  </si>
  <si>
    <t>Sabanas De Curripao</t>
  </si>
  <si>
    <t>1117 - Caquiona</t>
  </si>
  <si>
    <t>Unido U'Wa</t>
  </si>
  <si>
    <t>1285 - Caranacoa Yuri Laguna Morocoto</t>
  </si>
  <si>
    <t>1348 - Carlosama</t>
  </si>
  <si>
    <t>1467 - Carpintero-Palomas</t>
  </si>
  <si>
    <t>1286 - Carrizal</t>
  </si>
  <si>
    <t>Güicán De La Sierra</t>
  </si>
  <si>
    <t>1571 - Castilla - Angosturas</t>
  </si>
  <si>
    <t>Norte De Santander</t>
  </si>
  <si>
    <t>1400 - Cecilia Cocha</t>
  </si>
  <si>
    <t>1739 - Centro Miraflores</t>
  </si>
  <si>
    <t>1633 - Cerro De Hatonuevo</t>
  </si>
  <si>
    <t>1641 - Cerrodeo</t>
  </si>
  <si>
    <t>San Juan De Los Parentes</t>
  </si>
  <si>
    <t>1448 - Chachajo</t>
  </si>
  <si>
    <t>Totumal</t>
  </si>
  <si>
    <t>1227 - Chagpien-Tordo</t>
  </si>
  <si>
    <t>Cañamomo-Lomaprieta</t>
  </si>
  <si>
    <t xml:space="preserve">CAÑAMOMO LOMAPRIETA </t>
  </si>
  <si>
    <t>1642 - Chagüi, Chimbuza, Vegas, San Antonio, Otros</t>
  </si>
  <si>
    <t>1592 - Chaluayaco</t>
  </si>
  <si>
    <t>La Montaña</t>
  </si>
  <si>
    <t xml:space="preserve">EMBERÁ </t>
  </si>
  <si>
    <t xml:space="preserve">1116 - Chaparral Y Barro Negro </t>
  </si>
  <si>
    <t>La Albania</t>
  </si>
  <si>
    <t>1031 - Chaquenoda</t>
  </si>
  <si>
    <t>1594 - Chaquira</t>
  </si>
  <si>
    <t>1330 - Charco Caiman</t>
  </si>
  <si>
    <t>El Guayabal</t>
  </si>
  <si>
    <t>NASA</t>
  </si>
  <si>
    <t>1411 - Chenche Amayarco</t>
  </si>
  <si>
    <t>Belén De Los Andaquíes</t>
  </si>
  <si>
    <t>Paisajes transformados de economía campesina</t>
  </si>
  <si>
    <t>1711 - Chenche Balsillas</t>
  </si>
  <si>
    <t>Honduras</t>
  </si>
  <si>
    <t>1789 - Chenche Buenavista</t>
  </si>
  <si>
    <t>1544 - Chenche Buenos Aires Independiente</t>
  </si>
  <si>
    <t>El Cedrito</t>
  </si>
  <si>
    <t>1412 - Chenche Buenos Aires Tradicional</t>
  </si>
  <si>
    <t>Aguanegra</t>
  </si>
  <si>
    <t>COREGUAJE</t>
  </si>
  <si>
    <t>1566 - Chenche Media Luna</t>
  </si>
  <si>
    <t>Hericha</t>
  </si>
  <si>
    <t>1413 - Chenche-Socorro-Los Guayabos</t>
  </si>
  <si>
    <t>1799 - Chicuambe Las Brisas</t>
  </si>
  <si>
    <t>Getucha</t>
  </si>
  <si>
    <t>1617 - Chidima Tolo</t>
  </si>
  <si>
    <t>Gorgonia</t>
  </si>
  <si>
    <t>1287 - Chigüiro</t>
  </si>
  <si>
    <t>Jacome</t>
  </si>
  <si>
    <t>1349 - Chiles</t>
  </si>
  <si>
    <t>1809 - Chimbagal</t>
  </si>
  <si>
    <t>1136 - Chimborazo</t>
  </si>
  <si>
    <t>Maticuru</t>
  </si>
  <si>
    <t>1327 - Chimila De San Angel</t>
  </si>
  <si>
    <t>1026 - Chimurro-Nendo</t>
  </si>
  <si>
    <t xml:space="preserve">Siberia </t>
  </si>
  <si>
    <t>1140 - Chinas</t>
  </si>
  <si>
    <t>San José Del Fragua</t>
  </si>
  <si>
    <t>Del Portal</t>
  </si>
  <si>
    <t>1685 - Chinquirito Mira</t>
  </si>
  <si>
    <t>San Antonio De Fragua</t>
  </si>
  <si>
    <t>1245 - Chique-Rio Tangui</t>
  </si>
  <si>
    <t>1468 - Chocon</t>
  </si>
  <si>
    <t>1469 - Chololobo-Matatu</t>
  </si>
  <si>
    <t>1692 - Chonara Huena</t>
  </si>
  <si>
    <t>San Vicente Del Caguán</t>
  </si>
  <si>
    <t>1037 - Chontadural-Cañero</t>
  </si>
  <si>
    <t>Yaguara Ii-Llanos Del Yari</t>
  </si>
  <si>
    <t>1387 - Choromando Alto Y Medio</t>
  </si>
  <si>
    <t>1027 - Chuscal-Tuguridocito</t>
  </si>
  <si>
    <t>1514 - Cibariza</t>
  </si>
  <si>
    <t>Aguas Negras</t>
  </si>
  <si>
    <t>1288 - Coayare El Coco</t>
  </si>
  <si>
    <t>AMENANAE (Charco del Niño Dios)</t>
  </si>
  <si>
    <t>1712 - Cocana</t>
  </si>
  <si>
    <t>Coropoya</t>
  </si>
  <si>
    <t>1157 - Coconuco</t>
  </si>
  <si>
    <t>Cuerazo</t>
  </si>
  <si>
    <t>1597 - Cohetando</t>
  </si>
  <si>
    <t>1354 - Colimba</t>
  </si>
  <si>
    <t>El Diamante</t>
  </si>
  <si>
    <t>1002 - Comeyafu</t>
  </si>
  <si>
    <t>1289 - Concordia</t>
  </si>
  <si>
    <t>El Quince</t>
  </si>
  <si>
    <t>1401 - Consara-Mecaya</t>
  </si>
  <si>
    <t>El Triunfo</t>
  </si>
  <si>
    <t xml:space="preserve">1263 - Copeg Del Rio Ingara </t>
  </si>
  <si>
    <t>1347 - Cordoba (Males)</t>
  </si>
  <si>
    <t>Jerico-Consaya</t>
  </si>
  <si>
    <t>1661 - Coribi-Bedado</t>
  </si>
  <si>
    <t>La Cerinda</t>
  </si>
  <si>
    <t>1308 - Corocoro</t>
  </si>
  <si>
    <t>Huitoto del Paraje Monochoa</t>
  </si>
  <si>
    <t>1092 - Coropoya</t>
  </si>
  <si>
    <t>Niñeras</t>
  </si>
  <si>
    <t>1335 - Corozal Tapaojo</t>
  </si>
  <si>
    <t>Peñas Rojas</t>
  </si>
  <si>
    <t>1020 - Cothue-Putumayo</t>
  </si>
  <si>
    <t>1034 - Cristiania</t>
  </si>
  <si>
    <t>Puerto Naranjo</t>
  </si>
  <si>
    <t>1652 - Cuaiquer Integrado La Milagrosa</t>
  </si>
  <si>
    <t>1365 - Cuasbil-La Faldada</t>
  </si>
  <si>
    <t>Puerto Zabalo-Los Monos</t>
  </si>
  <si>
    <t>1366 - Cuascuabi-Paldubi</t>
  </si>
  <si>
    <t>1325 - Cuatro De Noviembre</t>
  </si>
  <si>
    <t>1367 - Cuchilla-Palmar</t>
  </si>
  <si>
    <t>1290 - Cuenca Media Y Alta Rio Inirida</t>
  </si>
  <si>
    <t>Witora O Huitora</t>
  </si>
  <si>
    <t>1093 - Cuerazo</t>
  </si>
  <si>
    <t>1056 - Cuiloto Ii</t>
  </si>
  <si>
    <t>Cusumbe-Agua Blanca</t>
  </si>
  <si>
    <t>1291 - Cumaral, Guamuco</t>
  </si>
  <si>
    <t>Morichuito Caño Mochuelo</t>
  </si>
  <si>
    <t>1350 - Cumbal</t>
  </si>
  <si>
    <t>AMORÚA, CUIVA</t>
  </si>
  <si>
    <t>1003 - Curare-Los Ingleses</t>
  </si>
  <si>
    <t>Paz De Ariporo</t>
  </si>
  <si>
    <t>1053 - Cusay-La Colorada</t>
  </si>
  <si>
    <t xml:space="preserve">El Consejo  </t>
  </si>
  <si>
    <t>SÁLIVA</t>
  </si>
  <si>
    <t>1106 - Cusumbe-Agua Blanca</t>
  </si>
  <si>
    <t xml:space="preserve">El Duya  </t>
  </si>
  <si>
    <t>1268 - Cuti</t>
  </si>
  <si>
    <t xml:space="preserve">El Medano  </t>
  </si>
  <si>
    <t>1746 - Cxayuce Fiw</t>
  </si>
  <si>
    <t>San Luis De Palenque</t>
  </si>
  <si>
    <t>1816 - Cxhab Wala Luucx</t>
  </si>
  <si>
    <t xml:space="preserve">El Saladillo  </t>
  </si>
  <si>
    <t>1765 - Dachi Agore Drua</t>
  </si>
  <si>
    <t xml:space="preserve">El Suspiro  </t>
  </si>
  <si>
    <t>1534 - Dachi Drua Chami</t>
  </si>
  <si>
    <t xml:space="preserve">Macucuana  </t>
  </si>
  <si>
    <t>1657 - Dachi Drua Mundi</t>
  </si>
  <si>
    <t>1689 - Damasco Vides</t>
  </si>
  <si>
    <t>1586 - Dearade - Biakirude</t>
  </si>
  <si>
    <t xml:space="preserve">Paravare  </t>
  </si>
  <si>
    <t>1085 - Del Portal</t>
  </si>
  <si>
    <t xml:space="preserve">San Juanito  </t>
  </si>
  <si>
    <t>1609 - Diamante</t>
  </si>
  <si>
    <t xml:space="preserve">Chaparral Y Barro Negro </t>
  </si>
  <si>
    <t>1670 - Do Imama Tuma Y Bella Luz</t>
  </si>
  <si>
    <t>1228 - Docordo-Balsalito</t>
  </si>
  <si>
    <t>1791 - Dogibi</t>
  </si>
  <si>
    <t>1631 - Dokerazavi</t>
  </si>
  <si>
    <t>1192 - Dominico-Londoño-Partado</t>
  </si>
  <si>
    <t>Caquiona</t>
  </si>
  <si>
    <t>YANACONA</t>
  </si>
  <si>
    <t>PACIFICA</t>
  </si>
  <si>
    <t>1336 - Domo Planas (San Rafael)</t>
  </si>
  <si>
    <t>La Paila-Naya</t>
  </si>
  <si>
    <t>1639 - Doxura</t>
  </si>
  <si>
    <t>Las Delicias</t>
  </si>
  <si>
    <t>1568 - Drua Do (Portales Del Rio)</t>
  </si>
  <si>
    <t>1472 - Egua-Guariacana</t>
  </si>
  <si>
    <t>Santander De Quilichao</t>
  </si>
  <si>
    <t>1075 - El Cedrito</t>
  </si>
  <si>
    <t>La Aguada-San Antonio</t>
  </si>
  <si>
    <t>1591 - El Cedro, Las Peñas, La Brava, Pilvi</t>
  </si>
  <si>
    <t>Laguna Siberia</t>
  </si>
  <si>
    <t>1507 - El Charcón</t>
  </si>
  <si>
    <t xml:space="preserve">1108 - El Consejo  </t>
  </si>
  <si>
    <t>Pioya</t>
  </si>
  <si>
    <t>1161 - El Descanse</t>
  </si>
  <si>
    <t>1397 - El Descanso</t>
  </si>
  <si>
    <t xml:space="preserve">San Lorenzo De Caldono </t>
  </si>
  <si>
    <t>1094 - El Diamante</t>
  </si>
  <si>
    <t>Paez de corinto</t>
  </si>
  <si>
    <t>1797 - El Dieciocho</t>
  </si>
  <si>
    <t>1217 - El Doce-Quebrada Borbollon</t>
  </si>
  <si>
    <t>Guachené</t>
  </si>
  <si>
    <t xml:space="preserve">1109 - El Duya  </t>
  </si>
  <si>
    <t>1731 - El Espingo</t>
  </si>
  <si>
    <t>Alto Del Rey</t>
  </si>
  <si>
    <t>1763 - El Fiera</t>
  </si>
  <si>
    <t>San Andres De Pisimbala</t>
  </si>
  <si>
    <t>1377 - El Gran Sabalo</t>
  </si>
  <si>
    <t>Santa Rosa de Capicisco</t>
  </si>
  <si>
    <t>1072 - El Guayabal</t>
  </si>
  <si>
    <t>Tumbichucue</t>
  </si>
  <si>
    <t>1402 - El Hacha</t>
  </si>
  <si>
    <t>1650 - El Itilla</t>
  </si>
  <si>
    <t>Yaquiva</t>
  </si>
  <si>
    <t xml:space="preserve">1110 - El Medano  </t>
  </si>
  <si>
    <t>Jambalo</t>
  </si>
  <si>
    <t>1819 - El moral</t>
  </si>
  <si>
    <t>1787 - El Oso</t>
  </si>
  <si>
    <t>1783 - El peñon</t>
  </si>
  <si>
    <t>Toribío</t>
  </si>
  <si>
    <t>1618 - El Piñal</t>
  </si>
  <si>
    <t>Guachicono</t>
  </si>
  <si>
    <t>1717 - El Porvenir La Barrialosa</t>
  </si>
  <si>
    <t>1403 - El Progreso</t>
  </si>
  <si>
    <t>Pancitara</t>
  </si>
  <si>
    <t>1095 - El Quince</t>
  </si>
  <si>
    <t>López De Micay</t>
  </si>
  <si>
    <t>La Iguana</t>
  </si>
  <si>
    <t>1506 - El Refugio</t>
  </si>
  <si>
    <t>Agua Negra</t>
  </si>
  <si>
    <t>1598 - El Rosario-Bellavista-Yucatan</t>
  </si>
  <si>
    <t>Dispersa</t>
  </si>
  <si>
    <t xml:space="preserve">1111 - El Saladillo  </t>
  </si>
  <si>
    <t>Chimborazo</t>
  </si>
  <si>
    <t>1044 - El Salado</t>
  </si>
  <si>
    <t>1368 - El Sande</t>
  </si>
  <si>
    <t>Avirama</t>
  </si>
  <si>
    <t>1772 - El Silencio</t>
  </si>
  <si>
    <t>Belalcazar</t>
  </si>
  <si>
    <t xml:space="preserve">1112 - El Suspiro  </t>
  </si>
  <si>
    <t>Chinas</t>
  </si>
  <si>
    <t>1404 - El Tablero</t>
  </si>
  <si>
    <t>1414 - El Tambo</t>
  </si>
  <si>
    <t>Lame</t>
  </si>
  <si>
    <t>1337 - El Tigre</t>
  </si>
  <si>
    <t>Mosoco</t>
  </si>
  <si>
    <t>1096 - El Triunfo</t>
  </si>
  <si>
    <t>San Jose</t>
  </si>
  <si>
    <t>1454 - El Triunfo-Cristal  Paez</t>
  </si>
  <si>
    <t>Suin</t>
  </si>
  <si>
    <t>1342 - El Turpial</t>
  </si>
  <si>
    <t>Talaga</t>
  </si>
  <si>
    <t>1338 - El Unuma</t>
  </si>
  <si>
    <t>Toez</t>
  </si>
  <si>
    <t>1246 - El Veinte Playa Alta Y El Noventa</t>
  </si>
  <si>
    <t>Togoima</t>
  </si>
  <si>
    <t>1247 - El Veintiuno</t>
  </si>
  <si>
    <t>Vitonco</t>
  </si>
  <si>
    <t>1292 - El Venado</t>
  </si>
  <si>
    <t>Guayuyaco</t>
  </si>
  <si>
    <t>1570 - El Vergel</t>
  </si>
  <si>
    <t>La Leona</t>
  </si>
  <si>
    <t>1006 - El Vergel</t>
  </si>
  <si>
    <t>Las Brisas</t>
  </si>
  <si>
    <t xml:space="preserve">1052 - El Vigia </t>
  </si>
  <si>
    <t>1039 - El Volao</t>
  </si>
  <si>
    <t>1316 - El Zahino Guayabito Muriaytuy</t>
  </si>
  <si>
    <t>1048 - El Zamuro</t>
  </si>
  <si>
    <t>1502 - Embera Chami de Altomira</t>
  </si>
  <si>
    <t>La Maria</t>
  </si>
  <si>
    <t>1532 - Embera Chami de Suratena</t>
  </si>
  <si>
    <t></t>
  </si>
  <si>
    <t>Mapas</t>
  </si>
  <si>
    <t>Este visor de datos permite consultar la información censal de la población Negra, Afrodescendiente, Raizal y Palenquera del territorio nacional, y explorar características de la población por: (1) sexo y grupos de edad, (2) municipio, (3) clase y territorialidad étnica, (4) nivel educativo, (5) asistencia educativa, (6) alfabetismo, (7) funcionamiento humano, (8) ocupación, (9) características de la vivienda, (10) características del hogar y (11) Necesidades Básicas Insatisfechas y Medida de Pobreza Multidimensional de fuente censal.</t>
  </si>
  <si>
    <t>Si</t>
  </si>
  <si>
    <t>condición fisica</t>
  </si>
  <si>
    <t>Codigo</t>
  </si>
  <si>
    <t>Dificultadad que más afecta el desempeño diario</t>
  </si>
  <si>
    <t>05_ANTIOQUIA</t>
  </si>
  <si>
    <t xml:space="preserve"> Oir la voz o los sonidos</t>
  </si>
  <si>
    <t xml:space="preserve"> Aprender, recordar, tomar decisiones por sí mismo</t>
  </si>
  <si>
    <t xml:space="preserve"> Relacionarse o interactuar con las demás personas</t>
  </si>
  <si>
    <t xml:space="preserve"> Hacer las tareas diarias sin mostrar problemas cardiacos, respiratorios</t>
  </si>
  <si>
    <t>08_ATLANTICO</t>
  </si>
  <si>
    <t>11_BOGOTA, D.C.</t>
  </si>
  <si>
    <t>13_BOLIVAR</t>
  </si>
  <si>
    <t>15_BOYACA</t>
  </si>
  <si>
    <t>17_CALDAS</t>
  </si>
  <si>
    <t>18_CAQUETA</t>
  </si>
  <si>
    <t>19_CAUCA</t>
  </si>
  <si>
    <t>20_CESAR</t>
  </si>
  <si>
    <t>23_CORDOBA</t>
  </si>
  <si>
    <t>25_CUNDINAMARCA</t>
  </si>
  <si>
    <t>27_CHOCO</t>
  </si>
  <si>
    <t>41_HUILA</t>
  </si>
  <si>
    <t>44_LA GUAJIRA</t>
  </si>
  <si>
    <t>47_MAGDALENA</t>
  </si>
  <si>
    <t>50_META</t>
  </si>
  <si>
    <t>52_NARIÑO</t>
  </si>
  <si>
    <t>54_NORTE DE SANTANDER</t>
  </si>
  <si>
    <t>63_QUINDIO</t>
  </si>
  <si>
    <t>66_RISARALDA</t>
  </si>
  <si>
    <t>68_SANTANDER</t>
  </si>
  <si>
    <t>70_SUCRE</t>
  </si>
  <si>
    <t>73_TOLIMA</t>
  </si>
  <si>
    <t>76_VALLE DEL CAUCA</t>
  </si>
  <si>
    <t>81_ARAUCA</t>
  </si>
  <si>
    <t>85_CASANARE</t>
  </si>
  <si>
    <t>86_PUTUMAYO</t>
  </si>
  <si>
    <t>88_ARCHIPIELAGO DE SAN ANDRES, PROVIDENCIA Y SANTA CATALINA</t>
  </si>
  <si>
    <t>91_AMAZONAS</t>
  </si>
  <si>
    <t>94_GUAINIA</t>
  </si>
  <si>
    <t>95_GUAVIARE</t>
  </si>
  <si>
    <t>97_VAUPES</t>
  </si>
  <si>
    <t>99_VICHADA</t>
  </si>
  <si>
    <t>No aplica (menores a 5 años)</t>
  </si>
  <si>
    <t xml:space="preserve">Comparar con </t>
  </si>
  <si>
    <r>
      <t xml:space="preserve">En aras de garantizar la visibilidad estadística de la población Negra, Afrodescendiente, Raizal y Palenquera, y en respuesta a las diferencias que muestran los censos 2005 y 2018 en los datos del autorreconocimiento de esta población, el DANE ha publicado en este visor tres cifras referentes al volumen de esta población a nivel departamental. La primera tiene como fuente la Encuesta de Calidad de Vida de 2018, que estima el volumen poblacional a partir de una muestra cuya representatividad en cada departamento depende del coeficiente de variación*. La segunda cifra corresponde al CNPV 2018, que en algunos departamentos presentó una disminución intercensal del autorreconocimiento de esta población. Finalmente, se presenta el ejercicio experimental que estima la omisión censal según autorreconocimiento étnico, producto de la aplicación de técnicas estadísticas que logran mejores estimaciones a partir de la cifra censal y al aprovechamiento de fuentes alternativas. Las estadísticas experimentales son estadísticas oficiales de acuerdo con lo establecido en el decreto 2404 del 2019.
</t>
    </r>
    <r>
      <rPr>
        <b/>
        <sz val="12"/>
        <color theme="1"/>
        <rFont val="Segoe UI"/>
        <family val="2"/>
      </rPr>
      <t xml:space="preserve">*Coeficiente de variación: </t>
    </r>
    <r>
      <rPr>
        <sz val="12"/>
        <color theme="1"/>
        <rFont val="Segoe UI"/>
        <family val="2"/>
      </rPr>
      <t>Es una medida que resume la calidad de la estimación de un parámetro de acuerdo con la variabilidad que tienen los posibles resultados de dicha estimación. Es decir, indica el grado de precisión con el cual se está reportando un resultado. De tal forma que entre menor sea el coeficiente de variación, menor incertidumbre se tiene de la estimación y advierte que ésta es más precisa.</t>
    </r>
  </si>
  <si>
    <t>Media académica o  clásica</t>
  </si>
  <si>
    <r>
      <t xml:space="preserve">En este archivo encuentra información de la población </t>
    </r>
    <r>
      <rPr>
        <b/>
        <sz val="11"/>
        <color rgb="FF494529"/>
        <rFont val="Segoe UI"/>
        <family val="2"/>
      </rPr>
      <t>Negra, Afrodescendiente, Raizal y Palenquera</t>
    </r>
    <r>
      <rPr>
        <sz val="11"/>
        <color rgb="FF494529"/>
        <rFont val="Segoe UI"/>
        <family val="2"/>
      </rPr>
      <t xml:space="preserve"> obtenida a partir del </t>
    </r>
    <r>
      <rPr>
        <b/>
        <sz val="11"/>
        <color rgb="FF494529"/>
        <rFont val="Segoe UI"/>
        <family val="2"/>
      </rPr>
      <t>Censo Nacional de Población y Vivienda 2018</t>
    </r>
    <r>
      <rPr>
        <sz val="11"/>
        <color rgb="FF494529"/>
        <rFont val="Segoe UI"/>
        <family val="2"/>
      </rPr>
      <t>. Esta información se dispone en un</t>
    </r>
    <r>
      <rPr>
        <b/>
        <sz val="11"/>
        <color rgb="FF494529"/>
        <rFont val="Segoe UI"/>
        <family val="2"/>
      </rPr>
      <t xml:space="preserve"> visor de datos</t>
    </r>
    <r>
      <rPr>
        <sz val="11"/>
        <color rgb="FF494529"/>
        <rFont val="Segoe UI"/>
        <family val="2"/>
      </rPr>
      <t xml:space="preserve"> que le permite explorar características de la población Negra, Afrodescendiente, Raizal y Palenquera total censada, así como su desagregación: (1) sexo y grupos de edad, (2) municipio, (3) clase y territorialidad étnica, (4) nivel educativo, (5) asistencia educativa, (6) alfabetismo, (7) funcionamiento humano, (8) ocupación, (9) características de la vivienda, (10) características del hogar y (11) Necesidades Básicas Insatisfechas y Medida de Pobreza Multidimensional de fuente censal.
Puede ingresar al visor a través de la hoja de excel que encuentra en la parte inferior de este archivo o haciendo clic sobre el título a</t>
    </r>
    <r>
      <rPr>
        <sz val="11"/>
        <color rgb="FFFF0000"/>
        <rFont val="Segoe UI"/>
        <family val="2"/>
      </rPr>
      <t xml:space="preserve"> </t>
    </r>
    <r>
      <rPr>
        <sz val="11"/>
        <color theme="2" tint="-0.749992370372631"/>
        <rFont val="Segoe UI"/>
        <family val="2"/>
      </rPr>
      <t>continuación.</t>
    </r>
  </si>
  <si>
    <t>formula</t>
  </si>
  <si>
    <t>Titulos</t>
  </si>
  <si>
    <t>Estuvo en otra situación</t>
  </si>
  <si>
    <t>Es incapacitado(a) permanentemente para trabajar</t>
  </si>
  <si>
    <t>Trabajó o ayudó en un negocio por lo menos una hora sin que le pagaran</t>
  </si>
  <si>
    <t>Vivió de jubilación, pensión o renta</t>
  </si>
  <si>
    <t>No trabajó, pero tenía un empleo, trabajo o negocio por el que recibe ingresos</t>
  </si>
  <si>
    <t>Buscó trabajo</t>
  </si>
  <si>
    <t>Estudió</t>
  </si>
  <si>
    <t>Realizó oficios del hogar</t>
  </si>
  <si>
    <t>Trabajó por lo menos una hora en una actividad que le generó algún ingreso</t>
  </si>
  <si>
    <t>Nuclear Biparental</t>
  </si>
  <si>
    <t>Nuclear Monoparental</t>
  </si>
  <si>
    <t>Extensos Biparental</t>
  </si>
  <si>
    <t>Extensos Monoparental</t>
  </si>
  <si>
    <t>Compuestos Biparental</t>
  </si>
  <si>
    <t>Compuestos Monoparental</t>
  </si>
  <si>
    <t xml:space="preserve">Sin nucleo </t>
  </si>
  <si>
    <t>No familiar</t>
  </si>
  <si>
    <t>Total nacional</t>
  </si>
  <si>
    <t>total - total</t>
  </si>
  <si>
    <t xml:space="preserve">todos </t>
  </si>
  <si>
    <t>Total Nacional</t>
  </si>
  <si>
    <t>Total total</t>
  </si>
  <si>
    <t>total total</t>
  </si>
  <si>
    <t>Organización nacional</t>
  </si>
  <si>
    <t>La proporción de personas de hogares en situación de pobreza multidimensional, y cuyo jefe de hogar se autorreconoce como negro(a), afrodescendiente, raizale o palenquero(a) es 25,8%.</t>
  </si>
  <si>
    <t xml:space="preserve">Fecha de publicación: agosto de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</si>
</sst>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409]d\-mmm\-yy;@"/>
    <numFmt numFmtId="166" formatCode="_(* #,##0_);_(* \(#,##0\);_(* &quot;-&quot;??_);_(@_)"/>
    <numFmt numFmtId="167" formatCode="0.0%"/>
    <numFmt numFmtId="168" formatCode="0.00;0.00"/>
    <numFmt numFmtId="169" formatCode="##\ ###\ ###\ ###\ ##0"/>
    <numFmt numFmtId="170" formatCode="0.0"/>
    <numFmt numFmtId="171" formatCode="#,##0.0"/>
    <numFmt numFmtId="172" formatCode="#,##0.0000000"/>
    <numFmt numFmtId="173" formatCode="#,##0.000000"/>
    <numFmt numFmtId="174" formatCode="#,##0.0000000000"/>
    <numFmt numFmtId="175" formatCode="00"/>
  </numFmts>
  <fonts count="59">
    <font>
      <sz val="11"/>
      <color theme="1"/>
      <name val="Calibri"/>
      <family val="2"/>
      <scheme val="minor"/>
    </font>
    <font>
      <b/>
      <sz val="11"/>
      <color theme="1"/>
      <name val="Calibri"/>
      <family val="2"/>
      <scheme val="minor"/>
    </font>
    <font>
      <sz val="11"/>
      <color theme="1"/>
      <name val="Calibri"/>
      <family val="2"/>
      <scheme val="minor"/>
    </font>
    <font>
      <sz val="10"/>
      <color theme="1"/>
      <name val="Segoe UI"/>
      <family val="2"/>
    </font>
    <font>
      <sz val="12"/>
      <color theme="1"/>
      <name val="Segoe UI"/>
      <family val="2"/>
    </font>
    <font>
      <b/>
      <sz val="14"/>
      <color rgb="FFB6004B"/>
      <name val="Segoe UI"/>
      <family val="2"/>
    </font>
    <font>
      <b/>
      <sz val="18"/>
      <color rgb="FFB6004B"/>
      <name val="Segoe UI"/>
      <family val="2"/>
    </font>
    <font>
      <b/>
      <sz val="14"/>
      <color rgb="FFB6004C"/>
      <name val="Segoe UI"/>
      <family val="2"/>
    </font>
    <font>
      <b/>
      <sz val="18"/>
      <color theme="1"/>
      <name val="Segoe UI"/>
      <family val="2"/>
    </font>
    <font>
      <sz val="11"/>
      <color theme="1"/>
      <name val="Segoe UI"/>
      <family val="2"/>
    </font>
    <font>
      <sz val="12"/>
      <color theme="0"/>
      <name val="Segoe UI"/>
      <family val="2"/>
    </font>
    <font>
      <b/>
      <sz val="12"/>
      <color theme="1"/>
      <name val="Segoe UI"/>
      <family val="2"/>
    </font>
    <font>
      <sz val="12"/>
      <color rgb="FFFF0000"/>
      <name val="Segoe UI"/>
      <family val="2"/>
    </font>
    <font>
      <sz val="12"/>
      <name val="Segoe UI"/>
      <family val="2"/>
    </font>
    <font>
      <sz val="16"/>
      <color theme="0"/>
      <name val="Segoe UI"/>
      <family val="2"/>
    </font>
    <font>
      <i/>
      <sz val="12"/>
      <color theme="1"/>
      <name val="Segoe UI"/>
      <family val="2"/>
    </font>
    <font>
      <i/>
      <sz val="12"/>
      <color rgb="FFB6004C"/>
      <name val="Segoe UI"/>
      <family val="2"/>
    </font>
    <font>
      <i/>
      <u/>
      <sz val="12"/>
      <color theme="1"/>
      <name val="Segoe UI"/>
      <family val="2"/>
    </font>
    <font>
      <b/>
      <sz val="11"/>
      <color theme="1"/>
      <name val="Segoe UI"/>
      <family val="2"/>
    </font>
    <font>
      <b/>
      <sz val="10"/>
      <color rgb="FFB6004B"/>
      <name val="Segoe UI"/>
      <family val="2"/>
    </font>
    <font>
      <b/>
      <sz val="10"/>
      <color theme="1"/>
      <name val="Segoe UI"/>
      <family val="2"/>
    </font>
    <font>
      <sz val="13"/>
      <color theme="1"/>
      <name val="Segoe UI"/>
      <family val="2"/>
    </font>
    <font>
      <sz val="8.25"/>
      <color rgb="FF000000"/>
      <name val="Tahoma"/>
      <family val="2"/>
    </font>
    <font>
      <i/>
      <sz val="12"/>
      <name val="Segoe UI"/>
      <family val="2"/>
    </font>
    <font>
      <b/>
      <sz val="16"/>
      <color theme="0"/>
      <name val="Segoe UI"/>
      <family val="2"/>
    </font>
    <font>
      <b/>
      <sz val="10"/>
      <color rgb="FF112277"/>
      <name val="Arial"/>
      <family val="2"/>
    </font>
    <font>
      <sz val="11"/>
      <color rgb="FF000000"/>
      <name val="Arial"/>
      <family val="2"/>
    </font>
    <font>
      <b/>
      <sz val="20"/>
      <color theme="0"/>
      <name val="Segoe UI"/>
      <family val="2"/>
    </font>
    <font>
      <b/>
      <sz val="14"/>
      <color theme="0"/>
      <name val="Segoe UI"/>
      <family val="2"/>
    </font>
    <font>
      <b/>
      <sz val="14"/>
      <color theme="1"/>
      <name val="Segoe UI"/>
      <family val="2"/>
    </font>
    <font>
      <sz val="14"/>
      <name val="Segoe UI"/>
      <family val="2"/>
    </font>
    <font>
      <sz val="14"/>
      <color theme="1"/>
      <name val="Segoe UI"/>
      <family val="2"/>
    </font>
    <font>
      <sz val="9"/>
      <name val="Segoe UI"/>
      <family val="2"/>
    </font>
    <font>
      <sz val="10"/>
      <name val="Courier New CE"/>
    </font>
    <font>
      <b/>
      <sz val="10"/>
      <name val="Courier New CE"/>
    </font>
    <font>
      <sz val="9"/>
      <name val="Segoe UI"/>
      <family val="2"/>
      <charset val="204"/>
    </font>
    <font>
      <b/>
      <sz val="11"/>
      <color rgb="FF000000"/>
      <name val="Segoe UI"/>
      <family val="2"/>
    </font>
    <font>
      <sz val="14"/>
      <color theme="0"/>
      <name val="Segoe UI"/>
      <family val="2"/>
    </font>
    <font>
      <u/>
      <sz val="11"/>
      <color theme="10"/>
      <name val="Calibri"/>
      <family val="2"/>
      <scheme val="minor"/>
    </font>
    <font>
      <sz val="12"/>
      <name val="Oswa"/>
    </font>
    <font>
      <sz val="12"/>
      <color rgb="FFFFFFFF"/>
      <name val="Oswa"/>
    </font>
    <font>
      <b/>
      <sz val="10"/>
      <color rgb="FFFFFFFF"/>
      <name val="Oswa"/>
    </font>
    <font>
      <b/>
      <sz val="12"/>
      <color rgb="FFFFFFFF"/>
      <name val="Oswa"/>
    </font>
    <font>
      <b/>
      <sz val="12"/>
      <name val="Oswa"/>
    </font>
    <font>
      <sz val="10"/>
      <color rgb="FF000000"/>
      <name val="Arial"/>
      <family val="2"/>
    </font>
    <font>
      <b/>
      <sz val="10"/>
      <color rgb="FF000000"/>
      <name val="Arial"/>
      <family val="2"/>
    </font>
    <font>
      <sz val="11"/>
      <color rgb="FF494529"/>
      <name val="Segoe UI"/>
      <family val="2"/>
    </font>
    <font>
      <sz val="11"/>
      <color rgb="FFFF0000"/>
      <name val="Segoe UI"/>
      <family val="2"/>
    </font>
    <font>
      <sz val="11"/>
      <color theme="2" tint="-0.749992370372631"/>
      <name val="Segoe UI"/>
      <family val="2"/>
    </font>
    <font>
      <b/>
      <sz val="12"/>
      <name val="Segoe UI"/>
      <family val="2"/>
    </font>
    <font>
      <b/>
      <sz val="11"/>
      <name val="Arial"/>
      <family val="2"/>
    </font>
    <font>
      <sz val="10"/>
      <color rgb="FFFFFFFF"/>
      <name val="Oswa"/>
    </font>
    <font>
      <u/>
      <sz val="11"/>
      <color theme="0"/>
      <name val="Calibri"/>
      <family val="2"/>
      <scheme val="minor"/>
    </font>
    <font>
      <sz val="12"/>
      <color rgb="FF494529"/>
      <name val="Segoe UI"/>
      <family val="2"/>
    </font>
    <font>
      <b/>
      <sz val="14"/>
      <color theme="0" tint="-0.499984740745262"/>
      <name val="Wingdings 3"/>
      <family val="1"/>
      <charset val="2"/>
    </font>
    <font>
      <sz val="48"/>
      <color theme="1"/>
      <name val="Calibri"/>
      <family val="2"/>
      <scheme val="minor"/>
    </font>
    <font>
      <b/>
      <sz val="8.25"/>
      <color rgb="FF000000"/>
      <name val="Tahoma"/>
      <family val="2"/>
    </font>
    <font>
      <b/>
      <sz val="11"/>
      <color rgb="FF494529"/>
      <name val="Segoe UI"/>
      <family val="2"/>
    </font>
    <font>
      <sz val="11"/>
      <color rgb="FFFF0000"/>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B6004C"/>
        <bgColor indexed="64"/>
      </patternFill>
    </fill>
    <fill>
      <patternFill patternType="solid">
        <fgColor rgb="FFFFFFFF"/>
        <bgColor rgb="FF000000"/>
      </patternFill>
    </fill>
    <fill>
      <patternFill patternType="solid">
        <fgColor rgb="FFF2F2F2"/>
        <bgColor indexed="64"/>
      </patternFill>
    </fill>
    <fill>
      <patternFill patternType="solid">
        <fgColor rgb="FFD9D9D9"/>
        <bgColor indexed="64"/>
      </patternFill>
    </fill>
    <fill>
      <patternFill patternType="solid">
        <fgColor rgb="FFFFFFFF"/>
        <bgColor indexed="64"/>
      </patternFill>
    </fill>
    <fill>
      <patternFill patternType="solid">
        <fgColor rgb="FFF2F2F2"/>
        <bgColor rgb="FF000000"/>
      </patternFill>
    </fill>
    <fill>
      <patternFill patternType="solid">
        <fgColor theme="2"/>
        <bgColor indexed="64"/>
      </patternFill>
    </fill>
    <fill>
      <patternFill patternType="solid">
        <fgColor rgb="FFFFC000"/>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B6004B"/>
      </left>
      <right/>
      <top/>
      <bottom/>
      <diagonal/>
    </border>
    <border>
      <left style="thin">
        <color rgb="FFB6004B"/>
      </left>
      <right/>
      <top style="thin">
        <color rgb="FFB6004B"/>
      </top>
      <bottom style="thin">
        <color rgb="FFB6004B"/>
      </bottom>
      <diagonal/>
    </border>
    <border>
      <left/>
      <right/>
      <top style="thin">
        <color rgb="FFB6004B"/>
      </top>
      <bottom style="thin">
        <color rgb="FFB6004B"/>
      </bottom>
      <diagonal/>
    </border>
    <border>
      <left/>
      <right style="medium">
        <color rgb="FFB6004B"/>
      </right>
      <top/>
      <bottom/>
      <diagonal/>
    </border>
    <border>
      <left/>
      <right style="thin">
        <color indexed="64"/>
      </right>
      <top style="thin">
        <color indexed="64"/>
      </top>
      <bottom style="thin">
        <color indexed="64"/>
      </bottom>
      <diagonal/>
    </border>
    <border>
      <left style="hair">
        <color auto="1"/>
      </left>
      <right style="hair">
        <color auto="1"/>
      </right>
      <top style="thin">
        <color auto="1"/>
      </top>
      <bottom style="hair">
        <color auto="1"/>
      </bottom>
      <diagonal/>
    </border>
    <border>
      <left style="thin">
        <color theme="0"/>
      </left>
      <right style="thin">
        <color theme="0"/>
      </right>
      <top style="thin">
        <color theme="0"/>
      </top>
      <bottom/>
      <diagonal/>
    </border>
    <border>
      <left/>
      <right style="medium">
        <color rgb="FFB6004C"/>
      </right>
      <top/>
      <bottom/>
      <diagonal/>
    </border>
    <border>
      <left style="thick">
        <color theme="0"/>
      </left>
      <right/>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tint="-4.9989318521683403E-2"/>
      </left>
      <right/>
      <top/>
      <bottom/>
      <diagonal/>
    </border>
    <border>
      <left/>
      <right style="medium">
        <color theme="0" tint="-4.9989318521683403E-2"/>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auto="1"/>
      </left>
      <right style="hair">
        <color auto="1"/>
      </right>
      <top/>
      <bottom style="hair">
        <color auto="1"/>
      </bottom>
      <diagonal/>
    </border>
    <border>
      <left style="hair">
        <color auto="1"/>
      </left>
      <right/>
      <top/>
      <bottom style="hair">
        <color auto="1"/>
      </bottom>
      <diagonal/>
    </border>
    <border>
      <left style="hair">
        <color auto="1"/>
      </left>
      <right/>
      <top style="thin">
        <color auto="1"/>
      </top>
      <bottom style="hair">
        <color auto="1"/>
      </bottom>
      <diagonal/>
    </border>
    <border>
      <left/>
      <right style="thin">
        <color indexed="64"/>
      </right>
      <top style="thin">
        <color indexed="64"/>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rgb="FFB6004C"/>
      </left>
      <right/>
      <top style="medium">
        <color rgb="FFB6004C"/>
      </top>
      <bottom/>
      <diagonal/>
    </border>
    <border>
      <left/>
      <right/>
      <top style="medium">
        <color rgb="FFB6004C"/>
      </top>
      <bottom/>
      <diagonal/>
    </border>
    <border>
      <left/>
      <right style="medium">
        <color rgb="FFB6004C"/>
      </right>
      <top style="medium">
        <color rgb="FFB6004C"/>
      </top>
      <bottom/>
      <diagonal/>
    </border>
    <border>
      <left style="medium">
        <color rgb="FFB6004C"/>
      </left>
      <right/>
      <top/>
      <bottom style="medium">
        <color rgb="FFB6004C"/>
      </bottom>
      <diagonal/>
    </border>
    <border>
      <left/>
      <right/>
      <top/>
      <bottom style="medium">
        <color rgb="FFB6004C"/>
      </bottom>
      <diagonal/>
    </border>
    <border>
      <left/>
      <right style="medium">
        <color rgb="FFB6004C"/>
      </right>
      <top/>
      <bottom style="medium">
        <color rgb="FFB6004C"/>
      </bottom>
      <diagonal/>
    </border>
    <border>
      <left style="thin">
        <color indexed="64"/>
      </left>
      <right style="thin">
        <color indexed="64"/>
      </right>
      <top style="thin">
        <color indexed="64"/>
      </top>
      <bottom style="medium">
        <color rgb="FFB6004C"/>
      </bottom>
      <diagonal/>
    </border>
    <border>
      <left style="thin">
        <color indexed="64"/>
      </left>
      <right style="medium">
        <color rgb="FFB6004C"/>
      </right>
      <top style="thin">
        <color indexed="64"/>
      </top>
      <bottom style="medium">
        <color rgb="FFB6004C"/>
      </bottom>
      <diagonal/>
    </border>
    <border>
      <left style="medium">
        <color rgb="FFB6004C"/>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right/>
      <top/>
      <bottom style="medium">
        <color rgb="FFB6004B"/>
      </bottom>
      <diagonal/>
    </border>
    <border>
      <left style="medium">
        <color rgb="FFB6004B"/>
      </left>
      <right/>
      <top/>
      <bottom style="medium">
        <color rgb="FFB6004B"/>
      </bottom>
      <diagonal/>
    </border>
    <border>
      <left/>
      <right style="medium">
        <color rgb="FFB6004B"/>
      </right>
      <top/>
      <bottom style="medium">
        <color rgb="FFB6004B"/>
      </bottom>
      <diagonal/>
    </border>
    <border>
      <left style="medium">
        <color rgb="FFB6004C"/>
      </left>
      <right/>
      <top style="medium">
        <color theme="0"/>
      </top>
      <bottom style="medium">
        <color rgb="FFB6004C"/>
      </bottom>
      <diagonal/>
    </border>
    <border>
      <left/>
      <right/>
      <top style="medium">
        <color theme="0"/>
      </top>
      <bottom style="medium">
        <color rgb="FFB6004C"/>
      </bottom>
      <diagonal/>
    </border>
    <border>
      <left/>
      <right style="medium">
        <color rgb="FFB6004C"/>
      </right>
      <top style="medium">
        <color theme="0"/>
      </top>
      <bottom style="medium">
        <color rgb="FFB6004C"/>
      </bottom>
      <diagonal/>
    </border>
    <border>
      <left/>
      <right/>
      <top style="thin">
        <color indexed="64"/>
      </top>
      <bottom style="thin">
        <color indexed="64"/>
      </bottom>
      <diagonal/>
    </border>
    <border>
      <left/>
      <right/>
      <top/>
      <bottom style="thin">
        <color indexed="64"/>
      </bottom>
      <diagonal/>
    </border>
    <border>
      <left style="thin">
        <color rgb="FFB6004B"/>
      </left>
      <right/>
      <top style="thin">
        <color rgb="FFB6004B"/>
      </top>
      <bottom/>
      <diagonal/>
    </border>
    <border>
      <left/>
      <right/>
      <top style="thin">
        <color rgb="FFB6004B"/>
      </top>
      <bottom/>
      <diagonal/>
    </border>
    <border>
      <left/>
      <right style="thin">
        <color rgb="FFB6004B"/>
      </right>
      <top style="thin">
        <color rgb="FFB6004B"/>
      </top>
      <bottom/>
      <diagonal/>
    </border>
    <border>
      <left style="thin">
        <color rgb="FFB6004B"/>
      </left>
      <right/>
      <top/>
      <bottom/>
      <diagonal/>
    </border>
    <border>
      <left/>
      <right style="thin">
        <color rgb="FFB6004B"/>
      </right>
      <top/>
      <bottom/>
      <diagonal/>
    </border>
    <border>
      <left style="thin">
        <color rgb="FFB6004B"/>
      </left>
      <right/>
      <top/>
      <bottom style="thin">
        <color rgb="FFB6004B"/>
      </bottom>
      <diagonal/>
    </border>
    <border>
      <left/>
      <right/>
      <top/>
      <bottom style="thin">
        <color rgb="FFB6004B"/>
      </bottom>
      <diagonal/>
    </border>
    <border>
      <left/>
      <right style="thin">
        <color rgb="FFB6004B"/>
      </right>
      <top/>
      <bottom style="thin">
        <color rgb="FFB6004B"/>
      </bottom>
      <diagonal/>
    </border>
    <border>
      <left/>
      <right/>
      <top style="medium">
        <color theme="0"/>
      </top>
      <bottom style="medium">
        <color rgb="FFB6004B"/>
      </bottom>
      <diagonal/>
    </border>
    <border>
      <left/>
      <right/>
      <top style="medium">
        <color theme="0"/>
      </top>
      <bottom/>
      <diagonal/>
    </border>
    <border>
      <left/>
      <right style="medium">
        <color theme="0" tint="-4.9989318521683403E-2"/>
      </right>
      <top style="medium">
        <color theme="0"/>
      </top>
      <bottom/>
      <diagonal/>
    </border>
    <border>
      <left style="medium">
        <color indexed="64"/>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rgb="FFB6004C"/>
      </left>
      <right/>
      <top style="medium">
        <color rgb="FFB6004C"/>
      </top>
      <bottom style="medium">
        <color rgb="FFB6004C"/>
      </bottom>
      <diagonal/>
    </border>
    <border>
      <left/>
      <right/>
      <top style="medium">
        <color rgb="FFB6004C"/>
      </top>
      <bottom style="medium">
        <color rgb="FFB6004C"/>
      </bottom>
      <diagonal/>
    </border>
    <border>
      <left/>
      <right style="medium">
        <color rgb="FFB6004C"/>
      </right>
      <top style="medium">
        <color rgb="FFB6004C"/>
      </top>
      <bottom style="medium">
        <color rgb="FFB6004C"/>
      </bottom>
      <diagonal/>
    </border>
    <border>
      <left style="medium">
        <color rgb="FFB6004C"/>
      </left>
      <right style="thin">
        <color indexed="64"/>
      </right>
      <top style="medium">
        <color rgb="FFB6004C"/>
      </top>
      <bottom/>
      <diagonal/>
    </border>
    <border>
      <left style="medium">
        <color rgb="FFB6004C"/>
      </left>
      <right style="thin">
        <color indexed="64"/>
      </right>
      <top/>
      <bottom style="medium">
        <color rgb="FFB6004C"/>
      </bottom>
      <diagonal/>
    </border>
    <border>
      <left style="thin">
        <color indexed="64"/>
      </left>
      <right style="medium">
        <color rgb="FFB6004C"/>
      </right>
      <top style="thin">
        <color indexed="64"/>
      </top>
      <bottom/>
      <diagonal/>
    </border>
    <border>
      <left/>
      <right style="medium">
        <color rgb="FFB6004C"/>
      </right>
      <top/>
      <bottom style="medium">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right style="medium">
        <color rgb="FFB6004B"/>
      </right>
      <top style="thin">
        <color indexed="64"/>
      </top>
      <bottom/>
      <diagonal/>
    </border>
  </borders>
  <cellStyleXfs count="6">
    <xf numFmtId="0" fontId="0" fillId="0" borderId="0"/>
    <xf numFmtId="43"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573">
    <xf numFmtId="0" fontId="0" fillId="0" borderId="0" xfId="0"/>
    <xf numFmtId="0" fontId="1" fillId="0" borderId="0" xfId="0" applyFont="1"/>
    <xf numFmtId="0" fontId="0" fillId="0" borderId="0" xfId="0" applyAlignment="1">
      <alignment vertical="center"/>
    </xf>
    <xf numFmtId="0" fontId="0" fillId="0" borderId="1" xfId="0" applyBorder="1" applyAlignment="1">
      <alignment vertical="center"/>
    </xf>
    <xf numFmtId="0" fontId="4" fillId="6" borderId="0" xfId="0" applyFont="1" applyFill="1" applyProtection="1">
      <protection hidden="1"/>
    </xf>
    <xf numFmtId="0" fontId="4" fillId="0" borderId="4" xfId="0" applyFont="1" applyBorder="1" applyProtection="1">
      <protection hidden="1"/>
    </xf>
    <xf numFmtId="0" fontId="4" fillId="6" borderId="7" xfId="0" applyFont="1" applyFill="1" applyBorder="1" applyProtection="1">
      <protection hidden="1"/>
    </xf>
    <xf numFmtId="0" fontId="9" fillId="0" borderId="0" xfId="0" applyFont="1"/>
    <xf numFmtId="0" fontId="10" fillId="6" borderId="4" xfId="0" applyFont="1" applyFill="1" applyBorder="1" applyProtection="1">
      <protection hidden="1"/>
    </xf>
    <xf numFmtId="0" fontId="11" fillId="6" borderId="0" xfId="0" applyFont="1" applyFill="1" applyAlignment="1" applyProtection="1">
      <alignment horizontal="center" vertical="center"/>
      <protection hidden="1"/>
    </xf>
    <xf numFmtId="165" fontId="11" fillId="6" borderId="0" xfId="0" applyNumberFormat="1" applyFont="1" applyFill="1" applyAlignment="1" applyProtection="1">
      <alignment horizontal="center" vertical="center"/>
      <protection hidden="1"/>
    </xf>
    <xf numFmtId="0" fontId="12" fillId="0" borderId="4" xfId="0" applyFont="1" applyBorder="1" applyProtection="1">
      <protection hidden="1"/>
    </xf>
    <xf numFmtId="166" fontId="13" fillId="6" borderId="0" xfId="1" applyNumberFormat="1" applyFont="1" applyFill="1" applyBorder="1" applyAlignment="1" applyProtection="1">
      <alignment horizontal="right" indent="4"/>
      <protection hidden="1"/>
    </xf>
    <xf numFmtId="166" fontId="13" fillId="6" borderId="0" xfId="1" applyNumberFormat="1" applyFont="1" applyFill="1" applyBorder="1" applyAlignment="1" applyProtection="1">
      <alignment horizontal="right" indent="1"/>
      <protection hidden="1"/>
    </xf>
    <xf numFmtId="0" fontId="11" fillId="6" borderId="0" xfId="0" applyFont="1" applyFill="1" applyAlignment="1" applyProtection="1">
      <alignment horizontal="center"/>
      <protection hidden="1"/>
    </xf>
    <xf numFmtId="166" fontId="4" fillId="6" borderId="0" xfId="1" applyNumberFormat="1" applyFont="1" applyFill="1" applyBorder="1" applyProtection="1">
      <protection hidden="1"/>
    </xf>
    <xf numFmtId="167" fontId="4" fillId="6" borderId="0" xfId="2" applyNumberFormat="1" applyFont="1" applyFill="1" applyBorder="1" applyProtection="1">
      <protection hidden="1"/>
    </xf>
    <xf numFmtId="0" fontId="11" fillId="6" borderId="0" xfId="0" applyFont="1" applyFill="1" applyProtection="1">
      <protection hidden="1"/>
    </xf>
    <xf numFmtId="166" fontId="4" fillId="6" borderId="0" xfId="0" applyNumberFormat="1" applyFont="1" applyFill="1" applyProtection="1">
      <protection hidden="1"/>
    </xf>
    <xf numFmtId="0" fontId="15" fillId="6" borderId="0" xfId="0" applyFont="1" applyFill="1" applyProtection="1">
      <protection hidden="1"/>
    </xf>
    <xf numFmtId="0" fontId="17" fillId="6" borderId="0" xfId="0" applyFont="1" applyFill="1" applyAlignment="1" applyProtection="1">
      <alignment vertical="center" wrapText="1"/>
      <protection hidden="1"/>
    </xf>
    <xf numFmtId="0" fontId="17" fillId="6" borderId="0" xfId="0" applyFont="1" applyFill="1" applyAlignment="1" applyProtection="1">
      <alignment vertical="center"/>
      <protection hidden="1"/>
    </xf>
    <xf numFmtId="0" fontId="11" fillId="6" borderId="7" xfId="0" applyFont="1" applyFill="1" applyBorder="1" applyProtection="1">
      <protection hidden="1"/>
    </xf>
    <xf numFmtId="0" fontId="4" fillId="6" borderId="0" xfId="0" applyFont="1" applyFill="1" applyAlignment="1" applyProtection="1">
      <alignment vertical="center" wrapText="1"/>
      <protection hidden="1"/>
    </xf>
    <xf numFmtId="166" fontId="11" fillId="6" borderId="0" xfId="1" applyNumberFormat="1" applyFont="1" applyFill="1" applyBorder="1" applyProtection="1">
      <protection hidden="1"/>
    </xf>
    <xf numFmtId="0" fontId="4" fillId="6" borderId="0" xfId="0" applyFont="1" applyFill="1" applyAlignment="1" applyProtection="1">
      <alignment vertical="center"/>
      <protection hidden="1"/>
    </xf>
    <xf numFmtId="0" fontId="3" fillId="6" borderId="0" xfId="0" applyFont="1" applyFill="1" applyProtection="1">
      <protection hidden="1"/>
    </xf>
    <xf numFmtId="167" fontId="4" fillId="6" borderId="7" xfId="2" applyNumberFormat="1" applyFont="1" applyFill="1" applyBorder="1" applyProtection="1">
      <protection hidden="1"/>
    </xf>
    <xf numFmtId="0" fontId="4" fillId="0" borderId="0" xfId="0" applyFont="1" applyProtection="1">
      <protection hidden="1"/>
    </xf>
    <xf numFmtId="0" fontId="13" fillId="6" borderId="0" xfId="0" applyFont="1" applyFill="1" applyAlignment="1" applyProtection="1">
      <alignment horizontal="center" vertical="center" wrapText="1"/>
      <protection hidden="1"/>
    </xf>
    <xf numFmtId="0" fontId="4" fillId="6" borderId="0" xfId="0" applyFont="1" applyFill="1" applyAlignment="1" applyProtection="1">
      <alignment horizontal="left" vertical="center" wrapText="1" indent="2"/>
      <protection hidden="1"/>
    </xf>
    <xf numFmtId="0" fontId="10" fillId="0" borderId="0" xfId="0" applyFont="1" applyProtection="1">
      <protection hidden="1"/>
    </xf>
    <xf numFmtId="0" fontId="9" fillId="0" borderId="11" xfId="0" applyFont="1" applyBorder="1"/>
    <xf numFmtId="0" fontId="9" fillId="6" borderId="0" xfId="0" applyFont="1" applyFill="1"/>
    <xf numFmtId="0" fontId="14" fillId="0" borderId="0" xfId="0" applyFont="1" applyAlignment="1" applyProtection="1">
      <alignment vertical="center" wrapText="1"/>
      <protection hidden="1"/>
    </xf>
    <xf numFmtId="0" fontId="21" fillId="0" borderId="0" xfId="0" applyFont="1" applyProtection="1">
      <protection hidden="1"/>
    </xf>
    <xf numFmtId="0" fontId="13" fillId="6" borderId="0" xfId="0" applyFont="1" applyFill="1" applyAlignment="1" applyProtection="1">
      <alignment wrapText="1"/>
      <protection hidden="1"/>
    </xf>
    <xf numFmtId="0" fontId="13" fillId="6" borderId="0" xfId="0" applyFont="1" applyFill="1" applyProtection="1">
      <protection hidden="1"/>
    </xf>
    <xf numFmtId="0" fontId="13" fillId="6" borderId="0" xfId="0" applyFont="1" applyFill="1" applyAlignment="1" applyProtection="1">
      <alignment vertical="center"/>
      <protection hidden="1"/>
    </xf>
    <xf numFmtId="0" fontId="13" fillId="6" borderId="0" xfId="0" applyFont="1" applyFill="1" applyAlignment="1" applyProtection="1">
      <alignment horizontal="justify" vertical="center" wrapText="1"/>
      <protection hidden="1"/>
    </xf>
    <xf numFmtId="0" fontId="13" fillId="0" borderId="0" xfId="0" applyFont="1" applyProtection="1">
      <protection hidden="1"/>
    </xf>
    <xf numFmtId="0" fontId="13" fillId="6" borderId="0" xfId="0" applyFont="1" applyFill="1" applyAlignment="1" applyProtection="1">
      <alignment vertical="center" wrapText="1"/>
      <protection hidden="1"/>
    </xf>
    <xf numFmtId="0" fontId="23" fillId="6" borderId="0" xfId="0" applyFont="1" applyFill="1" applyProtection="1">
      <protection hidden="1"/>
    </xf>
    <xf numFmtId="0" fontId="18" fillId="0" borderId="0" xfId="0" applyFont="1"/>
    <xf numFmtId="0" fontId="4" fillId="0" borderId="0" xfId="0" applyFont="1" applyAlignment="1" applyProtection="1">
      <alignment vertical="center" wrapText="1"/>
      <protection hidden="1"/>
    </xf>
    <xf numFmtId="167" fontId="9" fillId="0" borderId="0" xfId="2" applyNumberFormat="1" applyFont="1" applyBorder="1"/>
    <xf numFmtId="3" fontId="4" fillId="6" borderId="1" xfId="0" applyNumberFormat="1" applyFont="1" applyFill="1" applyBorder="1" applyAlignment="1" applyProtection="1">
      <alignment horizontal="center" vertical="center"/>
      <protection hidden="1"/>
    </xf>
    <xf numFmtId="0" fontId="4" fillId="6" borderId="0" xfId="0" applyFont="1" applyFill="1" applyBorder="1" applyProtection="1">
      <protection hidden="1"/>
    </xf>
    <xf numFmtId="167" fontId="4" fillId="6" borderId="0" xfId="0" applyNumberFormat="1" applyFont="1" applyFill="1" applyBorder="1" applyProtection="1">
      <protection hidden="1"/>
    </xf>
    <xf numFmtId="0" fontId="4" fillId="6" borderId="7" xfId="0" applyFont="1" applyFill="1" applyBorder="1" applyAlignment="1" applyProtection="1">
      <alignment horizontal="center" vertical="center"/>
      <protection hidden="1"/>
    </xf>
    <xf numFmtId="0" fontId="22" fillId="0" borderId="0" xfId="0" applyFont="1" applyBorder="1" applyAlignment="1">
      <alignment horizontal="left" vertical="top" wrapText="1"/>
    </xf>
    <xf numFmtId="0" fontId="0" fillId="0" borderId="1" xfId="0" applyBorder="1"/>
    <xf numFmtId="169" fontId="22" fillId="0" borderId="0" xfId="0" applyNumberFormat="1" applyFont="1" applyBorder="1" applyAlignment="1">
      <alignment horizontal="right" vertical="top" wrapText="1"/>
    </xf>
    <xf numFmtId="0" fontId="18" fillId="0" borderId="0" xfId="0" applyFont="1" applyBorder="1" applyAlignment="1">
      <alignment wrapText="1"/>
    </xf>
    <xf numFmtId="169" fontId="0" fillId="0" borderId="0" xfId="0" applyNumberFormat="1" applyBorder="1"/>
    <xf numFmtId="169" fontId="9" fillId="0" borderId="0" xfId="0" applyNumberFormat="1" applyFont="1" applyBorder="1"/>
    <xf numFmtId="0" fontId="18" fillId="0" borderId="0" xfId="0" applyFont="1" applyBorder="1"/>
    <xf numFmtId="3" fontId="9" fillId="0" borderId="0" xfId="0" applyNumberFormat="1" applyFont="1" applyBorder="1"/>
    <xf numFmtId="10" fontId="9" fillId="0" borderId="0" xfId="2" applyNumberFormat="1" applyFont="1" applyBorder="1"/>
    <xf numFmtId="0" fontId="3" fillId="0" borderId="0" xfId="0" applyFont="1" applyBorder="1" applyAlignment="1">
      <alignment horizontal="center" vertical="center" wrapText="1"/>
    </xf>
    <xf numFmtId="0" fontId="9" fillId="0" borderId="0" xfId="0" applyFont="1" applyBorder="1"/>
    <xf numFmtId="3" fontId="9" fillId="0" borderId="0" xfId="2" applyNumberFormat="1" applyFont="1" applyFill="1" applyBorder="1"/>
    <xf numFmtId="167" fontId="9" fillId="0" borderId="0" xfId="2" applyNumberFormat="1" applyFont="1" applyFill="1" applyBorder="1"/>
    <xf numFmtId="3" fontId="9" fillId="0" borderId="0" xfId="0" applyNumberFormat="1" applyFont="1"/>
    <xf numFmtId="0" fontId="9" fillId="0" borderId="0" xfId="0" applyFont="1" applyFill="1" applyBorder="1"/>
    <xf numFmtId="3" fontId="9" fillId="0" borderId="0" xfId="0" applyNumberFormat="1" applyFont="1" applyFill="1" applyBorder="1"/>
    <xf numFmtId="171" fontId="9" fillId="0" borderId="0" xfId="0" applyNumberFormat="1" applyFont="1" applyFill="1" applyBorder="1"/>
    <xf numFmtId="0" fontId="4" fillId="0" borderId="0" xfId="0" applyFont="1" applyFill="1" applyProtection="1">
      <protection hidden="1"/>
    </xf>
    <xf numFmtId="0" fontId="9" fillId="0" borderId="0" xfId="0" applyFont="1" applyFill="1"/>
    <xf numFmtId="0" fontId="4" fillId="6" borderId="0" xfId="0" applyFont="1" applyFill="1" applyAlignment="1" applyProtection="1">
      <alignment horizontal="center" vertical="center"/>
      <protection hidden="1"/>
    </xf>
    <xf numFmtId="0" fontId="25" fillId="0" borderId="0" xfId="0" applyFont="1" applyFill="1" applyBorder="1" applyAlignment="1">
      <alignment horizontal="left" vertical="top" wrapText="1"/>
    </xf>
    <xf numFmtId="166" fontId="26" fillId="0" borderId="0" xfId="1" applyNumberFormat="1" applyFont="1" applyFill="1" applyBorder="1" applyAlignment="1">
      <alignment horizontal="right"/>
    </xf>
    <xf numFmtId="0" fontId="9" fillId="0" borderId="8" xfId="0" applyFont="1" applyBorder="1" applyAlignment="1">
      <alignment horizontal="center"/>
    </xf>
    <xf numFmtId="0" fontId="0" fillId="0" borderId="0" xfId="0" applyAlignment="1">
      <alignment horizontal="center"/>
    </xf>
    <xf numFmtId="0" fontId="16" fillId="0" borderId="0" xfId="0" applyFont="1" applyFill="1" applyProtection="1">
      <protection hidden="1"/>
    </xf>
    <xf numFmtId="0" fontId="15" fillId="0" borderId="0" xfId="0" applyFont="1" applyFill="1" applyProtection="1">
      <protection hidden="1"/>
    </xf>
    <xf numFmtId="0" fontId="29" fillId="3" borderId="10" xfId="0" applyFont="1" applyFill="1" applyBorder="1" applyAlignment="1">
      <alignment horizontal="center" vertical="center" wrapText="1"/>
    </xf>
    <xf numFmtId="167" fontId="31" fillId="7" borderId="0" xfId="2" applyNumberFormat="1" applyFont="1" applyFill="1" applyBorder="1"/>
    <xf numFmtId="0" fontId="1" fillId="0" borderId="0" xfId="0" applyFont="1" applyAlignment="1">
      <alignment horizontal="center"/>
    </xf>
    <xf numFmtId="0" fontId="0" fillId="5" borderId="0" xfId="0" applyFill="1"/>
    <xf numFmtId="0" fontId="0" fillId="5" borderId="0" xfId="0" applyFill="1" applyAlignment="1">
      <alignment horizontal="center"/>
    </xf>
    <xf numFmtId="0" fontId="0" fillId="0" borderId="0" xfId="0" applyAlignment="1">
      <alignment horizontal="left"/>
    </xf>
    <xf numFmtId="3" fontId="0" fillId="0" borderId="0" xfId="0" applyNumberFormat="1"/>
    <xf numFmtId="3" fontId="0" fillId="0" borderId="0" xfId="0" applyNumberFormat="1" applyAlignment="1">
      <alignment horizontal="center"/>
    </xf>
    <xf numFmtId="3" fontId="0" fillId="0" borderId="1" xfId="0" applyNumberFormat="1" applyBorder="1" applyAlignment="1">
      <alignment horizontal="center"/>
    </xf>
    <xf numFmtId="3" fontId="0" fillId="0" borderId="1" xfId="1" applyNumberFormat="1" applyFont="1" applyBorder="1" applyAlignment="1">
      <alignment horizontal="center"/>
    </xf>
    <xf numFmtId="3" fontId="9" fillId="0" borderId="1" xfId="0" applyNumberFormat="1" applyFont="1" applyBorder="1" applyAlignment="1">
      <alignment horizontal="center"/>
    </xf>
    <xf numFmtId="167" fontId="9" fillId="0" borderId="1" xfId="2" applyNumberFormat="1" applyFont="1" applyBorder="1" applyAlignment="1">
      <alignment horizontal="center"/>
    </xf>
    <xf numFmtId="0" fontId="11" fillId="6" borderId="25" xfId="0" applyFont="1" applyFill="1" applyBorder="1" applyAlignment="1" applyProtection="1">
      <alignment horizontal="center" vertical="center"/>
      <protection hidden="1"/>
    </xf>
    <xf numFmtId="0" fontId="11" fillId="6" borderId="26" xfId="0" applyFont="1" applyFill="1" applyBorder="1" applyAlignment="1" applyProtection="1">
      <alignment horizontal="center" vertical="center" wrapText="1"/>
      <protection hidden="1"/>
    </xf>
    <xf numFmtId="0" fontId="11" fillId="6" borderId="27"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protection hidden="1"/>
    </xf>
    <xf numFmtId="3" fontId="4" fillId="6" borderId="29" xfId="0" applyNumberFormat="1" applyFont="1" applyFill="1" applyBorder="1" applyAlignment="1" applyProtection="1">
      <alignment horizontal="center" vertical="center"/>
      <protection hidden="1"/>
    </xf>
    <xf numFmtId="0" fontId="4" fillId="6" borderId="30" xfId="0" applyFont="1" applyFill="1" applyBorder="1" applyAlignment="1" applyProtection="1">
      <alignment horizontal="center" vertical="center"/>
      <protection hidden="1"/>
    </xf>
    <xf numFmtId="167" fontId="4" fillId="6" borderId="31" xfId="0" applyNumberFormat="1" applyFont="1" applyFill="1" applyBorder="1" applyAlignment="1" applyProtection="1">
      <alignment horizontal="center" vertical="center"/>
      <protection hidden="1"/>
    </xf>
    <xf numFmtId="167" fontId="4" fillId="6" borderId="32" xfId="0" applyNumberFormat="1" applyFont="1" applyFill="1" applyBorder="1" applyAlignment="1" applyProtection="1">
      <alignment horizontal="center" vertical="center"/>
      <protection hidden="1"/>
    </xf>
    <xf numFmtId="0" fontId="18" fillId="0" borderId="25" xfId="0" applyFont="1" applyBorder="1"/>
    <xf numFmtId="0" fontId="18" fillId="0" borderId="26" xfId="0" applyFont="1" applyBorder="1"/>
    <xf numFmtId="167" fontId="9" fillId="0" borderId="29" xfId="2" applyNumberFormat="1" applyFont="1" applyBorder="1" applyAlignment="1">
      <alignment horizontal="center"/>
    </xf>
    <xf numFmtId="0" fontId="11" fillId="6" borderId="28" xfId="0" applyFont="1" applyFill="1" applyBorder="1" applyProtection="1">
      <protection hidden="1"/>
    </xf>
    <xf numFmtId="0" fontId="18" fillId="0" borderId="30" xfId="0" applyFont="1" applyBorder="1"/>
    <xf numFmtId="3" fontId="9" fillId="0" borderId="31" xfId="0" applyNumberFormat="1" applyFont="1" applyBorder="1" applyAlignment="1">
      <alignment horizontal="center"/>
    </xf>
    <xf numFmtId="167" fontId="9" fillId="0" borderId="31" xfId="2" applyNumberFormat="1" applyFont="1" applyBorder="1" applyAlignment="1">
      <alignment horizontal="center"/>
    </xf>
    <xf numFmtId="167" fontId="9" fillId="0" borderId="32" xfId="2" applyNumberFormat="1" applyFont="1" applyBorder="1" applyAlignment="1">
      <alignment horizontal="center"/>
    </xf>
    <xf numFmtId="0" fontId="18" fillId="0" borderId="33" xfId="0" applyFont="1" applyBorder="1" applyAlignment="1">
      <alignment horizontal="center"/>
    </xf>
    <xf numFmtId="0" fontId="18" fillId="0" borderId="34" xfId="0" applyFont="1" applyBorder="1" applyAlignment="1">
      <alignment horizontal="center"/>
    </xf>
    <xf numFmtId="9" fontId="18" fillId="0" borderId="34" xfId="2" applyFont="1" applyBorder="1" applyAlignment="1">
      <alignment horizontal="center"/>
    </xf>
    <xf numFmtId="9" fontId="18" fillId="0" borderId="35" xfId="2" applyFont="1" applyBorder="1" applyAlignment="1">
      <alignment horizontal="center"/>
    </xf>
    <xf numFmtId="0" fontId="9" fillId="0" borderId="36" xfId="0" applyFont="1" applyBorder="1" applyAlignment="1">
      <alignment horizontal="center" wrapText="1"/>
    </xf>
    <xf numFmtId="3" fontId="9" fillId="0" borderId="37" xfId="0" applyNumberFormat="1" applyFont="1" applyBorder="1" applyAlignment="1">
      <alignment horizontal="center" wrapText="1"/>
    </xf>
    <xf numFmtId="168" fontId="9" fillId="0" borderId="38" xfId="0" applyNumberFormat="1" applyFont="1" applyBorder="1" applyAlignment="1">
      <alignment horizontal="center"/>
    </xf>
    <xf numFmtId="168" fontId="9" fillId="0" borderId="39" xfId="0" applyNumberFormat="1" applyFont="1" applyBorder="1" applyAlignment="1">
      <alignment horizontal="center"/>
    </xf>
    <xf numFmtId="3" fontId="9" fillId="0" borderId="1" xfId="0" applyNumberFormat="1" applyFont="1" applyBorder="1" applyAlignment="1">
      <alignment horizontal="center" wrapText="1"/>
    </xf>
    <xf numFmtId="168" fontId="9" fillId="0" borderId="9" xfId="0" applyNumberFormat="1" applyFont="1" applyBorder="1" applyAlignment="1">
      <alignment horizontal="center"/>
    </xf>
    <xf numFmtId="168" fontId="9" fillId="0" borderId="40" xfId="0" applyNumberFormat="1" applyFont="1" applyBorder="1" applyAlignment="1">
      <alignment horizontal="center"/>
    </xf>
    <xf numFmtId="0" fontId="9" fillId="0" borderId="41" xfId="0" applyFont="1" applyBorder="1" applyAlignment="1">
      <alignment horizontal="center"/>
    </xf>
    <xf numFmtId="3" fontId="9" fillId="0" borderId="3" xfId="0" applyNumberFormat="1" applyFont="1" applyBorder="1" applyAlignment="1">
      <alignment horizontal="center" wrapText="1"/>
    </xf>
    <xf numFmtId="168" fontId="9" fillId="0" borderId="42" xfId="0" applyNumberFormat="1" applyFont="1" applyBorder="1" applyAlignment="1">
      <alignment horizontal="center"/>
    </xf>
    <xf numFmtId="168" fontId="9" fillId="0" borderId="43" xfId="0" applyNumberFormat="1" applyFont="1" applyBorder="1" applyAlignment="1">
      <alignment horizontal="center"/>
    </xf>
    <xf numFmtId="3" fontId="18" fillId="0" borderId="34" xfId="0" applyNumberFormat="1" applyFont="1" applyBorder="1" applyAlignment="1">
      <alignment horizontal="center" wrapText="1"/>
    </xf>
    <xf numFmtId="168" fontId="18" fillId="0" borderId="44" xfId="0" applyNumberFormat="1" applyFont="1" applyBorder="1" applyAlignment="1">
      <alignment horizontal="center"/>
    </xf>
    <xf numFmtId="168" fontId="18" fillId="0" borderId="45" xfId="0" applyNumberFormat="1" applyFont="1" applyBorder="1" applyAlignment="1">
      <alignment horizontal="center"/>
    </xf>
    <xf numFmtId="0" fontId="0" fillId="0" borderId="1" xfId="0" quotePrefix="1" applyBorder="1"/>
    <xf numFmtId="0" fontId="18" fillId="0" borderId="26" xfId="0" applyFont="1" applyBorder="1" applyAlignment="1">
      <alignment horizontal="center"/>
    </xf>
    <xf numFmtId="0" fontId="18" fillId="0" borderId="25" xfId="0" applyFont="1" applyBorder="1" applyAlignment="1">
      <alignment horizontal="center"/>
    </xf>
    <xf numFmtId="0" fontId="18" fillId="0" borderId="26" xfId="0" applyFont="1" applyBorder="1" applyAlignment="1">
      <alignment horizontal="center" wrapText="1"/>
    </xf>
    <xf numFmtId="0" fontId="18" fillId="0" borderId="27" xfId="0" applyFont="1" applyBorder="1" applyAlignment="1">
      <alignment horizontal="center" wrapText="1"/>
    </xf>
    <xf numFmtId="0" fontId="11" fillId="6" borderId="28" xfId="0" applyFont="1" applyFill="1" applyBorder="1" applyAlignment="1" applyProtection="1">
      <alignment horizontal="center"/>
      <protection hidden="1"/>
    </xf>
    <xf numFmtId="0" fontId="18" fillId="0" borderId="30" xfId="0" applyFont="1" applyBorder="1" applyAlignment="1">
      <alignment horizontal="center"/>
    </xf>
    <xf numFmtId="0" fontId="4" fillId="6" borderId="1" xfId="0" applyFont="1" applyFill="1" applyBorder="1" applyAlignment="1" applyProtection="1">
      <alignment horizontal="center"/>
      <protection hidden="1"/>
    </xf>
    <xf numFmtId="167" fontId="4" fillId="6" borderId="1" xfId="2" applyNumberFormat="1" applyFont="1" applyFill="1" applyBorder="1" applyAlignment="1" applyProtection="1">
      <alignment horizontal="center"/>
      <protection hidden="1"/>
    </xf>
    <xf numFmtId="0" fontId="11" fillId="6" borderId="8" xfId="0" applyFont="1" applyFill="1" applyBorder="1" applyAlignment="1" applyProtection="1">
      <alignment horizontal="center"/>
      <protection hidden="1"/>
    </xf>
    <xf numFmtId="0" fontId="11" fillId="6" borderId="1" xfId="0" applyFont="1" applyFill="1" applyBorder="1" applyAlignment="1" applyProtection="1">
      <alignment horizontal="center"/>
      <protection hidden="1"/>
    </xf>
    <xf numFmtId="166" fontId="4" fillId="6" borderId="37" xfId="0" applyNumberFormat="1" applyFont="1" applyFill="1" applyBorder="1" applyProtection="1">
      <protection hidden="1"/>
    </xf>
    <xf numFmtId="0" fontId="4" fillId="6" borderId="33" xfId="0" applyFont="1" applyFill="1" applyBorder="1" applyProtection="1">
      <protection hidden="1"/>
    </xf>
    <xf numFmtId="0" fontId="11" fillId="6" borderId="34" xfId="0" quotePrefix="1" applyFont="1" applyFill="1" applyBorder="1" applyProtection="1">
      <protection hidden="1"/>
    </xf>
    <xf numFmtId="0" fontId="11" fillId="6" borderId="34" xfId="0" applyFont="1" applyFill="1" applyBorder="1" applyProtection="1">
      <protection hidden="1"/>
    </xf>
    <xf numFmtId="0" fontId="11" fillId="6" borderId="35" xfId="0" applyFont="1" applyFill="1" applyBorder="1" applyProtection="1">
      <protection hidden="1"/>
    </xf>
    <xf numFmtId="0" fontId="11" fillId="6" borderId="49" xfId="0" applyFont="1" applyFill="1" applyBorder="1" applyAlignment="1" applyProtection="1">
      <alignment vertical="center"/>
      <protection hidden="1"/>
    </xf>
    <xf numFmtId="166" fontId="4" fillId="6" borderId="50" xfId="0" applyNumberFormat="1" applyFont="1" applyFill="1" applyBorder="1" applyProtection="1">
      <protection hidden="1"/>
    </xf>
    <xf numFmtId="0" fontId="11" fillId="6" borderId="30" xfId="0" applyFont="1" applyFill="1" applyBorder="1" applyProtection="1">
      <protection hidden="1"/>
    </xf>
    <xf numFmtId="167" fontId="4" fillId="6" borderId="31" xfId="0" applyNumberFormat="1" applyFont="1" applyFill="1" applyBorder="1" applyProtection="1">
      <protection hidden="1"/>
    </xf>
    <xf numFmtId="167" fontId="4" fillId="6" borderId="32" xfId="0" applyNumberFormat="1" applyFont="1" applyFill="1" applyBorder="1" applyProtection="1">
      <protection hidden="1"/>
    </xf>
    <xf numFmtId="3" fontId="4" fillId="6" borderId="37" xfId="0" applyNumberFormat="1" applyFont="1" applyFill="1" applyBorder="1" applyProtection="1">
      <protection hidden="1"/>
    </xf>
    <xf numFmtId="0" fontId="11" fillId="6" borderId="33" xfId="0" applyFont="1" applyFill="1" applyBorder="1" applyProtection="1">
      <protection hidden="1"/>
    </xf>
    <xf numFmtId="167" fontId="11" fillId="6" borderId="35" xfId="2" applyNumberFormat="1" applyFont="1" applyFill="1" applyBorder="1" applyProtection="1">
      <protection hidden="1"/>
    </xf>
    <xf numFmtId="3" fontId="4" fillId="6" borderId="49" xfId="0" applyNumberFormat="1" applyFont="1" applyFill="1" applyBorder="1" applyProtection="1">
      <protection hidden="1"/>
    </xf>
    <xf numFmtId="3" fontId="4" fillId="6" borderId="50" xfId="2" applyNumberFormat="1" applyFont="1" applyFill="1" applyBorder="1" applyProtection="1">
      <protection hidden="1"/>
    </xf>
    <xf numFmtId="167" fontId="4" fillId="6" borderId="30" xfId="2" applyNumberFormat="1" applyFont="1" applyFill="1" applyBorder="1" applyProtection="1">
      <protection hidden="1"/>
    </xf>
    <xf numFmtId="167" fontId="4" fillId="6" borderId="31" xfId="2" applyNumberFormat="1" applyFont="1" applyFill="1" applyBorder="1" applyProtection="1">
      <protection hidden="1"/>
    </xf>
    <xf numFmtId="167" fontId="4" fillId="6" borderId="32" xfId="2" applyNumberFormat="1" applyFont="1" applyFill="1" applyBorder="1" applyProtection="1">
      <protection hidden="1"/>
    </xf>
    <xf numFmtId="0" fontId="4" fillId="7" borderId="0" xfId="0" applyFont="1" applyFill="1" applyBorder="1" applyAlignment="1" applyProtection="1">
      <alignment horizontal="center"/>
      <protection hidden="1"/>
    </xf>
    <xf numFmtId="0" fontId="20" fillId="3" borderId="51"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53" xfId="0" applyFont="1" applyFill="1" applyBorder="1" applyAlignment="1">
      <alignment horizontal="center" vertical="center" wrapText="1"/>
    </xf>
    <xf numFmtId="166" fontId="13" fillId="7" borderId="46" xfId="1" applyNumberFormat="1" applyFont="1" applyFill="1" applyBorder="1" applyAlignment="1" applyProtection="1">
      <protection hidden="1"/>
    </xf>
    <xf numFmtId="0" fontId="4" fillId="7" borderId="47" xfId="0" applyFont="1" applyFill="1" applyBorder="1" applyAlignment="1" applyProtection="1">
      <alignment horizontal="center"/>
      <protection hidden="1"/>
    </xf>
    <xf numFmtId="3" fontId="13" fillId="7" borderId="48" xfId="1" applyNumberFormat="1" applyFont="1" applyFill="1" applyBorder="1" applyAlignment="1" applyProtection="1">
      <alignment horizontal="center"/>
      <protection hidden="1"/>
    </xf>
    <xf numFmtId="166" fontId="13" fillId="7" borderId="14" xfId="1" applyNumberFormat="1" applyFont="1" applyFill="1" applyBorder="1" applyAlignment="1" applyProtection="1">
      <protection hidden="1"/>
    </xf>
    <xf numFmtId="3" fontId="13" fillId="7" borderId="15" xfId="1" applyNumberFormat="1" applyFont="1" applyFill="1" applyBorder="1" applyAlignment="1" applyProtection="1">
      <alignment horizontal="center"/>
      <protection hidden="1"/>
    </xf>
    <xf numFmtId="166" fontId="13" fillId="7" borderId="16" xfId="1" applyNumberFormat="1" applyFont="1" applyFill="1" applyBorder="1" applyAlignment="1" applyProtection="1">
      <protection hidden="1"/>
    </xf>
    <xf numFmtId="0" fontId="4" fillId="7" borderId="17" xfId="0" applyFont="1" applyFill="1" applyBorder="1" applyAlignment="1" applyProtection="1">
      <alignment horizontal="center"/>
      <protection hidden="1"/>
    </xf>
    <xf numFmtId="3" fontId="13" fillId="7" borderId="18" xfId="1" applyNumberFormat="1" applyFont="1" applyFill="1" applyBorder="1" applyAlignment="1" applyProtection="1">
      <alignment horizontal="center"/>
      <protection hidden="1"/>
    </xf>
    <xf numFmtId="0" fontId="9" fillId="0" borderId="0" xfId="0" applyFont="1" applyAlignment="1">
      <alignment horizontal="center"/>
    </xf>
    <xf numFmtId="167" fontId="4" fillId="6" borderId="7" xfId="2" applyNumberFormat="1" applyFont="1" applyFill="1" applyBorder="1" applyAlignment="1" applyProtection="1">
      <alignment horizontal="center"/>
      <protection hidden="1"/>
    </xf>
    <xf numFmtId="10" fontId="9" fillId="0" borderId="1" xfId="2" applyNumberFormat="1" applyFont="1" applyBorder="1" applyAlignment="1">
      <alignment horizontal="center"/>
    </xf>
    <xf numFmtId="0" fontId="9" fillId="0" borderId="11" xfId="0" applyFont="1" applyBorder="1" applyAlignment="1">
      <alignment horizontal="center"/>
    </xf>
    <xf numFmtId="0" fontId="11" fillId="6" borderId="28" xfId="0" applyFont="1" applyFill="1" applyBorder="1" applyAlignment="1" applyProtection="1">
      <alignment vertical="center"/>
      <protection hidden="1"/>
    </xf>
    <xf numFmtId="3" fontId="9" fillId="0" borderId="29" xfId="0" applyNumberFormat="1" applyFont="1" applyBorder="1" applyAlignment="1">
      <alignment horizontal="center"/>
    </xf>
    <xf numFmtId="0" fontId="1" fillId="0" borderId="28" xfId="0" applyFont="1" applyBorder="1"/>
    <xf numFmtId="10" fontId="9" fillId="0" borderId="31" xfId="2" applyNumberFormat="1" applyFont="1" applyBorder="1" applyAlignment="1">
      <alignment horizontal="center"/>
    </xf>
    <xf numFmtId="10" fontId="9" fillId="0" borderId="32" xfId="2" applyNumberFormat="1" applyFont="1" applyBorder="1" applyAlignment="1">
      <alignment horizontal="center"/>
    </xf>
    <xf numFmtId="3" fontId="9" fillId="0" borderId="37" xfId="0" applyNumberFormat="1" applyFont="1" applyBorder="1" applyAlignment="1">
      <alignment horizontal="center"/>
    </xf>
    <xf numFmtId="3" fontId="9" fillId="0" borderId="50" xfId="0" applyNumberFormat="1" applyFont="1" applyBorder="1" applyAlignment="1">
      <alignment horizontal="center"/>
    </xf>
    <xf numFmtId="0" fontId="11" fillId="6" borderId="33" xfId="0" applyFont="1" applyFill="1" applyBorder="1" applyAlignment="1" applyProtection="1">
      <alignment horizontal="center"/>
      <protection hidden="1"/>
    </xf>
    <xf numFmtId="0" fontId="11" fillId="6" borderId="34" xfId="0" applyFont="1" applyFill="1" applyBorder="1" applyAlignment="1" applyProtection="1">
      <alignment horizontal="center"/>
      <protection hidden="1"/>
    </xf>
    <xf numFmtId="0" fontId="11" fillId="6" borderId="35" xfId="0" applyFont="1" applyFill="1" applyBorder="1" applyAlignment="1" applyProtection="1">
      <alignment horizontal="center"/>
      <protection hidden="1"/>
    </xf>
    <xf numFmtId="167" fontId="9" fillId="0" borderId="37" xfId="2" applyNumberFormat="1" applyFont="1" applyBorder="1" applyAlignment="1">
      <alignment horizontal="center"/>
    </xf>
    <xf numFmtId="0" fontId="18" fillId="0" borderId="33" xfId="0" applyFont="1" applyBorder="1"/>
    <xf numFmtId="0" fontId="18" fillId="0" borderId="35" xfId="0" applyFont="1" applyBorder="1" applyAlignment="1">
      <alignment horizontal="center" wrapText="1"/>
    </xf>
    <xf numFmtId="0" fontId="18" fillId="0" borderId="49" xfId="0" applyFont="1" applyBorder="1"/>
    <xf numFmtId="167" fontId="9" fillId="0" borderId="50" xfId="2" applyNumberFormat="1" applyFont="1" applyBorder="1" applyAlignment="1">
      <alignment horizontal="center"/>
    </xf>
    <xf numFmtId="0" fontId="18" fillId="0" borderId="28" xfId="0" applyFont="1" applyBorder="1"/>
    <xf numFmtId="0" fontId="9" fillId="0" borderId="30" xfId="0" applyFont="1" applyBorder="1"/>
    <xf numFmtId="0" fontId="18" fillId="0" borderId="34" xfId="0" applyFont="1" applyBorder="1" applyAlignment="1">
      <alignment horizontal="center" wrapText="1"/>
    </xf>
    <xf numFmtId="0" fontId="9" fillId="0" borderId="0" xfId="0" applyFont="1" applyFill="1" applyBorder="1" applyAlignment="1"/>
    <xf numFmtId="0" fontId="9" fillId="0" borderId="0" xfId="0" applyFont="1" applyAlignment="1">
      <alignment horizontal="right"/>
    </xf>
    <xf numFmtId="0" fontId="18" fillId="6" borderId="30" xfId="0" applyFont="1" applyFill="1" applyBorder="1"/>
    <xf numFmtId="167" fontId="9" fillId="0" borderId="32" xfId="2" applyNumberFormat="1" applyFont="1" applyFill="1" applyBorder="1" applyAlignment="1">
      <alignment horizontal="center" wrapText="1"/>
    </xf>
    <xf numFmtId="0" fontId="18" fillId="6" borderId="49" xfId="0" applyFont="1" applyFill="1" applyBorder="1"/>
    <xf numFmtId="167" fontId="9" fillId="0" borderId="50" xfId="2" applyNumberFormat="1" applyFont="1" applyFill="1" applyBorder="1" applyAlignment="1">
      <alignment horizontal="center" wrapText="1"/>
    </xf>
    <xf numFmtId="0" fontId="18" fillId="0" borderId="55" xfId="0" applyFont="1" applyBorder="1" applyAlignment="1">
      <alignment horizontal="center"/>
    </xf>
    <xf numFmtId="0" fontId="18" fillId="0" borderId="27" xfId="0" applyFont="1" applyBorder="1" applyAlignment="1">
      <alignment horizontal="center"/>
    </xf>
    <xf numFmtId="10" fontId="9" fillId="0" borderId="29" xfId="2" applyNumberFormat="1" applyFont="1" applyBorder="1" applyAlignment="1">
      <alignment horizontal="center"/>
    </xf>
    <xf numFmtId="0" fontId="18" fillId="0" borderId="35" xfId="0" applyFont="1" applyBorder="1" applyAlignment="1">
      <alignment horizontal="center"/>
    </xf>
    <xf numFmtId="167" fontId="9" fillId="0" borderId="1" xfId="2" applyNumberFormat="1" applyFont="1" applyFill="1" applyBorder="1" applyAlignment="1">
      <alignment horizontal="center"/>
    </xf>
    <xf numFmtId="167" fontId="9" fillId="0" borderId="1" xfId="0" applyNumberFormat="1" applyFont="1" applyBorder="1" applyAlignment="1">
      <alignment horizontal="center"/>
    </xf>
    <xf numFmtId="0" fontId="18" fillId="0" borderId="31" xfId="0" applyFont="1" applyBorder="1" applyAlignment="1">
      <alignment horizontal="center"/>
    </xf>
    <xf numFmtId="0" fontId="18" fillId="0" borderId="32" xfId="0" applyFont="1" applyBorder="1" applyAlignment="1">
      <alignment horizontal="center"/>
    </xf>
    <xf numFmtId="0" fontId="18" fillId="0" borderId="28" xfId="0" applyFont="1" applyFill="1" applyBorder="1"/>
    <xf numFmtId="167" fontId="9" fillId="0" borderId="31" xfId="0" applyNumberFormat="1" applyFont="1" applyBorder="1" applyAlignment="1">
      <alignment horizontal="center"/>
    </xf>
    <xf numFmtId="0" fontId="9" fillId="0" borderId="32" xfId="0" applyFont="1" applyBorder="1" applyAlignment="1">
      <alignment horizontal="center"/>
    </xf>
    <xf numFmtId="167" fontId="9" fillId="0" borderId="13" xfId="2" applyNumberFormat="1" applyFont="1" applyFill="1" applyBorder="1" applyAlignment="1">
      <alignment horizontal="center"/>
    </xf>
    <xf numFmtId="0" fontId="9" fillId="0" borderId="57" xfId="0" applyFont="1" applyBorder="1"/>
    <xf numFmtId="167" fontId="9" fillId="0" borderId="58" xfId="2" applyNumberFormat="1" applyFont="1" applyFill="1" applyBorder="1" applyAlignment="1">
      <alignment horizontal="center"/>
    </xf>
    <xf numFmtId="0" fontId="9" fillId="0" borderId="59" xfId="0" applyFont="1" applyBorder="1"/>
    <xf numFmtId="0" fontId="9" fillId="0" borderId="16" xfId="0" applyFont="1" applyBorder="1"/>
    <xf numFmtId="3" fontId="9" fillId="0" borderId="60" xfId="2" applyNumberFormat="1" applyFont="1" applyFill="1" applyBorder="1" applyAlignment="1">
      <alignment horizontal="center"/>
    </xf>
    <xf numFmtId="3" fontId="9" fillId="0" borderId="61" xfId="2" applyNumberFormat="1" applyFont="1" applyFill="1" applyBorder="1" applyAlignment="1">
      <alignment horizontal="center"/>
    </xf>
    <xf numFmtId="0" fontId="9" fillId="0" borderId="14" xfId="0" applyFont="1" applyBorder="1"/>
    <xf numFmtId="3" fontId="9" fillId="0" borderId="0" xfId="2" applyNumberFormat="1" applyFont="1" applyFill="1" applyBorder="1" applyAlignment="1">
      <alignment horizontal="center"/>
    </xf>
    <xf numFmtId="0" fontId="9" fillId="0" borderId="22"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3" fontId="9" fillId="0" borderId="15" xfId="2" applyNumberFormat="1" applyFont="1" applyFill="1" applyBorder="1" applyAlignment="1">
      <alignment horizontal="center"/>
    </xf>
    <xf numFmtId="0" fontId="9" fillId="0" borderId="25" xfId="0" applyFont="1" applyBorder="1" applyAlignment="1">
      <alignment horizontal="center"/>
    </xf>
    <xf numFmtId="0" fontId="9" fillId="0" borderId="30" xfId="0" applyFont="1" applyBorder="1" applyAlignment="1">
      <alignment horizontal="center"/>
    </xf>
    <xf numFmtId="0" fontId="9" fillId="0" borderId="49" xfId="0" applyFont="1" applyBorder="1" applyAlignment="1">
      <alignment horizontal="center"/>
    </xf>
    <xf numFmtId="0" fontId="9" fillId="0" borderId="31" xfId="0" applyFont="1" applyBorder="1" applyAlignment="1">
      <alignment horizontal="center"/>
    </xf>
    <xf numFmtId="0" fontId="9" fillId="0" borderId="26" xfId="0" applyFont="1" applyBorder="1" applyAlignment="1">
      <alignment horizontal="center"/>
    </xf>
    <xf numFmtId="0" fontId="9" fillId="0" borderId="27" xfId="0" applyFont="1" applyBorder="1" applyAlignment="1">
      <alignment horizontal="center"/>
    </xf>
    <xf numFmtId="0" fontId="9" fillId="9" borderId="34" xfId="0" applyFont="1" applyFill="1" applyBorder="1" applyAlignment="1">
      <alignment horizontal="center"/>
    </xf>
    <xf numFmtId="167" fontId="9" fillId="0" borderId="1" xfId="2" applyNumberFormat="1" applyFont="1" applyBorder="1" applyAlignment="1">
      <alignment horizontal="center" wrapText="1"/>
    </xf>
    <xf numFmtId="167" fontId="9" fillId="0" borderId="29" xfId="2" applyNumberFormat="1" applyFont="1" applyBorder="1" applyAlignment="1">
      <alignment horizontal="center" wrapText="1"/>
    </xf>
    <xf numFmtId="167" fontId="9" fillId="0" borderId="31" xfId="2" applyNumberFormat="1" applyFont="1" applyBorder="1" applyAlignment="1">
      <alignment horizontal="center" wrapText="1"/>
    </xf>
    <xf numFmtId="167" fontId="9" fillId="0" borderId="32" xfId="2" applyNumberFormat="1" applyFont="1" applyBorder="1" applyAlignment="1">
      <alignment horizontal="center" wrapText="1"/>
    </xf>
    <xf numFmtId="167" fontId="9" fillId="0" borderId="37" xfId="2" applyNumberFormat="1" applyFont="1" applyBorder="1" applyAlignment="1">
      <alignment horizontal="center" wrapText="1"/>
    </xf>
    <xf numFmtId="167" fontId="9" fillId="0" borderId="50" xfId="2" applyNumberFormat="1" applyFont="1" applyBorder="1" applyAlignment="1">
      <alignment horizontal="center" wrapText="1"/>
    </xf>
    <xf numFmtId="0" fontId="18" fillId="0" borderId="63" xfId="0" applyFont="1" applyBorder="1" applyAlignment="1">
      <alignment horizontal="center"/>
    </xf>
    <xf numFmtId="0" fontId="18" fillId="0" borderId="61" xfId="0" applyFont="1" applyBorder="1" applyAlignment="1">
      <alignment horizontal="center"/>
    </xf>
    <xf numFmtId="0" fontId="9" fillId="0" borderId="28" xfId="0" applyFont="1" applyBorder="1"/>
    <xf numFmtId="0" fontId="9" fillId="0" borderId="49" xfId="0" applyFont="1" applyBorder="1"/>
    <xf numFmtId="0" fontId="9" fillId="0" borderId="46" xfId="0" applyFont="1" applyBorder="1"/>
    <xf numFmtId="0" fontId="9" fillId="0" borderId="25" xfId="0" applyFont="1" applyBorder="1"/>
    <xf numFmtId="3" fontId="9" fillId="0" borderId="26" xfId="0" applyNumberFormat="1" applyFont="1" applyBorder="1" applyAlignment="1">
      <alignment horizontal="center"/>
    </xf>
    <xf numFmtId="3" fontId="9" fillId="0" borderId="27" xfId="0" applyNumberFormat="1" applyFont="1" applyBorder="1" applyAlignment="1">
      <alignment horizontal="center"/>
    </xf>
    <xf numFmtId="167" fontId="9" fillId="0" borderId="29" xfId="0" applyNumberFormat="1" applyFont="1" applyBorder="1" applyAlignment="1">
      <alignment horizontal="center"/>
    </xf>
    <xf numFmtId="167" fontId="9" fillId="0" borderId="32" xfId="0" applyNumberFormat="1" applyFont="1" applyBorder="1" applyAlignment="1">
      <alignment horizontal="center"/>
    </xf>
    <xf numFmtId="0" fontId="9" fillId="0" borderId="26" xfId="0" applyFont="1" applyBorder="1"/>
    <xf numFmtId="0" fontId="9" fillId="0" borderId="27" xfId="0" applyFont="1" applyBorder="1"/>
    <xf numFmtId="0" fontId="18" fillId="0" borderId="31" xfId="0" applyFont="1" applyBorder="1" applyAlignment="1">
      <alignment horizontal="center" vertical="center"/>
    </xf>
    <xf numFmtId="0" fontId="18" fillId="0" borderId="31" xfId="0" applyFont="1" applyBorder="1"/>
    <xf numFmtId="0" fontId="18" fillId="0" borderId="32" xfId="0" applyFont="1" applyBorder="1"/>
    <xf numFmtId="167" fontId="9" fillId="0" borderId="26" xfId="2" applyNumberFormat="1" applyFont="1" applyBorder="1" applyAlignment="1">
      <alignment horizontal="center"/>
    </xf>
    <xf numFmtId="167" fontId="9" fillId="0" borderId="27" xfId="2" applyNumberFormat="1" applyFont="1" applyBorder="1" applyAlignment="1">
      <alignment horizontal="center"/>
    </xf>
    <xf numFmtId="0" fontId="18" fillId="0" borderId="31" xfId="0" applyFont="1" applyBorder="1" applyAlignment="1">
      <alignment wrapText="1"/>
    </xf>
    <xf numFmtId="0" fontId="18" fillId="0" borderId="31" xfId="0" applyFont="1" applyBorder="1" applyAlignment="1">
      <alignment horizontal="center" vertical="center" wrapText="1"/>
    </xf>
    <xf numFmtId="0" fontId="18" fillId="0" borderId="32" xfId="0" applyFont="1" applyBorder="1" applyAlignment="1">
      <alignment horizontal="center" vertical="center" wrapText="1"/>
    </xf>
    <xf numFmtId="3" fontId="9" fillId="0" borderId="32" xfId="0" applyNumberFormat="1" applyFont="1" applyBorder="1" applyAlignment="1">
      <alignment horizontal="center"/>
    </xf>
    <xf numFmtId="3" fontId="9" fillId="0" borderId="64" xfId="0" applyNumberFormat="1" applyFont="1" applyBorder="1" applyAlignment="1">
      <alignment horizontal="center"/>
    </xf>
    <xf numFmtId="0" fontId="4" fillId="6" borderId="11" xfId="0" applyFont="1" applyFill="1" applyBorder="1" applyProtection="1">
      <protection hidden="1"/>
    </xf>
    <xf numFmtId="0" fontId="18" fillId="0" borderId="0" xfId="0" applyFont="1" applyBorder="1" applyAlignment="1">
      <alignment horizontal="center"/>
    </xf>
    <xf numFmtId="3" fontId="18" fillId="0" borderId="0" xfId="0" applyNumberFormat="1" applyFont="1" applyBorder="1" applyAlignment="1">
      <alignment horizontal="center" wrapText="1"/>
    </xf>
    <xf numFmtId="168" fontId="18" fillId="0" borderId="0" xfId="0" applyNumberFormat="1" applyFont="1" applyBorder="1" applyAlignment="1">
      <alignment horizontal="center"/>
    </xf>
    <xf numFmtId="0" fontId="32" fillId="0" borderId="3" xfId="0" applyFont="1" applyBorder="1" applyAlignment="1">
      <alignment horizontal="center" vertical="center" wrapText="1"/>
    </xf>
    <xf numFmtId="1" fontId="33" fillId="0" borderId="68" xfId="0" applyNumberFormat="1" applyFont="1" applyBorder="1"/>
    <xf numFmtId="1" fontId="33" fillId="0" borderId="69" xfId="0" applyNumberFormat="1" applyFont="1" applyBorder="1"/>
    <xf numFmtId="1" fontId="34" fillId="0" borderId="70" xfId="0" applyNumberFormat="1" applyFont="1" applyBorder="1"/>
    <xf numFmtId="0" fontId="0" fillId="0" borderId="68" xfId="0" applyBorder="1"/>
    <xf numFmtId="0" fontId="32" fillId="0" borderId="71" xfId="0" applyFont="1" applyBorder="1" applyAlignment="1">
      <alignment vertical="center" wrapText="1"/>
    </xf>
    <xf numFmtId="0" fontId="32" fillId="0" borderId="72" xfId="0" applyFont="1" applyBorder="1" applyAlignment="1">
      <alignment vertical="center" wrapText="1"/>
    </xf>
    <xf numFmtId="166" fontId="33" fillId="0" borderId="73" xfId="1" applyNumberFormat="1" applyFont="1" applyFill="1" applyBorder="1"/>
    <xf numFmtId="166" fontId="33" fillId="0" borderId="0" xfId="1" applyNumberFormat="1" applyFont="1" applyFill="1" applyBorder="1"/>
    <xf numFmtId="170" fontId="0" fillId="0" borderId="0" xfId="2" applyNumberFormat="1" applyFont="1" applyFill="1" applyBorder="1"/>
    <xf numFmtId="0" fontId="32" fillId="0" borderId="73" xfId="0" applyFont="1" applyBorder="1"/>
    <xf numFmtId="1" fontId="34" fillId="0" borderId="68" xfId="0" applyNumberFormat="1" applyFont="1" applyBorder="1"/>
    <xf numFmtId="1" fontId="33" fillId="0" borderId="73" xfId="0" applyNumberFormat="1" applyFont="1" applyBorder="1"/>
    <xf numFmtId="1" fontId="0" fillId="0" borderId="68" xfId="0" applyNumberFormat="1" applyBorder="1"/>
    <xf numFmtId="3" fontId="0" fillId="0" borderId="1" xfId="0" applyNumberFormat="1" applyBorder="1" applyAlignment="1">
      <alignment horizontal="center" vertical="center"/>
    </xf>
    <xf numFmtId="3" fontId="0" fillId="4" borderId="1" xfId="0" applyNumberFormat="1" applyFill="1" applyBorder="1" applyAlignment="1">
      <alignment horizontal="center" vertical="center"/>
    </xf>
    <xf numFmtId="3" fontId="0" fillId="4" borderId="1" xfId="0" applyNumberFormat="1" applyFill="1" applyBorder="1" applyAlignment="1">
      <alignment horizontal="center" vertical="center" wrapText="1"/>
    </xf>
    <xf numFmtId="167" fontId="4" fillId="7" borderId="0" xfId="0" applyNumberFormat="1" applyFont="1" applyFill="1" applyBorder="1" applyAlignment="1">
      <alignment horizontal="center" vertical="center"/>
    </xf>
    <xf numFmtId="0" fontId="1" fillId="0" borderId="25" xfId="0" applyFont="1" applyBorder="1"/>
    <xf numFmtId="0" fontId="1" fillId="0" borderId="26" xfId="0" applyFont="1" applyBorder="1" applyAlignment="1">
      <alignment horizontal="left"/>
    </xf>
    <xf numFmtId="0" fontId="1" fillId="0" borderId="22" xfId="0" applyFont="1" applyBorder="1" applyAlignment="1">
      <alignment horizontal="center" vertical="center" wrapText="1"/>
    </xf>
    <xf numFmtId="0" fontId="0" fillId="0" borderId="15" xfId="0" applyBorder="1"/>
    <xf numFmtId="0" fontId="0" fillId="0" borderId="14" xfId="0" applyBorder="1"/>
    <xf numFmtId="3" fontId="35" fillId="7" borderId="14" xfId="2" applyNumberFormat="1" applyFont="1" applyFill="1" applyBorder="1" applyAlignment="1"/>
    <xf numFmtId="3" fontId="35" fillId="7" borderId="0" xfId="2" applyNumberFormat="1" applyFont="1" applyFill="1" applyBorder="1" applyAlignment="1"/>
    <xf numFmtId="3" fontId="35" fillId="7" borderId="15" xfId="2" applyNumberFormat="1" applyFont="1" applyFill="1" applyBorder="1" applyAlignment="1"/>
    <xf numFmtId="3" fontId="35" fillId="0" borderId="14" xfId="2" applyNumberFormat="1" applyFont="1" applyFill="1" applyBorder="1" applyAlignment="1"/>
    <xf numFmtId="3" fontId="35" fillId="0" borderId="0" xfId="2" applyNumberFormat="1" applyFont="1" applyFill="1" applyBorder="1" applyAlignment="1"/>
    <xf numFmtId="3" fontId="35" fillId="0" borderId="15" xfId="2" applyNumberFormat="1" applyFont="1" applyFill="1" applyBorder="1" applyAlignment="1"/>
    <xf numFmtId="3" fontId="35" fillId="7" borderId="16" xfId="2" applyNumberFormat="1" applyFont="1" applyFill="1" applyBorder="1" applyAlignment="1"/>
    <xf numFmtId="3" fontId="35" fillId="7" borderId="17" xfId="2" applyNumberFormat="1" applyFont="1" applyFill="1" applyBorder="1" applyAlignment="1"/>
    <xf numFmtId="3" fontId="35" fillId="7" borderId="18" xfId="2" applyNumberFormat="1" applyFont="1" applyFill="1" applyBorder="1" applyAlignment="1"/>
    <xf numFmtId="0" fontId="1" fillId="0" borderId="1" xfId="0" applyFont="1" applyBorder="1" applyAlignment="1">
      <alignment horizontal="center" vertical="center"/>
    </xf>
    <xf numFmtId="0" fontId="1" fillId="0" borderId="78" xfId="0" applyFont="1" applyFill="1" applyBorder="1" applyAlignment="1">
      <alignment horizontal="center" vertical="center"/>
    </xf>
    <xf numFmtId="3" fontId="0" fillId="0" borderId="2" xfId="0" applyNumberFormat="1" applyBorder="1" applyAlignment="1">
      <alignment horizontal="center"/>
    </xf>
    <xf numFmtId="0" fontId="1" fillId="0" borderId="37" xfId="0" applyFont="1" applyBorder="1" applyAlignment="1">
      <alignment horizontal="center" vertical="center"/>
    </xf>
    <xf numFmtId="3" fontId="1" fillId="0" borderId="79" xfId="0" applyNumberFormat="1" applyFont="1" applyBorder="1" applyAlignment="1">
      <alignment horizontal="center"/>
    </xf>
    <xf numFmtId="3" fontId="4" fillId="6" borderId="1" xfId="0" applyNumberFormat="1" applyFont="1" applyFill="1" applyBorder="1" applyAlignment="1" applyProtection="1">
      <alignment horizontal="center"/>
      <protection hidden="1"/>
    </xf>
    <xf numFmtId="0" fontId="4" fillId="0" borderId="1" xfId="0" applyFont="1" applyFill="1" applyBorder="1" applyAlignment="1" applyProtection="1">
      <alignment horizontal="center"/>
      <protection hidden="1"/>
    </xf>
    <xf numFmtId="3" fontId="1" fillId="0" borderId="0" xfId="0" applyNumberFormat="1" applyFont="1" applyAlignment="1">
      <alignment horizontal="center"/>
    </xf>
    <xf numFmtId="167" fontId="0" fillId="0" borderId="0" xfId="2" applyNumberFormat="1" applyFont="1"/>
    <xf numFmtId="0" fontId="1" fillId="0" borderId="0" xfId="0" applyFont="1" applyBorder="1" applyAlignment="1">
      <alignment horizontal="center" wrapText="1"/>
    </xf>
    <xf numFmtId="0" fontId="0" fillId="0" borderId="0" xfId="0" applyBorder="1"/>
    <xf numFmtId="0" fontId="1" fillId="0" borderId="0" xfId="0" applyFont="1" applyBorder="1" applyAlignment="1">
      <alignment horizontal="center"/>
    </xf>
    <xf numFmtId="172" fontId="0" fillId="0" borderId="0" xfId="0" applyNumberFormat="1"/>
    <xf numFmtId="0" fontId="1" fillId="0" borderId="22" xfId="0" applyFont="1" applyFill="1" applyBorder="1" applyAlignment="1">
      <alignment horizontal="center" vertical="center" wrapText="1"/>
    </xf>
    <xf numFmtId="0" fontId="0" fillId="0" borderId="14" xfId="0" applyFill="1" applyBorder="1"/>
    <xf numFmtId="0" fontId="0" fillId="0" borderId="0" xfId="0" applyFill="1"/>
    <xf numFmtId="174" fontId="0" fillId="0" borderId="0" xfId="0" applyNumberFormat="1" applyFill="1"/>
    <xf numFmtId="173" fontId="0" fillId="0" borderId="0" xfId="0" applyNumberFormat="1" applyFill="1"/>
    <xf numFmtId="3" fontId="0" fillId="0" borderId="0" xfId="0" applyNumberFormat="1" applyFill="1"/>
    <xf numFmtId="9" fontId="9" fillId="0" borderId="0" xfId="2" applyFont="1" applyFill="1"/>
    <xf numFmtId="0" fontId="13" fillId="0" borderId="0" xfId="0" applyFont="1" applyFill="1" applyProtection="1">
      <protection hidden="1"/>
    </xf>
    <xf numFmtId="0" fontId="0" fillId="0" borderId="25" xfId="0" applyBorder="1"/>
    <xf numFmtId="0" fontId="0" fillId="0" borderId="27" xfId="0" applyBorder="1"/>
    <xf numFmtId="0" fontId="0" fillId="0" borderId="28" xfId="0" applyBorder="1"/>
    <xf numFmtId="0" fontId="0" fillId="0" borderId="29" xfId="0" applyBorder="1"/>
    <xf numFmtId="0" fontId="0" fillId="0" borderId="81" xfId="0" applyBorder="1"/>
    <xf numFmtId="0" fontId="0" fillId="0" borderId="33" xfId="0" applyBorder="1"/>
    <xf numFmtId="0" fontId="0" fillId="0" borderId="16" xfId="0" applyBorder="1"/>
    <xf numFmtId="0" fontId="11" fillId="0" borderId="0" xfId="0" applyFont="1" applyFill="1" applyAlignment="1" applyProtection="1">
      <alignment horizontal="center" vertical="center"/>
      <protection hidden="1"/>
    </xf>
    <xf numFmtId="167" fontId="4" fillId="6" borderId="0" xfId="0" applyNumberFormat="1" applyFont="1" applyFill="1" applyBorder="1" applyAlignment="1" applyProtection="1">
      <alignment horizontal="center" vertical="center"/>
      <protection hidden="1"/>
    </xf>
    <xf numFmtId="167" fontId="4" fillId="0" borderId="31" xfId="0" applyNumberFormat="1" applyFont="1" applyFill="1" applyBorder="1" applyAlignment="1" applyProtection="1">
      <alignment horizontal="center" vertical="center"/>
      <protection hidden="1"/>
    </xf>
    <xf numFmtId="0" fontId="18" fillId="0" borderId="1" xfId="0" applyFont="1" applyBorder="1" applyAlignment="1">
      <alignment horizontal="center"/>
    </xf>
    <xf numFmtId="0" fontId="9" fillId="0" borderId="1" xfId="0" applyFont="1" applyBorder="1"/>
    <xf numFmtId="164" fontId="0" fillId="0" borderId="0" xfId="3" applyFont="1"/>
    <xf numFmtId="0" fontId="0" fillId="11" borderId="0" xfId="0" applyFill="1"/>
    <xf numFmtId="164" fontId="0" fillId="11" borderId="0" xfId="3" applyFont="1" applyFill="1"/>
    <xf numFmtId="0" fontId="9" fillId="9" borderId="82" xfId="0" applyFont="1" applyFill="1" applyBorder="1" applyAlignment="1">
      <alignment horizontal="center"/>
    </xf>
    <xf numFmtId="3" fontId="9" fillId="0" borderId="0" xfId="0" applyNumberFormat="1" applyFont="1" applyBorder="1" applyAlignment="1">
      <alignment horizontal="center"/>
    </xf>
    <xf numFmtId="167" fontId="9" fillId="0" borderId="0" xfId="2" applyNumberFormat="1" applyFont="1"/>
    <xf numFmtId="0" fontId="9" fillId="0" borderId="55" xfId="0" applyFont="1" applyBorder="1" applyAlignment="1">
      <alignment horizontal="center"/>
    </xf>
    <xf numFmtId="0" fontId="9" fillId="0" borderId="36" xfId="0" applyFont="1" applyBorder="1" applyAlignment="1">
      <alignment horizontal="center"/>
    </xf>
    <xf numFmtId="0" fontId="9" fillId="0" borderId="21" xfId="0" applyFont="1" applyBorder="1" applyAlignment="1">
      <alignment horizontal="center"/>
    </xf>
    <xf numFmtId="0" fontId="0" fillId="0" borderId="74" xfId="0" applyBorder="1"/>
    <xf numFmtId="0" fontId="0" fillId="0" borderId="75" xfId="0" applyBorder="1"/>
    <xf numFmtId="0" fontId="36" fillId="0" borderId="0" xfId="0" applyFont="1"/>
    <xf numFmtId="0" fontId="10" fillId="6" borderId="4" xfId="0" applyFont="1" applyFill="1" applyBorder="1" applyAlignment="1" applyProtection="1">
      <alignment vertical="center"/>
      <protection hidden="1"/>
    </xf>
    <xf numFmtId="0" fontId="4" fillId="6" borderId="7" xfId="0" applyFont="1" applyFill="1" applyBorder="1" applyAlignment="1" applyProtection="1">
      <alignment vertical="center"/>
      <protection hidden="1"/>
    </xf>
    <xf numFmtId="166" fontId="33" fillId="0" borderId="0" xfId="1" applyNumberFormat="1" applyFont="1" applyFill="1" applyBorder="1" applyAlignment="1">
      <alignment vertical="center"/>
    </xf>
    <xf numFmtId="170" fontId="0" fillId="0" borderId="0" xfId="2" applyNumberFormat="1" applyFont="1" applyFill="1" applyBorder="1" applyAlignment="1">
      <alignment vertical="center"/>
    </xf>
    <xf numFmtId="0" fontId="9" fillId="0" borderId="0" xfId="0" applyFont="1" applyAlignment="1">
      <alignment vertical="center"/>
    </xf>
    <xf numFmtId="166" fontId="33" fillId="0" borderId="73" xfId="1" applyNumberFormat="1" applyFont="1" applyFill="1" applyBorder="1" applyAlignment="1">
      <alignment vertical="center"/>
    </xf>
    <xf numFmtId="0" fontId="9" fillId="0" borderId="11" xfId="0" applyFont="1" applyBorder="1" applyAlignment="1">
      <alignment vertical="center"/>
    </xf>
    <xf numFmtId="0" fontId="4" fillId="6" borderId="0" xfId="0" applyFont="1" applyFill="1" applyBorder="1" applyAlignment="1" applyProtection="1">
      <alignment vertical="center"/>
      <protection hidden="1"/>
    </xf>
    <xf numFmtId="0" fontId="11" fillId="6" borderId="28" xfId="0" quotePrefix="1" applyFont="1" applyFill="1" applyBorder="1" applyAlignment="1" applyProtection="1">
      <alignment horizontal="center" vertical="center"/>
      <protection hidden="1"/>
    </xf>
    <xf numFmtId="3" fontId="9" fillId="0" borderId="1" xfId="0" applyNumberFormat="1" applyFont="1" applyBorder="1" applyAlignment="1">
      <alignment horizontal="center" vertical="center"/>
    </xf>
    <xf numFmtId="167" fontId="9" fillId="0" borderId="1" xfId="2" applyNumberFormat="1" applyFont="1" applyBorder="1" applyAlignment="1">
      <alignment horizontal="center" vertical="center"/>
    </xf>
    <xf numFmtId="167" fontId="9" fillId="0" borderId="29" xfId="2" applyNumberFormat="1" applyFont="1" applyBorder="1" applyAlignment="1">
      <alignment horizontal="center" vertical="center"/>
    </xf>
    <xf numFmtId="0" fontId="26" fillId="0" borderId="0" xfId="0" applyFont="1" applyFill="1" applyBorder="1" applyAlignment="1">
      <alignment horizontal="right" vertical="center"/>
    </xf>
    <xf numFmtId="166" fontId="4" fillId="6" borderId="0" xfId="0" applyNumberFormat="1" applyFont="1" applyFill="1" applyAlignment="1" applyProtection="1">
      <alignment vertical="center"/>
      <protection hidden="1"/>
    </xf>
    <xf numFmtId="167" fontId="4" fillId="6" borderId="7" xfId="2" applyNumberFormat="1" applyFont="1" applyFill="1" applyBorder="1" applyAlignment="1" applyProtection="1">
      <alignment vertical="center"/>
      <protection hidden="1"/>
    </xf>
    <xf numFmtId="0" fontId="9" fillId="0" borderId="73" xfId="0" applyFont="1" applyBorder="1"/>
    <xf numFmtId="0" fontId="9" fillId="0" borderId="73" xfId="0" applyFont="1" applyFill="1" applyBorder="1"/>
    <xf numFmtId="0" fontId="9" fillId="0" borderId="73" xfId="0" applyFont="1" applyBorder="1" applyAlignment="1">
      <alignment vertical="center"/>
    </xf>
    <xf numFmtId="0" fontId="9" fillId="0" borderId="84" xfId="0" applyFont="1" applyBorder="1"/>
    <xf numFmtId="0" fontId="9" fillId="0" borderId="4" xfId="0" applyFont="1" applyBorder="1"/>
    <xf numFmtId="0" fontId="9" fillId="0" borderId="85" xfId="0" applyFont="1" applyBorder="1"/>
    <xf numFmtId="0" fontId="4" fillId="6" borderId="86" xfId="0" applyFont="1" applyFill="1" applyBorder="1" applyProtection="1">
      <protection hidden="1"/>
    </xf>
    <xf numFmtId="0" fontId="4" fillId="0" borderId="73" xfId="0" applyFont="1" applyBorder="1" applyProtection="1">
      <protection hidden="1"/>
    </xf>
    <xf numFmtId="49" fontId="37" fillId="0" borderId="73" xfId="0" applyNumberFormat="1" applyFont="1" applyFill="1" applyBorder="1" applyAlignment="1" applyProtection="1">
      <alignment vertical="center" wrapText="1"/>
      <protection hidden="1"/>
    </xf>
    <xf numFmtId="0" fontId="7" fillId="7" borderId="88" xfId="0" applyFont="1" applyFill="1" applyBorder="1" applyAlignment="1" applyProtection="1">
      <alignment vertical="center"/>
      <protection hidden="1"/>
    </xf>
    <xf numFmtId="0" fontId="8" fillId="7" borderId="88" xfId="0" applyFont="1" applyFill="1" applyBorder="1" applyAlignment="1" applyProtection="1">
      <alignment vertical="center"/>
      <protection hidden="1"/>
    </xf>
    <xf numFmtId="0" fontId="8" fillId="7" borderId="89" xfId="0" applyFont="1" applyFill="1" applyBorder="1" applyAlignment="1" applyProtection="1">
      <alignment vertical="center"/>
      <protection hidden="1"/>
    </xf>
    <xf numFmtId="0" fontId="4" fillId="0" borderId="0" xfId="0" applyFont="1" applyFill="1" applyBorder="1" applyProtection="1">
      <protection hidden="1"/>
    </xf>
    <xf numFmtId="166" fontId="30" fillId="0" borderId="0" xfId="1" applyNumberFormat="1" applyFont="1" applyFill="1" applyBorder="1" applyAlignment="1" applyProtection="1">
      <protection hidden="1"/>
    </xf>
    <xf numFmtId="167" fontId="31" fillId="0" borderId="0" xfId="2" applyNumberFormat="1" applyFont="1" applyFill="1" applyBorder="1"/>
    <xf numFmtId="166" fontId="30" fillId="7" borderId="0" xfId="1" applyNumberFormat="1" applyFont="1" applyFill="1" applyBorder="1" applyAlignment="1" applyProtection="1">
      <alignment horizontal="left" wrapText="1"/>
      <protection hidden="1"/>
    </xf>
    <xf numFmtId="166" fontId="30" fillId="7" borderId="0" xfId="1" applyNumberFormat="1" applyFont="1" applyFill="1" applyBorder="1" applyAlignment="1" applyProtection="1">
      <alignment wrapText="1"/>
      <protection hidden="1"/>
    </xf>
    <xf numFmtId="167" fontId="31" fillId="7" borderId="0" xfId="2" applyNumberFormat="1" applyFont="1" applyFill="1" applyBorder="1" applyAlignment="1">
      <alignment vertical="center"/>
    </xf>
    <xf numFmtId="170" fontId="9" fillId="0" borderId="0" xfId="0" applyNumberFormat="1" applyFont="1"/>
    <xf numFmtId="0" fontId="20" fillId="0" borderId="0" xfId="0" applyFont="1"/>
    <xf numFmtId="0" fontId="3" fillId="0" borderId="0" xfId="0" applyFont="1"/>
    <xf numFmtId="0" fontId="20" fillId="0" borderId="90" xfId="0" applyFont="1" applyBorder="1" applyAlignment="1">
      <alignment horizontal="center"/>
    </xf>
    <xf numFmtId="170" fontId="3" fillId="0" borderId="0" xfId="0" applyNumberFormat="1" applyFont="1" applyAlignment="1">
      <alignment horizontal="center"/>
    </xf>
    <xf numFmtId="0" fontId="3" fillId="0" borderId="0" xfId="0" applyFont="1" applyAlignment="1">
      <alignment horizontal="center"/>
    </xf>
    <xf numFmtId="0" fontId="3" fillId="0" borderId="91" xfId="0" applyFont="1" applyBorder="1"/>
    <xf numFmtId="0" fontId="3" fillId="0" borderId="91" xfId="0" applyFont="1" applyBorder="1" applyAlignment="1">
      <alignment horizontal="center"/>
    </xf>
    <xf numFmtId="170" fontId="3" fillId="0" borderId="91" xfId="0" applyNumberFormat="1" applyFont="1" applyBorder="1" applyAlignment="1">
      <alignment horizontal="center"/>
    </xf>
    <xf numFmtId="0" fontId="4" fillId="0" borderId="0" xfId="0" applyFont="1" applyFill="1" applyAlignment="1" applyProtection="1">
      <alignment horizontal="center" vertical="center"/>
      <protection hidden="1"/>
    </xf>
    <xf numFmtId="0" fontId="9" fillId="0" borderId="0" xfId="0" applyFont="1" applyFill="1" applyAlignment="1">
      <alignment vertical="center"/>
    </xf>
    <xf numFmtId="0" fontId="9" fillId="0" borderId="34" xfId="0" applyFont="1" applyFill="1" applyBorder="1" applyAlignment="1">
      <alignment horizontal="center"/>
    </xf>
    <xf numFmtId="0" fontId="54" fillId="7" borderId="100" xfId="0" applyFont="1" applyFill="1" applyBorder="1" applyAlignment="1" applyProtection="1">
      <alignment vertical="center"/>
      <protection hidden="1"/>
    </xf>
    <xf numFmtId="0" fontId="0" fillId="0" borderId="0" xfId="0" applyBorder="1" applyAlignment="1">
      <alignment horizontal="center" vertical="center"/>
    </xf>
    <xf numFmtId="0" fontId="55" fillId="0" borderId="0" xfId="0" applyFont="1" applyBorder="1" applyAlignment="1">
      <alignment horizontal="center" vertical="center"/>
    </xf>
    <xf numFmtId="0" fontId="0" fillId="0" borderId="0" xfId="0" quotePrefix="1" applyBorder="1" applyAlignment="1">
      <alignment horizontal="center" vertical="center"/>
    </xf>
    <xf numFmtId="0" fontId="0" fillId="0" borderId="0" xfId="0" applyBorder="1" applyAlignment="1">
      <alignment horizontal="center"/>
    </xf>
    <xf numFmtId="0" fontId="10" fillId="0" borderId="0" xfId="0" applyFont="1" applyFill="1" applyProtection="1">
      <protection hidden="1"/>
    </xf>
    <xf numFmtId="3" fontId="9" fillId="0" borderId="29" xfId="0" applyNumberFormat="1" applyFont="1" applyBorder="1"/>
    <xf numFmtId="3" fontId="9" fillId="0" borderId="32" xfId="0" applyNumberFormat="1" applyFont="1" applyBorder="1"/>
    <xf numFmtId="0" fontId="56" fillId="0" borderId="104" xfId="0" applyFont="1" applyBorder="1" applyAlignment="1">
      <alignment horizontal="left" vertical="top" wrapText="1"/>
    </xf>
    <xf numFmtId="0" fontId="56" fillId="0" borderId="105" xfId="0" applyFont="1" applyBorder="1" applyAlignment="1">
      <alignment horizontal="left" vertical="top" wrapText="1"/>
    </xf>
    <xf numFmtId="0" fontId="22" fillId="0" borderId="1" xfId="0" applyFont="1" applyBorder="1" applyAlignment="1">
      <alignment horizontal="center" vertical="center" wrapText="1"/>
    </xf>
    <xf numFmtId="0" fontId="22" fillId="0" borderId="106" xfId="0" applyFont="1" applyBorder="1" applyAlignment="1">
      <alignment horizontal="left" vertical="top" wrapText="1"/>
    </xf>
    <xf numFmtId="0" fontId="22" fillId="0" borderId="104" xfId="0" applyFont="1" applyBorder="1" applyAlignment="1">
      <alignment vertical="top" wrapText="1"/>
    </xf>
    <xf numFmtId="0" fontId="22" fillId="0" borderId="104" xfId="0" applyFont="1" applyBorder="1" applyAlignment="1">
      <alignment horizontal="left" vertical="top" wrapText="1"/>
    </xf>
    <xf numFmtId="0" fontId="22" fillId="0" borderId="105" xfId="0" applyFont="1" applyBorder="1" applyAlignment="1">
      <alignment horizontal="left" vertical="top" wrapText="1"/>
    </xf>
    <xf numFmtId="169" fontId="22" fillId="0" borderId="1" xfId="0" applyNumberFormat="1" applyFont="1" applyBorder="1" applyAlignment="1">
      <alignment horizontal="center" vertical="center" wrapText="1"/>
    </xf>
    <xf numFmtId="0" fontId="22" fillId="0" borderId="0" xfId="0" applyFont="1" applyAlignment="1">
      <alignment horizontal="left" vertical="top" wrapText="1"/>
    </xf>
    <xf numFmtId="0" fontId="22" fillId="0" borderId="0" xfId="0" applyFont="1" applyAlignment="1">
      <alignment vertical="top" wrapText="1"/>
    </xf>
    <xf numFmtId="0" fontId="9" fillId="0" borderId="28" xfId="0" applyFont="1" applyFill="1" applyBorder="1"/>
    <xf numFmtId="3" fontId="9" fillId="0" borderId="31" xfId="0" applyNumberFormat="1" applyFont="1" applyFill="1" applyBorder="1" applyAlignment="1">
      <alignment horizontal="center"/>
    </xf>
    <xf numFmtId="3" fontId="9" fillId="0" borderId="37" xfId="0" applyNumberFormat="1" applyFont="1" applyFill="1" applyBorder="1" applyAlignment="1">
      <alignment horizontal="center"/>
    </xf>
    <xf numFmtId="166" fontId="9" fillId="0" borderId="1" xfId="0" applyNumberFormat="1" applyFont="1" applyBorder="1"/>
    <xf numFmtId="0" fontId="18" fillId="0" borderId="22" xfId="0" applyFont="1" applyBorder="1"/>
    <xf numFmtId="0" fontId="18" fillId="0" borderId="24" xfId="0" applyFont="1" applyBorder="1"/>
    <xf numFmtId="167" fontId="11" fillId="2" borderId="0" xfId="0" applyNumberFormat="1" applyFont="1" applyFill="1" applyBorder="1" applyAlignment="1">
      <alignment horizontal="center" vertical="center"/>
    </xf>
    <xf numFmtId="166" fontId="30" fillId="7" borderId="0" xfId="1" applyNumberFormat="1" applyFont="1" applyFill="1" applyBorder="1" applyAlignment="1" applyProtection="1">
      <alignment vertical="top" wrapText="1"/>
      <protection hidden="1"/>
    </xf>
    <xf numFmtId="0" fontId="32" fillId="0" borderId="80"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11" xfId="0" applyFont="1" applyBorder="1" applyAlignment="1">
      <alignment horizontal="center" vertical="center" wrapText="1"/>
    </xf>
    <xf numFmtId="166" fontId="33" fillId="0" borderId="65" xfId="1" applyNumberFormat="1" applyFont="1" applyFill="1" applyBorder="1"/>
    <xf numFmtId="166" fontId="33" fillId="0" borderId="66" xfId="1" applyNumberFormat="1" applyFont="1" applyFill="1" applyBorder="1"/>
    <xf numFmtId="170" fontId="0" fillId="0" borderId="66" xfId="2" applyNumberFormat="1" applyFont="1" applyFill="1" applyBorder="1"/>
    <xf numFmtId="170" fontId="0" fillId="0" borderId="67" xfId="2" applyNumberFormat="1" applyFont="1" applyFill="1" applyBorder="1"/>
    <xf numFmtId="170" fontId="0" fillId="0" borderId="11" xfId="2" applyNumberFormat="1" applyFont="1" applyFill="1" applyBorder="1"/>
    <xf numFmtId="170" fontId="0" fillId="0" borderId="69" xfId="2" applyNumberFormat="1" applyFont="1" applyFill="1" applyBorder="1"/>
    <xf numFmtId="170" fontId="0" fillId="0" borderId="70" xfId="2" applyNumberFormat="1" applyFont="1" applyFill="1" applyBorder="1"/>
    <xf numFmtId="166" fontId="33" fillId="0" borderId="47" xfId="1" applyNumberFormat="1" applyFont="1" applyFill="1" applyBorder="1"/>
    <xf numFmtId="0" fontId="32" fillId="0" borderId="17" xfId="0" applyFont="1" applyBorder="1"/>
    <xf numFmtId="1" fontId="33" fillId="0" borderId="0" xfId="0" applyNumberFormat="1" applyFont="1" applyBorder="1"/>
    <xf numFmtId="1" fontId="34" fillId="0" borderId="11" xfId="0" applyNumberFormat="1" applyFont="1" applyBorder="1"/>
    <xf numFmtId="0" fontId="0" fillId="0" borderId="73" xfId="0" applyBorder="1"/>
    <xf numFmtId="0" fontId="32" fillId="0" borderId="3" xfId="0" applyFont="1" applyBorder="1" applyAlignment="1">
      <alignment vertical="center" wrapText="1"/>
    </xf>
    <xf numFmtId="0" fontId="32" fillId="0" borderId="112" xfId="0" applyFont="1" applyBorder="1" applyAlignment="1">
      <alignment vertical="center" wrapText="1"/>
    </xf>
    <xf numFmtId="0" fontId="18" fillId="0" borderId="31" xfId="0" applyFont="1" applyFill="1" applyBorder="1" applyAlignment="1">
      <alignment wrapText="1"/>
    </xf>
    <xf numFmtId="3" fontId="9" fillId="0" borderId="17" xfId="0" applyNumberFormat="1" applyFont="1" applyBorder="1"/>
    <xf numFmtId="0" fontId="9" fillId="0" borderId="17" xfId="0" applyFont="1" applyBorder="1"/>
    <xf numFmtId="0" fontId="9" fillId="0" borderId="113" xfId="0" applyFont="1" applyBorder="1"/>
    <xf numFmtId="0" fontId="9" fillId="0" borderId="62" xfId="0" applyFont="1" applyBorder="1"/>
    <xf numFmtId="0" fontId="18" fillId="0" borderId="114" xfId="0" applyFont="1" applyBorder="1"/>
    <xf numFmtId="3" fontId="9" fillId="0" borderId="79" xfId="0" applyNumberFormat="1" applyFont="1" applyBorder="1" applyAlignment="1">
      <alignment horizontal="center"/>
    </xf>
    <xf numFmtId="167" fontId="9" fillId="0" borderId="114" xfId="2" applyNumberFormat="1" applyFont="1" applyBorder="1" applyAlignment="1">
      <alignment horizontal="center"/>
    </xf>
    <xf numFmtId="0" fontId="9" fillId="0" borderId="115" xfId="0" applyFont="1" applyBorder="1"/>
    <xf numFmtId="0" fontId="9" fillId="0" borderId="116" xfId="0" applyFont="1" applyBorder="1"/>
    <xf numFmtId="0" fontId="9" fillId="0" borderId="117" xfId="0" applyFont="1" applyBorder="1"/>
    <xf numFmtId="0" fontId="0" fillId="0" borderId="80" xfId="0" applyBorder="1"/>
    <xf numFmtId="0" fontId="1" fillId="0" borderId="80" xfId="0" applyFont="1" applyBorder="1"/>
    <xf numFmtId="0" fontId="0" fillId="0" borderId="3" xfId="0" applyBorder="1"/>
    <xf numFmtId="0" fontId="0" fillId="0" borderId="118" xfId="0" applyBorder="1"/>
    <xf numFmtId="0" fontId="1" fillId="0" borderId="118" xfId="0" applyFont="1" applyBorder="1"/>
    <xf numFmtId="0" fontId="1" fillId="0" borderId="119" xfId="0" applyFont="1" applyFill="1" applyBorder="1"/>
    <xf numFmtId="0" fontId="0" fillId="19" borderId="0" xfId="0" applyFill="1"/>
    <xf numFmtId="0" fontId="1" fillId="0" borderId="0" xfId="0" applyFont="1" applyFill="1" applyBorder="1"/>
    <xf numFmtId="3" fontId="9" fillId="5" borderId="0" xfId="0" applyNumberFormat="1" applyFont="1" applyFill="1"/>
    <xf numFmtId="0" fontId="0" fillId="0" borderId="77" xfId="0" applyFill="1" applyBorder="1"/>
    <xf numFmtId="0" fontId="58" fillId="5" borderId="0" xfId="0" applyFont="1" applyFill="1"/>
    <xf numFmtId="0" fontId="58" fillId="0" borderId="0" xfId="0" applyFont="1"/>
    <xf numFmtId="0" fontId="18" fillId="0" borderId="28" xfId="0" applyFont="1" applyBorder="1" applyAlignment="1"/>
    <xf numFmtId="0" fontId="9" fillId="0" borderId="28" xfId="0" applyFont="1" applyFill="1" applyBorder="1" applyAlignment="1"/>
    <xf numFmtId="0" fontId="18" fillId="0" borderId="28" xfId="0" applyFont="1" applyFill="1" applyBorder="1" applyAlignment="1"/>
    <xf numFmtId="0" fontId="1" fillId="0" borderId="1" xfId="0" applyFont="1" applyFill="1" applyBorder="1" applyAlignment="1">
      <alignment horizontal="center" vertical="center" wrapText="1"/>
    </xf>
    <xf numFmtId="0" fontId="0" fillId="0" borderId="1" xfId="0" applyFill="1" applyBorder="1"/>
    <xf numFmtId="0" fontId="1" fillId="0" borderId="8" xfId="0" applyFont="1" applyFill="1" applyBorder="1" applyAlignment="1">
      <alignment horizontal="center" vertical="center" wrapText="1"/>
    </xf>
    <xf numFmtId="0" fontId="0" fillId="0" borderId="8" xfId="0" applyFill="1" applyBorder="1"/>
    <xf numFmtId="0" fontId="1" fillId="0" borderId="1" xfId="0" applyFont="1" applyFill="1" applyBorder="1" applyAlignment="1">
      <alignment horizontal="center" vertical="center"/>
    </xf>
    <xf numFmtId="167" fontId="9" fillId="0" borderId="1" xfId="2" applyNumberFormat="1" applyFont="1" applyBorder="1"/>
    <xf numFmtId="0" fontId="11" fillId="6" borderId="2" xfId="0" applyFont="1" applyFill="1" applyBorder="1" applyAlignment="1" applyProtection="1">
      <alignment horizontal="center"/>
      <protection hidden="1"/>
    </xf>
    <xf numFmtId="0" fontId="4" fillId="0" borderId="37" xfId="0" applyFont="1" applyFill="1" applyBorder="1" applyAlignment="1" applyProtection="1">
      <alignment horizontal="center"/>
      <protection hidden="1"/>
    </xf>
    <xf numFmtId="3" fontId="4" fillId="6" borderId="37" xfId="0" applyNumberFormat="1" applyFont="1" applyFill="1" applyBorder="1" applyAlignment="1" applyProtection="1">
      <alignment horizontal="center"/>
      <protection hidden="1"/>
    </xf>
    <xf numFmtId="167" fontId="9" fillId="0" borderId="37" xfId="2" applyNumberFormat="1" applyFont="1" applyBorder="1"/>
    <xf numFmtId="0" fontId="0" fillId="0" borderId="1" xfId="0" applyBorder="1" applyAlignment="1">
      <alignment horizontal="center" vertical="center"/>
    </xf>
    <xf numFmtId="0" fontId="55" fillId="0" borderId="1" xfId="0" applyFont="1" applyBorder="1" applyAlignment="1">
      <alignment horizontal="center" vertical="center"/>
    </xf>
    <xf numFmtId="0" fontId="31" fillId="4" borderId="0" xfId="0" applyFont="1" applyFill="1"/>
    <xf numFmtId="175" fontId="6" fillId="7" borderId="88" xfId="0" quotePrefix="1" applyNumberFormat="1" applyFont="1" applyFill="1" applyBorder="1" applyAlignment="1" applyProtection="1">
      <alignment horizontal="center" vertical="center"/>
      <protection hidden="1"/>
    </xf>
    <xf numFmtId="0" fontId="9" fillId="0" borderId="0" xfId="0" applyFont="1" applyBorder="1" applyAlignment="1">
      <alignment horizontal="center"/>
    </xf>
    <xf numFmtId="0" fontId="28" fillId="8" borderId="83" xfId="0" applyFont="1" applyFill="1" applyBorder="1" applyAlignment="1" applyProtection="1">
      <alignment horizontal="center" vertical="center" wrapText="1"/>
      <protection hidden="1"/>
    </xf>
    <xf numFmtId="1" fontId="0" fillId="0" borderId="65" xfId="0" applyNumberFormat="1" applyBorder="1" applyAlignment="1">
      <alignment horizontal="center"/>
    </xf>
    <xf numFmtId="1" fontId="0" fillId="0" borderId="66" xfId="0" applyNumberFormat="1" applyBorder="1" applyAlignment="1">
      <alignment horizontal="center"/>
    </xf>
    <xf numFmtId="1" fontId="0" fillId="0" borderId="67" xfId="0" applyNumberFormat="1" applyBorder="1" applyAlignment="1">
      <alignment horizontal="center"/>
    </xf>
    <xf numFmtId="0" fontId="9" fillId="0" borderId="0" xfId="0" applyFont="1" applyFill="1" applyBorder="1" applyAlignment="1">
      <alignment horizontal="center"/>
    </xf>
    <xf numFmtId="0" fontId="32" fillId="0" borderId="65"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7" xfId="0" applyFont="1" applyBorder="1" applyAlignment="1">
      <alignment horizontal="center" vertical="center" wrapText="1"/>
    </xf>
    <xf numFmtId="0" fontId="18" fillId="0" borderId="24" xfId="0" applyFont="1" applyBorder="1" applyAlignment="1">
      <alignment horizontal="center"/>
    </xf>
    <xf numFmtId="0" fontId="13" fillId="6" borderId="0" xfId="0" applyFont="1" applyFill="1" applyAlignment="1" applyProtection="1">
      <alignment horizontal="justify" wrapText="1"/>
      <protection hidden="1"/>
    </xf>
    <xf numFmtId="0" fontId="6" fillId="10" borderId="88" xfId="0" quotePrefix="1" applyFont="1" applyFill="1" applyBorder="1" applyAlignment="1" applyProtection="1">
      <alignment horizontal="center" vertical="center"/>
      <protection locked="0"/>
    </xf>
    <xf numFmtId="49" fontId="4" fillId="18" borderId="0" xfId="0" applyNumberFormat="1" applyFont="1" applyFill="1" applyBorder="1" applyAlignment="1" applyProtection="1">
      <alignment horizontal="center" vertical="center" wrapText="1"/>
      <protection hidden="1"/>
    </xf>
    <xf numFmtId="0" fontId="9" fillId="0" borderId="103" xfId="0" applyFont="1" applyBorder="1" applyAlignment="1">
      <alignment horizontal="center"/>
    </xf>
    <xf numFmtId="0" fontId="9" fillId="0" borderId="54" xfId="0" applyFont="1" applyBorder="1" applyAlignment="1">
      <alignment horizontal="center"/>
    </xf>
    <xf numFmtId="0" fontId="9" fillId="0" borderId="73" xfId="0" applyFont="1" applyBorder="1" applyAlignment="1">
      <alignment horizontal="center"/>
    </xf>
    <xf numFmtId="0" fontId="9" fillId="0" borderId="0" xfId="0" applyFont="1" applyBorder="1" applyAlignment="1">
      <alignment horizontal="center"/>
    </xf>
    <xf numFmtId="49" fontId="37" fillId="12" borderId="0" xfId="0" applyNumberFormat="1" applyFont="1" applyFill="1" applyBorder="1" applyAlignment="1" applyProtection="1">
      <alignment horizontal="center" vertical="center" wrapText="1"/>
      <protection hidden="1"/>
    </xf>
    <xf numFmtId="0" fontId="27" fillId="8" borderId="0" xfId="0" applyFont="1" applyFill="1" applyBorder="1" applyAlignment="1" applyProtection="1">
      <alignment horizontal="center" vertical="center" wrapText="1"/>
      <protection hidden="1"/>
    </xf>
    <xf numFmtId="0" fontId="28" fillId="8" borderId="83" xfId="0" applyFont="1" applyFill="1" applyBorder="1" applyAlignment="1" applyProtection="1">
      <alignment horizontal="center" vertical="center" wrapText="1"/>
      <protection hidden="1"/>
    </xf>
    <xf numFmtId="0" fontId="5" fillId="7" borderId="87" xfId="0" applyFont="1" applyFill="1" applyBorder="1" applyAlignment="1" applyProtection="1">
      <alignment horizontal="left" vertical="center"/>
      <protection locked="0"/>
    </xf>
    <xf numFmtId="0" fontId="5" fillId="7" borderId="88" xfId="0" applyFont="1" applyFill="1" applyBorder="1" applyAlignment="1" applyProtection="1">
      <alignment horizontal="left" vertical="center"/>
      <protection locked="0"/>
    </xf>
    <xf numFmtId="0" fontId="11" fillId="2" borderId="19"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20" xfId="0" applyFont="1" applyFill="1" applyBorder="1" applyAlignment="1">
      <alignment horizontal="center" vertical="center"/>
    </xf>
    <xf numFmtId="0" fontId="4" fillId="7" borderId="19" xfId="0" applyFont="1" applyFill="1" applyBorder="1" applyAlignment="1">
      <alignment horizontal="center" vertical="center"/>
    </xf>
    <xf numFmtId="0" fontId="4" fillId="7" borderId="0" xfId="0" applyFont="1" applyFill="1" applyBorder="1" applyAlignment="1">
      <alignment horizontal="center" vertical="center"/>
    </xf>
    <xf numFmtId="0" fontId="4" fillId="7" borderId="20" xfId="0" applyFont="1" applyFill="1" applyBorder="1" applyAlignment="1">
      <alignment horizontal="center" vertical="center"/>
    </xf>
    <xf numFmtId="3" fontId="4" fillId="6" borderId="19" xfId="0" applyNumberFormat="1" applyFont="1" applyFill="1" applyBorder="1" applyAlignment="1" applyProtection="1">
      <alignment horizontal="center" vertical="center"/>
      <protection hidden="1"/>
    </xf>
    <xf numFmtId="3" fontId="4" fillId="6" borderId="0" xfId="0" applyNumberFormat="1" applyFont="1" applyFill="1" applyBorder="1" applyAlignment="1" applyProtection="1">
      <alignment horizontal="center" vertical="center"/>
      <protection hidden="1"/>
    </xf>
    <xf numFmtId="3" fontId="4" fillId="6" borderId="20" xfId="0" applyNumberFormat="1" applyFont="1" applyFill="1" applyBorder="1" applyAlignment="1" applyProtection="1">
      <alignment horizontal="center" vertical="center"/>
      <protection hidden="1"/>
    </xf>
    <xf numFmtId="3" fontId="29" fillId="2" borderId="101" xfId="0" applyNumberFormat="1" applyFont="1" applyFill="1" applyBorder="1" applyAlignment="1">
      <alignment horizontal="center" vertical="center"/>
    </xf>
    <xf numFmtId="3" fontId="29" fillId="2" borderId="102" xfId="0" applyNumberFormat="1" applyFont="1" applyFill="1" applyBorder="1" applyAlignment="1">
      <alignment horizontal="center" vertical="center"/>
    </xf>
    <xf numFmtId="0" fontId="24" fillId="8" borderId="5" xfId="0" applyFont="1" applyFill="1" applyBorder="1" applyAlignment="1" applyProtection="1">
      <alignment horizontal="center" vertical="center" wrapText="1"/>
      <protection hidden="1"/>
    </xf>
    <xf numFmtId="0" fontId="24" fillId="8" borderId="6"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protection hidden="1"/>
    </xf>
    <xf numFmtId="0" fontId="24" fillId="12" borderId="5" xfId="0" applyFont="1" applyFill="1" applyBorder="1" applyAlignment="1" applyProtection="1">
      <alignment horizontal="center" vertical="center" wrapText="1"/>
      <protection hidden="1"/>
    </xf>
    <xf numFmtId="0" fontId="24" fillId="12" borderId="6" xfId="0" applyFont="1" applyFill="1" applyBorder="1" applyAlignment="1" applyProtection="1">
      <alignment horizontal="center" vertical="center" wrapText="1"/>
      <protection hidden="1"/>
    </xf>
    <xf numFmtId="0" fontId="18" fillId="0" borderId="17" xfId="0" applyFont="1" applyBorder="1" applyAlignment="1">
      <alignment horizontal="center"/>
    </xf>
    <xf numFmtId="1" fontId="0" fillId="0" borderId="65" xfId="0" applyNumberFormat="1" applyBorder="1" applyAlignment="1">
      <alignment horizontal="center"/>
    </xf>
    <xf numFmtId="1" fontId="0" fillId="0" borderId="66" xfId="0" applyNumberFormat="1" applyBorder="1" applyAlignment="1">
      <alignment horizontal="center"/>
    </xf>
    <xf numFmtId="1" fontId="0" fillId="0" borderId="67" xfId="0" applyNumberFormat="1" applyBorder="1" applyAlignment="1">
      <alignment horizontal="center"/>
    </xf>
    <xf numFmtId="0" fontId="1" fillId="0" borderId="65" xfId="0" applyFont="1" applyBorder="1" applyAlignment="1">
      <alignment horizontal="center"/>
    </xf>
    <xf numFmtId="0" fontId="1" fillId="0" borderId="66" xfId="0" applyFont="1" applyBorder="1" applyAlignment="1">
      <alignment horizontal="center"/>
    </xf>
    <xf numFmtId="0" fontId="1" fillId="0" borderId="67" xfId="0" applyFont="1" applyBorder="1" applyAlignment="1">
      <alignment horizontal="center"/>
    </xf>
    <xf numFmtId="0" fontId="5" fillId="0" borderId="0" xfId="0" applyFont="1" applyAlignment="1">
      <alignment horizontal="center" vertical="center" wrapText="1"/>
    </xf>
    <xf numFmtId="0" fontId="9" fillId="0" borderId="62" xfId="0" applyFont="1" applyBorder="1" applyAlignment="1">
      <alignment horizontal="center"/>
    </xf>
    <xf numFmtId="0" fontId="9" fillId="0" borderId="56" xfId="0" applyFont="1" applyBorder="1" applyAlignment="1">
      <alignment horizontal="center"/>
    </xf>
    <xf numFmtId="0" fontId="24" fillId="12" borderId="0" xfId="0" applyFont="1" applyFill="1" applyBorder="1" applyAlignment="1" applyProtection="1">
      <alignment horizontal="center" vertical="center" wrapText="1"/>
      <protection hidden="1"/>
    </xf>
    <xf numFmtId="0" fontId="24" fillId="12" borderId="0" xfId="0" applyFont="1" applyFill="1" applyAlignment="1" applyProtection="1">
      <alignment horizontal="center" vertical="center" wrapText="1"/>
      <protection hidden="1"/>
    </xf>
    <xf numFmtId="0" fontId="9" fillId="0" borderId="0" xfId="0" applyFont="1" applyFill="1" applyBorder="1" applyAlignment="1">
      <alignment horizontal="center"/>
    </xf>
    <xf numFmtId="0" fontId="9" fillId="0" borderId="0" xfId="0" applyFont="1" applyFill="1" applyBorder="1" applyAlignment="1">
      <alignment horizontal="center" vertical="center"/>
    </xf>
    <xf numFmtId="0" fontId="24" fillId="0" borderId="0" xfId="0" applyFont="1" applyFill="1" applyBorder="1" applyAlignment="1" applyProtection="1">
      <alignment horizontal="center" vertical="center" wrapText="1"/>
      <protection hidden="1"/>
    </xf>
    <xf numFmtId="0" fontId="24" fillId="0" borderId="0" xfId="0" applyFont="1" applyFill="1" applyAlignment="1" applyProtection="1">
      <alignment horizontal="center" vertical="center" wrapText="1"/>
      <protection hidden="1"/>
    </xf>
    <xf numFmtId="0" fontId="24" fillId="0" borderId="12" xfId="0" applyFont="1" applyFill="1" applyBorder="1" applyAlignment="1" applyProtection="1">
      <alignment horizontal="center" vertical="center" wrapText="1"/>
      <protection hidden="1"/>
    </xf>
    <xf numFmtId="0" fontId="47" fillId="0" borderId="0" xfId="0" applyFont="1" applyFill="1" applyAlignment="1">
      <alignment horizontal="center" vertical="center" wrapText="1"/>
    </xf>
    <xf numFmtId="0" fontId="18" fillId="0" borderId="22" xfId="0" applyFont="1" applyBorder="1" applyAlignment="1">
      <alignment horizontal="center"/>
    </xf>
    <xf numFmtId="0" fontId="18" fillId="0" borderId="23" xfId="0" applyFont="1" applyBorder="1" applyAlignment="1">
      <alignment horizontal="center"/>
    </xf>
    <xf numFmtId="0" fontId="9" fillId="0" borderId="23" xfId="0" applyFont="1" applyBorder="1" applyAlignment="1">
      <alignment horizontal="center"/>
    </xf>
    <xf numFmtId="0" fontId="12" fillId="0" borderId="0" xfId="0" applyFont="1" applyFill="1" applyAlignment="1" applyProtection="1">
      <alignment horizontal="center" vertical="center" wrapText="1"/>
      <protection hidden="1"/>
    </xf>
    <xf numFmtId="3" fontId="31" fillId="7" borderId="0" xfId="0" applyNumberFormat="1" applyFont="1" applyFill="1" applyBorder="1" applyAlignment="1">
      <alignment horizontal="center" vertical="center"/>
    </xf>
    <xf numFmtId="3" fontId="31" fillId="7" borderId="20" xfId="0" applyNumberFormat="1" applyFont="1" applyFill="1" applyBorder="1" applyAlignment="1">
      <alignment horizontal="center" vertical="center"/>
    </xf>
    <xf numFmtId="3" fontId="31" fillId="6" borderId="0" xfId="0" applyNumberFormat="1" applyFont="1" applyFill="1" applyBorder="1" applyAlignment="1" applyProtection="1">
      <alignment horizontal="center" vertical="center"/>
      <protection hidden="1"/>
    </xf>
    <xf numFmtId="3" fontId="31" fillId="6" borderId="20" xfId="0" applyNumberFormat="1" applyFont="1" applyFill="1" applyBorder="1" applyAlignment="1" applyProtection="1">
      <alignment horizontal="center" vertical="center"/>
      <protection hidden="1"/>
    </xf>
    <xf numFmtId="0" fontId="19" fillId="0" borderId="17"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66" xfId="0" applyFont="1" applyBorder="1" applyAlignment="1">
      <alignment horizontal="center" vertical="center" wrapText="1"/>
    </xf>
    <xf numFmtId="0" fontId="32" fillId="0" borderId="67" xfId="0" applyFont="1" applyBorder="1" applyAlignment="1">
      <alignment horizontal="center" vertical="center" wrapText="1"/>
    </xf>
    <xf numFmtId="0" fontId="1" fillId="0" borderId="107" xfId="0" applyFont="1" applyBorder="1" applyAlignment="1">
      <alignment horizontal="center"/>
    </xf>
    <xf numFmtId="0" fontId="1" fillId="0" borderId="108" xfId="0" applyFont="1" applyBorder="1" applyAlignment="1">
      <alignment horizontal="center"/>
    </xf>
    <xf numFmtId="0" fontId="1" fillId="0" borderId="109" xfId="0" applyFont="1" applyBorder="1" applyAlignment="1">
      <alignment horizontal="center"/>
    </xf>
    <xf numFmtId="0" fontId="11" fillId="6" borderId="22" xfId="0" applyFont="1" applyFill="1" applyBorder="1" applyAlignment="1" applyProtection="1">
      <alignment horizontal="center"/>
      <protection hidden="1"/>
    </xf>
    <xf numFmtId="0" fontId="11" fillId="6" borderId="23" xfId="0" applyFont="1" applyFill="1" applyBorder="1" applyAlignment="1" applyProtection="1">
      <alignment horizontal="center"/>
      <protection hidden="1"/>
    </xf>
    <xf numFmtId="0" fontId="11" fillId="6" borderId="24" xfId="0" applyFont="1" applyFill="1" applyBorder="1" applyAlignment="1" applyProtection="1">
      <alignment horizontal="center"/>
      <protection hidden="1"/>
    </xf>
    <xf numFmtId="0" fontId="9" fillId="0" borderId="13" xfId="0" applyFont="1" applyBorder="1" applyAlignment="1">
      <alignment horizontal="center"/>
    </xf>
    <xf numFmtId="0" fontId="9" fillId="0" borderId="120" xfId="0" applyFont="1" applyBorder="1" applyAlignment="1">
      <alignment horizontal="center"/>
    </xf>
    <xf numFmtId="0" fontId="18" fillId="0" borderId="24" xfId="0" applyFont="1" applyBorder="1" applyAlignment="1">
      <alignment horizontal="center"/>
    </xf>
    <xf numFmtId="0" fontId="47" fillId="0" borderId="0" xfId="0" applyFont="1" applyFill="1" applyAlignment="1">
      <alignment horizontal="center" wrapText="1"/>
    </xf>
    <xf numFmtId="0" fontId="13" fillId="6" borderId="0" xfId="0" applyFont="1" applyFill="1" applyAlignment="1" applyProtection="1">
      <alignment horizontal="justify" wrapText="1"/>
      <protection hidden="1"/>
    </xf>
    <xf numFmtId="0" fontId="1" fillId="0" borderId="76" xfId="0" applyFont="1" applyBorder="1" applyAlignment="1">
      <alignment horizontal="center" wrapText="1"/>
    </xf>
    <xf numFmtId="0" fontId="1" fillId="0" borderId="77" xfId="0" applyFont="1" applyBorder="1" applyAlignment="1">
      <alignment horizontal="center" wrapText="1"/>
    </xf>
    <xf numFmtId="0" fontId="1" fillId="0" borderId="16" xfId="0" applyFont="1" applyFill="1" applyBorder="1" applyAlignment="1">
      <alignment horizontal="center"/>
    </xf>
    <xf numFmtId="0" fontId="1" fillId="0" borderId="17" xfId="0" applyFont="1" applyFill="1" applyBorder="1" applyAlignment="1">
      <alignment horizontal="center"/>
    </xf>
    <xf numFmtId="0" fontId="40" fillId="13" borderId="0" xfId="0" applyFont="1" applyFill="1" applyAlignment="1" applyProtection="1">
      <alignment wrapText="1"/>
      <protection hidden="1"/>
    </xf>
    <xf numFmtId="0" fontId="44" fillId="13" borderId="97" xfId="0" applyFont="1" applyFill="1" applyBorder="1" applyAlignment="1" applyProtection="1">
      <alignment wrapText="1"/>
      <protection hidden="1"/>
    </xf>
    <xf numFmtId="0" fontId="44" fillId="13" borderId="98" xfId="0" applyFont="1" applyFill="1" applyBorder="1" applyAlignment="1" applyProtection="1">
      <alignment wrapText="1"/>
      <protection hidden="1"/>
    </xf>
    <xf numFmtId="0" fontId="53" fillId="13" borderId="98" xfId="0" applyFont="1" applyFill="1" applyBorder="1" applyAlignment="1" applyProtection="1">
      <alignment wrapText="1"/>
      <protection hidden="1"/>
    </xf>
    <xf numFmtId="0" fontId="44" fillId="13" borderId="99" xfId="0" applyFont="1" applyFill="1" applyBorder="1" applyAlignment="1" applyProtection="1">
      <alignment wrapText="1"/>
      <protection hidden="1"/>
    </xf>
    <xf numFmtId="0" fontId="51" fillId="13" borderId="0" xfId="0" applyFont="1" applyFill="1" applyAlignment="1" applyProtection="1">
      <alignment wrapText="1"/>
      <protection hidden="1"/>
    </xf>
    <xf numFmtId="0" fontId="39" fillId="13" borderId="0" xfId="0" applyFont="1" applyFill="1" applyAlignment="1" applyProtection="1">
      <alignment wrapText="1"/>
      <protection hidden="1"/>
    </xf>
    <xf numFmtId="0" fontId="0" fillId="0" borderId="0" xfId="0" applyProtection="1">
      <protection hidden="1"/>
    </xf>
    <xf numFmtId="0" fontId="42" fillId="13" borderId="0" xfId="0" applyFont="1" applyFill="1" applyAlignment="1" applyProtection="1">
      <alignment wrapText="1"/>
      <protection hidden="1"/>
    </xf>
    <xf numFmtId="0" fontId="0" fillId="0" borderId="0" xfId="0" applyAlignment="1" applyProtection="1">
      <alignment wrapText="1"/>
      <protection hidden="1"/>
    </xf>
    <xf numFmtId="0" fontId="40" fillId="13" borderId="0" xfId="0" quotePrefix="1" applyFont="1" applyFill="1" applyAlignment="1" applyProtection="1">
      <alignment wrapText="1"/>
      <protection hidden="1"/>
    </xf>
    <xf numFmtId="0" fontId="42" fillId="13" borderId="0" xfId="0" applyFont="1" applyFill="1" applyAlignment="1" applyProtection="1">
      <alignment wrapText="1"/>
      <protection hidden="1"/>
    </xf>
    <xf numFmtId="0" fontId="44" fillId="13" borderId="96" xfId="0" applyFont="1" applyFill="1" applyBorder="1" applyAlignment="1" applyProtection="1">
      <alignment wrapText="1"/>
      <protection hidden="1"/>
    </xf>
    <xf numFmtId="0" fontId="44" fillId="13" borderId="95" xfId="0" applyFont="1" applyFill="1" applyBorder="1" applyAlignment="1" applyProtection="1">
      <alignment wrapText="1"/>
      <protection hidden="1"/>
    </xf>
    <xf numFmtId="0" fontId="19" fillId="17" borderId="0" xfId="0" applyFont="1" applyFill="1" applyAlignment="1" applyProtection="1">
      <alignment horizontal="center" vertical="top" wrapText="1"/>
      <protection hidden="1"/>
    </xf>
    <xf numFmtId="0" fontId="41" fillId="13" borderId="0" xfId="0" applyFont="1" applyFill="1" applyAlignment="1" applyProtection="1">
      <alignment wrapText="1"/>
      <protection hidden="1"/>
    </xf>
    <xf numFmtId="0" fontId="40" fillId="13" borderId="0" xfId="0" applyFont="1" applyFill="1" applyAlignment="1" applyProtection="1">
      <alignment wrapText="1"/>
      <protection hidden="1"/>
    </xf>
    <xf numFmtId="0" fontId="43" fillId="13" borderId="0" xfId="0" applyFont="1" applyFill="1" applyAlignment="1" applyProtection="1">
      <alignment wrapText="1"/>
      <protection hidden="1"/>
    </xf>
    <xf numFmtId="0" fontId="39" fillId="0" borderId="0" xfId="0" applyFont="1" applyFill="1" applyAlignment="1" applyProtection="1">
      <alignment wrapText="1"/>
      <protection hidden="1"/>
    </xf>
    <xf numFmtId="0" fontId="44" fillId="13" borderId="92" xfId="0" applyFont="1" applyFill="1" applyBorder="1" applyAlignment="1" applyProtection="1">
      <alignment wrapText="1"/>
      <protection hidden="1"/>
    </xf>
    <xf numFmtId="0" fontId="44" fillId="13" borderId="93" xfId="0" applyFont="1" applyFill="1" applyBorder="1" applyAlignment="1" applyProtection="1">
      <alignment wrapText="1"/>
      <protection hidden="1"/>
    </xf>
    <xf numFmtId="0" fontId="44" fillId="13" borderId="94" xfId="0" applyFont="1" applyFill="1" applyBorder="1" applyAlignment="1" applyProtection="1">
      <alignment wrapText="1"/>
      <protection hidden="1"/>
    </xf>
    <xf numFmtId="0" fontId="44" fillId="14" borderId="0" xfId="0" applyFont="1" applyFill="1" applyAlignment="1" applyProtection="1">
      <alignment horizontal="left" wrapText="1"/>
      <protection hidden="1"/>
    </xf>
    <xf numFmtId="0" fontId="45" fillId="14" borderId="0" xfId="0" applyFont="1" applyFill="1" applyAlignment="1" applyProtection="1">
      <alignment horizontal="left" wrapText="1"/>
      <protection hidden="1"/>
    </xf>
    <xf numFmtId="0" fontId="38" fillId="14" borderId="0" xfId="5" applyFill="1" applyBorder="1" applyAlignment="1" applyProtection="1">
      <alignment wrapText="1"/>
      <protection hidden="1"/>
    </xf>
    <xf numFmtId="0" fontId="44" fillId="14" borderId="0" xfId="0" applyFont="1" applyFill="1" applyAlignment="1" applyProtection="1">
      <alignment wrapText="1"/>
      <protection hidden="1"/>
    </xf>
    <xf numFmtId="0" fontId="46" fillId="15" borderId="0" xfId="0" applyFont="1" applyFill="1" applyAlignment="1" applyProtection="1">
      <alignment horizontal="center" vertical="center" wrapText="1"/>
      <protection hidden="1"/>
    </xf>
    <xf numFmtId="0" fontId="44" fillId="16" borderId="0" xfId="0" applyFont="1" applyFill="1" applyAlignment="1" applyProtection="1">
      <alignment wrapText="1"/>
      <protection hidden="1"/>
    </xf>
    <xf numFmtId="0" fontId="49" fillId="16" borderId="0" xfId="0" applyFont="1" applyFill="1" applyAlignment="1" applyProtection="1">
      <alignment wrapText="1"/>
      <protection hidden="1"/>
    </xf>
    <xf numFmtId="0" fontId="50" fillId="16" borderId="0" xfId="0" applyFont="1" applyFill="1" applyAlignment="1" applyProtection="1">
      <alignment wrapText="1"/>
      <protection hidden="1"/>
    </xf>
    <xf numFmtId="0" fontId="52" fillId="12" borderId="0" xfId="4" applyFont="1" applyFill="1" applyProtection="1">
      <protection locked="0"/>
    </xf>
  </cellXfs>
  <cellStyles count="6">
    <cellStyle name="Hipervínculo" xfId="4" builtinId="8"/>
    <cellStyle name="Hyperlink" xfId="5" xr:uid="{00000000-0005-0000-0000-000001000000}"/>
    <cellStyle name="Millares" xfId="1" builtinId="3"/>
    <cellStyle name="Millares 2" xfId="3" xr:uid="{00000000-0005-0000-0000-000003000000}"/>
    <cellStyle name="Normal" xfId="0" builtinId="0"/>
    <cellStyle name="Porcentaje" xfId="2" builtinId="5"/>
  </cellStyles>
  <dxfs count="20">
    <dxf>
      <numFmt numFmtId="3" formatCode="#,##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auto="1"/>
        <name val="Segoe UI"/>
        <scheme val="none"/>
      </font>
      <numFmt numFmtId="3" formatCode="#,##0"/>
      <fill>
        <patternFill patternType="solid">
          <fgColor indexed="64"/>
          <bgColor theme="0" tint="-4.9989318521683403E-2"/>
        </patternFill>
      </fill>
      <alignment horizontal="general" vertical="bottom"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9"/>
        <color auto="1"/>
        <name val="Segoe UI"/>
        <scheme val="none"/>
      </font>
      <numFmt numFmtId="3" formatCode="#,##0"/>
      <fill>
        <patternFill patternType="solid">
          <fgColor indexed="64"/>
          <bgColor theme="0" tint="-4.9989318521683403E-2"/>
        </patternFill>
      </fill>
      <alignment horizontal="general" vertical="bottom" textRotation="0" wrapText="0" indent="0" justifyLastLine="0" shrinkToFit="0" readingOrder="0"/>
    </dxf>
    <dxf>
      <border outline="0">
        <right style="thin">
          <color indexed="64"/>
        </right>
        <top style="thin">
          <color indexed="64"/>
        </top>
      </border>
    </dxf>
    <dxf>
      <border outline="0">
        <bottom style="thin">
          <color indexed="64"/>
        </bottom>
      </border>
    </dxf>
    <dxf>
      <font>
        <b val="0"/>
        <i val="0"/>
        <strike val="0"/>
        <condense val="0"/>
        <extend val="0"/>
        <outline val="0"/>
        <shadow val="0"/>
        <u val="none"/>
        <vertAlign val="baseline"/>
        <sz val="11"/>
        <color theme="1"/>
        <name val="Segoe UI"/>
        <scheme val="none"/>
      </font>
      <numFmt numFmtId="168" formatCode="0.00;0.00"/>
      <border diagonalUp="0" diagonalDown="0">
        <left style="hair">
          <color auto="1"/>
        </left>
        <right/>
        <top style="thin">
          <color auto="1"/>
        </top>
        <bottom style="hair">
          <color auto="1"/>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numFmt numFmtId="168" formatCode="0.00;0.00"/>
      <border diagonalUp="0" diagonalDown="0">
        <left style="hair">
          <color auto="1"/>
        </left>
        <right style="hair">
          <color auto="1"/>
        </right>
        <top style="thin">
          <color auto="1"/>
        </top>
        <bottom style="hair">
          <color auto="1"/>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Segoe UI"/>
        <scheme val="none"/>
      </font>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Segoe UI"/>
        <scheme val="none"/>
      </font>
      <border diagonalUp="0" diagonalDown="0" outline="0">
        <left/>
        <right style="thin">
          <color indexed="64"/>
        </right>
        <top/>
        <bottom style="thin">
          <color indexed="64"/>
        </bottom>
      </border>
    </dxf>
    <dxf>
      <border outline="0">
        <top style="thin">
          <color auto="1"/>
        </top>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11"/>
        <color theme="1"/>
        <name val="Segoe UI"/>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
      <font>
        <color theme="0" tint="-4.9989318521683403E-2"/>
      </font>
    </dxf>
  </dxfs>
  <tableStyles count="0" defaultTableStyle="TableStyleMedium2" defaultPivotStyle="PivotStyleLight16"/>
  <colors>
    <mruColors>
      <color rgb="FFB6004C"/>
      <color rgb="FFBFBFBF"/>
      <color rgb="FF0076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xml"/><Relationship Id="rId1" Type="http://schemas.microsoft.com/office/2011/relationships/chartStyle" Target="style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Población censada Negra, Afrodescendiente, Raizal y Palenquera, por clase y territorialidad étnica</a:t>
            </a:r>
          </a:p>
        </c:rich>
      </c:tx>
      <c:overlay val="0"/>
      <c:spPr>
        <a:noFill/>
        <a:ln>
          <a:noFill/>
        </a:ln>
        <a:effectLst/>
      </c:spPr>
      <c:txPr>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barChart>
        <c:barDir val="col"/>
        <c:grouping val="clustered"/>
        <c:varyColors val="0"/>
        <c:ser>
          <c:idx val="1"/>
          <c:order val="1"/>
          <c:spPr>
            <a:solidFill>
              <a:srgbClr val="B6004C"/>
            </a:solid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Visor_NARP_CNPV_2018!$N$93:$Q$93</c:f>
              <c:strCache>
                <c:ptCount val="4"/>
                <c:pt idx="0">
                  <c:v>Tierras de comunidades negras</c:v>
                </c:pt>
                <c:pt idx="1">
                  <c:v>Cabecera municipal</c:v>
                </c:pt>
                <c:pt idx="2">
                  <c:v>Resguardo indígena</c:v>
                </c:pt>
                <c:pt idx="3">
                  <c:v>Resto municipal fuera de territorio étnico</c:v>
                </c:pt>
              </c:strCache>
            </c:strRef>
          </c:cat>
          <c:val>
            <c:numRef>
              <c:f>Visor_NARP_CNPV_2018!$N$95:$Q$95</c:f>
              <c:numCache>
                <c:formatCode>#,##0</c:formatCode>
                <c:ptCount val="4"/>
                <c:pt idx="0">
                  <c:v>5887</c:v>
                </c:pt>
                <c:pt idx="1">
                  <c:v>219426</c:v>
                </c:pt>
                <c:pt idx="2">
                  <c:v>278</c:v>
                </c:pt>
                <c:pt idx="3">
                  <c:v>86521</c:v>
                </c:pt>
              </c:numCache>
            </c:numRef>
          </c:val>
          <c:extLst>
            <c:ext xmlns:c16="http://schemas.microsoft.com/office/drawing/2014/chart" uri="{C3380CC4-5D6E-409C-BE32-E72D297353CC}">
              <c16:uniqueId val="{00000000-EB9F-481D-904B-7E7B6906342A}"/>
            </c:ext>
          </c:extLst>
        </c:ser>
        <c:dLbls>
          <c:showLegendKey val="0"/>
          <c:showVal val="0"/>
          <c:showCatName val="0"/>
          <c:showSerName val="0"/>
          <c:showPercent val="0"/>
          <c:showBubbleSize val="0"/>
        </c:dLbls>
        <c:gapWidth val="219"/>
        <c:axId val="1936535056"/>
        <c:axId val="1936538864"/>
      </c:barChart>
      <c:barChart>
        <c:barDir val="col"/>
        <c:grouping val="clustered"/>
        <c:varyColors val="0"/>
        <c:ser>
          <c:idx val="0"/>
          <c:order val="0"/>
          <c:spPr>
            <a:solidFill>
              <a:srgbClr val="B6004C"/>
            </a:solidFill>
            <a:ln>
              <a:noFill/>
            </a:ln>
            <a:effectLst/>
          </c:spPr>
          <c:invertIfNegative val="0"/>
          <c:dPt>
            <c:idx val="0"/>
            <c:invertIfNegative val="0"/>
            <c:bubble3D val="0"/>
            <c:spPr>
              <a:solidFill>
                <a:srgbClr val="0076A2"/>
              </a:solidFill>
              <a:ln>
                <a:noFill/>
              </a:ln>
              <a:effectLst/>
            </c:spPr>
            <c:extLst>
              <c:ext xmlns:c16="http://schemas.microsoft.com/office/drawing/2014/chart" uri="{C3380CC4-5D6E-409C-BE32-E72D297353CC}">
                <c16:uniqueId val="{00000001-8B39-4AB6-8758-B27A86328A44}"/>
              </c:ext>
            </c:extLst>
          </c:dPt>
          <c:dLbls>
            <c:spPr>
              <a:noFill/>
              <a:ln>
                <a:noFill/>
              </a:ln>
              <a:effectLst/>
            </c:spPr>
            <c:txPr>
              <a:bodyPr rot="0" spcFirstLastPara="1" vertOverflow="ellipsis" vert="horz" wrap="square" lIns="38100" tIns="144000" rIns="38100" bIns="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Visor_NARP_CNPV_2018!$N$93:$Q$93</c:f>
              <c:strCache>
                <c:ptCount val="4"/>
                <c:pt idx="0">
                  <c:v>Tierras de comunidades negras</c:v>
                </c:pt>
                <c:pt idx="1">
                  <c:v>Cabecera municipal</c:v>
                </c:pt>
                <c:pt idx="2">
                  <c:v>Resguardo indígena</c:v>
                </c:pt>
                <c:pt idx="3">
                  <c:v>Resto municipal fuera de territorio étnico</c:v>
                </c:pt>
              </c:strCache>
            </c:strRef>
          </c:cat>
          <c:val>
            <c:numRef>
              <c:f>Visor_NARP_CNPV_2018!$N$96:$Q$96</c:f>
              <c:numCache>
                <c:formatCode>0.0%</c:formatCode>
                <c:ptCount val="4"/>
                <c:pt idx="0">
                  <c:v>1.8861818834264622E-2</c:v>
                </c:pt>
                <c:pt idx="1">
                  <c:v>0.70303608960885833</c:v>
                </c:pt>
                <c:pt idx="2">
                  <c:v>8.9070590044599369E-4</c:v>
                </c:pt>
                <c:pt idx="3">
                  <c:v>0.277211385656431</c:v>
                </c:pt>
              </c:numCache>
            </c:numRef>
          </c:val>
          <c:extLst>
            <c:ext xmlns:c16="http://schemas.microsoft.com/office/drawing/2014/chart" uri="{C3380CC4-5D6E-409C-BE32-E72D297353CC}">
              <c16:uniqueId val="{00000001-EB9F-481D-904B-7E7B6906342A}"/>
            </c:ext>
          </c:extLst>
        </c:ser>
        <c:dLbls>
          <c:showLegendKey val="0"/>
          <c:showVal val="0"/>
          <c:showCatName val="0"/>
          <c:showSerName val="0"/>
          <c:showPercent val="0"/>
          <c:showBubbleSize val="0"/>
        </c:dLbls>
        <c:gapWidth val="219"/>
        <c:axId val="164577216"/>
        <c:axId val="164569056"/>
      </c:barChart>
      <c:catAx>
        <c:axId val="193653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936538864"/>
        <c:crosses val="autoZero"/>
        <c:auto val="1"/>
        <c:lblAlgn val="ctr"/>
        <c:lblOffset val="100"/>
        <c:noMultiLvlLbl val="0"/>
      </c:catAx>
      <c:valAx>
        <c:axId val="1936538864"/>
        <c:scaling>
          <c:orientation val="minMax"/>
        </c:scaling>
        <c:delete val="0"/>
        <c:axPos val="l"/>
        <c:numFmt formatCode="#,##0" sourceLinked="1"/>
        <c:majorTickMark val="none"/>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36535056"/>
        <c:crosses val="autoZero"/>
        <c:crossBetween val="between"/>
      </c:valAx>
      <c:valAx>
        <c:axId val="164569056"/>
        <c:scaling>
          <c:orientation val="minMax"/>
        </c:scaling>
        <c:delete val="0"/>
        <c:axPos val="r"/>
        <c:numFmt formatCode="0%"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77216"/>
        <c:crosses val="max"/>
        <c:crossBetween val="between"/>
      </c:valAx>
      <c:catAx>
        <c:axId val="164577216"/>
        <c:scaling>
          <c:orientation val="minMax"/>
        </c:scaling>
        <c:delete val="1"/>
        <c:axPos val="b"/>
        <c:numFmt formatCode="General" sourceLinked="1"/>
        <c:majorTickMark val="out"/>
        <c:minorTickMark val="none"/>
        <c:tickLblPos val="nextTo"/>
        <c:crossAx val="164569056"/>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prstDash val="solid"/>
      <a:round/>
    </a:ln>
    <a:effectLst/>
  </c:spPr>
  <c:txPr>
    <a:bodyPr/>
    <a:lstStyle/>
    <a:p>
      <a:pPr>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400" b="1" i="0" kern="1200" baseline="0">
                <a:solidFill>
                  <a:srgbClr val="000000"/>
                </a:solidFill>
                <a:effectLst/>
                <a:latin typeface="Segoe UI" panose="020B0502040204020203" pitchFamily="34" charset="0"/>
                <a:cs typeface="Segoe UI" panose="020B0502040204020203" pitchFamily="34" charset="0"/>
              </a:rPr>
              <a:t>Población censada Negra, Afrodescendiente, Raizal y Palenquera, por clase</a:t>
            </a:r>
            <a:endParaRPr lang="es-CO" b="1">
              <a:effectLst/>
            </a:endParaRPr>
          </a:p>
        </c:rich>
      </c:tx>
      <c:overlay val="0"/>
      <c:spPr>
        <a:noFill/>
        <a:ln>
          <a:noFill/>
        </a:ln>
        <a:effectLst/>
      </c:spPr>
      <c:txPr>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barChart>
        <c:barDir val="col"/>
        <c:grouping val="clustered"/>
        <c:varyColors val="0"/>
        <c:ser>
          <c:idx val="0"/>
          <c:order val="0"/>
          <c:tx>
            <c:strRef>
              <c:f>Visor_NARP_CNPV_2018!$N$89</c:f>
              <c:strCache>
                <c:ptCount val="1"/>
                <c:pt idx="0">
                  <c:v>Clase</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905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Visor_NARP_CNPV_2018!$O$88:$Q$88</c:f>
              <c:strCache>
                <c:ptCount val="3"/>
                <c:pt idx="0">
                  <c:v>Cabecera Municipal</c:v>
                </c:pt>
                <c:pt idx="1">
                  <c:v>Centro Poblado</c:v>
                </c:pt>
                <c:pt idx="2">
                  <c:v>Rural disperso</c:v>
                </c:pt>
              </c:strCache>
            </c:strRef>
          </c:cat>
          <c:val>
            <c:numRef>
              <c:f>Visor_NARP_CNPV_2018!$O$89:$Q$89</c:f>
              <c:numCache>
                <c:formatCode>_(* #,##0_);_(* \(#,##0\);_(* "-"??_);_(@_)</c:formatCode>
                <c:ptCount val="3"/>
                <c:pt idx="0">
                  <c:v>219426</c:v>
                </c:pt>
                <c:pt idx="1">
                  <c:v>48048</c:v>
                </c:pt>
                <c:pt idx="2">
                  <c:v>44638</c:v>
                </c:pt>
              </c:numCache>
            </c:numRef>
          </c:val>
          <c:extLst>
            <c:ext xmlns:c16="http://schemas.microsoft.com/office/drawing/2014/chart" uri="{C3380CC4-5D6E-409C-BE32-E72D297353CC}">
              <c16:uniqueId val="{00000001-EB9F-481D-904B-7E7B6906342A}"/>
            </c:ext>
          </c:extLst>
        </c:ser>
        <c:dLbls>
          <c:showLegendKey val="0"/>
          <c:showVal val="0"/>
          <c:showCatName val="0"/>
          <c:showSerName val="0"/>
          <c:showPercent val="0"/>
          <c:showBubbleSize val="0"/>
        </c:dLbls>
        <c:gapWidth val="219"/>
        <c:axId val="164570144"/>
        <c:axId val="164581568"/>
      </c:barChart>
      <c:barChart>
        <c:barDir val="col"/>
        <c:grouping val="clustered"/>
        <c:varyColors val="0"/>
        <c:ser>
          <c:idx val="1"/>
          <c:order val="1"/>
          <c:tx>
            <c:strRef>
              <c:f>Visor_NARP_CNPV_2018!$N$90</c:f>
              <c:strCache>
                <c:ptCount val="1"/>
                <c:pt idx="0">
                  <c:v>Porcentaje Clase</c:v>
                </c:pt>
              </c:strCache>
            </c:strRef>
          </c:tx>
          <c:spPr>
            <a:solidFill>
              <a:srgbClr val="B6004C"/>
            </a:solidFill>
            <a:ln>
              <a:noFill/>
            </a:ln>
            <a:effectLst/>
          </c:spPr>
          <c:invertIfNegative val="0"/>
          <c:dLbls>
            <c:spPr>
              <a:noFill/>
              <a:ln>
                <a:noFill/>
              </a:ln>
              <a:effectLst/>
            </c:spPr>
            <c:txPr>
              <a:bodyPr rot="0" spcFirstLastPara="1" vertOverflow="ellipsis" vert="horz" wrap="square" lIns="72000" tIns="72000" rIns="38100" bIns="10800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prstDash val="solid"/>
                      <a:round/>
                    </a:ln>
                    <a:effectLst/>
                  </c:spPr>
                </c15:leaderLines>
              </c:ext>
            </c:extLst>
          </c:dLbls>
          <c:cat>
            <c:strRef>
              <c:f>Visor_NARP_CNPV_2018!$O$88:$Q$88</c:f>
              <c:strCache>
                <c:ptCount val="3"/>
                <c:pt idx="0">
                  <c:v>Cabecera Municipal</c:v>
                </c:pt>
                <c:pt idx="1">
                  <c:v>Centro Poblado</c:v>
                </c:pt>
                <c:pt idx="2">
                  <c:v>Rural disperso</c:v>
                </c:pt>
              </c:strCache>
            </c:strRef>
          </c:cat>
          <c:val>
            <c:numRef>
              <c:f>Visor_NARP_CNPV_2018!$O$90:$Q$90</c:f>
              <c:numCache>
                <c:formatCode>0.0%</c:formatCode>
                <c:ptCount val="3"/>
                <c:pt idx="0">
                  <c:v>0.70303608960885833</c:v>
                </c:pt>
                <c:pt idx="1">
                  <c:v>0.15394473778643564</c:v>
                </c:pt>
                <c:pt idx="2">
                  <c:v>0.14301917260470601</c:v>
                </c:pt>
              </c:numCache>
            </c:numRef>
          </c:val>
          <c:extLst>
            <c:ext xmlns:c16="http://schemas.microsoft.com/office/drawing/2014/chart" uri="{C3380CC4-5D6E-409C-BE32-E72D297353CC}">
              <c16:uniqueId val="{00000000-EB9F-481D-904B-7E7B6906342A}"/>
            </c:ext>
          </c:extLst>
        </c:ser>
        <c:dLbls>
          <c:showLegendKey val="0"/>
          <c:showVal val="0"/>
          <c:showCatName val="0"/>
          <c:showSerName val="0"/>
          <c:showPercent val="0"/>
          <c:showBubbleSize val="0"/>
        </c:dLbls>
        <c:gapWidth val="219"/>
        <c:axId val="164567968"/>
        <c:axId val="164583200"/>
      </c:barChart>
      <c:catAx>
        <c:axId val="164570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81568"/>
        <c:crosses val="autoZero"/>
        <c:auto val="1"/>
        <c:lblAlgn val="ctr"/>
        <c:lblOffset val="100"/>
        <c:noMultiLvlLbl val="0"/>
      </c:catAx>
      <c:valAx>
        <c:axId val="164581568"/>
        <c:scaling>
          <c:orientation val="minMax"/>
        </c:scaling>
        <c:delete val="0"/>
        <c:axPos val="l"/>
        <c:numFmt formatCode="_(* #,##0_);_(* \(#,##0\);_(* &quot;-&quot;??_);_(@_)" sourceLinked="1"/>
        <c:majorTickMark val="none"/>
        <c:minorTickMark val="none"/>
        <c:tickLblPos val="none"/>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4570144"/>
        <c:crosses val="autoZero"/>
        <c:crossBetween val="between"/>
      </c:valAx>
      <c:valAx>
        <c:axId val="164583200"/>
        <c:scaling>
          <c:orientation val="minMax"/>
        </c:scaling>
        <c:delete val="0"/>
        <c:axPos val="r"/>
        <c:numFmt formatCode="0%"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67968"/>
        <c:crosses val="max"/>
        <c:crossBetween val="between"/>
      </c:valAx>
      <c:catAx>
        <c:axId val="164567968"/>
        <c:scaling>
          <c:orientation val="minMax"/>
        </c:scaling>
        <c:delete val="1"/>
        <c:axPos val="b"/>
        <c:numFmt formatCode="General" sourceLinked="1"/>
        <c:majorTickMark val="out"/>
        <c:minorTickMark val="none"/>
        <c:tickLblPos val="nextTo"/>
        <c:crossAx val="164583200"/>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prstDash val="solid"/>
      <a:round/>
    </a:ln>
    <a:effectLst/>
  </c:spPr>
  <c:txPr>
    <a:bodyPr/>
    <a:lstStyle/>
    <a:p>
      <a:pPr>
        <a:defRPr/>
      </a:pPr>
      <a:endParaRPr lang="es-C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kern="1200" baseline="0">
                <a:solidFill>
                  <a:srgbClr val="000000"/>
                </a:solidFill>
                <a:effectLst/>
                <a:latin typeface="Segoe UI" panose="020B0502040204020203" pitchFamily="34" charset="0"/>
                <a:cs typeface="Segoe UI" panose="020B0502040204020203" pitchFamily="34" charset="0"/>
              </a:rPr>
              <a:t>Población </a:t>
            </a:r>
            <a:r>
              <a:rPr lang="es-CO" sz="1400" b="1" i="0" u="none" strike="noStrike" baseline="0">
                <a:effectLst/>
              </a:rPr>
              <a:t>Negra, Afrodescendiente, Raizal y Palenquera</a:t>
            </a:r>
            <a:r>
              <a:rPr lang="es-CO" sz="1400" b="1" i="0" kern="1200" baseline="0">
                <a:solidFill>
                  <a:srgbClr val="000000"/>
                </a:solidFill>
                <a:effectLst/>
                <a:latin typeface="Segoe UI" panose="020B0502040204020203" pitchFamily="34" charset="0"/>
                <a:cs typeface="Segoe UI" panose="020B0502040204020203" pitchFamily="34" charset="0"/>
              </a:rPr>
              <a:t> por grandes grupos de edad y sexo </a:t>
            </a:r>
            <a:endParaRPr lang="es-CO" b="1">
              <a:effectLst/>
            </a:endParaRPr>
          </a:p>
        </c:rich>
      </c:tx>
      <c:layout>
        <c:manualLayout>
          <c:xMode val="edge"/>
          <c:yMode val="edge"/>
          <c:x val="0.16992440610417561"/>
          <c:y val="1.4510960909491314E-2"/>
        </c:manualLayout>
      </c:layout>
      <c:overlay val="0"/>
    </c:title>
    <c:autoTitleDeleted val="0"/>
    <c:plotArea>
      <c:layout>
        <c:manualLayout>
          <c:layoutTarget val="inner"/>
          <c:xMode val="edge"/>
          <c:yMode val="edge"/>
          <c:x val="6.9388421120404942E-2"/>
          <c:y val="0.14774490194017451"/>
          <c:w val="0.95199149496124724"/>
          <c:h val="0.74400821240897042"/>
        </c:manualLayout>
      </c:layout>
      <c:barChart>
        <c:barDir val="col"/>
        <c:grouping val="clustered"/>
        <c:varyColors val="0"/>
        <c:ser>
          <c:idx val="0"/>
          <c:order val="0"/>
          <c:tx>
            <c:strRef>
              <c:f>Visor_NARP_CNPV_2018!$O$10</c:f>
              <c:strCache>
                <c:ptCount val="1"/>
                <c:pt idx="0">
                  <c:v>Hombre</c:v>
                </c:pt>
              </c:strCache>
            </c:strRef>
          </c:tx>
          <c:spPr>
            <a:noFill/>
          </c:spPr>
          <c:invertIfNegative val="0"/>
          <c:dLbls>
            <c:numFmt formatCode="#,##0" sourceLinked="0"/>
            <c:spPr>
              <a:solidFill>
                <a:sysClr val="window" lastClr="FFFFFF">
                  <a:alpha val="50000"/>
                </a:sysClr>
              </a:solidFill>
              <a:ln>
                <a:noFill/>
              </a:ln>
              <a:effectLst/>
            </c:spPr>
            <c:txPr>
              <a:bodyPr/>
              <a:lstStyle/>
              <a:p>
                <a:pPr algn="ct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Visor_NARP_CNPV_2018!$N$11:$N$13</c:f>
              <c:strCache>
                <c:ptCount val="3"/>
                <c:pt idx="0">
                  <c:v>0 a 14 años</c:v>
                </c:pt>
                <c:pt idx="1">
                  <c:v>15 a 64 años</c:v>
                </c:pt>
                <c:pt idx="2">
                  <c:v>65 años y más</c:v>
                </c:pt>
              </c:strCache>
            </c:strRef>
          </c:cat>
          <c:val>
            <c:numRef>
              <c:f>Visor_NARP_CNPV_2018!$O$11:$O$13</c:f>
              <c:numCache>
                <c:formatCode>#,##0</c:formatCode>
                <c:ptCount val="3"/>
                <c:pt idx="0">
                  <c:v>42540</c:v>
                </c:pt>
                <c:pt idx="1">
                  <c:v>100342</c:v>
                </c:pt>
                <c:pt idx="2">
                  <c:v>8098</c:v>
                </c:pt>
              </c:numCache>
            </c:numRef>
          </c:val>
          <c:extLst>
            <c:ext xmlns:c16="http://schemas.microsoft.com/office/drawing/2014/chart" uri="{C3380CC4-5D6E-409C-BE32-E72D297353CC}">
              <c16:uniqueId val="{00000008-34D2-44CF-9235-A57576D0F4B2}"/>
            </c:ext>
          </c:extLst>
        </c:ser>
        <c:ser>
          <c:idx val="1"/>
          <c:order val="1"/>
          <c:tx>
            <c:strRef>
              <c:f>Visor_NARP_CNPV_2018!$P$10</c:f>
              <c:strCache>
                <c:ptCount val="1"/>
                <c:pt idx="0">
                  <c:v>Mujer</c:v>
                </c:pt>
              </c:strCache>
            </c:strRef>
          </c:tx>
          <c:spPr>
            <a:noFill/>
          </c:spPr>
          <c:invertIfNegative val="0"/>
          <c:dLbls>
            <c:spPr>
              <a:solidFill>
                <a:sysClr val="window" lastClr="FFFFFF">
                  <a:alpha val="50000"/>
                </a:sysClr>
              </a:solidFill>
              <a:ln>
                <a:noFill/>
              </a:ln>
              <a:effectLst/>
            </c:spPr>
            <c:txPr>
              <a:bodyPr/>
              <a:lstStyle/>
              <a:p>
                <a:pPr algn="ct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Visor_NARP_CNPV_2018!$N$11:$N$13</c:f>
              <c:strCache>
                <c:ptCount val="3"/>
                <c:pt idx="0">
                  <c:v>0 a 14 años</c:v>
                </c:pt>
                <c:pt idx="1">
                  <c:v>15 a 64 años</c:v>
                </c:pt>
                <c:pt idx="2">
                  <c:v>65 años y más</c:v>
                </c:pt>
              </c:strCache>
            </c:strRef>
          </c:cat>
          <c:val>
            <c:numRef>
              <c:f>Visor_NARP_CNPV_2018!$P$11:$P$13</c:f>
              <c:numCache>
                <c:formatCode>#,##0</c:formatCode>
                <c:ptCount val="3"/>
                <c:pt idx="0">
                  <c:v>41168</c:v>
                </c:pt>
                <c:pt idx="1">
                  <c:v>110302</c:v>
                </c:pt>
                <c:pt idx="2">
                  <c:v>9662</c:v>
                </c:pt>
              </c:numCache>
            </c:numRef>
          </c:val>
          <c:extLst>
            <c:ext xmlns:c16="http://schemas.microsoft.com/office/drawing/2014/chart" uri="{C3380CC4-5D6E-409C-BE32-E72D297353CC}">
              <c16:uniqueId val="{0000000F-34D2-44CF-9235-A57576D0F4B2}"/>
            </c:ext>
          </c:extLst>
        </c:ser>
        <c:dLbls>
          <c:showLegendKey val="0"/>
          <c:showVal val="0"/>
          <c:showCatName val="0"/>
          <c:showSerName val="0"/>
          <c:showPercent val="0"/>
          <c:showBubbleSize val="0"/>
        </c:dLbls>
        <c:gapWidth val="40"/>
        <c:axId val="164570688"/>
        <c:axId val="166276144"/>
      </c:barChart>
      <c:barChart>
        <c:barDir val="col"/>
        <c:grouping val="clustered"/>
        <c:varyColors val="0"/>
        <c:ser>
          <c:idx val="2"/>
          <c:order val="2"/>
          <c:tx>
            <c:strRef>
              <c:f>Visor_NARP_CNPV_2018!$Q$10</c:f>
              <c:strCache>
                <c:ptCount val="1"/>
                <c:pt idx="0">
                  <c:v>Hombre</c:v>
                </c:pt>
              </c:strCache>
            </c:strRef>
          </c:tx>
          <c:spPr>
            <a:solidFill>
              <a:srgbClr val="BFBFBF"/>
            </a:solidFill>
          </c:spPr>
          <c:invertIfNegative val="0"/>
          <c:dLbls>
            <c:spPr>
              <a:noFill/>
              <a:ln>
                <a:noFill/>
              </a:ln>
              <a:effectLst/>
            </c:spPr>
            <c:txPr>
              <a:bodyPr/>
              <a:lstStyle/>
              <a:p>
                <a:pPr algn="ctr">
                  <a:defRPr sz="1400" b="1">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Visor_NARP_CNPV_2018!$N$11:$N$13</c:f>
              <c:strCache>
                <c:ptCount val="3"/>
                <c:pt idx="0">
                  <c:v>0 a 14 años</c:v>
                </c:pt>
                <c:pt idx="1">
                  <c:v>15 a 64 años</c:v>
                </c:pt>
                <c:pt idx="2">
                  <c:v>65 años y más</c:v>
                </c:pt>
              </c:strCache>
            </c:strRef>
          </c:cat>
          <c:val>
            <c:numRef>
              <c:f>Visor_NARP_CNPV_2018!$Q$11:$Q$13</c:f>
              <c:numCache>
                <c:formatCode>0.0%</c:formatCode>
                <c:ptCount val="3"/>
                <c:pt idx="0">
                  <c:v>0.28175917340045037</c:v>
                </c:pt>
                <c:pt idx="1">
                  <c:v>0.66460458338852824</c:v>
                </c:pt>
                <c:pt idx="2">
                  <c:v>5.3636243211021326E-2</c:v>
                </c:pt>
              </c:numCache>
            </c:numRef>
          </c:val>
          <c:extLst>
            <c:ext xmlns:c16="http://schemas.microsoft.com/office/drawing/2014/chart" uri="{C3380CC4-5D6E-409C-BE32-E72D297353CC}">
              <c16:uniqueId val="{00000000-34D2-44CF-9235-A57576D0F4B2}"/>
            </c:ext>
          </c:extLst>
        </c:ser>
        <c:ser>
          <c:idx val="3"/>
          <c:order val="3"/>
          <c:tx>
            <c:strRef>
              <c:f>Visor_NARP_CNPV_2018!$R$10</c:f>
              <c:strCache>
                <c:ptCount val="1"/>
                <c:pt idx="0">
                  <c:v>Mujer</c:v>
                </c:pt>
              </c:strCache>
            </c:strRef>
          </c:tx>
          <c:spPr>
            <a:solidFill>
              <a:srgbClr val="0076A2"/>
            </a:solidFill>
          </c:spPr>
          <c:invertIfNegative val="0"/>
          <c:dLbls>
            <c:spPr>
              <a:noFill/>
              <a:ln>
                <a:noFill/>
              </a:ln>
              <a:effectLst/>
            </c:spPr>
            <c:txPr>
              <a:bodyPr/>
              <a:lstStyle/>
              <a:p>
                <a:pPr algn="ctr">
                  <a:defRPr sz="1400" b="1">
                    <a:solidFill>
                      <a:sysClr val="windowText" lastClr="000000"/>
                    </a:solidFill>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Visor_NARP_CNPV_2018!$N$11:$N$13</c:f>
              <c:strCache>
                <c:ptCount val="3"/>
                <c:pt idx="0">
                  <c:v>0 a 14 años</c:v>
                </c:pt>
                <c:pt idx="1">
                  <c:v>15 a 64 años</c:v>
                </c:pt>
                <c:pt idx="2">
                  <c:v>65 años y más</c:v>
                </c:pt>
              </c:strCache>
            </c:strRef>
          </c:cat>
          <c:val>
            <c:numRef>
              <c:f>Visor_NARP_CNPV_2018!$R$11:$R$13</c:f>
              <c:numCache>
                <c:formatCode>0.0%</c:formatCode>
                <c:ptCount val="3"/>
                <c:pt idx="0">
                  <c:v>0.25549239133133084</c:v>
                </c:pt>
                <c:pt idx="1">
                  <c:v>0.68454434873271608</c:v>
                </c:pt>
                <c:pt idx="2">
                  <c:v>5.9963259935953132E-2</c:v>
                </c:pt>
              </c:numCache>
            </c:numRef>
          </c:val>
          <c:extLst>
            <c:ext xmlns:c16="http://schemas.microsoft.com/office/drawing/2014/chart" uri="{C3380CC4-5D6E-409C-BE32-E72D297353CC}">
              <c16:uniqueId val="{00000001-34D2-44CF-9235-A57576D0F4B2}"/>
            </c:ext>
          </c:extLst>
        </c:ser>
        <c:dLbls>
          <c:showLegendKey val="0"/>
          <c:showVal val="0"/>
          <c:showCatName val="0"/>
          <c:showSerName val="0"/>
          <c:showPercent val="0"/>
          <c:showBubbleSize val="0"/>
        </c:dLbls>
        <c:gapWidth val="40"/>
        <c:axId val="166265264"/>
        <c:axId val="166270160"/>
      </c:barChart>
      <c:catAx>
        <c:axId val="164570688"/>
        <c:scaling>
          <c:orientation val="minMax"/>
        </c:scaling>
        <c:delete val="0"/>
        <c:axPos val="b"/>
        <c:numFmt formatCode="General" sourceLinked="0"/>
        <c:majorTickMark val="out"/>
        <c:minorTickMark val="none"/>
        <c:tickLblPos val="nextTo"/>
        <c:txPr>
          <a:bodyPr/>
          <a:lstStyle/>
          <a:p>
            <a:pPr algn="ctr">
              <a:defRPr sz="1200"/>
            </a:pPr>
            <a:endParaRPr lang="es-CO"/>
          </a:p>
        </c:txPr>
        <c:crossAx val="166276144"/>
        <c:crosses val="autoZero"/>
        <c:auto val="1"/>
        <c:lblAlgn val="ctr"/>
        <c:lblOffset val="100"/>
        <c:noMultiLvlLbl val="0"/>
      </c:catAx>
      <c:valAx>
        <c:axId val="166276144"/>
        <c:scaling>
          <c:orientation val="minMax"/>
        </c:scaling>
        <c:delete val="0"/>
        <c:axPos val="l"/>
        <c:numFmt formatCode="0%" sourceLinked="0"/>
        <c:majorTickMark val="out"/>
        <c:minorTickMark val="none"/>
        <c:tickLblPos val="none"/>
        <c:spPr>
          <a:ln>
            <a:noFill/>
          </a:ln>
        </c:spPr>
        <c:crossAx val="164570688"/>
        <c:crosses val="autoZero"/>
        <c:crossBetween val="between"/>
      </c:valAx>
      <c:valAx>
        <c:axId val="166270160"/>
        <c:scaling>
          <c:orientation val="minMax"/>
        </c:scaling>
        <c:delete val="0"/>
        <c:axPos val="r"/>
        <c:numFmt formatCode="0%" sourceLinked="0"/>
        <c:majorTickMark val="out"/>
        <c:minorTickMark val="none"/>
        <c:tickLblPos val="low"/>
        <c:txPr>
          <a:bodyPr/>
          <a:lstStyle/>
          <a:p>
            <a:pPr>
              <a:defRPr sz="1050"/>
            </a:pPr>
            <a:endParaRPr lang="es-CO"/>
          </a:p>
        </c:txPr>
        <c:crossAx val="166265264"/>
        <c:crosses val="max"/>
        <c:crossBetween val="between"/>
      </c:valAx>
      <c:catAx>
        <c:axId val="166265264"/>
        <c:scaling>
          <c:orientation val="minMax"/>
        </c:scaling>
        <c:delete val="1"/>
        <c:axPos val="b"/>
        <c:numFmt formatCode="General" sourceLinked="1"/>
        <c:majorTickMark val="out"/>
        <c:minorTickMark val="none"/>
        <c:tickLblPos val="nextTo"/>
        <c:crossAx val="166270160"/>
        <c:crosses val="autoZero"/>
        <c:auto val="1"/>
        <c:lblAlgn val="ctr"/>
        <c:lblOffset val="100"/>
        <c:noMultiLvlLbl val="0"/>
      </c:catAx>
    </c:plotArea>
    <c:legend>
      <c:legendPos val="r"/>
      <c:legendEntry>
        <c:idx val="0"/>
        <c:delete val="1"/>
      </c:legendEntry>
      <c:legendEntry>
        <c:idx val="1"/>
        <c:delete val="1"/>
      </c:legendEntry>
      <c:overlay val="0"/>
      <c:txPr>
        <a:bodyPr/>
        <a:lstStyle/>
        <a:p>
          <a:pPr>
            <a:defRPr sz="1200"/>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kern="1200" baseline="0">
                <a:solidFill>
                  <a:srgbClr val="000000"/>
                </a:solidFill>
                <a:effectLst/>
                <a:latin typeface="Segoe UI" panose="020B0502040204020203" pitchFamily="34" charset="0"/>
                <a:cs typeface="Segoe UI" panose="020B0502040204020203" pitchFamily="34" charset="0"/>
              </a:rPr>
              <a:t>Población </a:t>
            </a:r>
            <a:r>
              <a:rPr lang="es-CO" sz="1400" b="1" i="0" u="none" strike="noStrike" baseline="0">
                <a:effectLst/>
              </a:rPr>
              <a:t>Negra, Afrodescendiente, Raizal y Palenquera </a:t>
            </a:r>
            <a:r>
              <a:rPr lang="es-CO" sz="1400" b="1" i="0" kern="1200" baseline="0">
                <a:solidFill>
                  <a:srgbClr val="000000"/>
                </a:solidFill>
                <a:effectLst/>
                <a:latin typeface="Segoe UI" panose="020B0502040204020203" pitchFamily="34" charset="0"/>
                <a:cs typeface="Segoe UI" panose="020B0502040204020203" pitchFamily="34" charset="0"/>
              </a:rPr>
              <a:t>por municipio </a:t>
            </a:r>
            <a:endParaRPr lang="es-CO" sz="1400" b="1">
              <a:effectLst/>
            </a:endParaRPr>
          </a:p>
        </c:rich>
      </c:tx>
      <c:layout>
        <c:manualLayout>
          <c:xMode val="edge"/>
          <c:yMode val="edge"/>
          <c:x val="0.1742595926592726"/>
          <c:y val="2.8425319288748935E-2"/>
        </c:manualLayout>
      </c:layout>
      <c:overlay val="0"/>
      <c:spPr>
        <a:noFill/>
        <a:ln>
          <a:noFill/>
        </a:ln>
        <a:effectLst/>
      </c:spPr>
    </c:title>
    <c:autoTitleDeleted val="0"/>
    <c:plotArea>
      <c:layout>
        <c:manualLayout>
          <c:layoutTarget val="inner"/>
          <c:xMode val="edge"/>
          <c:yMode val="edge"/>
          <c:x val="0.28956569358439699"/>
          <c:y val="0.14948719345993014"/>
          <c:w val="0.54138173937870626"/>
          <c:h val="0.78001766419319984"/>
        </c:manualLayout>
      </c:layout>
      <c:barChart>
        <c:barDir val="bar"/>
        <c:grouping val="stacked"/>
        <c:varyColors val="0"/>
        <c:ser>
          <c:idx val="1"/>
          <c:order val="1"/>
          <c:tx>
            <c:strRef>
              <c:f>Visor_NARP_CNPV_2018!$P$72</c:f>
              <c:strCache>
                <c:ptCount val="1"/>
                <c:pt idx="0">
                  <c:v>PORCENTAJE</c:v>
                </c:pt>
              </c:strCache>
            </c:strRef>
          </c:tx>
          <c:spPr>
            <a:noFill/>
          </c:spPr>
          <c:invertIfNegative val="0"/>
          <c:dLbls>
            <c:spPr>
              <a:solidFill>
                <a:schemeClr val="bg1">
                  <a:lumMod val="85000"/>
                  <a:alpha val="50000"/>
                </a:schemeClr>
              </a:solidFill>
              <a:ln>
                <a:noFill/>
              </a:ln>
              <a:effectLst/>
            </c:spPr>
            <c:txPr>
              <a:bodyPr rot="0" vert="horz"/>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Visor_NARP_CNPV_2018!$N$73:$N$83</c:f>
              <c:strCache>
                <c:ptCount val="11"/>
                <c:pt idx="0">
                  <c:v>Otros</c:v>
                </c:pt>
                <c:pt idx="1">
                  <c:v>Zaragoza</c:v>
                </c:pt>
                <c:pt idx="2">
                  <c:v>Arboletes</c:v>
                </c:pt>
                <c:pt idx="3">
                  <c:v>San Juan de Urabá</c:v>
                </c:pt>
                <c:pt idx="4">
                  <c:v>Carepa</c:v>
                </c:pt>
                <c:pt idx="5">
                  <c:v>Bello</c:v>
                </c:pt>
                <c:pt idx="6">
                  <c:v>Necoclí</c:v>
                </c:pt>
                <c:pt idx="7">
                  <c:v>Chigorodó</c:v>
                </c:pt>
                <c:pt idx="8">
                  <c:v>Apartadó</c:v>
                </c:pt>
                <c:pt idx="9">
                  <c:v>Turbo</c:v>
                </c:pt>
                <c:pt idx="10">
                  <c:v>Medellín</c:v>
                </c:pt>
              </c:strCache>
            </c:strRef>
          </c:cat>
          <c:val>
            <c:numRef>
              <c:f>Visor_NARP_CNPV_2018!$P$73:$P$83</c:f>
              <c:numCache>
                <c:formatCode>0.0%</c:formatCode>
                <c:ptCount val="11"/>
                <c:pt idx="0">
                  <c:v>0.20734554325441895</c:v>
                </c:pt>
                <c:pt idx="1">
                  <c:v>1.9772515783262629E-2</c:v>
                </c:pt>
                <c:pt idx="2">
                  <c:v>2.3550703512548482E-2</c:v>
                </c:pt>
                <c:pt idx="3">
                  <c:v>2.4406626288257065E-2</c:v>
                </c:pt>
                <c:pt idx="4">
                  <c:v>3.1412599089969843E-2</c:v>
                </c:pt>
                <c:pt idx="5">
                  <c:v>4.0622514733766039E-2</c:v>
                </c:pt>
                <c:pt idx="6">
                  <c:v>5.1894108126135499E-2</c:v>
                </c:pt>
                <c:pt idx="7">
                  <c:v>6.8443503266266609E-2</c:v>
                </c:pt>
                <c:pt idx="8">
                  <c:v>0.11797974238357001</c:v>
                </c:pt>
                <c:pt idx="9">
                  <c:v>0.19392598017151105</c:v>
                </c:pt>
                <c:pt idx="10">
                  <c:v>0.22064616339029378</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66272880"/>
        <c:axId val="166269616"/>
      </c:barChart>
      <c:barChart>
        <c:barDir val="bar"/>
        <c:grouping val="clustered"/>
        <c:varyColors val="0"/>
        <c:ser>
          <c:idx val="0"/>
          <c:order val="0"/>
          <c:tx>
            <c:strRef>
              <c:f>Visor_NARP_CNPV_2018!$O$72</c:f>
              <c:strCache>
                <c:ptCount val="1"/>
                <c:pt idx="0">
                  <c:v>PERSONAS</c:v>
                </c:pt>
              </c:strCache>
            </c:strRef>
          </c:tx>
          <c:spPr>
            <a:solidFill>
              <a:srgbClr val="B6004C"/>
            </a:solidFill>
          </c:spPr>
          <c:invertIfNegative val="0"/>
          <c:dLbls>
            <c:spPr>
              <a:noFill/>
              <a:ln>
                <a:noFill/>
              </a:ln>
              <a:effectLst/>
            </c:spPr>
            <c:txPr>
              <a:bodyPr rot="0" vert="horz" lIns="432000" rIns="0"/>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Visor_NARP_CNPV_2018!$N$73:$N$83</c:f>
              <c:strCache>
                <c:ptCount val="11"/>
                <c:pt idx="0">
                  <c:v>Otros</c:v>
                </c:pt>
                <c:pt idx="1">
                  <c:v>Zaragoza</c:v>
                </c:pt>
                <c:pt idx="2">
                  <c:v>Arboletes</c:v>
                </c:pt>
                <c:pt idx="3">
                  <c:v>San Juan de Urabá</c:v>
                </c:pt>
                <c:pt idx="4">
                  <c:v>Carepa</c:v>
                </c:pt>
                <c:pt idx="5">
                  <c:v>Bello</c:v>
                </c:pt>
                <c:pt idx="6">
                  <c:v>Necoclí</c:v>
                </c:pt>
                <c:pt idx="7">
                  <c:v>Chigorodó</c:v>
                </c:pt>
                <c:pt idx="8">
                  <c:v>Apartadó</c:v>
                </c:pt>
                <c:pt idx="9">
                  <c:v>Turbo</c:v>
                </c:pt>
                <c:pt idx="10">
                  <c:v>Medellín</c:v>
                </c:pt>
              </c:strCache>
            </c:strRef>
          </c:cat>
          <c:val>
            <c:numRef>
              <c:f>Visor_NARP_CNPV_2018!$O$73:$O$83</c:f>
              <c:numCache>
                <c:formatCode>#,##0</c:formatCode>
                <c:ptCount val="11"/>
                <c:pt idx="0">
                  <c:v>88905</c:v>
                </c:pt>
                <c:pt idx="1">
                  <c:v>8478</c:v>
                </c:pt>
                <c:pt idx="2">
                  <c:v>10098</c:v>
                </c:pt>
                <c:pt idx="3">
                  <c:v>10465</c:v>
                </c:pt>
                <c:pt idx="4">
                  <c:v>13469</c:v>
                </c:pt>
                <c:pt idx="5">
                  <c:v>17418</c:v>
                </c:pt>
                <c:pt idx="6">
                  <c:v>22251</c:v>
                </c:pt>
                <c:pt idx="7">
                  <c:v>29347</c:v>
                </c:pt>
                <c:pt idx="8">
                  <c:v>50587</c:v>
                </c:pt>
                <c:pt idx="9">
                  <c:v>83151</c:v>
                </c:pt>
                <c:pt idx="10">
                  <c:v>94608</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66263088"/>
        <c:axId val="166264176"/>
      </c:barChart>
      <c:catAx>
        <c:axId val="16627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200"/>
            </a:pPr>
            <a:endParaRPr lang="es-CO"/>
          </a:p>
        </c:txPr>
        <c:crossAx val="166269616"/>
        <c:crosses val="autoZero"/>
        <c:auto val="1"/>
        <c:lblAlgn val="ctr"/>
        <c:lblOffset val="100"/>
        <c:noMultiLvlLbl val="0"/>
      </c:catAx>
      <c:valAx>
        <c:axId val="166269616"/>
        <c:scaling>
          <c:orientation val="minMax"/>
        </c:scaling>
        <c:delete val="0"/>
        <c:axPos val="b"/>
        <c:numFmt formatCode="0.0%" sourceLinked="1"/>
        <c:majorTickMark val="none"/>
        <c:minorTickMark val="none"/>
        <c:tickLblPos val="none"/>
        <c:spPr>
          <a:noFill/>
          <a:ln>
            <a:noFill/>
          </a:ln>
          <a:effectLst/>
        </c:spPr>
        <c:txPr>
          <a:bodyPr rot="-60000000" vert="horz"/>
          <a:lstStyle/>
          <a:p>
            <a:pPr>
              <a:defRPr/>
            </a:pPr>
            <a:endParaRPr lang="es-CO"/>
          </a:p>
        </c:txPr>
        <c:crossAx val="166272880"/>
        <c:crosses val="autoZero"/>
        <c:crossBetween val="between"/>
      </c:valAx>
      <c:valAx>
        <c:axId val="166264176"/>
        <c:scaling>
          <c:orientation val="minMax"/>
        </c:scaling>
        <c:delete val="0"/>
        <c:axPos val="t"/>
        <c:numFmt formatCode="#,##0" sourceLinked="1"/>
        <c:majorTickMark val="out"/>
        <c:minorTickMark val="none"/>
        <c:tickLblPos val="low"/>
        <c:spPr>
          <a:noFill/>
          <a:ln>
            <a:noFill/>
          </a:ln>
          <a:effectLst/>
        </c:spPr>
        <c:txPr>
          <a:bodyPr rot="-60000000" vert="horz"/>
          <a:lstStyle/>
          <a:p>
            <a:pPr>
              <a:defRPr/>
            </a:pPr>
            <a:endParaRPr lang="es-CO"/>
          </a:p>
        </c:txPr>
        <c:crossAx val="166263088"/>
        <c:crosses val="max"/>
        <c:crossBetween val="between"/>
      </c:valAx>
      <c:catAx>
        <c:axId val="166263088"/>
        <c:scaling>
          <c:orientation val="minMax"/>
        </c:scaling>
        <c:delete val="1"/>
        <c:axPos val="l"/>
        <c:numFmt formatCode="General" sourceLinked="1"/>
        <c:majorTickMark val="out"/>
        <c:minorTickMark val="none"/>
        <c:tickLblPos val="nextTo"/>
        <c:crossAx val="166264176"/>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a:pPr>
            <a:r>
              <a:rPr lang="es-CO"/>
              <a:t>Población </a:t>
            </a:r>
            <a:r>
              <a:rPr lang="es-CO" sz="1320" b="1" i="0" u="none" strike="noStrike" baseline="0">
                <a:effectLst/>
              </a:rPr>
              <a:t>Negra, Afrodescendiente, Raizal y Palenquera de 10 años y más </a:t>
            </a:r>
            <a:r>
              <a:rPr lang="es-CO"/>
              <a:t>según actividad que realizó la semana anterior al censo por sexo</a:t>
            </a:r>
            <a:endParaRPr lang="es-CO">
              <a:solidFill>
                <a:sysClr val="windowText" lastClr="000000"/>
              </a:solidFill>
            </a:endParaRPr>
          </a:p>
        </c:rich>
      </c:tx>
      <c:overlay val="0"/>
      <c:spPr>
        <a:noFill/>
        <a:ln>
          <a:noFill/>
        </a:ln>
        <a:effectLst/>
      </c:spPr>
    </c:title>
    <c:autoTitleDeleted val="0"/>
    <c:plotArea>
      <c:layout>
        <c:manualLayout>
          <c:layoutTarget val="inner"/>
          <c:xMode val="edge"/>
          <c:yMode val="edge"/>
          <c:x val="0.31185364703663537"/>
          <c:y val="0.13190381427420109"/>
          <c:w val="0.65871667688245561"/>
          <c:h val="0.80755496279107619"/>
        </c:manualLayout>
      </c:layout>
      <c:barChart>
        <c:barDir val="bar"/>
        <c:grouping val="clustered"/>
        <c:varyColors val="0"/>
        <c:ser>
          <c:idx val="0"/>
          <c:order val="0"/>
          <c:tx>
            <c:strRef>
              <c:f>Visor_NARP_CNPV_2018!$N$228</c:f>
              <c:strCache>
                <c:ptCount val="1"/>
                <c:pt idx="0">
                  <c:v>Hombre</c:v>
                </c:pt>
              </c:strCache>
            </c:strRef>
          </c:tx>
          <c:spPr>
            <a:noFill/>
            <a:ln>
              <a:noFill/>
            </a:ln>
            <a:effectLst/>
          </c:spPr>
          <c:invertIfNegative val="0"/>
          <c:dLbls>
            <c:spPr>
              <a:noFill/>
              <a:ln>
                <a:noFill/>
              </a:ln>
              <a:effectLst/>
            </c:spPr>
            <c:txPr>
              <a:bodyPr rot="0" vert="horz"/>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Visor_NARP_CNPV_2018!$O$232:$W$232</c:f>
              <c:strCache>
                <c:ptCount val="9"/>
                <c:pt idx="0">
                  <c:v>Estuvo en otra situación</c:v>
                </c:pt>
                <c:pt idx="1">
                  <c:v>Es incapacitado(a) permanentemente para trabajar</c:v>
                </c:pt>
                <c:pt idx="2">
                  <c:v>Trabajó o ayudó en un negocio por lo menos una hora sin que le pagaran</c:v>
                </c:pt>
                <c:pt idx="3">
                  <c:v>Vivió de jubilación, pensión o renta</c:v>
                </c:pt>
                <c:pt idx="4">
                  <c:v>No trabajó, pero tenía un empleo, trabajo o negocio por el que recibe ingresos</c:v>
                </c:pt>
                <c:pt idx="5">
                  <c:v>Buscó trabajo</c:v>
                </c:pt>
                <c:pt idx="6">
                  <c:v>Estudió</c:v>
                </c:pt>
                <c:pt idx="7">
                  <c:v>Realizó oficios del hogar</c:v>
                </c:pt>
                <c:pt idx="8">
                  <c:v>Trabajó por lo menos una hora en una actividad que le generó algún ingreso</c:v>
                </c:pt>
              </c:strCache>
            </c:strRef>
          </c:cat>
          <c:val>
            <c:numRef>
              <c:f>Visor_NARP_CNPV_2018!$O$228:$W$228</c:f>
              <c:numCache>
                <c:formatCode>#,##0</c:formatCode>
                <c:ptCount val="9"/>
                <c:pt idx="0">
                  <c:v>8995</c:v>
                </c:pt>
                <c:pt idx="1">
                  <c:v>1479</c:v>
                </c:pt>
                <c:pt idx="2">
                  <c:v>1872</c:v>
                </c:pt>
                <c:pt idx="3">
                  <c:v>2197</c:v>
                </c:pt>
                <c:pt idx="4">
                  <c:v>6395</c:v>
                </c:pt>
                <c:pt idx="5">
                  <c:v>8030</c:v>
                </c:pt>
                <c:pt idx="6">
                  <c:v>28035</c:v>
                </c:pt>
                <c:pt idx="7">
                  <c:v>3283</c:v>
                </c:pt>
                <c:pt idx="8">
                  <c:v>63069</c:v>
                </c:pt>
              </c:numCache>
            </c:numRef>
          </c:val>
          <c:extLst>
            <c:ext xmlns:c16="http://schemas.microsoft.com/office/drawing/2014/chart" uri="{C3380CC4-5D6E-409C-BE32-E72D297353CC}">
              <c16:uniqueId val="{00000000-A9B1-4632-A07E-A5371B94B7B5}"/>
            </c:ext>
          </c:extLst>
        </c:ser>
        <c:ser>
          <c:idx val="3"/>
          <c:order val="3"/>
          <c:tx>
            <c:strRef>
              <c:f>Visor_NARP_CNPV_2018!$N$231</c:f>
              <c:strCache>
                <c:ptCount val="1"/>
                <c:pt idx="0">
                  <c:v>Mujer</c:v>
                </c:pt>
              </c:strCache>
            </c:strRef>
          </c:tx>
          <c:spPr>
            <a:noFill/>
          </c:spPr>
          <c:invertIfNegative val="0"/>
          <c:dLbls>
            <c:spPr>
              <a:solidFill>
                <a:sysClr val="window" lastClr="FFFFFF">
                  <a:alpha val="50000"/>
                </a:sysClr>
              </a:solidFill>
              <a:ln>
                <a:noFill/>
              </a:ln>
              <a:effectLst/>
            </c:spPr>
            <c:txPr>
              <a:bodyPr/>
              <a:lstStyle/>
              <a:p>
                <a:pPr>
                  <a:defRPr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Visor_NARP_CNPV_2018!$O$232:$W$232</c:f>
              <c:strCache>
                <c:ptCount val="9"/>
                <c:pt idx="0">
                  <c:v>Estuvo en otra situación</c:v>
                </c:pt>
                <c:pt idx="1">
                  <c:v>Es incapacitado(a) permanentemente para trabajar</c:v>
                </c:pt>
                <c:pt idx="2">
                  <c:v>Trabajó o ayudó en un negocio por lo menos una hora sin que le pagaran</c:v>
                </c:pt>
                <c:pt idx="3">
                  <c:v>Vivió de jubilación, pensión o renta</c:v>
                </c:pt>
                <c:pt idx="4">
                  <c:v>No trabajó, pero tenía un empleo, trabajo o negocio por el que recibe ingresos</c:v>
                </c:pt>
                <c:pt idx="5">
                  <c:v>Buscó trabajo</c:v>
                </c:pt>
                <c:pt idx="6">
                  <c:v>Estudió</c:v>
                </c:pt>
                <c:pt idx="7">
                  <c:v>Realizó oficios del hogar</c:v>
                </c:pt>
                <c:pt idx="8">
                  <c:v>Trabajó por lo menos una hora en una actividad que le generó algún ingreso</c:v>
                </c:pt>
              </c:strCache>
            </c:strRef>
          </c:cat>
          <c:val>
            <c:numRef>
              <c:f>Visor_NARP_CNPV_2018!$O$231:$W$231</c:f>
              <c:numCache>
                <c:formatCode>#,##0</c:formatCode>
                <c:ptCount val="9"/>
                <c:pt idx="0">
                  <c:v>5054</c:v>
                </c:pt>
                <c:pt idx="1">
                  <c:v>1065</c:v>
                </c:pt>
                <c:pt idx="2">
                  <c:v>1003</c:v>
                </c:pt>
                <c:pt idx="3">
                  <c:v>1721</c:v>
                </c:pt>
                <c:pt idx="4">
                  <c:v>3606</c:v>
                </c:pt>
                <c:pt idx="5">
                  <c:v>6507</c:v>
                </c:pt>
                <c:pt idx="6">
                  <c:v>30277</c:v>
                </c:pt>
                <c:pt idx="7">
                  <c:v>51433</c:v>
                </c:pt>
                <c:pt idx="8">
                  <c:v>34342</c:v>
                </c:pt>
              </c:numCache>
            </c:numRef>
          </c:val>
          <c:extLst>
            <c:ext xmlns:c16="http://schemas.microsoft.com/office/drawing/2014/chart" uri="{C3380CC4-5D6E-409C-BE32-E72D297353CC}">
              <c16:uniqueId val="{00000007-C488-431C-A93B-4D624B5D914A}"/>
            </c:ext>
          </c:extLst>
        </c:ser>
        <c:dLbls>
          <c:showLegendKey val="0"/>
          <c:showVal val="0"/>
          <c:showCatName val="0"/>
          <c:showSerName val="0"/>
          <c:showPercent val="0"/>
          <c:showBubbleSize val="0"/>
        </c:dLbls>
        <c:gapWidth val="219"/>
        <c:axId val="166268528"/>
        <c:axId val="166264720"/>
      </c:barChart>
      <c:barChart>
        <c:barDir val="bar"/>
        <c:grouping val="clustered"/>
        <c:varyColors val="0"/>
        <c:ser>
          <c:idx val="1"/>
          <c:order val="1"/>
          <c:tx>
            <c:strRef>
              <c:f>Visor_NARP_CNPV_2018!$N$229</c:f>
              <c:strCache>
                <c:ptCount val="1"/>
                <c:pt idx="0">
                  <c:v>Hombre</c:v>
                </c:pt>
              </c:strCache>
            </c:strRef>
          </c:tx>
          <c:spPr>
            <a:solidFill>
              <a:sysClr val="window" lastClr="FFFFFF">
                <a:lumMod val="75000"/>
              </a:sysClr>
            </a:solidFill>
            <a:ln>
              <a:noFill/>
            </a:ln>
            <a:effectLst/>
          </c:spPr>
          <c:invertIfNegative val="0"/>
          <c:dLbls>
            <c:spPr>
              <a:noFill/>
              <a:ln>
                <a:noFill/>
              </a:ln>
              <a:effectLst/>
            </c:spPr>
            <c:txPr>
              <a:bodyPr rot="0" vert="horz" lIns="360000"/>
              <a:lstStyle/>
              <a:p>
                <a:pPr>
                  <a:defRPr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Visor_NARP_CNPV_2018!$O$232:$W$232</c:f>
              <c:strCache>
                <c:ptCount val="9"/>
                <c:pt idx="0">
                  <c:v>Estuvo en otra situación</c:v>
                </c:pt>
                <c:pt idx="1">
                  <c:v>Es incapacitado(a) permanentemente para trabajar</c:v>
                </c:pt>
                <c:pt idx="2">
                  <c:v>Trabajó o ayudó en un negocio por lo menos una hora sin que le pagaran</c:v>
                </c:pt>
                <c:pt idx="3">
                  <c:v>Vivió de jubilación, pensión o renta</c:v>
                </c:pt>
                <c:pt idx="4">
                  <c:v>No trabajó, pero tenía un empleo, trabajo o negocio por el que recibe ingresos</c:v>
                </c:pt>
                <c:pt idx="5">
                  <c:v>Buscó trabajo</c:v>
                </c:pt>
                <c:pt idx="6">
                  <c:v>Estudió</c:v>
                </c:pt>
                <c:pt idx="7">
                  <c:v>Realizó oficios del hogar</c:v>
                </c:pt>
                <c:pt idx="8">
                  <c:v>Trabajó por lo menos una hora en una actividad que le generó algún ingreso</c:v>
                </c:pt>
              </c:strCache>
            </c:strRef>
          </c:cat>
          <c:val>
            <c:numRef>
              <c:f>Visor_NARP_CNPV_2018!$O$229:$W$229</c:f>
              <c:numCache>
                <c:formatCode>0.0%</c:formatCode>
                <c:ptCount val="9"/>
                <c:pt idx="0">
                  <c:v>7.2919622228527423E-2</c:v>
                </c:pt>
                <c:pt idx="1">
                  <c:v>1.1989785578209233E-2</c:v>
                </c:pt>
                <c:pt idx="2">
                  <c:v>1.5175712374853066E-2</c:v>
                </c:pt>
                <c:pt idx="3">
                  <c:v>1.7810384662153945E-2</c:v>
                </c:pt>
                <c:pt idx="4">
                  <c:v>5.1842243930120387E-2</c:v>
                </c:pt>
                <c:pt idx="5">
                  <c:v>6.5096672206234038E-2</c:v>
                </c:pt>
                <c:pt idx="6">
                  <c:v>0.22727088484455432</c:v>
                </c:pt>
                <c:pt idx="7">
                  <c:v>2.6614243443719345E-2</c:v>
                </c:pt>
                <c:pt idx="8">
                  <c:v>0.5112804507316282</c:v>
                </c:pt>
              </c:numCache>
            </c:numRef>
          </c:val>
          <c:extLst>
            <c:ext xmlns:c16="http://schemas.microsoft.com/office/drawing/2014/chart" uri="{C3380CC4-5D6E-409C-BE32-E72D297353CC}">
              <c16:uniqueId val="{00000001-A9B1-4632-A07E-A5371B94B7B5}"/>
            </c:ext>
          </c:extLst>
        </c:ser>
        <c:ser>
          <c:idx val="2"/>
          <c:order val="2"/>
          <c:tx>
            <c:strRef>
              <c:f>Visor_NARP_CNPV_2018!$N$230</c:f>
              <c:strCache>
                <c:ptCount val="1"/>
                <c:pt idx="0">
                  <c:v>Mujer</c:v>
                </c:pt>
              </c:strCache>
            </c:strRef>
          </c:tx>
          <c:spPr>
            <a:solidFill>
              <a:srgbClr val="0076A2"/>
            </a:solidFill>
          </c:spPr>
          <c:invertIfNegative val="0"/>
          <c:dLbls>
            <c:spPr>
              <a:noFill/>
              <a:ln>
                <a:noFill/>
              </a:ln>
              <a:effectLst/>
            </c:spPr>
            <c:txPr>
              <a:bodyPr lIns="360000"/>
              <a:lstStyle/>
              <a:p>
                <a:pPr>
                  <a:defRPr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Visor_NARP_CNPV_2018!$O$232:$W$232</c:f>
              <c:strCache>
                <c:ptCount val="9"/>
                <c:pt idx="0">
                  <c:v>Estuvo en otra situación</c:v>
                </c:pt>
                <c:pt idx="1">
                  <c:v>Es incapacitado(a) permanentemente para trabajar</c:v>
                </c:pt>
                <c:pt idx="2">
                  <c:v>Trabajó o ayudó en un negocio por lo menos una hora sin que le pagaran</c:v>
                </c:pt>
                <c:pt idx="3">
                  <c:v>Vivió de jubilación, pensión o renta</c:v>
                </c:pt>
                <c:pt idx="4">
                  <c:v>No trabajó, pero tenía un empleo, trabajo o negocio por el que recibe ingresos</c:v>
                </c:pt>
                <c:pt idx="5">
                  <c:v>Buscó trabajo</c:v>
                </c:pt>
                <c:pt idx="6">
                  <c:v>Estudió</c:v>
                </c:pt>
                <c:pt idx="7">
                  <c:v>Realizó oficios del hogar</c:v>
                </c:pt>
                <c:pt idx="8">
                  <c:v>Trabajó por lo menos una hora en una actividad que le generó algún ingreso</c:v>
                </c:pt>
              </c:strCache>
            </c:strRef>
          </c:cat>
          <c:val>
            <c:numRef>
              <c:f>Visor_NARP_CNPV_2018!$O$230:$W$230</c:f>
              <c:numCache>
                <c:formatCode>0.0%</c:formatCode>
                <c:ptCount val="9"/>
                <c:pt idx="0">
                  <c:v>3.7434818677411712E-2</c:v>
                </c:pt>
                <c:pt idx="1">
                  <c:v>7.8884214268784072E-3</c:v>
                </c:pt>
                <c:pt idx="2">
                  <c:v>7.429189381369993E-3</c:v>
                </c:pt>
                <c:pt idx="3">
                  <c:v>1.2747392747096468E-2</c:v>
                </c:pt>
                <c:pt idx="4">
                  <c:v>2.6709528324247452E-2</c:v>
                </c:pt>
                <c:pt idx="5">
                  <c:v>4.8197143872955678E-2</c:v>
                </c:pt>
                <c:pt idx="6">
                  <c:v>0.22426078454610096</c:v>
                </c:pt>
                <c:pt idx="7">
                  <c:v>0.38096260962313344</c:v>
                </c:pt>
                <c:pt idx="8">
                  <c:v>0.2543701114008059</c:v>
                </c:pt>
              </c:numCache>
            </c:numRef>
          </c:val>
          <c:extLst>
            <c:ext xmlns:c16="http://schemas.microsoft.com/office/drawing/2014/chart" uri="{C3380CC4-5D6E-409C-BE32-E72D297353CC}">
              <c16:uniqueId val="{00000006-C488-431C-A93B-4D624B5D914A}"/>
            </c:ext>
          </c:extLst>
        </c:ser>
        <c:dLbls>
          <c:showLegendKey val="0"/>
          <c:showVal val="0"/>
          <c:showCatName val="0"/>
          <c:showSerName val="0"/>
          <c:showPercent val="0"/>
          <c:showBubbleSize val="0"/>
        </c:dLbls>
        <c:gapWidth val="219"/>
        <c:axId val="166273424"/>
        <c:axId val="166270704"/>
      </c:barChart>
      <c:catAx>
        <c:axId val="166268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166264720"/>
        <c:crosses val="autoZero"/>
        <c:auto val="1"/>
        <c:lblAlgn val="ctr"/>
        <c:lblOffset val="100"/>
        <c:noMultiLvlLbl val="0"/>
      </c:catAx>
      <c:valAx>
        <c:axId val="166264720"/>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6268528"/>
        <c:crosses val="autoZero"/>
        <c:crossBetween val="between"/>
      </c:valAx>
      <c:valAx>
        <c:axId val="166270704"/>
        <c:scaling>
          <c:orientation val="minMax"/>
        </c:scaling>
        <c:delete val="0"/>
        <c:axPos val="t"/>
        <c:numFmt formatCode="0%" sourceLinked="0"/>
        <c:majorTickMark val="none"/>
        <c:minorTickMark val="none"/>
        <c:tickLblPos val="low"/>
        <c:spPr>
          <a:ln>
            <a:noFill/>
          </a:ln>
        </c:spPr>
        <c:crossAx val="166273424"/>
        <c:crosses val="max"/>
        <c:crossBetween val="between"/>
      </c:valAx>
      <c:catAx>
        <c:axId val="166273424"/>
        <c:scaling>
          <c:orientation val="minMax"/>
        </c:scaling>
        <c:delete val="1"/>
        <c:axPos val="l"/>
        <c:numFmt formatCode="General" sourceLinked="1"/>
        <c:majorTickMark val="out"/>
        <c:minorTickMark val="none"/>
        <c:tickLblPos val="nextTo"/>
        <c:crossAx val="166270704"/>
        <c:crosses val="autoZero"/>
        <c:auto val="1"/>
        <c:lblAlgn val="ctr"/>
        <c:lblOffset val="100"/>
        <c:noMultiLvlLbl val="0"/>
      </c:catAx>
      <c:spPr>
        <a:noFill/>
        <a:ln>
          <a:noFill/>
        </a:ln>
        <a:effectLst/>
      </c:spPr>
    </c:plotArea>
    <c:legend>
      <c:legendPos val="r"/>
      <c:legendEntry>
        <c:idx val="0"/>
        <c:delete val="1"/>
      </c:legendEntry>
      <c:legendEntry>
        <c:idx val="1"/>
        <c:delete val="1"/>
      </c:legendEntry>
      <c:layout>
        <c:manualLayout>
          <c:xMode val="edge"/>
          <c:yMode val="edge"/>
          <c:x val="0.82943035851548552"/>
          <c:y val="0.50780909858330736"/>
          <c:w val="0.12309792036865583"/>
          <c:h val="7.5727420484575231E-2"/>
        </c:manualLayout>
      </c:layout>
      <c:overlay val="0"/>
    </c:legend>
    <c:plotVisOnly val="0"/>
    <c:dispBlanksAs val="gap"/>
    <c:showDLblsOverMax val="0"/>
    <c:extLst/>
  </c:chart>
  <c:spPr>
    <a:solidFill>
      <a:schemeClr val="bg1"/>
    </a:solidFill>
    <a:ln w="9525" cap="flat" cmpd="sng" algn="ctr">
      <a:noFill/>
      <a:round/>
    </a:ln>
    <a:effectLst/>
  </c:spPr>
  <c:txPr>
    <a:bodyPr/>
    <a:lstStyle/>
    <a:p>
      <a:pPr>
        <a:defRPr sz="1100">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defRPr>
            </a:pPr>
            <a:r>
              <a:rPr lang="en-US" b="1"/>
              <a:t>Población </a:t>
            </a:r>
            <a:r>
              <a:rPr lang="es-CO" sz="1400" b="1" i="0" u="none" strike="noStrike" baseline="0">
                <a:effectLst/>
              </a:rPr>
              <a:t>Negra, Afrodescendiente, Raizal y Palenquera </a:t>
            </a:r>
            <a:r>
              <a:rPr lang="en-US" sz="1400" b="1" i="0" u="none" strike="noStrike" baseline="0">
                <a:effectLst/>
              </a:rPr>
              <a:t> </a:t>
            </a:r>
            <a:r>
              <a:rPr lang="en-US" b="1"/>
              <a:t>según material predominante en las paredes de la vivienda donde reside</a:t>
            </a:r>
          </a:p>
        </c:rich>
      </c:tx>
      <c:overlay val="0"/>
      <c:spPr>
        <a:noFill/>
        <a:ln>
          <a:noFill/>
        </a:ln>
        <a:effectLst/>
      </c:spPr>
    </c:title>
    <c:autoTitleDeleted val="0"/>
    <c:plotArea>
      <c:layout/>
      <c:barChart>
        <c:barDir val="bar"/>
        <c:grouping val="stacked"/>
        <c:varyColors val="0"/>
        <c:ser>
          <c:idx val="1"/>
          <c:order val="1"/>
          <c:tx>
            <c:strRef>
              <c:f>Visor_NARP_CNPV_2018!$N$285</c:f>
              <c:strCache>
                <c:ptCount val="1"/>
                <c:pt idx="0">
                  <c:v> Total</c:v>
                </c:pt>
              </c:strCache>
            </c:strRef>
          </c:tx>
          <c:spPr>
            <a:solidFill>
              <a:schemeClr val="bg1">
                <a:lumMod val="85000"/>
              </a:schemeClr>
            </a:solidFill>
            <a:ln>
              <a:noFill/>
            </a:ln>
            <a:effectLst/>
          </c:spPr>
          <c:invertIfNegative val="0"/>
          <c:dLbls>
            <c:spPr>
              <a:solidFill>
                <a:schemeClr val="bg1">
                  <a:lumMod val="85000"/>
                  <a:alpha val="50000"/>
                </a:schemeClr>
              </a:solidFill>
              <a:ln>
                <a:noFill/>
              </a:ln>
              <a:effectLst/>
            </c:spPr>
            <c:txPr>
              <a:bodyPr rot="0" vert="horz"/>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Visor_NARP_CNPV_2018!$P$287:$X$287</c:f>
              <c:strCache>
                <c:ptCount val="9"/>
                <c:pt idx="0">
                  <c:v>No tiene paredes</c:v>
                </c:pt>
                <c:pt idx="1">
                  <c:v>Materiales de deshecho (Zinc, tela, cartón, 
 latas, plásticos, otros)</c:v>
                </c:pt>
                <c:pt idx="2">
                  <c:v>Material prefabricado</c:v>
                </c:pt>
                <c:pt idx="3">
                  <c:v>Guadua</c:v>
                </c:pt>
                <c:pt idx="4">
                  <c:v>Tapia pisada, bahareque, adobe</c:v>
                </c:pt>
                <c:pt idx="5">
                  <c:v>Caña, esterilla, otros vegetales</c:v>
                </c:pt>
                <c:pt idx="6">
                  <c:v>Concreto vaciado</c:v>
                </c:pt>
                <c:pt idx="7">
                  <c:v>Madera burda, tabla, tablón</c:v>
                </c:pt>
                <c:pt idx="8">
                  <c:v>Bloque, ladrillo, piedra, madera pulida</c:v>
                </c:pt>
              </c:strCache>
            </c:strRef>
          </c:cat>
          <c:val>
            <c:numRef>
              <c:f>Visor_NARP_CNPV_2018!$P$285:$X$285</c:f>
              <c:numCache>
                <c:formatCode>#,##0</c:formatCode>
                <c:ptCount val="9"/>
                <c:pt idx="0">
                  <c:v>12</c:v>
                </c:pt>
                <c:pt idx="1">
                  <c:v>1874</c:v>
                </c:pt>
                <c:pt idx="2">
                  <c:v>1585</c:v>
                </c:pt>
                <c:pt idx="3">
                  <c:v>127</c:v>
                </c:pt>
                <c:pt idx="4">
                  <c:v>4254</c:v>
                </c:pt>
                <c:pt idx="5">
                  <c:v>1064</c:v>
                </c:pt>
                <c:pt idx="6">
                  <c:v>23425</c:v>
                </c:pt>
                <c:pt idx="7">
                  <c:v>74338</c:v>
                </c:pt>
                <c:pt idx="8">
                  <c:v>204788</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66267984"/>
        <c:axId val="166265808"/>
      </c:barChart>
      <c:barChart>
        <c:barDir val="bar"/>
        <c:grouping val="clustered"/>
        <c:varyColors val="0"/>
        <c:ser>
          <c:idx val="0"/>
          <c:order val="0"/>
          <c:tx>
            <c:strRef>
              <c:f>Visor_NARP_CNPV_2018!$N$286</c:f>
              <c:strCache>
                <c:ptCount val="1"/>
                <c:pt idx="0">
                  <c:v>Porcentaje</c:v>
                </c:pt>
              </c:strCache>
            </c:strRef>
          </c:tx>
          <c:spPr>
            <a:solidFill>
              <a:srgbClr val="B6004C"/>
            </a:solidFill>
            <a:ln>
              <a:noFill/>
            </a:ln>
            <a:effectLst/>
          </c:spPr>
          <c:invertIfNegative val="0"/>
          <c:dLbls>
            <c:spPr>
              <a:noFill/>
              <a:ln>
                <a:noFill/>
              </a:ln>
              <a:effectLst/>
            </c:spPr>
            <c:txPr>
              <a:bodyPr rot="0" vert="horz" lIns="432000" tIns="36000" rIns="0"/>
              <a:lstStyle/>
              <a:p>
                <a:pPr>
                  <a:defRPr sz="1200"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Visor_NARP_CNPV_2018!$P$287:$X$287</c:f>
              <c:strCache>
                <c:ptCount val="9"/>
                <c:pt idx="0">
                  <c:v>No tiene paredes</c:v>
                </c:pt>
                <c:pt idx="1">
                  <c:v>Materiales de deshecho (Zinc, tela, cartón, 
 latas, plásticos, otros)</c:v>
                </c:pt>
                <c:pt idx="2">
                  <c:v>Material prefabricado</c:v>
                </c:pt>
                <c:pt idx="3">
                  <c:v>Guadua</c:v>
                </c:pt>
                <c:pt idx="4">
                  <c:v>Tapia pisada, bahareque, adobe</c:v>
                </c:pt>
                <c:pt idx="5">
                  <c:v>Caña, esterilla, otros vegetales</c:v>
                </c:pt>
                <c:pt idx="6">
                  <c:v>Concreto vaciado</c:v>
                </c:pt>
                <c:pt idx="7">
                  <c:v>Madera burda, tabla, tablón</c:v>
                </c:pt>
                <c:pt idx="8">
                  <c:v>Bloque, ladrillo, piedra, madera pulida</c:v>
                </c:pt>
              </c:strCache>
            </c:strRef>
          </c:cat>
          <c:val>
            <c:numRef>
              <c:f>Visor_NARP_CNPV_2018!$P$286:$X$286</c:f>
              <c:numCache>
                <c:formatCode>0.0%</c:formatCode>
                <c:ptCount val="9"/>
                <c:pt idx="0">
                  <c:v>3.852735602808644E-5</c:v>
                </c:pt>
                <c:pt idx="1">
                  <c:v>6.0166887663861664E-3</c:v>
                </c:pt>
                <c:pt idx="2">
                  <c:v>5.0888216087097513E-3</c:v>
                </c:pt>
                <c:pt idx="3">
                  <c:v>4.0774785129724816E-4</c:v>
                </c:pt>
                <c:pt idx="4">
                  <c:v>1.3657947711956643E-2</c:v>
                </c:pt>
                <c:pt idx="5">
                  <c:v>3.4160922344903311E-3</c:v>
                </c:pt>
                <c:pt idx="6">
                  <c:v>7.5208609579827071E-2</c:v>
                </c:pt>
                <c:pt idx="7">
                  <c:v>0.23867054936799084</c:v>
                </c:pt>
                <c:pt idx="8">
                  <c:v>0.65749501552331391</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66273968"/>
        <c:axId val="166271248"/>
      </c:barChart>
      <c:catAx>
        <c:axId val="166267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200"/>
            </a:pPr>
            <a:endParaRPr lang="es-CO"/>
          </a:p>
        </c:txPr>
        <c:crossAx val="166265808"/>
        <c:crosses val="autoZero"/>
        <c:auto val="1"/>
        <c:lblAlgn val="ctr"/>
        <c:lblOffset val="100"/>
        <c:noMultiLvlLbl val="0"/>
      </c:catAx>
      <c:valAx>
        <c:axId val="166265808"/>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6267984"/>
        <c:crosses val="autoZero"/>
        <c:crossBetween val="between"/>
      </c:valAx>
      <c:valAx>
        <c:axId val="166271248"/>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6273968"/>
        <c:crosses val="max"/>
        <c:crossBetween val="between"/>
      </c:valAx>
      <c:catAx>
        <c:axId val="166273968"/>
        <c:scaling>
          <c:orientation val="minMax"/>
        </c:scaling>
        <c:delete val="1"/>
        <c:axPos val="l"/>
        <c:numFmt formatCode="General" sourceLinked="1"/>
        <c:majorTickMark val="out"/>
        <c:minorTickMark val="none"/>
        <c:tickLblPos val="nextTo"/>
        <c:crossAx val="166271248"/>
        <c:crosses val="autoZero"/>
        <c:auto val="1"/>
        <c:lblAlgn val="ctr"/>
        <c:lblOffset val="100"/>
        <c:noMultiLvlLbl val="0"/>
      </c:catAx>
      <c:spPr>
        <a:noFill/>
        <a:ln>
          <a:noFill/>
        </a:ln>
        <a:effectLst/>
      </c:spPr>
    </c:plotArea>
    <c:plotVisOnly val="0"/>
    <c:dispBlanksAs val="gap"/>
    <c:showDLblsOverMax val="0"/>
    <c:extLst/>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b="1"/>
            </a:pPr>
            <a:r>
              <a:rPr lang="en-US" sz="1400" b="1" i="0" kern="1200" baseline="0">
                <a:solidFill>
                  <a:srgbClr val="000000"/>
                </a:solidFill>
                <a:effectLst/>
                <a:latin typeface="Segoe UI" panose="020B0502040204020203" pitchFamily="34" charset="0"/>
                <a:cs typeface="Segoe UI" panose="020B0502040204020203" pitchFamily="34" charset="0"/>
              </a:rPr>
              <a:t>Población Negra, Afrodescendiente, Raizal y Palenquera por tipo de hogar al cual pertenecen</a:t>
            </a:r>
          </a:p>
        </c:rich>
      </c:tx>
      <c:overlay val="0"/>
      <c:spPr>
        <a:noFill/>
        <a:ln>
          <a:noFill/>
        </a:ln>
        <a:effectLst/>
      </c:spPr>
    </c:title>
    <c:autoTitleDeleted val="0"/>
    <c:plotArea>
      <c:layout/>
      <c:barChart>
        <c:barDir val="bar"/>
        <c:grouping val="clustered"/>
        <c:varyColors val="0"/>
        <c:ser>
          <c:idx val="0"/>
          <c:order val="0"/>
          <c:tx>
            <c:strRef>
              <c:f>Visor_NARP_CNPV_2018!$N$307</c:f>
              <c:strCache>
                <c:ptCount val="1"/>
                <c:pt idx="0">
                  <c:v>Urbano</c:v>
                </c:pt>
              </c:strCache>
            </c:strRef>
          </c:tx>
          <c:spPr>
            <a:noFill/>
            <a:ln>
              <a:noFill/>
            </a:ln>
            <a:effectLst/>
          </c:spPr>
          <c:invertIfNegative val="0"/>
          <c:dLbls>
            <c:spPr>
              <a:solidFill>
                <a:sysClr val="window" lastClr="FFFFFF">
                  <a:lumMod val="85000"/>
                  <a:alpha val="50000"/>
                </a:sysClr>
              </a:solidFill>
              <a:ln>
                <a:noFill/>
              </a:ln>
              <a:effectLst/>
            </c:spPr>
            <c:txPr>
              <a:bodyPr rot="0" vert="horz"/>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Visor_NARP_CNPV_2018!$O$311:$W$311</c:f>
              <c:strCache>
                <c:ptCount val="9"/>
                <c:pt idx="0">
                  <c:v>Nuclear Biparental</c:v>
                </c:pt>
                <c:pt idx="1">
                  <c:v>Nuclear Monoparental</c:v>
                </c:pt>
                <c:pt idx="2">
                  <c:v>Extensos Biparental</c:v>
                </c:pt>
                <c:pt idx="3">
                  <c:v>Extensos Monoparental</c:v>
                </c:pt>
                <c:pt idx="4">
                  <c:v>Compuestos Biparental</c:v>
                </c:pt>
                <c:pt idx="5">
                  <c:v>Compuestos Monoparental</c:v>
                </c:pt>
                <c:pt idx="6">
                  <c:v>Sin nucleo </c:v>
                </c:pt>
                <c:pt idx="7">
                  <c:v>Unipersonal</c:v>
                </c:pt>
                <c:pt idx="8">
                  <c:v>No familiar</c:v>
                </c:pt>
              </c:strCache>
            </c:strRef>
          </c:cat>
          <c:val>
            <c:numRef>
              <c:f>Visor_NARP_CNPV_2018!$O$307:$W$307</c:f>
              <c:numCache>
                <c:formatCode>#,##0</c:formatCode>
                <c:ptCount val="9"/>
                <c:pt idx="0">
                  <c:v>88040</c:v>
                </c:pt>
                <c:pt idx="1">
                  <c:v>35785</c:v>
                </c:pt>
                <c:pt idx="2">
                  <c:v>32659</c:v>
                </c:pt>
                <c:pt idx="3">
                  <c:v>31072</c:v>
                </c:pt>
                <c:pt idx="4">
                  <c:v>4660</c:v>
                </c:pt>
                <c:pt idx="5">
                  <c:v>3231</c:v>
                </c:pt>
                <c:pt idx="6">
                  <c:v>8831</c:v>
                </c:pt>
                <c:pt idx="7">
                  <c:v>13691</c:v>
                </c:pt>
                <c:pt idx="8">
                  <c:v>997</c:v>
                </c:pt>
              </c:numCache>
            </c:numRef>
          </c:val>
          <c:extLst>
            <c:ext xmlns:c16="http://schemas.microsoft.com/office/drawing/2014/chart" uri="{C3380CC4-5D6E-409C-BE32-E72D297353CC}">
              <c16:uniqueId val="{00000000-A9B1-4632-A07E-A5371B94B7B5}"/>
            </c:ext>
          </c:extLst>
        </c:ser>
        <c:ser>
          <c:idx val="2"/>
          <c:order val="2"/>
          <c:tx>
            <c:strRef>
              <c:f>Visor_NARP_CNPV_2018!$N$309</c:f>
              <c:strCache>
                <c:ptCount val="1"/>
                <c:pt idx="0">
                  <c:v>Rural</c:v>
                </c:pt>
              </c:strCache>
            </c:strRef>
          </c:tx>
          <c:spPr>
            <a:noFill/>
          </c:spPr>
          <c:invertIfNegative val="0"/>
          <c:dLbls>
            <c:spPr>
              <a:noFill/>
              <a:ln>
                <a:noFill/>
              </a:ln>
              <a:effectLst/>
            </c:spPr>
            <c:txPr>
              <a:bodyPr wrap="square" lIns="38100" tIns="19050" rIns="38100" bIns="19050" anchor="ctr">
                <a:spAutoFit/>
              </a:bodyPr>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Visor_NARP_CNPV_2018!$O$311:$W$311</c:f>
              <c:strCache>
                <c:ptCount val="9"/>
                <c:pt idx="0">
                  <c:v>Nuclear Biparental</c:v>
                </c:pt>
                <c:pt idx="1">
                  <c:v>Nuclear Monoparental</c:v>
                </c:pt>
                <c:pt idx="2">
                  <c:v>Extensos Biparental</c:v>
                </c:pt>
                <c:pt idx="3">
                  <c:v>Extensos Monoparental</c:v>
                </c:pt>
                <c:pt idx="4">
                  <c:v>Compuestos Biparental</c:v>
                </c:pt>
                <c:pt idx="5">
                  <c:v>Compuestos Monoparental</c:v>
                </c:pt>
                <c:pt idx="6">
                  <c:v>Sin nucleo </c:v>
                </c:pt>
                <c:pt idx="7">
                  <c:v>Unipersonal</c:v>
                </c:pt>
                <c:pt idx="8">
                  <c:v>No familiar</c:v>
                </c:pt>
              </c:strCache>
            </c:strRef>
          </c:cat>
          <c:val>
            <c:numRef>
              <c:f>Visor_NARP_CNPV_2018!$O$309:$W$309</c:f>
              <c:numCache>
                <c:formatCode>#,##0</c:formatCode>
                <c:ptCount val="9"/>
                <c:pt idx="0">
                  <c:v>48047</c:v>
                </c:pt>
                <c:pt idx="1">
                  <c:v>12073</c:v>
                </c:pt>
                <c:pt idx="2">
                  <c:v>15860</c:v>
                </c:pt>
                <c:pt idx="3">
                  <c:v>7672</c:v>
                </c:pt>
                <c:pt idx="4">
                  <c:v>1812</c:v>
                </c:pt>
                <c:pt idx="5">
                  <c:v>566</c:v>
                </c:pt>
                <c:pt idx="6">
                  <c:v>2197</c:v>
                </c:pt>
                <c:pt idx="7">
                  <c:v>4092</c:v>
                </c:pt>
                <c:pt idx="8">
                  <c:v>158</c:v>
                </c:pt>
              </c:numCache>
            </c:numRef>
          </c:val>
          <c:extLst>
            <c:ext xmlns:c16="http://schemas.microsoft.com/office/drawing/2014/chart" uri="{C3380CC4-5D6E-409C-BE32-E72D297353CC}">
              <c16:uniqueId val="{00000006-BF6D-4F0B-8907-04087614FAC2}"/>
            </c:ext>
          </c:extLst>
        </c:ser>
        <c:dLbls>
          <c:showLegendKey val="0"/>
          <c:showVal val="0"/>
          <c:showCatName val="0"/>
          <c:showSerName val="0"/>
          <c:showPercent val="0"/>
          <c:showBubbleSize val="0"/>
        </c:dLbls>
        <c:gapWidth val="219"/>
        <c:axId val="166263632"/>
        <c:axId val="166269072"/>
      </c:barChart>
      <c:barChart>
        <c:barDir val="bar"/>
        <c:grouping val="clustered"/>
        <c:varyColors val="0"/>
        <c:ser>
          <c:idx val="1"/>
          <c:order val="1"/>
          <c:tx>
            <c:strRef>
              <c:f>Visor_NARP_CNPV_2018!$N$308</c:f>
              <c:strCache>
                <c:ptCount val="1"/>
                <c:pt idx="0">
                  <c:v>Cabecera</c:v>
                </c:pt>
              </c:strCache>
            </c:strRef>
          </c:tx>
          <c:spPr>
            <a:solidFill>
              <a:srgbClr val="B6004C"/>
            </a:solidFill>
            <a:ln>
              <a:noFill/>
            </a:ln>
            <a:effectLst/>
          </c:spPr>
          <c:invertIfNegative val="0"/>
          <c:dLbls>
            <c:dLbl>
              <c:idx val="8"/>
              <c:spPr>
                <a:noFill/>
                <a:ln>
                  <a:noFill/>
                </a:ln>
                <a:effectLst/>
              </c:spPr>
              <c:txPr>
                <a:bodyPr rot="0" vert="horz" lIns="504000" tIns="36000" bIns="0" anchor="ctr" anchorCtr="0"/>
                <a:lstStyle/>
                <a:p>
                  <a:pPr>
                    <a:defRPr sz="1200" b="1"/>
                  </a:pPr>
                  <a:endParaRPr lang="es-CO"/>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80D4-4033-90C5-C6013B08B43E}"/>
                </c:ext>
              </c:extLst>
            </c:dLbl>
            <c:spPr>
              <a:noFill/>
              <a:ln>
                <a:noFill/>
              </a:ln>
              <a:effectLst/>
            </c:spPr>
            <c:txPr>
              <a:bodyPr rot="0" vert="horz" lIns="504000" tIns="252000" bIns="0" anchor="ctr" anchorCtr="0"/>
              <a:lstStyle/>
              <a:p>
                <a:pPr>
                  <a:defRPr sz="12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Visor_NARP_CNPV_2018!$O$311:$W$311</c:f>
              <c:strCache>
                <c:ptCount val="9"/>
                <c:pt idx="0">
                  <c:v>Nuclear Biparental</c:v>
                </c:pt>
                <c:pt idx="1">
                  <c:v>Nuclear Monoparental</c:v>
                </c:pt>
                <c:pt idx="2">
                  <c:v>Extensos Biparental</c:v>
                </c:pt>
                <c:pt idx="3">
                  <c:v>Extensos Monoparental</c:v>
                </c:pt>
                <c:pt idx="4">
                  <c:v>Compuestos Biparental</c:v>
                </c:pt>
                <c:pt idx="5">
                  <c:v>Compuestos Monoparental</c:v>
                </c:pt>
                <c:pt idx="6">
                  <c:v>Sin nucleo </c:v>
                </c:pt>
                <c:pt idx="7">
                  <c:v>Unipersonal</c:v>
                </c:pt>
                <c:pt idx="8">
                  <c:v>No familiar</c:v>
                </c:pt>
              </c:strCache>
            </c:strRef>
          </c:cat>
          <c:val>
            <c:numRef>
              <c:f>Visor_NARP_CNPV_2018!$O$308:$W$308</c:f>
              <c:numCache>
                <c:formatCode>0.0%</c:formatCode>
                <c:ptCount val="9"/>
                <c:pt idx="0">
                  <c:v>0.40207155448791138</c:v>
                </c:pt>
                <c:pt idx="1">
                  <c:v>0.16342719874318387</c:v>
                </c:pt>
                <c:pt idx="2">
                  <c:v>0.14915100974580528</c:v>
                </c:pt>
                <c:pt idx="3">
                  <c:v>0.14190330918955454</c:v>
                </c:pt>
                <c:pt idx="4">
                  <c:v>2.1281842843181135E-2</c:v>
                </c:pt>
                <c:pt idx="5">
                  <c:v>1.4755715499209923E-2</c:v>
                </c:pt>
                <c:pt idx="6">
                  <c:v>4.0330462263547764E-2</c:v>
                </c:pt>
                <c:pt idx="7">
                  <c:v>6.252568891974096E-2</c:v>
                </c:pt>
                <c:pt idx="8">
                  <c:v>4.5532183078651478E-3</c:v>
                </c:pt>
              </c:numCache>
            </c:numRef>
          </c:val>
          <c:extLst>
            <c:ext xmlns:c16="http://schemas.microsoft.com/office/drawing/2014/chart" uri="{C3380CC4-5D6E-409C-BE32-E72D297353CC}">
              <c16:uniqueId val="{00000001-A9B1-4632-A07E-A5371B94B7B5}"/>
            </c:ext>
          </c:extLst>
        </c:ser>
        <c:ser>
          <c:idx val="3"/>
          <c:order val="3"/>
          <c:tx>
            <c:strRef>
              <c:f>Visor_NARP_CNPV_2018!$N$310</c:f>
              <c:strCache>
                <c:ptCount val="1"/>
                <c:pt idx="0">
                  <c:v>Centro poblado y rural disperso</c:v>
                </c:pt>
              </c:strCache>
            </c:strRef>
          </c:tx>
          <c:spPr>
            <a:solidFill>
              <a:sysClr val="window" lastClr="FFFFFF">
                <a:lumMod val="75000"/>
              </a:sysClr>
            </a:solidFill>
          </c:spPr>
          <c:invertIfNegative val="0"/>
          <c:dLbls>
            <c:spPr>
              <a:noFill/>
              <a:ln>
                <a:noFill/>
              </a:ln>
              <a:effectLst/>
            </c:spPr>
            <c:txPr>
              <a:bodyPr vertOverflow="overflow" horzOverflow="overflow" wrap="square" lIns="504000" tIns="0" rIns="0" bIns="252000" anchor="ctr" anchorCtr="0">
                <a:spAutoFit/>
              </a:bodyPr>
              <a:lstStyle/>
              <a:p>
                <a:pPr>
                  <a:defRPr sz="12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Visor_NARP_CNPV_2018!$O$311:$W$311</c:f>
              <c:strCache>
                <c:ptCount val="9"/>
                <c:pt idx="0">
                  <c:v>Nuclear Biparental</c:v>
                </c:pt>
                <c:pt idx="1">
                  <c:v>Nuclear Monoparental</c:v>
                </c:pt>
                <c:pt idx="2">
                  <c:v>Extensos Biparental</c:v>
                </c:pt>
                <c:pt idx="3">
                  <c:v>Extensos Monoparental</c:v>
                </c:pt>
                <c:pt idx="4">
                  <c:v>Compuestos Biparental</c:v>
                </c:pt>
                <c:pt idx="5">
                  <c:v>Compuestos Monoparental</c:v>
                </c:pt>
                <c:pt idx="6">
                  <c:v>Sin nucleo </c:v>
                </c:pt>
                <c:pt idx="7">
                  <c:v>Unipersonal</c:v>
                </c:pt>
                <c:pt idx="8">
                  <c:v>No familiar</c:v>
                </c:pt>
              </c:strCache>
            </c:strRef>
          </c:cat>
          <c:val>
            <c:numRef>
              <c:f>Visor_NARP_CNPV_2018!$O$310:$W$310</c:f>
              <c:numCache>
                <c:formatCode>0.0%</c:formatCode>
                <c:ptCount val="9"/>
                <c:pt idx="0">
                  <c:v>0.5195562139775296</c:v>
                </c:pt>
                <c:pt idx="1">
                  <c:v>0.13055138034322047</c:v>
                </c:pt>
                <c:pt idx="2">
                  <c:v>0.17150210322566692</c:v>
                </c:pt>
                <c:pt idx="3">
                  <c:v>8.2961168723033829E-2</c:v>
                </c:pt>
                <c:pt idx="4">
                  <c:v>1.9594061226034583E-2</c:v>
                </c:pt>
                <c:pt idx="5">
                  <c:v>6.1204407582425898E-3</c:v>
                </c:pt>
                <c:pt idx="6">
                  <c:v>2.3757258561588286E-2</c:v>
                </c:pt>
                <c:pt idx="7">
                  <c:v>4.424884025217081E-2</c:v>
                </c:pt>
                <c:pt idx="8">
                  <c:v>1.7085329325129493E-3</c:v>
                </c:pt>
              </c:numCache>
            </c:numRef>
          </c:val>
          <c:extLst>
            <c:ext xmlns:c16="http://schemas.microsoft.com/office/drawing/2014/chart" uri="{C3380CC4-5D6E-409C-BE32-E72D297353CC}">
              <c16:uniqueId val="{00000007-BF6D-4F0B-8907-04087614FAC2}"/>
            </c:ext>
          </c:extLst>
        </c:ser>
        <c:dLbls>
          <c:showLegendKey val="0"/>
          <c:showVal val="0"/>
          <c:showCatName val="0"/>
          <c:showSerName val="0"/>
          <c:showPercent val="0"/>
          <c:showBubbleSize val="0"/>
        </c:dLbls>
        <c:gapWidth val="219"/>
        <c:axId val="166267440"/>
        <c:axId val="166266352"/>
      </c:barChart>
      <c:catAx>
        <c:axId val="1662636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200"/>
            </a:pPr>
            <a:endParaRPr lang="es-CO"/>
          </a:p>
        </c:txPr>
        <c:crossAx val="166269072"/>
        <c:crosses val="autoZero"/>
        <c:auto val="1"/>
        <c:lblAlgn val="ctr"/>
        <c:lblOffset val="100"/>
        <c:noMultiLvlLbl val="0"/>
      </c:catAx>
      <c:valAx>
        <c:axId val="166269072"/>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6263632"/>
        <c:crosses val="autoZero"/>
        <c:crossBetween val="between"/>
      </c:valAx>
      <c:valAx>
        <c:axId val="166266352"/>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6267440"/>
        <c:crosses val="max"/>
        <c:crossBetween val="between"/>
      </c:valAx>
      <c:catAx>
        <c:axId val="166267440"/>
        <c:scaling>
          <c:orientation val="minMax"/>
        </c:scaling>
        <c:delete val="1"/>
        <c:axPos val="l"/>
        <c:numFmt formatCode="General" sourceLinked="1"/>
        <c:majorTickMark val="out"/>
        <c:minorTickMark val="none"/>
        <c:tickLblPos val="nextTo"/>
        <c:crossAx val="166266352"/>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legend>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Principal dificultad </a:t>
            </a:r>
            <a:r>
              <a:rPr lang="es-CO" sz="1400" b="1" i="0" u="none" strike="noStrike" baseline="0">
                <a:effectLst/>
              </a:rPr>
              <a:t>de funcionamiento humano </a:t>
            </a: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de la población </a:t>
            </a:r>
            <a:r>
              <a:rPr lang="es-CO" sz="1400" b="1" i="0" u="none" strike="noStrike" baseline="0">
                <a:effectLst/>
              </a:rPr>
              <a:t>Negra, Afrodescendiente, Raizal y Palenquera</a:t>
            </a: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 de 5 años o más con dificultades para realizar actividades, CNPV 2018</a:t>
            </a:r>
          </a:p>
        </c:rich>
      </c:tx>
      <c:overlay val="0"/>
      <c:spPr>
        <a:noFill/>
        <a:ln>
          <a:noFill/>
        </a:ln>
        <a:effectLst/>
      </c:spPr>
    </c:title>
    <c:autoTitleDeleted val="0"/>
    <c:plotArea>
      <c:layout>
        <c:manualLayout>
          <c:layoutTarget val="inner"/>
          <c:xMode val="edge"/>
          <c:yMode val="edge"/>
          <c:x val="0.32326659685785847"/>
          <c:y val="0.11248544549235116"/>
          <c:w val="0.64731828407769254"/>
          <c:h val="0.79695174657531886"/>
        </c:manualLayout>
      </c:layout>
      <c:barChart>
        <c:barDir val="bar"/>
        <c:grouping val="clustered"/>
        <c:varyColors val="0"/>
        <c:ser>
          <c:idx val="0"/>
          <c:order val="0"/>
          <c:tx>
            <c:strRef>
              <c:f>Visor_NARP_CNPV_2018!$O$196</c:f>
              <c:strCache>
                <c:ptCount val="1"/>
                <c:pt idx="0">
                  <c:v>Principal dificultad</c:v>
                </c:pt>
              </c:strCache>
            </c:strRef>
          </c:tx>
          <c:spPr>
            <a:noFill/>
            <a:ln>
              <a:noFill/>
            </a:ln>
            <a:effectLst/>
          </c:spPr>
          <c:invertIfNegative val="0"/>
          <c:dLbls>
            <c:spPr>
              <a:solidFill>
                <a:sysClr val="window" lastClr="FFFFFF">
                  <a:lumMod val="85000"/>
                  <a:alpha val="50000"/>
                </a:sysClr>
              </a:solidFill>
              <a:ln>
                <a:noFill/>
              </a:ln>
              <a:effectLst/>
            </c:spPr>
            <c:txPr>
              <a:bodyPr rot="0" vert="horz" anchorCtr="0"/>
              <a:lstStyle/>
              <a:p>
                <a:pPr algn="ctr">
                  <a:defRPr lang="en-US" sz="11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Visor_NARP_CNPV_2018!$R$197:$R$206</c:f>
              <c:strCache>
                <c:ptCount val="10"/>
                <c:pt idx="0">
                  <c:v> No informa</c:v>
                </c:pt>
                <c:pt idx="1">
                  <c:v> Comer, vestirse, bañarse por sí mismo</c:v>
                </c:pt>
                <c:pt idx="2">
                  <c:v> Relacionarse o interactuar con
 las demás personas</c:v>
                </c:pt>
                <c:pt idx="3">
                  <c:v> Hablar o conversar</c:v>
                </c:pt>
                <c:pt idx="4">
                  <c:v> Agarrar o mover objetos con las manos</c:v>
                </c:pt>
                <c:pt idx="5">
                  <c:v> Hacer las tareas diarias sin mostrar
 problemas cardiacos, respiratorios</c:v>
                </c:pt>
                <c:pt idx="6">
                  <c:v> Oír la voz o los sonidos</c:v>
                </c:pt>
                <c:pt idx="7">
                  <c:v> Aprender, recordar, tomar
 decisiones por sí mismo</c:v>
                </c:pt>
                <c:pt idx="8">
                  <c:v> Mover el cuerpo, caminar</c:v>
                </c:pt>
                <c:pt idx="9">
                  <c:v> Ver de cerca, de lejos o alrededor</c:v>
                </c:pt>
              </c:strCache>
            </c:strRef>
          </c:cat>
          <c:val>
            <c:numRef>
              <c:f>Visor_NARP_CNPV_2018!$O$197:$O$206</c:f>
              <c:numCache>
                <c:formatCode>#,##0</c:formatCode>
                <c:ptCount val="10"/>
                <c:pt idx="0">
                  <c:v>52</c:v>
                </c:pt>
                <c:pt idx="1">
                  <c:v>104</c:v>
                </c:pt>
                <c:pt idx="2">
                  <c:v>147</c:v>
                </c:pt>
                <c:pt idx="3">
                  <c:v>790</c:v>
                </c:pt>
                <c:pt idx="4">
                  <c:v>940</c:v>
                </c:pt>
                <c:pt idx="5">
                  <c:v>1328</c:v>
                </c:pt>
                <c:pt idx="6">
                  <c:v>1432</c:v>
                </c:pt>
                <c:pt idx="7">
                  <c:v>1442</c:v>
                </c:pt>
                <c:pt idx="8">
                  <c:v>5090</c:v>
                </c:pt>
                <c:pt idx="9">
                  <c:v>7631</c:v>
                </c:pt>
              </c:numCache>
            </c:numRef>
          </c:val>
          <c:extLst>
            <c:ext xmlns:c16="http://schemas.microsoft.com/office/drawing/2014/chart" uri="{C3380CC4-5D6E-409C-BE32-E72D297353CC}">
              <c16:uniqueId val="{00000000-A9B1-4632-A07E-A5371B94B7B5}"/>
            </c:ext>
          </c:extLst>
        </c:ser>
        <c:dLbls>
          <c:showLegendKey val="0"/>
          <c:showVal val="0"/>
          <c:showCatName val="0"/>
          <c:showSerName val="0"/>
          <c:showPercent val="0"/>
          <c:showBubbleSize val="0"/>
        </c:dLbls>
        <c:gapWidth val="219"/>
        <c:axId val="166266896"/>
        <c:axId val="166271792"/>
      </c:barChart>
      <c:barChart>
        <c:barDir val="bar"/>
        <c:grouping val="clustered"/>
        <c:varyColors val="0"/>
        <c:ser>
          <c:idx val="1"/>
          <c:order val="1"/>
          <c:tx>
            <c:strRef>
              <c:f>Visor_NARP_CNPV_2018!$P$196</c:f>
              <c:strCache>
                <c:ptCount val="1"/>
                <c:pt idx="0">
                  <c:v>%</c:v>
                </c:pt>
              </c:strCache>
            </c:strRef>
          </c:tx>
          <c:spPr>
            <a:solidFill>
              <a:srgbClr val="B6004C"/>
            </a:solidFill>
            <a:ln>
              <a:noFill/>
            </a:ln>
            <a:effectLst/>
          </c:spPr>
          <c:invertIfNegative val="0"/>
          <c:dLbls>
            <c:spPr>
              <a:noFill/>
              <a:ln>
                <a:noFill/>
              </a:ln>
              <a:effectLst/>
            </c:spPr>
            <c:txPr>
              <a:bodyPr rot="0" vert="horz" lIns="288000"/>
              <a:lstStyle/>
              <a:p>
                <a:pPr>
                  <a:defRPr sz="12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Visor_NARP_CNPV_2018!$R$197:$R$206</c:f>
              <c:strCache>
                <c:ptCount val="10"/>
                <c:pt idx="0">
                  <c:v> No informa</c:v>
                </c:pt>
                <c:pt idx="1">
                  <c:v> Comer, vestirse, bañarse por sí mismo</c:v>
                </c:pt>
                <c:pt idx="2">
                  <c:v> Relacionarse o interactuar con
 las demás personas</c:v>
                </c:pt>
                <c:pt idx="3">
                  <c:v> Hablar o conversar</c:v>
                </c:pt>
                <c:pt idx="4">
                  <c:v> Agarrar o mover objetos con las manos</c:v>
                </c:pt>
                <c:pt idx="5">
                  <c:v> Hacer las tareas diarias sin mostrar
 problemas cardiacos, respiratorios</c:v>
                </c:pt>
                <c:pt idx="6">
                  <c:v> Oír la voz o los sonidos</c:v>
                </c:pt>
                <c:pt idx="7">
                  <c:v> Aprender, recordar, tomar
 decisiones por sí mismo</c:v>
                </c:pt>
                <c:pt idx="8">
                  <c:v> Mover el cuerpo, caminar</c:v>
                </c:pt>
                <c:pt idx="9">
                  <c:v> Ver de cerca, de lejos o alrededor</c:v>
                </c:pt>
              </c:strCache>
            </c:strRef>
          </c:cat>
          <c:val>
            <c:numRef>
              <c:f>Visor_NARP_CNPV_2018!$P$197:$P$206</c:f>
              <c:numCache>
                <c:formatCode>0.0%</c:formatCode>
                <c:ptCount val="10"/>
                <c:pt idx="0">
                  <c:v>2.7431947668284449E-3</c:v>
                </c:pt>
                <c:pt idx="1">
                  <c:v>5.4863895336568899E-3</c:v>
                </c:pt>
                <c:pt idx="2">
                  <c:v>7.7548005908419501E-3</c:v>
                </c:pt>
                <c:pt idx="3">
                  <c:v>4.1675458957585988E-2</c:v>
                </c:pt>
                <c:pt idx="4">
                  <c:v>4.9588520784975734E-2</c:v>
                </c:pt>
                <c:pt idx="5">
                  <c:v>7.0056974045157205E-2</c:v>
                </c:pt>
                <c:pt idx="6">
                  <c:v>7.5543363578814096E-2</c:v>
                </c:pt>
                <c:pt idx="7">
                  <c:v>7.6070901033973418E-2</c:v>
                </c:pt>
                <c:pt idx="8">
                  <c:v>0.26851656467609203</c:v>
                </c:pt>
                <c:pt idx="9">
                  <c:v>0.4025638320320743</c:v>
                </c:pt>
              </c:numCache>
            </c:numRef>
          </c:val>
          <c:extLst>
            <c:ext xmlns:c16="http://schemas.microsoft.com/office/drawing/2014/chart" uri="{C3380CC4-5D6E-409C-BE32-E72D297353CC}">
              <c16:uniqueId val="{00000001-A9B1-4632-A07E-A5371B94B7B5}"/>
            </c:ext>
          </c:extLst>
        </c:ser>
        <c:dLbls>
          <c:showLegendKey val="0"/>
          <c:showVal val="0"/>
          <c:showCatName val="0"/>
          <c:showSerName val="0"/>
          <c:showPercent val="0"/>
          <c:showBubbleSize val="0"/>
        </c:dLbls>
        <c:gapWidth val="219"/>
        <c:axId val="166274512"/>
        <c:axId val="166272336"/>
      </c:barChart>
      <c:catAx>
        <c:axId val="166266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100"/>
            </a:pPr>
            <a:endParaRPr lang="es-CO"/>
          </a:p>
        </c:txPr>
        <c:crossAx val="166271792"/>
        <c:crosses val="autoZero"/>
        <c:auto val="1"/>
        <c:lblAlgn val="ctr"/>
        <c:lblOffset val="100"/>
        <c:noMultiLvlLbl val="0"/>
      </c:catAx>
      <c:valAx>
        <c:axId val="166271792"/>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6266896"/>
        <c:crosses val="autoZero"/>
        <c:crossBetween val="between"/>
      </c:valAx>
      <c:valAx>
        <c:axId val="166272336"/>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6274512"/>
        <c:crosses val="max"/>
        <c:crossBetween val="between"/>
      </c:valAx>
      <c:catAx>
        <c:axId val="166274512"/>
        <c:scaling>
          <c:orientation val="minMax"/>
        </c:scaling>
        <c:delete val="1"/>
        <c:axPos val="l"/>
        <c:numFmt formatCode="General" sourceLinked="1"/>
        <c:majorTickMark val="out"/>
        <c:minorTickMark val="none"/>
        <c:tickLblPos val="nextTo"/>
        <c:crossAx val="166272336"/>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baseline="0">
                <a:solidFill>
                  <a:sysClr val="windowText" lastClr="000000"/>
                </a:solidFill>
                <a:effectLst/>
              </a:rPr>
              <a:t>Proporción </a:t>
            </a:r>
            <a:r>
              <a:rPr lang="es-CO" sz="1400" b="1" i="0" u="none" strike="noStrike" baseline="0">
                <a:effectLst/>
              </a:rPr>
              <a:t>Negra, Afrodescendiente, Raizal y Palenquera </a:t>
            </a:r>
            <a:r>
              <a:rPr lang="es-CO" sz="1400" b="1" i="0" baseline="0">
                <a:solidFill>
                  <a:sysClr val="windowText" lastClr="000000"/>
                </a:solidFill>
                <a:effectLst/>
              </a:rPr>
              <a:t>de la población con NBI por clase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barChart>
        <c:barDir val="col"/>
        <c:grouping val="clustered"/>
        <c:varyColors val="0"/>
        <c:ser>
          <c:idx val="0"/>
          <c:order val="0"/>
          <c:tx>
            <c:strRef>
              <c:f>Visor_NARP_CNPV_2018!$P$373</c:f>
              <c:strCache>
                <c:ptCount val="1"/>
                <c:pt idx="0">
                  <c:v>Proporción de Personas con NBI (%)</c:v>
                </c:pt>
              </c:strCache>
            </c:strRef>
          </c:tx>
          <c:spPr>
            <a:solidFill>
              <a:srgbClr val="0076A2"/>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Visor_NARP_CNPV_2018!$P$374:$P$375</c:f>
              <c:numCache>
                <c:formatCode>0.0%</c:formatCode>
                <c:ptCount val="2"/>
                <c:pt idx="0">
                  <c:v>0.17835189024780099</c:v>
                </c:pt>
                <c:pt idx="1">
                  <c:v>0.477621462633952</c:v>
                </c:pt>
              </c:numCache>
            </c:numRef>
          </c:val>
          <c:extLst>
            <c:ext xmlns:c16="http://schemas.microsoft.com/office/drawing/2014/chart" uri="{C3380CC4-5D6E-409C-BE32-E72D297353CC}">
              <c16:uniqueId val="{00000000-A3D5-4038-AC61-F62C2AD82E2E}"/>
            </c:ext>
          </c:extLst>
        </c:ser>
        <c:ser>
          <c:idx val="1"/>
          <c:order val="1"/>
          <c:tx>
            <c:strRef>
              <c:f>Visor_NARP_CNPV_2018!$Q$373</c:f>
              <c:strCache>
                <c:ptCount val="1"/>
                <c:pt idx="0">
                  <c:v>Proporción de Personas en situación de miseria</c:v>
                </c:pt>
              </c:strCache>
            </c:strRef>
          </c:tx>
          <c:spPr>
            <a:solidFill>
              <a:srgbClr val="B6004C"/>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Visor_NARP_CNPV_2018!$Q$374:$Q$375</c:f>
              <c:numCache>
                <c:formatCode>0.0%</c:formatCode>
                <c:ptCount val="2"/>
                <c:pt idx="0">
                  <c:v>3.6087794452106699E-2</c:v>
                </c:pt>
                <c:pt idx="1">
                  <c:v>0.19248029239702799</c:v>
                </c:pt>
              </c:numCache>
            </c:numRef>
          </c:val>
          <c:extLst>
            <c:ext xmlns:c16="http://schemas.microsoft.com/office/drawing/2014/chart" uri="{C3380CC4-5D6E-409C-BE32-E72D297353CC}">
              <c16:uniqueId val="{00000001-A3D5-4038-AC61-F62C2AD82E2E}"/>
            </c:ext>
          </c:extLst>
        </c:ser>
        <c:dLbls>
          <c:showLegendKey val="0"/>
          <c:showVal val="0"/>
          <c:showCatName val="0"/>
          <c:showSerName val="0"/>
          <c:showPercent val="0"/>
          <c:showBubbleSize val="0"/>
        </c:dLbls>
        <c:gapWidth val="219"/>
        <c:overlap val="-27"/>
        <c:axId val="166262000"/>
        <c:axId val="166275056"/>
      </c:barChart>
      <c:catAx>
        <c:axId val="16626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66275056"/>
        <c:crosses val="autoZero"/>
        <c:auto val="1"/>
        <c:lblAlgn val="ctr"/>
        <c:lblOffset val="100"/>
        <c:noMultiLvlLbl val="0"/>
      </c:catAx>
      <c:valAx>
        <c:axId val="1662750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6626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kern="1200" spc="0" baseline="0">
                <a:solidFill>
                  <a:sysClr val="windowText" lastClr="000000"/>
                </a:solidFill>
                <a:effectLst/>
                <a:latin typeface="Segoe UI" panose="020B0502040204020203" pitchFamily="34" charset="0"/>
                <a:cs typeface="Segoe UI" panose="020B0502040204020203" pitchFamily="34" charset="0"/>
              </a:rPr>
              <a:t>Proporción de la población </a:t>
            </a:r>
            <a:r>
              <a:rPr lang="es-CO" sz="1400" b="1" i="0" u="none" strike="noStrike" baseline="0">
                <a:effectLst/>
              </a:rPr>
              <a:t>Negra, Afrodescendiente, Raizal y Palenquera </a:t>
            </a:r>
            <a:r>
              <a:rPr lang="en-US" sz="1400" b="1" i="0" u="none" strike="noStrike" baseline="0">
                <a:effectLst/>
              </a:rPr>
              <a:t> </a:t>
            </a:r>
            <a:r>
              <a:rPr lang="es-CO" sz="1400" b="1" i="0" kern="1200" spc="0" baseline="0">
                <a:solidFill>
                  <a:sysClr val="windowText" lastClr="000000"/>
                </a:solidFill>
                <a:effectLst/>
                <a:latin typeface="Segoe UI" panose="020B0502040204020203" pitchFamily="34" charset="0"/>
                <a:cs typeface="Segoe UI" panose="020B0502040204020203" pitchFamily="34" charset="0"/>
              </a:rPr>
              <a:t> con NBI por componentes y clase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barChart>
        <c:barDir val="col"/>
        <c:grouping val="clustered"/>
        <c:varyColors val="0"/>
        <c:ser>
          <c:idx val="0"/>
          <c:order val="0"/>
          <c:tx>
            <c:strRef>
              <c:f>Visor_NARP_CNPV_2018!$R$373</c:f>
              <c:strCache>
                <c:ptCount val="1"/>
                <c:pt idx="0">
                  <c:v>Componente vivienda</c:v>
                </c:pt>
              </c:strCache>
            </c:strRef>
          </c:tx>
          <c:spPr>
            <a:solidFill>
              <a:srgbClr val="0076A2"/>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Visor_NARP_CNPV_2018!$R$374:$R$375</c:f>
              <c:numCache>
                <c:formatCode>0.0%</c:formatCode>
                <c:ptCount val="2"/>
                <c:pt idx="0">
                  <c:v>4.9765717051962401E-2</c:v>
                </c:pt>
                <c:pt idx="1">
                  <c:v>0.33759745666489999</c:v>
                </c:pt>
              </c:numCache>
            </c:numRef>
          </c:val>
          <c:extLst>
            <c:ext xmlns:c16="http://schemas.microsoft.com/office/drawing/2014/chart" uri="{C3380CC4-5D6E-409C-BE32-E72D297353CC}">
              <c16:uniqueId val="{00000000-A3D5-4038-AC61-F62C2AD82E2E}"/>
            </c:ext>
          </c:extLst>
        </c:ser>
        <c:ser>
          <c:idx val="1"/>
          <c:order val="1"/>
          <c:tx>
            <c:strRef>
              <c:f>Visor_NARP_CNPV_2018!$S$373</c:f>
              <c:strCache>
                <c:ptCount val="1"/>
                <c:pt idx="0">
                  <c:v>Componente Servicios</c:v>
                </c:pt>
              </c:strCache>
            </c:strRef>
          </c:tx>
          <c:spPr>
            <a:solidFill>
              <a:srgbClr val="B6004C"/>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Visor_NARP_CNPV_2018!$S$374:$S$375</c:f>
              <c:numCache>
                <c:formatCode>0.0%</c:formatCode>
                <c:ptCount val="2"/>
                <c:pt idx="0">
                  <c:v>6.8266306184521799E-2</c:v>
                </c:pt>
                <c:pt idx="1">
                  <c:v>0.16833374785081698</c:v>
                </c:pt>
              </c:numCache>
            </c:numRef>
          </c:val>
          <c:extLst>
            <c:ext xmlns:c16="http://schemas.microsoft.com/office/drawing/2014/chart" uri="{C3380CC4-5D6E-409C-BE32-E72D297353CC}">
              <c16:uniqueId val="{00000001-A3D5-4038-AC61-F62C2AD82E2E}"/>
            </c:ext>
          </c:extLst>
        </c:ser>
        <c:ser>
          <c:idx val="2"/>
          <c:order val="2"/>
          <c:tx>
            <c:strRef>
              <c:f>Visor_NARP_CNPV_2018!$T$373</c:f>
              <c:strCache>
                <c:ptCount val="1"/>
                <c:pt idx="0">
                  <c:v>Componente Hacinamiento</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Visor_NARP_CNPV_2018!$T$374:$T$375</c:f>
              <c:numCache>
                <c:formatCode>0.0%</c:formatCode>
                <c:ptCount val="2"/>
                <c:pt idx="0">
                  <c:v>3.1552843820501802E-2</c:v>
                </c:pt>
                <c:pt idx="1">
                  <c:v>7.7338148945143098E-2</c:v>
                </c:pt>
              </c:numCache>
            </c:numRef>
          </c:val>
          <c:extLst>
            <c:ext xmlns:c16="http://schemas.microsoft.com/office/drawing/2014/chart" uri="{C3380CC4-5D6E-409C-BE32-E72D297353CC}">
              <c16:uniqueId val="{00000005-4620-4EFF-BCC1-B0655851A8FC}"/>
            </c:ext>
          </c:extLst>
        </c:ser>
        <c:ser>
          <c:idx val="3"/>
          <c:order val="3"/>
          <c:tx>
            <c:strRef>
              <c:f>Visor_NARP_CNPV_2018!$U$373</c:f>
              <c:strCache>
                <c:ptCount val="1"/>
                <c:pt idx="0">
                  <c:v>Componente Inasistencia</c:v>
                </c:pt>
              </c:strCache>
            </c:strRef>
          </c:tx>
          <c:spPr>
            <a:solidFill>
              <a:srgbClr val="5B9BD5">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Visor_NARP_CNPV_2018!$U$374:$U$375</c:f>
              <c:numCache>
                <c:formatCode>0.0%</c:formatCode>
                <c:ptCount val="2"/>
                <c:pt idx="0">
                  <c:v>2.3958057415306499E-2</c:v>
                </c:pt>
                <c:pt idx="1">
                  <c:v>2.2221741622241199E-2</c:v>
                </c:pt>
              </c:numCache>
            </c:numRef>
          </c:val>
          <c:extLst>
            <c:ext xmlns:c16="http://schemas.microsoft.com/office/drawing/2014/chart" uri="{C3380CC4-5D6E-409C-BE32-E72D297353CC}">
              <c16:uniqueId val="{00000006-4620-4EFF-BCC1-B0655851A8FC}"/>
            </c:ext>
          </c:extLst>
        </c:ser>
        <c:ser>
          <c:idx val="4"/>
          <c:order val="4"/>
          <c:tx>
            <c:strRef>
              <c:f>Visor_NARP_CNPV_2018!$V$373</c:f>
              <c:strCache>
                <c:ptCount val="1"/>
                <c:pt idx="0">
                  <c:v>Componente dependencia económica</c:v>
                </c:pt>
              </c:strCache>
            </c:strRef>
          </c:tx>
          <c:spPr>
            <a:solidFill>
              <a:srgbClr val="ED7D31">
                <a:lumMod val="75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Visor_NARP_CNPV_2018!$O$374:$O$375</c:f>
              <c:strCache>
                <c:ptCount val="2"/>
                <c:pt idx="0">
                  <c:v>Cabecera municipal</c:v>
                </c:pt>
                <c:pt idx="1">
                  <c:v>Centro poblado y rural disperso</c:v>
                </c:pt>
              </c:strCache>
            </c:strRef>
          </c:cat>
          <c:val>
            <c:numRef>
              <c:f>Visor_NARP_CNPV_2018!$V$374:$V$375</c:f>
              <c:numCache>
                <c:formatCode>0.0%</c:formatCode>
                <c:ptCount val="2"/>
                <c:pt idx="0">
                  <c:v>4.8368239818053896E-2</c:v>
                </c:pt>
                <c:pt idx="1">
                  <c:v>0.11722914886944899</c:v>
                </c:pt>
              </c:numCache>
            </c:numRef>
          </c:val>
          <c:extLst>
            <c:ext xmlns:c16="http://schemas.microsoft.com/office/drawing/2014/chart" uri="{C3380CC4-5D6E-409C-BE32-E72D297353CC}">
              <c16:uniqueId val="{00000007-4620-4EFF-BCC1-B0655851A8FC}"/>
            </c:ext>
          </c:extLst>
        </c:ser>
        <c:dLbls>
          <c:showLegendKey val="0"/>
          <c:showVal val="0"/>
          <c:showCatName val="0"/>
          <c:showSerName val="0"/>
          <c:showPercent val="0"/>
          <c:showBubbleSize val="0"/>
        </c:dLbls>
        <c:gapWidth val="219"/>
        <c:overlap val="-27"/>
        <c:axId val="166275600"/>
        <c:axId val="166260912"/>
      </c:barChart>
      <c:catAx>
        <c:axId val="16627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66260912"/>
        <c:crosses val="autoZero"/>
        <c:auto val="1"/>
        <c:lblAlgn val="ctr"/>
        <c:lblOffset val="100"/>
        <c:noMultiLvlLbl val="0"/>
      </c:catAx>
      <c:valAx>
        <c:axId val="1662609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66275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i="0" kern="1200" spc="0" baseline="0">
                <a:solidFill>
                  <a:srgbClr val="000000"/>
                </a:solidFill>
                <a:effectLst/>
                <a:latin typeface="Segoe UI" panose="020B0502040204020203" pitchFamily="34" charset="0"/>
                <a:cs typeface="Segoe UI" panose="020B0502040204020203" pitchFamily="34" charset="0"/>
              </a:rPr>
              <a:t>Población Negra, Afrodescendiente, Raizal y Palenquera que asiste a instituciones educativas, por rangos de edad y sexo</a:t>
            </a:r>
          </a:p>
        </c:rich>
      </c:tx>
      <c:layout>
        <c:manualLayout>
          <c:xMode val="edge"/>
          <c:yMode val="edge"/>
          <c:x val="0.12864147685541127"/>
          <c:y val="1.5027862174203307E-2"/>
        </c:manualLayout>
      </c:layout>
      <c:overlay val="0"/>
    </c:title>
    <c:autoTitleDeleted val="0"/>
    <c:plotArea>
      <c:layout>
        <c:manualLayout>
          <c:layoutTarget val="inner"/>
          <c:xMode val="edge"/>
          <c:yMode val="edge"/>
          <c:x val="2.9293285966108709E-2"/>
          <c:y val="0.17280592867068087"/>
          <c:w val="0.95199149496124724"/>
          <c:h val="0.68394138888888889"/>
        </c:manualLayout>
      </c:layout>
      <c:barChart>
        <c:barDir val="col"/>
        <c:grouping val="clustered"/>
        <c:varyColors val="0"/>
        <c:ser>
          <c:idx val="0"/>
          <c:order val="0"/>
          <c:tx>
            <c:strRef>
              <c:f>Visor_NARP_CNPV_2018!$O$144</c:f>
              <c:strCache>
                <c:ptCount val="1"/>
                <c:pt idx="0">
                  <c:v>Hombre</c:v>
                </c:pt>
              </c:strCache>
            </c:strRef>
          </c:tx>
          <c:spPr>
            <a:noFill/>
          </c:spPr>
          <c:invertIfNegative val="0"/>
          <c:dLbls>
            <c:numFmt formatCode="#,##0" sourceLinked="0"/>
            <c:spPr>
              <a:solidFill>
                <a:sysClr val="window" lastClr="FFFFFF">
                  <a:alpha val="50000"/>
                </a:sysClr>
              </a:solidFill>
              <a:ln>
                <a:noFill/>
              </a:ln>
              <a:effectLst/>
            </c:spPr>
            <c:txPr>
              <a:bodyPr/>
              <a:lstStyle/>
              <a:p>
                <a:pPr algn="ct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Visor_NARP_CNPV_2018!$N$145:$N$150</c:f>
              <c:strCache>
                <c:ptCount val="6"/>
                <c:pt idx="0">
                  <c:v>5 a 6 años</c:v>
                </c:pt>
                <c:pt idx="1">
                  <c:v>7 a 11 años</c:v>
                </c:pt>
                <c:pt idx="2">
                  <c:v>12 a 15 años</c:v>
                </c:pt>
                <c:pt idx="3">
                  <c:v>16 a 17 años</c:v>
                </c:pt>
                <c:pt idx="4">
                  <c:v>18 a 24 años</c:v>
                </c:pt>
                <c:pt idx="5">
                  <c:v>25 años o más</c:v>
                </c:pt>
              </c:strCache>
            </c:strRef>
          </c:cat>
          <c:val>
            <c:numRef>
              <c:f>Visor_NARP_CNPV_2018!$O$145:$O$150</c:f>
              <c:numCache>
                <c:formatCode>#,##0</c:formatCode>
                <c:ptCount val="6"/>
                <c:pt idx="0">
                  <c:v>4637</c:v>
                </c:pt>
                <c:pt idx="1">
                  <c:v>14303</c:v>
                </c:pt>
                <c:pt idx="2">
                  <c:v>11980</c:v>
                </c:pt>
                <c:pt idx="3">
                  <c:v>4664</c:v>
                </c:pt>
                <c:pt idx="4">
                  <c:v>6011</c:v>
                </c:pt>
                <c:pt idx="5">
                  <c:v>6235</c:v>
                </c:pt>
              </c:numCache>
            </c:numRef>
          </c:val>
          <c:extLst>
            <c:ext xmlns:c16="http://schemas.microsoft.com/office/drawing/2014/chart" uri="{C3380CC4-5D6E-409C-BE32-E72D297353CC}">
              <c16:uniqueId val="{00000008-34D2-44CF-9235-A57576D0F4B2}"/>
            </c:ext>
          </c:extLst>
        </c:ser>
        <c:ser>
          <c:idx val="1"/>
          <c:order val="1"/>
          <c:tx>
            <c:strRef>
              <c:f>Visor_NARP_CNPV_2018!$P$144</c:f>
              <c:strCache>
                <c:ptCount val="1"/>
                <c:pt idx="0">
                  <c:v>Mujer</c:v>
                </c:pt>
              </c:strCache>
            </c:strRef>
          </c:tx>
          <c:spPr>
            <a:noFill/>
          </c:spPr>
          <c:invertIfNegative val="0"/>
          <c:dLbls>
            <c:spPr>
              <a:solidFill>
                <a:sysClr val="window" lastClr="FFFFFF">
                  <a:alpha val="50000"/>
                </a:sysClr>
              </a:solidFill>
              <a:ln>
                <a:noFill/>
              </a:ln>
              <a:effectLst/>
            </c:spPr>
            <c:txPr>
              <a:bodyPr/>
              <a:lstStyle/>
              <a:p>
                <a:pPr algn="ct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Visor_NARP_CNPV_2018!$N$145:$N$150</c:f>
              <c:strCache>
                <c:ptCount val="6"/>
                <c:pt idx="0">
                  <c:v>5 a 6 años</c:v>
                </c:pt>
                <c:pt idx="1">
                  <c:v>7 a 11 años</c:v>
                </c:pt>
                <c:pt idx="2">
                  <c:v>12 a 15 años</c:v>
                </c:pt>
                <c:pt idx="3">
                  <c:v>16 a 17 años</c:v>
                </c:pt>
                <c:pt idx="4">
                  <c:v>18 a 24 años</c:v>
                </c:pt>
                <c:pt idx="5">
                  <c:v>25 años o más</c:v>
                </c:pt>
              </c:strCache>
            </c:strRef>
          </c:cat>
          <c:val>
            <c:numRef>
              <c:f>Visor_NARP_CNPV_2018!$P$145:$P$150</c:f>
              <c:numCache>
                <c:formatCode>#,##0</c:formatCode>
                <c:ptCount val="6"/>
                <c:pt idx="0">
                  <c:v>4474</c:v>
                </c:pt>
                <c:pt idx="1">
                  <c:v>14114</c:v>
                </c:pt>
                <c:pt idx="2">
                  <c:v>11652</c:v>
                </c:pt>
                <c:pt idx="3">
                  <c:v>4846</c:v>
                </c:pt>
                <c:pt idx="4">
                  <c:v>7761</c:v>
                </c:pt>
                <c:pt idx="5">
                  <c:v>8006</c:v>
                </c:pt>
              </c:numCache>
            </c:numRef>
          </c:val>
          <c:extLst>
            <c:ext xmlns:c16="http://schemas.microsoft.com/office/drawing/2014/chart" uri="{C3380CC4-5D6E-409C-BE32-E72D297353CC}">
              <c16:uniqueId val="{0000000F-34D2-44CF-9235-A57576D0F4B2}"/>
            </c:ext>
          </c:extLst>
        </c:ser>
        <c:dLbls>
          <c:showLegendKey val="0"/>
          <c:showVal val="0"/>
          <c:showCatName val="0"/>
          <c:showSerName val="0"/>
          <c:showPercent val="0"/>
          <c:showBubbleSize val="0"/>
        </c:dLbls>
        <c:gapWidth val="40"/>
        <c:axId val="166261456"/>
        <c:axId val="166262544"/>
      </c:barChart>
      <c:barChart>
        <c:barDir val="col"/>
        <c:grouping val="clustered"/>
        <c:varyColors val="0"/>
        <c:ser>
          <c:idx val="2"/>
          <c:order val="2"/>
          <c:tx>
            <c:strRef>
              <c:f>Visor_NARP_CNPV_2018!$Q$144</c:f>
              <c:strCache>
                <c:ptCount val="1"/>
                <c:pt idx="0">
                  <c:v>Hombre</c:v>
                </c:pt>
              </c:strCache>
            </c:strRef>
          </c:tx>
          <c:spPr>
            <a:solidFill>
              <a:srgbClr val="BFBFBF"/>
            </a:solidFill>
          </c:spPr>
          <c:invertIfNegative val="0"/>
          <c:dLbls>
            <c:spPr>
              <a:noFill/>
              <a:ln>
                <a:noFill/>
              </a:ln>
              <a:effectLst/>
            </c:spPr>
            <c:txPr>
              <a:bodyPr tIns="72000" anchorCtr="0"/>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Visor_NARP_CNPV_2018!$N$145:$N$150</c:f>
              <c:strCache>
                <c:ptCount val="6"/>
                <c:pt idx="0">
                  <c:v>5 a 6 años</c:v>
                </c:pt>
                <c:pt idx="1">
                  <c:v>7 a 11 años</c:v>
                </c:pt>
                <c:pt idx="2">
                  <c:v>12 a 15 años</c:v>
                </c:pt>
                <c:pt idx="3">
                  <c:v>16 a 17 años</c:v>
                </c:pt>
                <c:pt idx="4">
                  <c:v>18 a 24 años</c:v>
                </c:pt>
                <c:pt idx="5">
                  <c:v>25 años o más</c:v>
                </c:pt>
              </c:strCache>
            </c:strRef>
          </c:cat>
          <c:val>
            <c:numRef>
              <c:f>Visor_NARP_CNPV_2018!$Q$145:$Q$150</c:f>
              <c:numCache>
                <c:formatCode>0.0%</c:formatCode>
                <c:ptCount val="6"/>
                <c:pt idx="0">
                  <c:v>0.89379336931380104</c:v>
                </c:pt>
                <c:pt idx="1">
                  <c:v>0.93796314512427048</c:v>
                </c:pt>
                <c:pt idx="2">
                  <c:v>0.88721024957416872</c:v>
                </c:pt>
                <c:pt idx="3">
                  <c:v>0.69695158398087265</c:v>
                </c:pt>
                <c:pt idx="4">
                  <c:v>0.29607920401930843</c:v>
                </c:pt>
                <c:pt idx="5">
                  <c:v>8.0602417426152151E-2</c:v>
                </c:pt>
              </c:numCache>
            </c:numRef>
          </c:val>
          <c:extLst>
            <c:ext xmlns:c16="http://schemas.microsoft.com/office/drawing/2014/chart" uri="{C3380CC4-5D6E-409C-BE32-E72D297353CC}">
              <c16:uniqueId val="{00000000-34D2-44CF-9235-A57576D0F4B2}"/>
            </c:ext>
          </c:extLst>
        </c:ser>
        <c:ser>
          <c:idx val="3"/>
          <c:order val="3"/>
          <c:tx>
            <c:strRef>
              <c:f>Visor_NARP_CNPV_2018!$R$144</c:f>
              <c:strCache>
                <c:ptCount val="1"/>
                <c:pt idx="0">
                  <c:v>Mujer</c:v>
                </c:pt>
              </c:strCache>
            </c:strRef>
          </c:tx>
          <c:spPr>
            <a:solidFill>
              <a:srgbClr val="0076A2"/>
            </a:solidFill>
          </c:spPr>
          <c:invertIfNegative val="0"/>
          <c:dLbls>
            <c:spPr>
              <a:noFill/>
              <a:ln>
                <a:noFill/>
              </a:ln>
              <a:effectLst/>
            </c:spPr>
            <c:txPr>
              <a:bodyPr tIns="72000" anchorCtr="0"/>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Visor_NARP_CNPV_2018!$N$145:$N$150</c:f>
              <c:strCache>
                <c:ptCount val="6"/>
                <c:pt idx="0">
                  <c:v>5 a 6 años</c:v>
                </c:pt>
                <c:pt idx="1">
                  <c:v>7 a 11 años</c:v>
                </c:pt>
                <c:pt idx="2">
                  <c:v>12 a 15 años</c:v>
                </c:pt>
                <c:pt idx="3">
                  <c:v>16 a 17 años</c:v>
                </c:pt>
                <c:pt idx="4">
                  <c:v>18 a 24 años</c:v>
                </c:pt>
                <c:pt idx="5">
                  <c:v>25 años o más</c:v>
                </c:pt>
              </c:strCache>
            </c:strRef>
          </c:cat>
          <c:val>
            <c:numRef>
              <c:f>Visor_NARP_CNPV_2018!$R$145:$R$150</c:f>
              <c:numCache>
                <c:formatCode>0.0%</c:formatCode>
                <c:ptCount val="6"/>
                <c:pt idx="0">
                  <c:v>0.89785269917720245</c:v>
                </c:pt>
                <c:pt idx="1">
                  <c:v>0.94845776493515221</c:v>
                </c:pt>
                <c:pt idx="2">
                  <c:v>0.90804239401496256</c:v>
                </c:pt>
                <c:pt idx="3">
                  <c:v>0.73502199302290305</c:v>
                </c:pt>
                <c:pt idx="4">
                  <c:v>0.37371791785043579</c:v>
                </c:pt>
                <c:pt idx="5">
                  <c:v>8.9865190988786495E-2</c:v>
                </c:pt>
              </c:numCache>
            </c:numRef>
          </c:val>
          <c:extLst>
            <c:ext xmlns:c16="http://schemas.microsoft.com/office/drawing/2014/chart" uri="{C3380CC4-5D6E-409C-BE32-E72D297353CC}">
              <c16:uniqueId val="{00000001-34D2-44CF-9235-A57576D0F4B2}"/>
            </c:ext>
          </c:extLst>
        </c:ser>
        <c:dLbls>
          <c:showLegendKey val="0"/>
          <c:showVal val="0"/>
          <c:showCatName val="0"/>
          <c:showSerName val="0"/>
          <c:showPercent val="0"/>
          <c:showBubbleSize val="0"/>
        </c:dLbls>
        <c:gapWidth val="40"/>
        <c:axId val="167324560"/>
        <c:axId val="167330544"/>
      </c:barChart>
      <c:catAx>
        <c:axId val="166261456"/>
        <c:scaling>
          <c:orientation val="minMax"/>
        </c:scaling>
        <c:delete val="0"/>
        <c:axPos val="b"/>
        <c:numFmt formatCode="General" sourceLinked="0"/>
        <c:majorTickMark val="out"/>
        <c:minorTickMark val="none"/>
        <c:tickLblPos val="nextTo"/>
        <c:txPr>
          <a:bodyPr/>
          <a:lstStyle/>
          <a:p>
            <a:pPr algn="ctr">
              <a:defRPr sz="1200"/>
            </a:pPr>
            <a:endParaRPr lang="es-CO"/>
          </a:p>
        </c:txPr>
        <c:crossAx val="166262544"/>
        <c:crosses val="autoZero"/>
        <c:auto val="1"/>
        <c:lblAlgn val="ctr"/>
        <c:lblOffset val="100"/>
        <c:noMultiLvlLbl val="0"/>
      </c:catAx>
      <c:valAx>
        <c:axId val="166262544"/>
        <c:scaling>
          <c:orientation val="minMax"/>
        </c:scaling>
        <c:delete val="0"/>
        <c:axPos val="l"/>
        <c:numFmt formatCode="0%" sourceLinked="0"/>
        <c:majorTickMark val="out"/>
        <c:minorTickMark val="none"/>
        <c:tickLblPos val="none"/>
        <c:spPr>
          <a:ln>
            <a:noFill/>
          </a:ln>
        </c:spPr>
        <c:crossAx val="166261456"/>
        <c:crosses val="autoZero"/>
        <c:crossBetween val="between"/>
      </c:valAx>
      <c:valAx>
        <c:axId val="167330544"/>
        <c:scaling>
          <c:orientation val="minMax"/>
        </c:scaling>
        <c:delete val="0"/>
        <c:axPos val="r"/>
        <c:numFmt formatCode="0%" sourceLinked="0"/>
        <c:majorTickMark val="none"/>
        <c:minorTickMark val="none"/>
        <c:tickLblPos val="low"/>
        <c:spPr>
          <a:ln>
            <a:noFill/>
          </a:ln>
        </c:spPr>
        <c:txPr>
          <a:bodyPr/>
          <a:lstStyle/>
          <a:p>
            <a:pPr>
              <a:defRPr sz="1200"/>
            </a:pPr>
            <a:endParaRPr lang="es-CO"/>
          </a:p>
        </c:txPr>
        <c:crossAx val="167324560"/>
        <c:crosses val="max"/>
        <c:crossBetween val="between"/>
        <c:majorUnit val="0.2"/>
      </c:valAx>
      <c:catAx>
        <c:axId val="167324560"/>
        <c:scaling>
          <c:orientation val="minMax"/>
        </c:scaling>
        <c:delete val="1"/>
        <c:axPos val="b"/>
        <c:numFmt formatCode="General" sourceLinked="1"/>
        <c:majorTickMark val="out"/>
        <c:minorTickMark val="none"/>
        <c:tickLblPos val="nextTo"/>
        <c:crossAx val="167330544"/>
        <c:crosses val="autoZero"/>
        <c:auto val="1"/>
        <c:lblAlgn val="ctr"/>
        <c:lblOffset val="100"/>
        <c:noMultiLvlLbl val="0"/>
      </c:catAx>
      <c:spPr>
        <a:ln>
          <a:noFill/>
        </a:ln>
      </c:spPr>
    </c:plotArea>
    <c:legend>
      <c:legendPos val="b"/>
      <c:legendEntry>
        <c:idx val="0"/>
        <c:delete val="1"/>
      </c:legendEntry>
      <c:legendEntry>
        <c:idx val="1"/>
        <c:delete val="1"/>
      </c:legendEntry>
      <c:layout>
        <c:manualLayout>
          <c:xMode val="edge"/>
          <c:yMode val="edge"/>
          <c:x val="0.81330752794214334"/>
          <c:y val="0.14345444444444447"/>
          <c:w val="0.12903911900065745"/>
          <c:h val="7.6906666666666665E-2"/>
        </c:manualLayout>
      </c:layout>
      <c:overlay val="0"/>
      <c:txPr>
        <a:bodyPr/>
        <a:lstStyle/>
        <a:p>
          <a:pPr>
            <a:defRPr sz="1200"/>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que sabe leer y escribir</a:t>
            </a:r>
          </a:p>
        </c:rich>
      </c:tx>
      <c:layout>
        <c:manualLayout>
          <c:xMode val="edge"/>
          <c:yMode val="edge"/>
          <c:x val="9.9359301568031994E-2"/>
          <c:y val="4.1380275222775473E-2"/>
        </c:manualLayout>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manualLayout>
          <c:layoutTarget val="inner"/>
          <c:xMode val="edge"/>
          <c:yMode val="edge"/>
          <c:x val="0.14762402847277037"/>
          <c:y val="0.15627618423569858"/>
          <c:w val="0.38133284351888641"/>
          <c:h val="0.82686358433981899"/>
        </c:manualLayout>
      </c:layout>
      <c:doughnutChart>
        <c:varyColors val="1"/>
        <c:ser>
          <c:idx val="0"/>
          <c:order val="0"/>
          <c:tx>
            <c:strRef>
              <c:f>Visor_NARP_CNPV_2018!$P$164</c:f>
              <c:strCache>
                <c:ptCount val="1"/>
                <c:pt idx="0">
                  <c:v>Personas</c:v>
                </c:pt>
              </c:strCache>
            </c:strRef>
          </c:tx>
          <c:spPr>
            <a:solidFill>
              <a:srgbClr val="B6004C"/>
            </a:solidFill>
            <a:ln w="12700">
              <a:solidFill>
                <a:schemeClr val="bg1">
                  <a:lumMod val="95000"/>
                </a:schemeClr>
              </a:solidFill>
            </a:ln>
          </c:spPr>
          <c:dPt>
            <c:idx val="0"/>
            <c:bubble3D val="0"/>
            <c:spPr>
              <a:solidFill>
                <a:srgbClr val="B6004C"/>
              </a:solidFill>
              <a:ln w="12700">
                <a:solidFill>
                  <a:schemeClr val="bg1">
                    <a:lumMod val="95000"/>
                  </a:schemeClr>
                </a:solidFill>
              </a:ln>
              <a:effectLst>
                <a:outerShdw blurRad="50800" dir="5400000" algn="ctr" rotWithShape="0">
                  <a:srgbClr val="000000">
                    <a:alpha val="43137"/>
                  </a:srgbClr>
                </a:outerShdw>
                <a:softEdge rad="0"/>
              </a:effectLst>
            </c:spPr>
            <c:extLst>
              <c:ext xmlns:c16="http://schemas.microsoft.com/office/drawing/2014/chart" uri="{C3380CC4-5D6E-409C-BE32-E72D297353CC}">
                <c16:uniqueId val="{00000001-9D4A-42B5-A873-316433A56C7C}"/>
              </c:ext>
            </c:extLst>
          </c:dPt>
          <c:dPt>
            <c:idx val="1"/>
            <c:bubble3D val="0"/>
            <c:spPr>
              <a:solidFill>
                <a:schemeClr val="bg1">
                  <a:lumMod val="85000"/>
                </a:schemeClr>
              </a:solidFill>
              <a:ln w="12700">
                <a:solidFill>
                  <a:schemeClr val="bg1">
                    <a:lumMod val="95000"/>
                  </a:schemeClr>
                </a:solidFill>
              </a:ln>
              <a:effectLst/>
            </c:spPr>
            <c:extLst>
              <c:ext xmlns:c16="http://schemas.microsoft.com/office/drawing/2014/chart" uri="{C3380CC4-5D6E-409C-BE32-E72D297353CC}">
                <c16:uniqueId val="{00000003-9D4A-42B5-A873-316433A56C7C}"/>
              </c:ext>
            </c:extLst>
          </c:dPt>
          <c:dLbls>
            <c:spPr>
              <a:solidFill>
                <a:schemeClr val="bg1">
                  <a:alpha val="50000"/>
                </a:scheme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9525" cap="flat" cmpd="sng" algn="ctr">
                  <a:noFill/>
                  <a:prstDash val="solid"/>
                  <a:round/>
                </a:ln>
                <a:effectLst/>
              </c:spPr>
            </c:leaderLines>
            <c:extLst>
              <c:ext xmlns:c15="http://schemas.microsoft.com/office/drawing/2012/chart" uri="{CE6537A1-D6FC-4f65-9D91-7224C49458BB}"/>
            </c:extLst>
          </c:dLbls>
          <c:cat>
            <c:strRef>
              <c:f>Visor_NARP_CNPV_2018!$O$165:$O$166</c:f>
              <c:strCache>
                <c:ptCount val="2"/>
                <c:pt idx="0">
                  <c:v>Población que sabe leer y escribir</c:v>
                </c:pt>
                <c:pt idx="1">
                  <c:v>Población que no sabe leer y escribir</c:v>
                </c:pt>
              </c:strCache>
            </c:strRef>
          </c:cat>
          <c:val>
            <c:numRef>
              <c:f>Visor_NARP_CNPV_2018!$P$165:$P$166</c:f>
              <c:numCache>
                <c:formatCode>#,##0</c:formatCode>
                <c:ptCount val="2"/>
                <c:pt idx="0">
                  <c:v>212532</c:v>
                </c:pt>
                <c:pt idx="1">
                  <c:v>15488</c:v>
                </c:pt>
              </c:numCache>
            </c:numRef>
          </c:val>
          <c:extLst>
            <c:ext xmlns:c16="http://schemas.microsoft.com/office/drawing/2014/chart" uri="{C3380CC4-5D6E-409C-BE32-E72D297353CC}">
              <c16:uniqueId val="{00000004-9D4A-42B5-A873-316433A56C7C}"/>
            </c:ext>
          </c:extLst>
        </c:ser>
        <c:ser>
          <c:idx val="1"/>
          <c:order val="1"/>
          <c:tx>
            <c:strRef>
              <c:f>Visor_NARP_CNPV_2018!$Q$164</c:f>
              <c:strCache>
                <c:ptCount val="1"/>
                <c:pt idx="0">
                  <c:v>Porcentaje</c:v>
                </c:pt>
              </c:strCache>
            </c:strRef>
          </c:tx>
          <c:dPt>
            <c:idx val="0"/>
            <c:bubble3D val="0"/>
            <c:spPr>
              <a:noFill/>
              <a:ln>
                <a:noFill/>
              </a:ln>
              <a:effectLst/>
            </c:spPr>
            <c:extLst>
              <c:ext xmlns:c16="http://schemas.microsoft.com/office/drawing/2014/chart" uri="{C3380CC4-5D6E-409C-BE32-E72D297353CC}">
                <c16:uniqueId val="{00000006-9D4A-42B5-A873-316433A56C7C}"/>
              </c:ext>
            </c:extLst>
          </c:dPt>
          <c:dPt>
            <c:idx val="1"/>
            <c:bubble3D val="0"/>
            <c:spPr>
              <a:noFill/>
              <a:ln>
                <a:noFill/>
              </a:ln>
              <a:effectLst/>
            </c:spPr>
            <c:extLst>
              <c:ext xmlns:c16="http://schemas.microsoft.com/office/drawing/2014/chart" uri="{C3380CC4-5D6E-409C-BE32-E72D297353CC}">
                <c16:uniqueId val="{00000008-9D4A-42B5-A873-316433A56C7C}"/>
              </c:ext>
            </c:extLst>
          </c:dPt>
          <c:dLbls>
            <c:dLbl>
              <c:idx val="0"/>
              <c:spPr>
                <a:solidFill>
                  <a:schemeClr val="bg1">
                    <a:alpha val="50000"/>
                  </a:schemeClr>
                </a:solidFill>
                <a:ln>
                  <a:noFill/>
                </a:ln>
                <a:effectLst/>
              </c:spPr>
              <c:txPr>
                <a:bodyPr rot="0" spcFirstLastPara="1" vertOverflow="overflow" horzOverflow="overflow" vert="horz" wrap="square" lIns="36000" tIns="0" rIns="108000" bIns="0" anchor="t" anchorCtr="0">
                  <a:spAutoFit/>
                </a:bodyPr>
                <a:lstStyle/>
                <a:p>
                  <a:pPr algn="ctr">
                    <a:defRPr lang="en-US"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6-9D4A-42B5-A873-316433A56C7C}"/>
                </c:ext>
              </c:extLst>
            </c:dLbl>
            <c:spPr>
              <a:solidFill>
                <a:schemeClr val="bg1">
                  <a:alpha val="50000"/>
                </a:schemeClr>
              </a:solidFill>
              <a:ln>
                <a:noFill/>
              </a:ln>
              <a:effectLst/>
            </c:spPr>
            <c:txPr>
              <a:bodyPr rot="0" spcFirstLastPara="1" vertOverflow="ellipsis" vert="horz" wrap="square" tIns="0" rIns="108000" bIns="0" anchor="ctr" anchorCtr="0"/>
              <a:lstStyle/>
              <a:p>
                <a:pPr algn="ctr">
                  <a:defRPr lang="en-US" sz="12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9525" cap="flat" cmpd="sng" algn="ctr">
                  <a:noFill/>
                  <a:prstDash val="solid"/>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Visor_NARP_CNPV_2018!$O$165:$O$166</c:f>
              <c:strCache>
                <c:ptCount val="2"/>
                <c:pt idx="0">
                  <c:v>Población que sabe leer y escribir</c:v>
                </c:pt>
                <c:pt idx="1">
                  <c:v>Población que no sabe leer y escribir</c:v>
                </c:pt>
              </c:strCache>
            </c:strRef>
          </c:cat>
          <c:val>
            <c:numRef>
              <c:f>Visor_NARP_CNPV_2018!$Q$165:$Q$166</c:f>
              <c:numCache>
                <c:formatCode>0.0%</c:formatCode>
                <c:ptCount val="2"/>
                <c:pt idx="0">
                  <c:v>0.93207613367248487</c:v>
                </c:pt>
                <c:pt idx="1">
                  <c:v>6.7923866327515126E-2</c:v>
                </c:pt>
              </c:numCache>
            </c:numRef>
          </c:val>
          <c:extLst>
            <c:ext xmlns:c16="http://schemas.microsoft.com/office/drawing/2014/chart" uri="{C3380CC4-5D6E-409C-BE32-E72D297353CC}">
              <c16:uniqueId val="{00000009-9D4A-42B5-A873-316433A56C7C}"/>
            </c:ext>
          </c:extLst>
        </c:ser>
        <c:dLbls>
          <c:showLegendKey val="0"/>
          <c:showVal val="1"/>
          <c:showCatName val="0"/>
          <c:showSerName val="0"/>
          <c:showPercent val="0"/>
          <c:showBubbleSize val="0"/>
          <c:showLeaderLines val="1"/>
        </c:dLbls>
        <c:firstSliceAng val="0"/>
        <c:holeSize val="34"/>
      </c:doughnutChart>
      <c:spPr>
        <a:noFill/>
        <a:ln>
          <a:noFill/>
        </a:ln>
        <a:effectLst/>
      </c:spPr>
    </c:plotArea>
    <c:legend>
      <c:legendPos val="r"/>
      <c:layout>
        <c:manualLayout>
          <c:xMode val="edge"/>
          <c:yMode val="edge"/>
          <c:x val="0.61672229595910766"/>
          <c:y val="0.41535921855075403"/>
          <c:w val="0.3045979151554038"/>
          <c:h val="0.2291432413519921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6350" cap="flat" cmpd="sng" algn="ctr">
      <a:noFill/>
      <a:prstDash val="solid"/>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defRPr lang="es-CO" sz="1400" b="1" i="0" u="none" strike="noStrike" kern="1200" baseline="0">
                <a:solidFill>
                  <a:srgbClr val="000000"/>
                </a:solidFill>
                <a:effectLst/>
                <a:latin typeface="Segoe UI" panose="020B0502040204020203" pitchFamily="34" charset="0"/>
                <a:ea typeface="+mn-ea"/>
                <a:cs typeface="Segoe UI" panose="020B0502040204020203" pitchFamily="34" charset="0"/>
              </a:defRPr>
            </a:pPr>
            <a:r>
              <a:rPr lang="es-CO" sz="1400" b="1" i="0" u="none" strike="noStrike" kern="1200" baseline="0">
                <a:solidFill>
                  <a:srgbClr val="000000"/>
                </a:solidFill>
                <a:effectLst/>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s-CO" sz="1400" b="1" i="0" u="none" strike="noStrike" kern="1200" baseline="0">
                <a:solidFill>
                  <a:srgbClr val="000000"/>
                </a:solidFill>
                <a:effectLst/>
                <a:latin typeface="Segoe UI" panose="020B0502040204020203" pitchFamily="34" charset="0"/>
                <a:ea typeface="+mn-ea"/>
                <a:cs typeface="Segoe UI" panose="020B0502040204020203" pitchFamily="34" charset="0"/>
              </a:rPr>
              <a:t>por tamaño del hogar al cual pertenecen</a:t>
            </a:r>
          </a:p>
        </c:rich>
      </c:tx>
      <c:layout>
        <c:manualLayout>
          <c:xMode val="edge"/>
          <c:yMode val="edge"/>
          <c:x val="0.10086480350358937"/>
          <c:y val="1.396235955985576E-2"/>
        </c:manualLayout>
      </c:layout>
      <c:overlay val="0"/>
      <c:spPr>
        <a:noFill/>
        <a:ln>
          <a:noFill/>
        </a:ln>
        <a:effectLst/>
      </c:spPr>
    </c:title>
    <c:autoTitleDeleted val="0"/>
    <c:plotArea>
      <c:layout/>
      <c:barChart>
        <c:barDir val="bar"/>
        <c:grouping val="clustered"/>
        <c:varyColors val="0"/>
        <c:ser>
          <c:idx val="0"/>
          <c:order val="0"/>
          <c:tx>
            <c:strRef>
              <c:f>Visor_NARP_CNPV_2018!$N$300</c:f>
              <c:strCache>
                <c:ptCount val="1"/>
                <c:pt idx="0">
                  <c:v>Urbano</c:v>
                </c:pt>
              </c:strCache>
            </c:strRef>
          </c:tx>
          <c:spPr>
            <a:noFill/>
            <a:ln>
              <a:noFill/>
            </a:ln>
            <a:effectLst/>
          </c:spPr>
          <c:invertIfNegative val="0"/>
          <c:dLbls>
            <c:spPr>
              <a:solidFill>
                <a:sysClr val="window" lastClr="FFFFFF">
                  <a:lumMod val="85000"/>
                  <a:alpha val="50000"/>
                </a:sysClr>
              </a:solidFill>
              <a:ln>
                <a:noFill/>
              </a:ln>
              <a:effectLst/>
            </c:spPr>
            <c:txPr>
              <a:bodyPr rot="0" vert="horz"/>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Visor_NARP_CNPV_2018!$O$299:$S$299</c:f>
              <c:strCache>
                <c:ptCount val="5"/>
                <c:pt idx="0">
                  <c:v>1 Persona</c:v>
                </c:pt>
                <c:pt idx="1">
                  <c:v>2 personas</c:v>
                </c:pt>
                <c:pt idx="2">
                  <c:v>3 personas</c:v>
                </c:pt>
                <c:pt idx="3">
                  <c:v>4 personas</c:v>
                </c:pt>
                <c:pt idx="4">
                  <c:v>5 o más personas</c:v>
                </c:pt>
              </c:strCache>
            </c:strRef>
          </c:cat>
          <c:val>
            <c:numRef>
              <c:f>Visor_NARP_CNPV_2018!$O$300:$S$300</c:f>
              <c:numCache>
                <c:formatCode>#,##0</c:formatCode>
                <c:ptCount val="5"/>
                <c:pt idx="0">
                  <c:v>13637</c:v>
                </c:pt>
                <c:pt idx="1">
                  <c:v>28080</c:v>
                </c:pt>
                <c:pt idx="2">
                  <c:v>48071</c:v>
                </c:pt>
                <c:pt idx="3">
                  <c:v>53981</c:v>
                </c:pt>
                <c:pt idx="4">
                  <c:v>75197</c:v>
                </c:pt>
              </c:numCache>
            </c:numRef>
          </c:val>
          <c:extLst>
            <c:ext xmlns:c16="http://schemas.microsoft.com/office/drawing/2014/chart" uri="{C3380CC4-5D6E-409C-BE32-E72D297353CC}">
              <c16:uniqueId val="{00000000-A9B1-4632-A07E-A5371B94B7B5}"/>
            </c:ext>
          </c:extLst>
        </c:ser>
        <c:ser>
          <c:idx val="2"/>
          <c:order val="2"/>
          <c:tx>
            <c:strRef>
              <c:f>Visor_NARP_CNPV_2018!$N$302</c:f>
              <c:strCache>
                <c:ptCount val="1"/>
                <c:pt idx="0">
                  <c:v>Rural</c:v>
                </c:pt>
              </c:strCache>
            </c:strRef>
          </c:tx>
          <c:spPr>
            <a:noFill/>
          </c:spPr>
          <c:invertIfNegative val="0"/>
          <c:dLbls>
            <c:spPr>
              <a:solidFill>
                <a:sysClr val="window" lastClr="FFFFFF">
                  <a:lumMod val="85000"/>
                  <a:alpha val="50000"/>
                </a:sysClr>
              </a:solidFill>
              <a:ln>
                <a:noFill/>
              </a:ln>
              <a:effectLst/>
            </c:spPr>
            <c:txPr>
              <a:bodyPr wrap="square" lIns="38100" tIns="19050" rIns="38100" bIns="19050" anchor="ctr">
                <a:spAutoFit/>
              </a:bodyPr>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Visor_NARP_CNPV_2018!$O$299:$S$299</c:f>
              <c:strCache>
                <c:ptCount val="5"/>
                <c:pt idx="0">
                  <c:v>1 Persona</c:v>
                </c:pt>
                <c:pt idx="1">
                  <c:v>2 personas</c:v>
                </c:pt>
                <c:pt idx="2">
                  <c:v>3 personas</c:v>
                </c:pt>
                <c:pt idx="3">
                  <c:v>4 personas</c:v>
                </c:pt>
                <c:pt idx="4">
                  <c:v>5 o más personas</c:v>
                </c:pt>
              </c:strCache>
            </c:strRef>
          </c:cat>
          <c:val>
            <c:numRef>
              <c:f>Visor_NARP_CNPV_2018!$O$302:$S$302</c:f>
              <c:numCache>
                <c:formatCode>#,##0</c:formatCode>
                <c:ptCount val="5"/>
                <c:pt idx="0">
                  <c:v>4086</c:v>
                </c:pt>
                <c:pt idx="1">
                  <c:v>9664</c:v>
                </c:pt>
                <c:pt idx="2">
                  <c:v>17692</c:v>
                </c:pt>
                <c:pt idx="3">
                  <c:v>21747</c:v>
                </c:pt>
                <c:pt idx="4">
                  <c:v>39288</c:v>
                </c:pt>
              </c:numCache>
            </c:numRef>
          </c:val>
          <c:extLst>
            <c:ext xmlns:c16="http://schemas.microsoft.com/office/drawing/2014/chart" uri="{C3380CC4-5D6E-409C-BE32-E72D297353CC}">
              <c16:uniqueId val="{00000006-BF6D-4F0B-8907-04087614FAC2}"/>
            </c:ext>
          </c:extLst>
        </c:ser>
        <c:dLbls>
          <c:showLegendKey val="0"/>
          <c:showVal val="0"/>
          <c:showCatName val="0"/>
          <c:showSerName val="0"/>
          <c:showPercent val="0"/>
          <c:showBubbleSize val="0"/>
        </c:dLbls>
        <c:gapWidth val="219"/>
        <c:axId val="167331088"/>
        <c:axId val="167324016"/>
      </c:barChart>
      <c:barChart>
        <c:barDir val="bar"/>
        <c:grouping val="clustered"/>
        <c:varyColors val="0"/>
        <c:ser>
          <c:idx val="1"/>
          <c:order val="1"/>
          <c:tx>
            <c:strRef>
              <c:f>Visor_NARP_CNPV_2018!$N$301</c:f>
              <c:strCache>
                <c:ptCount val="1"/>
                <c:pt idx="0">
                  <c:v>Cabecera</c:v>
                </c:pt>
              </c:strCache>
            </c:strRef>
          </c:tx>
          <c:spPr>
            <a:solidFill>
              <a:srgbClr val="B6004C"/>
            </a:solidFill>
            <a:ln>
              <a:noFill/>
            </a:ln>
            <a:effectLst/>
          </c:spPr>
          <c:invertIfNegative val="0"/>
          <c:dLbls>
            <c:spPr>
              <a:noFill/>
              <a:ln>
                <a:noFill/>
              </a:ln>
              <a:effectLst/>
            </c:spPr>
            <c:txPr>
              <a:bodyPr rot="0" vert="horz" lIns="288000"/>
              <a:lstStyle/>
              <a:p>
                <a:pPr>
                  <a:defRPr sz="12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Visor_NARP_CNPV_2018!$O$299:$S$299</c:f>
              <c:strCache>
                <c:ptCount val="5"/>
                <c:pt idx="0">
                  <c:v>1 Persona</c:v>
                </c:pt>
                <c:pt idx="1">
                  <c:v>2 personas</c:v>
                </c:pt>
                <c:pt idx="2">
                  <c:v>3 personas</c:v>
                </c:pt>
                <c:pt idx="3">
                  <c:v>4 personas</c:v>
                </c:pt>
                <c:pt idx="4">
                  <c:v>5 o más personas</c:v>
                </c:pt>
              </c:strCache>
            </c:strRef>
          </c:cat>
          <c:val>
            <c:numRef>
              <c:f>Visor_NARP_CNPV_2018!$O$301:$S$301</c:f>
              <c:numCache>
                <c:formatCode>0.0%</c:formatCode>
                <c:ptCount val="5"/>
                <c:pt idx="0">
                  <c:v>6.2279075290227706E-2</c:v>
                </c:pt>
                <c:pt idx="1">
                  <c:v>0.12823908734689404</c:v>
                </c:pt>
                <c:pt idx="2">
                  <c:v>0.21953636637651508</c:v>
                </c:pt>
                <c:pt idx="3">
                  <c:v>0.24652685805102162</c:v>
                </c:pt>
                <c:pt idx="4">
                  <c:v>0.34341861293534154</c:v>
                </c:pt>
              </c:numCache>
            </c:numRef>
          </c:val>
          <c:extLst>
            <c:ext xmlns:c16="http://schemas.microsoft.com/office/drawing/2014/chart" uri="{C3380CC4-5D6E-409C-BE32-E72D297353CC}">
              <c16:uniqueId val="{00000001-A9B1-4632-A07E-A5371B94B7B5}"/>
            </c:ext>
          </c:extLst>
        </c:ser>
        <c:ser>
          <c:idx val="3"/>
          <c:order val="3"/>
          <c:tx>
            <c:strRef>
              <c:f>Visor_NARP_CNPV_2018!$N$303</c:f>
              <c:strCache>
                <c:ptCount val="1"/>
                <c:pt idx="0">
                  <c:v>Centro poblado y rural disperso</c:v>
                </c:pt>
              </c:strCache>
            </c:strRef>
          </c:tx>
          <c:spPr>
            <a:solidFill>
              <a:sysClr val="window" lastClr="FFFFFF">
                <a:lumMod val="75000"/>
              </a:sysClr>
            </a:solidFill>
          </c:spPr>
          <c:invertIfNegative val="0"/>
          <c:dLbls>
            <c:spPr>
              <a:noFill/>
              <a:ln>
                <a:noFill/>
              </a:ln>
              <a:effectLst/>
            </c:spPr>
            <c:txPr>
              <a:bodyPr wrap="square" lIns="288000" tIns="0" rIns="38100" bIns="19050" anchor="ctr">
                <a:spAutoFit/>
              </a:bodyPr>
              <a:lstStyle/>
              <a:p>
                <a:pPr>
                  <a:defRPr sz="12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Visor_NARP_CNPV_2018!$O$299:$S$299</c:f>
              <c:strCache>
                <c:ptCount val="5"/>
                <c:pt idx="0">
                  <c:v>1 Persona</c:v>
                </c:pt>
                <c:pt idx="1">
                  <c:v>2 personas</c:v>
                </c:pt>
                <c:pt idx="2">
                  <c:v>3 personas</c:v>
                </c:pt>
                <c:pt idx="3">
                  <c:v>4 personas</c:v>
                </c:pt>
                <c:pt idx="4">
                  <c:v>5 o más personas</c:v>
                </c:pt>
              </c:strCache>
            </c:strRef>
          </c:cat>
          <c:val>
            <c:numRef>
              <c:f>Visor_NARP_CNPV_2018!$O$303:$S$303</c:f>
              <c:numCache>
                <c:formatCode>0.0%</c:formatCode>
                <c:ptCount val="5"/>
                <c:pt idx="0">
                  <c:v>4.4183959254733611E-2</c:v>
                </c:pt>
                <c:pt idx="1">
                  <c:v>0.10450165987218443</c:v>
                </c:pt>
                <c:pt idx="2">
                  <c:v>0.19131243444315885</c:v>
                </c:pt>
                <c:pt idx="3">
                  <c:v>0.23516117521113358</c:v>
                </c:pt>
                <c:pt idx="4">
                  <c:v>0.42484077121878955</c:v>
                </c:pt>
              </c:numCache>
            </c:numRef>
          </c:val>
          <c:extLst>
            <c:ext xmlns:c16="http://schemas.microsoft.com/office/drawing/2014/chart" uri="{C3380CC4-5D6E-409C-BE32-E72D297353CC}">
              <c16:uniqueId val="{00000007-BF6D-4F0B-8907-04087614FAC2}"/>
            </c:ext>
          </c:extLst>
        </c:ser>
        <c:dLbls>
          <c:showLegendKey val="0"/>
          <c:showVal val="0"/>
          <c:showCatName val="0"/>
          <c:showSerName val="0"/>
          <c:showPercent val="0"/>
          <c:showBubbleSize val="0"/>
        </c:dLbls>
        <c:gapWidth val="219"/>
        <c:axId val="167326192"/>
        <c:axId val="167325648"/>
      </c:barChart>
      <c:catAx>
        <c:axId val="1673310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200"/>
            </a:pPr>
            <a:endParaRPr lang="es-CO"/>
          </a:p>
        </c:txPr>
        <c:crossAx val="167324016"/>
        <c:crosses val="autoZero"/>
        <c:auto val="1"/>
        <c:lblAlgn val="ctr"/>
        <c:lblOffset val="100"/>
        <c:noMultiLvlLbl val="0"/>
      </c:catAx>
      <c:valAx>
        <c:axId val="167324016"/>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7331088"/>
        <c:crosses val="autoZero"/>
        <c:crossBetween val="between"/>
      </c:valAx>
      <c:valAx>
        <c:axId val="167325648"/>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7326192"/>
        <c:crosses val="max"/>
        <c:crossBetween val="between"/>
      </c:valAx>
      <c:catAx>
        <c:axId val="167326192"/>
        <c:scaling>
          <c:orientation val="minMax"/>
        </c:scaling>
        <c:delete val="1"/>
        <c:axPos val="l"/>
        <c:numFmt formatCode="General" sourceLinked="1"/>
        <c:majorTickMark val="out"/>
        <c:minorTickMark val="none"/>
        <c:tickLblPos val="nextTo"/>
        <c:crossAx val="167325648"/>
        <c:crosses val="autoZero"/>
        <c:auto val="1"/>
        <c:lblAlgn val="ctr"/>
        <c:lblOffset val="100"/>
        <c:noMultiLvlLbl val="0"/>
      </c:catAx>
      <c:spPr>
        <a:noFill/>
        <a:ln>
          <a:noFill/>
        </a:ln>
        <a:effectLst/>
      </c:spPr>
    </c:plotArea>
    <c:legend>
      <c:legendPos val="r"/>
      <c:legendEntry>
        <c:idx val="0"/>
        <c:delete val="1"/>
      </c:legendEntry>
      <c:legendEntry>
        <c:idx val="1"/>
        <c:delete val="1"/>
      </c:legendEntry>
      <c:overlay val="0"/>
    </c:legend>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defRPr lang="en-US"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rPr>
              <a:t>Hogares con jefe de hogar de la Población Negra, Afrodescendiente, Raizal y Palenquera por sexo del jefe de hogar y clase</a:t>
            </a:r>
          </a:p>
        </c:rich>
      </c:tx>
      <c:layout>
        <c:manualLayout>
          <c:xMode val="edge"/>
          <c:yMode val="edge"/>
          <c:x val="8.9520059666279267E-2"/>
          <c:y val="2.9832909237418884E-2"/>
        </c:manualLayout>
      </c:layout>
      <c:overlay val="0"/>
    </c:title>
    <c:autoTitleDeleted val="0"/>
    <c:plotArea>
      <c:layout>
        <c:manualLayout>
          <c:layoutTarget val="inner"/>
          <c:xMode val="edge"/>
          <c:yMode val="edge"/>
          <c:x val="0.19118550522201833"/>
          <c:y val="0.23081362160754409"/>
          <c:w val="0.71384845552787424"/>
          <c:h val="0.67483412472972404"/>
        </c:manualLayout>
      </c:layout>
      <c:barChart>
        <c:barDir val="col"/>
        <c:grouping val="clustered"/>
        <c:varyColors val="0"/>
        <c:ser>
          <c:idx val="0"/>
          <c:order val="0"/>
          <c:tx>
            <c:strRef>
              <c:f>Visor_NARP_CNPV_2018!$N$331</c:f>
              <c:strCache>
                <c:ptCount val="1"/>
                <c:pt idx="0">
                  <c:v>Urbano</c:v>
                </c:pt>
              </c:strCache>
            </c:strRef>
          </c:tx>
          <c:spPr>
            <a:noFill/>
          </c:spPr>
          <c:invertIfNegative val="0"/>
          <c:dLbls>
            <c:spPr>
              <a:solidFill>
                <a:sysClr val="window" lastClr="FFFFFF">
                  <a:alpha val="50000"/>
                </a:sysClr>
              </a:solidFill>
              <a:ln>
                <a:noFill/>
              </a:ln>
              <a:effectLst/>
            </c:spPr>
            <c:txPr>
              <a:bodyPr wrap="square" lIns="38100" tIns="19050" rIns="38100" bIns="19050" anchor="ctr">
                <a:spAutoFit/>
              </a:bodyPr>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Visor_NARP_CNPV_2018!$O$330:$P$330</c:f>
              <c:strCache>
                <c:ptCount val="2"/>
                <c:pt idx="0">
                  <c:v>Hombre</c:v>
                </c:pt>
                <c:pt idx="1">
                  <c:v>Mujer</c:v>
                </c:pt>
              </c:strCache>
            </c:strRef>
          </c:cat>
          <c:val>
            <c:numRef>
              <c:f>Visor_NARP_CNPV_2018!$O$331:$P$331</c:f>
              <c:numCache>
                <c:formatCode>#,##0</c:formatCode>
                <c:ptCount val="2"/>
                <c:pt idx="0">
                  <c:v>31005</c:v>
                </c:pt>
                <c:pt idx="1">
                  <c:v>30659</c:v>
                </c:pt>
              </c:numCache>
            </c:numRef>
          </c:val>
          <c:extLst>
            <c:ext xmlns:c16="http://schemas.microsoft.com/office/drawing/2014/chart" uri="{C3380CC4-5D6E-409C-BE32-E72D297353CC}">
              <c16:uniqueId val="{00000008-34D2-44CF-9235-A57576D0F4B2}"/>
            </c:ext>
          </c:extLst>
        </c:ser>
        <c:ser>
          <c:idx val="2"/>
          <c:order val="2"/>
          <c:tx>
            <c:strRef>
              <c:f>Visor_NARP_CNPV_2018!$N$333</c:f>
              <c:strCache>
                <c:ptCount val="1"/>
                <c:pt idx="0">
                  <c:v>Rural</c:v>
                </c:pt>
              </c:strCache>
            </c:strRef>
          </c:tx>
          <c:invertIfNegative val="0"/>
          <c:dLbls>
            <c:spPr>
              <a:solidFill>
                <a:sysClr val="window" lastClr="FFFFFF">
                  <a:alpha val="50000"/>
                </a:sysClr>
              </a:solidFill>
              <a:ln>
                <a:noFill/>
              </a:ln>
              <a:effectLst/>
            </c:spPr>
            <c:txPr>
              <a:bodyPr wrap="square" lIns="38100" tIns="19050" rIns="38100" bIns="19050" anchor="ctr" anchorCtr="0">
                <a:spAutoFit/>
              </a:bodyPr>
              <a:lstStyle/>
              <a:p>
                <a:pPr algn="ctr">
                  <a:defRPr lang="en-US"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Visor_NARP_CNPV_2018!$O$330:$P$330</c:f>
              <c:strCache>
                <c:ptCount val="2"/>
                <c:pt idx="0">
                  <c:v>Hombre</c:v>
                </c:pt>
                <c:pt idx="1">
                  <c:v>Mujer</c:v>
                </c:pt>
              </c:strCache>
            </c:strRef>
          </c:cat>
          <c:val>
            <c:numRef>
              <c:f>Visor_NARP_CNPV_2018!$O$333:$P$333</c:f>
              <c:numCache>
                <c:formatCode>#,##0</c:formatCode>
                <c:ptCount val="2"/>
                <c:pt idx="0">
                  <c:v>15012</c:v>
                </c:pt>
                <c:pt idx="1">
                  <c:v>8959</c:v>
                </c:pt>
              </c:numCache>
            </c:numRef>
          </c:val>
          <c:extLst>
            <c:ext xmlns:c16="http://schemas.microsoft.com/office/drawing/2014/chart" uri="{C3380CC4-5D6E-409C-BE32-E72D297353CC}">
              <c16:uniqueId val="{00000009-C19A-4507-8436-049DF7FD4210}"/>
            </c:ext>
          </c:extLst>
        </c:ser>
        <c:dLbls>
          <c:showLegendKey val="0"/>
          <c:showVal val="1"/>
          <c:showCatName val="0"/>
          <c:showSerName val="0"/>
          <c:showPercent val="0"/>
          <c:showBubbleSize val="0"/>
        </c:dLbls>
        <c:gapWidth val="40"/>
        <c:axId val="167328912"/>
        <c:axId val="167333264"/>
      </c:barChart>
      <c:barChart>
        <c:barDir val="col"/>
        <c:grouping val="clustered"/>
        <c:varyColors val="0"/>
        <c:ser>
          <c:idx val="1"/>
          <c:order val="1"/>
          <c:tx>
            <c:strRef>
              <c:f>Visor_NARP_CNPV_2018!$N$332</c:f>
              <c:strCache>
                <c:ptCount val="1"/>
                <c:pt idx="0">
                  <c:v>Cabecera municipal</c:v>
                </c:pt>
              </c:strCache>
            </c:strRef>
          </c:tx>
          <c:spPr>
            <a:solidFill>
              <a:srgbClr val="B6004B"/>
            </a:solidFill>
          </c:spPr>
          <c:invertIfNegative val="0"/>
          <c:dLbls>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Visor_NARP_CNPV_2018!$O$330:$P$330</c:f>
              <c:strCache>
                <c:ptCount val="2"/>
                <c:pt idx="0">
                  <c:v>Hombre</c:v>
                </c:pt>
                <c:pt idx="1">
                  <c:v>Mujer</c:v>
                </c:pt>
              </c:strCache>
            </c:strRef>
          </c:cat>
          <c:val>
            <c:numRef>
              <c:f>Visor_NARP_CNPV_2018!$O$332:$P$332</c:f>
              <c:numCache>
                <c:formatCode>0.0%</c:formatCode>
                <c:ptCount val="2"/>
                <c:pt idx="0">
                  <c:v>0.50280552672548007</c:v>
                </c:pt>
                <c:pt idx="1">
                  <c:v>0.49719447327451999</c:v>
                </c:pt>
              </c:numCache>
            </c:numRef>
          </c:val>
          <c:extLst>
            <c:ext xmlns:c16="http://schemas.microsoft.com/office/drawing/2014/chart" uri="{C3380CC4-5D6E-409C-BE32-E72D297353CC}">
              <c16:uniqueId val="{0000000F-34D2-44CF-9235-A57576D0F4B2}"/>
            </c:ext>
          </c:extLst>
        </c:ser>
        <c:ser>
          <c:idx val="3"/>
          <c:order val="3"/>
          <c:tx>
            <c:strRef>
              <c:f>Visor_NARP_CNPV_2018!$N$334</c:f>
              <c:strCache>
                <c:ptCount val="1"/>
                <c:pt idx="0">
                  <c:v>Centro poblado y rural disperso</c:v>
                </c:pt>
              </c:strCache>
            </c:strRef>
          </c:tx>
          <c:spPr>
            <a:solidFill>
              <a:sysClr val="window" lastClr="FFFFFF">
                <a:lumMod val="75000"/>
              </a:sysClr>
            </a:solidFill>
          </c:spPr>
          <c:invertIfNegative val="0"/>
          <c:dLbls>
            <c:spPr>
              <a:noFill/>
              <a:ln>
                <a:noFill/>
              </a:ln>
              <a:effectLst/>
            </c:spPr>
            <c:txPr>
              <a:bodyPr wrap="square" lIns="38100" tIns="19050" rIns="38100" bIns="19050" anchor="ctr">
                <a:spAutoFit/>
              </a:bodyPr>
              <a:lstStyle/>
              <a:p>
                <a:pPr>
                  <a:defRPr sz="14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Visor_NARP_CNPV_2018!$O$330:$P$330</c:f>
              <c:strCache>
                <c:ptCount val="2"/>
                <c:pt idx="0">
                  <c:v>Hombre</c:v>
                </c:pt>
                <c:pt idx="1">
                  <c:v>Mujer</c:v>
                </c:pt>
              </c:strCache>
            </c:strRef>
          </c:cat>
          <c:val>
            <c:numRef>
              <c:f>Visor_NARP_CNPV_2018!$O$334:$P$334</c:f>
              <c:numCache>
                <c:formatCode>0.0%</c:formatCode>
                <c:ptCount val="2"/>
                <c:pt idx="0">
                  <c:v>0.62625672687831124</c:v>
                </c:pt>
                <c:pt idx="1">
                  <c:v>0.3737432731216887</c:v>
                </c:pt>
              </c:numCache>
            </c:numRef>
          </c:val>
          <c:extLst>
            <c:ext xmlns:c16="http://schemas.microsoft.com/office/drawing/2014/chart" uri="{C3380CC4-5D6E-409C-BE32-E72D297353CC}">
              <c16:uniqueId val="{0000000A-C19A-4507-8436-049DF7FD4210}"/>
            </c:ext>
          </c:extLst>
        </c:ser>
        <c:dLbls>
          <c:showLegendKey val="0"/>
          <c:showVal val="1"/>
          <c:showCatName val="0"/>
          <c:showSerName val="0"/>
          <c:showPercent val="0"/>
          <c:showBubbleSize val="0"/>
        </c:dLbls>
        <c:gapWidth val="40"/>
        <c:axId val="167330000"/>
        <c:axId val="167326736"/>
      </c:barChart>
      <c:catAx>
        <c:axId val="167328912"/>
        <c:scaling>
          <c:orientation val="minMax"/>
        </c:scaling>
        <c:delete val="0"/>
        <c:axPos val="b"/>
        <c:numFmt formatCode="General" sourceLinked="0"/>
        <c:majorTickMark val="out"/>
        <c:minorTickMark val="none"/>
        <c:tickLblPos val="nextTo"/>
        <c:txPr>
          <a:bodyPr/>
          <a:lstStyle/>
          <a:p>
            <a:pPr algn="ctr">
              <a:defRPr sz="1200"/>
            </a:pPr>
            <a:endParaRPr lang="es-CO"/>
          </a:p>
        </c:txPr>
        <c:crossAx val="167333264"/>
        <c:crosses val="autoZero"/>
        <c:auto val="1"/>
        <c:lblAlgn val="ctr"/>
        <c:lblOffset val="100"/>
        <c:noMultiLvlLbl val="0"/>
      </c:catAx>
      <c:valAx>
        <c:axId val="167333264"/>
        <c:scaling>
          <c:orientation val="minMax"/>
        </c:scaling>
        <c:delete val="0"/>
        <c:axPos val="l"/>
        <c:numFmt formatCode="0%" sourceLinked="0"/>
        <c:majorTickMark val="out"/>
        <c:minorTickMark val="none"/>
        <c:tickLblPos val="none"/>
        <c:spPr>
          <a:ln>
            <a:noFill/>
          </a:ln>
        </c:spPr>
        <c:crossAx val="167328912"/>
        <c:crosses val="autoZero"/>
        <c:crossBetween val="between"/>
      </c:valAx>
      <c:valAx>
        <c:axId val="167326736"/>
        <c:scaling>
          <c:orientation val="minMax"/>
        </c:scaling>
        <c:delete val="0"/>
        <c:axPos val="r"/>
        <c:numFmt formatCode="0%" sourceLinked="0"/>
        <c:majorTickMark val="none"/>
        <c:minorTickMark val="none"/>
        <c:tickLblPos val="low"/>
        <c:spPr>
          <a:noFill/>
          <a:ln>
            <a:noFill/>
          </a:ln>
        </c:spPr>
        <c:txPr>
          <a:bodyPr/>
          <a:lstStyle/>
          <a:p>
            <a:pPr>
              <a:defRPr sz="1200"/>
            </a:pPr>
            <a:endParaRPr lang="es-CO"/>
          </a:p>
        </c:txPr>
        <c:crossAx val="167330000"/>
        <c:crosses val="max"/>
        <c:crossBetween val="between"/>
      </c:valAx>
      <c:catAx>
        <c:axId val="167330000"/>
        <c:scaling>
          <c:orientation val="minMax"/>
        </c:scaling>
        <c:delete val="1"/>
        <c:axPos val="b"/>
        <c:numFmt formatCode="General" sourceLinked="1"/>
        <c:majorTickMark val="out"/>
        <c:minorTickMark val="none"/>
        <c:tickLblPos val="nextTo"/>
        <c:crossAx val="167326736"/>
        <c:crosses val="autoZero"/>
        <c:auto val="1"/>
        <c:lblAlgn val="ctr"/>
        <c:lblOffset val="100"/>
        <c:noMultiLvlLbl val="0"/>
      </c:catAx>
      <c:spPr>
        <a:ln>
          <a:noFill/>
        </a:ln>
      </c:spPr>
    </c:plotArea>
    <c:legend>
      <c:legendPos val="r"/>
      <c:legendEntry>
        <c:idx val="0"/>
        <c:delete val="1"/>
      </c:legendEntry>
      <c:legendEntry>
        <c:idx val="1"/>
        <c:delete val="1"/>
      </c:legendEntry>
      <c:layout>
        <c:manualLayout>
          <c:xMode val="edge"/>
          <c:yMode val="edge"/>
          <c:x val="0.66512240767597319"/>
          <c:y val="0.16370608976028495"/>
          <c:w val="0.33289021426003018"/>
          <c:h val="9.2143674784536278E-2"/>
        </c:manualLayout>
      </c:layout>
      <c:overlay val="0"/>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s-CO" sz="1400" b="1"/>
              <a:t>Pirámide de la población Negra, Afrodescendiente, Raizal y Palenquera, CG</a:t>
            </a:r>
            <a:r>
              <a:rPr lang="es-CO" sz="1400" b="1" baseline="0"/>
              <a:t> 2005 y </a:t>
            </a:r>
            <a:r>
              <a:rPr lang="es-CO" sz="1400" b="1"/>
              <a:t>CNPV 2018</a:t>
            </a:r>
          </a:p>
        </c:rich>
      </c:tx>
      <c:overlay val="0"/>
    </c:title>
    <c:autoTitleDeleted val="0"/>
    <c:plotArea>
      <c:layout>
        <c:manualLayout>
          <c:layoutTarget val="inner"/>
          <c:xMode val="edge"/>
          <c:yMode val="edge"/>
          <c:x val="0.13149411045521159"/>
          <c:y val="0.13409059570391196"/>
          <c:w val="0.78614150840348673"/>
          <c:h val="0.758891505421595"/>
        </c:manualLayout>
      </c:layout>
      <c:barChart>
        <c:barDir val="bar"/>
        <c:grouping val="clustered"/>
        <c:varyColors val="0"/>
        <c:ser>
          <c:idx val="1"/>
          <c:order val="0"/>
          <c:spPr>
            <a:solidFill>
              <a:srgbClr val="B6004C"/>
            </a:solidFill>
          </c:spPr>
          <c:invertIfNegative val="0"/>
          <c:cat>
            <c:strRef>
              <c:f>Visor_NARP_CNPV_2018!$N$20:$N$37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Visor_NARP_CNPV_2018!$S$20:$S$37</c:f>
              <c:numCache>
                <c:formatCode>0.0</c:formatCode>
                <c:ptCount val="18"/>
                <c:pt idx="0">
                  <c:v>-3.7194981288768139</c:v>
                </c:pt>
                <c:pt idx="1">
                  <c:v>-4.5217742348900396</c:v>
                </c:pt>
                <c:pt idx="2">
                  <c:v>-5.3884502998923463</c:v>
                </c:pt>
                <c:pt idx="3">
                  <c:v>-5.2561260060491106</c:v>
                </c:pt>
                <c:pt idx="4">
                  <c:v>-4.5188906546367971</c:v>
                </c:pt>
                <c:pt idx="5">
                  <c:v>-4.1988132465268873</c:v>
                </c:pt>
                <c:pt idx="6">
                  <c:v>-3.8502204336904704</c:v>
                </c:pt>
                <c:pt idx="7">
                  <c:v>-3.4667042600092275</c:v>
                </c:pt>
                <c:pt idx="8">
                  <c:v>-2.758625108935254</c:v>
                </c:pt>
                <c:pt idx="9">
                  <c:v>-2.4683446967755165</c:v>
                </c:pt>
                <c:pt idx="10">
                  <c:v>-2.2616881119598093</c:v>
                </c:pt>
                <c:pt idx="11">
                  <c:v>-1.9172604706002974</c:v>
                </c:pt>
                <c:pt idx="12">
                  <c:v>-1.4526836520223509</c:v>
                </c:pt>
                <c:pt idx="13">
                  <c:v>-0.9615138155533911</c:v>
                </c:pt>
                <c:pt idx="14">
                  <c:v>-0.62317373250627983</c:v>
                </c:pt>
                <c:pt idx="15">
                  <c:v>-0.47450915056133697</c:v>
                </c:pt>
                <c:pt idx="16">
                  <c:v>-0.30245552878453891</c:v>
                </c:pt>
                <c:pt idx="17">
                  <c:v>-0.23292920490080482</c:v>
                </c:pt>
              </c:numCache>
            </c:numRef>
          </c:val>
          <c:extLst>
            <c:ext xmlns:c16="http://schemas.microsoft.com/office/drawing/2014/chart" uri="{C3380CC4-5D6E-409C-BE32-E72D297353CC}">
              <c16:uniqueId val="{00000000-DF36-490B-AD53-E5007184197A}"/>
            </c:ext>
          </c:extLst>
        </c:ser>
        <c:ser>
          <c:idx val="0"/>
          <c:order val="1"/>
          <c:tx>
            <c:v>CNPV 2018</c:v>
          </c:tx>
          <c:spPr>
            <a:solidFill>
              <a:srgbClr val="B6004C"/>
            </a:solidFill>
          </c:spPr>
          <c:invertIfNegative val="0"/>
          <c:cat>
            <c:strRef>
              <c:f>Visor_NARP_CNPV_2018!$N$20:$N$37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Visor_NARP_CNPV_2018!$T$20:$T$37</c:f>
              <c:numCache>
                <c:formatCode>0.0</c:formatCode>
                <c:ptCount val="18"/>
                <c:pt idx="0">
                  <c:v>3.6031937253293691</c:v>
                </c:pt>
                <c:pt idx="1">
                  <c:v>4.3756728353924235</c:v>
                </c:pt>
                <c:pt idx="2">
                  <c:v>5.2112703132208953</c:v>
                </c:pt>
                <c:pt idx="3">
                  <c:v>5.183075306300303</c:v>
                </c:pt>
                <c:pt idx="4">
                  <c:v>4.5938637412211003</c:v>
                </c:pt>
                <c:pt idx="5">
                  <c:v>4.5227354283077874</c:v>
                </c:pt>
                <c:pt idx="6">
                  <c:v>4.2263674578356492</c:v>
                </c:pt>
                <c:pt idx="7">
                  <c:v>3.9844671143692008</c:v>
                </c:pt>
                <c:pt idx="8">
                  <c:v>3.2741451786538165</c:v>
                </c:pt>
                <c:pt idx="9">
                  <c:v>3.0354488132465272</c:v>
                </c:pt>
                <c:pt idx="10">
                  <c:v>2.7269057261495875</c:v>
                </c:pt>
                <c:pt idx="11">
                  <c:v>2.2488721997231762</c:v>
                </c:pt>
                <c:pt idx="12">
                  <c:v>1.5446378223201929</c:v>
                </c:pt>
                <c:pt idx="13">
                  <c:v>1.0906341313374686</c:v>
                </c:pt>
                <c:pt idx="14">
                  <c:v>0.72025426769877476</c:v>
                </c:pt>
                <c:pt idx="15">
                  <c:v>0.55717178448761984</c:v>
                </c:pt>
                <c:pt idx="16">
                  <c:v>0.39248731224688577</c:v>
                </c:pt>
                <c:pt idx="17">
                  <c:v>0.33513610498795304</c:v>
                </c:pt>
              </c:numCache>
            </c:numRef>
          </c:val>
          <c:extLst>
            <c:ext xmlns:c16="http://schemas.microsoft.com/office/drawing/2014/chart" uri="{C3380CC4-5D6E-409C-BE32-E72D297353CC}">
              <c16:uniqueId val="{00000001-DF36-490B-AD53-E5007184197A}"/>
            </c:ext>
          </c:extLst>
        </c:ser>
        <c:ser>
          <c:idx val="2"/>
          <c:order val="2"/>
          <c:tx>
            <c:v>CG 2005</c:v>
          </c:tx>
          <c:spPr>
            <a:noFill/>
            <a:ln>
              <a:solidFill>
                <a:schemeClr val="tx1"/>
              </a:solidFill>
            </a:ln>
          </c:spPr>
          <c:invertIfNegative val="0"/>
          <c:cat>
            <c:strRef>
              <c:f>Visor_NARP_CNPV_2018!$N$20:$N$37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Visor_NARP_CNPV_2018!$T$44:$T$61</c:f>
              <c:numCache>
                <c:formatCode>0.0</c:formatCode>
                <c:ptCount val="18"/>
                <c:pt idx="0">
                  <c:v>5.477105600900078</c:v>
                </c:pt>
                <c:pt idx="1">
                  <c:v>5.5207284168117949</c:v>
                </c:pt>
                <c:pt idx="2">
                  <c:v>5.5933208247575479</c:v>
                </c:pt>
                <c:pt idx="3">
                  <c:v>5.3285522277953126</c:v>
                </c:pt>
                <c:pt idx="4">
                  <c:v>4.6590514816598896</c:v>
                </c:pt>
                <c:pt idx="5">
                  <c:v>4.1502309145969685</c:v>
                </c:pt>
                <c:pt idx="6">
                  <c:v>3.6469684669359266</c:v>
                </c:pt>
                <c:pt idx="7">
                  <c:v>3.5113840391022126</c:v>
                </c:pt>
                <c:pt idx="8">
                  <c:v>3.1341056312170936</c:v>
                </c:pt>
                <c:pt idx="9">
                  <c:v>2.5865466562016821</c:v>
                </c:pt>
                <c:pt idx="10">
                  <c:v>1.8606225767441549</c:v>
                </c:pt>
                <c:pt idx="11">
                  <c:v>1.4115939002165983</c:v>
                </c:pt>
                <c:pt idx="12">
                  <c:v>1.0274099500442966</c:v>
                </c:pt>
                <c:pt idx="13">
                  <c:v>0.88913067643997401</c:v>
                </c:pt>
                <c:pt idx="14">
                  <c:v>0.68752252722636364</c:v>
                </c:pt>
                <c:pt idx="15">
                  <c:v>0.45745006956070644</c:v>
                </c:pt>
                <c:pt idx="16">
                  <c:v>0.25062065666654315</c:v>
                </c:pt>
                <c:pt idx="17">
                  <c:v>0.19941858702499132</c:v>
                </c:pt>
              </c:numCache>
            </c:numRef>
          </c:val>
          <c:extLst>
            <c:ext xmlns:c16="http://schemas.microsoft.com/office/drawing/2014/chart" uri="{C3380CC4-5D6E-409C-BE32-E72D297353CC}">
              <c16:uniqueId val="{00000002-DF36-490B-AD53-E5007184197A}"/>
            </c:ext>
          </c:extLst>
        </c:ser>
        <c:ser>
          <c:idx val="3"/>
          <c:order val="3"/>
          <c:tx>
            <c:v>2015 m</c:v>
          </c:tx>
          <c:spPr>
            <a:noFill/>
            <a:ln>
              <a:solidFill>
                <a:schemeClr val="tx1"/>
              </a:solidFill>
            </a:ln>
          </c:spPr>
          <c:invertIfNegative val="0"/>
          <c:cat>
            <c:strRef>
              <c:f>Visor_NARP_CNPV_2018!$N$20:$N$37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Visor_NARP_CNPV_2018!$S$44:$S$61</c:f>
              <c:numCache>
                <c:formatCode>0.0</c:formatCode>
                <c:ptCount val="18"/>
                <c:pt idx="0">
                  <c:v>-5.7828021680034221</c:v>
                </c:pt>
                <c:pt idx="1">
                  <c:v>-5.8279408346611064</c:v>
                </c:pt>
                <c:pt idx="2">
                  <c:v>-5.9065966455907271</c:v>
                </c:pt>
                <c:pt idx="3">
                  <c:v>-5.3044670437205035</c:v>
                </c:pt>
                <c:pt idx="4">
                  <c:v>-4.4714228448813085</c:v>
                </c:pt>
                <c:pt idx="5">
                  <c:v>-3.9009576808157296</c:v>
                </c:pt>
                <c:pt idx="6">
                  <c:v>-3.3225764072989898</c:v>
                </c:pt>
                <c:pt idx="7">
                  <c:v>-3.2959648053142359</c:v>
                </c:pt>
                <c:pt idx="8">
                  <c:v>-3.005595173531225</c:v>
                </c:pt>
                <c:pt idx="9">
                  <c:v>-2.4821213825906225</c:v>
                </c:pt>
                <c:pt idx="10">
                  <c:v>-1.7969568454135407</c:v>
                </c:pt>
                <c:pt idx="11">
                  <c:v>-1.3420331937627796</c:v>
                </c:pt>
                <c:pt idx="12">
                  <c:v>-0.98883996995246959</c:v>
                </c:pt>
                <c:pt idx="13">
                  <c:v>-0.80794844760040829</c:v>
                </c:pt>
                <c:pt idx="14">
                  <c:v>-0.59421349241906196</c:v>
                </c:pt>
                <c:pt idx="15">
                  <c:v>-0.40810070638644763</c:v>
                </c:pt>
                <c:pt idx="16">
                  <c:v>-0.21407181090267227</c:v>
                </c:pt>
                <c:pt idx="17">
                  <c:v>-0.15562734325261146</c:v>
                </c:pt>
              </c:numCache>
            </c:numRef>
          </c:val>
          <c:extLst>
            <c:ext xmlns:c16="http://schemas.microsoft.com/office/drawing/2014/chart" uri="{C3380CC4-5D6E-409C-BE32-E72D297353CC}">
              <c16:uniqueId val="{00000003-DF36-490B-AD53-E5007184197A}"/>
            </c:ext>
          </c:extLst>
        </c:ser>
        <c:dLbls>
          <c:showLegendKey val="0"/>
          <c:showVal val="0"/>
          <c:showCatName val="0"/>
          <c:showSerName val="0"/>
          <c:showPercent val="0"/>
          <c:showBubbleSize val="0"/>
        </c:dLbls>
        <c:gapWidth val="0"/>
        <c:overlap val="100"/>
        <c:axId val="167337072"/>
        <c:axId val="167327280"/>
      </c:barChart>
      <c:catAx>
        <c:axId val="1673370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CO"/>
          </a:p>
        </c:txPr>
        <c:crossAx val="167327280"/>
        <c:crosses val="autoZero"/>
        <c:auto val="1"/>
        <c:lblAlgn val="ctr"/>
        <c:lblOffset val="100"/>
        <c:noMultiLvlLbl val="0"/>
      </c:catAx>
      <c:valAx>
        <c:axId val="167327280"/>
        <c:scaling>
          <c:orientation val="minMax"/>
        </c:scaling>
        <c:delete val="0"/>
        <c:axPos val="b"/>
        <c:numFmt formatCode="0&quot;%&quot;;0&quot;%&quot;" sourceLinked="0"/>
        <c:majorTickMark val="none"/>
        <c:minorTickMark val="none"/>
        <c:tickLblPos val="nextTo"/>
        <c:spPr>
          <a:noFill/>
          <a:ln>
            <a:noFill/>
          </a:ln>
          <a:effectLst/>
        </c:spPr>
        <c:txPr>
          <a:bodyPr rot="-60000000" vert="horz"/>
          <a:lstStyle/>
          <a:p>
            <a:pPr>
              <a:defRPr/>
            </a:pPr>
            <a:endParaRPr lang="es-CO"/>
          </a:p>
        </c:txPr>
        <c:crossAx val="167337072"/>
        <c:crosses val="autoZero"/>
        <c:crossBetween val="between"/>
      </c:valAx>
    </c:plotArea>
    <c:legend>
      <c:legendPos val="r"/>
      <c:legendEntry>
        <c:idx val="0"/>
        <c:delete val="1"/>
      </c:legendEntry>
      <c:legendEntry>
        <c:idx val="3"/>
        <c:delete val="1"/>
      </c:legendEntry>
      <c:overlay val="0"/>
    </c:legend>
    <c:plotVisOnly val="0"/>
    <c:dispBlanksAs val="gap"/>
    <c:showDLblsOverMax val="0"/>
  </c:chart>
  <c:spPr>
    <a:solidFill>
      <a:schemeClr val="bg1"/>
    </a:solidFill>
    <a:ln w="9525" cap="flat" cmpd="sng" algn="ctr">
      <a:noFill/>
      <a:round/>
    </a:ln>
    <a:effectLst/>
  </c:spPr>
  <c:txPr>
    <a:bodyPr/>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b="1"/>
              <a:t>Pirámide poblacional de las</a:t>
            </a:r>
            <a:r>
              <a:rPr lang="es-CO" sz="1400" b="1" baseline="0"/>
              <a:t> personas</a:t>
            </a:r>
            <a:r>
              <a:rPr lang="es-CO" sz="1400" b="1"/>
              <a:t> de ningún</a:t>
            </a:r>
            <a:r>
              <a:rPr lang="es-CO" sz="1400" b="1" baseline="0"/>
              <a:t> grupo étnico</a:t>
            </a:r>
            <a:r>
              <a:rPr lang="es-CO" sz="1400" b="1"/>
              <a:t>, CG 2005 y CNPV 2018</a:t>
            </a:r>
          </a:p>
        </c:rich>
      </c:tx>
      <c:overlay val="0"/>
    </c:title>
    <c:autoTitleDeleted val="0"/>
    <c:plotArea>
      <c:layout>
        <c:manualLayout>
          <c:layoutTarget val="inner"/>
          <c:xMode val="edge"/>
          <c:yMode val="edge"/>
          <c:x val="0.1299686209084415"/>
          <c:y val="0.13614739449703619"/>
          <c:w val="0.78614150840348673"/>
          <c:h val="0.75683464566929137"/>
        </c:manualLayout>
      </c:layout>
      <c:barChart>
        <c:barDir val="bar"/>
        <c:grouping val="clustered"/>
        <c:varyColors val="0"/>
        <c:ser>
          <c:idx val="3"/>
          <c:order val="0"/>
          <c:spPr>
            <a:solidFill>
              <a:srgbClr val="B6004C"/>
            </a:solidFill>
          </c:spPr>
          <c:invertIfNegative val="0"/>
          <c:cat>
            <c:strRef>
              <c:f>Visor_NARP_CNPV_2018!$V$20:$V$37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Visor_NARP_CNPV_2018!$AA$20:$AA$37</c:f>
              <c:numCache>
                <c:formatCode>0.0</c:formatCode>
                <c:ptCount val="18"/>
                <c:pt idx="0">
                  <c:v>-2.9008446221333539</c:v>
                </c:pt>
                <c:pt idx="1">
                  <c:v>-3.1912745772300757</c:v>
                </c:pt>
                <c:pt idx="2">
                  <c:v>-3.7718105878453443</c:v>
                </c:pt>
                <c:pt idx="3">
                  <c:v>-4.161173869653453</c:v>
                </c:pt>
                <c:pt idx="4">
                  <c:v>-4.5072425745121985</c:v>
                </c:pt>
                <c:pt idx="5">
                  <c:v>-4.3969547681436847</c:v>
                </c:pt>
                <c:pt idx="6">
                  <c:v>-3.9183031692853949</c:v>
                </c:pt>
                <c:pt idx="7">
                  <c:v>-3.6435643493091403</c:v>
                </c:pt>
                <c:pt idx="8">
                  <c:v>-2.8793412890267502</c:v>
                </c:pt>
                <c:pt idx="9">
                  <c:v>-2.820193627167833</c:v>
                </c:pt>
                <c:pt idx="10">
                  <c:v>-2.9640230342984459</c:v>
                </c:pt>
                <c:pt idx="11">
                  <c:v>-2.6146613503949236</c:v>
                </c:pt>
                <c:pt idx="12">
                  <c:v>-2.0735871050539494</c:v>
                </c:pt>
                <c:pt idx="13">
                  <c:v>-1.5599543517527825</c:v>
                </c:pt>
                <c:pt idx="14">
                  <c:v>-1.1018163928455622</c:v>
                </c:pt>
                <c:pt idx="15">
                  <c:v>-0.75761910777182639</c:v>
                </c:pt>
                <c:pt idx="16">
                  <c:v>-0.47692413444135778</c:v>
                </c:pt>
                <c:pt idx="17">
                  <c:v>-0.41810037216061535</c:v>
                </c:pt>
              </c:numCache>
            </c:numRef>
          </c:val>
          <c:extLst>
            <c:ext xmlns:c16="http://schemas.microsoft.com/office/drawing/2014/chart" uri="{C3380CC4-5D6E-409C-BE32-E72D297353CC}">
              <c16:uniqueId val="{00000000-7F91-404D-A49A-853E4B3E5BD0}"/>
            </c:ext>
          </c:extLst>
        </c:ser>
        <c:ser>
          <c:idx val="1"/>
          <c:order val="1"/>
          <c:spPr>
            <a:noFill/>
            <a:ln>
              <a:solidFill>
                <a:schemeClr val="tx1"/>
              </a:solidFill>
            </a:ln>
          </c:spPr>
          <c:invertIfNegative val="0"/>
          <c:cat>
            <c:strRef>
              <c:f>Visor_NARP_CNPV_2018!$V$20:$V$37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Visor_NARP_CNPV_2018!$AA$44:$AA$61</c:f>
              <c:numCache>
                <c:formatCode>0.0</c:formatCode>
                <c:ptCount val="18"/>
                <c:pt idx="0">
                  <c:v>-4.4661276625484909</c:v>
                </c:pt>
                <c:pt idx="1">
                  <c:v>-4.9047982477162355</c:v>
                </c:pt>
                <c:pt idx="2">
                  <c:v>-5.1227791720074611</c:v>
                </c:pt>
                <c:pt idx="3">
                  <c:v>-4.7130775941373839</c:v>
                </c:pt>
                <c:pt idx="4">
                  <c:v>-4.1697794736904141</c:v>
                </c:pt>
                <c:pt idx="5">
                  <c:v>-3.6722403918942192</c:v>
                </c:pt>
                <c:pt idx="6">
                  <c:v>-3.1904988272824779</c:v>
                </c:pt>
                <c:pt idx="7">
                  <c:v>-3.4396198836153071</c:v>
                </c:pt>
                <c:pt idx="8">
                  <c:v>-3.4095549752564152</c:v>
                </c:pt>
                <c:pt idx="9">
                  <c:v>-2.8405755506954526</c:v>
                </c:pt>
                <c:pt idx="10">
                  <c:v>-2.2920046987274936</c:v>
                </c:pt>
                <c:pt idx="11">
                  <c:v>-1.7541240514511076</c:v>
                </c:pt>
                <c:pt idx="12">
                  <c:v>-1.2929978332175054</c:v>
                </c:pt>
                <c:pt idx="13">
                  <c:v>-1.0151558981291728</c:v>
                </c:pt>
                <c:pt idx="14">
                  <c:v>-0.76704803334351346</c:v>
                </c:pt>
                <c:pt idx="15">
                  <c:v>-0.57094377551976205</c:v>
                </c:pt>
                <c:pt idx="16">
                  <c:v>-0.29419774149265449</c:v>
                </c:pt>
                <c:pt idx="17">
                  <c:v>-0.20894490988074738</c:v>
                </c:pt>
              </c:numCache>
            </c:numRef>
          </c:val>
          <c:extLst>
            <c:ext xmlns:c16="http://schemas.microsoft.com/office/drawing/2014/chart" uri="{C3380CC4-5D6E-409C-BE32-E72D297353CC}">
              <c16:uniqueId val="{00000001-7F91-404D-A49A-853E4B3E5BD0}"/>
            </c:ext>
          </c:extLst>
        </c:ser>
        <c:ser>
          <c:idx val="2"/>
          <c:order val="2"/>
          <c:tx>
            <c:v>CNPV 2018</c:v>
          </c:tx>
          <c:spPr>
            <a:solidFill>
              <a:srgbClr val="B6004C"/>
            </a:solidFill>
          </c:spPr>
          <c:invertIfNegative val="0"/>
          <c:cat>
            <c:strRef>
              <c:f>Visor_NARP_CNPV_2018!$V$20:$V$37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Visor_NARP_CNPV_2018!$AB$20:$AB$37</c:f>
              <c:numCache>
                <c:formatCode>0.0</c:formatCode>
                <c:ptCount val="18"/>
                <c:pt idx="0">
                  <c:v>2.7610459653089157</c:v>
                </c:pt>
                <c:pt idx="1">
                  <c:v>3.0363786011784906</c:v>
                </c:pt>
                <c:pt idx="2">
                  <c:v>3.5999638672026122</c:v>
                </c:pt>
                <c:pt idx="3">
                  <c:v>4.0245782197687427</c:v>
                </c:pt>
                <c:pt idx="4">
                  <c:v>4.4995589567410521</c:v>
                </c:pt>
                <c:pt idx="5">
                  <c:v>4.4010574961338982</c:v>
                </c:pt>
                <c:pt idx="6">
                  <c:v>4.0026790093999258</c:v>
                </c:pt>
                <c:pt idx="7">
                  <c:v>3.8847615685232948</c:v>
                </c:pt>
                <c:pt idx="8">
                  <c:v>3.2730412262981985</c:v>
                </c:pt>
                <c:pt idx="9">
                  <c:v>3.3158499538802988</c:v>
                </c:pt>
                <c:pt idx="10">
                  <c:v>3.532376821890141</c:v>
                </c:pt>
                <c:pt idx="11">
                  <c:v>3.1759433305298028</c:v>
                </c:pt>
                <c:pt idx="12">
                  <c:v>2.5868059866718922</c:v>
                </c:pt>
                <c:pt idx="13">
                  <c:v>1.966682249835261</c:v>
                </c:pt>
                <c:pt idx="14">
                  <c:v>1.4179783699861694</c:v>
                </c:pt>
                <c:pt idx="15">
                  <c:v>1.0037288039216321</c:v>
                </c:pt>
                <c:pt idx="16">
                  <c:v>0.68663111688851997</c:v>
                </c:pt>
                <c:pt idx="17">
                  <c:v>0.67354917281446058</c:v>
                </c:pt>
              </c:numCache>
            </c:numRef>
          </c:val>
          <c:extLst>
            <c:ext xmlns:c16="http://schemas.microsoft.com/office/drawing/2014/chart" uri="{C3380CC4-5D6E-409C-BE32-E72D297353CC}">
              <c16:uniqueId val="{00000002-7F91-404D-A49A-853E4B3E5BD0}"/>
            </c:ext>
          </c:extLst>
        </c:ser>
        <c:ser>
          <c:idx val="0"/>
          <c:order val="3"/>
          <c:tx>
            <c:v>CG 2005</c:v>
          </c:tx>
          <c:spPr>
            <a:noFill/>
            <a:ln>
              <a:solidFill>
                <a:schemeClr val="tx1"/>
              </a:solidFill>
            </a:ln>
          </c:spPr>
          <c:invertIfNegative val="0"/>
          <c:cat>
            <c:strRef>
              <c:f>Visor_NARP_CNPV_2018!$V$20:$V$37</c:f>
              <c:strCache>
                <c:ptCount val="18"/>
                <c:pt idx="0">
                  <c:v> 0 a 4 </c:v>
                </c:pt>
                <c:pt idx="1">
                  <c:v> 5 a 9 </c:v>
                </c:pt>
                <c:pt idx="2">
                  <c:v> 10 a 14 </c:v>
                </c:pt>
                <c:pt idx="3">
                  <c:v> 15 a 19 </c:v>
                </c:pt>
                <c:pt idx="4">
                  <c:v> 20 a 24 </c:v>
                </c:pt>
                <c:pt idx="5">
                  <c:v> 25 a 29 </c:v>
                </c:pt>
                <c:pt idx="6">
                  <c:v> 30 a 34 </c:v>
                </c:pt>
                <c:pt idx="7">
                  <c:v> 35 a 39 </c:v>
                </c:pt>
                <c:pt idx="8">
                  <c:v> 40 a 44 </c:v>
                </c:pt>
                <c:pt idx="9">
                  <c:v> 45 a 49 </c:v>
                </c:pt>
                <c:pt idx="10">
                  <c:v> 50 a 54 </c:v>
                </c:pt>
                <c:pt idx="11">
                  <c:v> 55 a 59 </c:v>
                </c:pt>
                <c:pt idx="12">
                  <c:v> 60 a 64 </c:v>
                </c:pt>
                <c:pt idx="13">
                  <c:v> 65 a 69 </c:v>
                </c:pt>
                <c:pt idx="14">
                  <c:v> 70 a 74 </c:v>
                </c:pt>
                <c:pt idx="15">
                  <c:v> 75 a 79 </c:v>
                </c:pt>
                <c:pt idx="16">
                  <c:v> 80 a 84 </c:v>
                </c:pt>
                <c:pt idx="17">
                  <c:v>85 y más</c:v>
                </c:pt>
              </c:strCache>
            </c:strRef>
          </c:cat>
          <c:val>
            <c:numRef>
              <c:f>Visor_NARP_CNPV_2018!$AB$44:$AB$61</c:f>
              <c:numCache>
                <c:formatCode>0.0</c:formatCode>
                <c:ptCount val="18"/>
                <c:pt idx="0">
                  <c:v>4.2570586883966612</c:v>
                </c:pt>
                <c:pt idx="1">
                  <c:v>4.7109891789075018</c:v>
                </c:pt>
                <c:pt idx="2">
                  <c:v>4.9270471069969561</c:v>
                </c:pt>
                <c:pt idx="3">
                  <c:v>4.7186398089575645</c:v>
                </c:pt>
                <c:pt idx="4">
                  <c:v>4.4235736175673352</c:v>
                </c:pt>
                <c:pt idx="5">
                  <c:v>4.0520631578120279</c:v>
                </c:pt>
                <c:pt idx="6">
                  <c:v>3.6269776103277716</c:v>
                </c:pt>
                <c:pt idx="7">
                  <c:v>3.9398263472397668</c:v>
                </c:pt>
                <c:pt idx="8">
                  <c:v>3.89822346167024</c:v>
                </c:pt>
                <c:pt idx="9">
                  <c:v>3.3245916269436995</c:v>
                </c:pt>
                <c:pt idx="10">
                  <c:v>2.6514809241878394</c:v>
                </c:pt>
                <c:pt idx="11">
                  <c:v>2.0695781380558262</c:v>
                </c:pt>
                <c:pt idx="12">
                  <c:v>1.5442073047802172</c:v>
                </c:pt>
                <c:pt idx="13">
                  <c:v>1.2510847869702741</c:v>
                </c:pt>
                <c:pt idx="14">
                  <c:v>0.97663394195818487</c:v>
                </c:pt>
                <c:pt idx="15">
                  <c:v>0.75271861003353246</c:v>
                </c:pt>
                <c:pt idx="16">
                  <c:v>0.41698001510689275</c:v>
                </c:pt>
                <c:pt idx="17">
                  <c:v>0.33385695348189476</c:v>
                </c:pt>
              </c:numCache>
            </c:numRef>
          </c:val>
          <c:extLst>
            <c:ext xmlns:c16="http://schemas.microsoft.com/office/drawing/2014/chart" uri="{C3380CC4-5D6E-409C-BE32-E72D297353CC}">
              <c16:uniqueId val="{00000003-7F91-404D-A49A-853E4B3E5BD0}"/>
            </c:ext>
          </c:extLst>
        </c:ser>
        <c:dLbls>
          <c:showLegendKey val="0"/>
          <c:showVal val="0"/>
          <c:showCatName val="0"/>
          <c:showSerName val="0"/>
          <c:showPercent val="0"/>
          <c:showBubbleSize val="0"/>
        </c:dLbls>
        <c:gapWidth val="0"/>
        <c:overlap val="100"/>
        <c:axId val="167321840"/>
        <c:axId val="167331632"/>
      </c:barChart>
      <c:catAx>
        <c:axId val="16732184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CO"/>
          </a:p>
        </c:txPr>
        <c:crossAx val="167331632"/>
        <c:crosses val="autoZero"/>
        <c:auto val="1"/>
        <c:lblAlgn val="ctr"/>
        <c:lblOffset val="100"/>
        <c:noMultiLvlLbl val="0"/>
      </c:catAx>
      <c:valAx>
        <c:axId val="167331632"/>
        <c:scaling>
          <c:orientation val="minMax"/>
        </c:scaling>
        <c:delete val="0"/>
        <c:axPos val="b"/>
        <c:numFmt formatCode="0&quot;%&quot;;0&quot;%&quot;" sourceLinked="0"/>
        <c:majorTickMark val="none"/>
        <c:minorTickMark val="none"/>
        <c:tickLblPos val="nextTo"/>
        <c:spPr>
          <a:noFill/>
          <a:ln>
            <a:noFill/>
          </a:ln>
          <a:effectLst/>
        </c:spPr>
        <c:txPr>
          <a:bodyPr rot="-60000000" vert="horz"/>
          <a:lstStyle/>
          <a:p>
            <a:pPr>
              <a:defRPr/>
            </a:pPr>
            <a:endParaRPr lang="es-CO"/>
          </a:p>
        </c:txPr>
        <c:crossAx val="167321840"/>
        <c:crosses val="autoZero"/>
        <c:crossBetween val="between"/>
      </c:valAx>
    </c:plotArea>
    <c:legend>
      <c:legendPos val="r"/>
      <c:legendEntry>
        <c:idx val="2"/>
        <c:delete val="1"/>
      </c:legendEntry>
      <c:legendEntry>
        <c:idx val="3"/>
        <c:delete val="1"/>
      </c:legendEntry>
      <c:overlay val="0"/>
    </c:legend>
    <c:plotVisOnly val="0"/>
    <c:dispBlanksAs val="gap"/>
    <c:showDLblsOverMax val="0"/>
  </c:chart>
  <c:spPr>
    <a:solidFill>
      <a:schemeClr val="bg1"/>
    </a:solidFill>
    <a:ln w="9525" cap="flat" cmpd="sng" algn="ctr">
      <a:noFill/>
      <a:round/>
    </a:ln>
    <a:effectLst/>
  </c:spPr>
  <c:txPr>
    <a:bodyPr/>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vs. de ningún grupo étnico,</a:t>
            </a:r>
            <a:r>
              <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rPr>
              <a:t> que asiste a instituciones educativas, por rangos de edad</a:t>
            </a:r>
          </a:p>
          <a:p>
            <a:pPr marL="0" marR="0" lvl="0" indent="0" algn="ctr" defTabSz="914400" rtl="0" eaLnBrk="1" fontAlgn="auto" latinLnBrk="0" hangingPunct="1">
              <a:lnSpc>
                <a:spcPct val="100000"/>
              </a:lnSpc>
              <a:spcBef>
                <a:spcPts val="0"/>
              </a:spcBef>
              <a:spcAft>
                <a:spcPts val="0"/>
              </a:spcAft>
              <a:buClrTx/>
              <a:buSzTx/>
              <a:buFontTx/>
              <a:buNone/>
              <a:tabLst/>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endParaRPr>
          </a:p>
        </c:rich>
      </c:tx>
      <c:overlay val="0"/>
    </c:title>
    <c:autoTitleDeleted val="0"/>
    <c:plotArea>
      <c:layout>
        <c:manualLayout>
          <c:layoutTarget val="inner"/>
          <c:xMode val="edge"/>
          <c:yMode val="edge"/>
          <c:x val="5.3826693844838208E-2"/>
          <c:y val="0.21466849362541118"/>
          <c:w val="0.92116107512611467"/>
          <c:h val="0.67621670377501375"/>
        </c:manualLayout>
      </c:layout>
      <c:barChart>
        <c:barDir val="col"/>
        <c:grouping val="clustered"/>
        <c:varyColors val="0"/>
        <c:ser>
          <c:idx val="0"/>
          <c:order val="0"/>
          <c:tx>
            <c:strRef>
              <c:f>Visor_NARP_CNPV_2018!$O$134</c:f>
              <c:strCache>
                <c:ptCount val="1"/>
                <c:pt idx="0">
                  <c:v>Asiste NARP</c:v>
                </c:pt>
              </c:strCache>
            </c:strRef>
          </c:tx>
          <c:spPr>
            <a:noFill/>
          </c:spPr>
          <c:invertIfNegative val="0"/>
          <c:dLbls>
            <c:numFmt formatCode="#,##0" sourceLinked="0"/>
            <c:spPr>
              <a:solidFill>
                <a:sysClr val="window" lastClr="FFFFFF">
                  <a:alpha val="50000"/>
                </a:sysClr>
              </a:solidFill>
              <a:ln>
                <a:noFill/>
              </a:ln>
              <a:effectLst/>
            </c:spPr>
            <c:txPr>
              <a:bodyPr tIns="0" bIns="0" anchorCtr="0"/>
              <a:lstStyle/>
              <a:p>
                <a:pPr algn="ctr">
                  <a:defRPr lang="en-US" sz="11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Visor_NARP_CNPV_2018!$N$135:$N$140</c:f>
              <c:strCache>
                <c:ptCount val="6"/>
                <c:pt idx="0">
                  <c:v>5 a 6 años</c:v>
                </c:pt>
                <c:pt idx="1">
                  <c:v>7 a 11 años</c:v>
                </c:pt>
                <c:pt idx="2">
                  <c:v>12 a 15 años</c:v>
                </c:pt>
                <c:pt idx="3">
                  <c:v>16 a 17 años</c:v>
                </c:pt>
                <c:pt idx="4">
                  <c:v>18 a 24 años</c:v>
                </c:pt>
                <c:pt idx="5">
                  <c:v>25 años o más</c:v>
                </c:pt>
              </c:strCache>
            </c:strRef>
          </c:cat>
          <c:val>
            <c:numRef>
              <c:f>Visor_NARP_CNPV_2018!$O$135:$O$140</c:f>
              <c:numCache>
                <c:formatCode>#,##0</c:formatCode>
                <c:ptCount val="6"/>
                <c:pt idx="0">
                  <c:v>9111</c:v>
                </c:pt>
                <c:pt idx="1">
                  <c:v>28417</c:v>
                </c:pt>
                <c:pt idx="2">
                  <c:v>23632</c:v>
                </c:pt>
                <c:pt idx="3">
                  <c:v>9510</c:v>
                </c:pt>
                <c:pt idx="4">
                  <c:v>13772</c:v>
                </c:pt>
                <c:pt idx="5">
                  <c:v>14241</c:v>
                </c:pt>
              </c:numCache>
            </c:numRef>
          </c:val>
          <c:extLst>
            <c:ext xmlns:c16="http://schemas.microsoft.com/office/drawing/2014/chart" uri="{C3380CC4-5D6E-409C-BE32-E72D297353CC}">
              <c16:uniqueId val="{00000008-34D2-44CF-9235-A57576D0F4B2}"/>
            </c:ext>
          </c:extLst>
        </c:ser>
        <c:ser>
          <c:idx val="2"/>
          <c:order val="2"/>
          <c:tx>
            <c:v>Personas Asistencia escolar población ningún grupo étnico</c:v>
          </c:tx>
          <c:spPr>
            <a:noFill/>
          </c:spPr>
          <c:invertIfNegative val="0"/>
          <c:dLbls>
            <c:spPr>
              <a:solidFill>
                <a:sysClr val="window" lastClr="FFFFFF">
                  <a:alpha val="50000"/>
                </a:sysClr>
              </a:solidFill>
              <a:ln>
                <a:noFill/>
              </a:ln>
              <a:effectLst/>
            </c:spPr>
            <c:txPr>
              <a:bodyPr tIns="0" bIns="72000" anchorCtr="0"/>
              <a:lstStyle/>
              <a:p>
                <a:pPr algn="ctr">
                  <a:defRPr lang="en-US" sz="11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Visor_NARP_CNPV_2018!$N$135:$N$140</c:f>
              <c:strCache>
                <c:ptCount val="6"/>
                <c:pt idx="0">
                  <c:v>5 a 6 años</c:v>
                </c:pt>
                <c:pt idx="1">
                  <c:v>7 a 11 años</c:v>
                </c:pt>
                <c:pt idx="2">
                  <c:v>12 a 15 años</c:v>
                </c:pt>
                <c:pt idx="3">
                  <c:v>16 a 17 años</c:v>
                </c:pt>
                <c:pt idx="4">
                  <c:v>18 a 24 años</c:v>
                </c:pt>
                <c:pt idx="5">
                  <c:v>25 años o más</c:v>
                </c:pt>
              </c:strCache>
            </c:strRef>
          </c:cat>
          <c:val>
            <c:numRef>
              <c:f>Visor_NARP_CNPV_2018!$Q$135:$Q$140</c:f>
              <c:numCache>
                <c:formatCode>#,##0</c:formatCode>
                <c:ptCount val="6"/>
                <c:pt idx="0">
                  <c:v>114164</c:v>
                </c:pt>
                <c:pt idx="1">
                  <c:v>349895</c:v>
                </c:pt>
                <c:pt idx="2">
                  <c:v>298199</c:v>
                </c:pt>
                <c:pt idx="3">
                  <c:v>132413</c:v>
                </c:pt>
                <c:pt idx="4">
                  <c:v>237597</c:v>
                </c:pt>
                <c:pt idx="5">
                  <c:v>202681</c:v>
                </c:pt>
              </c:numCache>
            </c:numRef>
          </c:val>
          <c:extLst>
            <c:ext xmlns:c16="http://schemas.microsoft.com/office/drawing/2014/chart" uri="{C3380CC4-5D6E-409C-BE32-E72D297353CC}">
              <c16:uniqueId val="{00000000-34D2-44CF-9235-A57576D0F4B2}"/>
            </c:ext>
          </c:extLst>
        </c:ser>
        <c:dLbls>
          <c:showLegendKey val="0"/>
          <c:showVal val="0"/>
          <c:showCatName val="0"/>
          <c:showSerName val="0"/>
          <c:showPercent val="0"/>
          <c:showBubbleSize val="0"/>
        </c:dLbls>
        <c:gapWidth val="40"/>
        <c:axId val="167332720"/>
        <c:axId val="167322384"/>
      </c:barChart>
      <c:barChart>
        <c:barDir val="col"/>
        <c:grouping val="clustered"/>
        <c:varyColors val="0"/>
        <c:ser>
          <c:idx val="1"/>
          <c:order val="1"/>
          <c:tx>
            <c:v>Población Negra, Afrodescendiente, Raizal y Palenquera</c:v>
          </c:tx>
          <c:spPr>
            <a:solidFill>
              <a:srgbClr val="B6004B"/>
            </a:solidFill>
          </c:spPr>
          <c:invertIfNegative val="0"/>
          <c:dLbls>
            <c:numFmt formatCode="0.0%" sourceLinked="0"/>
            <c:spPr>
              <a:noFill/>
              <a:ln>
                <a:noFill/>
              </a:ln>
              <a:effectLst/>
            </c:spPr>
            <c:txPr>
              <a:bodyPr tIns="72000" anchorCtr="0"/>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Visor_NARP_CNPV_2018!$N$135:$N$140</c:f>
              <c:strCache>
                <c:ptCount val="6"/>
                <c:pt idx="0">
                  <c:v>5 a 6 años</c:v>
                </c:pt>
                <c:pt idx="1">
                  <c:v>7 a 11 años</c:v>
                </c:pt>
                <c:pt idx="2">
                  <c:v>12 a 15 años</c:v>
                </c:pt>
                <c:pt idx="3">
                  <c:v>16 a 17 años</c:v>
                </c:pt>
                <c:pt idx="4">
                  <c:v>18 a 24 años</c:v>
                </c:pt>
                <c:pt idx="5">
                  <c:v>25 años o más</c:v>
                </c:pt>
              </c:strCache>
            </c:strRef>
          </c:cat>
          <c:val>
            <c:numRef>
              <c:f>Visor_NARP_CNPV_2018!$P$135:$P$140</c:f>
              <c:numCache>
                <c:formatCode>0.0%</c:formatCode>
                <c:ptCount val="6"/>
                <c:pt idx="0">
                  <c:v>0.89578212565136173</c:v>
                </c:pt>
                <c:pt idx="1">
                  <c:v>0.94314636574842348</c:v>
                </c:pt>
                <c:pt idx="2">
                  <c:v>0.89736092652363775</c:v>
                </c:pt>
                <c:pt idx="3">
                  <c:v>0.71584493789988712</c:v>
                </c:pt>
                <c:pt idx="4">
                  <c:v>0.33533808955659988</c:v>
                </c:pt>
                <c:pt idx="5">
                  <c:v>8.5560308572252525E-2</c:v>
                </c:pt>
              </c:numCache>
            </c:numRef>
          </c:val>
          <c:extLst>
            <c:ext xmlns:c16="http://schemas.microsoft.com/office/drawing/2014/chart" uri="{C3380CC4-5D6E-409C-BE32-E72D297353CC}">
              <c16:uniqueId val="{0000000F-34D2-44CF-9235-A57576D0F4B2}"/>
            </c:ext>
          </c:extLst>
        </c:ser>
        <c:ser>
          <c:idx val="3"/>
          <c:order val="3"/>
          <c:tx>
            <c:v>Población de ningún grupo étnico</c:v>
          </c:tx>
          <c:spPr>
            <a:solidFill>
              <a:srgbClr val="BFBFBF"/>
            </a:solidFill>
          </c:spPr>
          <c:invertIfNegative val="0"/>
          <c:dLbls>
            <c:numFmt formatCode="0.0%" sourceLinked="0"/>
            <c:spPr>
              <a:solidFill>
                <a:schemeClr val="bg1">
                  <a:alpha val="50000"/>
                </a:schemeClr>
              </a:solidFill>
              <a:ln>
                <a:noFill/>
              </a:ln>
              <a:effectLst/>
            </c:spPr>
            <c:txPr>
              <a:bodyPr tIns="72000" anchorCtr="0"/>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Visor_NARP_CNPV_2018!$N$135:$N$140</c:f>
              <c:strCache>
                <c:ptCount val="6"/>
                <c:pt idx="0">
                  <c:v>5 a 6 años</c:v>
                </c:pt>
                <c:pt idx="1">
                  <c:v>7 a 11 años</c:v>
                </c:pt>
                <c:pt idx="2">
                  <c:v>12 a 15 años</c:v>
                </c:pt>
                <c:pt idx="3">
                  <c:v>16 a 17 años</c:v>
                </c:pt>
                <c:pt idx="4">
                  <c:v>18 a 24 años</c:v>
                </c:pt>
                <c:pt idx="5">
                  <c:v>25 años o más</c:v>
                </c:pt>
              </c:strCache>
            </c:strRef>
          </c:cat>
          <c:val>
            <c:numRef>
              <c:f>Visor_NARP_CNPV_2018!$R$135:$R$140</c:f>
              <c:numCache>
                <c:formatCode>0.0%</c:formatCode>
                <c:ptCount val="6"/>
                <c:pt idx="0">
                  <c:v>0.89454796195013397</c:v>
                </c:pt>
                <c:pt idx="1">
                  <c:v>0.94092448025213582</c:v>
                </c:pt>
                <c:pt idx="2">
                  <c:v>0.8966745950367</c:v>
                </c:pt>
                <c:pt idx="3">
                  <c:v>0.74718001094703101</c:v>
                </c:pt>
                <c:pt idx="4">
                  <c:v>0.34609754072451249</c:v>
                </c:pt>
                <c:pt idx="5">
                  <c:v>5.7782939862191733E-2</c:v>
                </c:pt>
              </c:numCache>
            </c:numRef>
          </c:val>
          <c:extLst>
            <c:ext xmlns:c16="http://schemas.microsoft.com/office/drawing/2014/chart" uri="{C3380CC4-5D6E-409C-BE32-E72D297353CC}">
              <c16:uniqueId val="{00000001-34D2-44CF-9235-A57576D0F4B2}"/>
            </c:ext>
          </c:extLst>
        </c:ser>
        <c:dLbls>
          <c:showLegendKey val="0"/>
          <c:showVal val="0"/>
          <c:showCatName val="0"/>
          <c:showSerName val="0"/>
          <c:showPercent val="0"/>
          <c:showBubbleSize val="0"/>
        </c:dLbls>
        <c:gapWidth val="40"/>
        <c:axId val="167333808"/>
        <c:axId val="167332176"/>
      </c:barChart>
      <c:catAx>
        <c:axId val="167332720"/>
        <c:scaling>
          <c:orientation val="minMax"/>
        </c:scaling>
        <c:delete val="0"/>
        <c:axPos val="b"/>
        <c:numFmt formatCode="General" sourceLinked="0"/>
        <c:majorTickMark val="out"/>
        <c:minorTickMark val="none"/>
        <c:tickLblPos val="nextTo"/>
        <c:txPr>
          <a:bodyPr/>
          <a:lstStyle/>
          <a:p>
            <a:pPr algn="ctr">
              <a:defRPr sz="1200"/>
            </a:pPr>
            <a:endParaRPr lang="es-CO"/>
          </a:p>
        </c:txPr>
        <c:crossAx val="167322384"/>
        <c:crosses val="autoZero"/>
        <c:auto val="1"/>
        <c:lblAlgn val="ctr"/>
        <c:lblOffset val="100"/>
        <c:noMultiLvlLbl val="0"/>
      </c:catAx>
      <c:valAx>
        <c:axId val="167322384"/>
        <c:scaling>
          <c:orientation val="minMax"/>
        </c:scaling>
        <c:delete val="0"/>
        <c:axPos val="l"/>
        <c:numFmt formatCode="0%" sourceLinked="0"/>
        <c:majorTickMark val="out"/>
        <c:minorTickMark val="none"/>
        <c:tickLblPos val="none"/>
        <c:spPr>
          <a:ln>
            <a:noFill/>
          </a:ln>
        </c:spPr>
        <c:crossAx val="167332720"/>
        <c:crosses val="autoZero"/>
        <c:crossBetween val="between"/>
      </c:valAx>
      <c:valAx>
        <c:axId val="167332176"/>
        <c:scaling>
          <c:orientation val="minMax"/>
        </c:scaling>
        <c:delete val="0"/>
        <c:axPos val="r"/>
        <c:numFmt formatCode="0%" sourceLinked="0"/>
        <c:majorTickMark val="none"/>
        <c:minorTickMark val="none"/>
        <c:tickLblPos val="low"/>
        <c:spPr>
          <a:ln>
            <a:noFill/>
          </a:ln>
        </c:spPr>
        <c:txPr>
          <a:bodyPr/>
          <a:lstStyle/>
          <a:p>
            <a:pPr>
              <a:defRPr sz="1200"/>
            </a:pPr>
            <a:endParaRPr lang="es-CO"/>
          </a:p>
        </c:txPr>
        <c:crossAx val="167333808"/>
        <c:crosses val="max"/>
        <c:crossBetween val="between"/>
        <c:majorUnit val="0.2"/>
      </c:valAx>
      <c:catAx>
        <c:axId val="167333808"/>
        <c:scaling>
          <c:orientation val="minMax"/>
        </c:scaling>
        <c:delete val="1"/>
        <c:axPos val="b"/>
        <c:numFmt formatCode="General" sourceLinked="1"/>
        <c:majorTickMark val="out"/>
        <c:minorTickMark val="none"/>
        <c:tickLblPos val="nextTo"/>
        <c:crossAx val="167332176"/>
        <c:crosses val="autoZero"/>
        <c:auto val="1"/>
        <c:lblAlgn val="ctr"/>
        <c:lblOffset val="100"/>
        <c:noMultiLvlLbl val="0"/>
      </c:catAx>
    </c:plotArea>
    <c:legend>
      <c:legendPos val="r"/>
      <c:legendEntry>
        <c:idx val="0"/>
        <c:delete val="1"/>
      </c:legendEntry>
      <c:legendEntry>
        <c:idx val="1"/>
        <c:delete val="1"/>
      </c:legendEntry>
      <c:layout>
        <c:manualLayout>
          <c:xMode val="edge"/>
          <c:yMode val="edge"/>
          <c:x val="0.69457425896204195"/>
          <c:y val="0.19250662417672926"/>
          <c:w val="0.30542574103795816"/>
          <c:h val="0.25277285929599214"/>
        </c:manualLayout>
      </c:layout>
      <c:overlay val="0"/>
      <c:txPr>
        <a:bodyPr/>
        <a:lstStyle/>
        <a:p>
          <a:pPr>
            <a:defRPr sz="1200"/>
          </a:pPr>
          <a:endParaRPr lang="es-CO"/>
        </a:p>
      </c:txPr>
    </c:legend>
    <c:plotVisOnly val="0"/>
    <c:dispBlanksAs val="gap"/>
    <c:showDLblsOverMax val="0"/>
  </c:chart>
  <c:spPr>
    <a:noFill/>
    <a:ln>
      <a:noFill/>
    </a:ln>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r>
              <a:rPr lang="en-US" b="1"/>
              <a:t>Población </a:t>
            </a:r>
            <a:r>
              <a:rPr lang="es-CO" sz="1400" b="1" i="0" u="none" strike="noStrike" baseline="0">
                <a:effectLst/>
              </a:rPr>
              <a:t>Negra, Afrodescendiente, Raizal y Palenquera de 5 años o más </a:t>
            </a:r>
            <a:r>
              <a:rPr lang="en-US" b="1"/>
              <a:t>con dificultades de funcionamiento humano</a:t>
            </a:r>
          </a:p>
        </c:rich>
      </c:tx>
      <c:layout>
        <c:manualLayout>
          <c:xMode val="edge"/>
          <c:yMode val="edge"/>
          <c:x val="0.12046092243375732"/>
          <c:y val="2.0737514387660232E-2"/>
        </c:manualLayout>
      </c:layout>
      <c:overlay val="0"/>
      <c:spPr>
        <a:noFill/>
        <a:ln>
          <a:noFill/>
        </a:ln>
        <a:effectLst/>
      </c:spPr>
      <c:txPr>
        <a:bodyPr rot="0" spcFirstLastPara="1" vertOverflow="ellipsis" vert="horz" wrap="square" anchor="ctr" anchorCtr="1"/>
        <a:lstStyle/>
        <a:p>
          <a:pPr algn="ctr" rtl="0">
            <a:defRPr lang="es-CO" sz="1400" b="1" i="0" u="none" strike="noStrike" kern="1200" spc="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autoTitleDeleted val="0"/>
    <c:plotArea>
      <c:layout>
        <c:manualLayout>
          <c:layoutTarget val="inner"/>
          <c:xMode val="edge"/>
          <c:yMode val="edge"/>
          <c:x val="0.12300490466896906"/>
          <c:y val="0.12415936518267018"/>
          <c:w val="0.47507144558061942"/>
          <c:h val="0.85326492848352176"/>
        </c:manualLayout>
      </c:layout>
      <c:doughnutChart>
        <c:varyColors val="1"/>
        <c:ser>
          <c:idx val="0"/>
          <c:order val="0"/>
          <c:tx>
            <c:strRef>
              <c:f>Visor_NARP_CNPV_2018!$P$179</c:f>
              <c:strCache>
                <c:ptCount val="1"/>
                <c:pt idx="0">
                  <c:v>Cantidad</c:v>
                </c:pt>
              </c:strCache>
            </c:strRef>
          </c:tx>
          <c:spPr>
            <a:solidFill>
              <a:srgbClr val="B6004C"/>
            </a:solidFill>
            <a:ln w="12700">
              <a:solidFill>
                <a:schemeClr val="bg1">
                  <a:lumMod val="95000"/>
                </a:schemeClr>
              </a:solidFill>
            </a:ln>
          </c:spPr>
          <c:dPt>
            <c:idx val="0"/>
            <c:bubble3D val="0"/>
            <c:spPr>
              <a:solidFill>
                <a:srgbClr val="B6004C"/>
              </a:solidFill>
              <a:ln w="12700">
                <a:solidFill>
                  <a:schemeClr val="bg1">
                    <a:lumMod val="95000"/>
                  </a:schemeClr>
                </a:solidFill>
              </a:ln>
              <a:effectLst>
                <a:outerShdw blurRad="50800" dir="5400000" algn="ctr" rotWithShape="0">
                  <a:srgbClr val="000000">
                    <a:alpha val="43137"/>
                  </a:srgbClr>
                </a:outerShdw>
                <a:softEdge rad="0"/>
              </a:effectLst>
            </c:spPr>
            <c:extLst>
              <c:ext xmlns:c16="http://schemas.microsoft.com/office/drawing/2014/chart" uri="{C3380CC4-5D6E-409C-BE32-E72D297353CC}">
                <c16:uniqueId val="{00000005-3143-4238-B193-3F9A39474BA4}"/>
              </c:ext>
            </c:extLst>
          </c:dPt>
          <c:dPt>
            <c:idx val="1"/>
            <c:bubble3D val="0"/>
            <c:spPr>
              <a:solidFill>
                <a:sysClr val="window" lastClr="FFFFFF">
                  <a:lumMod val="85000"/>
                </a:sysClr>
              </a:solidFill>
              <a:ln w="12700">
                <a:solidFill>
                  <a:schemeClr val="bg1">
                    <a:lumMod val="95000"/>
                  </a:schemeClr>
                </a:solidFill>
              </a:ln>
              <a:effectLst/>
            </c:spPr>
            <c:extLst>
              <c:ext xmlns:c16="http://schemas.microsoft.com/office/drawing/2014/chart" uri="{C3380CC4-5D6E-409C-BE32-E72D297353CC}">
                <c16:uniqueId val="{00000007-3143-4238-B193-3F9A39474BA4}"/>
              </c:ext>
            </c:extLst>
          </c:dPt>
          <c:dLbls>
            <c:spPr>
              <a:solidFill>
                <a:sysClr val="window" lastClr="FFFFFF">
                  <a:alpha val="50000"/>
                </a:sys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9525" cap="flat" cmpd="sng" algn="ctr">
                  <a:noFill/>
                  <a:prstDash val="solid"/>
                  <a:round/>
                </a:ln>
                <a:effectLst/>
              </c:spPr>
            </c:leaderLines>
            <c:extLst>
              <c:ext xmlns:c15="http://schemas.microsoft.com/office/drawing/2012/chart" uri="{CE6537A1-D6FC-4f65-9D91-7224C49458BB}"/>
            </c:extLst>
          </c:dLbls>
          <c:cat>
            <c:strRef>
              <c:f>Visor_NARP_CNPV_2018!$O$180:$O$181</c:f>
              <c:strCache>
                <c:ptCount val="2"/>
                <c:pt idx="0">
                  <c:v>Presenta dificultad</c:v>
                </c:pt>
                <c:pt idx="1">
                  <c:v>No presenta dificultad</c:v>
                </c:pt>
              </c:strCache>
            </c:strRef>
          </c:cat>
          <c:val>
            <c:numRef>
              <c:f>Visor_NARP_CNPV_2018!$P$180:$P$181</c:f>
              <c:numCache>
                <c:formatCode>#,##0</c:formatCode>
                <c:ptCount val="2"/>
                <c:pt idx="0">
                  <c:v>18956</c:v>
                </c:pt>
                <c:pt idx="1">
                  <c:v>269649</c:v>
                </c:pt>
              </c:numCache>
            </c:numRef>
          </c:val>
          <c:extLst>
            <c:ext xmlns:c16="http://schemas.microsoft.com/office/drawing/2014/chart" uri="{C3380CC4-5D6E-409C-BE32-E72D297353CC}">
              <c16:uniqueId val="{00000008-3143-4238-B193-3F9A39474BA4}"/>
            </c:ext>
          </c:extLst>
        </c:ser>
        <c:ser>
          <c:idx val="1"/>
          <c:order val="1"/>
          <c:tx>
            <c:strRef>
              <c:f>Visor_NARP_CNPV_2018!$Q$179</c:f>
              <c:strCache>
                <c:ptCount val="1"/>
                <c:pt idx="0">
                  <c:v>Porcentaje</c:v>
                </c:pt>
              </c:strCache>
            </c:strRef>
          </c:tx>
          <c:dPt>
            <c:idx val="0"/>
            <c:bubble3D val="0"/>
            <c:spPr>
              <a:noFill/>
              <a:ln>
                <a:noFill/>
              </a:ln>
              <a:effectLst/>
            </c:spPr>
            <c:extLst>
              <c:ext xmlns:c16="http://schemas.microsoft.com/office/drawing/2014/chart" uri="{C3380CC4-5D6E-409C-BE32-E72D297353CC}">
                <c16:uniqueId val="{0000000B-3143-4238-B193-3F9A39474BA4}"/>
              </c:ext>
            </c:extLst>
          </c:dPt>
          <c:dPt>
            <c:idx val="1"/>
            <c:bubble3D val="0"/>
            <c:spPr>
              <a:noFill/>
              <a:ln>
                <a:noFill/>
              </a:ln>
              <a:effectLst/>
            </c:spPr>
            <c:extLst>
              <c:ext xmlns:c16="http://schemas.microsoft.com/office/drawing/2014/chart" uri="{C3380CC4-5D6E-409C-BE32-E72D297353CC}">
                <c16:uniqueId val="{0000000D-3143-4238-B193-3F9A39474BA4}"/>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1"/>
            <c:leaderLines>
              <c:spPr>
                <a:ln w="9525" cap="flat" cmpd="sng" algn="ctr">
                  <a:noFill/>
                  <a:prstDash val="solid"/>
                  <a:round/>
                </a:ln>
                <a:effectLst/>
              </c:spPr>
            </c:leaderLines>
            <c:extLst>
              <c:ext xmlns:c15="http://schemas.microsoft.com/office/drawing/2012/chart" uri="{CE6537A1-D6FC-4f65-9D91-7224C49458BB}"/>
            </c:extLst>
          </c:dLbls>
          <c:cat>
            <c:strRef>
              <c:f>Visor_NARP_CNPV_2018!$O$180:$O$181</c:f>
              <c:strCache>
                <c:ptCount val="2"/>
                <c:pt idx="0">
                  <c:v>Presenta dificultad</c:v>
                </c:pt>
                <c:pt idx="1">
                  <c:v>No presenta dificultad</c:v>
                </c:pt>
              </c:strCache>
            </c:strRef>
          </c:cat>
          <c:val>
            <c:numRef>
              <c:f>Visor_NARP_CNPV_2018!$Q$180:$Q$181</c:f>
              <c:numCache>
                <c:formatCode>0.0%</c:formatCode>
                <c:ptCount val="2"/>
                <c:pt idx="0">
                  <c:v>6.5681467750038983E-2</c:v>
                </c:pt>
                <c:pt idx="1">
                  <c:v>0.93431853224996098</c:v>
                </c:pt>
              </c:numCache>
            </c:numRef>
          </c:val>
          <c:extLst>
            <c:ext xmlns:c16="http://schemas.microsoft.com/office/drawing/2014/chart" uri="{C3380CC4-5D6E-409C-BE32-E72D297353CC}">
              <c16:uniqueId val="{0000000E-3143-4238-B193-3F9A39474BA4}"/>
            </c:ext>
          </c:extLst>
        </c:ser>
        <c:dLbls>
          <c:showLegendKey val="0"/>
          <c:showVal val="1"/>
          <c:showCatName val="0"/>
          <c:showSerName val="0"/>
          <c:showPercent val="0"/>
          <c:showBubbleSize val="0"/>
          <c:showLeaderLines val="1"/>
        </c:dLbls>
        <c:firstSliceAng val="0"/>
        <c:holeSize val="34"/>
      </c:doughnutChart>
      <c:spPr>
        <a:noFill/>
        <a:ln>
          <a:noFill/>
        </a:ln>
        <a:effectLst/>
      </c:spPr>
    </c:plotArea>
    <c:legend>
      <c:legendPos val="r"/>
      <c:layout>
        <c:manualLayout>
          <c:xMode val="edge"/>
          <c:yMode val="edge"/>
          <c:x val="0.6195287224979531"/>
          <c:y val="0.51182439281177949"/>
          <c:w val="0.3045979151554038"/>
          <c:h val="0.2291432413519921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chart>
  <c:spPr>
    <a:solidFill>
      <a:schemeClr val="bg1"/>
    </a:solidFill>
    <a:ln w="6350" cap="flat" cmpd="sng" algn="ctr">
      <a:noFill/>
      <a:prstDash val="solid"/>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es-CO" sz="14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Población </a:t>
            </a:r>
            <a:r>
              <a:rPr lang="es-CO" sz="1400" b="1" i="0" u="none" strike="noStrike" baseline="0">
                <a:effectLst/>
              </a:rPr>
              <a:t>Negra, Afrodescendiente, Raizal y Palenquera de 5 años o más</a:t>
            </a:r>
            <a:r>
              <a:rPr lang="es-CO" b="1"/>
              <a:t> con dificultades de funcionamiento humano, por sexo</a:t>
            </a:r>
          </a:p>
        </c:rich>
      </c:tx>
      <c:overlay val="0"/>
      <c:spPr>
        <a:noFill/>
        <a:ln>
          <a:noFill/>
        </a:ln>
        <a:effectLst/>
      </c:spPr>
    </c:title>
    <c:autoTitleDeleted val="0"/>
    <c:plotArea>
      <c:layout/>
      <c:barChart>
        <c:barDir val="col"/>
        <c:grouping val="stacked"/>
        <c:varyColors val="0"/>
        <c:ser>
          <c:idx val="1"/>
          <c:order val="1"/>
          <c:tx>
            <c:strRef>
              <c:f>Visor_NARP_CNPV_2018!$P$183</c:f>
              <c:strCache>
                <c:ptCount val="1"/>
                <c:pt idx="0">
                  <c:v>Personas</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Visor_NARP_CNPV_2018!$O$184:$O$185</c:f>
              <c:strCache>
                <c:ptCount val="2"/>
                <c:pt idx="0">
                  <c:v>Hombre</c:v>
                </c:pt>
                <c:pt idx="1">
                  <c:v>Mujer</c:v>
                </c:pt>
              </c:strCache>
            </c:strRef>
          </c:cat>
          <c:val>
            <c:numRef>
              <c:f>Visor_NARP_CNPV_2018!$P$184:$P$185</c:f>
              <c:numCache>
                <c:formatCode>#,##0</c:formatCode>
                <c:ptCount val="2"/>
                <c:pt idx="0">
                  <c:v>8733</c:v>
                </c:pt>
                <c:pt idx="1">
                  <c:v>10223</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64572864"/>
        <c:axId val="164575584"/>
      </c:barChart>
      <c:barChart>
        <c:barDir val="col"/>
        <c:grouping val="clustered"/>
        <c:varyColors val="0"/>
        <c:ser>
          <c:idx val="0"/>
          <c:order val="0"/>
          <c:tx>
            <c:strRef>
              <c:f>Visor_NARP_CNPV_2018!$Q$183</c:f>
              <c:strCache>
                <c:ptCount val="1"/>
                <c:pt idx="0">
                  <c:v>Porcentaje</c:v>
                </c:pt>
              </c:strCache>
            </c:strRef>
          </c:tx>
          <c:spPr>
            <a:solidFill>
              <a:srgbClr val="B6004C"/>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5-AEE3-4E14-A6E7-824A39EDE2B6}"/>
              </c:ext>
            </c:extLst>
          </c:dPt>
          <c:dPt>
            <c:idx val="1"/>
            <c:invertIfNegative val="0"/>
            <c:bubble3D val="0"/>
            <c:spPr>
              <a:solidFill>
                <a:srgbClr val="0076A2"/>
              </a:solidFill>
              <a:ln>
                <a:noFill/>
              </a:ln>
              <a:effectLst/>
            </c:spPr>
            <c:extLst>
              <c:ext xmlns:c16="http://schemas.microsoft.com/office/drawing/2014/chart" uri="{C3380CC4-5D6E-409C-BE32-E72D297353CC}">
                <c16:uniqueId val="{00000003-D480-4D58-B53A-98BF78C0AFD7}"/>
              </c:ext>
            </c:extLst>
          </c:dPt>
          <c:dLbls>
            <c:spPr>
              <a:noFill/>
              <a:ln>
                <a:noFill/>
              </a:ln>
              <a:effectLst/>
            </c:spPr>
            <c:txPr>
              <a:bodyPr rot="0" spcFirstLastPara="1" vertOverflow="ellipsis" vert="horz" wrap="square" lIns="38100" tIns="108000" rIns="38100" bIns="19050" anchor="ctr" anchorCtr="0">
                <a:spAutoFit/>
              </a:bodyPr>
              <a:lstStyle/>
              <a:p>
                <a:pPr algn="ctr">
                  <a:defRPr lang="en-US" sz="14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Visor_NARP_CNPV_2018!$O$184:$O$185</c:f>
              <c:strCache>
                <c:ptCount val="2"/>
                <c:pt idx="0">
                  <c:v>Hombre</c:v>
                </c:pt>
                <c:pt idx="1">
                  <c:v>Mujer</c:v>
                </c:pt>
              </c:strCache>
            </c:strRef>
          </c:cat>
          <c:val>
            <c:numRef>
              <c:f>Visor_NARP_CNPV_2018!$Q$184:$Q$185</c:f>
              <c:numCache>
                <c:formatCode>0.0%</c:formatCode>
                <c:ptCount val="2"/>
                <c:pt idx="0">
                  <c:v>6.2878455146990003E-2</c:v>
                </c:pt>
                <c:pt idx="1">
                  <c:v>6.8281702934850849E-2</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64571776"/>
        <c:axId val="164573408"/>
      </c:barChart>
      <c:catAx>
        <c:axId val="16457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75584"/>
        <c:crosses val="autoZero"/>
        <c:auto val="1"/>
        <c:lblAlgn val="ctr"/>
        <c:lblOffset val="100"/>
        <c:noMultiLvlLbl val="0"/>
      </c:catAx>
      <c:valAx>
        <c:axId val="164575584"/>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4572864"/>
        <c:crosses val="autoZero"/>
        <c:crossBetween val="between"/>
      </c:valAx>
      <c:valAx>
        <c:axId val="164573408"/>
        <c:scaling>
          <c:orientation val="minMax"/>
          <c:min val="0"/>
        </c:scaling>
        <c:delete val="0"/>
        <c:axPos val="r"/>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es-CO"/>
          </a:p>
        </c:txPr>
        <c:crossAx val="164571776"/>
        <c:crosses val="max"/>
        <c:crossBetween val="between"/>
      </c:valAx>
      <c:catAx>
        <c:axId val="164571776"/>
        <c:scaling>
          <c:orientation val="minMax"/>
        </c:scaling>
        <c:delete val="1"/>
        <c:axPos val="b"/>
        <c:numFmt formatCode="General" sourceLinked="1"/>
        <c:majorTickMark val="out"/>
        <c:minorTickMark val="none"/>
        <c:tickLblPos val="nextTo"/>
        <c:crossAx val="164573408"/>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s-CO" sz="1400" b="1" i="0" u="none" strike="noStrike" kern="1200" spc="0" baseline="0">
                <a:solidFill>
                  <a:srgbClr val="000000"/>
                </a:solidFill>
                <a:effectLst/>
                <a:latin typeface="Segoe UI" panose="020B0502040204020203" pitchFamily="34" charset="0"/>
                <a:ea typeface="+mn-ea"/>
                <a:cs typeface="Segoe UI" panose="020B0502040204020203" pitchFamily="34" charset="0"/>
              </a:defRPr>
            </a:pPr>
            <a:r>
              <a:rPr lang="es-CO" sz="1400" b="1" i="0" u="none" strike="noStrike" kern="1200" spc="0" baseline="0">
                <a:solidFill>
                  <a:srgbClr val="000000"/>
                </a:solidFill>
                <a:effectLst/>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s-CO" sz="1400" b="1" i="0" u="none" strike="noStrike" kern="1200" spc="0" baseline="0">
                <a:solidFill>
                  <a:srgbClr val="000000"/>
                </a:solidFill>
                <a:effectLst/>
                <a:latin typeface="Segoe UI" panose="020B0502040204020203" pitchFamily="34" charset="0"/>
                <a:ea typeface="+mn-ea"/>
                <a:cs typeface="Segoe UI" panose="020B0502040204020203" pitchFamily="34" charset="0"/>
              </a:rPr>
              <a:t>que sabe leer y escribir por sexo </a:t>
            </a:r>
          </a:p>
        </c:rich>
      </c:tx>
      <c:overlay val="0"/>
      <c:spPr>
        <a:noFill/>
        <a:ln>
          <a:noFill/>
        </a:ln>
        <a:effectLst/>
      </c:spPr>
    </c:title>
    <c:autoTitleDeleted val="0"/>
    <c:plotArea>
      <c:layout>
        <c:manualLayout>
          <c:layoutTarget val="inner"/>
          <c:xMode val="edge"/>
          <c:yMode val="edge"/>
          <c:x val="8.5477184489954505E-2"/>
          <c:y val="0.32765621152517466"/>
          <c:w val="0.89279383239068122"/>
          <c:h val="0.35725219793924212"/>
        </c:manualLayout>
      </c:layout>
      <c:barChart>
        <c:barDir val="col"/>
        <c:grouping val="clustered"/>
        <c:varyColors val="0"/>
        <c:ser>
          <c:idx val="1"/>
          <c:order val="1"/>
          <c:tx>
            <c:strRef>
              <c:f>Visor_NARP_CNPV_2018!$P$168</c:f>
              <c:strCache>
                <c:ptCount val="1"/>
                <c:pt idx="0">
                  <c:v>Personas NARP Si alfabetas</c:v>
                </c:pt>
              </c:strCache>
            </c:strRef>
          </c:tx>
          <c:spPr>
            <a:noFill/>
            <a:ln>
              <a:noFill/>
            </a:ln>
            <a:effectLst/>
          </c:spPr>
          <c:invertIfNegative val="0"/>
          <c:dLbls>
            <c:spPr>
              <a:solidFill>
                <a:sysClr val="window" lastClr="FFFFFF">
                  <a:alpha val="50000"/>
                </a:sysClr>
              </a:solidFill>
              <a:ln>
                <a:noFill/>
              </a:ln>
              <a:effectLst/>
            </c:spPr>
            <c:txPr>
              <a:bodyPr rot="0" spcFirstLastPara="1" vertOverflow="ellipsis" vert="horz" wrap="square" lIns="38100" tIns="0" rIns="38100" bIns="108000" anchor="ctr" anchorCtr="0">
                <a:spAutoFit/>
              </a:bodyPr>
              <a:lstStyle/>
              <a:p>
                <a:pPr algn="ctr">
                  <a:defRPr lang="en-US" sz="11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Visor_NARP_CNPV_2018!$O$169:$O$170</c:f>
              <c:strCache>
                <c:ptCount val="2"/>
                <c:pt idx="0">
                  <c:v>Hombre</c:v>
                </c:pt>
                <c:pt idx="1">
                  <c:v>Mujer</c:v>
                </c:pt>
              </c:strCache>
            </c:strRef>
          </c:cat>
          <c:val>
            <c:numRef>
              <c:f>Visor_NARP_CNPV_2018!$P$169:$P$170</c:f>
              <c:numCache>
                <c:formatCode>#,##0</c:formatCode>
                <c:ptCount val="2"/>
                <c:pt idx="0">
                  <c:v>100934</c:v>
                </c:pt>
                <c:pt idx="1">
                  <c:v>111598</c:v>
                </c:pt>
              </c:numCache>
            </c:numRef>
          </c:val>
          <c:extLst>
            <c:ext xmlns:c16="http://schemas.microsoft.com/office/drawing/2014/chart" uri="{C3380CC4-5D6E-409C-BE32-E72D297353CC}">
              <c16:uniqueId val="{00000001-A9B1-4632-A07E-A5371B94B7B5}"/>
            </c:ext>
          </c:extLst>
        </c:ser>
        <c:ser>
          <c:idx val="3"/>
          <c:order val="3"/>
          <c:tx>
            <c:strRef>
              <c:f>Visor_NARP_CNPV_2018!$S$168</c:f>
              <c:strCache>
                <c:ptCount val="1"/>
                <c:pt idx="0">
                  <c:v>Personas sin ninguna etnia Si alfabetas</c:v>
                </c:pt>
              </c:strCache>
            </c:strRef>
          </c:tx>
          <c:spPr>
            <a:noFill/>
          </c:spPr>
          <c:invertIfNegative val="0"/>
          <c:dLbls>
            <c:spPr>
              <a:solidFill>
                <a:sysClr val="window" lastClr="FFFFFF">
                  <a:alpha val="50000"/>
                </a:sysClr>
              </a:solidFill>
              <a:ln>
                <a:noFill/>
              </a:ln>
              <a:effectLst/>
            </c:spPr>
            <c:txPr>
              <a:bodyPr wrap="square" lIns="38100" tIns="0" rIns="38100" bIns="108000" anchor="ctr" anchorCtr="0">
                <a:spAutoFit/>
              </a:bodyPr>
              <a:lstStyle/>
              <a:p>
                <a:pPr algn="ctr">
                  <a:defRPr lang="en-US" sz="1100" b="1"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Visor_NARP_CNPV_2018!$O$169:$O$170</c:f>
              <c:strCache>
                <c:ptCount val="2"/>
                <c:pt idx="0">
                  <c:v>Hombre</c:v>
                </c:pt>
                <c:pt idx="1">
                  <c:v>Mujer</c:v>
                </c:pt>
              </c:strCache>
            </c:strRef>
          </c:cat>
          <c:val>
            <c:numRef>
              <c:f>Visor_NARP_CNPV_2018!$S$169:$S$170</c:f>
              <c:numCache>
                <c:formatCode>#,##0</c:formatCode>
                <c:ptCount val="2"/>
                <c:pt idx="0">
                  <c:v>2023012</c:v>
                </c:pt>
                <c:pt idx="1">
                  <c:v>2269313</c:v>
                </c:pt>
              </c:numCache>
            </c:numRef>
          </c:val>
          <c:extLst>
            <c:ext xmlns:c16="http://schemas.microsoft.com/office/drawing/2014/chart" uri="{C3380CC4-5D6E-409C-BE32-E72D297353CC}">
              <c16:uniqueId val="{00000004-865A-4037-B999-3FBCE920E909}"/>
            </c:ext>
          </c:extLst>
        </c:ser>
        <c:dLbls>
          <c:showLegendKey val="0"/>
          <c:showVal val="0"/>
          <c:showCatName val="0"/>
          <c:showSerName val="0"/>
          <c:showPercent val="0"/>
          <c:showBubbleSize val="0"/>
        </c:dLbls>
        <c:gapWidth val="219"/>
        <c:axId val="164568512"/>
        <c:axId val="164578304"/>
      </c:barChart>
      <c:barChart>
        <c:barDir val="col"/>
        <c:grouping val="clustered"/>
        <c:varyColors val="0"/>
        <c:ser>
          <c:idx val="0"/>
          <c:order val="0"/>
          <c:tx>
            <c:strRef>
              <c:f>Visor_NARP_CNPV_2018!$Q$168</c:f>
              <c:strCache>
                <c:ptCount val="1"/>
                <c:pt idx="0">
                  <c:v>Población Negra, Afrodescendiente, Raizal y Palenquera</c:v>
                </c:pt>
              </c:strCache>
            </c:strRef>
          </c:tx>
          <c:spPr>
            <a:solidFill>
              <a:srgbClr val="B6004C"/>
            </a:solidFill>
            <a:ln>
              <a:noFill/>
            </a:ln>
            <a:effectLst/>
          </c:spPr>
          <c:invertIfNegative val="0"/>
          <c:dPt>
            <c:idx val="1"/>
            <c:invertIfNegative val="0"/>
            <c:bubble3D val="0"/>
            <c:extLst>
              <c:ext xmlns:c16="http://schemas.microsoft.com/office/drawing/2014/chart" uri="{C3380CC4-5D6E-409C-BE32-E72D297353CC}">
                <c16:uniqueId val="{00000005-2700-4E00-88BF-A3D0C375FC3B}"/>
              </c:ext>
            </c:extLst>
          </c:dPt>
          <c:dLbls>
            <c:spPr>
              <a:noFill/>
              <a:ln>
                <a:noFill/>
              </a:ln>
              <a:effectLst/>
            </c:spPr>
            <c:txPr>
              <a:bodyPr rot="0" spcFirstLastPara="1" vertOverflow="ellipsis" vert="horz" wrap="square" lIns="38100" tIns="72000" rIns="38100" bIns="36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Visor_NARP_CNPV_2018!$O$169:$O$170</c:f>
              <c:strCache>
                <c:ptCount val="2"/>
                <c:pt idx="0">
                  <c:v>Hombre</c:v>
                </c:pt>
                <c:pt idx="1">
                  <c:v>Mujer</c:v>
                </c:pt>
              </c:strCache>
            </c:strRef>
          </c:cat>
          <c:val>
            <c:numRef>
              <c:f>Visor_NARP_CNPV_2018!$Q$169:$Q$170</c:f>
              <c:numCache>
                <c:formatCode>0.0%</c:formatCode>
                <c:ptCount val="2"/>
                <c:pt idx="0">
                  <c:v>0.93263971023063275</c:v>
                </c:pt>
                <c:pt idx="1">
                  <c:v>0.93156699722862202</c:v>
                </c:pt>
              </c:numCache>
            </c:numRef>
          </c:val>
          <c:extLst>
            <c:ext xmlns:c16="http://schemas.microsoft.com/office/drawing/2014/chart" uri="{C3380CC4-5D6E-409C-BE32-E72D297353CC}">
              <c16:uniqueId val="{00000000-A9B1-4632-A07E-A5371B94B7B5}"/>
            </c:ext>
          </c:extLst>
        </c:ser>
        <c:ser>
          <c:idx val="2"/>
          <c:order val="2"/>
          <c:tx>
            <c:strRef>
              <c:f>Visor_NARP_CNPV_2018!$T$168</c:f>
              <c:strCache>
                <c:ptCount val="1"/>
                <c:pt idx="0">
                  <c:v>Población sin ningún grupo étnico</c:v>
                </c:pt>
              </c:strCache>
            </c:strRef>
          </c:tx>
          <c:spPr>
            <a:solidFill>
              <a:srgbClr val="BFBFBF"/>
            </a:solidFill>
          </c:spPr>
          <c:invertIfNegative val="0"/>
          <c:dLbls>
            <c:spPr>
              <a:noFill/>
              <a:ln>
                <a:noFill/>
              </a:ln>
              <a:effectLst/>
            </c:spPr>
            <c:txPr>
              <a:bodyPr wrap="square" lIns="38100" tIns="72000" rIns="38100" bIns="36000" anchor="ctr" anchorCtr="0">
                <a:spAutoFit/>
              </a:bodyPr>
              <a:lstStyle/>
              <a:p>
                <a:pPr algn="ctr">
                  <a:defRPr lang="en-US" sz="1200" b="1" i="0" u="none" strike="noStrike" kern="1200" baseline="0">
                    <a:solidFill>
                      <a:schemeClr val="dk1"/>
                    </a:solidFill>
                    <a:latin typeface="Segoe UI" panose="020B0502040204020203" pitchFamily="34" charset="0"/>
                    <a:ea typeface="+mn-ea"/>
                    <a:cs typeface="Segoe UI" panose="020B0502040204020203"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Visor_NARP_CNPV_2018!$O$169:$O$170</c:f>
              <c:strCache>
                <c:ptCount val="2"/>
                <c:pt idx="0">
                  <c:v>Hombre</c:v>
                </c:pt>
                <c:pt idx="1">
                  <c:v>Mujer</c:v>
                </c:pt>
              </c:strCache>
            </c:strRef>
          </c:cat>
          <c:val>
            <c:numRef>
              <c:f>Visor_NARP_CNPV_2018!$T$169:$T$170</c:f>
              <c:numCache>
                <c:formatCode>0.0%</c:formatCode>
                <c:ptCount val="2"/>
                <c:pt idx="0">
                  <c:v>0.95216247381921726</c:v>
                </c:pt>
                <c:pt idx="1">
                  <c:v>0.96292588954399927</c:v>
                </c:pt>
              </c:numCache>
            </c:numRef>
          </c:val>
          <c:extLst>
            <c:ext xmlns:c16="http://schemas.microsoft.com/office/drawing/2014/chart" uri="{C3380CC4-5D6E-409C-BE32-E72D297353CC}">
              <c16:uniqueId val="{00000003-865A-4037-B999-3FBCE920E909}"/>
            </c:ext>
          </c:extLst>
        </c:ser>
        <c:dLbls>
          <c:showLegendKey val="0"/>
          <c:showVal val="1"/>
          <c:showCatName val="0"/>
          <c:showSerName val="0"/>
          <c:showPercent val="0"/>
          <c:showBubbleSize val="0"/>
        </c:dLbls>
        <c:gapWidth val="219"/>
        <c:axId val="164575040"/>
        <c:axId val="164574496"/>
      </c:barChart>
      <c:catAx>
        <c:axId val="16456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78304"/>
        <c:crosses val="autoZero"/>
        <c:auto val="1"/>
        <c:lblAlgn val="ctr"/>
        <c:lblOffset val="100"/>
        <c:noMultiLvlLbl val="0"/>
      </c:catAx>
      <c:valAx>
        <c:axId val="164578304"/>
        <c:scaling>
          <c:orientation val="minMax"/>
        </c:scaling>
        <c:delete val="0"/>
        <c:axPos val="l"/>
        <c:numFmt formatCode="#,##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4568512"/>
        <c:crosses val="autoZero"/>
        <c:crossBetween val="between"/>
      </c:valAx>
      <c:valAx>
        <c:axId val="164574496"/>
        <c:scaling>
          <c:orientation val="minMax"/>
          <c:max val="1"/>
          <c:min val="0"/>
        </c:scaling>
        <c:delete val="0"/>
        <c:axPos val="r"/>
        <c:numFmt formatCode="0%" sourceLinked="0"/>
        <c:majorTickMark val="out"/>
        <c:minorTickMark val="none"/>
        <c:tickLblPos val="low"/>
        <c:spPr>
          <a:noFill/>
          <a:ln>
            <a:noFill/>
          </a:ln>
          <a:effectLst/>
        </c:spPr>
        <c:txPr>
          <a:bodyPr rot="-60000000" spcFirstLastPara="1" vertOverflow="ellipsis" vert="horz" wrap="square" anchor="ctr" anchorCtr="1"/>
          <a:lstStyle/>
          <a:p>
            <a:pPr algn="ctr">
              <a:defRPr lang="en-US" sz="12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crossAx val="164575040"/>
        <c:crosses val="max"/>
        <c:crossBetween val="between"/>
        <c:majorUnit val="0.25"/>
      </c:valAx>
      <c:catAx>
        <c:axId val="164575040"/>
        <c:scaling>
          <c:orientation val="minMax"/>
        </c:scaling>
        <c:delete val="1"/>
        <c:axPos val="b"/>
        <c:numFmt formatCode="General" sourceLinked="1"/>
        <c:majorTickMark val="out"/>
        <c:minorTickMark val="none"/>
        <c:tickLblPos val="nextTo"/>
        <c:crossAx val="164574496"/>
        <c:crosses val="autoZero"/>
        <c:auto val="1"/>
        <c:lblAlgn val="ctr"/>
        <c:lblOffset val="100"/>
        <c:noMultiLvlLbl val="0"/>
      </c:catAx>
      <c:spPr>
        <a:noFill/>
        <a:ln>
          <a:noFill/>
        </a:ln>
        <a:effectLst/>
      </c:spPr>
    </c:plotArea>
    <c:legend>
      <c:legendPos val="b"/>
      <c:legendEntry>
        <c:idx val="0"/>
        <c:delete val="1"/>
      </c:legendEntry>
      <c:legendEntry>
        <c:idx val="1"/>
        <c:delete val="1"/>
      </c:legendEntry>
      <c:overlay val="0"/>
      <c:txPr>
        <a:bodyPr/>
        <a:lstStyle/>
        <a:p>
          <a:pPr>
            <a:defRPr lang="en-US" sz="11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es-CO"/>
        </a:p>
      </c:txPr>
    </c:legend>
    <c:plotVisOnly val="0"/>
    <c:dispBlanksAs val="gap"/>
    <c:showDLblsOverMax val="0"/>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por tipo de vivienda donde reside</a:t>
            </a:r>
          </a:p>
        </c:rich>
      </c:tx>
      <c:overlay val="0"/>
      <c:spPr>
        <a:noFill/>
        <a:ln>
          <a:noFill/>
        </a:ln>
        <a:effectLst/>
      </c:spPr>
    </c:title>
    <c:autoTitleDeleted val="0"/>
    <c:plotArea>
      <c:layout/>
      <c:barChart>
        <c:barDir val="bar"/>
        <c:grouping val="stacked"/>
        <c:varyColors val="0"/>
        <c:ser>
          <c:idx val="1"/>
          <c:order val="1"/>
          <c:tx>
            <c:strRef>
              <c:f>Visor_NARP_CNPV_2018!$N$265</c:f>
              <c:strCache>
                <c:ptCount val="1"/>
                <c:pt idx="0">
                  <c:v> Total</c:v>
                </c:pt>
              </c:strCache>
            </c:strRef>
          </c:tx>
          <c:spPr>
            <a:noFill/>
            <a:ln>
              <a:noFill/>
            </a:ln>
            <a:effectLst/>
          </c:spPr>
          <c:invertIfNegative val="0"/>
          <c:dLbls>
            <c:spPr>
              <a:solidFill>
                <a:schemeClr val="bg1">
                  <a:lumMod val="85000"/>
                  <a:alpha val="50000"/>
                </a:schemeClr>
              </a:solidFill>
              <a:ln>
                <a:noFill/>
              </a:ln>
              <a:effectLst/>
            </c:spPr>
            <c:txPr>
              <a:bodyPr rot="0" vert="horz"/>
              <a:lstStyle/>
              <a:p>
                <a:pP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Visor_NARP_CNPV_2018!$O$264:$T$264</c:f>
              <c:strCache>
                <c:ptCount val="6"/>
                <c:pt idx="0">
                  <c:v>Vivienda tradicional Indígena</c:v>
                </c:pt>
                <c:pt idx="1">
                  <c:v>Otro (contenedor, carpa, embarcación,
 vagón, cueva, refugio natural, etc.)</c:v>
                </c:pt>
                <c:pt idx="2">
                  <c:v>Vivienda tradicional Étnica
 (Afrocolombiana, Isleña, Rrom)</c:v>
                </c:pt>
                <c:pt idx="3">
                  <c:v>Tipo cuarto</c:v>
                </c:pt>
                <c:pt idx="4">
                  <c:v>Apartamento</c:v>
                </c:pt>
                <c:pt idx="5">
                  <c:v>Casa</c:v>
                </c:pt>
              </c:strCache>
            </c:strRef>
          </c:cat>
          <c:val>
            <c:numRef>
              <c:f>Visor_NARP_CNPV_2018!$O$265:$T$265</c:f>
              <c:numCache>
                <c:formatCode>#,##0</c:formatCode>
                <c:ptCount val="6"/>
                <c:pt idx="0">
                  <c:v>67</c:v>
                </c:pt>
                <c:pt idx="1">
                  <c:v>231</c:v>
                </c:pt>
                <c:pt idx="2">
                  <c:v>659</c:v>
                </c:pt>
                <c:pt idx="3">
                  <c:v>10448</c:v>
                </c:pt>
                <c:pt idx="4">
                  <c:v>79875</c:v>
                </c:pt>
                <c:pt idx="5">
                  <c:v>220187</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64571232"/>
        <c:axId val="164572320"/>
      </c:barChart>
      <c:barChart>
        <c:barDir val="bar"/>
        <c:grouping val="clustered"/>
        <c:varyColors val="0"/>
        <c:ser>
          <c:idx val="0"/>
          <c:order val="0"/>
          <c:tx>
            <c:strRef>
              <c:f>Visor_NARP_CNPV_2018!$N$266</c:f>
              <c:strCache>
                <c:ptCount val="1"/>
                <c:pt idx="0">
                  <c:v>Porcentaje</c:v>
                </c:pt>
              </c:strCache>
            </c:strRef>
          </c:tx>
          <c:spPr>
            <a:solidFill>
              <a:srgbClr val="B6004C"/>
            </a:solidFill>
            <a:ln>
              <a:noFill/>
            </a:ln>
            <a:effectLst/>
          </c:spPr>
          <c:invertIfNegative val="0"/>
          <c:dLbls>
            <c:dLbl>
              <c:idx val="5"/>
              <c:layout>
                <c:manualLayout>
                  <c:x val="-1.216012979824804E-16"/>
                  <c:y val="1.8829574411586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EA-4122-B9A4-BCCC099A2D5A}"/>
                </c:ext>
              </c:extLst>
            </c:dLbl>
            <c:spPr>
              <a:noFill/>
              <a:ln>
                <a:noFill/>
              </a:ln>
              <a:effectLst/>
            </c:spPr>
            <c:txPr>
              <a:bodyPr rot="0" vert="horz" lIns="432000" tIns="36000"/>
              <a:lstStyle/>
              <a:p>
                <a:pPr>
                  <a:defRPr sz="1400"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Visor_NARP_CNPV_2018!$O$264:$T$264</c:f>
              <c:strCache>
                <c:ptCount val="6"/>
                <c:pt idx="0">
                  <c:v>Vivienda tradicional Indígena</c:v>
                </c:pt>
                <c:pt idx="1">
                  <c:v>Otro (contenedor, carpa, embarcación,
 vagón, cueva, refugio natural, etc.)</c:v>
                </c:pt>
                <c:pt idx="2">
                  <c:v>Vivienda tradicional Étnica
 (Afrocolombiana, Isleña, Rrom)</c:v>
                </c:pt>
                <c:pt idx="3">
                  <c:v>Tipo cuarto</c:v>
                </c:pt>
                <c:pt idx="4">
                  <c:v>Apartamento</c:v>
                </c:pt>
                <c:pt idx="5">
                  <c:v>Casa</c:v>
                </c:pt>
              </c:strCache>
            </c:strRef>
          </c:cat>
          <c:val>
            <c:numRef>
              <c:f>Visor_NARP_CNPV_2018!$O$266:$T$266</c:f>
              <c:numCache>
                <c:formatCode>0.0%</c:formatCode>
                <c:ptCount val="6"/>
                <c:pt idx="0">
                  <c:v>2.1511107115681596E-4</c:v>
                </c:pt>
                <c:pt idx="1">
                  <c:v>7.4165160354066402E-4</c:v>
                </c:pt>
                <c:pt idx="2">
                  <c:v>2.1157939685424137E-3</c:v>
                </c:pt>
                <c:pt idx="3">
                  <c:v>3.3544484648453929E-2</c:v>
                </c:pt>
                <c:pt idx="4">
                  <c:v>0.2564477135619504</c:v>
                </c:pt>
                <c:pt idx="5">
                  <c:v>0.70693524514635575</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64578848"/>
        <c:axId val="164580480"/>
      </c:barChart>
      <c:catAx>
        <c:axId val="1645712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CO"/>
          </a:p>
        </c:txPr>
        <c:crossAx val="164572320"/>
        <c:crosses val="autoZero"/>
        <c:auto val="1"/>
        <c:lblAlgn val="ctr"/>
        <c:lblOffset val="100"/>
        <c:noMultiLvlLbl val="0"/>
      </c:catAx>
      <c:valAx>
        <c:axId val="164572320"/>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4571232"/>
        <c:crosses val="autoZero"/>
        <c:crossBetween val="between"/>
      </c:valAx>
      <c:valAx>
        <c:axId val="164580480"/>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4578848"/>
        <c:crosses val="max"/>
        <c:crossBetween val="between"/>
      </c:valAx>
      <c:catAx>
        <c:axId val="164578848"/>
        <c:scaling>
          <c:orientation val="minMax"/>
        </c:scaling>
        <c:delete val="1"/>
        <c:axPos val="l"/>
        <c:numFmt formatCode="General" sourceLinked="1"/>
        <c:majorTickMark val="out"/>
        <c:minorTickMark val="none"/>
        <c:tickLblPos val="nextTo"/>
        <c:crossAx val="164580480"/>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spcBef>
                <a:spcPts val="0"/>
              </a:spcBef>
              <a:spcAft>
                <a:spcPts val="0"/>
              </a:spcAft>
              <a:defRPr lang="en-US"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defRPr>
            </a:pPr>
            <a:r>
              <a:rPr lang="en-US"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n-US"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según cobertura de servicios públicos en la vivienda donde reside</a:t>
            </a:r>
          </a:p>
        </c:rich>
      </c:tx>
      <c:overlay val="0"/>
      <c:spPr>
        <a:noFill/>
        <a:ln>
          <a:noFill/>
        </a:ln>
        <a:effectLst/>
      </c:spPr>
    </c:title>
    <c:autoTitleDeleted val="0"/>
    <c:plotArea>
      <c:layout>
        <c:manualLayout>
          <c:layoutTarget val="inner"/>
          <c:xMode val="edge"/>
          <c:yMode val="edge"/>
          <c:x val="4.6944614464862713E-2"/>
          <c:y val="0.22445039986175491"/>
          <c:w val="0.93429569515462851"/>
          <c:h val="0.53223702594992206"/>
        </c:manualLayout>
      </c:layout>
      <c:barChart>
        <c:barDir val="col"/>
        <c:grouping val="clustered"/>
        <c:varyColors val="0"/>
        <c:ser>
          <c:idx val="0"/>
          <c:order val="0"/>
          <c:tx>
            <c:strRef>
              <c:f>Visor_NARP_CNPV_2018!$O$248</c:f>
              <c:strCache>
                <c:ptCount val="1"/>
                <c:pt idx="0">
                  <c:v>Sí cuenta con el servicio Personas</c:v>
                </c:pt>
              </c:strCache>
            </c:strRef>
          </c:tx>
          <c:spPr>
            <a:noFill/>
            <a:ln>
              <a:noFill/>
            </a:ln>
            <a:effectLst/>
          </c:spPr>
          <c:invertIfNegative val="0"/>
          <c:dLbls>
            <c:spPr>
              <a:solidFill>
                <a:sysClr val="window" lastClr="FFFFFF">
                  <a:alpha val="50000"/>
                </a:sysClr>
              </a:solidFill>
              <a:ln>
                <a:noFill/>
              </a:ln>
              <a:effectLst/>
            </c:spPr>
            <c:txPr>
              <a:bodyPr rot="0" vert="horz" lIns="72000" rIns="72000"/>
              <a:lstStyle/>
              <a:p>
                <a:pPr algn="ctr">
                  <a:defRPr sz="12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Visor_NARP_CNPV_2018!$N$249:$N$254</c:f>
              <c:strCache>
                <c:ptCount val="6"/>
                <c:pt idx="0">
                  <c:v>Electricidad</c:v>
                </c:pt>
                <c:pt idx="1">
                  <c:v>Acueducto</c:v>
                </c:pt>
                <c:pt idx="2">
                  <c:v>Alcantarillado</c:v>
                </c:pt>
                <c:pt idx="3">
                  <c:v>Gas</c:v>
                </c:pt>
                <c:pt idx="4">
                  <c:v>Recolección basuras</c:v>
                </c:pt>
                <c:pt idx="5">
                  <c:v>Internet</c:v>
                </c:pt>
              </c:strCache>
            </c:strRef>
          </c:cat>
          <c:val>
            <c:numRef>
              <c:f>Visor_NARP_CNPV_2018!$O$249:$O$254</c:f>
              <c:numCache>
                <c:formatCode>#,##0</c:formatCode>
                <c:ptCount val="6"/>
                <c:pt idx="0">
                  <c:v>305548</c:v>
                </c:pt>
                <c:pt idx="1">
                  <c:v>237390</c:v>
                </c:pt>
                <c:pt idx="2">
                  <c:v>200016</c:v>
                </c:pt>
                <c:pt idx="3">
                  <c:v>149604</c:v>
                </c:pt>
                <c:pt idx="4">
                  <c:v>259141</c:v>
                </c:pt>
                <c:pt idx="5">
                  <c:v>106685</c:v>
                </c:pt>
              </c:numCache>
            </c:numRef>
          </c:val>
          <c:extLst>
            <c:ext xmlns:c16="http://schemas.microsoft.com/office/drawing/2014/chart" uri="{C3380CC4-5D6E-409C-BE32-E72D297353CC}">
              <c16:uniqueId val="{00000002-277E-4C91-ADB0-4F636D00DD83}"/>
            </c:ext>
          </c:extLst>
        </c:ser>
        <c:dLbls>
          <c:showLegendKey val="0"/>
          <c:showVal val="0"/>
          <c:showCatName val="0"/>
          <c:showSerName val="0"/>
          <c:showPercent val="0"/>
          <c:showBubbleSize val="0"/>
        </c:dLbls>
        <c:gapWidth val="219"/>
        <c:axId val="164569600"/>
        <c:axId val="164573952"/>
        <c:extLst>
          <c:ext xmlns:c15="http://schemas.microsoft.com/office/drawing/2012/chart" uri="{02D57815-91ED-43cb-92C2-25804820EDAC}">
            <c15:filteredBarSeries>
              <c15:ser>
                <c:idx val="1"/>
                <c:order val="1"/>
                <c:tx>
                  <c:strRef>
                    <c:extLst>
                      <c:ext uri="{02D57815-91ED-43cb-92C2-25804820EDAC}">
                        <c15:formulaRef>
                          <c15:sqref>Visor_NARP_CNPV_2018!$P$248</c15:sqref>
                        </c15:formulaRef>
                      </c:ext>
                    </c:extLst>
                    <c:strCache>
                      <c:ptCount val="1"/>
                      <c:pt idx="0">
                        <c:v>No cuenta con el servicio Personas</c:v>
                      </c:pt>
                    </c:strCache>
                  </c:strRef>
                </c:tx>
                <c:spPr>
                  <a:noFill/>
                  <a:ln>
                    <a:noFill/>
                  </a:ln>
                  <a:effectLst/>
                </c:spPr>
                <c:invertIfNegative val="0"/>
                <c:dLbls>
                  <c:spPr>
                    <a:noFill/>
                    <a:ln>
                      <a:noFill/>
                    </a:ln>
                    <a:effectLst/>
                  </c:spPr>
                  <c:txPr>
                    <a:bodyPr rot="0" vert="horz" lIns="252000"/>
                    <a:lstStyle/>
                    <a:p>
                      <a:pPr algn="ctr">
                        <a:defRPr sz="1000" b="1"/>
                      </a:pPr>
                      <a:endParaRPr lang="es-CO"/>
                    </a:p>
                  </c:txPr>
                  <c:dLblPos val="inBase"/>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Visor_NARP_CNPV_2018!$N$249:$N$254</c15:sqref>
                        </c15:formulaRef>
                      </c:ext>
                    </c:extLst>
                    <c:strCache>
                      <c:ptCount val="6"/>
                      <c:pt idx="0">
                        <c:v>Electricidad</c:v>
                      </c:pt>
                      <c:pt idx="1">
                        <c:v>Acueducto</c:v>
                      </c:pt>
                      <c:pt idx="2">
                        <c:v>Alcantarillado</c:v>
                      </c:pt>
                      <c:pt idx="3">
                        <c:v>Gas</c:v>
                      </c:pt>
                      <c:pt idx="4">
                        <c:v>Recolección basuras</c:v>
                      </c:pt>
                      <c:pt idx="5">
                        <c:v>Internet</c:v>
                      </c:pt>
                    </c:strCache>
                  </c:strRef>
                </c:cat>
                <c:val>
                  <c:numRef>
                    <c:extLst>
                      <c:ext uri="{02D57815-91ED-43cb-92C2-25804820EDAC}">
                        <c15:formulaRef>
                          <c15:sqref>Visor_NARP_CNPV_2018!$P$249:$P$254</c15:sqref>
                        </c15:formulaRef>
                      </c:ext>
                    </c:extLst>
                    <c:numCache>
                      <c:formatCode>#,##0</c:formatCode>
                      <c:ptCount val="6"/>
                      <c:pt idx="0">
                        <c:v>5919</c:v>
                      </c:pt>
                      <c:pt idx="1">
                        <c:v>74077</c:v>
                      </c:pt>
                      <c:pt idx="2">
                        <c:v>111451</c:v>
                      </c:pt>
                      <c:pt idx="3">
                        <c:v>160543</c:v>
                      </c:pt>
                      <c:pt idx="4">
                        <c:v>52326</c:v>
                      </c:pt>
                      <c:pt idx="5">
                        <c:v>203294</c:v>
                      </c:pt>
                    </c:numCache>
                  </c:numRef>
                </c:val>
                <c:extLst>
                  <c:ext xmlns:c16="http://schemas.microsoft.com/office/drawing/2014/chart" uri="{C3380CC4-5D6E-409C-BE32-E72D297353CC}">
                    <c16:uniqueId val="{00000003-277E-4C91-ADB0-4F636D00DD83}"/>
                  </c:ext>
                </c:extLst>
              </c15:ser>
            </c15:filteredBarSeries>
          </c:ext>
        </c:extLst>
      </c:barChart>
      <c:barChart>
        <c:barDir val="col"/>
        <c:grouping val="clustered"/>
        <c:varyColors val="0"/>
        <c:ser>
          <c:idx val="2"/>
          <c:order val="2"/>
          <c:tx>
            <c:strRef>
              <c:f>Visor_NARP_CNPV_2018!$Q$248</c:f>
              <c:strCache>
                <c:ptCount val="1"/>
                <c:pt idx="0">
                  <c:v>Sí cuenta con el servicio</c:v>
                </c:pt>
              </c:strCache>
            </c:strRef>
          </c:tx>
          <c:spPr>
            <a:solidFill>
              <a:srgbClr val="BFBFBF"/>
            </a:solidFill>
          </c:spPr>
          <c:invertIfNegative val="0"/>
          <c:dLbls>
            <c:spPr>
              <a:noFill/>
              <a:ln>
                <a:noFill/>
              </a:ln>
              <a:effectLst/>
            </c:spPr>
            <c:txPr>
              <a:bodyPr tIns="108000"/>
              <a:lstStyle/>
              <a:p>
                <a:pPr>
                  <a:defRPr sz="1400" b="1"/>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cat>
            <c:strRef>
              <c:f>Visor_NARP_CNPV_2018!$N$249:$N$254</c:f>
              <c:strCache>
                <c:ptCount val="6"/>
                <c:pt idx="0">
                  <c:v>Electricidad</c:v>
                </c:pt>
                <c:pt idx="1">
                  <c:v>Acueducto</c:v>
                </c:pt>
                <c:pt idx="2">
                  <c:v>Alcantarillado</c:v>
                </c:pt>
                <c:pt idx="3">
                  <c:v>Gas</c:v>
                </c:pt>
                <c:pt idx="4">
                  <c:v>Recolección basuras</c:v>
                </c:pt>
                <c:pt idx="5">
                  <c:v>Internet</c:v>
                </c:pt>
              </c:strCache>
            </c:strRef>
          </c:cat>
          <c:val>
            <c:numRef>
              <c:f>Visor_NARP_CNPV_2018!$Q$249:$Q$254</c:f>
              <c:numCache>
                <c:formatCode>0.0%</c:formatCode>
                <c:ptCount val="6"/>
                <c:pt idx="0">
                  <c:v>0.98099638163914638</c:v>
                </c:pt>
                <c:pt idx="1">
                  <c:v>0.76216742062562004</c:v>
                </c:pt>
                <c:pt idx="2">
                  <c:v>0.64217397027614487</c:v>
                </c:pt>
                <c:pt idx="3">
                  <c:v>0.48236481410427956</c:v>
                </c:pt>
                <c:pt idx="4">
                  <c:v>0.83200146403952902</c:v>
                </c:pt>
                <c:pt idx="5">
                  <c:v>0.34416847592901456</c:v>
                </c:pt>
              </c:numCache>
            </c:numRef>
          </c:val>
          <c:extLst>
            <c:ext xmlns:c16="http://schemas.microsoft.com/office/drawing/2014/chart" uri="{C3380CC4-5D6E-409C-BE32-E72D297353CC}">
              <c16:uniqueId val="{00000000-277E-4C91-ADB0-4F636D00DD83}"/>
            </c:ext>
          </c:extLst>
        </c:ser>
        <c:dLbls>
          <c:showLegendKey val="0"/>
          <c:showVal val="0"/>
          <c:showCatName val="0"/>
          <c:showSerName val="0"/>
          <c:showPercent val="0"/>
          <c:showBubbleSize val="0"/>
        </c:dLbls>
        <c:gapWidth val="219"/>
        <c:axId val="164576672"/>
        <c:axId val="164576128"/>
        <c:extLst>
          <c:ext xmlns:c15="http://schemas.microsoft.com/office/drawing/2012/chart" uri="{02D57815-91ED-43cb-92C2-25804820EDAC}">
            <c15:filteredBarSeries>
              <c15:ser>
                <c:idx val="3"/>
                <c:order val="3"/>
                <c:tx>
                  <c:strRef>
                    <c:extLst>
                      <c:ext uri="{02D57815-91ED-43cb-92C2-25804820EDAC}">
                        <c15:formulaRef>
                          <c15:sqref>Visor_NARP_CNPV_2018!$R$248</c15:sqref>
                        </c15:formulaRef>
                      </c:ext>
                    </c:extLst>
                    <c:strCache>
                      <c:ptCount val="1"/>
                      <c:pt idx="0">
                        <c:v>No cuenta con el servicio</c:v>
                      </c:pt>
                    </c:strCache>
                  </c:strRef>
                </c:tx>
                <c:spPr>
                  <a:solidFill>
                    <a:srgbClr val="B6004C"/>
                  </a:solidFill>
                </c:spPr>
                <c:invertIfNegative val="0"/>
                <c:dLbls>
                  <c:spPr>
                    <a:noFill/>
                    <a:ln>
                      <a:noFill/>
                    </a:ln>
                    <a:effectLst/>
                  </c:spPr>
                  <c:txPr>
                    <a:bodyPr tIns="108000"/>
                    <a:lstStyle/>
                    <a:p>
                      <a:pPr>
                        <a:defRPr sz="1100" b="1"/>
                      </a:pPr>
                      <a:endParaRPr lang="es-CO"/>
                    </a:p>
                  </c:txPr>
                  <c:dLblPos val="outEnd"/>
                  <c:showLegendKey val="0"/>
                  <c:showVal val="1"/>
                  <c:showCatName val="0"/>
                  <c:showSerName val="0"/>
                  <c:showPercent val="0"/>
                  <c:showBubbleSize val="0"/>
                  <c:showLeaderLines val="0"/>
                  <c:extLst>
                    <c:ext uri="{CE6537A1-D6FC-4f65-9D91-7224C49458BB}">
                      <c15:spPr xmlns:c15="http://schemas.microsoft.com/office/drawing/2012/chart">
                        <a:prstGeom prst="rect">
                          <a:avLst/>
                        </a:prstGeom>
                      </c15:spPr>
                      <c15:showLeaderLines val="1"/>
                    </c:ext>
                  </c:extLst>
                </c:dLbls>
                <c:cat>
                  <c:strRef>
                    <c:extLst>
                      <c:ext uri="{02D57815-91ED-43cb-92C2-25804820EDAC}">
                        <c15:formulaRef>
                          <c15:sqref>Visor_NARP_CNPV_2018!$N$249:$N$254</c15:sqref>
                        </c15:formulaRef>
                      </c:ext>
                    </c:extLst>
                    <c:strCache>
                      <c:ptCount val="6"/>
                      <c:pt idx="0">
                        <c:v>Electricidad</c:v>
                      </c:pt>
                      <c:pt idx="1">
                        <c:v>Acueducto</c:v>
                      </c:pt>
                      <c:pt idx="2">
                        <c:v>Alcantarillado</c:v>
                      </c:pt>
                      <c:pt idx="3">
                        <c:v>Gas</c:v>
                      </c:pt>
                      <c:pt idx="4">
                        <c:v>Recolección basuras</c:v>
                      </c:pt>
                      <c:pt idx="5">
                        <c:v>Internet</c:v>
                      </c:pt>
                    </c:strCache>
                  </c:strRef>
                </c:cat>
                <c:val>
                  <c:numRef>
                    <c:extLst>
                      <c:ext uri="{02D57815-91ED-43cb-92C2-25804820EDAC}">
                        <c15:formulaRef>
                          <c15:sqref>Visor_NARP_CNPV_2018!$R$249:$R$254</c15:sqref>
                        </c15:formulaRef>
                      </c:ext>
                    </c:extLst>
                    <c:numCache>
                      <c:formatCode>0.0%</c:formatCode>
                      <c:ptCount val="6"/>
                      <c:pt idx="0">
                        <c:v>1.9003618360853639E-2</c:v>
                      </c:pt>
                      <c:pt idx="1">
                        <c:v>0.23783257937437996</c:v>
                      </c:pt>
                      <c:pt idx="2">
                        <c:v>0.35782602972385519</c:v>
                      </c:pt>
                      <c:pt idx="3">
                        <c:v>0.51763518589572044</c:v>
                      </c:pt>
                      <c:pt idx="4">
                        <c:v>0.16799853596047093</c:v>
                      </c:pt>
                      <c:pt idx="5">
                        <c:v>0.65583152407098544</c:v>
                      </c:pt>
                    </c:numCache>
                  </c:numRef>
                </c:val>
                <c:extLst>
                  <c:ext xmlns:c16="http://schemas.microsoft.com/office/drawing/2014/chart" uri="{C3380CC4-5D6E-409C-BE32-E72D297353CC}">
                    <c16:uniqueId val="{00000001-277E-4C91-ADB0-4F636D00DD83}"/>
                  </c:ext>
                </c:extLst>
              </c15:ser>
            </c15:filteredBarSeries>
          </c:ext>
        </c:extLst>
      </c:barChart>
      <c:catAx>
        <c:axId val="16456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lgn="ctr">
              <a:defRPr/>
            </a:pPr>
            <a:endParaRPr lang="es-CO"/>
          </a:p>
        </c:txPr>
        <c:crossAx val="164573952"/>
        <c:crosses val="autoZero"/>
        <c:auto val="1"/>
        <c:lblAlgn val="ctr"/>
        <c:lblOffset val="100"/>
        <c:noMultiLvlLbl val="0"/>
      </c:catAx>
      <c:valAx>
        <c:axId val="164573952"/>
        <c:scaling>
          <c:orientation val="minMax"/>
        </c:scaling>
        <c:delete val="0"/>
        <c:axPos val="l"/>
        <c:numFmt formatCode="#,##0" sourceLinked="1"/>
        <c:majorTickMark val="none"/>
        <c:minorTickMark val="none"/>
        <c:tickLblPos val="none"/>
        <c:spPr>
          <a:noFill/>
          <a:ln>
            <a:noFill/>
          </a:ln>
          <a:effectLst/>
        </c:spPr>
        <c:txPr>
          <a:bodyPr rot="-60000000" vert="horz"/>
          <a:lstStyle/>
          <a:p>
            <a:pPr>
              <a:defRPr/>
            </a:pPr>
            <a:endParaRPr lang="es-CO"/>
          </a:p>
        </c:txPr>
        <c:crossAx val="164569600"/>
        <c:crosses val="autoZero"/>
        <c:crossBetween val="between"/>
      </c:valAx>
      <c:valAx>
        <c:axId val="164576128"/>
        <c:scaling>
          <c:orientation val="minMax"/>
          <c:max val="1"/>
        </c:scaling>
        <c:delete val="0"/>
        <c:axPos val="r"/>
        <c:numFmt formatCode="0%" sourceLinked="0"/>
        <c:majorTickMark val="out"/>
        <c:minorTickMark val="none"/>
        <c:tickLblPos val="low"/>
        <c:txPr>
          <a:bodyPr/>
          <a:lstStyle/>
          <a:p>
            <a:pPr>
              <a:defRPr sz="1200"/>
            </a:pPr>
            <a:endParaRPr lang="es-CO"/>
          </a:p>
        </c:txPr>
        <c:crossAx val="164576672"/>
        <c:crosses val="max"/>
        <c:crossBetween val="between"/>
        <c:majorUnit val="0.2"/>
      </c:valAx>
      <c:catAx>
        <c:axId val="164576672"/>
        <c:scaling>
          <c:orientation val="minMax"/>
        </c:scaling>
        <c:delete val="1"/>
        <c:axPos val="b"/>
        <c:numFmt formatCode="General" sourceLinked="1"/>
        <c:majorTickMark val="out"/>
        <c:minorTickMark val="none"/>
        <c:tickLblPos val="nextTo"/>
        <c:crossAx val="164576128"/>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rtl="0">
              <a:spcBef>
                <a:spcPts val="0"/>
              </a:spcBef>
              <a:spcAft>
                <a:spcPts val="0"/>
              </a:spcAft>
              <a:def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defRPr>
            </a:pPr>
            <a:r>
              <a: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Población </a:t>
            </a:r>
            <a:r>
              <a:rPr lang="es-CO" sz="1400" b="1" i="0" u="none" strike="noStrike" baseline="0">
                <a:effectLst/>
              </a:rPr>
              <a:t>Negra, Afrodescendiente, Raizal y Palenquera </a:t>
            </a:r>
            <a:r>
              <a:rPr lang="en-US" sz="1400" b="1" i="0" u="none" strike="noStrike" baseline="0">
                <a:effectLst/>
              </a:rPr>
              <a:t> </a:t>
            </a:r>
            <a:r>
              <a:rPr lang="es-CO" sz="1400" b="1" i="0" u="none" strike="noStrike" kern="1200" baseline="0">
                <a:solidFill>
                  <a:sysClr val="windowText" lastClr="000000"/>
                </a:solidFill>
                <a:effectLst/>
                <a:latin typeface="Segoe UI" panose="020B0502040204020203" pitchFamily="34" charset="0"/>
                <a:ea typeface="+mn-ea"/>
                <a:cs typeface="Segoe UI" panose="020B0502040204020203" pitchFamily="34" charset="0"/>
              </a:rPr>
              <a:t>según material predominante de los pisos en la vivienda donde reside</a:t>
            </a:r>
          </a:p>
        </c:rich>
      </c:tx>
      <c:overlay val="0"/>
    </c:title>
    <c:autoTitleDeleted val="0"/>
    <c:plotArea>
      <c:layout/>
      <c:barChart>
        <c:barDir val="bar"/>
        <c:grouping val="stacked"/>
        <c:varyColors val="0"/>
        <c:ser>
          <c:idx val="1"/>
          <c:order val="1"/>
          <c:tx>
            <c:strRef>
              <c:f>Visor_NARP_CNPV_2018!$N$278</c:f>
              <c:strCache>
                <c:ptCount val="1"/>
                <c:pt idx="0">
                  <c:v> Total</c:v>
                </c:pt>
              </c:strCache>
            </c:strRef>
          </c:tx>
          <c:spPr>
            <a:noFill/>
            <a:ln>
              <a:noFill/>
            </a:ln>
            <a:effectLst/>
          </c:spPr>
          <c:invertIfNegative val="0"/>
          <c:dLbls>
            <c:spPr>
              <a:solidFill>
                <a:schemeClr val="bg1">
                  <a:lumMod val="85000"/>
                  <a:alpha val="50000"/>
                </a:schemeClr>
              </a:solidFill>
              <a:ln>
                <a:noFill/>
              </a:ln>
              <a:effectLst/>
            </c:spPr>
            <c:txPr>
              <a:bodyPr rot="0" vert="horz"/>
              <a:lstStyle/>
              <a:p>
                <a:pPr>
                  <a:defRPr sz="1100" b="1"/>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Visor_NARP_CNPV_2018!$P$277:$U$277</c:f>
              <c:strCache>
                <c:ptCount val="6"/>
                <c:pt idx="0">
                  <c:v>Alfombra</c:v>
                </c:pt>
                <c:pt idx="1">
                  <c:v>Mármol, parqué, madera pulida y lacada</c:v>
                </c:pt>
                <c:pt idx="2">
                  <c:v>Madera burda, tabla, tablón, otro vegetal</c:v>
                </c:pt>
                <c:pt idx="3">
                  <c:v>Tierra, arena, barro</c:v>
                </c:pt>
                <c:pt idx="4">
                  <c:v>Baldosa, vinilo, tableta, ladrillo, laminado</c:v>
                </c:pt>
                <c:pt idx="5">
                  <c:v>Cemento, gravilla</c:v>
                </c:pt>
              </c:strCache>
            </c:strRef>
          </c:cat>
          <c:val>
            <c:numRef>
              <c:f>Visor_NARP_CNPV_2018!$P$278:$U$278</c:f>
              <c:numCache>
                <c:formatCode>#,##0</c:formatCode>
                <c:ptCount val="6"/>
                <c:pt idx="0">
                  <c:v>103</c:v>
                </c:pt>
                <c:pt idx="1">
                  <c:v>7245</c:v>
                </c:pt>
                <c:pt idx="2">
                  <c:v>17474</c:v>
                </c:pt>
                <c:pt idx="3">
                  <c:v>44173</c:v>
                </c:pt>
                <c:pt idx="4">
                  <c:v>105216</c:v>
                </c:pt>
                <c:pt idx="5">
                  <c:v>137256</c:v>
                </c:pt>
              </c:numCache>
            </c:numRef>
          </c:val>
          <c:extLst>
            <c:ext xmlns:c16="http://schemas.microsoft.com/office/drawing/2014/chart" uri="{C3380CC4-5D6E-409C-BE32-E72D297353CC}">
              <c16:uniqueId val="{00000001-A9B1-4632-A07E-A5371B94B7B5}"/>
            </c:ext>
          </c:extLst>
        </c:ser>
        <c:dLbls>
          <c:showLegendKey val="0"/>
          <c:showVal val="1"/>
          <c:showCatName val="0"/>
          <c:showSerName val="0"/>
          <c:showPercent val="0"/>
          <c:showBubbleSize val="0"/>
        </c:dLbls>
        <c:gapWidth val="219"/>
        <c:overlap val="100"/>
        <c:axId val="164579936"/>
        <c:axId val="164577760"/>
      </c:barChart>
      <c:barChart>
        <c:barDir val="bar"/>
        <c:grouping val="clustered"/>
        <c:varyColors val="0"/>
        <c:ser>
          <c:idx val="0"/>
          <c:order val="0"/>
          <c:tx>
            <c:strRef>
              <c:f>Visor_NARP_CNPV_2018!$N$279</c:f>
              <c:strCache>
                <c:ptCount val="1"/>
                <c:pt idx="0">
                  <c:v>Porcentaje</c:v>
                </c:pt>
              </c:strCache>
            </c:strRef>
          </c:tx>
          <c:spPr>
            <a:solidFill>
              <a:srgbClr val="B6004C"/>
            </a:solidFill>
            <a:ln>
              <a:noFill/>
            </a:ln>
            <a:effectLst/>
          </c:spPr>
          <c:invertIfNegative val="0"/>
          <c:dLbls>
            <c:spPr>
              <a:noFill/>
              <a:ln>
                <a:noFill/>
              </a:ln>
              <a:effectLst/>
            </c:spPr>
            <c:txPr>
              <a:bodyPr rot="0" vert="horz" lIns="360000" tIns="36000"/>
              <a:lstStyle/>
              <a:p>
                <a:pPr>
                  <a:defRPr sz="1200"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Visor_NARP_CNPV_2018!$P$277:$U$277</c:f>
              <c:strCache>
                <c:ptCount val="6"/>
                <c:pt idx="0">
                  <c:v>Alfombra</c:v>
                </c:pt>
                <c:pt idx="1">
                  <c:v>Mármol, parqué, madera pulida y lacada</c:v>
                </c:pt>
                <c:pt idx="2">
                  <c:v>Madera burda, tabla, tablón, otro vegetal</c:v>
                </c:pt>
                <c:pt idx="3">
                  <c:v>Tierra, arena, barro</c:v>
                </c:pt>
                <c:pt idx="4">
                  <c:v>Baldosa, vinilo, tableta, ladrillo, laminado</c:v>
                </c:pt>
                <c:pt idx="5">
                  <c:v>Cemento, gravilla</c:v>
                </c:pt>
              </c:strCache>
            </c:strRef>
          </c:cat>
          <c:val>
            <c:numRef>
              <c:f>Visor_NARP_CNPV_2018!$P$279:$U$279</c:f>
              <c:numCache>
                <c:formatCode>0.0%</c:formatCode>
                <c:ptCount val="6"/>
                <c:pt idx="0">
                  <c:v>3.3069313924107528E-4</c:v>
                </c:pt>
                <c:pt idx="1">
                  <c:v>2.3260891201957189E-2</c:v>
                </c:pt>
                <c:pt idx="2">
                  <c:v>5.6102251602898542E-2</c:v>
                </c:pt>
                <c:pt idx="3">
                  <c:v>0.14182240815238853</c:v>
                </c:pt>
                <c:pt idx="4">
                  <c:v>0.33780785765426191</c:v>
                </c:pt>
                <c:pt idx="5">
                  <c:v>0.44067589824925274</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219"/>
        <c:axId val="164582656"/>
        <c:axId val="164582112"/>
      </c:barChart>
      <c:catAx>
        <c:axId val="164579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1200"/>
            </a:pPr>
            <a:endParaRPr lang="es-CO"/>
          </a:p>
        </c:txPr>
        <c:crossAx val="164577760"/>
        <c:crosses val="autoZero"/>
        <c:auto val="1"/>
        <c:lblAlgn val="ctr"/>
        <c:lblOffset val="100"/>
        <c:noMultiLvlLbl val="0"/>
      </c:catAx>
      <c:valAx>
        <c:axId val="164577760"/>
        <c:scaling>
          <c:orientation val="minMax"/>
        </c:scaling>
        <c:delete val="0"/>
        <c:axPos val="b"/>
        <c:numFmt formatCode="#,##0" sourceLinked="1"/>
        <c:majorTickMark val="none"/>
        <c:minorTickMark val="none"/>
        <c:tickLblPos val="none"/>
        <c:spPr>
          <a:noFill/>
          <a:ln>
            <a:noFill/>
          </a:ln>
          <a:effectLst/>
        </c:spPr>
        <c:txPr>
          <a:bodyPr rot="-60000000" vert="horz"/>
          <a:lstStyle/>
          <a:p>
            <a:pPr>
              <a:defRPr/>
            </a:pPr>
            <a:endParaRPr lang="es-CO"/>
          </a:p>
        </c:txPr>
        <c:crossAx val="164579936"/>
        <c:crosses val="autoZero"/>
        <c:crossBetween val="between"/>
      </c:valAx>
      <c:valAx>
        <c:axId val="164582112"/>
        <c:scaling>
          <c:orientation val="minMax"/>
        </c:scaling>
        <c:delete val="0"/>
        <c:axPos val="t"/>
        <c:numFmt formatCode="0%" sourceLinked="0"/>
        <c:majorTickMark val="out"/>
        <c:minorTickMark val="none"/>
        <c:tickLblPos val="low"/>
        <c:spPr>
          <a:noFill/>
          <a:ln>
            <a:noFill/>
          </a:ln>
          <a:effectLst/>
        </c:spPr>
        <c:txPr>
          <a:bodyPr rot="-60000000" vert="horz"/>
          <a:lstStyle/>
          <a:p>
            <a:pPr>
              <a:defRPr sz="1200"/>
            </a:pPr>
            <a:endParaRPr lang="es-CO"/>
          </a:p>
        </c:txPr>
        <c:crossAx val="164582656"/>
        <c:crosses val="max"/>
        <c:crossBetween val="between"/>
      </c:valAx>
      <c:catAx>
        <c:axId val="164582656"/>
        <c:scaling>
          <c:orientation val="minMax"/>
        </c:scaling>
        <c:delete val="1"/>
        <c:axPos val="l"/>
        <c:numFmt formatCode="General" sourceLinked="1"/>
        <c:majorTickMark val="out"/>
        <c:minorTickMark val="none"/>
        <c:tickLblPos val="nextTo"/>
        <c:crossAx val="164582112"/>
        <c:crosses val="autoZero"/>
        <c:auto val="1"/>
        <c:lblAlgn val="ctr"/>
        <c:lblOffset val="100"/>
        <c:noMultiLvlLbl val="0"/>
      </c:catAx>
      <c:spPr>
        <a:noFill/>
        <a:ln>
          <a:noFill/>
        </a:ln>
        <a:effectLst/>
      </c:spPr>
    </c:plotArea>
    <c:plotVisOnly val="0"/>
    <c:dispBlanksAs val="gap"/>
    <c:showDLblsOverMax val="0"/>
    <c:extLst/>
  </c:chart>
  <c:spPr>
    <a:no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vert="horz"/>
          <a:lstStyle/>
          <a:p>
            <a:pPr algn="ctr" rtl="0">
              <a:defRPr lang="es-CO" sz="1400" b="1" i="0" u="none" strike="noStrike" kern="1200" spc="0" baseline="0">
                <a:solidFill>
                  <a:sysClr val="windowText" lastClr="000000"/>
                </a:solidFill>
                <a:effectLst/>
                <a:latin typeface="Segoe UI" panose="020B0502040204020203" pitchFamily="34" charset="0"/>
                <a:ea typeface="+mn-ea"/>
                <a:cs typeface="Segoe UI" panose="020B0502040204020203" pitchFamily="34" charset="0"/>
              </a:defRPr>
            </a:pPr>
            <a:r>
              <a:rPr lang="es-CO" sz="1400" b="1" i="0" u="none" strike="noStrike" kern="1200" spc="0" baseline="0">
                <a:solidFill>
                  <a:sysClr val="windowText" lastClr="000000"/>
                </a:solidFill>
                <a:effectLst/>
                <a:latin typeface="Segoe UI" panose="020B0502040204020203" pitchFamily="34" charset="0"/>
                <a:ea typeface="+mn-ea"/>
                <a:cs typeface="Segoe UI" panose="020B0502040204020203" pitchFamily="34" charset="0"/>
              </a:rPr>
              <a:t>Medida de pobreza multidimensional de fuente censal de la población </a:t>
            </a:r>
            <a:r>
              <a:rPr lang="es-CO" sz="1400" b="1" i="0" u="none" strike="noStrike" baseline="0">
                <a:effectLst/>
              </a:rPr>
              <a:t>Negra, Afrodescendiente, Raizal y Palenquera </a:t>
            </a:r>
            <a:r>
              <a:rPr lang="en-US" sz="1400" b="1" i="0" u="none" strike="noStrike" baseline="0">
                <a:effectLst/>
              </a:rPr>
              <a:t> </a:t>
            </a:r>
            <a:r>
              <a:rPr lang="es-CO" sz="1400" b="1" i="0" u="none" strike="noStrike" baseline="0">
                <a:effectLst/>
              </a:rPr>
              <a:t> </a:t>
            </a:r>
            <a:endParaRPr lang="es-CO" sz="1400" b="1" i="0" u="none" strike="noStrike" kern="1200" spc="0" baseline="0">
              <a:solidFill>
                <a:sysClr val="windowText" lastClr="000000"/>
              </a:solidFill>
              <a:effectLst/>
              <a:latin typeface="Segoe UI" panose="020B0502040204020203" pitchFamily="34" charset="0"/>
              <a:ea typeface="+mn-ea"/>
              <a:cs typeface="Segoe UI" panose="020B0502040204020203" pitchFamily="34" charset="0"/>
            </a:endParaRPr>
          </a:p>
        </c:rich>
      </c:tx>
      <c:overlay val="0"/>
      <c:spPr>
        <a:noFill/>
        <a:ln>
          <a:noFill/>
        </a:ln>
        <a:effectLst/>
      </c:spPr>
    </c:title>
    <c:autoTitleDeleted val="0"/>
    <c:plotArea>
      <c:layout>
        <c:manualLayout>
          <c:layoutTarget val="inner"/>
          <c:xMode val="edge"/>
          <c:yMode val="edge"/>
          <c:x val="7.0950320968906522E-2"/>
          <c:y val="0.21963844425263734"/>
          <c:w val="0.91026919014418228"/>
          <c:h val="0.74767516493792396"/>
        </c:manualLayout>
      </c:layout>
      <c:barChart>
        <c:barDir val="col"/>
        <c:grouping val="clustered"/>
        <c:varyColors val="0"/>
        <c:ser>
          <c:idx val="0"/>
          <c:order val="0"/>
          <c:tx>
            <c:strRef>
              <c:f>Visor_NARP_CNPV_2018!$N$438</c:f>
              <c:strCache>
                <c:ptCount val="1"/>
              </c:strCache>
            </c:strRef>
          </c:tx>
          <c:spPr>
            <a:solidFill>
              <a:srgbClr val="B6004C"/>
            </a:solidFill>
            <a:ln>
              <a:noFill/>
            </a:ln>
            <a:effectLst/>
          </c:spPr>
          <c:invertIfNegative val="0"/>
          <c:dLbls>
            <c:spPr>
              <a:noFill/>
              <a:ln>
                <a:noFill/>
              </a:ln>
              <a:effectLst/>
            </c:spPr>
            <c:txPr>
              <a:bodyPr rot="0" vert="horz"/>
              <a:lstStyle/>
              <a:p>
                <a:pPr algn="ct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Visor_NARP_CNPV_2018!$O$437:$P$437</c:f>
              <c:strCache>
                <c:ptCount val="1"/>
                <c:pt idx="0">
                  <c:v>Indice</c:v>
                </c:pt>
              </c:strCache>
            </c:strRef>
          </c:cat>
          <c:val>
            <c:numRef>
              <c:f>Visor_NARP_CNPV_2018!$O$438</c:f>
              <c:numCache>
                <c:formatCode>0.0%</c:formatCode>
                <c:ptCount val="1"/>
                <c:pt idx="0">
                  <c:v>0.37200000000000005</c:v>
                </c:pt>
              </c:numCache>
            </c:numRef>
          </c:val>
          <c:extLst>
            <c:ext xmlns:c16="http://schemas.microsoft.com/office/drawing/2014/chart" uri="{C3380CC4-5D6E-409C-BE32-E72D297353CC}">
              <c16:uniqueId val="{00000000-A9B1-4632-A07E-A5371B94B7B5}"/>
            </c:ext>
          </c:extLst>
        </c:ser>
        <c:dLbls>
          <c:showLegendKey val="0"/>
          <c:showVal val="1"/>
          <c:showCatName val="0"/>
          <c:showSerName val="0"/>
          <c:showPercent val="0"/>
          <c:showBubbleSize val="0"/>
        </c:dLbls>
        <c:gapWidth val="350"/>
        <c:axId val="164581024"/>
        <c:axId val="164579392"/>
      </c:barChart>
      <c:valAx>
        <c:axId val="164579392"/>
        <c:scaling>
          <c:orientation val="minMax"/>
        </c:scaling>
        <c:delete val="0"/>
        <c:axPos val="r"/>
        <c:numFmt formatCode="0%" sourceLinked="0"/>
        <c:majorTickMark val="out"/>
        <c:minorTickMark val="none"/>
        <c:tickLblPos val="low"/>
        <c:spPr>
          <a:noFill/>
          <a:ln>
            <a:noFill/>
          </a:ln>
          <a:effectLst/>
        </c:spPr>
        <c:txPr>
          <a:bodyPr rot="-60000000" vert="horz"/>
          <a:lstStyle/>
          <a:p>
            <a:pPr>
              <a:defRPr sz="1200"/>
            </a:pPr>
            <a:endParaRPr lang="es-CO"/>
          </a:p>
        </c:txPr>
        <c:crossAx val="164581024"/>
        <c:crosses val="max"/>
        <c:crossBetween val="between"/>
      </c:valAx>
      <c:catAx>
        <c:axId val="164581024"/>
        <c:scaling>
          <c:orientation val="minMax"/>
        </c:scaling>
        <c:delete val="1"/>
        <c:axPos val="b"/>
        <c:numFmt formatCode="General" sourceLinked="1"/>
        <c:majorTickMark val="out"/>
        <c:minorTickMark val="none"/>
        <c:tickLblPos val="nextTo"/>
        <c:crossAx val="164579392"/>
        <c:crosses val="autoZero"/>
        <c:auto val="1"/>
        <c:lblAlgn val="ctr"/>
        <c:lblOffset val="100"/>
        <c:noMultiLvlLbl val="0"/>
      </c:catAx>
      <c:spPr>
        <a:noFill/>
        <a:ln>
          <a:noFill/>
        </a:ln>
        <a:effectLst/>
      </c:spPr>
    </c:plotArea>
    <c:plotVisOnly val="0"/>
    <c:dispBlanksAs val="gap"/>
    <c:showDLblsOverMax val="0"/>
    <c:extLst/>
  </c:chart>
  <c:spPr>
    <a:solidFill>
      <a:schemeClr val="bg1"/>
    </a:solidFill>
    <a:ln w="9525" cap="flat" cmpd="sng" algn="ctr">
      <a:noFill/>
      <a:round/>
    </a:ln>
    <a:effectLst/>
  </c:spPr>
  <c:txPr>
    <a:bodyPr/>
    <a:lstStyle/>
    <a:p>
      <a:pPr>
        <a:defRPr>
          <a:latin typeface="Segoe UI" panose="020B0502040204020203" pitchFamily="34" charset="0"/>
          <a:cs typeface="Segoe UI" panose="020B0502040204020203" pitchFamily="34" charset="0"/>
        </a:defRPr>
      </a:pPr>
      <a:endParaRPr lang="es-C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image" Target="../media/image10.emf"/><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image" Target="../media/image9.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1.png"/><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9" Type="http://schemas.openxmlformats.org/officeDocument/2006/relationships/image" Target="../media/image50.png"/><Relationship Id="rId21" Type="http://schemas.openxmlformats.org/officeDocument/2006/relationships/image" Target="../media/image32.png"/><Relationship Id="rId34" Type="http://schemas.openxmlformats.org/officeDocument/2006/relationships/image" Target="../media/image45.png"/><Relationship Id="rId42" Type="http://schemas.openxmlformats.org/officeDocument/2006/relationships/image" Target="../media/image53.png"/><Relationship Id="rId47" Type="http://schemas.openxmlformats.org/officeDocument/2006/relationships/image" Target="../media/image58.png"/><Relationship Id="rId50" Type="http://schemas.openxmlformats.org/officeDocument/2006/relationships/image" Target="../media/image61.png"/><Relationship Id="rId7" Type="http://schemas.openxmlformats.org/officeDocument/2006/relationships/image" Target="../media/image18.png"/><Relationship Id="rId2" Type="http://schemas.openxmlformats.org/officeDocument/2006/relationships/image" Target="../media/image13.png"/><Relationship Id="rId16" Type="http://schemas.openxmlformats.org/officeDocument/2006/relationships/image" Target="../media/image27.png"/><Relationship Id="rId29" Type="http://schemas.openxmlformats.org/officeDocument/2006/relationships/image" Target="../media/image40.png"/><Relationship Id="rId11" Type="http://schemas.openxmlformats.org/officeDocument/2006/relationships/image" Target="../media/image22.png"/><Relationship Id="rId24" Type="http://schemas.openxmlformats.org/officeDocument/2006/relationships/image" Target="../media/image35.png"/><Relationship Id="rId32" Type="http://schemas.openxmlformats.org/officeDocument/2006/relationships/image" Target="../media/image43.png"/><Relationship Id="rId37" Type="http://schemas.openxmlformats.org/officeDocument/2006/relationships/image" Target="../media/image48.png"/><Relationship Id="rId40" Type="http://schemas.openxmlformats.org/officeDocument/2006/relationships/image" Target="../media/image51.png"/><Relationship Id="rId45" Type="http://schemas.openxmlformats.org/officeDocument/2006/relationships/image" Target="../media/image56.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28" Type="http://schemas.openxmlformats.org/officeDocument/2006/relationships/image" Target="../media/image39.png"/><Relationship Id="rId36" Type="http://schemas.openxmlformats.org/officeDocument/2006/relationships/image" Target="../media/image47.png"/><Relationship Id="rId49" Type="http://schemas.openxmlformats.org/officeDocument/2006/relationships/image" Target="../media/image60.png"/><Relationship Id="rId10" Type="http://schemas.openxmlformats.org/officeDocument/2006/relationships/image" Target="../media/image21.png"/><Relationship Id="rId19" Type="http://schemas.openxmlformats.org/officeDocument/2006/relationships/image" Target="../media/image30.png"/><Relationship Id="rId31" Type="http://schemas.openxmlformats.org/officeDocument/2006/relationships/image" Target="../media/image42.png"/><Relationship Id="rId44" Type="http://schemas.openxmlformats.org/officeDocument/2006/relationships/image" Target="../media/image55.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8.png"/><Relationship Id="rId30" Type="http://schemas.openxmlformats.org/officeDocument/2006/relationships/image" Target="../media/image41.png"/><Relationship Id="rId35" Type="http://schemas.openxmlformats.org/officeDocument/2006/relationships/image" Target="../media/image46.png"/><Relationship Id="rId43" Type="http://schemas.openxmlformats.org/officeDocument/2006/relationships/image" Target="../media/image54.png"/><Relationship Id="rId48" Type="http://schemas.openxmlformats.org/officeDocument/2006/relationships/image" Target="../media/image59.png"/><Relationship Id="rId8" Type="http://schemas.openxmlformats.org/officeDocument/2006/relationships/image" Target="../media/image19.png"/><Relationship Id="rId3" Type="http://schemas.openxmlformats.org/officeDocument/2006/relationships/image" Target="../media/image14.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33" Type="http://schemas.openxmlformats.org/officeDocument/2006/relationships/image" Target="../media/image44.png"/><Relationship Id="rId38" Type="http://schemas.openxmlformats.org/officeDocument/2006/relationships/image" Target="../media/image49.png"/><Relationship Id="rId46" Type="http://schemas.openxmlformats.org/officeDocument/2006/relationships/image" Target="../media/image57.png"/><Relationship Id="rId20" Type="http://schemas.openxmlformats.org/officeDocument/2006/relationships/image" Target="../media/image31.png"/><Relationship Id="rId41" Type="http://schemas.openxmlformats.org/officeDocument/2006/relationships/image" Target="../media/image52.png"/><Relationship Id="rId1" Type="http://schemas.openxmlformats.org/officeDocument/2006/relationships/image" Target="../media/image12.png"/><Relationship Id="rId6"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1</xdr:row>
      <xdr:rowOff>213360</xdr:rowOff>
    </xdr:from>
    <xdr:to>
      <xdr:col>17</xdr:col>
      <xdr:colOff>152400</xdr:colOff>
      <xdr:row>1</xdr:row>
      <xdr:rowOff>1075601</xdr:rowOff>
    </xdr:to>
    <xdr:pic>
      <xdr:nvPicPr>
        <xdr:cNvPr id="4" name="Imagen 3">
          <a:extLst>
            <a:ext uri="{FF2B5EF4-FFF2-40B4-BE49-F238E27FC236}">
              <a16:creationId xmlns:a16="http://schemas.microsoft.com/office/drawing/2014/main" id="{9ECACE8B-71FF-4C79-9AF2-9A9249CFAB3F}"/>
            </a:ext>
          </a:extLst>
        </xdr:cNvPr>
        <xdr:cNvPicPr>
          <a:picLocks noChangeAspect="1"/>
        </xdr:cNvPicPr>
      </xdr:nvPicPr>
      <xdr:blipFill>
        <a:blip xmlns:r="http://schemas.openxmlformats.org/officeDocument/2006/relationships" r:embed="rId1"/>
        <a:stretch>
          <a:fillRect/>
        </a:stretch>
      </xdr:blipFill>
      <xdr:spPr>
        <a:xfrm>
          <a:off x="899160" y="350520"/>
          <a:ext cx="7924800" cy="862241"/>
        </a:xfrm>
        <a:prstGeom prst="rect">
          <a:avLst/>
        </a:prstGeom>
      </xdr:spPr>
    </xdr:pic>
    <xdr:clientData/>
  </xdr:twoCellAnchor>
  <xdr:twoCellAnchor>
    <xdr:from>
      <xdr:col>1</xdr:col>
      <xdr:colOff>15240</xdr:colOff>
      <xdr:row>1</xdr:row>
      <xdr:rowOff>1246036</xdr:rowOff>
    </xdr:from>
    <xdr:to>
      <xdr:col>18</xdr:col>
      <xdr:colOff>30480</xdr:colOff>
      <xdr:row>2</xdr:row>
      <xdr:rowOff>102157</xdr:rowOff>
    </xdr:to>
    <xdr:pic>
      <xdr:nvPicPr>
        <xdr:cNvPr id="5" name="Imagen 5" descr="linea">
          <a:extLst>
            <a:ext uri="{FF2B5EF4-FFF2-40B4-BE49-F238E27FC236}">
              <a16:creationId xmlns:a16="http://schemas.microsoft.com/office/drawing/2014/main" id="{786BA2AA-6A5C-41D8-A28D-A3BD45710F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 y="1383196"/>
          <a:ext cx="8755380" cy="12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936579</xdr:colOff>
      <xdr:row>1</xdr:row>
      <xdr:rowOff>0</xdr:rowOff>
    </xdr:from>
    <xdr:to>
      <xdr:col>13</xdr:col>
      <xdr:colOff>1313609</xdr:colOff>
      <xdr:row>1</xdr:row>
      <xdr:rowOff>198967</xdr:rowOff>
    </xdr:to>
    <xdr:sp macro="" textlink="">
      <xdr:nvSpPr>
        <xdr:cNvPr id="3" name="21 CuadroTexto">
          <a:extLst>
            <a:ext uri="{FF2B5EF4-FFF2-40B4-BE49-F238E27FC236}">
              <a16:creationId xmlns:a16="http://schemas.microsoft.com/office/drawing/2014/main" id="{00000000-0008-0000-0200-000003000000}"/>
            </a:ext>
          </a:extLst>
        </xdr:cNvPr>
        <xdr:cNvSpPr txBox="1"/>
      </xdr:nvSpPr>
      <xdr:spPr>
        <a:xfrm>
          <a:off x="17271954" y="0"/>
          <a:ext cx="377030"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CO" sz="1200" b="1">
            <a:latin typeface="Arial" panose="020B0604020202020204" pitchFamily="34" charset="0"/>
            <a:cs typeface="Arial" panose="020B0604020202020204" pitchFamily="34" charset="0"/>
          </a:endParaRPr>
        </a:p>
      </xdr:txBody>
    </xdr:sp>
    <xdr:clientData/>
  </xdr:twoCellAnchor>
  <xdr:twoCellAnchor>
    <xdr:from>
      <xdr:col>5</xdr:col>
      <xdr:colOff>2082800</xdr:colOff>
      <xdr:row>11</xdr:row>
      <xdr:rowOff>174625</xdr:rowOff>
    </xdr:from>
    <xdr:to>
      <xdr:col>5</xdr:col>
      <xdr:colOff>2095500</xdr:colOff>
      <xdr:row>33</xdr:row>
      <xdr:rowOff>203200</xdr:rowOff>
    </xdr:to>
    <xdr:cxnSp macro="">
      <xdr:nvCxnSpPr>
        <xdr:cNvPr id="4" name="Conector recto 14">
          <a:extLst>
            <a:ext uri="{FF2B5EF4-FFF2-40B4-BE49-F238E27FC236}">
              <a16:creationId xmlns:a16="http://schemas.microsoft.com/office/drawing/2014/main" id="{00000000-0008-0000-0200-000004000000}"/>
            </a:ext>
          </a:extLst>
        </xdr:cNvPr>
        <xdr:cNvCxnSpPr/>
      </xdr:nvCxnSpPr>
      <xdr:spPr>
        <a:xfrm flipH="1">
          <a:off x="8229600" y="5165725"/>
          <a:ext cx="12700" cy="5565775"/>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1381079</xdr:colOff>
      <xdr:row>1</xdr:row>
      <xdr:rowOff>95250</xdr:rowOff>
    </xdr:from>
    <xdr:to>
      <xdr:col>13</xdr:col>
      <xdr:colOff>1758109</xdr:colOff>
      <xdr:row>2</xdr:row>
      <xdr:rowOff>0</xdr:rowOff>
    </xdr:to>
    <xdr:sp macro="" textlink="">
      <xdr:nvSpPr>
        <xdr:cNvPr id="5" name="38 CuadroTexto">
          <a:extLst>
            <a:ext uri="{FF2B5EF4-FFF2-40B4-BE49-F238E27FC236}">
              <a16:creationId xmlns:a16="http://schemas.microsoft.com/office/drawing/2014/main" id="{00000000-0008-0000-0200-000005000000}"/>
            </a:ext>
          </a:extLst>
        </xdr:cNvPr>
        <xdr:cNvSpPr txBox="1"/>
      </xdr:nvSpPr>
      <xdr:spPr>
        <a:xfrm>
          <a:off x="17716454" y="95250"/>
          <a:ext cx="377030" cy="198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r>
            <a:rPr lang="es-CO" sz="1100" b="0" i="0" u="none" strike="noStrike">
              <a:solidFill>
                <a:schemeClr val="dk1"/>
              </a:solidFill>
              <a:effectLst/>
              <a:latin typeface="+mn-lt"/>
              <a:ea typeface="+mn-ea"/>
              <a:cs typeface="+mn-cs"/>
            </a:rPr>
            <a:t> </a:t>
          </a:r>
          <a:r>
            <a:rPr lang="es-CO" sz="1200"/>
            <a:t> </a:t>
          </a:r>
          <a:endParaRPr lang="es-CO" sz="1200" b="1">
            <a:latin typeface="Arial" panose="020B0604020202020204" pitchFamily="34" charset="0"/>
            <a:cs typeface="Arial" panose="020B0604020202020204" pitchFamily="34" charset="0"/>
          </a:endParaRPr>
        </a:p>
      </xdr:txBody>
    </xdr:sp>
    <xdr:clientData/>
  </xdr:twoCellAnchor>
  <xdr:twoCellAnchor>
    <xdr:from>
      <xdr:col>6</xdr:col>
      <xdr:colOff>38244</xdr:colOff>
      <xdr:row>90</xdr:row>
      <xdr:rowOff>158750</xdr:rowOff>
    </xdr:from>
    <xdr:to>
      <xdr:col>10</xdr:col>
      <xdr:colOff>855807</xdr:colOff>
      <xdr:row>111</xdr:row>
      <xdr:rowOff>63500</xdr:rowOff>
    </xdr:to>
    <xdr:graphicFrame macro="">
      <xdr:nvGraphicFramePr>
        <xdr:cNvPr id="8" name="Gráfico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396875</xdr:colOff>
      <xdr:row>170</xdr:row>
      <xdr:rowOff>174627</xdr:rowOff>
    </xdr:from>
    <xdr:to>
      <xdr:col>5</xdr:col>
      <xdr:colOff>1222376</xdr:colOff>
      <xdr:row>184</xdr:row>
      <xdr:rowOff>103910</xdr:rowOff>
    </xdr:to>
    <xdr:graphicFrame macro="">
      <xdr:nvGraphicFramePr>
        <xdr:cNvPr id="10" name="Gráfico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360555</xdr:colOff>
      <xdr:row>191</xdr:row>
      <xdr:rowOff>106949</xdr:rowOff>
    </xdr:from>
    <xdr:to>
      <xdr:col>5</xdr:col>
      <xdr:colOff>2095499</xdr:colOff>
      <xdr:row>203</xdr:row>
      <xdr:rowOff>222250</xdr:rowOff>
    </xdr:to>
    <xdr:graphicFrame macro="">
      <xdr:nvGraphicFramePr>
        <xdr:cNvPr id="11" name="Gráfico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346362</xdr:colOff>
      <xdr:row>191</xdr:row>
      <xdr:rowOff>0</xdr:rowOff>
    </xdr:from>
    <xdr:to>
      <xdr:col>10</xdr:col>
      <xdr:colOff>150090</xdr:colOff>
      <xdr:row>203</xdr:row>
      <xdr:rowOff>142875</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430892</xdr:colOff>
      <xdr:row>170</xdr:row>
      <xdr:rowOff>161469</xdr:rowOff>
    </xdr:from>
    <xdr:to>
      <xdr:col>10</xdr:col>
      <xdr:colOff>226785</xdr:colOff>
      <xdr:row>184</xdr:row>
      <xdr:rowOff>47624</xdr:rowOff>
    </xdr:to>
    <xdr:graphicFrame macro="">
      <xdr:nvGraphicFramePr>
        <xdr:cNvPr id="20" name="Gráfico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110404</xdr:colOff>
      <xdr:row>261</xdr:row>
      <xdr:rowOff>215900</xdr:rowOff>
    </xdr:from>
    <xdr:to>
      <xdr:col>5</xdr:col>
      <xdr:colOff>2079625</xdr:colOff>
      <xdr:row>279</xdr:row>
      <xdr:rowOff>158750</xdr:rowOff>
    </xdr:to>
    <xdr:graphicFrame macro="">
      <xdr:nvGraphicFramePr>
        <xdr:cNvPr id="23" name="Gráfico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69272</xdr:colOff>
      <xdr:row>261</xdr:row>
      <xdr:rowOff>208973</xdr:rowOff>
    </xdr:from>
    <xdr:to>
      <xdr:col>10</xdr:col>
      <xdr:colOff>990600</xdr:colOff>
      <xdr:row>280</xdr:row>
      <xdr:rowOff>38100</xdr:rowOff>
    </xdr:to>
    <xdr:graphicFrame macro="">
      <xdr:nvGraphicFramePr>
        <xdr:cNvPr id="24" name="Gráfico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261938</xdr:colOff>
      <xdr:row>285</xdr:row>
      <xdr:rowOff>192087</xdr:rowOff>
    </xdr:from>
    <xdr:to>
      <xdr:col>5</xdr:col>
      <xdr:colOff>1936751</xdr:colOff>
      <xdr:row>306</xdr:row>
      <xdr:rowOff>142874</xdr:rowOff>
    </xdr:to>
    <xdr:graphicFrame macro="">
      <xdr:nvGraphicFramePr>
        <xdr:cNvPr id="25" name="Gráfico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752929</xdr:colOff>
      <xdr:row>425</xdr:row>
      <xdr:rowOff>100238</xdr:rowOff>
    </xdr:from>
    <xdr:to>
      <xdr:col>8</xdr:col>
      <xdr:colOff>492125</xdr:colOff>
      <xdr:row>448</xdr:row>
      <xdr:rowOff>31749</xdr:rowOff>
    </xdr:to>
    <xdr:graphicFrame macro="">
      <xdr:nvGraphicFramePr>
        <xdr:cNvPr id="34" name="Gráfico 33">
          <a:extLst>
            <a:ext uri="{FF2B5EF4-FFF2-40B4-BE49-F238E27FC236}">
              <a16:creationId xmlns:a16="http://schemas.microsoft.com/office/drawing/2014/main" id="{00000000-0008-0000-0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254000</xdr:colOff>
      <xdr:row>90</xdr:row>
      <xdr:rowOff>214923</xdr:rowOff>
    </xdr:from>
    <xdr:to>
      <xdr:col>5</xdr:col>
      <xdr:colOff>1892300</xdr:colOff>
      <xdr:row>111</xdr:row>
      <xdr:rowOff>0</xdr:rowOff>
    </xdr:to>
    <xdr:graphicFrame macro="">
      <xdr:nvGraphicFramePr>
        <xdr:cNvPr id="36" name="Gráfico 35">
          <a:extLst>
            <a:ext uri="{FF2B5EF4-FFF2-40B4-BE49-F238E27FC236}">
              <a16:creationId xmlns:a16="http://schemas.microsoft.com/office/drawing/2014/main" id="{00000000-0008-0000-0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1264275</xdr:colOff>
      <xdr:row>37</xdr:row>
      <xdr:rowOff>106265</xdr:rowOff>
    </xdr:from>
    <xdr:to>
      <xdr:col>8</xdr:col>
      <xdr:colOff>569671</xdr:colOff>
      <xdr:row>58</xdr:row>
      <xdr:rowOff>298450</xdr:rowOff>
    </xdr:to>
    <xdr:graphicFrame macro="">
      <xdr:nvGraphicFramePr>
        <xdr:cNvPr id="40" name="Gráfico 39">
          <a:extLst>
            <a:ext uri="{FF2B5EF4-FFF2-40B4-BE49-F238E27FC236}">
              <a16:creationId xmlns:a16="http://schemas.microsoft.com/office/drawing/2014/main" id="{00000000-0008-0000-02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730249</xdr:colOff>
      <xdr:row>68</xdr:row>
      <xdr:rowOff>43650</xdr:rowOff>
    </xdr:from>
    <xdr:to>
      <xdr:col>10</xdr:col>
      <xdr:colOff>208149</xdr:colOff>
      <xdr:row>86</xdr:row>
      <xdr:rowOff>155550</xdr:rowOff>
    </xdr:to>
    <xdr:graphicFrame macro="">
      <xdr:nvGraphicFramePr>
        <xdr:cNvPr id="6" name="Gráfico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428625</xdr:colOff>
      <xdr:row>231</xdr:row>
      <xdr:rowOff>115887</xdr:rowOff>
    </xdr:from>
    <xdr:to>
      <xdr:col>9</xdr:col>
      <xdr:colOff>428625</xdr:colOff>
      <xdr:row>254</xdr:row>
      <xdr:rowOff>101600</xdr:rowOff>
    </xdr:to>
    <xdr:graphicFrame macro="">
      <xdr:nvGraphicFramePr>
        <xdr:cNvPr id="2" name="Gráfico 1">
          <a:extLst>
            <a:ext uri="{FF2B5EF4-FFF2-40B4-BE49-F238E27FC236}">
              <a16:creationId xmlns:a16="http://schemas.microsoft.com/office/drawing/2014/main" id="{84B5488D-02AA-4722-8574-D6FDA33D3B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214313</xdr:colOff>
      <xdr:row>285</xdr:row>
      <xdr:rowOff>144463</xdr:rowOff>
    </xdr:from>
    <xdr:to>
      <xdr:col>10</xdr:col>
      <xdr:colOff>973667</xdr:colOff>
      <xdr:row>306</xdr:row>
      <xdr:rowOff>190500</xdr:rowOff>
    </xdr:to>
    <xdr:graphicFrame macro="">
      <xdr:nvGraphicFramePr>
        <xdr:cNvPr id="16" name="Gráfico 15">
          <a:extLst>
            <a:ext uri="{FF2B5EF4-FFF2-40B4-BE49-F238E27FC236}">
              <a16:creationId xmlns:a16="http://schemas.microsoft.com/office/drawing/2014/main" id="{01F3B5AE-F420-412B-B4A0-7F63358352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198437</xdr:colOff>
      <xdr:row>314</xdr:row>
      <xdr:rowOff>128588</xdr:rowOff>
    </xdr:from>
    <xdr:to>
      <xdr:col>11</xdr:col>
      <xdr:colOff>47625</xdr:colOff>
      <xdr:row>337</xdr:row>
      <xdr:rowOff>79376</xdr:rowOff>
    </xdr:to>
    <xdr:graphicFrame macro="">
      <xdr:nvGraphicFramePr>
        <xdr:cNvPr id="21" name="Gráfico 20">
          <a:extLst>
            <a:ext uri="{FF2B5EF4-FFF2-40B4-BE49-F238E27FC236}">
              <a16:creationId xmlns:a16="http://schemas.microsoft.com/office/drawing/2014/main" id="{17FE53CA-919B-49D0-8201-F4613F89EB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993776</xdr:colOff>
      <xdr:row>208</xdr:row>
      <xdr:rowOff>46566</xdr:rowOff>
    </xdr:from>
    <xdr:to>
      <xdr:col>9</xdr:col>
      <xdr:colOff>55033</xdr:colOff>
      <xdr:row>226</xdr:row>
      <xdr:rowOff>253999</xdr:rowOff>
    </xdr:to>
    <xdr:graphicFrame macro="">
      <xdr:nvGraphicFramePr>
        <xdr:cNvPr id="22" name="Gráfico 21">
          <a:extLst>
            <a:ext uri="{FF2B5EF4-FFF2-40B4-BE49-F238E27FC236}">
              <a16:creationId xmlns:a16="http://schemas.microsoft.com/office/drawing/2014/main" id="{6CCE1981-27D4-4DB9-B6B1-21F1FD6914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658091</xdr:colOff>
      <xdr:row>372</xdr:row>
      <xdr:rowOff>8082</xdr:rowOff>
    </xdr:from>
    <xdr:to>
      <xdr:col>8</xdr:col>
      <xdr:colOff>404091</xdr:colOff>
      <xdr:row>394</xdr:row>
      <xdr:rowOff>150092</xdr:rowOff>
    </xdr:to>
    <xdr:graphicFrame macro="">
      <xdr:nvGraphicFramePr>
        <xdr:cNvPr id="35" name="Gráfico 34">
          <a:extLst>
            <a:ext uri="{FF2B5EF4-FFF2-40B4-BE49-F238E27FC236}">
              <a16:creationId xmlns:a16="http://schemas.microsoft.com/office/drawing/2014/main" id="{988B1CFF-9699-4BA5-A75D-66289694B4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595311</xdr:colOff>
      <xdr:row>398</xdr:row>
      <xdr:rowOff>144463</xdr:rowOff>
    </xdr:from>
    <xdr:to>
      <xdr:col>8</xdr:col>
      <xdr:colOff>460374</xdr:colOff>
      <xdr:row>421</xdr:row>
      <xdr:rowOff>63500</xdr:rowOff>
    </xdr:to>
    <xdr:graphicFrame macro="">
      <xdr:nvGraphicFramePr>
        <xdr:cNvPr id="38" name="Gráfico 37">
          <a:extLst>
            <a:ext uri="{FF2B5EF4-FFF2-40B4-BE49-F238E27FC236}">
              <a16:creationId xmlns:a16="http://schemas.microsoft.com/office/drawing/2014/main" id="{BEB964A1-34DB-4232-B67B-3E29272CEB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1720992</xdr:colOff>
      <xdr:row>152</xdr:row>
      <xdr:rowOff>428624</xdr:rowOff>
    </xdr:from>
    <xdr:to>
      <xdr:col>9</xdr:col>
      <xdr:colOff>1522367</xdr:colOff>
      <xdr:row>165</xdr:row>
      <xdr:rowOff>345624</xdr:rowOff>
    </xdr:to>
    <xdr:graphicFrame macro="">
      <xdr:nvGraphicFramePr>
        <xdr:cNvPr id="15" name="Gráfico 14">
          <a:extLst>
            <a:ext uri="{FF2B5EF4-FFF2-40B4-BE49-F238E27FC236}">
              <a16:creationId xmlns:a16="http://schemas.microsoft.com/office/drawing/2014/main" id="{2BB5D285-8D16-4267-B60E-15238EFD47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42574</xdr:colOff>
      <xdr:row>314</xdr:row>
      <xdr:rowOff>138546</xdr:rowOff>
    </xdr:from>
    <xdr:to>
      <xdr:col>5</xdr:col>
      <xdr:colOff>2127249</xdr:colOff>
      <xdr:row>337</xdr:row>
      <xdr:rowOff>15875</xdr:rowOff>
    </xdr:to>
    <xdr:graphicFrame macro="">
      <xdr:nvGraphicFramePr>
        <xdr:cNvPr id="12" name="Gráfico 11">
          <a:extLst>
            <a:ext uri="{FF2B5EF4-FFF2-40B4-BE49-F238E27FC236}">
              <a16:creationId xmlns:a16="http://schemas.microsoft.com/office/drawing/2014/main" id="{5EFAE5E7-C61C-4A2A-933E-3A2C169149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838200</xdr:colOff>
      <xdr:row>345</xdr:row>
      <xdr:rowOff>161635</xdr:rowOff>
    </xdr:from>
    <xdr:to>
      <xdr:col>8</xdr:col>
      <xdr:colOff>217715</xdr:colOff>
      <xdr:row>366</xdr:row>
      <xdr:rowOff>126998</xdr:rowOff>
    </xdr:to>
    <xdr:graphicFrame macro="">
      <xdr:nvGraphicFramePr>
        <xdr:cNvPr id="13" name="Gráfico 12">
          <a:extLst>
            <a:ext uri="{FF2B5EF4-FFF2-40B4-BE49-F238E27FC236}">
              <a16:creationId xmlns:a16="http://schemas.microsoft.com/office/drawing/2014/main" id="{67F66B26-A7D0-46AB-9013-E50243C4E2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1142593</xdr:colOff>
      <xdr:row>63</xdr:row>
      <xdr:rowOff>205970</xdr:rowOff>
    </xdr:from>
    <xdr:to>
      <xdr:col>10</xdr:col>
      <xdr:colOff>321978</xdr:colOff>
      <xdr:row>67</xdr:row>
      <xdr:rowOff>15469</xdr:rowOff>
    </xdr:to>
    <xdr:sp macro="" textlink="$S$86">
      <xdr:nvSpPr>
        <xdr:cNvPr id="17" name="CuadroTexto 16">
          <a:extLst>
            <a:ext uri="{FF2B5EF4-FFF2-40B4-BE49-F238E27FC236}">
              <a16:creationId xmlns:a16="http://schemas.microsoft.com/office/drawing/2014/main" id="{251D4E8C-E7DE-4C65-8687-D5E8134636E7}"/>
            </a:ext>
          </a:extLst>
        </xdr:cNvPr>
        <xdr:cNvSpPr txBox="1"/>
      </xdr:nvSpPr>
      <xdr:spPr>
        <a:xfrm>
          <a:off x="9540468" y="22811970"/>
          <a:ext cx="5815135" cy="69849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fld id="{F18AEFE7-5950-4AFD-9643-F490C91F3531}" type="TxLink">
            <a:rPr lang="en-US" sz="1200" b="0" i="0" u="none" strike="noStrike">
              <a:solidFill>
                <a:srgbClr val="000000"/>
              </a:solidFill>
              <a:latin typeface="Segoe UI"/>
              <a:cs typeface="Segoe UI"/>
            </a:rPr>
            <a:pPr algn="ctr"/>
            <a:t>Estimación de la población en los municipios del departamento de Antioquia a través de estadísticas experimentales.</a:t>
          </a:fld>
          <a:endParaRPr lang="es-CO" sz="1100"/>
        </a:p>
      </xdr:txBody>
    </xdr:sp>
    <xdr:clientData/>
  </xdr:twoCellAnchor>
  <xdr:twoCellAnchor>
    <xdr:from>
      <xdr:col>1</xdr:col>
      <xdr:colOff>107950</xdr:colOff>
      <xdr:row>11</xdr:row>
      <xdr:rowOff>133350</xdr:rowOff>
    </xdr:from>
    <xdr:to>
      <xdr:col>5</xdr:col>
      <xdr:colOff>1746575</xdr:colOff>
      <xdr:row>33</xdr:row>
      <xdr:rowOff>215900</xdr:rowOff>
    </xdr:to>
    <xdr:graphicFrame macro="">
      <xdr:nvGraphicFramePr>
        <xdr:cNvPr id="33" name="Gráfico 32">
          <a:extLst>
            <a:ext uri="{FF2B5EF4-FFF2-40B4-BE49-F238E27FC236}">
              <a16:creationId xmlns:a16="http://schemas.microsoft.com/office/drawing/2014/main" id="{4DF38C91-4EC6-4875-BC7D-458BAABAE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206375</xdr:colOff>
      <xdr:row>11</xdr:row>
      <xdr:rowOff>123825</xdr:rowOff>
    </xdr:from>
    <xdr:to>
      <xdr:col>11</xdr:col>
      <xdr:colOff>114625</xdr:colOff>
      <xdr:row>33</xdr:row>
      <xdr:rowOff>190500</xdr:rowOff>
    </xdr:to>
    <xdr:graphicFrame macro="">
      <xdr:nvGraphicFramePr>
        <xdr:cNvPr id="39" name="Gráfico 38">
          <a:extLst>
            <a:ext uri="{FF2B5EF4-FFF2-40B4-BE49-F238E27FC236}">
              <a16:creationId xmlns:a16="http://schemas.microsoft.com/office/drawing/2014/main" id="{5FCF3B88-7AC6-4432-8FAA-7B8D524DC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1397000</xdr:colOff>
      <xdr:row>133</xdr:row>
      <xdr:rowOff>158751</xdr:rowOff>
    </xdr:from>
    <xdr:to>
      <xdr:col>9</xdr:col>
      <xdr:colOff>1190624</xdr:colOff>
      <xdr:row>148</xdr:row>
      <xdr:rowOff>10584</xdr:rowOff>
    </xdr:to>
    <xdr:graphicFrame macro="">
      <xdr:nvGraphicFramePr>
        <xdr:cNvPr id="7" name="Gráfico 6">
          <a:extLst>
            <a:ext uri="{FF2B5EF4-FFF2-40B4-BE49-F238E27FC236}">
              <a16:creationId xmlns:a16="http://schemas.microsoft.com/office/drawing/2014/main" id="{BD430824-7BB4-435F-9DBB-C490853F39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666749</xdr:colOff>
      <xdr:row>340</xdr:row>
      <xdr:rowOff>68036</xdr:rowOff>
    </xdr:from>
    <xdr:to>
      <xdr:col>6</xdr:col>
      <xdr:colOff>0</xdr:colOff>
      <xdr:row>341</xdr:row>
      <xdr:rowOff>142875</xdr:rowOff>
    </xdr:to>
    <xdr:sp macro="" textlink="">
      <xdr:nvSpPr>
        <xdr:cNvPr id="32" name="Rectángulo 31">
          <a:extLst>
            <a:ext uri="{FF2B5EF4-FFF2-40B4-BE49-F238E27FC236}">
              <a16:creationId xmlns:a16="http://schemas.microsoft.com/office/drawing/2014/main" id="{EC03C070-3A0F-4EFC-9625-B12B9D700825}"/>
            </a:ext>
          </a:extLst>
        </xdr:cNvPr>
        <xdr:cNvSpPr/>
      </xdr:nvSpPr>
      <xdr:spPr>
        <a:xfrm rot="10800000" flipV="1">
          <a:off x="1074963" y="106067679"/>
          <a:ext cx="6912430" cy="29255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*CPRD:</a:t>
          </a:r>
          <a:r>
            <a:rPr lang="en-US" sz="1100" b="0" i="0" u="none" strike="noStrike" baseline="0">
              <a:solidFill>
                <a:srgbClr val="000000"/>
              </a:solidFill>
              <a:latin typeface="Segoe UI"/>
              <a:ea typeface="+mn-ea"/>
              <a:cs typeface="Segoe UI"/>
            </a:rPr>
            <a:t> Centro Poblado y Rural Disperso que suele utilizarse como sinónimo de resto municipal o área rural</a:t>
          </a:r>
          <a:endParaRPr lang="en-US" sz="1100" b="0" i="0" u="none" strike="noStrike">
            <a:solidFill>
              <a:srgbClr val="000000"/>
            </a:solidFill>
            <a:latin typeface="Segoe UI"/>
            <a:ea typeface="+mn-ea"/>
            <a:cs typeface="Segoe UI"/>
          </a:endParaRP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19</xdr:col>
      <xdr:colOff>381000</xdr:colOff>
      <xdr:row>201</xdr:row>
      <xdr:rowOff>275167</xdr:rowOff>
    </xdr:from>
    <xdr:to>
      <xdr:col>19</xdr:col>
      <xdr:colOff>393700</xdr:colOff>
      <xdr:row>220</xdr:row>
      <xdr:rowOff>92076</xdr:rowOff>
    </xdr:to>
    <xdr:cxnSp macro="">
      <xdr:nvCxnSpPr>
        <xdr:cNvPr id="41" name="Conector recto 14">
          <a:extLst>
            <a:ext uri="{FF2B5EF4-FFF2-40B4-BE49-F238E27FC236}">
              <a16:creationId xmlns:a16="http://schemas.microsoft.com/office/drawing/2014/main" id="{94CC211D-54B2-4A62-9214-4A0DBE00B7E9}"/>
            </a:ext>
          </a:extLst>
        </xdr:cNvPr>
        <xdr:cNvCxnSpPr/>
      </xdr:nvCxnSpPr>
      <xdr:spPr>
        <a:xfrm flipH="1">
          <a:off x="25781000" y="53996167"/>
          <a:ext cx="12700" cy="5658909"/>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127000</xdr:colOff>
      <xdr:row>207</xdr:row>
      <xdr:rowOff>42333</xdr:rowOff>
    </xdr:from>
    <xdr:to>
      <xdr:col>9</xdr:col>
      <xdr:colOff>1418167</xdr:colOff>
      <xdr:row>207</xdr:row>
      <xdr:rowOff>42333</xdr:rowOff>
    </xdr:to>
    <xdr:cxnSp macro="">
      <xdr:nvCxnSpPr>
        <xdr:cNvPr id="42" name="Conector recto 14">
          <a:extLst>
            <a:ext uri="{FF2B5EF4-FFF2-40B4-BE49-F238E27FC236}">
              <a16:creationId xmlns:a16="http://schemas.microsoft.com/office/drawing/2014/main" id="{15C7FC5B-7944-40C7-A599-DA7EDBD104E9}"/>
            </a:ext>
          </a:extLst>
        </xdr:cNvPr>
        <xdr:cNvCxnSpPr/>
      </xdr:nvCxnSpPr>
      <xdr:spPr>
        <a:xfrm flipH="1">
          <a:off x="2349500" y="51731333"/>
          <a:ext cx="11874500" cy="0"/>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284</xdr:row>
      <xdr:rowOff>552450</xdr:rowOff>
    </xdr:from>
    <xdr:to>
      <xdr:col>10</xdr:col>
      <xdr:colOff>863600</xdr:colOff>
      <xdr:row>284</xdr:row>
      <xdr:rowOff>571500</xdr:rowOff>
    </xdr:to>
    <xdr:cxnSp macro="">
      <xdr:nvCxnSpPr>
        <xdr:cNvPr id="43" name="Conector recto 14">
          <a:extLst>
            <a:ext uri="{FF2B5EF4-FFF2-40B4-BE49-F238E27FC236}">
              <a16:creationId xmlns:a16="http://schemas.microsoft.com/office/drawing/2014/main" id="{B4BF9679-2BA1-4800-8CEE-91527A3A002B}"/>
            </a:ext>
          </a:extLst>
        </xdr:cNvPr>
        <xdr:cNvCxnSpPr/>
      </xdr:nvCxnSpPr>
      <xdr:spPr>
        <a:xfrm flipH="1">
          <a:off x="444501" y="87468075"/>
          <a:ext cx="15452724" cy="19050"/>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603250</xdr:colOff>
      <xdr:row>345</xdr:row>
      <xdr:rowOff>111125</xdr:rowOff>
    </xdr:from>
    <xdr:to>
      <xdr:col>8</xdr:col>
      <xdr:colOff>85724</xdr:colOff>
      <xdr:row>345</xdr:row>
      <xdr:rowOff>111125</xdr:rowOff>
    </xdr:to>
    <xdr:cxnSp macro="">
      <xdr:nvCxnSpPr>
        <xdr:cNvPr id="44" name="Conector recto 14">
          <a:extLst>
            <a:ext uri="{FF2B5EF4-FFF2-40B4-BE49-F238E27FC236}">
              <a16:creationId xmlns:a16="http://schemas.microsoft.com/office/drawing/2014/main" id="{2D704FC2-9434-45B9-9926-81F3C711CDDE}"/>
            </a:ext>
          </a:extLst>
        </xdr:cNvPr>
        <xdr:cNvCxnSpPr/>
      </xdr:nvCxnSpPr>
      <xdr:spPr>
        <a:xfrm flipH="1">
          <a:off x="4492625" y="85312250"/>
          <a:ext cx="7181849" cy="0"/>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428626</xdr:colOff>
      <xdr:row>424</xdr:row>
      <xdr:rowOff>206375</xdr:rowOff>
    </xdr:from>
    <xdr:to>
      <xdr:col>9</xdr:col>
      <xdr:colOff>285750</xdr:colOff>
      <xdr:row>424</xdr:row>
      <xdr:rowOff>206375</xdr:rowOff>
    </xdr:to>
    <xdr:cxnSp macro="">
      <xdr:nvCxnSpPr>
        <xdr:cNvPr id="45" name="Conector recto 14">
          <a:extLst>
            <a:ext uri="{FF2B5EF4-FFF2-40B4-BE49-F238E27FC236}">
              <a16:creationId xmlns:a16="http://schemas.microsoft.com/office/drawing/2014/main" id="{5E4D2F75-1A6E-4EE8-A852-931E09871DA9}"/>
            </a:ext>
          </a:extLst>
        </xdr:cNvPr>
        <xdr:cNvCxnSpPr/>
      </xdr:nvCxnSpPr>
      <xdr:spPr>
        <a:xfrm flipH="1">
          <a:off x="2635251" y="101822250"/>
          <a:ext cx="10461624" cy="0"/>
        </a:xfrm>
        <a:prstGeom prst="line">
          <a:avLst/>
        </a:prstGeom>
        <a:ln w="15875">
          <a:solidFill>
            <a:srgbClr val="B3194F">
              <a:alpha val="60000"/>
            </a:srgbClr>
          </a:solidFill>
          <a:prstDash val="sysDot"/>
          <a:roun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15875</xdr:colOff>
      <xdr:row>451</xdr:row>
      <xdr:rowOff>47625</xdr:rowOff>
    </xdr:from>
    <xdr:to>
      <xdr:col>10</xdr:col>
      <xdr:colOff>774850</xdr:colOff>
      <xdr:row>490</xdr:row>
      <xdr:rowOff>157693</xdr:rowOff>
    </xdr:to>
    <xdr:pic>
      <xdr:nvPicPr>
        <xdr:cNvPr id="47" name="Imagen 46">
          <a:extLst>
            <a:ext uri="{FF2B5EF4-FFF2-40B4-BE49-F238E27FC236}">
              <a16:creationId xmlns:a16="http://schemas.microsoft.com/office/drawing/2014/main" id="{014A46CE-C66D-47FF-80D2-06EFDEA7301C}"/>
            </a:ext>
            <a:ext uri="{147F2762-F138-4A5C-976F-8EAC2B608ADB}">
              <a16:predDERef xmlns:a16="http://schemas.microsoft.com/office/drawing/2014/main" pred="{F1AF9773-6208-4935-9F41-0E06BC99A89D}"/>
            </a:ext>
          </a:extLst>
        </xdr:cNvPr>
        <xdr:cNvPicPr>
          <a:picLocks noChangeAspect="1"/>
        </xdr:cNvPicPr>
      </xdr:nvPicPr>
      <xdr:blipFill>
        <a:blip xmlns:r="http://schemas.openxmlformats.org/officeDocument/2006/relationships" r:embed="rId25"/>
        <a:stretch>
          <a:fillRect/>
        </a:stretch>
      </xdr:blipFill>
      <xdr:spPr>
        <a:xfrm>
          <a:off x="238125" y="109775625"/>
          <a:ext cx="16203082" cy="8822267"/>
        </a:xfrm>
        <a:prstGeom prst="rect">
          <a:avLst/>
        </a:prstGeom>
      </xdr:spPr>
    </xdr:pic>
    <xdr:clientData/>
  </xdr:twoCellAnchor>
  <xdr:twoCellAnchor>
    <xdr:from>
      <xdr:col>2</xdr:col>
      <xdr:colOff>635000</xdr:colOff>
      <xdr:row>34</xdr:row>
      <xdr:rowOff>47625</xdr:rowOff>
    </xdr:from>
    <xdr:to>
      <xdr:col>5</xdr:col>
      <xdr:colOff>365125</xdr:colOff>
      <xdr:row>35</xdr:row>
      <xdr:rowOff>158750</xdr:rowOff>
    </xdr:to>
    <xdr:sp macro="" textlink="">
      <xdr:nvSpPr>
        <xdr:cNvPr id="48" name="Rectángulo 47">
          <a:extLst>
            <a:ext uri="{FF2B5EF4-FFF2-40B4-BE49-F238E27FC236}">
              <a16:creationId xmlns:a16="http://schemas.microsoft.com/office/drawing/2014/main" id="{EFA2E116-3C3F-4506-8B5F-D76643835084}"/>
            </a:ext>
          </a:extLst>
        </xdr:cNvPr>
        <xdr:cNvSpPr/>
      </xdr:nvSpPr>
      <xdr:spPr>
        <a:xfrm>
          <a:off x="1079500" y="14986000"/>
          <a:ext cx="5429250" cy="333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General 2005 y Censo Nacional de Población y Vivienda 2018 </a:t>
          </a:r>
        </a:p>
      </xdr:txBody>
    </xdr:sp>
    <xdr:clientData/>
  </xdr:twoCellAnchor>
  <xdr:twoCellAnchor>
    <xdr:from>
      <xdr:col>6</xdr:col>
      <xdr:colOff>952500</xdr:colOff>
      <xdr:row>34</xdr:row>
      <xdr:rowOff>31750</xdr:rowOff>
    </xdr:from>
    <xdr:to>
      <xdr:col>9</xdr:col>
      <xdr:colOff>1968500</xdr:colOff>
      <xdr:row>35</xdr:row>
      <xdr:rowOff>142875</xdr:rowOff>
    </xdr:to>
    <xdr:sp macro="" textlink="">
      <xdr:nvSpPr>
        <xdr:cNvPr id="49" name="Rectángulo 48">
          <a:extLst>
            <a:ext uri="{FF2B5EF4-FFF2-40B4-BE49-F238E27FC236}">
              <a16:creationId xmlns:a16="http://schemas.microsoft.com/office/drawing/2014/main" id="{8870BDA7-4BBF-4B8B-BF0B-382FADC815A0}"/>
            </a:ext>
          </a:extLst>
        </xdr:cNvPr>
        <xdr:cNvSpPr/>
      </xdr:nvSpPr>
      <xdr:spPr>
        <a:xfrm>
          <a:off x="9350375" y="14970125"/>
          <a:ext cx="5429250" cy="333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General 2005 y Censo Nacional de Población y Vivienda 2018 </a:t>
          </a:r>
        </a:p>
      </xdr:txBody>
    </xdr:sp>
    <xdr:clientData/>
  </xdr:twoCellAnchor>
  <xdr:twoCellAnchor>
    <xdr:from>
      <xdr:col>4</xdr:col>
      <xdr:colOff>1619250</xdr:colOff>
      <xdr:row>58</xdr:row>
      <xdr:rowOff>254000</xdr:rowOff>
    </xdr:from>
    <xdr:to>
      <xdr:col>6</xdr:col>
      <xdr:colOff>968375</xdr:colOff>
      <xdr:row>59</xdr:row>
      <xdr:rowOff>174625</xdr:rowOff>
    </xdr:to>
    <xdr:sp macro="" textlink="">
      <xdr:nvSpPr>
        <xdr:cNvPr id="50" name="Rectángulo 49">
          <a:extLst>
            <a:ext uri="{FF2B5EF4-FFF2-40B4-BE49-F238E27FC236}">
              <a16:creationId xmlns:a16="http://schemas.microsoft.com/office/drawing/2014/main" id="{CD864176-A00E-4783-82C2-04182C8D6E93}"/>
            </a:ext>
          </a:extLst>
        </xdr:cNvPr>
        <xdr:cNvSpPr/>
      </xdr:nvSpPr>
      <xdr:spPr>
        <a:xfrm>
          <a:off x="5508625" y="20669250"/>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1079500</xdr:colOff>
      <xdr:row>87</xdr:row>
      <xdr:rowOff>2721</xdr:rowOff>
    </xdr:from>
    <xdr:to>
      <xdr:col>10</xdr:col>
      <xdr:colOff>209550</xdr:colOff>
      <xdr:row>88</xdr:row>
      <xdr:rowOff>517071</xdr:rowOff>
    </xdr:to>
    <xdr:sp macro="" textlink="">
      <xdr:nvSpPr>
        <xdr:cNvPr id="51" name="Rectángulo 50">
          <a:extLst>
            <a:ext uri="{FF2B5EF4-FFF2-40B4-BE49-F238E27FC236}">
              <a16:creationId xmlns:a16="http://schemas.microsoft.com/office/drawing/2014/main" id="{7A406E90-2D1A-4511-8A16-FAC7823E5DEF}"/>
            </a:ext>
          </a:extLst>
        </xdr:cNvPr>
        <xdr:cNvSpPr/>
      </xdr:nvSpPr>
      <xdr:spPr>
        <a:xfrm>
          <a:off x="9276443" y="28741007"/>
          <a:ext cx="5661478" cy="63409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Estadísticas</a:t>
          </a:r>
          <a:r>
            <a:rPr lang="en-US" b="0" baseline="0">
              <a:solidFill>
                <a:sysClr val="windowText" lastClr="000000"/>
              </a:solidFill>
              <a:latin typeface="Segoe UI" panose="020B0502040204020203" pitchFamily="34" charset="0"/>
              <a:cs typeface="Segoe UI" panose="020B0502040204020203" pitchFamily="34" charset="0"/>
            </a:rPr>
            <a:t> experimentales </a:t>
          </a:r>
          <a:r>
            <a:rPr lang="en-US" sz="1100" b="0" baseline="0">
              <a:solidFill>
                <a:sysClr val="windowText" lastClr="000000"/>
              </a:solidFill>
              <a:latin typeface="Segoe UI" panose="020B0502040204020203" pitchFamily="34" charset="0"/>
              <a:ea typeface="+mn-ea"/>
              <a:cs typeface="Segoe UI" panose="020B0502040204020203" pitchFamily="34" charset="0"/>
            </a:rPr>
            <a:t>- </a:t>
          </a:r>
          <a:r>
            <a:rPr lang="es-CO" sz="1100" b="0" baseline="0">
              <a:solidFill>
                <a:sysClr val="windowText" lastClr="000000"/>
              </a:solidFill>
              <a:latin typeface="Segoe UI" panose="020B0502040204020203" pitchFamily="34" charset="0"/>
              <a:ea typeface="+mn-ea"/>
              <a:cs typeface="Segoe UI" panose="020B0502040204020203" pitchFamily="34" charset="0"/>
            </a:rPr>
            <a:t>Estimación de población grupos étnicos a niveles subnacionales</a:t>
          </a:r>
          <a:endParaRPr lang="en-US" sz="1100" b="0" baseline="0">
            <a:solidFill>
              <a:sysClr val="windowText" lastClr="000000"/>
            </a:solidFill>
            <a:latin typeface="Segoe UI" panose="020B0502040204020203" pitchFamily="34" charset="0"/>
            <a:ea typeface="+mn-ea"/>
            <a:cs typeface="Segoe UI" panose="020B0502040204020203" pitchFamily="34" charset="0"/>
          </a:endParaRPr>
        </a:p>
      </xdr:txBody>
    </xdr:sp>
    <xdr:clientData/>
  </xdr:twoCellAnchor>
  <xdr:twoCellAnchor>
    <xdr:from>
      <xdr:col>2</xdr:col>
      <xdr:colOff>603250</xdr:colOff>
      <xdr:row>111</xdr:row>
      <xdr:rowOff>79375</xdr:rowOff>
    </xdr:from>
    <xdr:to>
      <xdr:col>4</xdr:col>
      <xdr:colOff>1016000</xdr:colOff>
      <xdr:row>112</xdr:row>
      <xdr:rowOff>0</xdr:rowOff>
    </xdr:to>
    <xdr:sp macro="" textlink="">
      <xdr:nvSpPr>
        <xdr:cNvPr id="52" name="Rectángulo 51">
          <a:extLst>
            <a:ext uri="{FF2B5EF4-FFF2-40B4-BE49-F238E27FC236}">
              <a16:creationId xmlns:a16="http://schemas.microsoft.com/office/drawing/2014/main" id="{9930D2D7-7D9D-4B61-A5FB-B45BC0CEB41B}"/>
            </a:ext>
          </a:extLst>
        </xdr:cNvPr>
        <xdr:cNvSpPr/>
      </xdr:nvSpPr>
      <xdr:spPr>
        <a:xfrm>
          <a:off x="1047750" y="33337500"/>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301625</xdr:colOff>
      <xdr:row>111</xdr:row>
      <xdr:rowOff>111125</xdr:rowOff>
    </xdr:from>
    <xdr:to>
      <xdr:col>8</xdr:col>
      <xdr:colOff>968375</xdr:colOff>
      <xdr:row>112</xdr:row>
      <xdr:rowOff>31750</xdr:rowOff>
    </xdr:to>
    <xdr:sp macro="" textlink="">
      <xdr:nvSpPr>
        <xdr:cNvPr id="53" name="Rectángulo 52">
          <a:extLst>
            <a:ext uri="{FF2B5EF4-FFF2-40B4-BE49-F238E27FC236}">
              <a16:creationId xmlns:a16="http://schemas.microsoft.com/office/drawing/2014/main" id="{D6424B5E-772F-4F3C-994F-FD94CFC408C2}"/>
            </a:ext>
          </a:extLst>
        </xdr:cNvPr>
        <xdr:cNvSpPr/>
      </xdr:nvSpPr>
      <xdr:spPr>
        <a:xfrm>
          <a:off x="8699500" y="33369250"/>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2</xdr:col>
      <xdr:colOff>19050</xdr:colOff>
      <xdr:row>128</xdr:row>
      <xdr:rowOff>117475</xdr:rowOff>
    </xdr:from>
    <xdr:to>
      <xdr:col>4</xdr:col>
      <xdr:colOff>431800</xdr:colOff>
      <xdr:row>128</xdr:row>
      <xdr:rowOff>419100</xdr:rowOff>
    </xdr:to>
    <xdr:sp macro="" textlink="">
      <xdr:nvSpPr>
        <xdr:cNvPr id="54" name="Rectángulo 53">
          <a:extLst>
            <a:ext uri="{FF2B5EF4-FFF2-40B4-BE49-F238E27FC236}">
              <a16:creationId xmlns:a16="http://schemas.microsoft.com/office/drawing/2014/main" id="{462959C8-94C7-476F-B5B8-60CEF9D460C8}"/>
            </a:ext>
          </a:extLst>
        </xdr:cNvPr>
        <xdr:cNvSpPr/>
      </xdr:nvSpPr>
      <xdr:spPr>
        <a:xfrm>
          <a:off x="476250" y="40668575"/>
          <a:ext cx="3854450"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3</xdr:col>
      <xdr:colOff>190500</xdr:colOff>
      <xdr:row>148</xdr:row>
      <xdr:rowOff>95251</xdr:rowOff>
    </xdr:from>
    <xdr:to>
      <xdr:col>5</xdr:col>
      <xdr:colOff>111125</xdr:colOff>
      <xdr:row>149</xdr:row>
      <xdr:rowOff>222250</xdr:rowOff>
    </xdr:to>
    <xdr:sp macro="" textlink="">
      <xdr:nvSpPr>
        <xdr:cNvPr id="55" name="Rectángulo 54">
          <a:extLst>
            <a:ext uri="{FF2B5EF4-FFF2-40B4-BE49-F238E27FC236}">
              <a16:creationId xmlns:a16="http://schemas.microsoft.com/office/drawing/2014/main" id="{EE102A58-0CB9-451B-B957-6AFA1863B2BD}"/>
            </a:ext>
          </a:extLst>
        </xdr:cNvPr>
        <xdr:cNvSpPr/>
      </xdr:nvSpPr>
      <xdr:spPr>
        <a:xfrm>
          <a:off x="2397125" y="45561251"/>
          <a:ext cx="3857625" cy="34924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3</xdr:col>
      <xdr:colOff>635000</xdr:colOff>
      <xdr:row>165</xdr:row>
      <xdr:rowOff>381000</xdr:rowOff>
    </xdr:from>
    <xdr:to>
      <xdr:col>5</xdr:col>
      <xdr:colOff>555625</xdr:colOff>
      <xdr:row>166</xdr:row>
      <xdr:rowOff>142876</xdr:rowOff>
    </xdr:to>
    <xdr:sp macro="" textlink="">
      <xdr:nvSpPr>
        <xdr:cNvPr id="56" name="Rectángulo 55">
          <a:extLst>
            <a:ext uri="{FF2B5EF4-FFF2-40B4-BE49-F238E27FC236}">
              <a16:creationId xmlns:a16="http://schemas.microsoft.com/office/drawing/2014/main" id="{E7E1B3BE-457A-49A4-9D86-7B30DA2D07FA}"/>
            </a:ext>
          </a:extLst>
        </xdr:cNvPr>
        <xdr:cNvSpPr/>
      </xdr:nvSpPr>
      <xdr:spPr>
        <a:xfrm>
          <a:off x="2841625" y="50768250"/>
          <a:ext cx="3857625" cy="26987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904875</xdr:colOff>
      <xdr:row>184</xdr:row>
      <xdr:rowOff>180975</xdr:rowOff>
    </xdr:from>
    <xdr:to>
      <xdr:col>9</xdr:col>
      <xdr:colOff>349250</xdr:colOff>
      <xdr:row>186</xdr:row>
      <xdr:rowOff>79375</xdr:rowOff>
    </xdr:to>
    <xdr:sp macro="" textlink="">
      <xdr:nvSpPr>
        <xdr:cNvPr id="57" name="Rectángulo 56">
          <a:extLst>
            <a:ext uri="{FF2B5EF4-FFF2-40B4-BE49-F238E27FC236}">
              <a16:creationId xmlns:a16="http://schemas.microsoft.com/office/drawing/2014/main" id="{FB7246EA-8D7E-4163-9810-B6BA5C3814EB}"/>
            </a:ext>
          </a:extLst>
        </xdr:cNvPr>
        <xdr:cNvSpPr/>
      </xdr:nvSpPr>
      <xdr:spPr>
        <a:xfrm>
          <a:off x="9302750" y="55092600"/>
          <a:ext cx="3857625" cy="342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2</xdr:col>
      <xdr:colOff>1619250</xdr:colOff>
      <xdr:row>184</xdr:row>
      <xdr:rowOff>133350</xdr:rowOff>
    </xdr:from>
    <xdr:to>
      <xdr:col>4</xdr:col>
      <xdr:colOff>2032000</xdr:colOff>
      <xdr:row>186</xdr:row>
      <xdr:rowOff>47625</xdr:rowOff>
    </xdr:to>
    <xdr:sp macro="" textlink="">
      <xdr:nvSpPr>
        <xdr:cNvPr id="58" name="Rectángulo 57">
          <a:extLst>
            <a:ext uri="{FF2B5EF4-FFF2-40B4-BE49-F238E27FC236}">
              <a16:creationId xmlns:a16="http://schemas.microsoft.com/office/drawing/2014/main" id="{8F47C32E-536D-4ABE-BA36-E2F30C2C70A9}"/>
            </a:ext>
          </a:extLst>
        </xdr:cNvPr>
        <xdr:cNvSpPr/>
      </xdr:nvSpPr>
      <xdr:spPr>
        <a:xfrm>
          <a:off x="2063750" y="55044975"/>
          <a:ext cx="3857625" cy="3587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2</xdr:col>
      <xdr:colOff>1301750</xdr:colOff>
      <xdr:row>203</xdr:row>
      <xdr:rowOff>158749</xdr:rowOff>
    </xdr:from>
    <xdr:to>
      <xdr:col>4</xdr:col>
      <xdr:colOff>1714500</xdr:colOff>
      <xdr:row>204</xdr:row>
      <xdr:rowOff>142875</xdr:rowOff>
    </xdr:to>
    <xdr:sp macro="" textlink="">
      <xdr:nvSpPr>
        <xdr:cNvPr id="59" name="Rectángulo 58">
          <a:extLst>
            <a:ext uri="{FF2B5EF4-FFF2-40B4-BE49-F238E27FC236}">
              <a16:creationId xmlns:a16="http://schemas.microsoft.com/office/drawing/2014/main" id="{079E56F4-DF1A-42E6-A2B5-71A6785811E8}"/>
            </a:ext>
          </a:extLst>
        </xdr:cNvPr>
        <xdr:cNvSpPr/>
      </xdr:nvSpPr>
      <xdr:spPr>
        <a:xfrm>
          <a:off x="1746250" y="61674374"/>
          <a:ext cx="3841750" cy="36512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793750</xdr:colOff>
      <xdr:row>203</xdr:row>
      <xdr:rowOff>174625</xdr:rowOff>
    </xdr:from>
    <xdr:to>
      <xdr:col>9</xdr:col>
      <xdr:colOff>238125</xdr:colOff>
      <xdr:row>204</xdr:row>
      <xdr:rowOff>95250</xdr:rowOff>
    </xdr:to>
    <xdr:sp macro="" textlink="">
      <xdr:nvSpPr>
        <xdr:cNvPr id="60" name="Rectángulo 59">
          <a:extLst>
            <a:ext uri="{FF2B5EF4-FFF2-40B4-BE49-F238E27FC236}">
              <a16:creationId xmlns:a16="http://schemas.microsoft.com/office/drawing/2014/main" id="{2F105880-A131-4D0C-A5AD-64AEB32374B9}"/>
            </a:ext>
          </a:extLst>
        </xdr:cNvPr>
        <xdr:cNvSpPr/>
      </xdr:nvSpPr>
      <xdr:spPr>
        <a:xfrm>
          <a:off x="9144000" y="61690250"/>
          <a:ext cx="4492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5</xdr:col>
      <xdr:colOff>149225</xdr:colOff>
      <xdr:row>226</xdr:row>
      <xdr:rowOff>330201</xdr:rowOff>
    </xdr:from>
    <xdr:to>
      <xdr:col>6</xdr:col>
      <xdr:colOff>1746250</xdr:colOff>
      <xdr:row>226</xdr:row>
      <xdr:rowOff>663575</xdr:rowOff>
    </xdr:to>
    <xdr:sp macro="" textlink="">
      <xdr:nvSpPr>
        <xdr:cNvPr id="61" name="Rectángulo 60">
          <a:extLst>
            <a:ext uri="{FF2B5EF4-FFF2-40B4-BE49-F238E27FC236}">
              <a16:creationId xmlns:a16="http://schemas.microsoft.com/office/drawing/2014/main" id="{263A91F1-7644-435F-89EC-969AA75286C8}"/>
            </a:ext>
          </a:extLst>
        </xdr:cNvPr>
        <xdr:cNvSpPr/>
      </xdr:nvSpPr>
      <xdr:spPr>
        <a:xfrm>
          <a:off x="6296025" y="71462901"/>
          <a:ext cx="3844925" cy="333374"/>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4</xdr:col>
      <xdr:colOff>2032000</xdr:colOff>
      <xdr:row>255</xdr:row>
      <xdr:rowOff>82550</xdr:rowOff>
    </xdr:from>
    <xdr:to>
      <xdr:col>6</xdr:col>
      <xdr:colOff>1381125</xdr:colOff>
      <xdr:row>255</xdr:row>
      <xdr:rowOff>479426</xdr:rowOff>
    </xdr:to>
    <xdr:sp macro="" textlink="">
      <xdr:nvSpPr>
        <xdr:cNvPr id="62" name="Rectángulo 61">
          <a:extLst>
            <a:ext uri="{FF2B5EF4-FFF2-40B4-BE49-F238E27FC236}">
              <a16:creationId xmlns:a16="http://schemas.microsoft.com/office/drawing/2014/main" id="{F53F4F8B-8A16-4790-B567-C7074434FB29}"/>
            </a:ext>
          </a:extLst>
        </xdr:cNvPr>
        <xdr:cNvSpPr/>
      </xdr:nvSpPr>
      <xdr:spPr>
        <a:xfrm>
          <a:off x="5930900" y="79495650"/>
          <a:ext cx="3844925" cy="39687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3</xdr:col>
      <xdr:colOff>603250</xdr:colOff>
      <xdr:row>280</xdr:row>
      <xdr:rowOff>127000</xdr:rowOff>
    </xdr:from>
    <xdr:to>
      <xdr:col>5</xdr:col>
      <xdr:colOff>523875</xdr:colOff>
      <xdr:row>281</xdr:row>
      <xdr:rowOff>206375</xdr:rowOff>
    </xdr:to>
    <xdr:sp macro="" textlink="">
      <xdr:nvSpPr>
        <xdr:cNvPr id="63" name="Rectángulo 62">
          <a:extLst>
            <a:ext uri="{FF2B5EF4-FFF2-40B4-BE49-F238E27FC236}">
              <a16:creationId xmlns:a16="http://schemas.microsoft.com/office/drawing/2014/main" id="{900D31BE-5997-4888-BD89-0E9AB55B2D16}"/>
            </a:ext>
          </a:extLst>
        </xdr:cNvPr>
        <xdr:cNvSpPr/>
      </xdr:nvSpPr>
      <xdr:spPr>
        <a:xfrm>
          <a:off x="2809875" y="75866625"/>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523875</xdr:colOff>
      <xdr:row>280</xdr:row>
      <xdr:rowOff>127000</xdr:rowOff>
    </xdr:from>
    <xdr:to>
      <xdr:col>8</xdr:col>
      <xdr:colOff>1190625</xdr:colOff>
      <xdr:row>281</xdr:row>
      <xdr:rowOff>206375</xdr:rowOff>
    </xdr:to>
    <xdr:sp macro="" textlink="">
      <xdr:nvSpPr>
        <xdr:cNvPr id="64" name="Rectángulo 63">
          <a:extLst>
            <a:ext uri="{FF2B5EF4-FFF2-40B4-BE49-F238E27FC236}">
              <a16:creationId xmlns:a16="http://schemas.microsoft.com/office/drawing/2014/main" id="{E01FBD51-DA3D-494A-9F4A-1DBA341C4FC0}"/>
            </a:ext>
          </a:extLst>
        </xdr:cNvPr>
        <xdr:cNvSpPr/>
      </xdr:nvSpPr>
      <xdr:spPr>
        <a:xfrm>
          <a:off x="8921750" y="75866625"/>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3</xdr:col>
      <xdr:colOff>190500</xdr:colOff>
      <xdr:row>307</xdr:row>
      <xdr:rowOff>79375</xdr:rowOff>
    </xdr:from>
    <xdr:to>
      <xdr:col>5</xdr:col>
      <xdr:colOff>111125</xdr:colOff>
      <xdr:row>308</xdr:row>
      <xdr:rowOff>158750</xdr:rowOff>
    </xdr:to>
    <xdr:sp macro="" textlink="">
      <xdr:nvSpPr>
        <xdr:cNvPr id="65" name="Rectángulo 64">
          <a:extLst>
            <a:ext uri="{FF2B5EF4-FFF2-40B4-BE49-F238E27FC236}">
              <a16:creationId xmlns:a16="http://schemas.microsoft.com/office/drawing/2014/main" id="{E4B9FC21-F00C-41F8-9F11-6C1376B2348A}"/>
            </a:ext>
          </a:extLst>
        </xdr:cNvPr>
        <xdr:cNvSpPr/>
      </xdr:nvSpPr>
      <xdr:spPr>
        <a:xfrm>
          <a:off x="2397125" y="83947000"/>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6</xdr:col>
      <xdr:colOff>1587500</xdr:colOff>
      <xdr:row>307</xdr:row>
      <xdr:rowOff>31750</xdr:rowOff>
    </xdr:from>
    <xdr:to>
      <xdr:col>9</xdr:col>
      <xdr:colOff>1031875</xdr:colOff>
      <xdr:row>308</xdr:row>
      <xdr:rowOff>111125</xdr:rowOff>
    </xdr:to>
    <xdr:sp macro="" textlink="">
      <xdr:nvSpPr>
        <xdr:cNvPr id="66" name="Rectángulo 65">
          <a:extLst>
            <a:ext uri="{FF2B5EF4-FFF2-40B4-BE49-F238E27FC236}">
              <a16:creationId xmlns:a16="http://schemas.microsoft.com/office/drawing/2014/main" id="{8DE821FA-5069-479C-B2AC-B2F520BCDAB4}"/>
            </a:ext>
          </a:extLst>
        </xdr:cNvPr>
        <xdr:cNvSpPr/>
      </xdr:nvSpPr>
      <xdr:spPr>
        <a:xfrm>
          <a:off x="9985375" y="83899375"/>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2</xdr:col>
      <xdr:colOff>1397000</xdr:colOff>
      <xdr:row>337</xdr:row>
      <xdr:rowOff>161925</xdr:rowOff>
    </xdr:from>
    <xdr:to>
      <xdr:col>4</xdr:col>
      <xdr:colOff>1809750</xdr:colOff>
      <xdr:row>339</xdr:row>
      <xdr:rowOff>47625</xdr:rowOff>
    </xdr:to>
    <xdr:sp macro="" textlink="">
      <xdr:nvSpPr>
        <xdr:cNvPr id="67" name="Rectángulo 66">
          <a:extLst>
            <a:ext uri="{FF2B5EF4-FFF2-40B4-BE49-F238E27FC236}">
              <a16:creationId xmlns:a16="http://schemas.microsoft.com/office/drawing/2014/main" id="{91F52774-18B8-48A5-BD4E-D188CE59793F}"/>
            </a:ext>
          </a:extLst>
        </xdr:cNvPr>
        <xdr:cNvSpPr/>
      </xdr:nvSpPr>
      <xdr:spPr>
        <a:xfrm>
          <a:off x="1841500" y="104889300"/>
          <a:ext cx="3857625" cy="3302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7</xdr:col>
      <xdr:colOff>111125</xdr:colOff>
      <xdr:row>338</xdr:row>
      <xdr:rowOff>28575</xdr:rowOff>
    </xdr:from>
    <xdr:to>
      <xdr:col>9</xdr:col>
      <xdr:colOff>1714500</xdr:colOff>
      <xdr:row>339</xdr:row>
      <xdr:rowOff>95250</xdr:rowOff>
    </xdr:to>
    <xdr:sp macro="" textlink="">
      <xdr:nvSpPr>
        <xdr:cNvPr id="68" name="Rectángulo 67">
          <a:extLst>
            <a:ext uri="{FF2B5EF4-FFF2-40B4-BE49-F238E27FC236}">
              <a16:creationId xmlns:a16="http://schemas.microsoft.com/office/drawing/2014/main" id="{80C553DD-8049-4EA8-9294-C36E9BC74B24}"/>
            </a:ext>
          </a:extLst>
        </xdr:cNvPr>
        <xdr:cNvSpPr/>
      </xdr:nvSpPr>
      <xdr:spPr>
        <a:xfrm>
          <a:off x="10668000" y="104978200"/>
          <a:ext cx="3857625" cy="2889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5</xdr:col>
      <xdr:colOff>0</xdr:colOff>
      <xdr:row>366</xdr:row>
      <xdr:rowOff>127000</xdr:rowOff>
    </xdr:from>
    <xdr:to>
      <xdr:col>6</xdr:col>
      <xdr:colOff>1603375</xdr:colOff>
      <xdr:row>367</xdr:row>
      <xdr:rowOff>0</xdr:rowOff>
    </xdr:to>
    <xdr:sp macro="" textlink="">
      <xdr:nvSpPr>
        <xdr:cNvPr id="69" name="Rectángulo 68">
          <a:extLst>
            <a:ext uri="{FF2B5EF4-FFF2-40B4-BE49-F238E27FC236}">
              <a16:creationId xmlns:a16="http://schemas.microsoft.com/office/drawing/2014/main" id="{C0F99DAC-26F0-4B62-B895-B32D7E942BC9}"/>
            </a:ext>
          </a:extLst>
        </xdr:cNvPr>
        <xdr:cNvSpPr/>
      </xdr:nvSpPr>
      <xdr:spPr>
        <a:xfrm>
          <a:off x="6143625" y="97869375"/>
          <a:ext cx="3857625" cy="301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4</xdr:col>
      <xdr:colOff>1222375</xdr:colOff>
      <xdr:row>394</xdr:row>
      <xdr:rowOff>190501</xdr:rowOff>
    </xdr:from>
    <xdr:to>
      <xdr:col>6</xdr:col>
      <xdr:colOff>571500</xdr:colOff>
      <xdr:row>396</xdr:row>
      <xdr:rowOff>63501</xdr:rowOff>
    </xdr:to>
    <xdr:sp macro="" textlink="">
      <xdr:nvSpPr>
        <xdr:cNvPr id="70" name="Rectángulo 69">
          <a:extLst>
            <a:ext uri="{FF2B5EF4-FFF2-40B4-BE49-F238E27FC236}">
              <a16:creationId xmlns:a16="http://schemas.microsoft.com/office/drawing/2014/main" id="{647D9041-B54C-4E11-9313-72E2D10F8BAC}"/>
            </a:ext>
          </a:extLst>
        </xdr:cNvPr>
        <xdr:cNvSpPr/>
      </xdr:nvSpPr>
      <xdr:spPr>
        <a:xfrm>
          <a:off x="5111750" y="118125876"/>
          <a:ext cx="3857625" cy="3175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4</xdr:col>
      <xdr:colOff>1095375</xdr:colOff>
      <xdr:row>421</xdr:row>
      <xdr:rowOff>174625</xdr:rowOff>
    </xdr:from>
    <xdr:to>
      <xdr:col>6</xdr:col>
      <xdr:colOff>444500</xdr:colOff>
      <xdr:row>423</xdr:row>
      <xdr:rowOff>79375</xdr:rowOff>
    </xdr:to>
    <xdr:sp macro="" textlink="">
      <xdr:nvSpPr>
        <xdr:cNvPr id="71" name="Rectángulo 70">
          <a:extLst>
            <a:ext uri="{FF2B5EF4-FFF2-40B4-BE49-F238E27FC236}">
              <a16:creationId xmlns:a16="http://schemas.microsoft.com/office/drawing/2014/main" id="{70AA77C5-470F-4F3F-A229-F036A635D988}"/>
            </a:ext>
          </a:extLst>
        </xdr:cNvPr>
        <xdr:cNvSpPr/>
      </xdr:nvSpPr>
      <xdr:spPr>
        <a:xfrm>
          <a:off x="4984750" y="124110750"/>
          <a:ext cx="3857625" cy="3492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b="0">
              <a:solidFill>
                <a:sysClr val="windowText" lastClr="000000"/>
              </a:solidFill>
              <a:latin typeface="Segoe UI" panose="020B0502040204020203" pitchFamily="34" charset="0"/>
              <a:cs typeface="Segoe UI" panose="020B0502040204020203" pitchFamily="34" charset="0"/>
            </a:rPr>
            <a:t>Fuente: Censo Nacional de Población y Vivienda 2018 </a:t>
          </a:r>
        </a:p>
      </xdr:txBody>
    </xdr:sp>
    <xdr:clientData/>
  </xdr:twoCellAnchor>
  <xdr:twoCellAnchor>
    <xdr:from>
      <xdr:col>4</xdr:col>
      <xdr:colOff>1955800</xdr:colOff>
      <xdr:row>60</xdr:row>
      <xdr:rowOff>101600</xdr:rowOff>
    </xdr:from>
    <xdr:to>
      <xdr:col>8</xdr:col>
      <xdr:colOff>182993</xdr:colOff>
      <xdr:row>60</xdr:row>
      <xdr:rowOff>831850</xdr:rowOff>
    </xdr:to>
    <xdr:sp macro="" textlink="$S$66">
      <xdr:nvSpPr>
        <xdr:cNvPr id="73" name="Rectángulo 72">
          <a:extLst>
            <a:ext uri="{FF2B5EF4-FFF2-40B4-BE49-F238E27FC236}">
              <a16:creationId xmlns:a16="http://schemas.microsoft.com/office/drawing/2014/main" id="{426B417D-FC5F-48EF-8EFE-FD80A49AE6F8}"/>
            </a:ext>
          </a:extLst>
        </xdr:cNvPr>
        <xdr:cNvSpPr/>
      </xdr:nvSpPr>
      <xdr:spPr>
        <a:xfrm>
          <a:off x="5842000" y="21463000"/>
          <a:ext cx="5948793" cy="7302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1C7262E-CC74-4187-98DD-BE64AF6C6354}" type="TxLink">
            <a:rPr lang="en-US" sz="1200" b="0" i="0" u="none" strike="noStrike">
              <a:solidFill>
                <a:srgbClr val="000000"/>
              </a:solidFill>
              <a:latin typeface="Segoe UI"/>
              <a:ea typeface="+mn-ea"/>
              <a:cs typeface="Segoe UI"/>
            </a:rPr>
            <a:pPr marL="0" indent="0" algn="ctr"/>
            <a:t>El 25,5% de las mujeres se encuentra en el grupo de 0 a 14 años; mientras que el 68,5% se concentra en el grupo de 15 a 64 años. Por su parte, el 28,2% de los hombres se encuentra en el grupo de 0 a 14 y el 66,5% en el grupo de 15 a 64 años.</a:t>
          </a:fld>
          <a:endParaRPr lang="es-CO" sz="1400" b="0" i="0" u="none" strike="noStrike">
            <a:solidFill>
              <a:srgbClr val="000000"/>
            </a:solidFill>
            <a:latin typeface="Segoe UI"/>
            <a:ea typeface="+mn-ea"/>
            <a:cs typeface="Segoe UI"/>
          </a:endParaRPr>
        </a:p>
      </xdr:txBody>
    </xdr:sp>
    <xdr:clientData/>
  </xdr:twoCellAnchor>
  <xdr:twoCellAnchor>
    <xdr:from>
      <xdr:col>2</xdr:col>
      <xdr:colOff>1079500</xdr:colOff>
      <xdr:row>112</xdr:row>
      <xdr:rowOff>114300</xdr:rowOff>
    </xdr:from>
    <xdr:to>
      <xdr:col>5</xdr:col>
      <xdr:colOff>1322818</xdr:colOff>
      <xdr:row>113</xdr:row>
      <xdr:rowOff>361950</xdr:rowOff>
    </xdr:to>
    <xdr:sp macro="" textlink="$S$103">
      <xdr:nvSpPr>
        <xdr:cNvPr id="72" name="Rectángulo 71">
          <a:extLst>
            <a:ext uri="{FF2B5EF4-FFF2-40B4-BE49-F238E27FC236}">
              <a16:creationId xmlns:a16="http://schemas.microsoft.com/office/drawing/2014/main" id="{E41940AA-D881-4813-95CB-C0ADB054AB70}"/>
            </a:ext>
          </a:extLst>
        </xdr:cNvPr>
        <xdr:cNvSpPr/>
      </xdr:nvSpPr>
      <xdr:spPr>
        <a:xfrm>
          <a:off x="1498600" y="35433000"/>
          <a:ext cx="5672568" cy="8572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F85AF20-590C-41EA-8FA1-C47D95F5439B}" type="TxLink">
            <a:rPr lang="en-US" sz="1200" b="0" i="0" u="none" strike="noStrike">
              <a:solidFill>
                <a:srgbClr val="000000"/>
              </a:solidFill>
              <a:latin typeface="Segoe UI"/>
              <a:ea typeface="+mn-ea"/>
              <a:cs typeface="Segoe UI"/>
            </a:rPr>
            <a:pPr marL="0" indent="0" algn="ctr"/>
            <a:t>El 70,3% de la población reside en cabeceras municipales; el 15,4% reside en centros poblados y el 14,3% en el área rural dispersa.</a:t>
          </a:fld>
          <a:endParaRPr lang="es-CO" sz="2000" b="0" i="0" u="none" strike="noStrike">
            <a:solidFill>
              <a:srgbClr val="000000"/>
            </a:solidFill>
            <a:latin typeface="Segoe UI"/>
            <a:ea typeface="+mn-ea"/>
            <a:cs typeface="Segoe UI"/>
          </a:endParaRPr>
        </a:p>
      </xdr:txBody>
    </xdr:sp>
    <xdr:clientData/>
  </xdr:twoCellAnchor>
  <xdr:twoCellAnchor>
    <xdr:from>
      <xdr:col>6</xdr:col>
      <xdr:colOff>889000</xdr:colOff>
      <xdr:row>112</xdr:row>
      <xdr:rowOff>152400</xdr:rowOff>
    </xdr:from>
    <xdr:to>
      <xdr:col>10</xdr:col>
      <xdr:colOff>179818</xdr:colOff>
      <xdr:row>113</xdr:row>
      <xdr:rowOff>273050</xdr:rowOff>
    </xdr:to>
    <xdr:sp macro="" textlink="$S$104">
      <xdr:nvSpPr>
        <xdr:cNvPr id="75" name="Rectángulo 74">
          <a:extLst>
            <a:ext uri="{FF2B5EF4-FFF2-40B4-BE49-F238E27FC236}">
              <a16:creationId xmlns:a16="http://schemas.microsoft.com/office/drawing/2014/main" id="{1AFAD1AE-3DF8-4D5B-A288-7D50FF92E55C}"/>
            </a:ext>
          </a:extLst>
        </xdr:cNvPr>
        <xdr:cNvSpPr/>
      </xdr:nvSpPr>
      <xdr:spPr>
        <a:xfrm>
          <a:off x="9283700" y="35775900"/>
          <a:ext cx="5932918" cy="7302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B5D69A3-3BEE-453C-A385-0798947C7614}" type="TxLink">
            <a:rPr lang="en-US" sz="1200" b="0" i="0" u="none" strike="noStrike">
              <a:solidFill>
                <a:srgbClr val="000000"/>
              </a:solidFill>
              <a:latin typeface="Segoe UI"/>
              <a:ea typeface="+mn-ea"/>
              <a:cs typeface="Segoe UI"/>
            </a:rPr>
            <a:pPr marL="0" indent="0" algn="ctr"/>
            <a:t>El 1,9% de la población reside en Tierras de Comunidades Negras - TCN; el 0,1% reside en resguardos idígenas y el 27,7% en el área resto municipal fuera de territorios étnicos.</a:t>
          </a:fld>
          <a:endParaRPr lang="es-CO" sz="2000" b="0" i="0" u="none" strike="noStrike">
            <a:solidFill>
              <a:srgbClr val="000000"/>
            </a:solidFill>
            <a:latin typeface="Segoe UI"/>
            <a:ea typeface="+mn-ea"/>
            <a:cs typeface="Segoe UI"/>
          </a:endParaRPr>
        </a:p>
      </xdr:txBody>
    </xdr:sp>
    <xdr:clientData/>
  </xdr:twoCellAnchor>
  <xdr:twoCellAnchor>
    <xdr:from>
      <xdr:col>2</xdr:col>
      <xdr:colOff>546100</xdr:colOff>
      <xdr:row>128</xdr:row>
      <xdr:rowOff>469900</xdr:rowOff>
    </xdr:from>
    <xdr:to>
      <xdr:col>9</xdr:col>
      <xdr:colOff>1152525</xdr:colOff>
      <xdr:row>131</xdr:row>
      <xdr:rowOff>45508</xdr:rowOff>
    </xdr:to>
    <xdr:sp macro="" textlink="$S$130">
      <xdr:nvSpPr>
        <xdr:cNvPr id="76" name="Rectángulo 75">
          <a:extLst>
            <a:ext uri="{FF2B5EF4-FFF2-40B4-BE49-F238E27FC236}">
              <a16:creationId xmlns:a16="http://schemas.microsoft.com/office/drawing/2014/main" id="{11335FAD-28A2-4E9E-8C59-81DB2FACBCE0}"/>
            </a:ext>
          </a:extLst>
        </xdr:cNvPr>
        <xdr:cNvSpPr/>
      </xdr:nvSpPr>
      <xdr:spPr>
        <a:xfrm>
          <a:off x="1003300" y="41021000"/>
          <a:ext cx="12963525" cy="693208"/>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CD7A3E9-370E-427B-8CF6-2066B429D714}" type="TxLink">
            <a:rPr lang="en-US" sz="1200" b="0" i="0" u="none" strike="noStrike">
              <a:solidFill>
                <a:srgbClr val="000000"/>
              </a:solidFill>
              <a:latin typeface="Segoe UI"/>
              <a:ea typeface="+mn-ea"/>
              <a:cs typeface="Segoe UI"/>
            </a:rPr>
            <a:pPr marL="0" indent="0" algn="ctr"/>
            <a:t>El 2,5% de la población tiene un nivel educativo de preescolar, el 30,5% primaria, el 19,9% básica secundaria, el 22,7% media académica o clásica, el 6,3% universitaria, y el 5,6% no tiene años completos de escolaridad.</a:t>
          </a:fld>
          <a:endParaRPr lang="es-CO" sz="1200" b="0" i="0" u="none" strike="noStrike">
            <a:solidFill>
              <a:srgbClr val="000000"/>
            </a:solidFill>
            <a:latin typeface="Segoe UI"/>
            <a:ea typeface="+mn-ea"/>
            <a:cs typeface="Segoe UI"/>
          </a:endParaRPr>
        </a:p>
      </xdr:txBody>
    </xdr:sp>
    <xdr:clientData/>
  </xdr:twoCellAnchor>
  <xdr:twoCellAnchor>
    <xdr:from>
      <xdr:col>2</xdr:col>
      <xdr:colOff>1665432</xdr:colOff>
      <xdr:row>150</xdr:row>
      <xdr:rowOff>115454</xdr:rowOff>
    </xdr:from>
    <xdr:to>
      <xdr:col>9</xdr:col>
      <xdr:colOff>1633682</xdr:colOff>
      <xdr:row>152</xdr:row>
      <xdr:rowOff>151437</xdr:rowOff>
    </xdr:to>
    <xdr:sp macro="" textlink="$S$155">
      <xdr:nvSpPr>
        <xdr:cNvPr id="78" name="Rectángulo 77">
          <a:extLst>
            <a:ext uri="{FF2B5EF4-FFF2-40B4-BE49-F238E27FC236}">
              <a16:creationId xmlns:a16="http://schemas.microsoft.com/office/drawing/2014/main" id="{DA73A04B-74BF-42A2-A10D-9DE13447EF36}"/>
            </a:ext>
          </a:extLst>
        </xdr:cNvPr>
        <xdr:cNvSpPr/>
      </xdr:nvSpPr>
      <xdr:spPr>
        <a:xfrm>
          <a:off x="2104159" y="44969545"/>
          <a:ext cx="12922250" cy="70561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BE9D5002-FE07-4970-A169-981B4A360158}" type="TxLink">
            <a:rPr lang="en-US" sz="1200" b="0" i="0" u="none" strike="noStrike">
              <a:solidFill>
                <a:srgbClr val="000000"/>
              </a:solidFill>
              <a:latin typeface="Segoe UI"/>
              <a:ea typeface="+mn-ea"/>
              <a:cs typeface="Segoe UI"/>
            </a:rPr>
            <a:pPr marL="0" indent="0" algn="ctr"/>
            <a:t>El 89,6% de la población Negra, Afrodescendiente, Raizal y Palenquera entre 5 y 6 años asiste a una institución educativa. Para la población sin ningún grupo étnico de 5 y 6 años la asistencia es de 89,5% .</a:t>
          </a:fld>
          <a:endParaRPr lang="es-CO" sz="1400" b="0" i="0" u="none" strike="noStrike">
            <a:solidFill>
              <a:srgbClr val="000000"/>
            </a:solidFill>
            <a:latin typeface="Segoe UI"/>
            <a:ea typeface="+mn-ea"/>
            <a:cs typeface="Segoe UI"/>
          </a:endParaRPr>
        </a:p>
      </xdr:txBody>
    </xdr:sp>
    <xdr:clientData/>
  </xdr:twoCellAnchor>
  <xdr:twoCellAnchor>
    <xdr:from>
      <xdr:col>3</xdr:col>
      <xdr:colOff>158750</xdr:colOff>
      <xdr:row>167</xdr:row>
      <xdr:rowOff>31749</xdr:rowOff>
    </xdr:from>
    <xdr:to>
      <xdr:col>9</xdr:col>
      <xdr:colOff>1889125</xdr:colOff>
      <xdr:row>168</xdr:row>
      <xdr:rowOff>289249</xdr:rowOff>
    </xdr:to>
    <xdr:sp macro="" textlink="$S$156">
      <xdr:nvSpPr>
        <xdr:cNvPr id="79" name="Rectángulo 78">
          <a:extLst>
            <a:ext uri="{FF2B5EF4-FFF2-40B4-BE49-F238E27FC236}">
              <a16:creationId xmlns:a16="http://schemas.microsoft.com/office/drawing/2014/main" id="{899FC394-9654-47B8-9A6E-A42DFF49CDBA}"/>
            </a:ext>
          </a:extLst>
        </xdr:cNvPr>
        <xdr:cNvSpPr/>
      </xdr:nvSpPr>
      <xdr:spPr>
        <a:xfrm>
          <a:off x="2365375" y="51149249"/>
          <a:ext cx="12334875" cy="7020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C2274A2-2F9F-4229-A7DB-07A51AD18400}" type="TxLink">
            <a:rPr lang="en-US" sz="1200" b="0" i="0" u="none" strike="noStrike">
              <a:solidFill>
                <a:srgbClr val="000000"/>
              </a:solidFill>
              <a:latin typeface="Segoe UI"/>
              <a:ea typeface="+mn-ea"/>
              <a:cs typeface="Segoe UI"/>
            </a:rPr>
            <a:pPr marL="0" indent="0" algn="ctr"/>
            <a:t>El 89,4% de los hombres y el 89,8% de las mujeres entre 5 y 6 años asiste a una institución educativa. Para el rango de edad entre 7 y 11 años la asistencia en hombres es de 93,8% y en mujeres de 94,8%.</a:t>
          </a:fld>
          <a:endParaRPr lang="es-CO" sz="1400" b="0" i="0" u="none" strike="noStrike">
            <a:solidFill>
              <a:srgbClr val="000000"/>
            </a:solidFill>
            <a:latin typeface="Segoe UI"/>
            <a:ea typeface="+mn-ea"/>
            <a:cs typeface="Segoe UI"/>
          </a:endParaRPr>
        </a:p>
      </xdr:txBody>
    </xdr:sp>
    <xdr:clientData/>
  </xdr:twoCellAnchor>
  <xdr:twoCellAnchor>
    <xdr:from>
      <xdr:col>2</xdr:col>
      <xdr:colOff>539750</xdr:colOff>
      <xdr:row>187</xdr:row>
      <xdr:rowOff>47625</xdr:rowOff>
    </xdr:from>
    <xdr:to>
      <xdr:col>5</xdr:col>
      <xdr:colOff>783068</xdr:colOff>
      <xdr:row>187</xdr:row>
      <xdr:rowOff>771525</xdr:rowOff>
    </xdr:to>
    <xdr:sp macro="" textlink="$S$180">
      <xdr:nvSpPr>
        <xdr:cNvPr id="80" name="Rectángulo 79">
          <a:extLst>
            <a:ext uri="{FF2B5EF4-FFF2-40B4-BE49-F238E27FC236}">
              <a16:creationId xmlns:a16="http://schemas.microsoft.com/office/drawing/2014/main" id="{F8AA1130-2B18-4EC6-94B3-C6EE89836BC3}"/>
            </a:ext>
          </a:extLst>
        </xdr:cNvPr>
        <xdr:cNvSpPr/>
      </xdr:nvSpPr>
      <xdr:spPr>
        <a:xfrm>
          <a:off x="984250" y="56689625"/>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1498A90-C379-4F80-9C9D-764D695557E2}" type="TxLink">
            <a:rPr lang="en-US" sz="1200" b="0" i="0" u="none" strike="noStrike">
              <a:solidFill>
                <a:srgbClr val="000000"/>
              </a:solidFill>
              <a:latin typeface="Segoe UI"/>
              <a:ea typeface="+mn-ea"/>
              <a:cs typeface="Segoe UI"/>
            </a:rPr>
            <a:pPr marL="0" indent="0" algn="ctr"/>
            <a:t>El 93,2% de la población sabe leer y escribir, y el 6,8% no sabe leer ni escribir.</a:t>
          </a:fld>
          <a:endParaRPr lang="es-CO" sz="1200" b="0" i="0" u="none" strike="noStrike">
            <a:solidFill>
              <a:srgbClr val="000000"/>
            </a:solidFill>
            <a:latin typeface="Segoe UI"/>
            <a:ea typeface="+mn-ea"/>
            <a:cs typeface="Segoe UI"/>
          </a:endParaRPr>
        </a:p>
      </xdr:txBody>
    </xdr:sp>
    <xdr:clientData/>
  </xdr:twoCellAnchor>
  <xdr:twoCellAnchor>
    <xdr:from>
      <xdr:col>6</xdr:col>
      <xdr:colOff>603250</xdr:colOff>
      <xdr:row>187</xdr:row>
      <xdr:rowOff>47625</xdr:rowOff>
    </xdr:from>
    <xdr:to>
      <xdr:col>9</xdr:col>
      <xdr:colOff>2132443</xdr:colOff>
      <xdr:row>187</xdr:row>
      <xdr:rowOff>771525</xdr:rowOff>
    </xdr:to>
    <xdr:sp macro="" textlink="$S$181">
      <xdr:nvSpPr>
        <xdr:cNvPr id="81" name="Rectángulo 80">
          <a:extLst>
            <a:ext uri="{FF2B5EF4-FFF2-40B4-BE49-F238E27FC236}">
              <a16:creationId xmlns:a16="http://schemas.microsoft.com/office/drawing/2014/main" id="{02817DD9-9EBE-4260-87F9-77DCE430F4F1}"/>
            </a:ext>
          </a:extLst>
        </xdr:cNvPr>
        <xdr:cNvSpPr/>
      </xdr:nvSpPr>
      <xdr:spPr>
        <a:xfrm>
          <a:off x="9001125" y="56689625"/>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2224DC3-CB45-48AA-846C-E2415B4425BD}" type="TxLink">
            <a:rPr lang="en-US" sz="1100" b="0" i="0" u="none" strike="noStrike">
              <a:solidFill>
                <a:srgbClr val="000000"/>
              </a:solidFill>
              <a:latin typeface="Segoe UI"/>
              <a:ea typeface="+mn-ea"/>
              <a:cs typeface="Segoe UI"/>
            </a:rPr>
            <a:pPr marL="0" indent="0" algn="ctr"/>
            <a:t>El 93,3% de los hombres de la población Negra, Afrodescendiente, Raizal y Palenquera saben leer y escribir, y el 95,2% de los hombres de la población sin ningún grupo étnico saben leer y escribir.</a:t>
          </a:fld>
          <a:endParaRPr lang="es-CO" sz="1200" b="0" i="0" u="none" strike="noStrike">
            <a:solidFill>
              <a:srgbClr val="000000"/>
            </a:solidFill>
            <a:latin typeface="Segoe UI"/>
            <a:ea typeface="+mn-ea"/>
            <a:cs typeface="Segoe UI"/>
          </a:endParaRPr>
        </a:p>
      </xdr:txBody>
    </xdr:sp>
    <xdr:clientData/>
  </xdr:twoCellAnchor>
  <xdr:twoCellAnchor>
    <xdr:from>
      <xdr:col>2</xdr:col>
      <xdr:colOff>637887</xdr:colOff>
      <xdr:row>204</xdr:row>
      <xdr:rowOff>317501</xdr:rowOff>
    </xdr:from>
    <xdr:to>
      <xdr:col>5</xdr:col>
      <xdr:colOff>881205</xdr:colOff>
      <xdr:row>205</xdr:row>
      <xdr:rowOff>269876</xdr:rowOff>
    </xdr:to>
    <xdr:sp macro="" textlink="$S$209">
      <xdr:nvSpPr>
        <xdr:cNvPr id="82" name="Rectángulo 81">
          <a:extLst>
            <a:ext uri="{FF2B5EF4-FFF2-40B4-BE49-F238E27FC236}">
              <a16:creationId xmlns:a16="http://schemas.microsoft.com/office/drawing/2014/main" id="{8049CEAE-F132-4E27-9E5E-B7432C6BA608}"/>
            </a:ext>
          </a:extLst>
        </xdr:cNvPr>
        <xdr:cNvSpPr/>
      </xdr:nvSpPr>
      <xdr:spPr>
        <a:xfrm>
          <a:off x="1082387" y="62214126"/>
          <a:ext cx="5910693" cy="6667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EF082EB-2423-480D-BD6B-B6E95900BE53}" type="TxLink">
            <a:rPr lang="en-US" sz="1200" b="0" i="0" u="none" strike="noStrike">
              <a:solidFill>
                <a:srgbClr val="000000"/>
              </a:solidFill>
              <a:latin typeface="Segoe UI"/>
              <a:ea typeface="+mn-ea"/>
              <a:cs typeface="Segoe UI"/>
            </a:rPr>
            <a:pPr marL="0" indent="0" algn="ctr"/>
            <a:t> El 6,6% de la población Negra, Afrodescendiente, Raizal y Palenquera presenta alguna dificultad para realizar actividades de la vida cotidiana.</a:t>
          </a:fld>
          <a:endParaRPr lang="es-CO" sz="1200" b="0" i="0" u="none" strike="noStrike">
            <a:solidFill>
              <a:srgbClr val="000000"/>
            </a:solidFill>
            <a:latin typeface="Segoe UI"/>
            <a:ea typeface="+mn-ea"/>
            <a:cs typeface="Segoe UI"/>
          </a:endParaRPr>
        </a:p>
      </xdr:txBody>
    </xdr:sp>
    <xdr:clientData/>
  </xdr:twoCellAnchor>
  <xdr:twoCellAnchor>
    <xdr:from>
      <xdr:col>6</xdr:col>
      <xdr:colOff>682625</xdr:colOff>
      <xdr:row>204</xdr:row>
      <xdr:rowOff>349251</xdr:rowOff>
    </xdr:from>
    <xdr:to>
      <xdr:col>9</xdr:col>
      <xdr:colOff>2211818</xdr:colOff>
      <xdr:row>205</xdr:row>
      <xdr:rowOff>301625</xdr:rowOff>
    </xdr:to>
    <xdr:sp macro="" textlink="$S$210">
      <xdr:nvSpPr>
        <xdr:cNvPr id="83" name="Rectángulo 82">
          <a:extLst>
            <a:ext uri="{FF2B5EF4-FFF2-40B4-BE49-F238E27FC236}">
              <a16:creationId xmlns:a16="http://schemas.microsoft.com/office/drawing/2014/main" id="{F0B7FBA8-AE92-40E8-BE73-4EAD64225633}"/>
            </a:ext>
          </a:extLst>
        </xdr:cNvPr>
        <xdr:cNvSpPr/>
      </xdr:nvSpPr>
      <xdr:spPr>
        <a:xfrm>
          <a:off x="9032875" y="62245876"/>
          <a:ext cx="6577443" cy="666749"/>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312C6CC-7D06-42FF-B341-32461BF4CB62}" type="TxLink">
            <a:rPr lang="en-US" sz="1200" b="0" i="0" u="none" strike="noStrike">
              <a:solidFill>
                <a:srgbClr val="000000"/>
              </a:solidFill>
              <a:latin typeface="Segoe UI"/>
              <a:ea typeface="+mn-ea"/>
              <a:cs typeface="Segoe UI"/>
            </a:rPr>
            <a:pPr marL="0" indent="0" algn="ctr"/>
            <a:t> El 6,3% de los hombres y el 6,8% de las mujeres presentan alguna dificultad para realizar actividades de la vida cotidiana.</a:t>
          </a:fld>
          <a:endParaRPr lang="es-CO" sz="1200" b="0" i="0" u="none" strike="noStrike">
            <a:solidFill>
              <a:srgbClr val="000000"/>
            </a:solidFill>
            <a:latin typeface="Segoe UI"/>
            <a:ea typeface="+mn-ea"/>
            <a:cs typeface="Segoe UI"/>
          </a:endParaRPr>
        </a:p>
      </xdr:txBody>
    </xdr:sp>
    <xdr:clientData/>
  </xdr:twoCellAnchor>
  <xdr:twoCellAnchor>
    <xdr:from>
      <xdr:col>4</xdr:col>
      <xdr:colOff>1695450</xdr:colOff>
      <xdr:row>226</xdr:row>
      <xdr:rowOff>765175</xdr:rowOff>
    </xdr:from>
    <xdr:to>
      <xdr:col>8</xdr:col>
      <xdr:colOff>1041400</xdr:colOff>
      <xdr:row>227</xdr:row>
      <xdr:rowOff>568325</xdr:rowOff>
    </xdr:to>
    <xdr:sp macro="" textlink="$S$212">
      <xdr:nvSpPr>
        <xdr:cNvPr id="84" name="Rectángulo 83">
          <a:extLst>
            <a:ext uri="{FF2B5EF4-FFF2-40B4-BE49-F238E27FC236}">
              <a16:creationId xmlns:a16="http://schemas.microsoft.com/office/drawing/2014/main" id="{A2ACAFB2-3004-47E3-83AC-6E4C6AF4209B}"/>
            </a:ext>
          </a:extLst>
        </xdr:cNvPr>
        <xdr:cNvSpPr/>
      </xdr:nvSpPr>
      <xdr:spPr>
        <a:xfrm>
          <a:off x="5594350" y="71897875"/>
          <a:ext cx="7042150" cy="7175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3765042-748A-479E-9118-C028E00BB094}" type="TxLink">
            <a:rPr lang="en-US" sz="1200" b="0" i="0" u="none" strike="noStrike">
              <a:solidFill>
                <a:srgbClr val="000000"/>
              </a:solidFill>
              <a:latin typeface="Segoe UI"/>
              <a:ea typeface="+mn-ea"/>
              <a:cs typeface="Segoe UI"/>
            </a:rPr>
            <a:pPr marL="0" indent="0" algn="ctr"/>
            <a:t> Del total de personas con alguna dificultad para realizar actividades, el 40,3% presenta dificultad para ver de cerca, de lejos o alrededor; mientras que el 26,9%  presenta dificultad para mover el cuerpo o caminar.</a:t>
          </a:fld>
          <a:endParaRPr lang="es-CO" sz="1200" b="0" i="0" u="none" strike="noStrike">
            <a:solidFill>
              <a:srgbClr val="000000"/>
            </a:solidFill>
            <a:latin typeface="Segoe UI"/>
            <a:ea typeface="+mn-ea"/>
            <a:cs typeface="Segoe UI"/>
          </a:endParaRPr>
        </a:p>
      </xdr:txBody>
    </xdr:sp>
    <xdr:clientData/>
  </xdr:twoCellAnchor>
  <xdr:twoCellAnchor>
    <xdr:from>
      <xdr:col>4</xdr:col>
      <xdr:colOff>996950</xdr:colOff>
      <xdr:row>256</xdr:row>
      <xdr:rowOff>82550</xdr:rowOff>
    </xdr:from>
    <xdr:to>
      <xdr:col>7</xdr:col>
      <xdr:colOff>271893</xdr:colOff>
      <xdr:row>257</xdr:row>
      <xdr:rowOff>31750</xdr:rowOff>
    </xdr:to>
    <xdr:sp macro="" textlink="$S$243">
      <xdr:nvSpPr>
        <xdr:cNvPr id="85" name="Rectángulo 84">
          <a:extLst>
            <a:ext uri="{FF2B5EF4-FFF2-40B4-BE49-F238E27FC236}">
              <a16:creationId xmlns:a16="http://schemas.microsoft.com/office/drawing/2014/main" id="{25A77DF2-8695-4612-B200-430759BABA54}"/>
            </a:ext>
          </a:extLst>
        </xdr:cNvPr>
        <xdr:cNvSpPr/>
      </xdr:nvSpPr>
      <xdr:spPr>
        <a:xfrm>
          <a:off x="4895850" y="79978250"/>
          <a:ext cx="59297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93CD7EB-703E-475B-89AF-D9D8C4E133A1}" type="TxLink">
            <a:rPr lang="en-US" sz="1200" b="0" i="0" u="none" strike="noStrike">
              <a:solidFill>
                <a:srgbClr val="000000"/>
              </a:solidFill>
              <a:latin typeface="Segoe UI"/>
              <a:ea typeface="+mn-ea"/>
              <a:cs typeface="Segoe UI"/>
            </a:rPr>
            <a:pPr marL="0" indent="0" algn="ctr"/>
            <a:t> El 51,1% de los hombres y el 25,4% de las mujeres trabajó por lo menos una hora en una actividad que le generó algún ingreso; mientras que el 2,7% de los hombres y el 38,1% de las mujeres realizó oficios del hogar</a:t>
          </a:fld>
          <a:endParaRPr lang="es-CO" sz="1400" b="0" i="0" u="none" strike="noStrike">
            <a:solidFill>
              <a:srgbClr val="000000"/>
            </a:solidFill>
            <a:latin typeface="Segoe UI"/>
            <a:ea typeface="+mn-ea"/>
            <a:cs typeface="Segoe UI"/>
          </a:endParaRPr>
        </a:p>
      </xdr:txBody>
    </xdr:sp>
    <xdr:clientData/>
  </xdr:twoCellAnchor>
  <xdr:twoCellAnchor>
    <xdr:from>
      <xdr:col>2</xdr:col>
      <xdr:colOff>1174750</xdr:colOff>
      <xdr:row>282</xdr:row>
      <xdr:rowOff>127000</xdr:rowOff>
    </xdr:from>
    <xdr:to>
      <xdr:col>5</xdr:col>
      <xdr:colOff>1418068</xdr:colOff>
      <xdr:row>283</xdr:row>
      <xdr:rowOff>628650</xdr:rowOff>
    </xdr:to>
    <xdr:sp macro="" textlink="$S$269">
      <xdr:nvSpPr>
        <xdr:cNvPr id="86" name="Rectángulo 85">
          <a:extLst>
            <a:ext uri="{FF2B5EF4-FFF2-40B4-BE49-F238E27FC236}">
              <a16:creationId xmlns:a16="http://schemas.microsoft.com/office/drawing/2014/main" id="{1A74ABE0-77B5-4B1E-8BB9-33A8AA4E1E36}"/>
            </a:ext>
          </a:extLst>
        </xdr:cNvPr>
        <xdr:cNvSpPr/>
      </xdr:nvSpPr>
      <xdr:spPr>
        <a:xfrm>
          <a:off x="1619250" y="87360125"/>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DDCC11E-6417-45D6-8E9A-4ED58B84E18C}" type="TxLink">
            <a:rPr lang="en-US" sz="1200" b="0" i="0" u="none" strike="noStrike">
              <a:solidFill>
                <a:srgbClr val="000000"/>
              </a:solidFill>
              <a:latin typeface="Segoe UI"/>
              <a:ea typeface="+mn-ea"/>
              <a:cs typeface="Segoe UI"/>
            </a:rPr>
            <a:pPr marL="0" indent="0" algn="ctr"/>
            <a:t>El 70,7% de la población Negra, Afrocolombiana, Raizal y Palenquera reside en casas, y el 25,6% reside en apartamentos.</a:t>
          </a:fld>
          <a:endParaRPr lang="es-CO" sz="1400" b="0" i="0" u="none" strike="noStrike">
            <a:solidFill>
              <a:srgbClr val="000000"/>
            </a:solidFill>
            <a:latin typeface="Segoe UI"/>
            <a:ea typeface="+mn-ea"/>
            <a:cs typeface="Segoe UI"/>
          </a:endParaRPr>
        </a:p>
      </xdr:txBody>
    </xdr:sp>
    <xdr:clientData/>
  </xdr:twoCellAnchor>
  <xdr:twoCellAnchor>
    <xdr:from>
      <xdr:col>6</xdr:col>
      <xdr:colOff>1000125</xdr:colOff>
      <xdr:row>282</xdr:row>
      <xdr:rowOff>174625</xdr:rowOff>
    </xdr:from>
    <xdr:to>
      <xdr:col>10</xdr:col>
      <xdr:colOff>306818</xdr:colOff>
      <xdr:row>283</xdr:row>
      <xdr:rowOff>676275</xdr:rowOff>
    </xdr:to>
    <xdr:sp macro="" textlink="$S$270">
      <xdr:nvSpPr>
        <xdr:cNvPr id="87" name="Rectángulo 86">
          <a:extLst>
            <a:ext uri="{FF2B5EF4-FFF2-40B4-BE49-F238E27FC236}">
              <a16:creationId xmlns:a16="http://schemas.microsoft.com/office/drawing/2014/main" id="{3C5EF009-8C9B-423A-B895-7C798BE9562A}"/>
            </a:ext>
          </a:extLst>
        </xdr:cNvPr>
        <xdr:cNvSpPr/>
      </xdr:nvSpPr>
      <xdr:spPr>
        <a:xfrm>
          <a:off x="9398000" y="87407750"/>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57B7C48E-F0D5-4031-B6AB-0861C32EE373}" type="TxLink">
            <a:rPr lang="en-US" sz="1200" b="0" i="0" u="none" strike="noStrike">
              <a:solidFill>
                <a:srgbClr val="000000"/>
              </a:solidFill>
              <a:latin typeface="Segoe UI"/>
              <a:ea typeface="+mn-ea"/>
              <a:cs typeface="Segoe UI"/>
            </a:rPr>
            <a:pPr marL="0" indent="0" algn="ctr"/>
            <a:t> El 98,1% de la población Negra, Afrodescendiente, Raizal y Palenquera cuenta con energía eléctrica en su vivienda, y el  76,2% cuenta con acceso a acueducto.</a:t>
          </a:fld>
          <a:endParaRPr lang="es-CO" sz="1400" b="0" i="0" u="none" strike="noStrike">
            <a:solidFill>
              <a:srgbClr val="000000"/>
            </a:solidFill>
            <a:latin typeface="Segoe UI"/>
            <a:ea typeface="+mn-ea"/>
            <a:cs typeface="Segoe UI"/>
          </a:endParaRPr>
        </a:p>
      </xdr:txBody>
    </xdr:sp>
    <xdr:clientData/>
  </xdr:twoCellAnchor>
  <xdr:twoCellAnchor>
    <xdr:from>
      <xdr:col>2</xdr:col>
      <xdr:colOff>1317625</xdr:colOff>
      <xdr:row>309</xdr:row>
      <xdr:rowOff>63500</xdr:rowOff>
    </xdr:from>
    <xdr:to>
      <xdr:col>5</xdr:col>
      <xdr:colOff>1560943</xdr:colOff>
      <xdr:row>309</xdr:row>
      <xdr:rowOff>787400</xdr:rowOff>
    </xdr:to>
    <xdr:sp macro="" textlink="$S$290">
      <xdr:nvSpPr>
        <xdr:cNvPr id="88" name="Rectángulo 87">
          <a:extLst>
            <a:ext uri="{FF2B5EF4-FFF2-40B4-BE49-F238E27FC236}">
              <a16:creationId xmlns:a16="http://schemas.microsoft.com/office/drawing/2014/main" id="{F2EAD72F-847D-43A1-B417-C87A142430D1}"/>
            </a:ext>
          </a:extLst>
        </xdr:cNvPr>
        <xdr:cNvSpPr/>
      </xdr:nvSpPr>
      <xdr:spPr>
        <a:xfrm>
          <a:off x="1762125" y="95202375"/>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7F00B26-4ACE-414A-B493-0CEDC41BCB29}" type="TxLink">
            <a:rPr lang="en-US" sz="1200" b="0" i="0" u="none" strike="noStrike">
              <a:solidFill>
                <a:srgbClr val="000000"/>
              </a:solidFill>
              <a:latin typeface="Segoe UI"/>
              <a:ea typeface="+mn-ea"/>
              <a:cs typeface="Segoe UI"/>
            </a:rPr>
            <a:pPr marL="0" indent="0" algn="ctr"/>
            <a:t> El 33,8%  de la población Negra, Afrodescendiente, Raizal y Palenquera reside en viviendas en las que el material predominante en los pisos es baldosa, vinilo, tableta y ladrillo laminado.</a:t>
          </a:fld>
          <a:endParaRPr lang="es-CO" sz="1600" b="0" i="0" u="none" strike="noStrike">
            <a:solidFill>
              <a:srgbClr val="000000"/>
            </a:solidFill>
            <a:latin typeface="Segoe UI"/>
            <a:ea typeface="+mn-ea"/>
            <a:cs typeface="Segoe UI"/>
          </a:endParaRPr>
        </a:p>
      </xdr:txBody>
    </xdr:sp>
    <xdr:clientData/>
  </xdr:twoCellAnchor>
  <xdr:twoCellAnchor>
    <xdr:from>
      <xdr:col>6</xdr:col>
      <xdr:colOff>1317625</xdr:colOff>
      <xdr:row>309</xdr:row>
      <xdr:rowOff>47625</xdr:rowOff>
    </xdr:from>
    <xdr:to>
      <xdr:col>10</xdr:col>
      <xdr:colOff>624318</xdr:colOff>
      <xdr:row>309</xdr:row>
      <xdr:rowOff>771525</xdr:rowOff>
    </xdr:to>
    <xdr:sp macro="" textlink="$S$291">
      <xdr:nvSpPr>
        <xdr:cNvPr id="89" name="Rectángulo 88">
          <a:extLst>
            <a:ext uri="{FF2B5EF4-FFF2-40B4-BE49-F238E27FC236}">
              <a16:creationId xmlns:a16="http://schemas.microsoft.com/office/drawing/2014/main" id="{8C3A50E0-8E9F-40BE-8C0C-8079115E8AC5}"/>
            </a:ext>
          </a:extLst>
        </xdr:cNvPr>
        <xdr:cNvSpPr/>
      </xdr:nvSpPr>
      <xdr:spPr>
        <a:xfrm>
          <a:off x="9715500" y="95186500"/>
          <a:ext cx="5942443" cy="7239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DEA5CB8-E12D-48B4-9C3E-91066EB66508}" type="TxLink">
            <a:rPr lang="en-US" sz="1200" b="0" i="0" u="none" strike="noStrike">
              <a:solidFill>
                <a:srgbClr val="000000"/>
              </a:solidFill>
              <a:latin typeface="Segoe UI"/>
              <a:ea typeface="+mn-ea"/>
              <a:cs typeface="Segoe UI"/>
            </a:rPr>
            <a:pPr marL="0" indent="0" algn="ctr"/>
            <a:t> El 65,7%  de la población Negra, Afrodescendiente, Raizal y Palenquera reside en viviendas en las que el material predominante en las paredes es bloque, ladrillo, piedra y madera pulida.</a:t>
          </a:fld>
          <a:endParaRPr lang="es-CO" sz="1600" b="0" i="0" u="none" strike="noStrike">
            <a:solidFill>
              <a:srgbClr val="000000"/>
            </a:solidFill>
            <a:latin typeface="Segoe UI"/>
            <a:ea typeface="+mn-ea"/>
            <a:cs typeface="Segoe UI"/>
          </a:endParaRPr>
        </a:p>
      </xdr:txBody>
    </xdr:sp>
    <xdr:clientData/>
  </xdr:twoCellAnchor>
  <xdr:twoCellAnchor>
    <xdr:from>
      <xdr:col>2</xdr:col>
      <xdr:colOff>381000</xdr:colOff>
      <xdr:row>342</xdr:row>
      <xdr:rowOff>0</xdr:rowOff>
    </xdr:from>
    <xdr:to>
      <xdr:col>6</xdr:col>
      <xdr:colOff>396875</xdr:colOff>
      <xdr:row>342</xdr:row>
      <xdr:rowOff>777875</xdr:rowOff>
    </xdr:to>
    <xdr:sp macro="" textlink="$S$329">
      <xdr:nvSpPr>
        <xdr:cNvPr id="90" name="Rectángulo 89">
          <a:extLst>
            <a:ext uri="{FF2B5EF4-FFF2-40B4-BE49-F238E27FC236}">
              <a16:creationId xmlns:a16="http://schemas.microsoft.com/office/drawing/2014/main" id="{A4AC6793-DCC6-40D3-A962-392F16016FC5}"/>
            </a:ext>
          </a:extLst>
        </xdr:cNvPr>
        <xdr:cNvSpPr/>
      </xdr:nvSpPr>
      <xdr:spPr>
        <a:xfrm>
          <a:off x="825500" y="105044875"/>
          <a:ext cx="7969250" cy="7778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8DD34B5-4344-4261-853E-F1F83180C51B}" type="TxLink">
            <a:rPr lang="en-US" sz="1200" b="0" i="0" u="none" strike="noStrike">
              <a:solidFill>
                <a:srgbClr val="000000"/>
              </a:solidFill>
              <a:latin typeface="Segoe UI"/>
              <a:ea typeface="+mn-ea"/>
              <a:cs typeface="Segoe UI"/>
            </a:rPr>
            <a:pPr marL="0" indent="0" algn="ctr"/>
            <a:t>De la población que reside en los centros poblados y el área rural dispersa, el 42,5%  convive en hogares en los cuales el tamaño es de 5 o más personas; en las cabeceras municipales corresponde al 34,3%.</a:t>
          </a:fld>
          <a:endParaRPr lang="es-CO" sz="1600" b="0" i="0" u="none" strike="noStrike">
            <a:solidFill>
              <a:srgbClr val="000000"/>
            </a:solidFill>
            <a:latin typeface="Segoe UI"/>
            <a:ea typeface="+mn-ea"/>
            <a:cs typeface="Segoe UI"/>
          </a:endParaRPr>
        </a:p>
      </xdr:txBody>
    </xdr:sp>
    <xdr:clientData/>
  </xdr:twoCellAnchor>
  <xdr:twoCellAnchor>
    <xdr:from>
      <xdr:col>6</xdr:col>
      <xdr:colOff>1041400</xdr:colOff>
      <xdr:row>341</xdr:row>
      <xdr:rowOff>247650</xdr:rowOff>
    </xdr:from>
    <xdr:to>
      <xdr:col>11</xdr:col>
      <xdr:colOff>136072</xdr:colOff>
      <xdr:row>342</xdr:row>
      <xdr:rowOff>762000</xdr:rowOff>
    </xdr:to>
    <xdr:sp macro="" textlink="$S$330">
      <xdr:nvSpPr>
        <xdr:cNvPr id="91" name="Rectángulo 90">
          <a:extLst>
            <a:ext uri="{FF2B5EF4-FFF2-40B4-BE49-F238E27FC236}">
              <a16:creationId xmlns:a16="http://schemas.microsoft.com/office/drawing/2014/main" id="{2835144D-DB5D-4D8C-9EF4-1CD8521743B6}"/>
            </a:ext>
          </a:extLst>
        </xdr:cNvPr>
        <xdr:cNvSpPr/>
      </xdr:nvSpPr>
      <xdr:spPr>
        <a:xfrm>
          <a:off x="9028793" y="106465007"/>
          <a:ext cx="6388100" cy="840922"/>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1ED303B5-82DB-43E2-BD31-F7BE78E0DD41}" type="TxLink">
            <a:rPr lang="en-US" sz="1200" b="0" i="0" u="none" strike="noStrike">
              <a:solidFill>
                <a:srgbClr val="000000"/>
              </a:solidFill>
              <a:latin typeface="Segoe UI"/>
              <a:ea typeface="+mn-ea"/>
              <a:cs typeface="Segoe UI"/>
            </a:rPr>
            <a:pPr marL="0" indent="0" algn="ctr"/>
            <a:t>De la población que reside en los centros poblados y el área rural dispersa, el 52,0%  convive en hogares nucleares biparentales; en las cabeceras municipales corresponde al 40,2%.</a:t>
          </a:fld>
          <a:endParaRPr lang="es-CO" sz="1600" b="0" i="0" u="none" strike="noStrike">
            <a:solidFill>
              <a:srgbClr val="000000"/>
            </a:solidFill>
            <a:latin typeface="Segoe UI"/>
            <a:ea typeface="+mn-ea"/>
            <a:cs typeface="Segoe UI"/>
          </a:endParaRPr>
        </a:p>
      </xdr:txBody>
    </xdr:sp>
    <xdr:clientData/>
  </xdr:twoCellAnchor>
  <xdr:twoCellAnchor>
    <xdr:from>
      <xdr:col>4</xdr:col>
      <xdr:colOff>1301750</xdr:colOff>
      <xdr:row>367</xdr:row>
      <xdr:rowOff>127000</xdr:rowOff>
    </xdr:from>
    <xdr:to>
      <xdr:col>7</xdr:col>
      <xdr:colOff>576693</xdr:colOff>
      <xdr:row>367</xdr:row>
      <xdr:rowOff>809625</xdr:rowOff>
    </xdr:to>
    <xdr:sp macro="" textlink="$S$336">
      <xdr:nvSpPr>
        <xdr:cNvPr id="92" name="Rectángulo 91">
          <a:extLst>
            <a:ext uri="{FF2B5EF4-FFF2-40B4-BE49-F238E27FC236}">
              <a16:creationId xmlns:a16="http://schemas.microsoft.com/office/drawing/2014/main" id="{975F3D9D-E99E-4DE1-815F-490019D2A56C}"/>
            </a:ext>
          </a:extLst>
        </xdr:cNvPr>
        <xdr:cNvSpPr/>
      </xdr:nvSpPr>
      <xdr:spPr>
        <a:xfrm>
          <a:off x="5191125" y="112331500"/>
          <a:ext cx="5942443" cy="6826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70ECB88-42FE-4397-B7F0-2390427FA4C8}" type="TxLink">
            <a:rPr lang="en-US" sz="1200" b="0" i="0" u="none" strike="noStrike">
              <a:solidFill>
                <a:srgbClr val="000000"/>
              </a:solidFill>
              <a:latin typeface="Segoe UI"/>
              <a:ea typeface="+mn-ea"/>
              <a:cs typeface="Segoe UI"/>
            </a:rPr>
            <a:pPr marL="0" indent="0" algn="ctr"/>
            <a:t>En la cabecera municipal los jefes de hogar se distribuyen así: el 50,3% son hombres y el 49,7% son mujeres.</a:t>
          </a:fld>
          <a:endParaRPr lang="es-CO" sz="1800" b="0" i="0" u="none" strike="noStrike">
            <a:solidFill>
              <a:srgbClr val="000000"/>
            </a:solidFill>
            <a:latin typeface="Segoe UI"/>
            <a:ea typeface="+mn-ea"/>
            <a:cs typeface="Segoe UI"/>
          </a:endParaRPr>
        </a:p>
      </xdr:txBody>
    </xdr:sp>
    <xdr:clientData/>
  </xdr:twoCellAnchor>
  <xdr:twoCellAnchor>
    <xdr:from>
      <xdr:col>4</xdr:col>
      <xdr:colOff>952500</xdr:colOff>
      <xdr:row>396</xdr:row>
      <xdr:rowOff>190500</xdr:rowOff>
    </xdr:from>
    <xdr:to>
      <xdr:col>8</xdr:col>
      <xdr:colOff>317500</xdr:colOff>
      <xdr:row>398</xdr:row>
      <xdr:rowOff>15875</xdr:rowOff>
    </xdr:to>
    <xdr:sp macro="" textlink="$S$385">
      <xdr:nvSpPr>
        <xdr:cNvPr id="93" name="Rectángulo 92">
          <a:extLst>
            <a:ext uri="{FF2B5EF4-FFF2-40B4-BE49-F238E27FC236}">
              <a16:creationId xmlns:a16="http://schemas.microsoft.com/office/drawing/2014/main" id="{CC411AE0-81A1-44C4-8C77-23B225B04205}"/>
            </a:ext>
          </a:extLst>
        </xdr:cNvPr>
        <xdr:cNvSpPr/>
      </xdr:nvSpPr>
      <xdr:spPr>
        <a:xfrm>
          <a:off x="4841875" y="119999125"/>
          <a:ext cx="7064375" cy="87312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3A083D4F-6C32-4DB6-9A19-B777B9E39608}" type="TxLink">
            <a:rPr lang="en-US" sz="1200" b="0" i="0" u="none" strike="noStrike">
              <a:solidFill>
                <a:srgbClr val="000000"/>
              </a:solidFill>
              <a:latin typeface="Segoe UI"/>
              <a:ea typeface="+mn-ea"/>
              <a:cs typeface="Segoe UI"/>
            </a:rPr>
            <a:pPr marL="0" indent="0" algn="ctr"/>
            <a:t>La proporción de la población con Necesidades Básicas Insatisfechas es 17,8% en las cabeceras municipales; la proporción de la población en situación de miseria es 3,6% en las cabeceras municipales.</a:t>
          </a:fld>
          <a:endParaRPr lang="es-CO" sz="2000" b="0" i="0" u="none" strike="noStrike">
            <a:solidFill>
              <a:srgbClr val="000000"/>
            </a:solidFill>
            <a:latin typeface="Segoe UI"/>
            <a:ea typeface="+mn-ea"/>
            <a:cs typeface="Segoe UI"/>
          </a:endParaRPr>
        </a:p>
      </xdr:txBody>
    </xdr:sp>
    <xdr:clientData/>
  </xdr:twoCellAnchor>
  <xdr:twoCellAnchor>
    <xdr:from>
      <xdr:col>4</xdr:col>
      <xdr:colOff>787400</xdr:colOff>
      <xdr:row>423</xdr:row>
      <xdr:rowOff>190500</xdr:rowOff>
    </xdr:from>
    <xdr:to>
      <xdr:col>8</xdr:col>
      <xdr:colOff>152400</xdr:colOff>
      <xdr:row>423</xdr:row>
      <xdr:rowOff>904875</xdr:rowOff>
    </xdr:to>
    <xdr:sp macro="" textlink="$S$386">
      <xdr:nvSpPr>
        <xdr:cNvPr id="94" name="Rectángulo 93">
          <a:extLst>
            <a:ext uri="{FF2B5EF4-FFF2-40B4-BE49-F238E27FC236}">
              <a16:creationId xmlns:a16="http://schemas.microsoft.com/office/drawing/2014/main" id="{BF2405DF-3776-461C-89BA-D5492E60B29F}"/>
            </a:ext>
          </a:extLst>
        </xdr:cNvPr>
        <xdr:cNvSpPr/>
      </xdr:nvSpPr>
      <xdr:spPr>
        <a:xfrm>
          <a:off x="4686300" y="129552700"/>
          <a:ext cx="7061200" cy="714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7F5DF2A5-0963-4E9A-B1A6-DFFBD6984610}" type="TxLink">
            <a:rPr lang="en-US" sz="1200" b="0" i="0" u="none" strike="noStrike">
              <a:solidFill>
                <a:srgbClr val="000000"/>
              </a:solidFill>
              <a:latin typeface="Segoe UI"/>
              <a:ea typeface="+mn-ea"/>
              <a:cs typeface="Segoe UI"/>
            </a:rPr>
            <a:pPr marL="0" indent="0" algn="ctr"/>
            <a:t>En las cabeceras municipales la proporción de la población con Necesidades Básicas Insatisfechas en el componente vivienda es 5,0%, en los centros poblados y el área rural dispersa es 33,8%.</a:t>
          </a:fld>
          <a:endParaRPr lang="es-CO" sz="2400" b="0" i="0" u="none" strike="noStrike">
            <a:solidFill>
              <a:srgbClr val="000000"/>
            </a:solidFill>
            <a:latin typeface="Segoe UI"/>
            <a:ea typeface="+mn-ea"/>
            <a:cs typeface="Segoe UI"/>
          </a:endParaRPr>
        </a:p>
      </xdr:txBody>
    </xdr:sp>
    <xdr:clientData/>
  </xdr:twoCellAnchor>
  <xdr:twoCellAnchor>
    <xdr:from>
      <xdr:col>4</xdr:col>
      <xdr:colOff>1016000</xdr:colOff>
      <xdr:row>448</xdr:row>
      <xdr:rowOff>222250</xdr:rowOff>
    </xdr:from>
    <xdr:to>
      <xdr:col>8</xdr:col>
      <xdr:colOff>381000</xdr:colOff>
      <xdr:row>449</xdr:row>
      <xdr:rowOff>73025</xdr:rowOff>
    </xdr:to>
    <xdr:sp macro="" textlink="$S$434">
      <xdr:nvSpPr>
        <xdr:cNvPr id="95" name="Rectángulo 94">
          <a:extLst>
            <a:ext uri="{FF2B5EF4-FFF2-40B4-BE49-F238E27FC236}">
              <a16:creationId xmlns:a16="http://schemas.microsoft.com/office/drawing/2014/main" id="{4C779935-3D85-4B9A-91E3-0FE5906EF910}"/>
            </a:ext>
          </a:extLst>
        </xdr:cNvPr>
        <xdr:cNvSpPr/>
      </xdr:nvSpPr>
      <xdr:spPr>
        <a:xfrm>
          <a:off x="4914900" y="136277350"/>
          <a:ext cx="7061200" cy="714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99C50EDB-BF74-40F2-ABB1-6D0F02CCE1A7}" type="TxLink">
            <a:rPr lang="en-US" sz="1200" b="0" i="0" u="none" strike="noStrike">
              <a:solidFill>
                <a:srgbClr val="000000"/>
              </a:solidFill>
              <a:latin typeface="Segoe UI"/>
              <a:ea typeface="+mn-ea"/>
              <a:cs typeface="Segoe UI"/>
            </a:rPr>
            <a:pPr marL="0" indent="0" algn="ctr"/>
            <a:t>La proporción de personas de hogares en situación de pobreza multidimensional, y cuyo jefe de hogar se autorreconoce como negro(a), afrodescendiente, raizale o palenquero(a) es 37,2%.</a:t>
          </a:fld>
          <a:endParaRPr lang="es-CO" sz="2800" b="0" i="0" u="none" strike="noStrike">
            <a:solidFill>
              <a:srgbClr val="000000"/>
            </a:solidFill>
            <a:latin typeface="Segoe UI"/>
            <a:ea typeface="+mn-ea"/>
            <a:cs typeface="Segoe UI"/>
          </a:endParaRPr>
        </a:p>
      </xdr:txBody>
    </xdr:sp>
    <xdr:clientData/>
  </xdr:twoCellAnchor>
  <mc:AlternateContent xmlns:mc="http://schemas.openxmlformats.org/markup-compatibility/2006">
    <mc:Choice xmlns:a14="http://schemas.microsoft.com/office/drawing/2010/main" Requires="a14">
      <xdr:twoCellAnchor editAs="oneCell">
        <xdr:from>
          <xdr:col>2</xdr:col>
          <xdr:colOff>723900</xdr:colOff>
          <xdr:row>63</xdr:row>
          <xdr:rowOff>25401</xdr:rowOff>
        </xdr:from>
        <xdr:to>
          <xdr:col>5</xdr:col>
          <xdr:colOff>1514231</xdr:colOff>
          <xdr:row>86</xdr:row>
          <xdr:rowOff>205155</xdr:rowOff>
        </xdr:to>
        <xdr:pic>
          <xdr:nvPicPr>
            <xdr:cNvPr id="99" name="Imagen 98">
              <a:extLst>
                <a:ext uri="{FF2B5EF4-FFF2-40B4-BE49-F238E27FC236}">
                  <a16:creationId xmlns:a16="http://schemas.microsoft.com/office/drawing/2014/main" id="{BA47C0BA-B2AF-4E3C-ACC8-6840B0BAAF51}"/>
                </a:ext>
              </a:extLst>
            </xdr:cNvPr>
            <xdr:cNvPicPr>
              <a:picLocks/>
              <a:extLst>
                <a:ext uri="{84589F7E-364E-4C9E-8A38-B11213B215E9}">
                  <a14:cameraTool cellRange="fotos" spid="_x0000_s2521"/>
                </a:ext>
              </a:extLst>
            </xdr:cNvPicPr>
          </xdr:nvPicPr>
          <xdr:blipFill>
            <a:blip xmlns:r="http://schemas.openxmlformats.org/officeDocument/2006/relationships" r:embed="rId26"/>
            <a:stretch>
              <a:fillRect/>
            </a:stretch>
          </xdr:blipFill>
          <xdr:spPr>
            <a:xfrm>
              <a:off x="1173285" y="22699786"/>
              <a:ext cx="6476023" cy="5074138"/>
            </a:xfrm>
            <a:prstGeom prst="rect">
              <a:avLst/>
            </a:prstGeom>
            <a:solidFill>
              <a:schemeClr val="accent1">
                <a:lumMod val="20000"/>
                <a:lumOff val="80000"/>
              </a:schemeClr>
            </a:solidFill>
            <a:ln>
              <a:noFill/>
            </a:ln>
          </xdr:spPr>
        </xdr:pic>
        <xdr:clientData/>
      </xdr:twoCellAnchor>
    </mc:Choice>
    <mc:Fallback/>
  </mc:AlternateContent>
  <xdr:twoCellAnchor>
    <xdr:from>
      <xdr:col>4</xdr:col>
      <xdr:colOff>1333500</xdr:colOff>
      <xdr:row>131</xdr:row>
      <xdr:rowOff>177800</xdr:rowOff>
    </xdr:from>
    <xdr:to>
      <xdr:col>8</xdr:col>
      <xdr:colOff>171450</xdr:colOff>
      <xdr:row>131</xdr:row>
      <xdr:rowOff>476250</xdr:rowOff>
    </xdr:to>
    <xdr:sp macro="" textlink="">
      <xdr:nvSpPr>
        <xdr:cNvPr id="96" name="Rectángulo 95">
          <a:extLst>
            <a:ext uri="{FF2B5EF4-FFF2-40B4-BE49-F238E27FC236}">
              <a16:creationId xmlns:a16="http://schemas.microsoft.com/office/drawing/2014/main" id="{7744EDDF-DB4B-443B-BDF0-1CA60276481B}"/>
            </a:ext>
          </a:extLst>
        </xdr:cNvPr>
        <xdr:cNvSpPr/>
      </xdr:nvSpPr>
      <xdr:spPr>
        <a:xfrm rot="10800000" flipV="1">
          <a:off x="5029200" y="41630600"/>
          <a:ext cx="6191250" cy="2984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100" b="0" i="0" u="none" strike="noStrike">
              <a:solidFill>
                <a:srgbClr val="000000"/>
              </a:solidFill>
              <a:latin typeface="Segoe UI"/>
              <a:ea typeface="+mn-ea"/>
              <a:cs typeface="Segoe UI"/>
            </a:rPr>
            <a:t>* Se excluye del análisis a las personas que no informaron su nivel educativo.</a:t>
          </a:r>
        </a:p>
        <a:p>
          <a:pPr marL="0" indent="0" algn="ctr"/>
          <a:endParaRPr lang="en-US" sz="1100" b="0" i="0" u="none" strike="noStrike">
            <a:solidFill>
              <a:srgbClr val="000000"/>
            </a:solidFill>
            <a:latin typeface="Segoe UI"/>
            <a:ea typeface="+mn-ea"/>
            <a:cs typeface="Segoe UI"/>
          </a:endParaRPr>
        </a:p>
      </xdr:txBody>
    </xdr:sp>
    <xdr:clientData/>
  </xdr:twoCellAnchor>
  <xdr:twoCellAnchor>
    <xdr:from>
      <xdr:col>4</xdr:col>
      <xdr:colOff>1257300</xdr:colOff>
      <xdr:row>168</xdr:row>
      <xdr:rowOff>444500</xdr:rowOff>
    </xdr:from>
    <xdr:to>
      <xdr:col>8</xdr:col>
      <xdr:colOff>723900</xdr:colOff>
      <xdr:row>168</xdr:row>
      <xdr:rowOff>990600</xdr:rowOff>
    </xdr:to>
    <xdr:sp macro="" textlink="">
      <xdr:nvSpPr>
        <xdr:cNvPr id="97" name="Rectángulo 96">
          <a:extLst>
            <a:ext uri="{FF2B5EF4-FFF2-40B4-BE49-F238E27FC236}">
              <a16:creationId xmlns:a16="http://schemas.microsoft.com/office/drawing/2014/main" id="{BC395EFF-28E7-49EE-ACB3-5386F76209EA}"/>
            </a:ext>
          </a:extLst>
        </xdr:cNvPr>
        <xdr:cNvSpPr/>
      </xdr:nvSpPr>
      <xdr:spPr>
        <a:xfrm rot="10800000" flipV="1">
          <a:off x="4953000" y="52851050"/>
          <a:ext cx="6819900" cy="5461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su</a:t>
          </a:r>
          <a:r>
            <a:rPr lang="en-US" sz="1100" b="0" i="0" u="none" strike="noStrike" baseline="0">
              <a:solidFill>
                <a:srgbClr val="000000"/>
              </a:solidFill>
              <a:latin typeface="Segoe UI"/>
              <a:ea typeface="+mn-ea"/>
              <a:cs typeface="Segoe UI"/>
            </a:rPr>
            <a:t> asistencia a una institución educativa</a:t>
          </a:r>
          <a:r>
            <a:rPr lang="en-US" sz="1100" b="0" i="0" u="none" strike="noStrike">
              <a:solidFill>
                <a:srgbClr val="000000"/>
              </a:solidFill>
              <a:latin typeface="Segoe UI"/>
              <a:ea typeface="+mn-ea"/>
              <a:cs typeface="Segoe UI"/>
            </a:rPr>
            <a:t>.</a:t>
          </a:r>
        </a:p>
      </xdr:txBody>
    </xdr:sp>
    <xdr:clientData/>
  </xdr:twoCellAnchor>
  <xdr:twoCellAnchor>
    <xdr:from>
      <xdr:col>4</xdr:col>
      <xdr:colOff>1625600</xdr:colOff>
      <xdr:row>188</xdr:row>
      <xdr:rowOff>88900</xdr:rowOff>
    </xdr:from>
    <xdr:to>
      <xdr:col>7</xdr:col>
      <xdr:colOff>444500</xdr:colOff>
      <xdr:row>188</xdr:row>
      <xdr:rowOff>422275</xdr:rowOff>
    </xdr:to>
    <xdr:sp macro="" textlink="">
      <xdr:nvSpPr>
        <xdr:cNvPr id="98" name="Rectángulo 97">
          <a:extLst>
            <a:ext uri="{FF2B5EF4-FFF2-40B4-BE49-F238E27FC236}">
              <a16:creationId xmlns:a16="http://schemas.microsoft.com/office/drawing/2014/main" id="{8680AB5F-4431-4B25-A7E8-04397BB1F254}"/>
            </a:ext>
          </a:extLst>
        </xdr:cNvPr>
        <xdr:cNvSpPr/>
      </xdr:nvSpPr>
      <xdr:spPr>
        <a:xfrm rot="10800000" flipV="1">
          <a:off x="5524500" y="58343800"/>
          <a:ext cx="5473700" cy="3333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Se excluye del análisis a las personas que no informaron si</a:t>
          </a:r>
          <a:r>
            <a:rPr lang="en-US" sz="1100" b="0" i="0" u="none" strike="noStrike" baseline="0">
              <a:solidFill>
                <a:srgbClr val="000000"/>
              </a:solidFill>
              <a:latin typeface="Segoe UI"/>
              <a:ea typeface="+mn-ea"/>
              <a:cs typeface="Segoe UI"/>
            </a:rPr>
            <a:t> sabían leer y escribir</a:t>
          </a:r>
          <a:r>
            <a:rPr lang="en-US" sz="1100" b="0" i="0" u="none" strike="noStrike">
              <a:solidFill>
                <a:srgbClr val="000000"/>
              </a:solidFill>
              <a:latin typeface="Segoe UI"/>
              <a:ea typeface="+mn-ea"/>
              <a:cs typeface="Segoe UI"/>
            </a:rPr>
            <a:t>.</a:t>
          </a:r>
        </a:p>
      </xdr:txBody>
    </xdr:sp>
    <xdr:clientData/>
  </xdr:twoCellAnchor>
  <xdr:twoCellAnchor>
    <xdr:from>
      <xdr:col>5</xdr:col>
      <xdr:colOff>254000</xdr:colOff>
      <xdr:row>228</xdr:row>
      <xdr:rowOff>88901</xdr:rowOff>
    </xdr:from>
    <xdr:to>
      <xdr:col>8</xdr:col>
      <xdr:colOff>488950</xdr:colOff>
      <xdr:row>228</xdr:row>
      <xdr:rowOff>425451</xdr:rowOff>
    </xdr:to>
    <xdr:sp macro="" textlink="">
      <xdr:nvSpPr>
        <xdr:cNvPr id="100" name="Rectángulo 99">
          <a:extLst>
            <a:ext uri="{FF2B5EF4-FFF2-40B4-BE49-F238E27FC236}">
              <a16:creationId xmlns:a16="http://schemas.microsoft.com/office/drawing/2014/main" id="{0F9E8456-05DE-49C9-8C57-112FC833F6A4}"/>
            </a:ext>
          </a:extLst>
        </xdr:cNvPr>
        <xdr:cNvSpPr/>
      </xdr:nvSpPr>
      <xdr:spPr>
        <a:xfrm rot="10800000" flipV="1">
          <a:off x="6400800" y="72732901"/>
          <a:ext cx="5683250" cy="33655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4</xdr:col>
      <xdr:colOff>1587500</xdr:colOff>
      <xdr:row>257</xdr:row>
      <xdr:rowOff>152400</xdr:rowOff>
    </xdr:from>
    <xdr:to>
      <xdr:col>6</xdr:col>
      <xdr:colOff>1993900</xdr:colOff>
      <xdr:row>258</xdr:row>
      <xdr:rowOff>63500</xdr:rowOff>
    </xdr:to>
    <xdr:sp macro="" textlink="">
      <xdr:nvSpPr>
        <xdr:cNvPr id="101" name="Rectángulo 100">
          <a:extLst>
            <a:ext uri="{FF2B5EF4-FFF2-40B4-BE49-F238E27FC236}">
              <a16:creationId xmlns:a16="http://schemas.microsoft.com/office/drawing/2014/main" id="{1AAD959C-03C3-4585-978A-BCE0AF76BBA0}"/>
            </a:ext>
          </a:extLst>
        </xdr:cNvPr>
        <xdr:cNvSpPr/>
      </xdr:nvSpPr>
      <xdr:spPr>
        <a:xfrm rot="10800000" flipV="1">
          <a:off x="5486400" y="80822800"/>
          <a:ext cx="4902200" cy="4953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su ocupación.</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2</xdr:col>
      <xdr:colOff>927099</xdr:colOff>
      <xdr:row>283</xdr:row>
      <xdr:rowOff>654956</xdr:rowOff>
    </xdr:from>
    <xdr:to>
      <xdr:col>5</xdr:col>
      <xdr:colOff>1704974</xdr:colOff>
      <xdr:row>283</xdr:row>
      <xdr:rowOff>1037167</xdr:rowOff>
    </xdr:to>
    <xdr:sp macro="" textlink="">
      <xdr:nvSpPr>
        <xdr:cNvPr id="102" name="Rectángulo 101">
          <a:extLst>
            <a:ext uri="{FF2B5EF4-FFF2-40B4-BE49-F238E27FC236}">
              <a16:creationId xmlns:a16="http://schemas.microsoft.com/office/drawing/2014/main" id="{2F9CB567-6531-4F79-BF3C-6A02A45E4C3D}"/>
            </a:ext>
          </a:extLst>
        </xdr:cNvPr>
        <xdr:cNvSpPr/>
      </xdr:nvSpPr>
      <xdr:spPr>
        <a:xfrm rot="10800000" flipV="1">
          <a:off x="1350432" y="88189706"/>
          <a:ext cx="6450542" cy="38221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6</xdr:col>
      <xdr:colOff>647699</xdr:colOff>
      <xdr:row>283</xdr:row>
      <xdr:rowOff>762000</xdr:rowOff>
    </xdr:from>
    <xdr:to>
      <xdr:col>11</xdr:col>
      <xdr:colOff>40821</xdr:colOff>
      <xdr:row>284</xdr:row>
      <xdr:rowOff>95250</xdr:rowOff>
    </xdr:to>
    <xdr:sp macro="" textlink="">
      <xdr:nvSpPr>
        <xdr:cNvPr id="103" name="Rectángulo 102">
          <a:extLst>
            <a:ext uri="{FF2B5EF4-FFF2-40B4-BE49-F238E27FC236}">
              <a16:creationId xmlns:a16="http://schemas.microsoft.com/office/drawing/2014/main" id="{E7C97D2D-9428-4FF8-8CD3-42CB9E643C57}"/>
            </a:ext>
          </a:extLst>
        </xdr:cNvPr>
        <xdr:cNvSpPr/>
      </xdr:nvSpPr>
      <xdr:spPr>
        <a:xfrm rot="10800000" flipV="1">
          <a:off x="8987366" y="88296750"/>
          <a:ext cx="7669288" cy="560917"/>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u="none" strike="noStrike">
              <a:solidFill>
                <a:srgbClr val="000000"/>
              </a:solidFill>
              <a:latin typeface="Segoe UI"/>
              <a:ea typeface="+mn-ea"/>
              <a:cs typeface="Segoe UI"/>
            </a:rPr>
            <a:t>** Se excluye del análisis a las personas que no informaron cobertura</a:t>
          </a:r>
          <a:r>
            <a:rPr lang="en-US" sz="1100" b="0" i="0" u="none" strike="noStrike" baseline="0">
              <a:solidFill>
                <a:srgbClr val="000000"/>
              </a:solidFill>
              <a:latin typeface="Segoe UI"/>
              <a:ea typeface="+mn-ea"/>
              <a:cs typeface="Segoe UI"/>
            </a:rPr>
            <a:t> de servicios en su vivienda</a:t>
          </a:r>
          <a:r>
            <a:rPr lang="en-US" sz="1100" b="0" i="0" u="none" strike="noStrike">
              <a:solidFill>
                <a:srgbClr val="000000"/>
              </a:solidFill>
              <a:latin typeface="Segoe UI"/>
              <a:ea typeface="+mn-ea"/>
              <a:cs typeface="Segoe UI"/>
            </a:rPr>
            <a:t>.</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4</xdr:col>
      <xdr:colOff>101600</xdr:colOff>
      <xdr:row>310</xdr:row>
      <xdr:rowOff>25401</xdr:rowOff>
    </xdr:from>
    <xdr:to>
      <xdr:col>9</xdr:col>
      <xdr:colOff>488950</xdr:colOff>
      <xdr:row>310</xdr:row>
      <xdr:rowOff>520701</xdr:rowOff>
    </xdr:to>
    <xdr:sp macro="" textlink="">
      <xdr:nvSpPr>
        <xdr:cNvPr id="104" name="Rectángulo 103">
          <a:extLst>
            <a:ext uri="{FF2B5EF4-FFF2-40B4-BE49-F238E27FC236}">
              <a16:creationId xmlns:a16="http://schemas.microsoft.com/office/drawing/2014/main" id="{A2D55C82-15E1-4020-B816-136838D55224}"/>
            </a:ext>
          </a:extLst>
        </xdr:cNvPr>
        <xdr:cNvSpPr/>
      </xdr:nvSpPr>
      <xdr:spPr>
        <a:xfrm>
          <a:off x="4000500" y="97472501"/>
          <a:ext cx="9302750" cy="49530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b="1" i="0" u="none" strike="noStrike">
              <a:solidFill>
                <a:srgbClr val="000000"/>
              </a:solidFill>
              <a:latin typeface="Segoe UI"/>
              <a:ea typeface="+mn-ea"/>
              <a:cs typeface="Segoe UI"/>
            </a:rPr>
            <a:t> Nota: a cada persona se le asignó las características de la vivienda donde reside.</a:t>
          </a:r>
        </a:p>
      </xdr:txBody>
    </xdr:sp>
    <xdr:clientData/>
  </xdr:twoCellAnchor>
  <xdr:twoCellAnchor>
    <xdr:from>
      <xdr:col>4</xdr:col>
      <xdr:colOff>1727195</xdr:colOff>
      <xdr:row>310</xdr:row>
      <xdr:rowOff>643658</xdr:rowOff>
    </xdr:from>
    <xdr:to>
      <xdr:col>8</xdr:col>
      <xdr:colOff>900545</xdr:colOff>
      <xdr:row>311</xdr:row>
      <xdr:rowOff>471053</xdr:rowOff>
    </xdr:to>
    <xdr:sp macro="" textlink="">
      <xdr:nvSpPr>
        <xdr:cNvPr id="105" name="Rectángulo 104">
          <a:extLst>
            <a:ext uri="{FF2B5EF4-FFF2-40B4-BE49-F238E27FC236}">
              <a16:creationId xmlns:a16="http://schemas.microsoft.com/office/drawing/2014/main" id="{26332D2C-60E2-4629-ABD0-118A9A8581EC}"/>
            </a:ext>
          </a:extLst>
        </xdr:cNvPr>
        <xdr:cNvSpPr/>
      </xdr:nvSpPr>
      <xdr:spPr>
        <a:xfrm rot="10800000" flipV="1">
          <a:off x="5509486" y="99869913"/>
          <a:ext cx="7333677" cy="54783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r>
            <a:rPr lang="en-US" sz="1100" b="0" i="0">
              <a:solidFill>
                <a:sysClr val="windowText" lastClr="000000"/>
              </a:solidFill>
              <a:effectLst/>
              <a:latin typeface="+mn-lt"/>
              <a:ea typeface="+mn-ea"/>
              <a:cs typeface="+mn-cs"/>
            </a:rPr>
            <a:t>** Se excluye del análisis a las personas que no informaron el material predominante</a:t>
          </a:r>
          <a:r>
            <a:rPr lang="en-US" sz="1100" b="0" i="0" baseline="0">
              <a:solidFill>
                <a:sysClr val="windowText" lastClr="000000"/>
              </a:solidFill>
              <a:effectLst/>
              <a:latin typeface="+mn-lt"/>
              <a:ea typeface="+mn-ea"/>
              <a:cs typeface="+mn-cs"/>
            </a:rPr>
            <a:t> en pisos y paredes de la vivienda</a:t>
          </a:r>
          <a:r>
            <a:rPr lang="en-US" sz="1100" b="0" i="0" baseline="0">
              <a:solidFill>
                <a:schemeClr val="lt1"/>
              </a:solidFill>
              <a:effectLst/>
              <a:latin typeface="+mn-lt"/>
              <a:ea typeface="+mn-ea"/>
              <a:cs typeface="+mn-cs"/>
            </a:rPr>
            <a:t>en su vivienda</a:t>
          </a:r>
          <a:endParaRPr lang="en-US" sz="1100" b="0" i="0" u="none" strike="noStrike">
            <a:solidFill>
              <a:srgbClr val="000000"/>
            </a:solidFill>
            <a:latin typeface="Segoe UI"/>
            <a:ea typeface="+mn-ea"/>
            <a:cs typeface="Segoe UI"/>
          </a:endParaRPr>
        </a:p>
        <a:p>
          <a:pPr marL="0" indent="0" algn="l"/>
          <a:endParaRPr lang="en-US" sz="1100" b="0" i="0" u="none" strike="noStrike">
            <a:solidFill>
              <a:srgbClr val="000000"/>
            </a:solidFill>
            <a:latin typeface="Segoe UI"/>
            <a:ea typeface="+mn-ea"/>
            <a:cs typeface="Segoe UI"/>
          </a:endParaRP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5</xdr:col>
      <xdr:colOff>609599</xdr:colOff>
      <xdr:row>343</xdr:row>
      <xdr:rowOff>12700</xdr:rowOff>
    </xdr:from>
    <xdr:to>
      <xdr:col>7</xdr:col>
      <xdr:colOff>520699</xdr:colOff>
      <xdr:row>345</xdr:row>
      <xdr:rowOff>68036</xdr:rowOff>
    </xdr:to>
    <xdr:sp macro="" textlink="">
      <xdr:nvSpPr>
        <xdr:cNvPr id="106" name="Rectángulo 105">
          <a:extLst>
            <a:ext uri="{FF2B5EF4-FFF2-40B4-BE49-F238E27FC236}">
              <a16:creationId xmlns:a16="http://schemas.microsoft.com/office/drawing/2014/main" id="{1414B6D0-7F7E-468D-8271-1B994E482CC2}"/>
            </a:ext>
          </a:extLst>
        </xdr:cNvPr>
        <xdr:cNvSpPr/>
      </xdr:nvSpPr>
      <xdr:spPr>
        <a:xfrm rot="10800000" flipV="1">
          <a:off x="6447063" y="107495521"/>
          <a:ext cx="4115707" cy="49076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0" i="0" u="none" strike="noStrike">
              <a:solidFill>
                <a:srgbClr val="000000"/>
              </a:solidFill>
              <a:latin typeface="Segoe UI"/>
              <a:ea typeface="+mn-ea"/>
              <a:cs typeface="Segoe UI"/>
            </a:rPr>
            <a:t>* La pregunta no se aplicó en Lugares Especiales de Alojamiento.</a:t>
          </a:r>
        </a:p>
        <a:p>
          <a:pPr marL="0" indent="0" algn="l"/>
          <a:endParaRPr lang="en-US" sz="1100" b="0" i="0" u="none" strike="noStrike">
            <a:solidFill>
              <a:srgbClr val="000000"/>
            </a:solidFill>
            <a:latin typeface="Segoe UI"/>
            <a:ea typeface="+mn-ea"/>
            <a:cs typeface="Segoe UI"/>
          </a:endParaRPr>
        </a:p>
      </xdr:txBody>
    </xdr:sp>
    <xdr:clientData/>
  </xdr:twoCellAnchor>
  <xdr:twoCellAnchor>
    <xdr:from>
      <xdr:col>8</xdr:col>
      <xdr:colOff>342901</xdr:colOff>
      <xdr:row>351</xdr:row>
      <xdr:rowOff>177800</xdr:rowOff>
    </xdr:from>
    <xdr:to>
      <xdr:col>10</xdr:col>
      <xdr:colOff>596901</xdr:colOff>
      <xdr:row>357</xdr:row>
      <xdr:rowOff>206375</xdr:rowOff>
    </xdr:to>
    <xdr:sp macro="" textlink="S464">
      <xdr:nvSpPr>
        <xdr:cNvPr id="107" name="Rectángulo 106">
          <a:extLst>
            <a:ext uri="{FF2B5EF4-FFF2-40B4-BE49-F238E27FC236}">
              <a16:creationId xmlns:a16="http://schemas.microsoft.com/office/drawing/2014/main" id="{3136CE7E-7F6F-48B9-8594-C3B316F00471}"/>
            </a:ext>
          </a:extLst>
        </xdr:cNvPr>
        <xdr:cNvSpPr/>
      </xdr:nvSpPr>
      <xdr:spPr>
        <a:xfrm>
          <a:off x="11938001" y="110794800"/>
          <a:ext cx="3695700" cy="1425575"/>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400" b="1" i="0" u="none" strike="noStrike">
              <a:solidFill>
                <a:srgbClr val="000000"/>
              </a:solidFill>
              <a:latin typeface="Segoe UI"/>
              <a:ea typeface="+mn-ea"/>
              <a:cs typeface="Segoe UI"/>
            </a:rPr>
            <a:t>Nota: a cada persona se le asignó las características del hogar al que pertenece.</a:t>
          </a:r>
          <a:fld id="{528FC535-55E6-4EF0-9D40-6F0D1C1AA828}" type="TxLink">
            <a:rPr lang="en-US" sz="1400" b="1" i="0" u="none" strike="noStrike">
              <a:solidFill>
                <a:srgbClr val="000000"/>
              </a:solidFill>
              <a:latin typeface="Segoe UI"/>
              <a:ea typeface="+mn-ea"/>
              <a:cs typeface="Segoe UI"/>
            </a:rPr>
            <a:pPr marL="0" indent="0" algn="ctr"/>
            <a:t> </a:t>
          </a:fld>
          <a:endParaRPr lang="en-US" sz="1400" b="1" i="0" u="none" strike="noStrike">
            <a:solidFill>
              <a:srgbClr val="000000"/>
            </a:solidFill>
            <a:latin typeface="Segoe UI"/>
            <a:ea typeface="+mn-ea"/>
            <a:cs typeface="Segoe UI"/>
          </a:endParaRPr>
        </a:p>
      </xdr:txBody>
    </xdr:sp>
    <xdr:clientData/>
  </xdr:twoCellAnchor>
  <xdr:twoCellAnchor>
    <xdr:from>
      <xdr:col>1</xdr:col>
      <xdr:colOff>10887</xdr:colOff>
      <xdr:row>0</xdr:row>
      <xdr:rowOff>1911414</xdr:rowOff>
    </xdr:from>
    <xdr:to>
      <xdr:col>12</xdr:col>
      <xdr:colOff>21773</xdr:colOff>
      <xdr:row>0</xdr:row>
      <xdr:rowOff>2044931</xdr:rowOff>
    </xdr:to>
    <xdr:pic>
      <xdr:nvPicPr>
        <xdr:cNvPr id="109" name="Imagen 5" descr="linea">
          <a:extLst>
            <a:ext uri="{FF2B5EF4-FFF2-40B4-BE49-F238E27FC236}">
              <a16:creationId xmlns:a16="http://schemas.microsoft.com/office/drawing/2014/main" id="{E32505F4-CB4E-4B57-BA7F-D0EFB62902F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flipV="1">
          <a:off x="228601" y="1911414"/>
          <a:ext cx="15784286" cy="133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10885</xdr:colOff>
      <xdr:row>0</xdr:row>
      <xdr:rowOff>130630</xdr:rowOff>
    </xdr:from>
    <xdr:to>
      <xdr:col>11</xdr:col>
      <xdr:colOff>174173</xdr:colOff>
      <xdr:row>0</xdr:row>
      <xdr:rowOff>1870354</xdr:rowOff>
    </xdr:to>
    <xdr:pic>
      <xdr:nvPicPr>
        <xdr:cNvPr id="19" name="Imagen 18">
          <a:extLst>
            <a:ext uri="{FF2B5EF4-FFF2-40B4-BE49-F238E27FC236}">
              <a16:creationId xmlns:a16="http://schemas.microsoft.com/office/drawing/2014/main" id="{51F1146F-7D0C-4548-A48B-A53C43B801BF}"/>
            </a:ext>
          </a:extLst>
        </xdr:cNvPr>
        <xdr:cNvPicPr>
          <a:picLocks noChangeAspect="1"/>
        </xdr:cNvPicPr>
      </xdr:nvPicPr>
      <xdr:blipFill>
        <a:blip xmlns:r="http://schemas.openxmlformats.org/officeDocument/2006/relationships" r:embed="rId28"/>
        <a:stretch>
          <a:fillRect/>
        </a:stretch>
      </xdr:blipFill>
      <xdr:spPr>
        <a:xfrm>
          <a:off x="446314" y="130630"/>
          <a:ext cx="16056430" cy="173972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0.13089</cdr:x>
      <cdr:y>0.84484</cdr:y>
    </cdr:from>
    <cdr:to>
      <cdr:x>0.18286</cdr:x>
      <cdr:y>0.92384</cdr:y>
    </cdr:to>
    <cdr:pic>
      <cdr:nvPicPr>
        <cdr:cNvPr id="2" name="Imagen 1">
          <a:extLst xmlns:a="http://schemas.openxmlformats.org/drawingml/2006/main">
            <a:ext uri="{FF2B5EF4-FFF2-40B4-BE49-F238E27FC236}">
              <a16:creationId xmlns:a16="http://schemas.microsoft.com/office/drawing/2014/main" id="{DEBA4BAE-A0E2-4E7D-8B86-B978405CAA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055287" y="4987391"/>
          <a:ext cx="419001" cy="466338"/>
        </a:xfrm>
        <a:prstGeom xmlns:a="http://schemas.openxmlformats.org/drawingml/2006/main" prst="rect">
          <a:avLst/>
        </a:prstGeom>
      </cdr:spPr>
    </cdr:pic>
  </cdr:relSizeAnchor>
  <cdr:relSizeAnchor xmlns:cdr="http://schemas.openxmlformats.org/drawingml/2006/chartDrawing">
    <cdr:from>
      <cdr:x>0.89837</cdr:x>
      <cdr:y>0.83241</cdr:y>
    </cdr:from>
    <cdr:to>
      <cdr:x>0.94883</cdr:x>
      <cdr:y>0.90366</cdr:y>
    </cdr:to>
    <cdr:pic>
      <cdr:nvPicPr>
        <cdr:cNvPr id="3" name="Imagen 2">
          <a:extLst xmlns:a="http://schemas.openxmlformats.org/drawingml/2006/main">
            <a:ext uri="{FF2B5EF4-FFF2-40B4-BE49-F238E27FC236}">
              <a16:creationId xmlns:a16="http://schemas.microsoft.com/office/drawing/2014/main" id="{52C6001E-5E97-4BA7-9AD2-1A70A769899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242979" y="4914012"/>
          <a:ext cx="406826" cy="420595"/>
        </a:xfrm>
        <a:prstGeom xmlns:a="http://schemas.openxmlformats.org/drawingml/2006/main" prst="rect">
          <a:avLst/>
        </a:prstGeom>
      </cdr:spPr>
    </cdr:pic>
  </cdr:relSizeAnchor>
  <cdr:relSizeAnchor xmlns:cdr="http://schemas.openxmlformats.org/drawingml/2006/chartDrawing">
    <cdr:from>
      <cdr:x>0.7443</cdr:x>
      <cdr:y>0.82205</cdr:y>
    </cdr:from>
    <cdr:to>
      <cdr:x>0.79273</cdr:x>
      <cdr:y>0.90718</cdr:y>
    </cdr:to>
    <cdr:pic>
      <cdr:nvPicPr>
        <cdr:cNvPr id="4" name="Imagen 3">
          <a:extLst xmlns:a="http://schemas.openxmlformats.org/drawingml/2006/main">
            <a:ext uri="{FF2B5EF4-FFF2-40B4-BE49-F238E27FC236}">
              <a16:creationId xmlns:a16="http://schemas.microsoft.com/office/drawing/2014/main" id="{5F09F927-2DC8-4E39-A3CE-368AC0B2E6D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000812" y="4852853"/>
          <a:ext cx="390459" cy="502566"/>
        </a:xfrm>
        <a:prstGeom xmlns:a="http://schemas.openxmlformats.org/drawingml/2006/main" prst="rect">
          <a:avLst/>
        </a:prstGeom>
      </cdr:spPr>
    </cdr:pic>
  </cdr:relSizeAnchor>
  <cdr:relSizeAnchor xmlns:cdr="http://schemas.openxmlformats.org/drawingml/2006/chartDrawing">
    <cdr:from>
      <cdr:x>0.59534</cdr:x>
      <cdr:y>0.82656</cdr:y>
    </cdr:from>
    <cdr:to>
      <cdr:x>0.66105</cdr:x>
      <cdr:y>0.8995</cdr:y>
    </cdr:to>
    <cdr:pic>
      <cdr:nvPicPr>
        <cdr:cNvPr id="5" name="Imagen 4">
          <a:extLst xmlns:a="http://schemas.openxmlformats.org/drawingml/2006/main">
            <a:ext uri="{FF2B5EF4-FFF2-40B4-BE49-F238E27FC236}">
              <a16:creationId xmlns:a16="http://schemas.microsoft.com/office/drawing/2014/main" id="{B43006E1-D4A2-44A6-8C0C-976CD96936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4799848" y="4879477"/>
          <a:ext cx="529778" cy="430607"/>
        </a:xfrm>
        <a:prstGeom xmlns:a="http://schemas.openxmlformats.org/drawingml/2006/main" prst="rect">
          <a:avLst/>
        </a:prstGeom>
      </cdr:spPr>
    </cdr:pic>
  </cdr:relSizeAnchor>
  <cdr:relSizeAnchor xmlns:cdr="http://schemas.openxmlformats.org/drawingml/2006/chartDrawing">
    <cdr:from>
      <cdr:x>0.44693</cdr:x>
      <cdr:y>0.83369</cdr:y>
    </cdr:from>
    <cdr:to>
      <cdr:x>0.50775</cdr:x>
      <cdr:y>0.91128</cdr:y>
    </cdr:to>
    <cdr:pic>
      <cdr:nvPicPr>
        <cdr:cNvPr id="6" name="Imagen 5">
          <a:extLst xmlns:a="http://schemas.openxmlformats.org/drawingml/2006/main">
            <a:ext uri="{FF2B5EF4-FFF2-40B4-BE49-F238E27FC236}">
              <a16:creationId xmlns:a16="http://schemas.microsoft.com/office/drawing/2014/main" id="{11C98BFD-95B1-4D9C-AFDC-8250BBF2C4F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5"/>
        <a:stretch xmlns:a="http://schemas.openxmlformats.org/drawingml/2006/main">
          <a:fillRect/>
        </a:stretch>
      </cdr:blipFill>
      <cdr:spPr>
        <a:xfrm xmlns:a="http://schemas.openxmlformats.org/drawingml/2006/main">
          <a:off x="3603314" y="4921568"/>
          <a:ext cx="490353" cy="458045"/>
        </a:xfrm>
        <a:prstGeom xmlns:a="http://schemas.openxmlformats.org/drawingml/2006/main" prst="rect">
          <a:avLst/>
        </a:prstGeom>
      </cdr:spPr>
    </cdr:pic>
  </cdr:relSizeAnchor>
  <cdr:relSizeAnchor xmlns:cdr="http://schemas.openxmlformats.org/drawingml/2006/chartDrawing">
    <cdr:from>
      <cdr:x>0.28171</cdr:x>
      <cdr:y>0.83677</cdr:y>
    </cdr:from>
    <cdr:to>
      <cdr:x>0.33619</cdr:x>
      <cdr:y>0.91979</cdr:y>
    </cdr:to>
    <cdr:pic>
      <cdr:nvPicPr>
        <cdr:cNvPr id="7" name="Imagen 6">
          <a:extLst xmlns:a="http://schemas.openxmlformats.org/drawingml/2006/main">
            <a:ext uri="{FF2B5EF4-FFF2-40B4-BE49-F238E27FC236}">
              <a16:creationId xmlns:a16="http://schemas.microsoft.com/office/drawing/2014/main" id="{99CC2DBA-9F44-4BC8-82EE-FC1900F86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6"/>
        <a:stretch xmlns:a="http://schemas.openxmlformats.org/drawingml/2006/main">
          <a:fillRect/>
        </a:stretch>
      </cdr:blipFill>
      <cdr:spPr>
        <a:xfrm xmlns:a="http://schemas.openxmlformats.org/drawingml/2006/main">
          <a:off x="2271252" y="4939751"/>
          <a:ext cx="439237" cy="49007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0.1996</cdr:x>
      <cdr:y>0.31132</cdr:y>
    </cdr:from>
    <cdr:to>
      <cdr:x>0.3246</cdr:x>
      <cdr:y>0.38208</cdr:y>
    </cdr:to>
    <cdr:sp macro="" textlink="">
      <cdr:nvSpPr>
        <cdr:cNvPr id="2" name="CuadroTexto 1"/>
        <cdr:cNvSpPr txBox="1"/>
      </cdr:nvSpPr>
      <cdr:spPr>
        <a:xfrm xmlns:a="http://schemas.openxmlformats.org/drawingml/2006/main">
          <a:off x="942975" y="1257300"/>
          <a:ext cx="5905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400" b="0" i="0" u="none" strike="noStrike" kern="1200" baseline="0">
              <a:solidFill>
                <a:srgbClr val="000000"/>
              </a:solidFill>
              <a:effectLst/>
              <a:latin typeface="Segoe UI" panose="020B0502040204020203" pitchFamily="34" charset="0"/>
              <a:ea typeface="+mn-ea"/>
              <a:cs typeface="Segoe UI" panose="020B0502040204020203" pitchFamily="34" charset="0"/>
            </a:rPr>
            <a:t>Hombres</a:t>
          </a:r>
        </a:p>
      </cdr:txBody>
    </cdr:sp>
  </cdr:relSizeAnchor>
  <cdr:relSizeAnchor xmlns:cdr="http://schemas.openxmlformats.org/drawingml/2006/chartDrawing">
    <cdr:from>
      <cdr:x>0.69019</cdr:x>
      <cdr:y>0.29796</cdr:y>
    </cdr:from>
    <cdr:to>
      <cdr:x>0.81519</cdr:x>
      <cdr:y>0.36871</cdr:y>
    </cdr:to>
    <cdr:sp macro="" textlink="">
      <cdr:nvSpPr>
        <cdr:cNvPr id="4" name="CuadroTexto 1"/>
        <cdr:cNvSpPr txBox="1"/>
      </cdr:nvSpPr>
      <cdr:spPr>
        <a:xfrm xmlns:a="http://schemas.openxmlformats.org/drawingml/2006/main">
          <a:off x="3260725" y="1203325"/>
          <a:ext cx="590550" cy="2857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0" i="0" u="none" strike="noStrike" kern="1200" baseline="0">
              <a:solidFill>
                <a:srgbClr val="000000"/>
              </a:solidFill>
              <a:effectLst/>
              <a:latin typeface="Segoe UI" panose="020B0502040204020203" pitchFamily="34" charset="0"/>
              <a:ea typeface="+mn-ea"/>
              <a:cs typeface="Segoe UI" panose="020B0502040204020203" pitchFamily="34" charset="0"/>
            </a:rPr>
            <a:t>Mujeres</a:t>
          </a:r>
        </a:p>
      </cdr:txBody>
    </cdr:sp>
  </cdr:relSizeAnchor>
</c:userShapes>
</file>

<file path=xl/drawings/drawing5.xml><?xml version="1.0" encoding="utf-8"?>
<c:userShapes xmlns:c="http://schemas.openxmlformats.org/drawingml/2006/chart">
  <cdr:relSizeAnchor xmlns:cdr="http://schemas.openxmlformats.org/drawingml/2006/chartDrawing">
    <cdr:from>
      <cdr:x>0.16798</cdr:x>
      <cdr:y>0.31821</cdr:y>
    </cdr:from>
    <cdr:to>
      <cdr:x>0.29298</cdr:x>
      <cdr:y>0.38897</cdr:y>
    </cdr:to>
    <cdr:sp macro="" textlink="">
      <cdr:nvSpPr>
        <cdr:cNvPr id="2" name="CuadroTexto 1"/>
        <cdr:cNvSpPr txBox="1"/>
      </cdr:nvSpPr>
      <cdr:spPr>
        <a:xfrm xmlns:a="http://schemas.openxmlformats.org/drawingml/2006/main">
          <a:off x="1484435" y="1758766"/>
          <a:ext cx="1104607" cy="3910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400" b="0" i="0" u="none" strike="noStrike" kern="1200" baseline="0">
              <a:solidFill>
                <a:srgbClr val="000000"/>
              </a:solidFill>
              <a:effectLst/>
              <a:latin typeface="Segoe UI" panose="020B0502040204020203" pitchFamily="34" charset="0"/>
              <a:ea typeface="+mn-ea"/>
              <a:cs typeface="Segoe UI" panose="020B0502040204020203" pitchFamily="34" charset="0"/>
            </a:rPr>
            <a:t>Hombres</a:t>
          </a:r>
        </a:p>
      </cdr:txBody>
    </cdr:sp>
  </cdr:relSizeAnchor>
  <cdr:relSizeAnchor xmlns:cdr="http://schemas.openxmlformats.org/drawingml/2006/chartDrawing">
    <cdr:from>
      <cdr:x>0.82672</cdr:x>
      <cdr:y>0.30945</cdr:y>
    </cdr:from>
    <cdr:to>
      <cdr:x>0.95172</cdr:x>
      <cdr:y>0.3802</cdr:y>
    </cdr:to>
    <cdr:sp macro="" textlink="">
      <cdr:nvSpPr>
        <cdr:cNvPr id="4" name="CuadroTexto 1"/>
        <cdr:cNvSpPr txBox="1"/>
      </cdr:nvSpPr>
      <cdr:spPr>
        <a:xfrm xmlns:a="http://schemas.openxmlformats.org/drawingml/2006/main">
          <a:off x="7305606" y="1710325"/>
          <a:ext cx="1104606" cy="3910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400" b="0" i="0" u="none" strike="noStrike" kern="1200" baseline="0">
              <a:solidFill>
                <a:srgbClr val="000000"/>
              </a:solidFill>
              <a:effectLst/>
              <a:latin typeface="Segoe UI" panose="020B0502040204020203" pitchFamily="34" charset="0"/>
              <a:ea typeface="+mn-ea"/>
              <a:cs typeface="Segoe UI" panose="020B0502040204020203" pitchFamily="34" charset="0"/>
            </a:rPr>
            <a:t>Mujeres</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613834</xdr:colOff>
      <xdr:row>0</xdr:row>
      <xdr:rowOff>1</xdr:rowOff>
    </xdr:from>
    <xdr:to>
      <xdr:col>1</xdr:col>
      <xdr:colOff>6261453</xdr:colOff>
      <xdr:row>0</xdr:row>
      <xdr:rowOff>5175251</xdr:rowOff>
    </xdr:to>
    <xdr:pic>
      <xdr:nvPicPr>
        <xdr:cNvPr id="22" name="Imagen 21">
          <a:extLst>
            <a:ext uri="{FF2B5EF4-FFF2-40B4-BE49-F238E27FC236}">
              <a16:creationId xmlns:a16="http://schemas.microsoft.com/office/drawing/2014/main" id="{98F14843-E180-468D-A323-9D3CD4196261}"/>
            </a:ext>
          </a:extLst>
        </xdr:cNvPr>
        <xdr:cNvPicPr>
          <a:picLocks/>
        </xdr:cNvPicPr>
      </xdr:nvPicPr>
      <xdr:blipFill>
        <a:blip xmlns:r="http://schemas.openxmlformats.org/officeDocument/2006/relationships" r:embed="rId1"/>
        <a:stretch>
          <a:fillRect/>
        </a:stretch>
      </xdr:blipFill>
      <xdr:spPr>
        <a:xfrm>
          <a:off x="3196167" y="1"/>
          <a:ext cx="5647619" cy="5175250"/>
        </a:xfrm>
        <a:prstGeom prst="rect">
          <a:avLst/>
        </a:prstGeom>
        <a:ln>
          <a:noFill/>
        </a:ln>
      </xdr:spPr>
    </xdr:pic>
    <xdr:clientData/>
  </xdr:twoCellAnchor>
  <xdr:twoCellAnchor editAs="oneCell">
    <xdr:from>
      <xdr:col>1</xdr:col>
      <xdr:colOff>4677832</xdr:colOff>
      <xdr:row>0</xdr:row>
      <xdr:rowOff>3799418</xdr:rowOff>
    </xdr:from>
    <xdr:to>
      <xdr:col>1</xdr:col>
      <xdr:colOff>6222999</xdr:colOff>
      <xdr:row>0</xdr:row>
      <xdr:rowOff>5102206</xdr:rowOff>
    </xdr:to>
    <xdr:pic>
      <xdr:nvPicPr>
        <xdr:cNvPr id="25" name="Imagen 24">
          <a:extLst>
            <a:ext uri="{FF2B5EF4-FFF2-40B4-BE49-F238E27FC236}">
              <a16:creationId xmlns:a16="http://schemas.microsoft.com/office/drawing/2014/main" id="{52954E67-3CCE-457E-8D6E-7B09C1372317}"/>
            </a:ext>
          </a:extLst>
        </xdr:cNvPr>
        <xdr:cNvPicPr>
          <a:picLocks noChangeAspect="1"/>
        </xdr:cNvPicPr>
      </xdr:nvPicPr>
      <xdr:blipFill>
        <a:blip xmlns:r="http://schemas.openxmlformats.org/officeDocument/2006/relationships" r:embed="rId2"/>
        <a:stretch>
          <a:fillRect/>
        </a:stretch>
      </xdr:blipFill>
      <xdr:spPr>
        <a:xfrm>
          <a:off x="7249582" y="3799418"/>
          <a:ext cx="1545167" cy="1302788"/>
        </a:xfrm>
        <a:prstGeom prst="rect">
          <a:avLst/>
        </a:prstGeom>
      </xdr:spPr>
    </xdr:pic>
    <xdr:clientData/>
  </xdr:twoCellAnchor>
  <xdr:twoCellAnchor editAs="oneCell">
    <xdr:from>
      <xdr:col>1</xdr:col>
      <xdr:colOff>635000</xdr:colOff>
      <xdr:row>1</xdr:row>
      <xdr:rowOff>31750</xdr:rowOff>
    </xdr:from>
    <xdr:to>
      <xdr:col>1</xdr:col>
      <xdr:colOff>6283400</xdr:colOff>
      <xdr:row>2</xdr:row>
      <xdr:rowOff>1550</xdr:rowOff>
    </xdr:to>
    <xdr:pic>
      <xdr:nvPicPr>
        <xdr:cNvPr id="10" name="Imagen 1">
          <a:extLst>
            <a:ext uri="{FF2B5EF4-FFF2-40B4-BE49-F238E27FC236}">
              <a16:creationId xmlns:a16="http://schemas.microsoft.com/office/drawing/2014/main" id="{59EB8187-FD12-472A-82D7-073AD244B7B3}"/>
            </a:ext>
          </a:extLst>
        </xdr:cNvPr>
        <xdr:cNvPicPr>
          <a:picLocks/>
        </xdr:cNvPicPr>
      </xdr:nvPicPr>
      <xdr:blipFill>
        <a:blip xmlns:r="http://schemas.openxmlformats.org/officeDocument/2006/relationships" r:embed="rId3"/>
        <a:stretch>
          <a:fillRect/>
        </a:stretch>
      </xdr:blipFill>
      <xdr:spPr>
        <a:xfrm>
          <a:off x="3206750" y="5238750"/>
          <a:ext cx="5648400" cy="5176800"/>
        </a:xfrm>
        <a:prstGeom prst="rect">
          <a:avLst/>
        </a:prstGeom>
      </xdr:spPr>
    </xdr:pic>
    <xdr:clientData/>
  </xdr:twoCellAnchor>
  <xdr:twoCellAnchor editAs="oneCell">
    <xdr:from>
      <xdr:col>1</xdr:col>
      <xdr:colOff>4635500</xdr:colOff>
      <xdr:row>1</xdr:row>
      <xdr:rowOff>3810000</xdr:rowOff>
    </xdr:from>
    <xdr:to>
      <xdr:col>1</xdr:col>
      <xdr:colOff>6179900</xdr:colOff>
      <xdr:row>1</xdr:row>
      <xdr:rowOff>5113200</xdr:rowOff>
    </xdr:to>
    <xdr:pic>
      <xdr:nvPicPr>
        <xdr:cNvPr id="12" name="Imagen 11">
          <a:extLst>
            <a:ext uri="{FF2B5EF4-FFF2-40B4-BE49-F238E27FC236}">
              <a16:creationId xmlns:a16="http://schemas.microsoft.com/office/drawing/2014/main" id="{5A387A8F-983F-46B3-92D5-9C71BDE26D20}"/>
            </a:ext>
          </a:extLst>
        </xdr:cNvPr>
        <xdr:cNvPicPr>
          <a:picLocks/>
        </xdr:cNvPicPr>
      </xdr:nvPicPr>
      <xdr:blipFill>
        <a:blip xmlns:r="http://schemas.openxmlformats.org/officeDocument/2006/relationships" r:embed="rId4"/>
        <a:stretch>
          <a:fillRect/>
        </a:stretch>
      </xdr:blipFill>
      <xdr:spPr>
        <a:xfrm>
          <a:off x="7207250" y="9017000"/>
          <a:ext cx="1544400" cy="1303200"/>
        </a:xfrm>
        <a:prstGeom prst="rect">
          <a:avLst/>
        </a:prstGeom>
      </xdr:spPr>
    </xdr:pic>
    <xdr:clientData/>
  </xdr:twoCellAnchor>
  <xdr:twoCellAnchor editAs="oneCell">
    <xdr:from>
      <xdr:col>1</xdr:col>
      <xdr:colOff>666750</xdr:colOff>
      <xdr:row>2</xdr:row>
      <xdr:rowOff>31750</xdr:rowOff>
    </xdr:from>
    <xdr:to>
      <xdr:col>1</xdr:col>
      <xdr:colOff>6315150</xdr:colOff>
      <xdr:row>3</xdr:row>
      <xdr:rowOff>1550</xdr:rowOff>
    </xdr:to>
    <xdr:pic>
      <xdr:nvPicPr>
        <xdr:cNvPr id="13" name="Imagen 1">
          <a:extLst>
            <a:ext uri="{FF2B5EF4-FFF2-40B4-BE49-F238E27FC236}">
              <a16:creationId xmlns:a16="http://schemas.microsoft.com/office/drawing/2014/main" id="{0DCB9226-E4B3-41B6-85C1-107E5BD281D8}"/>
            </a:ext>
          </a:extLst>
        </xdr:cNvPr>
        <xdr:cNvPicPr>
          <a:picLocks/>
        </xdr:cNvPicPr>
      </xdr:nvPicPr>
      <xdr:blipFill>
        <a:blip xmlns:r="http://schemas.openxmlformats.org/officeDocument/2006/relationships" r:embed="rId5"/>
        <a:stretch>
          <a:fillRect/>
        </a:stretch>
      </xdr:blipFill>
      <xdr:spPr>
        <a:xfrm>
          <a:off x="3238500" y="10445750"/>
          <a:ext cx="5648400" cy="5176800"/>
        </a:xfrm>
        <a:prstGeom prst="rect">
          <a:avLst/>
        </a:prstGeom>
      </xdr:spPr>
    </xdr:pic>
    <xdr:clientData/>
  </xdr:twoCellAnchor>
  <xdr:twoCellAnchor editAs="oneCell">
    <xdr:from>
      <xdr:col>1</xdr:col>
      <xdr:colOff>4540250</xdr:colOff>
      <xdr:row>2</xdr:row>
      <xdr:rowOff>3714750</xdr:rowOff>
    </xdr:from>
    <xdr:to>
      <xdr:col>1</xdr:col>
      <xdr:colOff>6084650</xdr:colOff>
      <xdr:row>2</xdr:row>
      <xdr:rowOff>5062400</xdr:rowOff>
    </xdr:to>
    <xdr:pic>
      <xdr:nvPicPr>
        <xdr:cNvPr id="14" name="Imagen 5">
          <a:extLst>
            <a:ext uri="{FF2B5EF4-FFF2-40B4-BE49-F238E27FC236}">
              <a16:creationId xmlns:a16="http://schemas.microsoft.com/office/drawing/2014/main" id="{9205B172-11E4-4622-82FE-DBB3693095EF}"/>
            </a:ext>
          </a:extLst>
        </xdr:cNvPr>
        <xdr:cNvPicPr>
          <a:picLocks/>
        </xdr:cNvPicPr>
      </xdr:nvPicPr>
      <xdr:blipFill>
        <a:blip xmlns:r="http://schemas.openxmlformats.org/officeDocument/2006/relationships" r:embed="rId6"/>
        <a:stretch>
          <a:fillRect/>
        </a:stretch>
      </xdr:blipFill>
      <xdr:spPr>
        <a:xfrm>
          <a:off x="7112000" y="14128750"/>
          <a:ext cx="1544400" cy="1347650"/>
        </a:xfrm>
        <a:prstGeom prst="rect">
          <a:avLst/>
        </a:prstGeom>
      </xdr:spPr>
    </xdr:pic>
    <xdr:clientData/>
  </xdr:twoCellAnchor>
  <xdr:twoCellAnchor editAs="oneCell">
    <xdr:from>
      <xdr:col>1</xdr:col>
      <xdr:colOff>1206500</xdr:colOff>
      <xdr:row>3</xdr:row>
      <xdr:rowOff>31750</xdr:rowOff>
    </xdr:from>
    <xdr:to>
      <xdr:col>1</xdr:col>
      <xdr:colOff>5478265</xdr:colOff>
      <xdr:row>4</xdr:row>
      <xdr:rowOff>1550</xdr:rowOff>
    </xdr:to>
    <xdr:pic>
      <xdr:nvPicPr>
        <xdr:cNvPr id="15" name="Imagen 14">
          <a:extLst>
            <a:ext uri="{FF2B5EF4-FFF2-40B4-BE49-F238E27FC236}">
              <a16:creationId xmlns:a16="http://schemas.microsoft.com/office/drawing/2014/main" id="{F4CE8C87-ACB2-4C29-A2CB-43C4DB8E7289}"/>
            </a:ext>
          </a:extLst>
        </xdr:cNvPr>
        <xdr:cNvPicPr>
          <a:picLocks noChangeAspect="1"/>
        </xdr:cNvPicPr>
      </xdr:nvPicPr>
      <xdr:blipFill>
        <a:blip xmlns:r="http://schemas.openxmlformats.org/officeDocument/2006/relationships" r:embed="rId7"/>
        <a:stretch>
          <a:fillRect/>
        </a:stretch>
      </xdr:blipFill>
      <xdr:spPr>
        <a:xfrm>
          <a:off x="3778250" y="15652750"/>
          <a:ext cx="4271765" cy="5176800"/>
        </a:xfrm>
        <a:prstGeom prst="rect">
          <a:avLst/>
        </a:prstGeom>
      </xdr:spPr>
    </xdr:pic>
    <xdr:clientData/>
  </xdr:twoCellAnchor>
  <xdr:twoCellAnchor editAs="oneCell">
    <xdr:from>
      <xdr:col>1</xdr:col>
      <xdr:colOff>1270000</xdr:colOff>
      <xdr:row>3</xdr:row>
      <xdr:rowOff>3841750</xdr:rowOff>
    </xdr:from>
    <xdr:to>
      <xdr:col>1</xdr:col>
      <xdr:colOff>2814400</xdr:colOff>
      <xdr:row>3</xdr:row>
      <xdr:rowOff>5189400</xdr:rowOff>
    </xdr:to>
    <xdr:pic>
      <xdr:nvPicPr>
        <xdr:cNvPr id="16" name="Imagen 5">
          <a:extLst>
            <a:ext uri="{FF2B5EF4-FFF2-40B4-BE49-F238E27FC236}">
              <a16:creationId xmlns:a16="http://schemas.microsoft.com/office/drawing/2014/main" id="{9CAE2771-D3C6-4D62-8C35-B1608A062A01}"/>
            </a:ext>
          </a:extLst>
        </xdr:cNvPr>
        <xdr:cNvPicPr>
          <a:picLocks/>
        </xdr:cNvPicPr>
      </xdr:nvPicPr>
      <xdr:blipFill>
        <a:blip xmlns:r="http://schemas.openxmlformats.org/officeDocument/2006/relationships" r:embed="rId8"/>
        <a:stretch>
          <a:fillRect/>
        </a:stretch>
      </xdr:blipFill>
      <xdr:spPr>
        <a:xfrm>
          <a:off x="3841750" y="19462750"/>
          <a:ext cx="1544400" cy="1347650"/>
        </a:xfrm>
        <a:prstGeom prst="rect">
          <a:avLst/>
        </a:prstGeom>
      </xdr:spPr>
    </xdr:pic>
    <xdr:clientData/>
  </xdr:twoCellAnchor>
  <xdr:twoCellAnchor editAs="oneCell">
    <xdr:from>
      <xdr:col>1</xdr:col>
      <xdr:colOff>412750</xdr:colOff>
      <xdr:row>4</xdr:row>
      <xdr:rowOff>0</xdr:rowOff>
    </xdr:from>
    <xdr:to>
      <xdr:col>1</xdr:col>
      <xdr:colOff>6377254</xdr:colOff>
      <xdr:row>4</xdr:row>
      <xdr:rowOff>5176800</xdr:rowOff>
    </xdr:to>
    <xdr:pic>
      <xdr:nvPicPr>
        <xdr:cNvPr id="18" name="Imagen 10">
          <a:extLst>
            <a:ext uri="{FF2B5EF4-FFF2-40B4-BE49-F238E27FC236}">
              <a16:creationId xmlns:a16="http://schemas.microsoft.com/office/drawing/2014/main" id="{2BB79FD4-8AE7-415F-92A9-535343129008}"/>
            </a:ext>
          </a:extLst>
        </xdr:cNvPr>
        <xdr:cNvPicPr>
          <a:picLocks noChangeAspect="1"/>
        </xdr:cNvPicPr>
      </xdr:nvPicPr>
      <xdr:blipFill>
        <a:blip xmlns:r="http://schemas.openxmlformats.org/officeDocument/2006/relationships" r:embed="rId9"/>
        <a:stretch>
          <a:fillRect/>
        </a:stretch>
      </xdr:blipFill>
      <xdr:spPr>
        <a:xfrm>
          <a:off x="2984500" y="20828000"/>
          <a:ext cx="5964504" cy="5176800"/>
        </a:xfrm>
        <a:prstGeom prst="rect">
          <a:avLst/>
        </a:prstGeom>
      </xdr:spPr>
    </xdr:pic>
    <xdr:clientData/>
  </xdr:twoCellAnchor>
  <xdr:twoCellAnchor editAs="oneCell">
    <xdr:from>
      <xdr:col>1</xdr:col>
      <xdr:colOff>4667250</xdr:colOff>
      <xdr:row>4</xdr:row>
      <xdr:rowOff>3683000</xdr:rowOff>
    </xdr:from>
    <xdr:to>
      <xdr:col>1</xdr:col>
      <xdr:colOff>6211650</xdr:colOff>
      <xdr:row>4</xdr:row>
      <xdr:rowOff>5030650</xdr:rowOff>
    </xdr:to>
    <xdr:pic>
      <xdr:nvPicPr>
        <xdr:cNvPr id="19" name="Imagen 5">
          <a:extLst>
            <a:ext uri="{FF2B5EF4-FFF2-40B4-BE49-F238E27FC236}">
              <a16:creationId xmlns:a16="http://schemas.microsoft.com/office/drawing/2014/main" id="{D7575620-DA59-4332-8764-AB5BB29DB3D1}"/>
            </a:ext>
          </a:extLst>
        </xdr:cNvPr>
        <xdr:cNvPicPr>
          <a:picLocks/>
        </xdr:cNvPicPr>
      </xdr:nvPicPr>
      <xdr:blipFill>
        <a:blip xmlns:r="http://schemas.openxmlformats.org/officeDocument/2006/relationships" r:embed="rId10"/>
        <a:stretch>
          <a:fillRect/>
        </a:stretch>
      </xdr:blipFill>
      <xdr:spPr>
        <a:xfrm>
          <a:off x="7239000" y="24511000"/>
          <a:ext cx="1544400" cy="1347650"/>
        </a:xfrm>
        <a:prstGeom prst="rect">
          <a:avLst/>
        </a:prstGeom>
      </xdr:spPr>
    </xdr:pic>
    <xdr:clientData/>
  </xdr:twoCellAnchor>
  <xdr:twoCellAnchor editAs="oneCell">
    <xdr:from>
      <xdr:col>1</xdr:col>
      <xdr:colOff>285750</xdr:colOff>
      <xdr:row>5</xdr:row>
      <xdr:rowOff>31750</xdr:rowOff>
    </xdr:from>
    <xdr:to>
      <xdr:col>1</xdr:col>
      <xdr:colOff>6540081</xdr:colOff>
      <xdr:row>6</xdr:row>
      <xdr:rowOff>1550</xdr:rowOff>
    </xdr:to>
    <xdr:pic>
      <xdr:nvPicPr>
        <xdr:cNvPr id="20" name="Imagen 19">
          <a:extLst>
            <a:ext uri="{FF2B5EF4-FFF2-40B4-BE49-F238E27FC236}">
              <a16:creationId xmlns:a16="http://schemas.microsoft.com/office/drawing/2014/main" id="{CB9F41E4-5332-438A-8EBC-4B91D512DD97}"/>
            </a:ext>
          </a:extLst>
        </xdr:cNvPr>
        <xdr:cNvPicPr>
          <a:picLocks noChangeAspect="1"/>
        </xdr:cNvPicPr>
      </xdr:nvPicPr>
      <xdr:blipFill>
        <a:blip xmlns:r="http://schemas.openxmlformats.org/officeDocument/2006/relationships" r:embed="rId11"/>
        <a:stretch>
          <a:fillRect/>
        </a:stretch>
      </xdr:blipFill>
      <xdr:spPr>
        <a:xfrm>
          <a:off x="2857500" y="26066750"/>
          <a:ext cx="6254331" cy="5176800"/>
        </a:xfrm>
        <a:prstGeom prst="rect">
          <a:avLst/>
        </a:prstGeom>
      </xdr:spPr>
    </xdr:pic>
    <xdr:clientData/>
  </xdr:twoCellAnchor>
  <xdr:twoCellAnchor editAs="oneCell">
    <xdr:from>
      <xdr:col>1</xdr:col>
      <xdr:colOff>4778375</xdr:colOff>
      <xdr:row>5</xdr:row>
      <xdr:rowOff>3698875</xdr:rowOff>
    </xdr:from>
    <xdr:to>
      <xdr:col>1</xdr:col>
      <xdr:colOff>6322775</xdr:colOff>
      <xdr:row>5</xdr:row>
      <xdr:rowOff>5040175</xdr:rowOff>
    </xdr:to>
    <xdr:pic>
      <xdr:nvPicPr>
        <xdr:cNvPr id="23" name="Imagen 5">
          <a:extLst>
            <a:ext uri="{FF2B5EF4-FFF2-40B4-BE49-F238E27FC236}">
              <a16:creationId xmlns:a16="http://schemas.microsoft.com/office/drawing/2014/main" id="{DDF8A47A-268C-4AC6-AABE-C7CD22AEC1C0}"/>
            </a:ext>
          </a:extLst>
        </xdr:cNvPr>
        <xdr:cNvPicPr>
          <a:picLocks/>
        </xdr:cNvPicPr>
      </xdr:nvPicPr>
      <xdr:blipFill>
        <a:blip xmlns:r="http://schemas.openxmlformats.org/officeDocument/2006/relationships" r:embed="rId12"/>
        <a:stretch>
          <a:fillRect/>
        </a:stretch>
      </xdr:blipFill>
      <xdr:spPr>
        <a:xfrm>
          <a:off x="7350125" y="29733875"/>
          <a:ext cx="1544400" cy="1341300"/>
        </a:xfrm>
        <a:prstGeom prst="rect">
          <a:avLst/>
        </a:prstGeom>
      </xdr:spPr>
    </xdr:pic>
    <xdr:clientData/>
  </xdr:twoCellAnchor>
  <xdr:twoCellAnchor editAs="oneCell">
    <xdr:from>
      <xdr:col>1</xdr:col>
      <xdr:colOff>127001</xdr:colOff>
      <xdr:row>6</xdr:row>
      <xdr:rowOff>31750</xdr:rowOff>
    </xdr:from>
    <xdr:to>
      <xdr:col>1</xdr:col>
      <xdr:colOff>6572251</xdr:colOff>
      <xdr:row>7</xdr:row>
      <xdr:rowOff>1550</xdr:rowOff>
    </xdr:to>
    <xdr:pic>
      <xdr:nvPicPr>
        <xdr:cNvPr id="24" name="Imagen 14">
          <a:extLst>
            <a:ext uri="{FF2B5EF4-FFF2-40B4-BE49-F238E27FC236}">
              <a16:creationId xmlns:a16="http://schemas.microsoft.com/office/drawing/2014/main" id="{F7AF232B-CFAE-47DA-B986-3ED3AE22A7C2}"/>
            </a:ext>
          </a:extLst>
        </xdr:cNvPr>
        <xdr:cNvPicPr>
          <a:picLocks noChangeAspect="1"/>
        </xdr:cNvPicPr>
      </xdr:nvPicPr>
      <xdr:blipFill rotWithShape="1">
        <a:blip xmlns:r="http://schemas.openxmlformats.org/officeDocument/2006/relationships" r:embed="rId13"/>
        <a:srcRect r="8960"/>
        <a:stretch/>
      </xdr:blipFill>
      <xdr:spPr>
        <a:xfrm>
          <a:off x="2698751" y="31273750"/>
          <a:ext cx="6445250" cy="5176800"/>
        </a:xfrm>
        <a:prstGeom prst="rect">
          <a:avLst/>
        </a:prstGeom>
      </xdr:spPr>
    </xdr:pic>
    <xdr:clientData/>
  </xdr:twoCellAnchor>
  <xdr:twoCellAnchor editAs="oneCell">
    <xdr:from>
      <xdr:col>1</xdr:col>
      <xdr:colOff>4984749</xdr:colOff>
      <xdr:row>6</xdr:row>
      <xdr:rowOff>873125</xdr:rowOff>
    </xdr:from>
    <xdr:to>
      <xdr:col>1</xdr:col>
      <xdr:colOff>6529149</xdr:colOff>
      <xdr:row>6</xdr:row>
      <xdr:rowOff>2220775</xdr:rowOff>
    </xdr:to>
    <xdr:pic>
      <xdr:nvPicPr>
        <xdr:cNvPr id="26" name="Imagen 5">
          <a:extLst>
            <a:ext uri="{FF2B5EF4-FFF2-40B4-BE49-F238E27FC236}">
              <a16:creationId xmlns:a16="http://schemas.microsoft.com/office/drawing/2014/main" id="{97D61396-AA6A-4791-842F-854E00899C38}"/>
            </a:ext>
          </a:extLst>
        </xdr:cNvPr>
        <xdr:cNvPicPr>
          <a:picLocks/>
        </xdr:cNvPicPr>
      </xdr:nvPicPr>
      <xdr:blipFill>
        <a:blip xmlns:r="http://schemas.openxmlformats.org/officeDocument/2006/relationships" r:embed="rId14"/>
        <a:stretch>
          <a:fillRect/>
        </a:stretch>
      </xdr:blipFill>
      <xdr:spPr>
        <a:xfrm>
          <a:off x="7556499" y="32115125"/>
          <a:ext cx="1544400" cy="1347650"/>
        </a:xfrm>
        <a:prstGeom prst="rect">
          <a:avLst/>
        </a:prstGeom>
      </xdr:spPr>
    </xdr:pic>
    <xdr:clientData/>
  </xdr:twoCellAnchor>
  <xdr:twoCellAnchor editAs="oneCell">
    <xdr:from>
      <xdr:col>1</xdr:col>
      <xdr:colOff>1079500</xdr:colOff>
      <xdr:row>7</xdr:row>
      <xdr:rowOff>31750</xdr:rowOff>
    </xdr:from>
    <xdr:to>
      <xdr:col>1</xdr:col>
      <xdr:colOff>6126458</xdr:colOff>
      <xdr:row>8</xdr:row>
      <xdr:rowOff>1550</xdr:rowOff>
    </xdr:to>
    <xdr:pic>
      <xdr:nvPicPr>
        <xdr:cNvPr id="27" name="Imagen 14">
          <a:extLst>
            <a:ext uri="{FF2B5EF4-FFF2-40B4-BE49-F238E27FC236}">
              <a16:creationId xmlns:a16="http://schemas.microsoft.com/office/drawing/2014/main" id="{0100BAB4-B904-4821-BCFC-0B276B2DFF12}"/>
            </a:ext>
          </a:extLst>
        </xdr:cNvPr>
        <xdr:cNvPicPr>
          <a:picLocks noChangeAspect="1"/>
        </xdr:cNvPicPr>
      </xdr:nvPicPr>
      <xdr:blipFill>
        <a:blip xmlns:r="http://schemas.openxmlformats.org/officeDocument/2006/relationships" r:embed="rId15"/>
        <a:stretch>
          <a:fillRect/>
        </a:stretch>
      </xdr:blipFill>
      <xdr:spPr>
        <a:xfrm>
          <a:off x="3651250" y="36480750"/>
          <a:ext cx="5046958" cy="5176800"/>
        </a:xfrm>
        <a:prstGeom prst="rect">
          <a:avLst/>
        </a:prstGeom>
      </xdr:spPr>
    </xdr:pic>
    <xdr:clientData/>
  </xdr:twoCellAnchor>
  <xdr:twoCellAnchor editAs="oneCell">
    <xdr:from>
      <xdr:col>1</xdr:col>
      <xdr:colOff>4572000</xdr:colOff>
      <xdr:row>7</xdr:row>
      <xdr:rowOff>3848101</xdr:rowOff>
    </xdr:from>
    <xdr:to>
      <xdr:col>1</xdr:col>
      <xdr:colOff>6116400</xdr:colOff>
      <xdr:row>7</xdr:row>
      <xdr:rowOff>5195751</xdr:rowOff>
    </xdr:to>
    <xdr:pic>
      <xdr:nvPicPr>
        <xdr:cNvPr id="28" name="Imagen 5">
          <a:extLst>
            <a:ext uri="{FF2B5EF4-FFF2-40B4-BE49-F238E27FC236}">
              <a16:creationId xmlns:a16="http://schemas.microsoft.com/office/drawing/2014/main" id="{6069EAA4-6235-4A4F-870D-DDCF14B5DA40}"/>
            </a:ext>
          </a:extLst>
        </xdr:cNvPr>
        <xdr:cNvPicPr>
          <a:picLocks/>
        </xdr:cNvPicPr>
      </xdr:nvPicPr>
      <xdr:blipFill>
        <a:blip xmlns:r="http://schemas.openxmlformats.org/officeDocument/2006/relationships" r:embed="rId16"/>
        <a:stretch>
          <a:fillRect/>
        </a:stretch>
      </xdr:blipFill>
      <xdr:spPr>
        <a:xfrm>
          <a:off x="7143750" y="40297101"/>
          <a:ext cx="1544400" cy="1347650"/>
        </a:xfrm>
        <a:prstGeom prst="rect">
          <a:avLst/>
        </a:prstGeom>
      </xdr:spPr>
    </xdr:pic>
    <xdr:clientData/>
  </xdr:twoCellAnchor>
  <xdr:twoCellAnchor editAs="oneCell">
    <xdr:from>
      <xdr:col>1</xdr:col>
      <xdr:colOff>1079500</xdr:colOff>
      <xdr:row>8</xdr:row>
      <xdr:rowOff>31749</xdr:rowOff>
    </xdr:from>
    <xdr:to>
      <xdr:col>1</xdr:col>
      <xdr:colOff>5597573</xdr:colOff>
      <xdr:row>9</xdr:row>
      <xdr:rowOff>1549</xdr:rowOff>
    </xdr:to>
    <xdr:pic>
      <xdr:nvPicPr>
        <xdr:cNvPr id="29" name="Imagen 14">
          <a:extLst>
            <a:ext uri="{FF2B5EF4-FFF2-40B4-BE49-F238E27FC236}">
              <a16:creationId xmlns:a16="http://schemas.microsoft.com/office/drawing/2014/main" id="{F949130A-99C0-4992-82BA-406C828D852E}"/>
            </a:ext>
          </a:extLst>
        </xdr:cNvPr>
        <xdr:cNvPicPr>
          <a:picLocks noChangeAspect="1"/>
        </xdr:cNvPicPr>
      </xdr:nvPicPr>
      <xdr:blipFill>
        <a:blip xmlns:r="http://schemas.openxmlformats.org/officeDocument/2006/relationships" r:embed="rId17"/>
        <a:stretch>
          <a:fillRect/>
        </a:stretch>
      </xdr:blipFill>
      <xdr:spPr>
        <a:xfrm>
          <a:off x="3651250" y="41687749"/>
          <a:ext cx="4518073" cy="5176800"/>
        </a:xfrm>
        <a:prstGeom prst="rect">
          <a:avLst/>
        </a:prstGeom>
      </xdr:spPr>
    </xdr:pic>
    <xdr:clientData/>
  </xdr:twoCellAnchor>
  <xdr:twoCellAnchor editAs="oneCell">
    <xdr:from>
      <xdr:col>1</xdr:col>
      <xdr:colOff>4067025</xdr:colOff>
      <xdr:row>8</xdr:row>
      <xdr:rowOff>3708702</xdr:rowOff>
    </xdr:from>
    <xdr:to>
      <xdr:col>1</xdr:col>
      <xdr:colOff>5611425</xdr:colOff>
      <xdr:row>8</xdr:row>
      <xdr:rowOff>4992852</xdr:rowOff>
    </xdr:to>
    <xdr:pic>
      <xdr:nvPicPr>
        <xdr:cNvPr id="30" name="Imagen 5">
          <a:extLst>
            <a:ext uri="{FF2B5EF4-FFF2-40B4-BE49-F238E27FC236}">
              <a16:creationId xmlns:a16="http://schemas.microsoft.com/office/drawing/2014/main" id="{902EB908-5C38-4C33-87A9-6EA49C53E9FD}"/>
            </a:ext>
          </a:extLst>
        </xdr:cNvPr>
        <xdr:cNvPicPr>
          <a:picLocks/>
        </xdr:cNvPicPr>
      </xdr:nvPicPr>
      <xdr:blipFill>
        <a:blip xmlns:r="http://schemas.openxmlformats.org/officeDocument/2006/relationships" r:embed="rId18"/>
        <a:stretch>
          <a:fillRect/>
        </a:stretch>
      </xdr:blipFill>
      <xdr:spPr>
        <a:xfrm>
          <a:off x="6649358" y="45364702"/>
          <a:ext cx="1544400" cy="1284150"/>
        </a:xfrm>
        <a:prstGeom prst="rect">
          <a:avLst/>
        </a:prstGeom>
      </xdr:spPr>
    </xdr:pic>
    <xdr:clientData/>
  </xdr:twoCellAnchor>
  <xdr:twoCellAnchor editAs="oneCell">
    <xdr:from>
      <xdr:col>1</xdr:col>
      <xdr:colOff>957792</xdr:colOff>
      <xdr:row>9</xdr:row>
      <xdr:rowOff>0</xdr:rowOff>
    </xdr:from>
    <xdr:to>
      <xdr:col>1</xdr:col>
      <xdr:colOff>6059451</xdr:colOff>
      <xdr:row>9</xdr:row>
      <xdr:rowOff>5176800</xdr:rowOff>
    </xdr:to>
    <xdr:pic>
      <xdr:nvPicPr>
        <xdr:cNvPr id="21" name="Imagen 14">
          <a:extLst>
            <a:ext uri="{FF2B5EF4-FFF2-40B4-BE49-F238E27FC236}">
              <a16:creationId xmlns:a16="http://schemas.microsoft.com/office/drawing/2014/main" id="{8F5A34D7-BFDE-46D3-A127-F026A9FED497}"/>
            </a:ext>
          </a:extLst>
        </xdr:cNvPr>
        <xdr:cNvPicPr>
          <a:picLocks noChangeAspect="1"/>
        </xdr:cNvPicPr>
      </xdr:nvPicPr>
      <xdr:blipFill>
        <a:blip xmlns:r="http://schemas.openxmlformats.org/officeDocument/2006/relationships" r:embed="rId19"/>
        <a:stretch>
          <a:fillRect/>
        </a:stretch>
      </xdr:blipFill>
      <xdr:spPr>
        <a:xfrm>
          <a:off x="3540125" y="46863000"/>
          <a:ext cx="5101659" cy="5176800"/>
        </a:xfrm>
        <a:prstGeom prst="rect">
          <a:avLst/>
        </a:prstGeom>
      </xdr:spPr>
    </xdr:pic>
    <xdr:clientData/>
  </xdr:twoCellAnchor>
  <xdr:twoCellAnchor editAs="oneCell">
    <xdr:from>
      <xdr:col>1</xdr:col>
      <xdr:colOff>4299101</xdr:colOff>
      <xdr:row>9</xdr:row>
      <xdr:rowOff>3704166</xdr:rowOff>
    </xdr:from>
    <xdr:to>
      <xdr:col>1</xdr:col>
      <xdr:colOff>5843501</xdr:colOff>
      <xdr:row>9</xdr:row>
      <xdr:rowOff>4988316</xdr:rowOff>
    </xdr:to>
    <xdr:pic>
      <xdr:nvPicPr>
        <xdr:cNvPr id="31" name="Imagen 5">
          <a:extLst>
            <a:ext uri="{FF2B5EF4-FFF2-40B4-BE49-F238E27FC236}">
              <a16:creationId xmlns:a16="http://schemas.microsoft.com/office/drawing/2014/main" id="{FD99DA3F-8BEC-43D6-BA93-826EA76FBF3B}"/>
            </a:ext>
          </a:extLst>
        </xdr:cNvPr>
        <xdr:cNvPicPr>
          <a:picLocks/>
        </xdr:cNvPicPr>
      </xdr:nvPicPr>
      <xdr:blipFill>
        <a:blip xmlns:r="http://schemas.openxmlformats.org/officeDocument/2006/relationships" r:embed="rId18"/>
        <a:stretch>
          <a:fillRect/>
        </a:stretch>
      </xdr:blipFill>
      <xdr:spPr>
        <a:xfrm>
          <a:off x="6881434" y="50567166"/>
          <a:ext cx="1544400" cy="1284150"/>
        </a:xfrm>
        <a:prstGeom prst="rect">
          <a:avLst/>
        </a:prstGeom>
      </xdr:spPr>
    </xdr:pic>
    <xdr:clientData/>
  </xdr:twoCellAnchor>
  <xdr:twoCellAnchor editAs="oneCell">
    <xdr:from>
      <xdr:col>1</xdr:col>
      <xdr:colOff>571500</xdr:colOff>
      <xdr:row>10</xdr:row>
      <xdr:rowOff>21166</xdr:rowOff>
    </xdr:from>
    <xdr:to>
      <xdr:col>1</xdr:col>
      <xdr:colOff>6360103</xdr:colOff>
      <xdr:row>10</xdr:row>
      <xdr:rowOff>5197966</xdr:rowOff>
    </xdr:to>
    <xdr:pic>
      <xdr:nvPicPr>
        <xdr:cNvPr id="32" name="Imagen 31">
          <a:extLst>
            <a:ext uri="{FF2B5EF4-FFF2-40B4-BE49-F238E27FC236}">
              <a16:creationId xmlns:a16="http://schemas.microsoft.com/office/drawing/2014/main" id="{42707D72-DDD1-484B-A4ED-400E93D88CFC}"/>
            </a:ext>
          </a:extLst>
        </xdr:cNvPr>
        <xdr:cNvPicPr>
          <a:picLocks noChangeAspect="1"/>
        </xdr:cNvPicPr>
      </xdr:nvPicPr>
      <xdr:blipFill>
        <a:blip xmlns:r="http://schemas.openxmlformats.org/officeDocument/2006/relationships" r:embed="rId20"/>
        <a:stretch>
          <a:fillRect/>
        </a:stretch>
      </xdr:blipFill>
      <xdr:spPr>
        <a:xfrm>
          <a:off x="3153833" y="52091166"/>
          <a:ext cx="5788603" cy="5176800"/>
        </a:xfrm>
        <a:prstGeom prst="rect">
          <a:avLst/>
        </a:prstGeom>
      </xdr:spPr>
    </xdr:pic>
    <xdr:clientData/>
  </xdr:twoCellAnchor>
  <xdr:twoCellAnchor editAs="oneCell">
    <xdr:from>
      <xdr:col>1</xdr:col>
      <xdr:colOff>4587120</xdr:colOff>
      <xdr:row>10</xdr:row>
      <xdr:rowOff>3683001</xdr:rowOff>
    </xdr:from>
    <xdr:to>
      <xdr:col>1</xdr:col>
      <xdr:colOff>6131520</xdr:colOff>
      <xdr:row>10</xdr:row>
      <xdr:rowOff>4967151</xdr:rowOff>
    </xdr:to>
    <xdr:pic>
      <xdr:nvPicPr>
        <xdr:cNvPr id="33" name="Imagen 5">
          <a:extLst>
            <a:ext uri="{FF2B5EF4-FFF2-40B4-BE49-F238E27FC236}">
              <a16:creationId xmlns:a16="http://schemas.microsoft.com/office/drawing/2014/main" id="{E6CA908B-25DC-4FBA-9969-B69426D08431}"/>
            </a:ext>
          </a:extLst>
        </xdr:cNvPr>
        <xdr:cNvPicPr>
          <a:picLocks/>
        </xdr:cNvPicPr>
      </xdr:nvPicPr>
      <xdr:blipFill>
        <a:blip xmlns:r="http://schemas.openxmlformats.org/officeDocument/2006/relationships" r:embed="rId18"/>
        <a:stretch>
          <a:fillRect/>
        </a:stretch>
      </xdr:blipFill>
      <xdr:spPr>
        <a:xfrm>
          <a:off x="7169453" y="55753001"/>
          <a:ext cx="1544400" cy="1284150"/>
        </a:xfrm>
        <a:prstGeom prst="rect">
          <a:avLst/>
        </a:prstGeom>
      </xdr:spPr>
    </xdr:pic>
    <xdr:clientData/>
  </xdr:twoCellAnchor>
  <xdr:twoCellAnchor editAs="oneCell">
    <xdr:from>
      <xdr:col>1</xdr:col>
      <xdr:colOff>1418167</xdr:colOff>
      <xdr:row>11</xdr:row>
      <xdr:rowOff>21167</xdr:rowOff>
    </xdr:from>
    <xdr:to>
      <xdr:col>1</xdr:col>
      <xdr:colOff>5754519</xdr:colOff>
      <xdr:row>11</xdr:row>
      <xdr:rowOff>5197967</xdr:rowOff>
    </xdr:to>
    <xdr:pic>
      <xdr:nvPicPr>
        <xdr:cNvPr id="34" name="Imagen 33">
          <a:extLst>
            <a:ext uri="{FF2B5EF4-FFF2-40B4-BE49-F238E27FC236}">
              <a16:creationId xmlns:a16="http://schemas.microsoft.com/office/drawing/2014/main" id="{6082247C-2A8A-4D52-A447-3D61653CE3A6}"/>
            </a:ext>
          </a:extLst>
        </xdr:cNvPr>
        <xdr:cNvPicPr>
          <a:picLocks noChangeAspect="1"/>
        </xdr:cNvPicPr>
      </xdr:nvPicPr>
      <xdr:blipFill>
        <a:blip xmlns:r="http://schemas.openxmlformats.org/officeDocument/2006/relationships" r:embed="rId21"/>
        <a:stretch>
          <a:fillRect/>
        </a:stretch>
      </xdr:blipFill>
      <xdr:spPr>
        <a:xfrm>
          <a:off x="4000500" y="57298167"/>
          <a:ext cx="4336352" cy="5176800"/>
        </a:xfrm>
        <a:prstGeom prst="rect">
          <a:avLst/>
        </a:prstGeom>
      </xdr:spPr>
    </xdr:pic>
    <xdr:clientData/>
  </xdr:twoCellAnchor>
  <xdr:twoCellAnchor editAs="oneCell">
    <xdr:from>
      <xdr:col>1</xdr:col>
      <xdr:colOff>4127501</xdr:colOff>
      <xdr:row>11</xdr:row>
      <xdr:rowOff>3852332</xdr:rowOff>
    </xdr:from>
    <xdr:to>
      <xdr:col>1</xdr:col>
      <xdr:colOff>5532805</xdr:colOff>
      <xdr:row>11</xdr:row>
      <xdr:rowOff>4927840</xdr:rowOff>
    </xdr:to>
    <xdr:pic>
      <xdr:nvPicPr>
        <xdr:cNvPr id="35" name="Imagen 34">
          <a:extLst>
            <a:ext uri="{FF2B5EF4-FFF2-40B4-BE49-F238E27FC236}">
              <a16:creationId xmlns:a16="http://schemas.microsoft.com/office/drawing/2014/main" id="{0647688F-4FEF-4DCA-A9BE-1EA998883ABD}"/>
            </a:ext>
          </a:extLst>
        </xdr:cNvPr>
        <xdr:cNvPicPr>
          <a:picLocks/>
        </xdr:cNvPicPr>
      </xdr:nvPicPr>
      <xdr:blipFill>
        <a:blip xmlns:r="http://schemas.openxmlformats.org/officeDocument/2006/relationships" r:embed="rId22"/>
        <a:stretch>
          <a:fillRect/>
        </a:stretch>
      </xdr:blipFill>
      <xdr:spPr>
        <a:xfrm>
          <a:off x="6709834" y="61129332"/>
          <a:ext cx="1405304" cy="1075508"/>
        </a:xfrm>
        <a:prstGeom prst="rect">
          <a:avLst/>
        </a:prstGeom>
      </xdr:spPr>
    </xdr:pic>
    <xdr:clientData/>
  </xdr:twoCellAnchor>
  <xdr:twoCellAnchor editAs="oneCell">
    <xdr:from>
      <xdr:col>1</xdr:col>
      <xdr:colOff>529166</xdr:colOff>
      <xdr:row>12</xdr:row>
      <xdr:rowOff>21167</xdr:rowOff>
    </xdr:from>
    <xdr:to>
      <xdr:col>1</xdr:col>
      <xdr:colOff>6044811</xdr:colOff>
      <xdr:row>12</xdr:row>
      <xdr:rowOff>5197967</xdr:rowOff>
    </xdr:to>
    <xdr:pic>
      <xdr:nvPicPr>
        <xdr:cNvPr id="36" name="Imagen 35">
          <a:extLst>
            <a:ext uri="{FF2B5EF4-FFF2-40B4-BE49-F238E27FC236}">
              <a16:creationId xmlns:a16="http://schemas.microsoft.com/office/drawing/2014/main" id="{C127173D-E0F5-469F-99B6-B70E5A485C63}"/>
            </a:ext>
          </a:extLst>
        </xdr:cNvPr>
        <xdr:cNvPicPr>
          <a:picLocks noChangeAspect="1"/>
        </xdr:cNvPicPr>
      </xdr:nvPicPr>
      <xdr:blipFill>
        <a:blip xmlns:r="http://schemas.openxmlformats.org/officeDocument/2006/relationships" r:embed="rId23"/>
        <a:stretch>
          <a:fillRect/>
        </a:stretch>
      </xdr:blipFill>
      <xdr:spPr>
        <a:xfrm>
          <a:off x="3111499" y="62505167"/>
          <a:ext cx="5515645" cy="5176800"/>
        </a:xfrm>
        <a:prstGeom prst="rect">
          <a:avLst/>
        </a:prstGeom>
      </xdr:spPr>
    </xdr:pic>
    <xdr:clientData/>
  </xdr:twoCellAnchor>
  <xdr:twoCellAnchor editAs="oneCell">
    <xdr:from>
      <xdr:col>1</xdr:col>
      <xdr:colOff>4257523</xdr:colOff>
      <xdr:row>12</xdr:row>
      <xdr:rowOff>3686024</xdr:rowOff>
    </xdr:from>
    <xdr:to>
      <xdr:col>1</xdr:col>
      <xdr:colOff>5801923</xdr:colOff>
      <xdr:row>12</xdr:row>
      <xdr:rowOff>4967453</xdr:rowOff>
    </xdr:to>
    <xdr:pic>
      <xdr:nvPicPr>
        <xdr:cNvPr id="37" name="Imagen 36">
          <a:extLst>
            <a:ext uri="{FF2B5EF4-FFF2-40B4-BE49-F238E27FC236}">
              <a16:creationId xmlns:a16="http://schemas.microsoft.com/office/drawing/2014/main" id="{4B2495C8-7295-4C9C-ADF3-B6F10A0C9A2C}"/>
            </a:ext>
          </a:extLst>
        </xdr:cNvPr>
        <xdr:cNvPicPr>
          <a:picLocks/>
        </xdr:cNvPicPr>
      </xdr:nvPicPr>
      <xdr:blipFill>
        <a:blip xmlns:r="http://schemas.openxmlformats.org/officeDocument/2006/relationships" r:embed="rId24"/>
        <a:stretch>
          <a:fillRect/>
        </a:stretch>
      </xdr:blipFill>
      <xdr:spPr>
        <a:xfrm>
          <a:off x="6839856" y="66170024"/>
          <a:ext cx="1544400" cy="1281429"/>
        </a:xfrm>
        <a:prstGeom prst="rect">
          <a:avLst/>
        </a:prstGeom>
      </xdr:spPr>
    </xdr:pic>
    <xdr:clientData/>
  </xdr:twoCellAnchor>
  <xdr:twoCellAnchor editAs="oneCell">
    <xdr:from>
      <xdr:col>1</xdr:col>
      <xdr:colOff>232833</xdr:colOff>
      <xdr:row>13</xdr:row>
      <xdr:rowOff>21166</xdr:rowOff>
    </xdr:from>
    <xdr:to>
      <xdr:col>1</xdr:col>
      <xdr:colOff>6493831</xdr:colOff>
      <xdr:row>13</xdr:row>
      <xdr:rowOff>5197966</xdr:rowOff>
    </xdr:to>
    <xdr:pic>
      <xdr:nvPicPr>
        <xdr:cNvPr id="38" name="Imagen 37">
          <a:extLst>
            <a:ext uri="{FF2B5EF4-FFF2-40B4-BE49-F238E27FC236}">
              <a16:creationId xmlns:a16="http://schemas.microsoft.com/office/drawing/2014/main" id="{9D227932-E2F8-4A4D-8876-4A0B0C9CE896}"/>
            </a:ext>
          </a:extLst>
        </xdr:cNvPr>
        <xdr:cNvPicPr>
          <a:picLocks noChangeAspect="1"/>
        </xdr:cNvPicPr>
      </xdr:nvPicPr>
      <xdr:blipFill>
        <a:blip xmlns:r="http://schemas.openxmlformats.org/officeDocument/2006/relationships" r:embed="rId25"/>
        <a:stretch>
          <a:fillRect/>
        </a:stretch>
      </xdr:blipFill>
      <xdr:spPr>
        <a:xfrm>
          <a:off x="2815166" y="67712166"/>
          <a:ext cx="6260998" cy="5176800"/>
        </a:xfrm>
        <a:prstGeom prst="rect">
          <a:avLst/>
        </a:prstGeom>
      </xdr:spPr>
    </xdr:pic>
    <xdr:clientData/>
  </xdr:twoCellAnchor>
  <xdr:twoCellAnchor editAs="oneCell">
    <xdr:from>
      <xdr:col>1</xdr:col>
      <xdr:colOff>4723191</xdr:colOff>
      <xdr:row>13</xdr:row>
      <xdr:rowOff>3695094</xdr:rowOff>
    </xdr:from>
    <xdr:to>
      <xdr:col>1</xdr:col>
      <xdr:colOff>6267591</xdr:colOff>
      <xdr:row>13</xdr:row>
      <xdr:rowOff>4979244</xdr:rowOff>
    </xdr:to>
    <xdr:pic>
      <xdr:nvPicPr>
        <xdr:cNvPr id="39" name="Imagen 5">
          <a:extLst>
            <a:ext uri="{FF2B5EF4-FFF2-40B4-BE49-F238E27FC236}">
              <a16:creationId xmlns:a16="http://schemas.microsoft.com/office/drawing/2014/main" id="{93F8344F-C90A-4D2C-9E49-7048A75288EA}"/>
            </a:ext>
          </a:extLst>
        </xdr:cNvPr>
        <xdr:cNvPicPr>
          <a:picLocks/>
        </xdr:cNvPicPr>
      </xdr:nvPicPr>
      <xdr:blipFill>
        <a:blip xmlns:r="http://schemas.openxmlformats.org/officeDocument/2006/relationships" r:embed="rId18"/>
        <a:stretch>
          <a:fillRect/>
        </a:stretch>
      </xdr:blipFill>
      <xdr:spPr>
        <a:xfrm>
          <a:off x="7305524" y="71386094"/>
          <a:ext cx="1544400" cy="1284150"/>
        </a:xfrm>
        <a:prstGeom prst="rect">
          <a:avLst/>
        </a:prstGeom>
      </xdr:spPr>
    </xdr:pic>
    <xdr:clientData/>
  </xdr:twoCellAnchor>
  <xdr:twoCellAnchor editAs="oneCell">
    <xdr:from>
      <xdr:col>1</xdr:col>
      <xdr:colOff>857250</xdr:colOff>
      <xdr:row>16</xdr:row>
      <xdr:rowOff>42334</xdr:rowOff>
    </xdr:from>
    <xdr:to>
      <xdr:col>1</xdr:col>
      <xdr:colOff>5984177</xdr:colOff>
      <xdr:row>17</xdr:row>
      <xdr:rowOff>12134</xdr:rowOff>
    </xdr:to>
    <xdr:pic>
      <xdr:nvPicPr>
        <xdr:cNvPr id="42" name="Imagen 41">
          <a:extLst>
            <a:ext uri="{FF2B5EF4-FFF2-40B4-BE49-F238E27FC236}">
              <a16:creationId xmlns:a16="http://schemas.microsoft.com/office/drawing/2014/main" id="{B02612B8-5CD3-414E-B448-CCD3429A95AE}"/>
            </a:ext>
          </a:extLst>
        </xdr:cNvPr>
        <xdr:cNvPicPr>
          <a:picLocks noChangeAspect="1"/>
        </xdr:cNvPicPr>
      </xdr:nvPicPr>
      <xdr:blipFill>
        <a:blip xmlns:r="http://schemas.openxmlformats.org/officeDocument/2006/relationships" r:embed="rId26"/>
        <a:stretch>
          <a:fillRect/>
        </a:stretch>
      </xdr:blipFill>
      <xdr:spPr>
        <a:xfrm>
          <a:off x="3429000" y="83354334"/>
          <a:ext cx="5126927" cy="5176800"/>
        </a:xfrm>
        <a:prstGeom prst="rect">
          <a:avLst/>
        </a:prstGeom>
      </xdr:spPr>
    </xdr:pic>
    <xdr:clientData/>
  </xdr:twoCellAnchor>
  <xdr:twoCellAnchor editAs="oneCell">
    <xdr:from>
      <xdr:col>1</xdr:col>
      <xdr:colOff>966108</xdr:colOff>
      <xdr:row>16</xdr:row>
      <xdr:rowOff>3557512</xdr:rowOff>
    </xdr:from>
    <xdr:to>
      <xdr:col>1</xdr:col>
      <xdr:colOff>2510508</xdr:colOff>
      <xdr:row>16</xdr:row>
      <xdr:rowOff>4841662</xdr:rowOff>
    </xdr:to>
    <xdr:pic>
      <xdr:nvPicPr>
        <xdr:cNvPr id="43" name="Imagen 42">
          <a:extLst>
            <a:ext uri="{FF2B5EF4-FFF2-40B4-BE49-F238E27FC236}">
              <a16:creationId xmlns:a16="http://schemas.microsoft.com/office/drawing/2014/main" id="{A7FCED95-8E19-4E10-AB79-FCA43F2E7ED4}"/>
            </a:ext>
          </a:extLst>
        </xdr:cNvPr>
        <xdr:cNvPicPr>
          <a:picLocks/>
        </xdr:cNvPicPr>
      </xdr:nvPicPr>
      <xdr:blipFill>
        <a:blip xmlns:r="http://schemas.openxmlformats.org/officeDocument/2006/relationships" r:embed="rId27"/>
        <a:stretch>
          <a:fillRect/>
        </a:stretch>
      </xdr:blipFill>
      <xdr:spPr>
        <a:xfrm>
          <a:off x="3537858" y="86869512"/>
          <a:ext cx="1544400" cy="1284150"/>
        </a:xfrm>
        <a:prstGeom prst="rect">
          <a:avLst/>
        </a:prstGeom>
      </xdr:spPr>
    </xdr:pic>
    <xdr:clientData/>
  </xdr:twoCellAnchor>
  <xdr:twoCellAnchor editAs="oneCell">
    <xdr:from>
      <xdr:col>1</xdr:col>
      <xdr:colOff>762000</xdr:colOff>
      <xdr:row>14</xdr:row>
      <xdr:rowOff>31750</xdr:rowOff>
    </xdr:from>
    <xdr:to>
      <xdr:col>1</xdr:col>
      <xdr:colOff>5978242</xdr:colOff>
      <xdr:row>15</xdr:row>
      <xdr:rowOff>1550</xdr:rowOff>
    </xdr:to>
    <xdr:pic>
      <xdr:nvPicPr>
        <xdr:cNvPr id="44" name="Imagen 43">
          <a:extLst>
            <a:ext uri="{FF2B5EF4-FFF2-40B4-BE49-F238E27FC236}">
              <a16:creationId xmlns:a16="http://schemas.microsoft.com/office/drawing/2014/main" id="{2625C053-7033-4A43-9FBC-9DEC8A67396F}"/>
            </a:ext>
          </a:extLst>
        </xdr:cNvPr>
        <xdr:cNvPicPr>
          <a:picLocks noChangeAspect="1"/>
        </xdr:cNvPicPr>
      </xdr:nvPicPr>
      <xdr:blipFill>
        <a:blip xmlns:r="http://schemas.openxmlformats.org/officeDocument/2006/relationships" r:embed="rId28"/>
        <a:stretch>
          <a:fillRect/>
        </a:stretch>
      </xdr:blipFill>
      <xdr:spPr>
        <a:xfrm>
          <a:off x="3333750" y="72929750"/>
          <a:ext cx="5216242" cy="5176800"/>
        </a:xfrm>
        <a:prstGeom prst="rect">
          <a:avLst/>
        </a:prstGeom>
      </xdr:spPr>
    </xdr:pic>
    <xdr:clientData/>
  </xdr:twoCellAnchor>
  <xdr:twoCellAnchor editAs="oneCell">
    <xdr:from>
      <xdr:col>1</xdr:col>
      <xdr:colOff>4209142</xdr:colOff>
      <xdr:row>14</xdr:row>
      <xdr:rowOff>3669392</xdr:rowOff>
    </xdr:from>
    <xdr:to>
      <xdr:col>1</xdr:col>
      <xdr:colOff>5753542</xdr:colOff>
      <xdr:row>14</xdr:row>
      <xdr:rowOff>4953542</xdr:rowOff>
    </xdr:to>
    <xdr:pic>
      <xdr:nvPicPr>
        <xdr:cNvPr id="45" name="Imagen 5">
          <a:extLst>
            <a:ext uri="{FF2B5EF4-FFF2-40B4-BE49-F238E27FC236}">
              <a16:creationId xmlns:a16="http://schemas.microsoft.com/office/drawing/2014/main" id="{1868A246-F3AA-45D3-AA31-9B81CC74ABD5}"/>
            </a:ext>
          </a:extLst>
        </xdr:cNvPr>
        <xdr:cNvPicPr>
          <a:picLocks/>
        </xdr:cNvPicPr>
      </xdr:nvPicPr>
      <xdr:blipFill>
        <a:blip xmlns:r="http://schemas.openxmlformats.org/officeDocument/2006/relationships" r:embed="rId18"/>
        <a:stretch>
          <a:fillRect/>
        </a:stretch>
      </xdr:blipFill>
      <xdr:spPr>
        <a:xfrm>
          <a:off x="6780892" y="76567392"/>
          <a:ext cx="1544400" cy="1284150"/>
        </a:xfrm>
        <a:prstGeom prst="rect">
          <a:avLst/>
        </a:prstGeom>
      </xdr:spPr>
    </xdr:pic>
    <xdr:clientData/>
  </xdr:twoCellAnchor>
  <xdr:twoCellAnchor editAs="oneCell">
    <xdr:from>
      <xdr:col>1</xdr:col>
      <xdr:colOff>0</xdr:colOff>
      <xdr:row>28</xdr:row>
      <xdr:rowOff>21166</xdr:rowOff>
    </xdr:from>
    <xdr:to>
      <xdr:col>1</xdr:col>
      <xdr:colOff>6618154</xdr:colOff>
      <xdr:row>28</xdr:row>
      <xdr:rowOff>5197966</xdr:rowOff>
    </xdr:to>
    <xdr:pic>
      <xdr:nvPicPr>
        <xdr:cNvPr id="46" name="Imagen 45">
          <a:extLst>
            <a:ext uri="{FF2B5EF4-FFF2-40B4-BE49-F238E27FC236}">
              <a16:creationId xmlns:a16="http://schemas.microsoft.com/office/drawing/2014/main" id="{DFD41DAC-CE62-4DB1-88D9-E10FB67F3D79}"/>
            </a:ext>
          </a:extLst>
        </xdr:cNvPr>
        <xdr:cNvPicPr>
          <a:picLocks noChangeAspect="1"/>
        </xdr:cNvPicPr>
      </xdr:nvPicPr>
      <xdr:blipFill>
        <a:blip xmlns:r="http://schemas.openxmlformats.org/officeDocument/2006/relationships" r:embed="rId29"/>
        <a:stretch>
          <a:fillRect/>
        </a:stretch>
      </xdr:blipFill>
      <xdr:spPr>
        <a:xfrm>
          <a:off x="2582333" y="145817166"/>
          <a:ext cx="6618154" cy="5176800"/>
        </a:xfrm>
        <a:prstGeom prst="rect">
          <a:avLst/>
        </a:prstGeom>
      </xdr:spPr>
    </xdr:pic>
    <xdr:clientData/>
  </xdr:twoCellAnchor>
  <xdr:twoCellAnchor editAs="oneCell">
    <xdr:from>
      <xdr:col>1</xdr:col>
      <xdr:colOff>465666</xdr:colOff>
      <xdr:row>28</xdr:row>
      <xdr:rowOff>3598032</xdr:rowOff>
    </xdr:from>
    <xdr:to>
      <xdr:col>1</xdr:col>
      <xdr:colOff>2010066</xdr:colOff>
      <xdr:row>28</xdr:row>
      <xdr:rowOff>4879460</xdr:rowOff>
    </xdr:to>
    <xdr:pic>
      <xdr:nvPicPr>
        <xdr:cNvPr id="47" name="Imagen 46">
          <a:extLst>
            <a:ext uri="{FF2B5EF4-FFF2-40B4-BE49-F238E27FC236}">
              <a16:creationId xmlns:a16="http://schemas.microsoft.com/office/drawing/2014/main" id="{2F99D613-449E-4AD7-899F-3CE85B6946DC}"/>
            </a:ext>
          </a:extLst>
        </xdr:cNvPr>
        <xdr:cNvPicPr>
          <a:picLocks/>
        </xdr:cNvPicPr>
      </xdr:nvPicPr>
      <xdr:blipFill>
        <a:blip xmlns:r="http://schemas.openxmlformats.org/officeDocument/2006/relationships" r:embed="rId30"/>
        <a:stretch>
          <a:fillRect/>
        </a:stretch>
      </xdr:blipFill>
      <xdr:spPr>
        <a:xfrm>
          <a:off x="3047999" y="149394032"/>
          <a:ext cx="1544400" cy="1281428"/>
        </a:xfrm>
        <a:prstGeom prst="rect">
          <a:avLst/>
        </a:prstGeom>
      </xdr:spPr>
    </xdr:pic>
    <xdr:clientData/>
  </xdr:twoCellAnchor>
  <xdr:twoCellAnchor editAs="oneCell">
    <xdr:from>
      <xdr:col>1</xdr:col>
      <xdr:colOff>1037166</xdr:colOff>
      <xdr:row>21</xdr:row>
      <xdr:rowOff>21167</xdr:rowOff>
    </xdr:from>
    <xdr:to>
      <xdr:col>1</xdr:col>
      <xdr:colOff>5751358</xdr:colOff>
      <xdr:row>21</xdr:row>
      <xdr:rowOff>5197967</xdr:rowOff>
    </xdr:to>
    <xdr:pic>
      <xdr:nvPicPr>
        <xdr:cNvPr id="50" name="Imagen 49">
          <a:extLst>
            <a:ext uri="{FF2B5EF4-FFF2-40B4-BE49-F238E27FC236}">
              <a16:creationId xmlns:a16="http://schemas.microsoft.com/office/drawing/2014/main" id="{975CA14D-07E4-47E3-A03D-072722093301}"/>
            </a:ext>
          </a:extLst>
        </xdr:cNvPr>
        <xdr:cNvPicPr>
          <a:picLocks noChangeAspect="1"/>
        </xdr:cNvPicPr>
      </xdr:nvPicPr>
      <xdr:blipFill>
        <a:blip xmlns:r="http://schemas.openxmlformats.org/officeDocument/2006/relationships" r:embed="rId31"/>
        <a:stretch>
          <a:fillRect/>
        </a:stretch>
      </xdr:blipFill>
      <xdr:spPr>
        <a:xfrm>
          <a:off x="3619499" y="109368167"/>
          <a:ext cx="4714192" cy="5176800"/>
        </a:xfrm>
        <a:prstGeom prst="rect">
          <a:avLst/>
        </a:prstGeom>
      </xdr:spPr>
    </xdr:pic>
    <xdr:clientData/>
  </xdr:twoCellAnchor>
  <xdr:twoCellAnchor editAs="oneCell">
    <xdr:from>
      <xdr:col>1</xdr:col>
      <xdr:colOff>1369786</xdr:colOff>
      <xdr:row>21</xdr:row>
      <xdr:rowOff>3565071</xdr:rowOff>
    </xdr:from>
    <xdr:to>
      <xdr:col>1</xdr:col>
      <xdr:colOff>2914186</xdr:colOff>
      <xdr:row>21</xdr:row>
      <xdr:rowOff>4849221</xdr:rowOff>
    </xdr:to>
    <xdr:pic>
      <xdr:nvPicPr>
        <xdr:cNvPr id="51" name="Imagen 5">
          <a:extLst>
            <a:ext uri="{FF2B5EF4-FFF2-40B4-BE49-F238E27FC236}">
              <a16:creationId xmlns:a16="http://schemas.microsoft.com/office/drawing/2014/main" id="{AF2324D8-71EB-4294-95D8-5C70EF584E33}"/>
            </a:ext>
          </a:extLst>
        </xdr:cNvPr>
        <xdr:cNvPicPr>
          <a:picLocks/>
        </xdr:cNvPicPr>
      </xdr:nvPicPr>
      <xdr:blipFill>
        <a:blip xmlns:r="http://schemas.openxmlformats.org/officeDocument/2006/relationships" r:embed="rId18"/>
        <a:stretch>
          <a:fillRect/>
        </a:stretch>
      </xdr:blipFill>
      <xdr:spPr>
        <a:xfrm>
          <a:off x="3952119" y="112912071"/>
          <a:ext cx="1544400" cy="1284150"/>
        </a:xfrm>
        <a:prstGeom prst="rect">
          <a:avLst/>
        </a:prstGeom>
      </xdr:spPr>
    </xdr:pic>
    <xdr:clientData/>
  </xdr:twoCellAnchor>
  <xdr:twoCellAnchor editAs="oneCell">
    <xdr:from>
      <xdr:col>1</xdr:col>
      <xdr:colOff>254000</xdr:colOff>
      <xdr:row>22</xdr:row>
      <xdr:rowOff>5185834</xdr:rowOff>
    </xdr:from>
    <xdr:to>
      <xdr:col>1</xdr:col>
      <xdr:colOff>6419627</xdr:colOff>
      <xdr:row>23</xdr:row>
      <xdr:rowOff>5155634</xdr:rowOff>
    </xdr:to>
    <xdr:pic>
      <xdr:nvPicPr>
        <xdr:cNvPr id="54" name="Imagen 53">
          <a:extLst>
            <a:ext uri="{FF2B5EF4-FFF2-40B4-BE49-F238E27FC236}">
              <a16:creationId xmlns:a16="http://schemas.microsoft.com/office/drawing/2014/main" id="{7CD2E799-8DE1-4561-9518-FEE5B5D2852E}"/>
            </a:ext>
          </a:extLst>
        </xdr:cNvPr>
        <xdr:cNvPicPr>
          <a:picLocks noChangeAspect="1"/>
        </xdr:cNvPicPr>
      </xdr:nvPicPr>
      <xdr:blipFill>
        <a:blip xmlns:r="http://schemas.openxmlformats.org/officeDocument/2006/relationships" r:embed="rId32"/>
        <a:stretch>
          <a:fillRect/>
        </a:stretch>
      </xdr:blipFill>
      <xdr:spPr>
        <a:xfrm>
          <a:off x="2836333" y="119739834"/>
          <a:ext cx="6165627" cy="5176800"/>
        </a:xfrm>
        <a:prstGeom prst="rect">
          <a:avLst/>
        </a:prstGeom>
      </xdr:spPr>
    </xdr:pic>
    <xdr:clientData/>
  </xdr:twoCellAnchor>
  <xdr:twoCellAnchor editAs="oneCell">
    <xdr:from>
      <xdr:col>1</xdr:col>
      <xdr:colOff>4556881</xdr:colOff>
      <xdr:row>23</xdr:row>
      <xdr:rowOff>3631596</xdr:rowOff>
    </xdr:from>
    <xdr:to>
      <xdr:col>1</xdr:col>
      <xdr:colOff>6101281</xdr:colOff>
      <xdr:row>23</xdr:row>
      <xdr:rowOff>4915746</xdr:rowOff>
    </xdr:to>
    <xdr:pic>
      <xdr:nvPicPr>
        <xdr:cNvPr id="55" name="Imagen 54">
          <a:extLst>
            <a:ext uri="{FF2B5EF4-FFF2-40B4-BE49-F238E27FC236}">
              <a16:creationId xmlns:a16="http://schemas.microsoft.com/office/drawing/2014/main" id="{FC4F11D4-8CE9-4EF9-9BFD-ECEF6502F52A}"/>
            </a:ext>
          </a:extLst>
        </xdr:cNvPr>
        <xdr:cNvPicPr>
          <a:picLocks/>
        </xdr:cNvPicPr>
      </xdr:nvPicPr>
      <xdr:blipFill>
        <a:blip xmlns:r="http://schemas.openxmlformats.org/officeDocument/2006/relationships" r:embed="rId27"/>
        <a:stretch>
          <a:fillRect/>
        </a:stretch>
      </xdr:blipFill>
      <xdr:spPr>
        <a:xfrm>
          <a:off x="7139214" y="123392596"/>
          <a:ext cx="1544400" cy="1284150"/>
        </a:xfrm>
        <a:prstGeom prst="rect">
          <a:avLst/>
        </a:prstGeom>
      </xdr:spPr>
    </xdr:pic>
    <xdr:clientData/>
  </xdr:twoCellAnchor>
  <xdr:twoCellAnchor editAs="oneCell">
    <xdr:from>
      <xdr:col>1</xdr:col>
      <xdr:colOff>84667</xdr:colOff>
      <xdr:row>24</xdr:row>
      <xdr:rowOff>21166</xdr:rowOff>
    </xdr:from>
    <xdr:to>
      <xdr:col>1</xdr:col>
      <xdr:colOff>6540135</xdr:colOff>
      <xdr:row>24</xdr:row>
      <xdr:rowOff>5197966</xdr:rowOff>
    </xdr:to>
    <xdr:pic>
      <xdr:nvPicPr>
        <xdr:cNvPr id="58" name="Imagen 57">
          <a:extLst>
            <a:ext uri="{FF2B5EF4-FFF2-40B4-BE49-F238E27FC236}">
              <a16:creationId xmlns:a16="http://schemas.microsoft.com/office/drawing/2014/main" id="{A322E53A-3870-4243-AED0-AC4EBEC8BA52}"/>
            </a:ext>
          </a:extLst>
        </xdr:cNvPr>
        <xdr:cNvPicPr>
          <a:picLocks noChangeAspect="1"/>
        </xdr:cNvPicPr>
      </xdr:nvPicPr>
      <xdr:blipFill rotWithShape="1">
        <a:blip xmlns:r="http://schemas.openxmlformats.org/officeDocument/2006/relationships" r:embed="rId33"/>
        <a:srcRect l="8683"/>
        <a:stretch/>
      </xdr:blipFill>
      <xdr:spPr>
        <a:xfrm>
          <a:off x="2667000" y="124989166"/>
          <a:ext cx="6455468" cy="5176800"/>
        </a:xfrm>
        <a:prstGeom prst="rect">
          <a:avLst/>
        </a:prstGeom>
      </xdr:spPr>
    </xdr:pic>
    <xdr:clientData/>
  </xdr:twoCellAnchor>
  <xdr:twoCellAnchor editAs="oneCell">
    <xdr:from>
      <xdr:col>1</xdr:col>
      <xdr:colOff>4623404</xdr:colOff>
      <xdr:row>24</xdr:row>
      <xdr:rowOff>3540880</xdr:rowOff>
    </xdr:from>
    <xdr:to>
      <xdr:col>1</xdr:col>
      <xdr:colOff>6167804</xdr:colOff>
      <xdr:row>24</xdr:row>
      <xdr:rowOff>4825030</xdr:rowOff>
    </xdr:to>
    <xdr:pic>
      <xdr:nvPicPr>
        <xdr:cNvPr id="59" name="Imagen 58">
          <a:extLst>
            <a:ext uri="{FF2B5EF4-FFF2-40B4-BE49-F238E27FC236}">
              <a16:creationId xmlns:a16="http://schemas.microsoft.com/office/drawing/2014/main" id="{447C8128-1E1B-4EF3-9387-22EA8735682A}"/>
            </a:ext>
          </a:extLst>
        </xdr:cNvPr>
        <xdr:cNvPicPr>
          <a:picLocks/>
        </xdr:cNvPicPr>
      </xdr:nvPicPr>
      <xdr:blipFill>
        <a:blip xmlns:r="http://schemas.openxmlformats.org/officeDocument/2006/relationships" r:embed="rId34"/>
        <a:stretch>
          <a:fillRect/>
        </a:stretch>
      </xdr:blipFill>
      <xdr:spPr>
        <a:xfrm>
          <a:off x="7205737" y="128508880"/>
          <a:ext cx="1544400" cy="1284150"/>
        </a:xfrm>
        <a:prstGeom prst="rect">
          <a:avLst/>
        </a:prstGeom>
      </xdr:spPr>
    </xdr:pic>
    <xdr:clientData/>
  </xdr:twoCellAnchor>
  <xdr:twoCellAnchor editAs="oneCell">
    <xdr:from>
      <xdr:col>1</xdr:col>
      <xdr:colOff>127000</xdr:colOff>
      <xdr:row>24</xdr:row>
      <xdr:rowOff>5185834</xdr:rowOff>
    </xdr:from>
    <xdr:to>
      <xdr:col>1</xdr:col>
      <xdr:colOff>6540500</xdr:colOff>
      <xdr:row>25</xdr:row>
      <xdr:rowOff>5155634</xdr:rowOff>
    </xdr:to>
    <xdr:pic>
      <xdr:nvPicPr>
        <xdr:cNvPr id="60" name="Imagen 59">
          <a:extLst>
            <a:ext uri="{FF2B5EF4-FFF2-40B4-BE49-F238E27FC236}">
              <a16:creationId xmlns:a16="http://schemas.microsoft.com/office/drawing/2014/main" id="{B0B75CEE-7671-411A-A628-AB8B3316DFEB}"/>
            </a:ext>
          </a:extLst>
        </xdr:cNvPr>
        <xdr:cNvPicPr>
          <a:picLocks noChangeAspect="1"/>
        </xdr:cNvPicPr>
      </xdr:nvPicPr>
      <xdr:blipFill rotWithShape="1">
        <a:blip xmlns:r="http://schemas.openxmlformats.org/officeDocument/2006/relationships" r:embed="rId35"/>
        <a:srcRect l="4386" r="12558"/>
        <a:stretch/>
      </xdr:blipFill>
      <xdr:spPr>
        <a:xfrm>
          <a:off x="2709333" y="130153834"/>
          <a:ext cx="6413500" cy="5176800"/>
        </a:xfrm>
        <a:prstGeom prst="rect">
          <a:avLst/>
        </a:prstGeom>
      </xdr:spPr>
    </xdr:pic>
    <xdr:clientData/>
  </xdr:twoCellAnchor>
  <xdr:twoCellAnchor editAs="oneCell">
    <xdr:from>
      <xdr:col>1</xdr:col>
      <xdr:colOff>4596190</xdr:colOff>
      <xdr:row>25</xdr:row>
      <xdr:rowOff>3698119</xdr:rowOff>
    </xdr:from>
    <xdr:to>
      <xdr:col>1</xdr:col>
      <xdr:colOff>6140590</xdr:colOff>
      <xdr:row>25</xdr:row>
      <xdr:rowOff>4979548</xdr:rowOff>
    </xdr:to>
    <xdr:pic>
      <xdr:nvPicPr>
        <xdr:cNvPr id="61" name="Imagen 60">
          <a:extLst>
            <a:ext uri="{FF2B5EF4-FFF2-40B4-BE49-F238E27FC236}">
              <a16:creationId xmlns:a16="http://schemas.microsoft.com/office/drawing/2014/main" id="{D1986966-CF67-434A-B803-21AF6BC770A9}"/>
            </a:ext>
          </a:extLst>
        </xdr:cNvPr>
        <xdr:cNvPicPr>
          <a:picLocks/>
        </xdr:cNvPicPr>
      </xdr:nvPicPr>
      <xdr:blipFill>
        <a:blip xmlns:r="http://schemas.openxmlformats.org/officeDocument/2006/relationships" r:embed="rId24"/>
        <a:stretch>
          <a:fillRect/>
        </a:stretch>
      </xdr:blipFill>
      <xdr:spPr>
        <a:xfrm>
          <a:off x="7178523" y="133873119"/>
          <a:ext cx="1544400" cy="1281429"/>
        </a:xfrm>
        <a:prstGeom prst="rect">
          <a:avLst/>
        </a:prstGeom>
      </xdr:spPr>
    </xdr:pic>
    <xdr:clientData/>
  </xdr:twoCellAnchor>
  <xdr:twoCellAnchor editAs="oneCell">
    <xdr:from>
      <xdr:col>1</xdr:col>
      <xdr:colOff>0</xdr:colOff>
      <xdr:row>26</xdr:row>
      <xdr:rowOff>0</xdr:rowOff>
    </xdr:from>
    <xdr:to>
      <xdr:col>2</xdr:col>
      <xdr:colOff>3452</xdr:colOff>
      <xdr:row>26</xdr:row>
      <xdr:rowOff>5176800</xdr:rowOff>
    </xdr:to>
    <xdr:pic>
      <xdr:nvPicPr>
        <xdr:cNvPr id="62" name="Imagen 61">
          <a:extLst>
            <a:ext uri="{FF2B5EF4-FFF2-40B4-BE49-F238E27FC236}">
              <a16:creationId xmlns:a16="http://schemas.microsoft.com/office/drawing/2014/main" id="{629EC838-7409-4ADC-AB14-A9B3CDFC3CC4}"/>
            </a:ext>
          </a:extLst>
        </xdr:cNvPr>
        <xdr:cNvPicPr>
          <a:picLocks noChangeAspect="1"/>
        </xdr:cNvPicPr>
      </xdr:nvPicPr>
      <xdr:blipFill>
        <a:blip xmlns:r="http://schemas.openxmlformats.org/officeDocument/2006/relationships" r:embed="rId36"/>
        <a:stretch>
          <a:fillRect/>
        </a:stretch>
      </xdr:blipFill>
      <xdr:spPr>
        <a:xfrm>
          <a:off x="2582333" y="135382000"/>
          <a:ext cx="6670952" cy="5176800"/>
        </a:xfrm>
        <a:prstGeom prst="rect">
          <a:avLst/>
        </a:prstGeom>
      </xdr:spPr>
    </xdr:pic>
    <xdr:clientData/>
  </xdr:twoCellAnchor>
  <xdr:twoCellAnchor editAs="oneCell">
    <xdr:from>
      <xdr:col>1</xdr:col>
      <xdr:colOff>399142</xdr:colOff>
      <xdr:row>26</xdr:row>
      <xdr:rowOff>3543903</xdr:rowOff>
    </xdr:from>
    <xdr:to>
      <xdr:col>1</xdr:col>
      <xdr:colOff>1943542</xdr:colOff>
      <xdr:row>26</xdr:row>
      <xdr:rowOff>4825332</xdr:rowOff>
    </xdr:to>
    <xdr:pic>
      <xdr:nvPicPr>
        <xdr:cNvPr id="63" name="Imagen 62">
          <a:extLst>
            <a:ext uri="{FF2B5EF4-FFF2-40B4-BE49-F238E27FC236}">
              <a16:creationId xmlns:a16="http://schemas.microsoft.com/office/drawing/2014/main" id="{39E51E4C-2CC1-4350-9B9D-E71AFFD76BAA}"/>
            </a:ext>
          </a:extLst>
        </xdr:cNvPr>
        <xdr:cNvPicPr>
          <a:picLocks/>
        </xdr:cNvPicPr>
      </xdr:nvPicPr>
      <xdr:blipFill>
        <a:blip xmlns:r="http://schemas.openxmlformats.org/officeDocument/2006/relationships" r:embed="rId24"/>
        <a:stretch>
          <a:fillRect/>
        </a:stretch>
      </xdr:blipFill>
      <xdr:spPr>
        <a:xfrm>
          <a:off x="2981475" y="138925903"/>
          <a:ext cx="1544400" cy="1281429"/>
        </a:xfrm>
        <a:prstGeom prst="rect">
          <a:avLst/>
        </a:prstGeom>
      </xdr:spPr>
    </xdr:pic>
    <xdr:clientData/>
  </xdr:twoCellAnchor>
  <xdr:twoCellAnchor editAs="oneCell">
    <xdr:from>
      <xdr:col>1</xdr:col>
      <xdr:colOff>994833</xdr:colOff>
      <xdr:row>17</xdr:row>
      <xdr:rowOff>1</xdr:rowOff>
    </xdr:from>
    <xdr:to>
      <xdr:col>1</xdr:col>
      <xdr:colOff>5674966</xdr:colOff>
      <xdr:row>17</xdr:row>
      <xdr:rowOff>5176801</xdr:rowOff>
    </xdr:to>
    <xdr:pic>
      <xdr:nvPicPr>
        <xdr:cNvPr id="64" name="Imagen 63">
          <a:extLst>
            <a:ext uri="{FF2B5EF4-FFF2-40B4-BE49-F238E27FC236}">
              <a16:creationId xmlns:a16="http://schemas.microsoft.com/office/drawing/2014/main" id="{FCFF4077-2CDF-44FF-9615-CB34E2D1731D}"/>
            </a:ext>
          </a:extLst>
        </xdr:cNvPr>
        <xdr:cNvPicPr>
          <a:picLocks noChangeAspect="1"/>
        </xdr:cNvPicPr>
      </xdr:nvPicPr>
      <xdr:blipFill>
        <a:blip xmlns:r="http://schemas.openxmlformats.org/officeDocument/2006/relationships" r:embed="rId37"/>
        <a:stretch>
          <a:fillRect/>
        </a:stretch>
      </xdr:blipFill>
      <xdr:spPr>
        <a:xfrm>
          <a:off x="3577166" y="88519001"/>
          <a:ext cx="4680133" cy="5176800"/>
        </a:xfrm>
        <a:prstGeom prst="rect">
          <a:avLst/>
        </a:prstGeom>
      </xdr:spPr>
    </xdr:pic>
    <xdr:clientData/>
  </xdr:twoCellAnchor>
  <xdr:twoCellAnchor editAs="oneCell">
    <xdr:from>
      <xdr:col>1</xdr:col>
      <xdr:colOff>1348619</xdr:colOff>
      <xdr:row>17</xdr:row>
      <xdr:rowOff>3637644</xdr:rowOff>
    </xdr:from>
    <xdr:to>
      <xdr:col>1</xdr:col>
      <xdr:colOff>2893019</xdr:colOff>
      <xdr:row>17</xdr:row>
      <xdr:rowOff>4921794</xdr:rowOff>
    </xdr:to>
    <xdr:pic>
      <xdr:nvPicPr>
        <xdr:cNvPr id="65" name="Imagen 5">
          <a:extLst>
            <a:ext uri="{FF2B5EF4-FFF2-40B4-BE49-F238E27FC236}">
              <a16:creationId xmlns:a16="http://schemas.microsoft.com/office/drawing/2014/main" id="{F85E1664-3DCC-49E0-BEF0-294EB6672F8D}"/>
            </a:ext>
          </a:extLst>
        </xdr:cNvPr>
        <xdr:cNvPicPr>
          <a:picLocks/>
        </xdr:cNvPicPr>
      </xdr:nvPicPr>
      <xdr:blipFill>
        <a:blip xmlns:r="http://schemas.openxmlformats.org/officeDocument/2006/relationships" r:embed="rId18"/>
        <a:stretch>
          <a:fillRect/>
        </a:stretch>
      </xdr:blipFill>
      <xdr:spPr>
        <a:xfrm>
          <a:off x="3930952" y="92156644"/>
          <a:ext cx="1544400" cy="1284150"/>
        </a:xfrm>
        <a:prstGeom prst="rect">
          <a:avLst/>
        </a:prstGeom>
      </xdr:spPr>
    </xdr:pic>
    <xdr:clientData/>
  </xdr:twoCellAnchor>
  <xdr:twoCellAnchor editAs="oneCell">
    <xdr:from>
      <xdr:col>1</xdr:col>
      <xdr:colOff>931334</xdr:colOff>
      <xdr:row>18</xdr:row>
      <xdr:rowOff>0</xdr:rowOff>
    </xdr:from>
    <xdr:to>
      <xdr:col>1</xdr:col>
      <xdr:colOff>5763015</xdr:colOff>
      <xdr:row>18</xdr:row>
      <xdr:rowOff>5176800</xdr:rowOff>
    </xdr:to>
    <xdr:pic>
      <xdr:nvPicPr>
        <xdr:cNvPr id="66" name="Imagen 65">
          <a:extLst>
            <a:ext uri="{FF2B5EF4-FFF2-40B4-BE49-F238E27FC236}">
              <a16:creationId xmlns:a16="http://schemas.microsoft.com/office/drawing/2014/main" id="{3ACB1015-A8AA-4153-BCEA-DF101E4239A5}"/>
            </a:ext>
          </a:extLst>
        </xdr:cNvPr>
        <xdr:cNvPicPr>
          <a:picLocks noChangeAspect="1"/>
        </xdr:cNvPicPr>
      </xdr:nvPicPr>
      <xdr:blipFill>
        <a:blip xmlns:r="http://schemas.openxmlformats.org/officeDocument/2006/relationships" r:embed="rId38"/>
        <a:stretch>
          <a:fillRect/>
        </a:stretch>
      </xdr:blipFill>
      <xdr:spPr>
        <a:xfrm>
          <a:off x="3513667" y="93726000"/>
          <a:ext cx="4831681" cy="5176800"/>
        </a:xfrm>
        <a:prstGeom prst="rect">
          <a:avLst/>
        </a:prstGeom>
      </xdr:spPr>
    </xdr:pic>
    <xdr:clientData/>
  </xdr:twoCellAnchor>
  <xdr:twoCellAnchor editAs="oneCell">
    <xdr:from>
      <xdr:col>1</xdr:col>
      <xdr:colOff>3758595</xdr:colOff>
      <xdr:row>18</xdr:row>
      <xdr:rowOff>3552975</xdr:rowOff>
    </xdr:from>
    <xdr:to>
      <xdr:col>1</xdr:col>
      <xdr:colOff>5302995</xdr:colOff>
      <xdr:row>18</xdr:row>
      <xdr:rowOff>4834404</xdr:rowOff>
    </xdr:to>
    <xdr:pic>
      <xdr:nvPicPr>
        <xdr:cNvPr id="67" name="Imagen 66">
          <a:extLst>
            <a:ext uri="{FF2B5EF4-FFF2-40B4-BE49-F238E27FC236}">
              <a16:creationId xmlns:a16="http://schemas.microsoft.com/office/drawing/2014/main" id="{8706844A-CC23-43B0-8D9A-3FA3FB36BF9F}"/>
            </a:ext>
          </a:extLst>
        </xdr:cNvPr>
        <xdr:cNvPicPr>
          <a:picLocks/>
        </xdr:cNvPicPr>
      </xdr:nvPicPr>
      <xdr:blipFill>
        <a:blip xmlns:r="http://schemas.openxmlformats.org/officeDocument/2006/relationships" r:embed="rId24"/>
        <a:stretch>
          <a:fillRect/>
        </a:stretch>
      </xdr:blipFill>
      <xdr:spPr>
        <a:xfrm>
          <a:off x="6340928" y="97278975"/>
          <a:ext cx="1544400" cy="1281429"/>
        </a:xfrm>
        <a:prstGeom prst="rect">
          <a:avLst/>
        </a:prstGeom>
      </xdr:spPr>
    </xdr:pic>
    <xdr:clientData/>
  </xdr:twoCellAnchor>
  <xdr:twoCellAnchor editAs="oneCell">
    <xdr:from>
      <xdr:col>1</xdr:col>
      <xdr:colOff>1016000</xdr:colOff>
      <xdr:row>19</xdr:row>
      <xdr:rowOff>21167</xdr:rowOff>
    </xdr:from>
    <xdr:to>
      <xdr:col>1</xdr:col>
      <xdr:colOff>5682561</xdr:colOff>
      <xdr:row>19</xdr:row>
      <xdr:rowOff>5197967</xdr:rowOff>
    </xdr:to>
    <xdr:pic>
      <xdr:nvPicPr>
        <xdr:cNvPr id="68" name="Imagen 67">
          <a:extLst>
            <a:ext uri="{FF2B5EF4-FFF2-40B4-BE49-F238E27FC236}">
              <a16:creationId xmlns:a16="http://schemas.microsoft.com/office/drawing/2014/main" id="{8D9CA267-3608-4D74-9E42-39FF3F478255}"/>
            </a:ext>
          </a:extLst>
        </xdr:cNvPr>
        <xdr:cNvPicPr>
          <a:picLocks noChangeAspect="1"/>
        </xdr:cNvPicPr>
      </xdr:nvPicPr>
      <xdr:blipFill>
        <a:blip xmlns:r="http://schemas.openxmlformats.org/officeDocument/2006/relationships" r:embed="rId39"/>
        <a:stretch>
          <a:fillRect/>
        </a:stretch>
      </xdr:blipFill>
      <xdr:spPr>
        <a:xfrm>
          <a:off x="3598333" y="98954167"/>
          <a:ext cx="4666561" cy="5176800"/>
        </a:xfrm>
        <a:prstGeom prst="rect">
          <a:avLst/>
        </a:prstGeom>
      </xdr:spPr>
    </xdr:pic>
    <xdr:clientData/>
  </xdr:twoCellAnchor>
  <xdr:twoCellAnchor editAs="oneCell">
    <xdr:from>
      <xdr:col>1</xdr:col>
      <xdr:colOff>1330476</xdr:colOff>
      <xdr:row>19</xdr:row>
      <xdr:rowOff>3604382</xdr:rowOff>
    </xdr:from>
    <xdr:to>
      <xdr:col>1</xdr:col>
      <xdr:colOff>2874876</xdr:colOff>
      <xdr:row>19</xdr:row>
      <xdr:rowOff>4888532</xdr:rowOff>
    </xdr:to>
    <xdr:pic>
      <xdr:nvPicPr>
        <xdr:cNvPr id="69" name="Imagen 5">
          <a:extLst>
            <a:ext uri="{FF2B5EF4-FFF2-40B4-BE49-F238E27FC236}">
              <a16:creationId xmlns:a16="http://schemas.microsoft.com/office/drawing/2014/main" id="{ED3C3CC8-69CE-439D-B470-9BD53B466916}"/>
            </a:ext>
          </a:extLst>
        </xdr:cNvPr>
        <xdr:cNvPicPr>
          <a:picLocks/>
        </xdr:cNvPicPr>
      </xdr:nvPicPr>
      <xdr:blipFill>
        <a:blip xmlns:r="http://schemas.openxmlformats.org/officeDocument/2006/relationships" r:embed="rId18"/>
        <a:stretch>
          <a:fillRect/>
        </a:stretch>
      </xdr:blipFill>
      <xdr:spPr>
        <a:xfrm>
          <a:off x="3912809" y="102537382"/>
          <a:ext cx="1544400" cy="1284150"/>
        </a:xfrm>
        <a:prstGeom prst="rect">
          <a:avLst/>
        </a:prstGeom>
      </xdr:spPr>
    </xdr:pic>
    <xdr:clientData/>
  </xdr:twoCellAnchor>
  <xdr:twoCellAnchor editAs="oneCell">
    <xdr:from>
      <xdr:col>1</xdr:col>
      <xdr:colOff>275166</xdr:colOff>
      <xdr:row>15</xdr:row>
      <xdr:rowOff>21166</xdr:rowOff>
    </xdr:from>
    <xdr:to>
      <xdr:col>1</xdr:col>
      <xdr:colOff>6375313</xdr:colOff>
      <xdr:row>15</xdr:row>
      <xdr:rowOff>5197966</xdr:rowOff>
    </xdr:to>
    <xdr:pic>
      <xdr:nvPicPr>
        <xdr:cNvPr id="70" name="Imagen 69">
          <a:extLst>
            <a:ext uri="{FF2B5EF4-FFF2-40B4-BE49-F238E27FC236}">
              <a16:creationId xmlns:a16="http://schemas.microsoft.com/office/drawing/2014/main" id="{89862DC7-0C69-43C7-B79D-9FF4C4A92F0D}"/>
            </a:ext>
          </a:extLst>
        </xdr:cNvPr>
        <xdr:cNvPicPr>
          <a:picLocks noChangeAspect="1"/>
        </xdr:cNvPicPr>
      </xdr:nvPicPr>
      <xdr:blipFill>
        <a:blip xmlns:r="http://schemas.openxmlformats.org/officeDocument/2006/relationships" r:embed="rId40"/>
        <a:stretch>
          <a:fillRect/>
        </a:stretch>
      </xdr:blipFill>
      <xdr:spPr>
        <a:xfrm>
          <a:off x="2857499" y="78126166"/>
          <a:ext cx="6100147" cy="5176800"/>
        </a:xfrm>
        <a:prstGeom prst="rect">
          <a:avLst/>
        </a:prstGeom>
      </xdr:spPr>
    </xdr:pic>
    <xdr:clientData/>
  </xdr:twoCellAnchor>
  <xdr:twoCellAnchor editAs="oneCell">
    <xdr:from>
      <xdr:col>1</xdr:col>
      <xdr:colOff>4457095</xdr:colOff>
      <xdr:row>15</xdr:row>
      <xdr:rowOff>3667880</xdr:rowOff>
    </xdr:from>
    <xdr:to>
      <xdr:col>1</xdr:col>
      <xdr:colOff>6001495</xdr:colOff>
      <xdr:row>15</xdr:row>
      <xdr:rowOff>4949309</xdr:rowOff>
    </xdr:to>
    <xdr:pic>
      <xdr:nvPicPr>
        <xdr:cNvPr id="71" name="Imagen 70">
          <a:extLst>
            <a:ext uri="{FF2B5EF4-FFF2-40B4-BE49-F238E27FC236}">
              <a16:creationId xmlns:a16="http://schemas.microsoft.com/office/drawing/2014/main" id="{8E05CED3-9BF7-493B-A396-3F6E10EEC0F3}"/>
            </a:ext>
          </a:extLst>
        </xdr:cNvPr>
        <xdr:cNvPicPr>
          <a:picLocks/>
        </xdr:cNvPicPr>
      </xdr:nvPicPr>
      <xdr:blipFill>
        <a:blip xmlns:r="http://schemas.openxmlformats.org/officeDocument/2006/relationships" r:embed="rId24"/>
        <a:stretch>
          <a:fillRect/>
        </a:stretch>
      </xdr:blipFill>
      <xdr:spPr>
        <a:xfrm>
          <a:off x="7039428" y="81772880"/>
          <a:ext cx="1544400" cy="1281429"/>
        </a:xfrm>
        <a:prstGeom prst="rect">
          <a:avLst/>
        </a:prstGeom>
      </xdr:spPr>
    </xdr:pic>
    <xdr:clientData/>
  </xdr:twoCellAnchor>
  <xdr:twoCellAnchor editAs="oneCell">
    <xdr:from>
      <xdr:col>1</xdr:col>
      <xdr:colOff>1270001</xdr:colOff>
      <xdr:row>27</xdr:row>
      <xdr:rowOff>0</xdr:rowOff>
    </xdr:from>
    <xdr:to>
      <xdr:col>1</xdr:col>
      <xdr:colOff>6210148</xdr:colOff>
      <xdr:row>27</xdr:row>
      <xdr:rowOff>5176800</xdr:rowOff>
    </xdr:to>
    <xdr:pic>
      <xdr:nvPicPr>
        <xdr:cNvPr id="72" name="Imagen 71">
          <a:extLst>
            <a:ext uri="{FF2B5EF4-FFF2-40B4-BE49-F238E27FC236}">
              <a16:creationId xmlns:a16="http://schemas.microsoft.com/office/drawing/2014/main" id="{E7CB48A7-9BAC-4F42-9286-532B0F871D5B}"/>
            </a:ext>
          </a:extLst>
        </xdr:cNvPr>
        <xdr:cNvPicPr>
          <a:picLocks noChangeAspect="1"/>
        </xdr:cNvPicPr>
      </xdr:nvPicPr>
      <xdr:blipFill>
        <a:blip xmlns:r="http://schemas.openxmlformats.org/officeDocument/2006/relationships" r:embed="rId41"/>
        <a:stretch>
          <a:fillRect/>
        </a:stretch>
      </xdr:blipFill>
      <xdr:spPr>
        <a:xfrm>
          <a:off x="3852334" y="140589000"/>
          <a:ext cx="4940147" cy="5176800"/>
        </a:xfrm>
        <a:prstGeom prst="rect">
          <a:avLst/>
        </a:prstGeom>
      </xdr:spPr>
    </xdr:pic>
    <xdr:clientData/>
  </xdr:twoCellAnchor>
  <xdr:twoCellAnchor editAs="oneCell">
    <xdr:from>
      <xdr:col>1</xdr:col>
      <xdr:colOff>4308930</xdr:colOff>
      <xdr:row>27</xdr:row>
      <xdr:rowOff>3556000</xdr:rowOff>
    </xdr:from>
    <xdr:to>
      <xdr:col>1</xdr:col>
      <xdr:colOff>5853330</xdr:colOff>
      <xdr:row>27</xdr:row>
      <xdr:rowOff>4840150</xdr:rowOff>
    </xdr:to>
    <xdr:pic>
      <xdr:nvPicPr>
        <xdr:cNvPr id="73" name="Imagen 5">
          <a:extLst>
            <a:ext uri="{FF2B5EF4-FFF2-40B4-BE49-F238E27FC236}">
              <a16:creationId xmlns:a16="http://schemas.microsoft.com/office/drawing/2014/main" id="{AD9C8AB9-094F-407B-B89F-52FE0FA23B57}"/>
            </a:ext>
          </a:extLst>
        </xdr:cNvPr>
        <xdr:cNvPicPr>
          <a:picLocks/>
        </xdr:cNvPicPr>
      </xdr:nvPicPr>
      <xdr:blipFill>
        <a:blip xmlns:r="http://schemas.openxmlformats.org/officeDocument/2006/relationships" r:embed="rId18"/>
        <a:stretch>
          <a:fillRect/>
        </a:stretch>
      </xdr:blipFill>
      <xdr:spPr>
        <a:xfrm>
          <a:off x="6891263" y="144145000"/>
          <a:ext cx="1544400" cy="1284150"/>
        </a:xfrm>
        <a:prstGeom prst="rect">
          <a:avLst/>
        </a:prstGeom>
      </xdr:spPr>
    </xdr:pic>
    <xdr:clientData/>
  </xdr:twoCellAnchor>
  <xdr:twoCellAnchor editAs="oneCell">
    <xdr:from>
      <xdr:col>1</xdr:col>
      <xdr:colOff>0</xdr:colOff>
      <xdr:row>29</xdr:row>
      <xdr:rowOff>0</xdr:rowOff>
    </xdr:from>
    <xdr:to>
      <xdr:col>2</xdr:col>
      <xdr:colOff>79337</xdr:colOff>
      <xdr:row>29</xdr:row>
      <xdr:rowOff>5176800</xdr:rowOff>
    </xdr:to>
    <xdr:pic>
      <xdr:nvPicPr>
        <xdr:cNvPr id="74" name="Imagen 73">
          <a:extLst>
            <a:ext uri="{FF2B5EF4-FFF2-40B4-BE49-F238E27FC236}">
              <a16:creationId xmlns:a16="http://schemas.microsoft.com/office/drawing/2014/main" id="{6BA0E3A3-974A-4C38-A9A7-12CD9C50E6DE}"/>
            </a:ext>
          </a:extLst>
        </xdr:cNvPr>
        <xdr:cNvPicPr>
          <a:picLocks noChangeAspect="1"/>
        </xdr:cNvPicPr>
      </xdr:nvPicPr>
      <xdr:blipFill rotWithShape="1">
        <a:blip xmlns:r="http://schemas.openxmlformats.org/officeDocument/2006/relationships" r:embed="rId42"/>
        <a:srcRect l="7580"/>
        <a:stretch/>
      </xdr:blipFill>
      <xdr:spPr>
        <a:xfrm>
          <a:off x="2582333" y="151003000"/>
          <a:ext cx="6746837" cy="5176800"/>
        </a:xfrm>
        <a:prstGeom prst="rect">
          <a:avLst/>
        </a:prstGeom>
      </xdr:spPr>
    </xdr:pic>
    <xdr:clientData/>
  </xdr:twoCellAnchor>
  <xdr:twoCellAnchor editAs="oneCell">
    <xdr:from>
      <xdr:col>1</xdr:col>
      <xdr:colOff>311453</xdr:colOff>
      <xdr:row>29</xdr:row>
      <xdr:rowOff>3592286</xdr:rowOff>
    </xdr:from>
    <xdr:to>
      <xdr:col>1</xdr:col>
      <xdr:colOff>1855853</xdr:colOff>
      <xdr:row>29</xdr:row>
      <xdr:rowOff>4873714</xdr:rowOff>
    </xdr:to>
    <xdr:pic>
      <xdr:nvPicPr>
        <xdr:cNvPr id="75" name="Imagen 74">
          <a:extLst>
            <a:ext uri="{FF2B5EF4-FFF2-40B4-BE49-F238E27FC236}">
              <a16:creationId xmlns:a16="http://schemas.microsoft.com/office/drawing/2014/main" id="{29AD299C-97C7-4A74-AF71-2D7590E6FFE9}"/>
            </a:ext>
          </a:extLst>
        </xdr:cNvPr>
        <xdr:cNvPicPr>
          <a:picLocks/>
        </xdr:cNvPicPr>
      </xdr:nvPicPr>
      <xdr:blipFill>
        <a:blip xmlns:r="http://schemas.openxmlformats.org/officeDocument/2006/relationships" r:embed="rId43"/>
        <a:stretch>
          <a:fillRect/>
        </a:stretch>
      </xdr:blipFill>
      <xdr:spPr>
        <a:xfrm>
          <a:off x="2893786" y="154595286"/>
          <a:ext cx="1544400" cy="1281428"/>
        </a:xfrm>
        <a:prstGeom prst="rect">
          <a:avLst/>
        </a:prstGeom>
      </xdr:spPr>
    </xdr:pic>
    <xdr:clientData/>
  </xdr:twoCellAnchor>
  <xdr:twoCellAnchor editAs="oneCell">
    <xdr:from>
      <xdr:col>1</xdr:col>
      <xdr:colOff>0</xdr:colOff>
      <xdr:row>30</xdr:row>
      <xdr:rowOff>0</xdr:rowOff>
    </xdr:from>
    <xdr:to>
      <xdr:col>2</xdr:col>
      <xdr:colOff>19579</xdr:colOff>
      <xdr:row>30</xdr:row>
      <xdr:rowOff>5176800</xdr:rowOff>
    </xdr:to>
    <xdr:pic>
      <xdr:nvPicPr>
        <xdr:cNvPr id="76" name="Imagen 75">
          <a:extLst>
            <a:ext uri="{FF2B5EF4-FFF2-40B4-BE49-F238E27FC236}">
              <a16:creationId xmlns:a16="http://schemas.microsoft.com/office/drawing/2014/main" id="{3ACB28C6-BCFE-4B0C-AE60-C3A26FE294D7}"/>
            </a:ext>
          </a:extLst>
        </xdr:cNvPr>
        <xdr:cNvPicPr>
          <a:picLocks noChangeAspect="1"/>
        </xdr:cNvPicPr>
      </xdr:nvPicPr>
      <xdr:blipFill>
        <a:blip xmlns:r="http://schemas.openxmlformats.org/officeDocument/2006/relationships" r:embed="rId44"/>
        <a:stretch>
          <a:fillRect/>
        </a:stretch>
      </xdr:blipFill>
      <xdr:spPr>
        <a:xfrm>
          <a:off x="2582333" y="156210000"/>
          <a:ext cx="6687079" cy="5176800"/>
        </a:xfrm>
        <a:prstGeom prst="rect">
          <a:avLst/>
        </a:prstGeom>
      </xdr:spPr>
    </xdr:pic>
    <xdr:clientData/>
  </xdr:twoCellAnchor>
  <xdr:twoCellAnchor editAs="oneCell">
    <xdr:from>
      <xdr:col>1</xdr:col>
      <xdr:colOff>4744358</xdr:colOff>
      <xdr:row>30</xdr:row>
      <xdr:rowOff>3556000</xdr:rowOff>
    </xdr:from>
    <xdr:to>
      <xdr:col>1</xdr:col>
      <xdr:colOff>6288758</xdr:colOff>
      <xdr:row>30</xdr:row>
      <xdr:rowOff>4837429</xdr:rowOff>
    </xdr:to>
    <xdr:pic>
      <xdr:nvPicPr>
        <xdr:cNvPr id="77" name="Imagen 76">
          <a:extLst>
            <a:ext uri="{FF2B5EF4-FFF2-40B4-BE49-F238E27FC236}">
              <a16:creationId xmlns:a16="http://schemas.microsoft.com/office/drawing/2014/main" id="{A533CACE-1271-4408-AA7B-D0AF88BE43E3}"/>
            </a:ext>
          </a:extLst>
        </xdr:cNvPr>
        <xdr:cNvPicPr>
          <a:picLocks/>
        </xdr:cNvPicPr>
      </xdr:nvPicPr>
      <xdr:blipFill>
        <a:blip xmlns:r="http://schemas.openxmlformats.org/officeDocument/2006/relationships" r:embed="rId24"/>
        <a:stretch>
          <a:fillRect/>
        </a:stretch>
      </xdr:blipFill>
      <xdr:spPr>
        <a:xfrm>
          <a:off x="7326691" y="159766000"/>
          <a:ext cx="1544400" cy="1281429"/>
        </a:xfrm>
        <a:prstGeom prst="rect">
          <a:avLst/>
        </a:prstGeom>
      </xdr:spPr>
    </xdr:pic>
    <xdr:clientData/>
  </xdr:twoCellAnchor>
  <xdr:twoCellAnchor editAs="oneCell">
    <xdr:from>
      <xdr:col>1</xdr:col>
      <xdr:colOff>423340</xdr:colOff>
      <xdr:row>31</xdr:row>
      <xdr:rowOff>0</xdr:rowOff>
    </xdr:from>
    <xdr:to>
      <xdr:col>1</xdr:col>
      <xdr:colOff>6273945</xdr:colOff>
      <xdr:row>31</xdr:row>
      <xdr:rowOff>5176800</xdr:rowOff>
    </xdr:to>
    <xdr:pic>
      <xdr:nvPicPr>
        <xdr:cNvPr id="78" name="Imagen 77">
          <a:extLst>
            <a:ext uri="{FF2B5EF4-FFF2-40B4-BE49-F238E27FC236}">
              <a16:creationId xmlns:a16="http://schemas.microsoft.com/office/drawing/2014/main" id="{3A04A82D-4283-47A2-B172-70D8689ABC10}"/>
            </a:ext>
          </a:extLst>
        </xdr:cNvPr>
        <xdr:cNvPicPr>
          <a:picLocks noChangeAspect="1"/>
        </xdr:cNvPicPr>
      </xdr:nvPicPr>
      <xdr:blipFill>
        <a:blip xmlns:r="http://schemas.openxmlformats.org/officeDocument/2006/relationships" r:embed="rId45"/>
        <a:stretch>
          <a:fillRect/>
        </a:stretch>
      </xdr:blipFill>
      <xdr:spPr>
        <a:xfrm>
          <a:off x="3005673" y="161417000"/>
          <a:ext cx="5850605" cy="5176800"/>
        </a:xfrm>
        <a:prstGeom prst="rect">
          <a:avLst/>
        </a:prstGeom>
      </xdr:spPr>
    </xdr:pic>
    <xdr:clientData/>
  </xdr:twoCellAnchor>
  <xdr:twoCellAnchor editAs="oneCell">
    <xdr:from>
      <xdr:col>1</xdr:col>
      <xdr:colOff>804340</xdr:colOff>
      <xdr:row>31</xdr:row>
      <xdr:rowOff>3559023</xdr:rowOff>
    </xdr:from>
    <xdr:to>
      <xdr:col>1</xdr:col>
      <xdr:colOff>2348740</xdr:colOff>
      <xdr:row>31</xdr:row>
      <xdr:rowOff>4840451</xdr:rowOff>
    </xdr:to>
    <xdr:pic>
      <xdr:nvPicPr>
        <xdr:cNvPr id="79" name="Imagen 78">
          <a:extLst>
            <a:ext uri="{FF2B5EF4-FFF2-40B4-BE49-F238E27FC236}">
              <a16:creationId xmlns:a16="http://schemas.microsoft.com/office/drawing/2014/main" id="{39CB0A74-79BB-421A-AD14-49959FFA86DB}"/>
            </a:ext>
          </a:extLst>
        </xdr:cNvPr>
        <xdr:cNvPicPr>
          <a:picLocks/>
        </xdr:cNvPicPr>
      </xdr:nvPicPr>
      <xdr:blipFill>
        <a:blip xmlns:r="http://schemas.openxmlformats.org/officeDocument/2006/relationships" r:embed="rId43"/>
        <a:stretch>
          <a:fillRect/>
        </a:stretch>
      </xdr:blipFill>
      <xdr:spPr>
        <a:xfrm>
          <a:off x="3386673" y="164976023"/>
          <a:ext cx="1544400" cy="1281428"/>
        </a:xfrm>
        <a:prstGeom prst="rect">
          <a:avLst/>
        </a:prstGeom>
      </xdr:spPr>
    </xdr:pic>
    <xdr:clientData/>
  </xdr:twoCellAnchor>
  <xdr:twoCellAnchor editAs="oneCell">
    <xdr:from>
      <xdr:col>1</xdr:col>
      <xdr:colOff>825505</xdr:colOff>
      <xdr:row>32</xdr:row>
      <xdr:rowOff>0</xdr:rowOff>
    </xdr:from>
    <xdr:to>
      <xdr:col>1</xdr:col>
      <xdr:colOff>5900084</xdr:colOff>
      <xdr:row>32</xdr:row>
      <xdr:rowOff>5176800</xdr:rowOff>
    </xdr:to>
    <xdr:pic>
      <xdr:nvPicPr>
        <xdr:cNvPr id="80" name="Imagen 79">
          <a:extLst>
            <a:ext uri="{FF2B5EF4-FFF2-40B4-BE49-F238E27FC236}">
              <a16:creationId xmlns:a16="http://schemas.microsoft.com/office/drawing/2014/main" id="{97627FC1-74FB-48A3-8BA1-4BC65B59127A}"/>
            </a:ext>
          </a:extLst>
        </xdr:cNvPr>
        <xdr:cNvPicPr>
          <a:picLocks noChangeAspect="1"/>
        </xdr:cNvPicPr>
      </xdr:nvPicPr>
      <xdr:blipFill>
        <a:blip xmlns:r="http://schemas.openxmlformats.org/officeDocument/2006/relationships" r:embed="rId46"/>
        <a:stretch>
          <a:fillRect/>
        </a:stretch>
      </xdr:blipFill>
      <xdr:spPr>
        <a:xfrm>
          <a:off x="3407838" y="166624000"/>
          <a:ext cx="5074579" cy="5176800"/>
        </a:xfrm>
        <a:prstGeom prst="rect">
          <a:avLst/>
        </a:prstGeom>
      </xdr:spPr>
    </xdr:pic>
    <xdr:clientData/>
  </xdr:twoCellAnchor>
  <xdr:twoCellAnchor editAs="oneCell">
    <xdr:from>
      <xdr:col>1</xdr:col>
      <xdr:colOff>3891648</xdr:colOff>
      <xdr:row>32</xdr:row>
      <xdr:rowOff>3592286</xdr:rowOff>
    </xdr:from>
    <xdr:to>
      <xdr:col>1</xdr:col>
      <xdr:colOff>5436048</xdr:colOff>
      <xdr:row>32</xdr:row>
      <xdr:rowOff>4873714</xdr:rowOff>
    </xdr:to>
    <xdr:pic>
      <xdr:nvPicPr>
        <xdr:cNvPr id="81" name="Imagen 80">
          <a:extLst>
            <a:ext uri="{FF2B5EF4-FFF2-40B4-BE49-F238E27FC236}">
              <a16:creationId xmlns:a16="http://schemas.microsoft.com/office/drawing/2014/main" id="{E6C380B5-82D3-4734-8DE2-5A95B7971306}"/>
            </a:ext>
          </a:extLst>
        </xdr:cNvPr>
        <xdr:cNvPicPr>
          <a:picLocks/>
        </xdr:cNvPicPr>
      </xdr:nvPicPr>
      <xdr:blipFill>
        <a:blip xmlns:r="http://schemas.openxmlformats.org/officeDocument/2006/relationships" r:embed="rId43"/>
        <a:stretch>
          <a:fillRect/>
        </a:stretch>
      </xdr:blipFill>
      <xdr:spPr>
        <a:xfrm>
          <a:off x="6473981" y="170216286"/>
          <a:ext cx="1544400" cy="1281428"/>
        </a:xfrm>
        <a:prstGeom prst="rect">
          <a:avLst/>
        </a:prstGeom>
      </xdr:spPr>
    </xdr:pic>
    <xdr:clientData/>
  </xdr:twoCellAnchor>
  <xdr:twoCellAnchor editAs="oneCell">
    <xdr:from>
      <xdr:col>1</xdr:col>
      <xdr:colOff>973678</xdr:colOff>
      <xdr:row>22</xdr:row>
      <xdr:rowOff>0</xdr:rowOff>
    </xdr:from>
    <xdr:to>
      <xdr:col>1</xdr:col>
      <xdr:colOff>5741064</xdr:colOff>
      <xdr:row>22</xdr:row>
      <xdr:rowOff>5176800</xdr:rowOff>
    </xdr:to>
    <xdr:pic>
      <xdr:nvPicPr>
        <xdr:cNvPr id="82" name="Imagen 81">
          <a:extLst>
            <a:ext uri="{FF2B5EF4-FFF2-40B4-BE49-F238E27FC236}">
              <a16:creationId xmlns:a16="http://schemas.microsoft.com/office/drawing/2014/main" id="{86FC17BD-9AAF-42E6-B76C-1F36270D0DF4}"/>
            </a:ext>
          </a:extLst>
        </xdr:cNvPr>
        <xdr:cNvPicPr>
          <a:picLocks noChangeAspect="1"/>
        </xdr:cNvPicPr>
      </xdr:nvPicPr>
      <xdr:blipFill>
        <a:blip xmlns:r="http://schemas.openxmlformats.org/officeDocument/2006/relationships" r:embed="rId47"/>
        <a:stretch>
          <a:fillRect/>
        </a:stretch>
      </xdr:blipFill>
      <xdr:spPr>
        <a:xfrm>
          <a:off x="3556011" y="114554000"/>
          <a:ext cx="4767386" cy="5176800"/>
        </a:xfrm>
        <a:prstGeom prst="rect">
          <a:avLst/>
        </a:prstGeom>
      </xdr:spPr>
    </xdr:pic>
    <xdr:clientData/>
  </xdr:twoCellAnchor>
  <xdr:twoCellAnchor editAs="oneCell">
    <xdr:from>
      <xdr:col>1</xdr:col>
      <xdr:colOff>3946072</xdr:colOff>
      <xdr:row>22</xdr:row>
      <xdr:rowOff>3619499</xdr:rowOff>
    </xdr:from>
    <xdr:to>
      <xdr:col>1</xdr:col>
      <xdr:colOff>5490472</xdr:colOff>
      <xdr:row>22</xdr:row>
      <xdr:rowOff>4900928</xdr:rowOff>
    </xdr:to>
    <xdr:pic>
      <xdr:nvPicPr>
        <xdr:cNvPr id="53" name="Imagen 52">
          <a:extLst>
            <a:ext uri="{FF2B5EF4-FFF2-40B4-BE49-F238E27FC236}">
              <a16:creationId xmlns:a16="http://schemas.microsoft.com/office/drawing/2014/main" id="{12DBAD50-6CD8-4C27-87F8-6D1971363249}"/>
            </a:ext>
          </a:extLst>
        </xdr:cNvPr>
        <xdr:cNvPicPr>
          <a:picLocks/>
        </xdr:cNvPicPr>
      </xdr:nvPicPr>
      <xdr:blipFill>
        <a:blip xmlns:r="http://schemas.openxmlformats.org/officeDocument/2006/relationships" r:embed="rId24"/>
        <a:stretch>
          <a:fillRect/>
        </a:stretch>
      </xdr:blipFill>
      <xdr:spPr>
        <a:xfrm>
          <a:off x="6528405" y="118173499"/>
          <a:ext cx="1544400" cy="1281429"/>
        </a:xfrm>
        <a:prstGeom prst="rect">
          <a:avLst/>
        </a:prstGeom>
      </xdr:spPr>
    </xdr:pic>
    <xdr:clientData/>
  </xdr:twoCellAnchor>
  <xdr:twoCellAnchor editAs="oneCell">
    <xdr:from>
      <xdr:col>1</xdr:col>
      <xdr:colOff>571507</xdr:colOff>
      <xdr:row>20</xdr:row>
      <xdr:rowOff>0</xdr:rowOff>
    </xdr:from>
    <xdr:to>
      <xdr:col>1</xdr:col>
      <xdr:colOff>6061191</xdr:colOff>
      <xdr:row>20</xdr:row>
      <xdr:rowOff>5176800</xdr:rowOff>
    </xdr:to>
    <xdr:pic>
      <xdr:nvPicPr>
        <xdr:cNvPr id="83" name="Imagen 82">
          <a:extLst>
            <a:ext uri="{FF2B5EF4-FFF2-40B4-BE49-F238E27FC236}">
              <a16:creationId xmlns:a16="http://schemas.microsoft.com/office/drawing/2014/main" id="{D67C5446-DAE8-4A91-9C23-02796E67DB19}"/>
            </a:ext>
          </a:extLst>
        </xdr:cNvPr>
        <xdr:cNvPicPr>
          <a:picLocks noChangeAspect="1"/>
        </xdr:cNvPicPr>
      </xdr:nvPicPr>
      <xdr:blipFill>
        <a:blip xmlns:r="http://schemas.openxmlformats.org/officeDocument/2006/relationships" r:embed="rId48"/>
        <a:stretch>
          <a:fillRect/>
        </a:stretch>
      </xdr:blipFill>
      <xdr:spPr>
        <a:xfrm>
          <a:off x="3153840" y="104140000"/>
          <a:ext cx="5489684" cy="5176800"/>
        </a:xfrm>
        <a:prstGeom prst="rect">
          <a:avLst/>
        </a:prstGeom>
      </xdr:spPr>
    </xdr:pic>
    <xdr:clientData/>
  </xdr:twoCellAnchor>
  <xdr:twoCellAnchor editAs="oneCell">
    <xdr:from>
      <xdr:col>1</xdr:col>
      <xdr:colOff>4166809</xdr:colOff>
      <xdr:row>20</xdr:row>
      <xdr:rowOff>3719285</xdr:rowOff>
    </xdr:from>
    <xdr:to>
      <xdr:col>1</xdr:col>
      <xdr:colOff>5711209</xdr:colOff>
      <xdr:row>20</xdr:row>
      <xdr:rowOff>5003435</xdr:rowOff>
    </xdr:to>
    <xdr:pic>
      <xdr:nvPicPr>
        <xdr:cNvPr id="49" name="Imagen 5">
          <a:extLst>
            <a:ext uri="{FF2B5EF4-FFF2-40B4-BE49-F238E27FC236}">
              <a16:creationId xmlns:a16="http://schemas.microsoft.com/office/drawing/2014/main" id="{BDEBBCED-E153-4BF8-9BAA-6A165C239948}"/>
            </a:ext>
          </a:extLst>
        </xdr:cNvPr>
        <xdr:cNvPicPr>
          <a:picLocks/>
        </xdr:cNvPicPr>
      </xdr:nvPicPr>
      <xdr:blipFill>
        <a:blip xmlns:r="http://schemas.openxmlformats.org/officeDocument/2006/relationships" r:embed="rId18"/>
        <a:stretch>
          <a:fillRect/>
        </a:stretch>
      </xdr:blipFill>
      <xdr:spPr>
        <a:xfrm>
          <a:off x="6749142" y="107859285"/>
          <a:ext cx="1544400" cy="1284150"/>
        </a:xfrm>
        <a:prstGeom prst="rect">
          <a:avLst/>
        </a:prstGeom>
      </xdr:spPr>
    </xdr:pic>
    <xdr:clientData/>
  </xdr:twoCellAnchor>
  <xdr:twoCellAnchor editAs="oneCell">
    <xdr:from>
      <xdr:col>1</xdr:col>
      <xdr:colOff>1312334</xdr:colOff>
      <xdr:row>33</xdr:row>
      <xdr:rowOff>63500</xdr:rowOff>
    </xdr:from>
    <xdr:to>
      <xdr:col>1</xdr:col>
      <xdr:colOff>5109662</xdr:colOff>
      <xdr:row>33</xdr:row>
      <xdr:rowOff>5175250</xdr:rowOff>
    </xdr:to>
    <xdr:pic>
      <xdr:nvPicPr>
        <xdr:cNvPr id="86" name="Imagen 85">
          <a:extLst>
            <a:ext uri="{FF2B5EF4-FFF2-40B4-BE49-F238E27FC236}">
              <a16:creationId xmlns:a16="http://schemas.microsoft.com/office/drawing/2014/main" id="{1A1F4623-8971-4FEE-8D0D-19FC9C90E807}"/>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3884084" y="171894500"/>
          <a:ext cx="3797328" cy="511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3682999</xdr:colOff>
      <xdr:row>33</xdr:row>
      <xdr:rowOff>69020</xdr:rowOff>
    </xdr:from>
    <xdr:to>
      <xdr:col>1</xdr:col>
      <xdr:colOff>5064124</xdr:colOff>
      <xdr:row>33</xdr:row>
      <xdr:rowOff>1289237</xdr:rowOff>
    </xdr:to>
    <xdr:pic>
      <xdr:nvPicPr>
        <xdr:cNvPr id="2" name="Imagen 1">
          <a:extLst>
            <a:ext uri="{FF2B5EF4-FFF2-40B4-BE49-F238E27FC236}">
              <a16:creationId xmlns:a16="http://schemas.microsoft.com/office/drawing/2014/main" id="{646CA784-AE55-48F1-8562-181C025B0F8C}"/>
            </a:ext>
          </a:extLst>
        </xdr:cNvPr>
        <xdr:cNvPicPr>
          <a:picLocks noChangeAspect="1"/>
        </xdr:cNvPicPr>
      </xdr:nvPicPr>
      <xdr:blipFill>
        <a:blip xmlns:r="http://schemas.openxmlformats.org/officeDocument/2006/relationships" r:embed="rId50"/>
        <a:stretch>
          <a:fillRect/>
        </a:stretch>
      </xdr:blipFill>
      <xdr:spPr>
        <a:xfrm>
          <a:off x="6254749" y="171900020"/>
          <a:ext cx="1381125" cy="1220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Google%20Drive/3.%20DANE/2021/1.%20VISORES/INDIGENAS/estructura/boletin%20con%20programaci&#243;n/dos%20mapas/Versiones%20para%20publicar/conmacroriginal/Visor_por_Pueblo_Ind&#237;gena_01062021%20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Google%20Drive/3.%20DANE/2021/1.%20VISORES/INDIGENAS/estructura/boletin%20con%20programaci&#243;n/dos%20mapas/Revision%20por%20DICE/Boletin_por_Pueblo_Ind&#237;gena_2604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ANE\ETNICOS_2021\PRODUCTOS\Tarea_07_05042021\Estructura_Boletin_por_Pueblo_Ind&#237;gena_2304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Visor_pueblos_CNPV_2018"/>
      <sheetName val="Tablas"/>
      <sheetName val="Mapas"/>
      <sheetName val="1"/>
      <sheetName val="2"/>
      <sheetName val="3"/>
      <sheetName val="3.1"/>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s>
    <sheetDataSet>
      <sheetData sheetId="0"/>
      <sheetData sheetId="1"/>
      <sheetData sheetId="2"/>
      <sheetData sheetId="3">
        <row r="3">
          <cell r="G3" t="str">
            <v>cod_map</v>
          </cell>
        </row>
        <row r="4">
          <cell r="R4">
            <v>54</v>
          </cell>
        </row>
        <row r="5">
          <cell r="R5" t="str">
            <v/>
          </cell>
        </row>
        <row r="6">
          <cell r="R6" t="str">
            <v/>
          </cell>
        </row>
        <row r="7">
          <cell r="R7" t="str">
            <v/>
          </cell>
        </row>
        <row r="8">
          <cell r="R8" t="str">
            <v/>
          </cell>
        </row>
        <row r="9">
          <cell r="R9" t="str">
            <v/>
          </cell>
        </row>
        <row r="10">
          <cell r="R10">
            <v>1</v>
          </cell>
        </row>
        <row r="11">
          <cell r="R11" t="str">
            <v/>
          </cell>
        </row>
        <row r="12">
          <cell r="R12" t="str">
            <v/>
          </cell>
        </row>
        <row r="13">
          <cell r="R13" t="str">
            <v/>
          </cell>
        </row>
        <row r="14">
          <cell r="R14">
            <v>2</v>
          </cell>
        </row>
        <row r="15">
          <cell r="R15" t="str">
            <v/>
          </cell>
        </row>
        <row r="16">
          <cell r="R16">
            <v>1</v>
          </cell>
        </row>
        <row r="17">
          <cell r="R17" t="str">
            <v/>
          </cell>
        </row>
        <row r="18">
          <cell r="R18" t="str">
            <v/>
          </cell>
        </row>
        <row r="19">
          <cell r="R19" t="str">
            <v/>
          </cell>
        </row>
        <row r="20">
          <cell r="R20" t="str">
            <v/>
          </cell>
        </row>
        <row r="21">
          <cell r="R21" t="str">
            <v/>
          </cell>
        </row>
        <row r="22">
          <cell r="R22">
            <v>2</v>
          </cell>
        </row>
        <row r="23">
          <cell r="R23" t="str">
            <v/>
          </cell>
        </row>
        <row r="24">
          <cell r="R24">
            <v>1</v>
          </cell>
        </row>
        <row r="25">
          <cell r="R25" t="str">
            <v/>
          </cell>
        </row>
        <row r="26">
          <cell r="R26" t="str">
            <v/>
          </cell>
        </row>
        <row r="27">
          <cell r="R27" t="str">
            <v/>
          </cell>
        </row>
        <row r="28">
          <cell r="R28" t="str">
            <v/>
          </cell>
        </row>
        <row r="29">
          <cell r="R29" t="str">
            <v/>
          </cell>
        </row>
        <row r="30">
          <cell r="R30">
            <v>4</v>
          </cell>
        </row>
        <row r="31">
          <cell r="R31" t="str">
            <v/>
          </cell>
        </row>
        <row r="32">
          <cell r="R32" t="str">
            <v/>
          </cell>
        </row>
        <row r="33">
          <cell r="R33" t="str">
            <v/>
          </cell>
        </row>
        <row r="34">
          <cell r="R34" t="str">
            <v/>
          </cell>
        </row>
        <row r="35">
          <cell r="R35">
            <v>1</v>
          </cell>
        </row>
        <row r="36">
          <cell r="R36" t="str">
            <v/>
          </cell>
        </row>
        <row r="37">
          <cell r="R37" t="str">
            <v/>
          </cell>
        </row>
        <row r="38">
          <cell r="R38" t="str">
            <v/>
          </cell>
        </row>
        <row r="39">
          <cell r="R39">
            <v>1</v>
          </cell>
        </row>
        <row r="40">
          <cell r="R40" t="str">
            <v/>
          </cell>
        </row>
        <row r="41">
          <cell r="R41" t="str">
            <v/>
          </cell>
        </row>
        <row r="42">
          <cell r="R42" t="str">
            <v/>
          </cell>
        </row>
        <row r="43">
          <cell r="R43" t="str">
            <v/>
          </cell>
        </row>
        <row r="44">
          <cell r="R44" t="str">
            <v/>
          </cell>
        </row>
        <row r="45">
          <cell r="R45">
            <v>1</v>
          </cell>
        </row>
        <row r="46">
          <cell r="R46" t="str">
            <v/>
          </cell>
        </row>
        <row r="47">
          <cell r="R47" t="str">
            <v/>
          </cell>
        </row>
        <row r="48">
          <cell r="R48" t="str">
            <v/>
          </cell>
        </row>
        <row r="49">
          <cell r="R49" t="str">
            <v/>
          </cell>
        </row>
        <row r="50">
          <cell r="R50">
            <v>4</v>
          </cell>
        </row>
        <row r="51">
          <cell r="R51" t="str">
            <v/>
          </cell>
        </row>
        <row r="52">
          <cell r="R52" t="str">
            <v/>
          </cell>
        </row>
        <row r="53">
          <cell r="R53" t="str">
            <v/>
          </cell>
        </row>
        <row r="54">
          <cell r="R54">
            <v>1</v>
          </cell>
        </row>
        <row r="55">
          <cell r="R55" t="str">
            <v/>
          </cell>
        </row>
        <row r="56">
          <cell r="R56" t="str">
            <v/>
          </cell>
        </row>
        <row r="57">
          <cell r="R57" t="str">
            <v/>
          </cell>
        </row>
        <row r="58">
          <cell r="R58">
            <v>4</v>
          </cell>
        </row>
        <row r="59">
          <cell r="R59" t="str">
            <v/>
          </cell>
        </row>
        <row r="60">
          <cell r="R60" t="str">
            <v/>
          </cell>
        </row>
        <row r="61">
          <cell r="R61" t="str">
            <v/>
          </cell>
        </row>
        <row r="62">
          <cell r="R62">
            <v>7</v>
          </cell>
        </row>
        <row r="63">
          <cell r="R63" t="str">
            <v/>
          </cell>
        </row>
        <row r="64">
          <cell r="R64">
            <v>1</v>
          </cell>
        </row>
        <row r="65">
          <cell r="R65" t="str">
            <v/>
          </cell>
        </row>
        <row r="66">
          <cell r="R66">
            <v>1</v>
          </cell>
        </row>
        <row r="67">
          <cell r="R67">
            <v>1</v>
          </cell>
        </row>
        <row r="68">
          <cell r="R68" t="str">
            <v/>
          </cell>
        </row>
        <row r="69">
          <cell r="R69">
            <v>2</v>
          </cell>
        </row>
        <row r="70">
          <cell r="R70" t="str">
            <v/>
          </cell>
        </row>
        <row r="71">
          <cell r="R71" t="str">
            <v/>
          </cell>
        </row>
        <row r="72">
          <cell r="R72">
            <v>1</v>
          </cell>
        </row>
        <row r="73">
          <cell r="R73" t="str">
            <v/>
          </cell>
        </row>
        <row r="74">
          <cell r="R74" t="str">
            <v/>
          </cell>
        </row>
        <row r="75">
          <cell r="R75" t="str">
            <v/>
          </cell>
        </row>
        <row r="76">
          <cell r="R76" t="str">
            <v/>
          </cell>
        </row>
        <row r="77">
          <cell r="R77" t="str">
            <v/>
          </cell>
        </row>
        <row r="78">
          <cell r="R78" t="str">
            <v/>
          </cell>
        </row>
        <row r="79">
          <cell r="R79" t="str">
            <v/>
          </cell>
        </row>
        <row r="80">
          <cell r="R80" t="str">
            <v/>
          </cell>
        </row>
        <row r="81">
          <cell r="R81" t="str">
            <v/>
          </cell>
        </row>
        <row r="82">
          <cell r="R82" t="str">
            <v/>
          </cell>
        </row>
        <row r="83">
          <cell r="R83" t="str">
            <v/>
          </cell>
        </row>
        <row r="84">
          <cell r="R84" t="str">
            <v/>
          </cell>
        </row>
        <row r="85">
          <cell r="R85" t="str">
            <v/>
          </cell>
        </row>
        <row r="86">
          <cell r="R86">
            <v>1</v>
          </cell>
        </row>
        <row r="87">
          <cell r="R87" t="str">
            <v/>
          </cell>
        </row>
        <row r="88">
          <cell r="R88" t="str">
            <v/>
          </cell>
        </row>
        <row r="89">
          <cell r="R89" t="str">
            <v/>
          </cell>
        </row>
        <row r="90">
          <cell r="R90" t="str">
            <v/>
          </cell>
        </row>
        <row r="91">
          <cell r="R91" t="str">
            <v/>
          </cell>
        </row>
        <row r="92">
          <cell r="R92" t="str">
            <v/>
          </cell>
        </row>
        <row r="93">
          <cell r="R93" t="str">
            <v/>
          </cell>
        </row>
        <row r="94">
          <cell r="R94" t="str">
            <v/>
          </cell>
        </row>
        <row r="95">
          <cell r="R95" t="str">
            <v/>
          </cell>
        </row>
        <row r="96">
          <cell r="R96" t="str">
            <v/>
          </cell>
        </row>
        <row r="97">
          <cell r="R97" t="str">
            <v/>
          </cell>
        </row>
        <row r="98">
          <cell r="R98" t="str">
            <v/>
          </cell>
        </row>
        <row r="99">
          <cell r="R99" t="str">
            <v/>
          </cell>
        </row>
        <row r="100">
          <cell r="R100" t="str">
            <v/>
          </cell>
        </row>
        <row r="101">
          <cell r="R101" t="str">
            <v/>
          </cell>
        </row>
        <row r="102">
          <cell r="R102">
            <v>1</v>
          </cell>
        </row>
        <row r="103">
          <cell r="R103" t="str">
            <v/>
          </cell>
        </row>
        <row r="104">
          <cell r="R104" t="str">
            <v/>
          </cell>
        </row>
        <row r="105">
          <cell r="R105" t="str">
            <v/>
          </cell>
        </row>
        <row r="106">
          <cell r="R106">
            <v>1</v>
          </cell>
        </row>
        <row r="107">
          <cell r="R107" t="str">
            <v/>
          </cell>
        </row>
        <row r="108">
          <cell r="R108" t="str">
            <v/>
          </cell>
        </row>
        <row r="109">
          <cell r="R109" t="str">
            <v/>
          </cell>
        </row>
        <row r="110">
          <cell r="R110" t="str">
            <v/>
          </cell>
        </row>
        <row r="111">
          <cell r="R111" t="str">
            <v/>
          </cell>
        </row>
        <row r="112">
          <cell r="R112" t="str">
            <v/>
          </cell>
        </row>
        <row r="113">
          <cell r="R113" t="str">
            <v/>
          </cell>
        </row>
        <row r="114">
          <cell r="R114">
            <v>1</v>
          </cell>
        </row>
        <row r="115">
          <cell r="R115" t="str">
            <v/>
          </cell>
        </row>
        <row r="116">
          <cell r="R116">
            <v>2</v>
          </cell>
        </row>
        <row r="117">
          <cell r="R117" t="str">
            <v/>
          </cell>
        </row>
        <row r="118">
          <cell r="R118" t="str">
            <v/>
          </cell>
        </row>
        <row r="119">
          <cell r="R119" t="str">
            <v/>
          </cell>
        </row>
        <row r="120">
          <cell r="R120" t="str">
            <v/>
          </cell>
        </row>
        <row r="121">
          <cell r="R121" t="str">
            <v/>
          </cell>
        </row>
        <row r="122">
          <cell r="R122" t="str">
            <v/>
          </cell>
        </row>
        <row r="123">
          <cell r="R123" t="str">
            <v/>
          </cell>
        </row>
        <row r="124">
          <cell r="R124" t="str">
            <v/>
          </cell>
        </row>
        <row r="125">
          <cell r="R125" t="str">
            <v/>
          </cell>
        </row>
        <row r="126">
          <cell r="R126" t="str">
            <v/>
          </cell>
        </row>
        <row r="127">
          <cell r="R127" t="str">
            <v/>
          </cell>
        </row>
        <row r="128">
          <cell r="R128" t="str">
            <v/>
          </cell>
        </row>
        <row r="129">
          <cell r="R129">
            <v>1</v>
          </cell>
        </row>
        <row r="130">
          <cell r="R130" t="str">
            <v/>
          </cell>
        </row>
        <row r="131">
          <cell r="R131" t="str">
            <v/>
          </cell>
        </row>
        <row r="132">
          <cell r="R132" t="str">
            <v/>
          </cell>
        </row>
        <row r="133">
          <cell r="R133" t="str">
            <v/>
          </cell>
        </row>
        <row r="134">
          <cell r="R134" t="str">
            <v/>
          </cell>
        </row>
        <row r="135">
          <cell r="R135" t="str">
            <v/>
          </cell>
        </row>
        <row r="136">
          <cell r="R136" t="str">
            <v/>
          </cell>
        </row>
        <row r="137">
          <cell r="R137" t="str">
            <v/>
          </cell>
        </row>
        <row r="138">
          <cell r="R138" t="str">
            <v/>
          </cell>
        </row>
        <row r="139">
          <cell r="R139" t="str">
            <v/>
          </cell>
        </row>
        <row r="140">
          <cell r="R140" t="str">
            <v/>
          </cell>
        </row>
        <row r="141">
          <cell r="R141" t="str">
            <v/>
          </cell>
        </row>
        <row r="142">
          <cell r="R142" t="str">
            <v/>
          </cell>
        </row>
        <row r="143">
          <cell r="R143" t="str">
            <v/>
          </cell>
        </row>
        <row r="144">
          <cell r="R144" t="str">
            <v/>
          </cell>
        </row>
        <row r="145">
          <cell r="R145" t="str">
            <v/>
          </cell>
        </row>
        <row r="146">
          <cell r="R146" t="str">
            <v/>
          </cell>
        </row>
        <row r="147">
          <cell r="R147" t="str">
            <v/>
          </cell>
        </row>
        <row r="148">
          <cell r="R148">
            <v>2</v>
          </cell>
        </row>
        <row r="149">
          <cell r="R149" t="str">
            <v/>
          </cell>
        </row>
        <row r="150">
          <cell r="R150" t="str">
            <v/>
          </cell>
        </row>
        <row r="151">
          <cell r="R151" t="str">
            <v/>
          </cell>
        </row>
        <row r="152">
          <cell r="R152">
            <v>950</v>
          </cell>
        </row>
        <row r="153">
          <cell r="R153">
            <v>7</v>
          </cell>
        </row>
        <row r="154">
          <cell r="R154" t="str">
            <v/>
          </cell>
        </row>
        <row r="155">
          <cell r="R155" t="str">
            <v/>
          </cell>
        </row>
        <row r="156">
          <cell r="R156" t="str">
            <v/>
          </cell>
        </row>
        <row r="157">
          <cell r="R157">
            <v>2</v>
          </cell>
        </row>
        <row r="158">
          <cell r="R158" t="str">
            <v/>
          </cell>
        </row>
        <row r="159">
          <cell r="R159" t="str">
            <v/>
          </cell>
        </row>
        <row r="160">
          <cell r="R160" t="str">
            <v/>
          </cell>
        </row>
        <row r="161">
          <cell r="R161" t="str">
            <v/>
          </cell>
        </row>
        <row r="162">
          <cell r="R162" t="str">
            <v/>
          </cell>
        </row>
        <row r="163">
          <cell r="R163">
            <v>1</v>
          </cell>
        </row>
        <row r="164">
          <cell r="R164" t="str">
            <v/>
          </cell>
        </row>
        <row r="165">
          <cell r="R165" t="str">
            <v/>
          </cell>
        </row>
        <row r="166">
          <cell r="R166" t="str">
            <v/>
          </cell>
        </row>
        <row r="167">
          <cell r="R167" t="str">
            <v/>
          </cell>
        </row>
        <row r="168">
          <cell r="R168" t="str">
            <v/>
          </cell>
        </row>
        <row r="169">
          <cell r="R169" t="str">
            <v/>
          </cell>
        </row>
        <row r="170">
          <cell r="R170">
            <v>2</v>
          </cell>
        </row>
        <row r="171">
          <cell r="R171">
            <v>1</v>
          </cell>
        </row>
        <row r="172">
          <cell r="R172" t="str">
            <v/>
          </cell>
        </row>
        <row r="173">
          <cell r="R173" t="str">
            <v/>
          </cell>
        </row>
        <row r="174">
          <cell r="R174" t="str">
            <v/>
          </cell>
        </row>
        <row r="175">
          <cell r="R175" t="str">
            <v/>
          </cell>
        </row>
        <row r="176">
          <cell r="R176" t="str">
            <v/>
          </cell>
        </row>
        <row r="177">
          <cell r="R177" t="str">
            <v/>
          </cell>
        </row>
        <row r="178">
          <cell r="R178" t="str">
            <v/>
          </cell>
        </row>
        <row r="179">
          <cell r="R179" t="str">
            <v/>
          </cell>
        </row>
        <row r="180">
          <cell r="R180" t="str">
            <v/>
          </cell>
        </row>
        <row r="181">
          <cell r="R181" t="str">
            <v/>
          </cell>
        </row>
        <row r="182">
          <cell r="R182" t="str">
            <v/>
          </cell>
        </row>
        <row r="183">
          <cell r="R183" t="str">
            <v/>
          </cell>
        </row>
        <row r="184">
          <cell r="R184" t="str">
            <v/>
          </cell>
        </row>
        <row r="185">
          <cell r="R185" t="str">
            <v/>
          </cell>
        </row>
        <row r="186">
          <cell r="R186" t="str">
            <v/>
          </cell>
        </row>
        <row r="187">
          <cell r="R187" t="str">
            <v/>
          </cell>
        </row>
        <row r="188">
          <cell r="R188">
            <v>5</v>
          </cell>
        </row>
        <row r="189">
          <cell r="R189" t="str">
            <v/>
          </cell>
        </row>
        <row r="190">
          <cell r="R190" t="str">
            <v/>
          </cell>
        </row>
        <row r="191">
          <cell r="R191" t="str">
            <v/>
          </cell>
        </row>
        <row r="192">
          <cell r="R192" t="str">
            <v/>
          </cell>
        </row>
        <row r="193">
          <cell r="R193" t="str">
            <v/>
          </cell>
        </row>
        <row r="194">
          <cell r="R194" t="str">
            <v/>
          </cell>
        </row>
        <row r="195">
          <cell r="R195" t="str">
            <v/>
          </cell>
        </row>
        <row r="196">
          <cell r="R196">
            <v>1</v>
          </cell>
        </row>
        <row r="197">
          <cell r="R197" t="str">
            <v/>
          </cell>
        </row>
        <row r="198">
          <cell r="R198" t="str">
            <v/>
          </cell>
        </row>
        <row r="199">
          <cell r="R199" t="str">
            <v/>
          </cell>
        </row>
        <row r="200">
          <cell r="R200">
            <v>2</v>
          </cell>
        </row>
        <row r="201">
          <cell r="R201" t="str">
            <v/>
          </cell>
        </row>
        <row r="202">
          <cell r="R202" t="str">
            <v/>
          </cell>
        </row>
        <row r="203">
          <cell r="R203" t="str">
            <v/>
          </cell>
        </row>
        <row r="204">
          <cell r="R204" t="str">
            <v/>
          </cell>
        </row>
        <row r="205">
          <cell r="R205" t="str">
            <v/>
          </cell>
        </row>
        <row r="206">
          <cell r="R206" t="str">
            <v/>
          </cell>
        </row>
        <row r="207">
          <cell r="R207" t="str">
            <v/>
          </cell>
        </row>
        <row r="208">
          <cell r="R208" t="str">
            <v/>
          </cell>
        </row>
        <row r="209">
          <cell r="R209" t="str">
            <v/>
          </cell>
        </row>
        <row r="210">
          <cell r="R210" t="str">
            <v/>
          </cell>
        </row>
        <row r="211">
          <cell r="R211" t="str">
            <v/>
          </cell>
        </row>
        <row r="212">
          <cell r="R212" t="str">
            <v/>
          </cell>
        </row>
        <row r="213">
          <cell r="R213" t="str">
            <v/>
          </cell>
        </row>
        <row r="214">
          <cell r="R214" t="str">
            <v/>
          </cell>
        </row>
        <row r="215">
          <cell r="R215" t="str">
            <v/>
          </cell>
        </row>
        <row r="216">
          <cell r="R216" t="str">
            <v/>
          </cell>
        </row>
        <row r="217">
          <cell r="R217" t="str">
            <v/>
          </cell>
        </row>
        <row r="218">
          <cell r="R218" t="str">
            <v/>
          </cell>
        </row>
        <row r="219">
          <cell r="R219" t="str">
            <v/>
          </cell>
        </row>
        <row r="220">
          <cell r="R220" t="str">
            <v/>
          </cell>
        </row>
        <row r="221">
          <cell r="R221" t="str">
            <v/>
          </cell>
        </row>
        <row r="222">
          <cell r="R222">
            <v>4</v>
          </cell>
        </row>
        <row r="223">
          <cell r="R223" t="str">
            <v/>
          </cell>
        </row>
        <row r="224">
          <cell r="R224" t="str">
            <v/>
          </cell>
        </row>
        <row r="225">
          <cell r="R225" t="str">
            <v/>
          </cell>
        </row>
        <row r="226">
          <cell r="R226" t="str">
            <v/>
          </cell>
        </row>
        <row r="227">
          <cell r="R227" t="str">
            <v/>
          </cell>
        </row>
        <row r="228">
          <cell r="R228" t="str">
            <v/>
          </cell>
        </row>
        <row r="229">
          <cell r="R229" t="str">
            <v/>
          </cell>
        </row>
        <row r="230">
          <cell r="R230" t="str">
            <v/>
          </cell>
        </row>
        <row r="231">
          <cell r="R231">
            <v>4</v>
          </cell>
        </row>
        <row r="232">
          <cell r="R232" t="str">
            <v/>
          </cell>
        </row>
        <row r="233">
          <cell r="R233" t="str">
            <v/>
          </cell>
        </row>
        <row r="234">
          <cell r="R234" t="str">
            <v/>
          </cell>
        </row>
        <row r="235">
          <cell r="R235" t="str">
            <v/>
          </cell>
        </row>
        <row r="236">
          <cell r="R236" t="str">
            <v/>
          </cell>
        </row>
        <row r="237">
          <cell r="R237" t="str">
            <v/>
          </cell>
        </row>
        <row r="238">
          <cell r="R238">
            <v>2</v>
          </cell>
        </row>
        <row r="239">
          <cell r="R239" t="str">
            <v/>
          </cell>
        </row>
        <row r="240">
          <cell r="R240" t="str">
            <v/>
          </cell>
        </row>
        <row r="241">
          <cell r="R241" t="str">
            <v/>
          </cell>
        </row>
        <row r="242">
          <cell r="R242" t="str">
            <v/>
          </cell>
        </row>
        <row r="243">
          <cell r="R243" t="str">
            <v/>
          </cell>
        </row>
        <row r="244">
          <cell r="R244" t="str">
            <v/>
          </cell>
        </row>
        <row r="245">
          <cell r="R245" t="str">
            <v/>
          </cell>
        </row>
        <row r="246">
          <cell r="R246" t="str">
            <v/>
          </cell>
        </row>
        <row r="247">
          <cell r="R247" t="str">
            <v/>
          </cell>
        </row>
        <row r="248">
          <cell r="R248" t="str">
            <v/>
          </cell>
        </row>
        <row r="249">
          <cell r="R249" t="str">
            <v/>
          </cell>
        </row>
        <row r="250">
          <cell r="R250" t="str">
            <v/>
          </cell>
        </row>
        <row r="251">
          <cell r="R251" t="str">
            <v/>
          </cell>
        </row>
        <row r="252">
          <cell r="R252" t="str">
            <v/>
          </cell>
        </row>
        <row r="253">
          <cell r="R253" t="str">
            <v/>
          </cell>
        </row>
        <row r="254">
          <cell r="R254" t="str">
            <v/>
          </cell>
        </row>
        <row r="255">
          <cell r="R255" t="str">
            <v/>
          </cell>
        </row>
        <row r="256">
          <cell r="R256" t="str">
            <v/>
          </cell>
        </row>
        <row r="257">
          <cell r="R257" t="str">
            <v/>
          </cell>
        </row>
        <row r="258">
          <cell r="R258">
            <v>3</v>
          </cell>
        </row>
        <row r="259">
          <cell r="R259" t="str">
            <v/>
          </cell>
        </row>
        <row r="260">
          <cell r="R260" t="str">
            <v/>
          </cell>
        </row>
        <row r="261">
          <cell r="R261" t="str">
            <v/>
          </cell>
        </row>
        <row r="262">
          <cell r="R262" t="str">
            <v/>
          </cell>
        </row>
        <row r="263">
          <cell r="R263" t="str">
            <v/>
          </cell>
        </row>
        <row r="264">
          <cell r="R264" t="str">
            <v/>
          </cell>
        </row>
        <row r="265">
          <cell r="R265" t="str">
            <v/>
          </cell>
        </row>
        <row r="266">
          <cell r="R266" t="str">
            <v/>
          </cell>
        </row>
        <row r="267">
          <cell r="R267" t="str">
            <v/>
          </cell>
        </row>
        <row r="268">
          <cell r="R268" t="str">
            <v/>
          </cell>
        </row>
        <row r="269">
          <cell r="R269" t="str">
            <v/>
          </cell>
        </row>
        <row r="270">
          <cell r="R270" t="str">
            <v/>
          </cell>
        </row>
        <row r="271">
          <cell r="R271" t="str">
            <v/>
          </cell>
        </row>
        <row r="272">
          <cell r="R272" t="str">
            <v/>
          </cell>
        </row>
        <row r="273">
          <cell r="R273" t="str">
            <v/>
          </cell>
        </row>
        <row r="274">
          <cell r="R274" t="str">
            <v/>
          </cell>
        </row>
        <row r="275">
          <cell r="R275" t="str">
            <v/>
          </cell>
        </row>
        <row r="276">
          <cell r="R276">
            <v>1</v>
          </cell>
        </row>
        <row r="277">
          <cell r="R277" t="str">
            <v/>
          </cell>
        </row>
        <row r="278">
          <cell r="R278" t="str">
            <v/>
          </cell>
        </row>
        <row r="279">
          <cell r="R279">
            <v>1</v>
          </cell>
        </row>
        <row r="280">
          <cell r="R280">
            <v>6</v>
          </cell>
        </row>
        <row r="281">
          <cell r="R281" t="str">
            <v/>
          </cell>
        </row>
        <row r="282">
          <cell r="R282" t="str">
            <v/>
          </cell>
        </row>
        <row r="283">
          <cell r="R283" t="str">
            <v/>
          </cell>
        </row>
        <row r="284">
          <cell r="R284" t="str">
            <v/>
          </cell>
        </row>
        <row r="285">
          <cell r="R285" t="str">
            <v/>
          </cell>
        </row>
        <row r="286">
          <cell r="R286" t="str">
            <v/>
          </cell>
        </row>
        <row r="287">
          <cell r="R287" t="str">
            <v/>
          </cell>
        </row>
        <row r="288">
          <cell r="R288" t="str">
            <v/>
          </cell>
        </row>
        <row r="289">
          <cell r="R289" t="str">
            <v/>
          </cell>
        </row>
        <row r="290">
          <cell r="R290" t="str">
            <v/>
          </cell>
        </row>
        <row r="291">
          <cell r="R291">
            <v>1</v>
          </cell>
        </row>
        <row r="292">
          <cell r="R292" t="str">
            <v/>
          </cell>
        </row>
        <row r="293">
          <cell r="R293" t="str">
            <v/>
          </cell>
        </row>
        <row r="294">
          <cell r="R294" t="str">
            <v/>
          </cell>
        </row>
        <row r="295">
          <cell r="R295" t="str">
            <v/>
          </cell>
        </row>
        <row r="296">
          <cell r="R296" t="str">
            <v/>
          </cell>
        </row>
        <row r="297">
          <cell r="R297">
            <v>1</v>
          </cell>
        </row>
        <row r="298">
          <cell r="R298" t="str">
            <v/>
          </cell>
        </row>
        <row r="299">
          <cell r="R299" t="str">
            <v/>
          </cell>
        </row>
        <row r="300">
          <cell r="R300" t="str">
            <v/>
          </cell>
        </row>
        <row r="301">
          <cell r="R301" t="str">
            <v/>
          </cell>
        </row>
        <row r="302">
          <cell r="R302" t="str">
            <v/>
          </cell>
        </row>
        <row r="303">
          <cell r="R303" t="str">
            <v/>
          </cell>
        </row>
        <row r="304">
          <cell r="R304" t="str">
            <v/>
          </cell>
        </row>
        <row r="305">
          <cell r="R305" t="str">
            <v/>
          </cell>
        </row>
        <row r="306">
          <cell r="R306" t="str">
            <v/>
          </cell>
        </row>
        <row r="307">
          <cell r="R307" t="str">
            <v/>
          </cell>
        </row>
        <row r="308">
          <cell r="R308" t="str">
            <v/>
          </cell>
        </row>
        <row r="309">
          <cell r="R309">
            <v>1</v>
          </cell>
        </row>
        <row r="310">
          <cell r="R310" t="str">
            <v/>
          </cell>
        </row>
        <row r="311">
          <cell r="R311" t="str">
            <v/>
          </cell>
        </row>
        <row r="312">
          <cell r="R312" t="str">
            <v/>
          </cell>
        </row>
        <row r="313">
          <cell r="R313" t="str">
            <v/>
          </cell>
        </row>
        <row r="314">
          <cell r="R314" t="str">
            <v/>
          </cell>
        </row>
        <row r="315">
          <cell r="R315">
            <v>3</v>
          </cell>
        </row>
        <row r="316">
          <cell r="R316" t="str">
            <v/>
          </cell>
        </row>
        <row r="317">
          <cell r="R317" t="str">
            <v/>
          </cell>
        </row>
        <row r="318">
          <cell r="R318" t="str">
            <v/>
          </cell>
        </row>
        <row r="319">
          <cell r="R319" t="str">
            <v/>
          </cell>
        </row>
        <row r="320">
          <cell r="R320" t="str">
            <v/>
          </cell>
        </row>
        <row r="321">
          <cell r="R321" t="str">
            <v/>
          </cell>
        </row>
        <row r="322">
          <cell r="R322" t="str">
            <v/>
          </cell>
        </row>
        <row r="323">
          <cell r="R323">
            <v>96</v>
          </cell>
        </row>
        <row r="324">
          <cell r="R324" t="str">
            <v/>
          </cell>
        </row>
        <row r="325">
          <cell r="R325">
            <v>20</v>
          </cell>
        </row>
        <row r="326">
          <cell r="R326" t="str">
            <v/>
          </cell>
        </row>
        <row r="327">
          <cell r="R327">
            <v>9</v>
          </cell>
        </row>
        <row r="328">
          <cell r="R328" t="str">
            <v/>
          </cell>
        </row>
        <row r="329">
          <cell r="R329" t="str">
            <v/>
          </cell>
        </row>
        <row r="330">
          <cell r="R330">
            <v>34</v>
          </cell>
        </row>
        <row r="331">
          <cell r="R331" t="str">
            <v/>
          </cell>
        </row>
        <row r="332">
          <cell r="R332" t="str">
            <v/>
          </cell>
        </row>
        <row r="333">
          <cell r="R333" t="str">
            <v/>
          </cell>
        </row>
        <row r="334">
          <cell r="R334" t="str">
            <v/>
          </cell>
        </row>
        <row r="335">
          <cell r="R335" t="str">
            <v/>
          </cell>
        </row>
        <row r="336">
          <cell r="R336" t="str">
            <v/>
          </cell>
        </row>
        <row r="337">
          <cell r="R337" t="str">
            <v/>
          </cell>
        </row>
        <row r="338">
          <cell r="R338" t="str">
            <v/>
          </cell>
        </row>
        <row r="339">
          <cell r="R339">
            <v>1</v>
          </cell>
        </row>
        <row r="340">
          <cell r="R340" t="str">
            <v/>
          </cell>
        </row>
        <row r="341">
          <cell r="R341">
            <v>2</v>
          </cell>
        </row>
        <row r="342">
          <cell r="R342">
            <v>9</v>
          </cell>
        </row>
        <row r="343">
          <cell r="R343">
            <v>14</v>
          </cell>
        </row>
        <row r="344">
          <cell r="R344" t="str">
            <v/>
          </cell>
        </row>
        <row r="345">
          <cell r="R345">
            <v>4</v>
          </cell>
        </row>
        <row r="346">
          <cell r="R346" t="str">
            <v/>
          </cell>
        </row>
        <row r="347">
          <cell r="R347" t="str">
            <v/>
          </cell>
        </row>
        <row r="348">
          <cell r="R348">
            <v>4</v>
          </cell>
        </row>
        <row r="349">
          <cell r="R349" t="str">
            <v/>
          </cell>
        </row>
        <row r="350">
          <cell r="R350">
            <v>332</v>
          </cell>
        </row>
        <row r="351">
          <cell r="R351">
            <v>1</v>
          </cell>
        </row>
        <row r="352">
          <cell r="R352">
            <v>89</v>
          </cell>
        </row>
        <row r="353">
          <cell r="R353">
            <v>7</v>
          </cell>
        </row>
        <row r="354">
          <cell r="R354">
            <v>3</v>
          </cell>
        </row>
        <row r="355">
          <cell r="R355">
            <v>76</v>
          </cell>
        </row>
        <row r="356">
          <cell r="R356">
            <v>103</v>
          </cell>
        </row>
        <row r="357">
          <cell r="R357">
            <v>11</v>
          </cell>
        </row>
        <row r="358">
          <cell r="R358">
            <v>4</v>
          </cell>
        </row>
        <row r="359">
          <cell r="R359" t="str">
            <v/>
          </cell>
        </row>
        <row r="360">
          <cell r="R360">
            <v>491</v>
          </cell>
        </row>
        <row r="361">
          <cell r="R361">
            <v>62</v>
          </cell>
        </row>
        <row r="362">
          <cell r="R362">
            <v>270</v>
          </cell>
        </row>
        <row r="363">
          <cell r="R363">
            <v>21</v>
          </cell>
        </row>
        <row r="364">
          <cell r="R364">
            <v>12</v>
          </cell>
        </row>
        <row r="365">
          <cell r="R365">
            <v>2</v>
          </cell>
        </row>
        <row r="366">
          <cell r="R366">
            <v>1907</v>
          </cell>
        </row>
        <row r="367">
          <cell r="R367">
            <v>2</v>
          </cell>
        </row>
        <row r="368">
          <cell r="R368">
            <v>13</v>
          </cell>
        </row>
        <row r="369">
          <cell r="R369" t="str">
            <v/>
          </cell>
        </row>
        <row r="370">
          <cell r="R370">
            <v>4</v>
          </cell>
        </row>
        <row r="371">
          <cell r="R371">
            <v>6372</v>
          </cell>
        </row>
        <row r="372">
          <cell r="R372">
            <v>1462</v>
          </cell>
        </row>
        <row r="373">
          <cell r="R373">
            <v>25556</v>
          </cell>
        </row>
        <row r="374">
          <cell r="R374">
            <v>12753</v>
          </cell>
        </row>
        <row r="375">
          <cell r="R375">
            <v>8960</v>
          </cell>
        </row>
        <row r="376">
          <cell r="R376">
            <v>849</v>
          </cell>
        </row>
        <row r="377">
          <cell r="R377">
            <v>1</v>
          </cell>
        </row>
        <row r="378">
          <cell r="R378">
            <v>14</v>
          </cell>
        </row>
        <row r="379">
          <cell r="R379" t="str">
            <v/>
          </cell>
        </row>
        <row r="380">
          <cell r="R380">
            <v>13350</v>
          </cell>
        </row>
        <row r="381">
          <cell r="R381">
            <v>15521</v>
          </cell>
        </row>
        <row r="382">
          <cell r="R382" t="str">
            <v/>
          </cell>
        </row>
        <row r="383">
          <cell r="R383">
            <v>4</v>
          </cell>
        </row>
        <row r="384">
          <cell r="R384" t="str">
            <v/>
          </cell>
        </row>
        <row r="385">
          <cell r="R385">
            <v>4</v>
          </cell>
        </row>
        <row r="386">
          <cell r="R386">
            <v>5070</v>
          </cell>
        </row>
        <row r="387">
          <cell r="R387">
            <v>12682</v>
          </cell>
        </row>
        <row r="388">
          <cell r="R388">
            <v>58</v>
          </cell>
        </row>
        <row r="389">
          <cell r="R389">
            <v>30604</v>
          </cell>
        </row>
        <row r="390">
          <cell r="R390">
            <v>1</v>
          </cell>
        </row>
        <row r="391">
          <cell r="R391">
            <v>48</v>
          </cell>
        </row>
        <row r="392">
          <cell r="R392">
            <v>1360</v>
          </cell>
        </row>
        <row r="393">
          <cell r="R393">
            <v>1</v>
          </cell>
        </row>
        <row r="394">
          <cell r="R394">
            <v>795</v>
          </cell>
        </row>
        <row r="395">
          <cell r="R395">
            <v>1</v>
          </cell>
        </row>
        <row r="396">
          <cell r="R396">
            <v>1</v>
          </cell>
        </row>
        <row r="397">
          <cell r="R397">
            <v>24419</v>
          </cell>
        </row>
        <row r="398">
          <cell r="R398">
            <v>14</v>
          </cell>
        </row>
        <row r="399">
          <cell r="R399">
            <v>10918</v>
          </cell>
        </row>
        <row r="400">
          <cell r="R400">
            <v>311</v>
          </cell>
        </row>
        <row r="401">
          <cell r="R401">
            <v>4401</v>
          </cell>
        </row>
        <row r="402">
          <cell r="R402" t="str">
            <v/>
          </cell>
        </row>
        <row r="403">
          <cell r="R403">
            <v>921</v>
          </cell>
        </row>
        <row r="404">
          <cell r="R404" t="str">
            <v/>
          </cell>
        </row>
        <row r="405">
          <cell r="R405">
            <v>29891</v>
          </cell>
        </row>
        <row r="406">
          <cell r="R406">
            <v>7176</v>
          </cell>
        </row>
        <row r="407">
          <cell r="R407">
            <v>9</v>
          </cell>
        </row>
        <row r="408">
          <cell r="R408">
            <v>7</v>
          </cell>
        </row>
        <row r="409">
          <cell r="R409" t="str">
            <v/>
          </cell>
        </row>
        <row r="410">
          <cell r="R410" t="str">
            <v/>
          </cell>
        </row>
        <row r="411">
          <cell r="R411" t="str">
            <v/>
          </cell>
        </row>
        <row r="412">
          <cell r="R412" t="str">
            <v/>
          </cell>
        </row>
        <row r="413">
          <cell r="R413" t="str">
            <v/>
          </cell>
        </row>
        <row r="414">
          <cell r="R414" t="str">
            <v/>
          </cell>
        </row>
        <row r="415">
          <cell r="R415" t="str">
            <v/>
          </cell>
        </row>
        <row r="416">
          <cell r="R416" t="str">
            <v/>
          </cell>
        </row>
        <row r="417">
          <cell r="R417" t="str">
            <v/>
          </cell>
        </row>
        <row r="418">
          <cell r="R418" t="str">
            <v/>
          </cell>
        </row>
        <row r="419">
          <cell r="R419">
            <v>1</v>
          </cell>
        </row>
        <row r="420">
          <cell r="R420" t="str">
            <v/>
          </cell>
        </row>
        <row r="421">
          <cell r="R421" t="str">
            <v/>
          </cell>
        </row>
        <row r="422">
          <cell r="R422" t="str">
            <v/>
          </cell>
        </row>
        <row r="423">
          <cell r="R423" t="str">
            <v/>
          </cell>
        </row>
        <row r="424">
          <cell r="R424" t="str">
            <v/>
          </cell>
        </row>
        <row r="425">
          <cell r="R425" t="str">
            <v/>
          </cell>
        </row>
        <row r="426">
          <cell r="R426" t="str">
            <v/>
          </cell>
        </row>
        <row r="427">
          <cell r="R427" t="str">
            <v/>
          </cell>
        </row>
        <row r="428">
          <cell r="R428">
            <v>2</v>
          </cell>
        </row>
        <row r="429">
          <cell r="R429" t="str">
            <v/>
          </cell>
        </row>
        <row r="430">
          <cell r="R430" t="str">
            <v/>
          </cell>
        </row>
        <row r="431">
          <cell r="R431" t="str">
            <v/>
          </cell>
        </row>
        <row r="432">
          <cell r="R432" t="str">
            <v/>
          </cell>
        </row>
        <row r="433">
          <cell r="R433" t="str">
            <v/>
          </cell>
        </row>
        <row r="434">
          <cell r="R434" t="str">
            <v/>
          </cell>
        </row>
        <row r="435">
          <cell r="R435" t="str">
            <v/>
          </cell>
        </row>
        <row r="436">
          <cell r="R436" t="str">
            <v/>
          </cell>
        </row>
        <row r="437">
          <cell r="R437" t="str">
            <v/>
          </cell>
        </row>
        <row r="438">
          <cell r="R438" t="str">
            <v/>
          </cell>
        </row>
        <row r="439">
          <cell r="R439" t="str">
            <v/>
          </cell>
        </row>
        <row r="440">
          <cell r="R440" t="str">
            <v/>
          </cell>
        </row>
        <row r="441">
          <cell r="R441" t="str">
            <v/>
          </cell>
        </row>
        <row r="442">
          <cell r="R442" t="str">
            <v/>
          </cell>
        </row>
        <row r="443">
          <cell r="R443">
            <v>19</v>
          </cell>
        </row>
        <row r="444">
          <cell r="R444" t="str">
            <v/>
          </cell>
        </row>
        <row r="445">
          <cell r="R445" t="str">
            <v/>
          </cell>
        </row>
        <row r="446">
          <cell r="R446" t="str">
            <v/>
          </cell>
        </row>
        <row r="447">
          <cell r="R447" t="str">
            <v/>
          </cell>
        </row>
        <row r="448">
          <cell r="R448">
            <v>1</v>
          </cell>
        </row>
        <row r="449">
          <cell r="R449" t="str">
            <v/>
          </cell>
        </row>
        <row r="450">
          <cell r="R450" t="str">
            <v/>
          </cell>
        </row>
        <row r="451">
          <cell r="R451">
            <v>3</v>
          </cell>
        </row>
        <row r="452">
          <cell r="R452">
            <v>1</v>
          </cell>
        </row>
        <row r="453">
          <cell r="R453" t="str">
            <v/>
          </cell>
        </row>
        <row r="454">
          <cell r="R454" t="str">
            <v/>
          </cell>
        </row>
        <row r="455">
          <cell r="R455">
            <v>2</v>
          </cell>
        </row>
        <row r="456">
          <cell r="R456" t="str">
            <v/>
          </cell>
        </row>
        <row r="457">
          <cell r="R457" t="str">
            <v/>
          </cell>
        </row>
        <row r="458">
          <cell r="R458" t="str">
            <v/>
          </cell>
        </row>
        <row r="459">
          <cell r="R459" t="str">
            <v/>
          </cell>
        </row>
        <row r="460">
          <cell r="R460" t="str">
            <v/>
          </cell>
        </row>
        <row r="461">
          <cell r="R461" t="str">
            <v/>
          </cell>
        </row>
        <row r="462">
          <cell r="R462" t="str">
            <v/>
          </cell>
        </row>
        <row r="463">
          <cell r="R463">
            <v>3</v>
          </cell>
        </row>
        <row r="464">
          <cell r="R464" t="str">
            <v/>
          </cell>
        </row>
        <row r="465">
          <cell r="R465" t="str">
            <v/>
          </cell>
        </row>
        <row r="466">
          <cell r="R466">
            <v>5</v>
          </cell>
        </row>
        <row r="467">
          <cell r="R467" t="str">
            <v/>
          </cell>
        </row>
        <row r="468">
          <cell r="R468" t="str">
            <v/>
          </cell>
        </row>
        <row r="469">
          <cell r="R469" t="str">
            <v/>
          </cell>
        </row>
        <row r="470">
          <cell r="R470" t="str">
            <v/>
          </cell>
        </row>
        <row r="471">
          <cell r="R471" t="str">
            <v/>
          </cell>
        </row>
        <row r="472">
          <cell r="R472">
            <v>3</v>
          </cell>
        </row>
        <row r="473">
          <cell r="R473">
            <v>11</v>
          </cell>
        </row>
        <row r="474">
          <cell r="R474" t="str">
            <v/>
          </cell>
        </row>
        <row r="475">
          <cell r="R475">
            <v>1</v>
          </cell>
        </row>
        <row r="476">
          <cell r="R476">
            <v>1</v>
          </cell>
        </row>
        <row r="477">
          <cell r="R477">
            <v>1</v>
          </cell>
        </row>
        <row r="478">
          <cell r="R478">
            <v>21</v>
          </cell>
        </row>
        <row r="479">
          <cell r="R479">
            <v>1</v>
          </cell>
        </row>
        <row r="480">
          <cell r="R480">
            <v>1</v>
          </cell>
        </row>
        <row r="481">
          <cell r="R481" t="str">
            <v/>
          </cell>
        </row>
        <row r="482">
          <cell r="R482" t="str">
            <v/>
          </cell>
        </row>
        <row r="483">
          <cell r="R483">
            <v>6</v>
          </cell>
        </row>
        <row r="484">
          <cell r="R484" t="str">
            <v/>
          </cell>
        </row>
        <row r="485">
          <cell r="R485" t="str">
            <v/>
          </cell>
        </row>
        <row r="486">
          <cell r="R486" t="str">
            <v/>
          </cell>
        </row>
        <row r="487">
          <cell r="R487">
            <v>12</v>
          </cell>
        </row>
        <row r="488">
          <cell r="R488">
            <v>8</v>
          </cell>
        </row>
        <row r="489">
          <cell r="R489" t="str">
            <v/>
          </cell>
        </row>
        <row r="490">
          <cell r="R490" t="str">
            <v/>
          </cell>
        </row>
        <row r="491">
          <cell r="R491">
            <v>10</v>
          </cell>
        </row>
        <row r="492">
          <cell r="R492" t="str">
            <v/>
          </cell>
        </row>
        <row r="493">
          <cell r="R493">
            <v>4</v>
          </cell>
        </row>
        <row r="494">
          <cell r="R494" t="str">
            <v/>
          </cell>
        </row>
        <row r="495">
          <cell r="R495">
            <v>2</v>
          </cell>
        </row>
        <row r="496">
          <cell r="R496" t="str">
            <v/>
          </cell>
        </row>
        <row r="497">
          <cell r="R497" t="str">
            <v/>
          </cell>
        </row>
        <row r="498">
          <cell r="R498">
            <v>9</v>
          </cell>
        </row>
        <row r="499">
          <cell r="R499">
            <v>1</v>
          </cell>
        </row>
        <row r="500">
          <cell r="R500" t="str">
            <v/>
          </cell>
        </row>
        <row r="501">
          <cell r="R501">
            <v>4</v>
          </cell>
        </row>
        <row r="502">
          <cell r="R502">
            <v>5</v>
          </cell>
        </row>
        <row r="503">
          <cell r="R503">
            <v>1</v>
          </cell>
        </row>
        <row r="504">
          <cell r="R504" t="str">
            <v/>
          </cell>
        </row>
        <row r="505">
          <cell r="R505" t="str">
            <v/>
          </cell>
        </row>
        <row r="506">
          <cell r="R506" t="str">
            <v/>
          </cell>
        </row>
        <row r="507">
          <cell r="R507" t="str">
            <v/>
          </cell>
        </row>
        <row r="508">
          <cell r="R508" t="str">
            <v/>
          </cell>
        </row>
        <row r="509">
          <cell r="R509" t="str">
            <v/>
          </cell>
        </row>
        <row r="510">
          <cell r="R510">
            <v>3</v>
          </cell>
        </row>
        <row r="511">
          <cell r="R511">
            <v>5</v>
          </cell>
        </row>
        <row r="512">
          <cell r="R512" t="str">
            <v/>
          </cell>
        </row>
        <row r="513">
          <cell r="R513" t="str">
            <v/>
          </cell>
        </row>
        <row r="514">
          <cell r="R514" t="str">
            <v/>
          </cell>
        </row>
        <row r="515">
          <cell r="R515" t="str">
            <v/>
          </cell>
        </row>
        <row r="516">
          <cell r="R516" t="str">
            <v/>
          </cell>
        </row>
        <row r="517">
          <cell r="R517">
            <v>18</v>
          </cell>
        </row>
        <row r="518">
          <cell r="R518" t="str">
            <v/>
          </cell>
        </row>
        <row r="519">
          <cell r="R519" t="str">
            <v/>
          </cell>
        </row>
        <row r="520">
          <cell r="R520">
            <v>10</v>
          </cell>
        </row>
        <row r="521">
          <cell r="R521" t="str">
            <v/>
          </cell>
        </row>
        <row r="522">
          <cell r="R522" t="str">
            <v/>
          </cell>
        </row>
        <row r="523">
          <cell r="R523">
            <v>1</v>
          </cell>
        </row>
        <row r="524">
          <cell r="R524" t="str">
            <v/>
          </cell>
        </row>
        <row r="525">
          <cell r="R525" t="str">
            <v/>
          </cell>
        </row>
        <row r="526">
          <cell r="R526" t="str">
            <v/>
          </cell>
        </row>
        <row r="527">
          <cell r="R527" t="str">
            <v/>
          </cell>
        </row>
        <row r="528">
          <cell r="R528" t="str">
            <v/>
          </cell>
        </row>
        <row r="529">
          <cell r="R529" t="str">
            <v/>
          </cell>
        </row>
        <row r="530">
          <cell r="R530" t="str">
            <v/>
          </cell>
        </row>
        <row r="531">
          <cell r="R531" t="str">
            <v/>
          </cell>
        </row>
        <row r="532">
          <cell r="R532">
            <v>3</v>
          </cell>
        </row>
        <row r="533">
          <cell r="R533" t="str">
            <v/>
          </cell>
        </row>
        <row r="534">
          <cell r="R534" t="str">
            <v/>
          </cell>
        </row>
        <row r="535">
          <cell r="R535" t="str">
            <v/>
          </cell>
        </row>
        <row r="536">
          <cell r="R536" t="str">
            <v/>
          </cell>
        </row>
        <row r="537">
          <cell r="R537" t="str">
            <v/>
          </cell>
        </row>
        <row r="538">
          <cell r="R538">
            <v>1</v>
          </cell>
        </row>
        <row r="539">
          <cell r="R539">
            <v>1</v>
          </cell>
        </row>
        <row r="540">
          <cell r="R540">
            <v>1</v>
          </cell>
        </row>
        <row r="541">
          <cell r="R541" t="str">
            <v/>
          </cell>
        </row>
        <row r="542">
          <cell r="R542" t="str">
            <v/>
          </cell>
        </row>
        <row r="543">
          <cell r="R543">
            <v>13</v>
          </cell>
        </row>
        <row r="544">
          <cell r="R544">
            <v>3</v>
          </cell>
        </row>
        <row r="545">
          <cell r="R545" t="str">
            <v/>
          </cell>
        </row>
        <row r="546">
          <cell r="R546">
            <v>5</v>
          </cell>
        </row>
        <row r="547">
          <cell r="R547" t="str">
            <v/>
          </cell>
        </row>
        <row r="548">
          <cell r="R548" t="str">
            <v/>
          </cell>
        </row>
        <row r="549">
          <cell r="R549">
            <v>89</v>
          </cell>
        </row>
        <row r="550">
          <cell r="R550" t="str">
            <v/>
          </cell>
        </row>
        <row r="551">
          <cell r="R551" t="str">
            <v/>
          </cell>
        </row>
        <row r="552">
          <cell r="R552">
            <v>3</v>
          </cell>
        </row>
        <row r="553">
          <cell r="R553" t="str">
            <v/>
          </cell>
        </row>
        <row r="554">
          <cell r="R554" t="str">
            <v/>
          </cell>
        </row>
        <row r="555">
          <cell r="R555" t="str">
            <v/>
          </cell>
        </row>
        <row r="556">
          <cell r="R556" t="str">
            <v/>
          </cell>
        </row>
        <row r="557">
          <cell r="R557" t="str">
            <v/>
          </cell>
        </row>
        <row r="558">
          <cell r="R558" t="str">
            <v/>
          </cell>
        </row>
        <row r="559">
          <cell r="R559" t="str">
            <v/>
          </cell>
        </row>
        <row r="560">
          <cell r="R560" t="str">
            <v/>
          </cell>
        </row>
        <row r="561">
          <cell r="R561" t="str">
            <v/>
          </cell>
        </row>
        <row r="562">
          <cell r="R562" t="str">
            <v/>
          </cell>
        </row>
        <row r="563">
          <cell r="R563">
            <v>4</v>
          </cell>
        </row>
        <row r="564">
          <cell r="R564" t="str">
            <v/>
          </cell>
        </row>
        <row r="565">
          <cell r="R565" t="str">
            <v/>
          </cell>
        </row>
        <row r="566">
          <cell r="R566" t="str">
            <v/>
          </cell>
        </row>
        <row r="567">
          <cell r="R567" t="str">
            <v/>
          </cell>
        </row>
        <row r="568">
          <cell r="R568" t="str">
            <v/>
          </cell>
        </row>
        <row r="569">
          <cell r="R569" t="str">
            <v/>
          </cell>
        </row>
        <row r="570">
          <cell r="R570" t="str">
            <v/>
          </cell>
        </row>
        <row r="571">
          <cell r="R571" t="str">
            <v/>
          </cell>
        </row>
        <row r="572">
          <cell r="R572">
            <v>7</v>
          </cell>
        </row>
        <row r="573">
          <cell r="R573" t="str">
            <v/>
          </cell>
        </row>
        <row r="574">
          <cell r="R574" t="str">
            <v/>
          </cell>
        </row>
        <row r="575">
          <cell r="R575" t="str">
            <v/>
          </cell>
        </row>
        <row r="576">
          <cell r="R576">
            <v>5</v>
          </cell>
        </row>
        <row r="577">
          <cell r="R577" t="str">
            <v/>
          </cell>
        </row>
        <row r="578">
          <cell r="R578" t="str">
            <v/>
          </cell>
        </row>
        <row r="579">
          <cell r="R579">
            <v>12</v>
          </cell>
        </row>
        <row r="580">
          <cell r="R580" t="str">
            <v/>
          </cell>
        </row>
        <row r="581">
          <cell r="R581" t="str">
            <v/>
          </cell>
        </row>
        <row r="582">
          <cell r="R582" t="str">
            <v/>
          </cell>
        </row>
        <row r="583">
          <cell r="R583" t="str">
            <v/>
          </cell>
        </row>
        <row r="584">
          <cell r="R584" t="str">
            <v/>
          </cell>
        </row>
        <row r="585">
          <cell r="R585" t="str">
            <v/>
          </cell>
        </row>
        <row r="586">
          <cell r="R586" t="str">
            <v/>
          </cell>
        </row>
        <row r="587">
          <cell r="R587" t="str">
            <v/>
          </cell>
        </row>
        <row r="588">
          <cell r="R588" t="str">
            <v/>
          </cell>
        </row>
        <row r="589">
          <cell r="R589" t="str">
            <v/>
          </cell>
        </row>
        <row r="590">
          <cell r="R590" t="str">
            <v/>
          </cell>
        </row>
        <row r="591">
          <cell r="R591" t="str">
            <v/>
          </cell>
        </row>
        <row r="592">
          <cell r="R592" t="str">
            <v/>
          </cell>
        </row>
        <row r="593">
          <cell r="R593" t="str">
            <v/>
          </cell>
        </row>
        <row r="594">
          <cell r="R594" t="str">
            <v/>
          </cell>
        </row>
        <row r="595">
          <cell r="R595" t="str">
            <v/>
          </cell>
        </row>
        <row r="596">
          <cell r="R596" t="str">
            <v/>
          </cell>
        </row>
        <row r="597">
          <cell r="R597" t="str">
            <v/>
          </cell>
        </row>
        <row r="598">
          <cell r="R598" t="str">
            <v/>
          </cell>
        </row>
        <row r="599">
          <cell r="R599" t="str">
            <v/>
          </cell>
        </row>
        <row r="600">
          <cell r="R600" t="str">
            <v/>
          </cell>
        </row>
        <row r="601">
          <cell r="R601" t="str">
            <v/>
          </cell>
        </row>
        <row r="602">
          <cell r="R602" t="str">
            <v/>
          </cell>
        </row>
        <row r="603">
          <cell r="R603" t="str">
            <v/>
          </cell>
        </row>
        <row r="604">
          <cell r="R604" t="str">
            <v/>
          </cell>
        </row>
        <row r="605">
          <cell r="R605" t="str">
            <v/>
          </cell>
        </row>
        <row r="606">
          <cell r="R606" t="str">
            <v/>
          </cell>
        </row>
        <row r="607">
          <cell r="R607" t="str">
            <v/>
          </cell>
        </row>
        <row r="608">
          <cell r="R608" t="str">
            <v/>
          </cell>
        </row>
        <row r="609">
          <cell r="R609" t="str">
            <v/>
          </cell>
        </row>
        <row r="610">
          <cell r="R610">
            <v>290</v>
          </cell>
        </row>
        <row r="611">
          <cell r="R611">
            <v>4</v>
          </cell>
        </row>
        <row r="612">
          <cell r="R612">
            <v>20</v>
          </cell>
        </row>
        <row r="613">
          <cell r="R613">
            <v>6</v>
          </cell>
        </row>
        <row r="614">
          <cell r="R614">
            <v>1</v>
          </cell>
        </row>
        <row r="615">
          <cell r="R615" t="str">
            <v/>
          </cell>
        </row>
        <row r="616">
          <cell r="R616">
            <v>4</v>
          </cell>
        </row>
        <row r="617">
          <cell r="R617">
            <v>24</v>
          </cell>
        </row>
        <row r="618">
          <cell r="R618">
            <v>1</v>
          </cell>
        </row>
        <row r="619">
          <cell r="R619">
            <v>1</v>
          </cell>
        </row>
        <row r="620">
          <cell r="R620">
            <v>18</v>
          </cell>
        </row>
        <row r="621">
          <cell r="R621">
            <v>4</v>
          </cell>
        </row>
        <row r="622">
          <cell r="R622">
            <v>10</v>
          </cell>
        </row>
        <row r="623">
          <cell r="R623" t="str">
            <v/>
          </cell>
        </row>
        <row r="624">
          <cell r="R624">
            <v>1673</v>
          </cell>
        </row>
        <row r="625">
          <cell r="R625">
            <v>4</v>
          </cell>
        </row>
        <row r="626">
          <cell r="R626">
            <v>404</v>
          </cell>
        </row>
        <row r="627">
          <cell r="R627">
            <v>2247</v>
          </cell>
        </row>
        <row r="628">
          <cell r="R628">
            <v>528</v>
          </cell>
        </row>
        <row r="629">
          <cell r="R629" t="str">
            <v/>
          </cell>
        </row>
        <row r="630">
          <cell r="R630">
            <v>19</v>
          </cell>
        </row>
        <row r="631">
          <cell r="R631">
            <v>70</v>
          </cell>
        </row>
        <row r="632">
          <cell r="R632">
            <v>9</v>
          </cell>
        </row>
        <row r="633">
          <cell r="R633">
            <v>3</v>
          </cell>
        </row>
        <row r="634">
          <cell r="R634">
            <v>64</v>
          </cell>
        </row>
        <row r="635">
          <cell r="R635">
            <v>61</v>
          </cell>
        </row>
        <row r="636">
          <cell r="R636">
            <v>9</v>
          </cell>
        </row>
        <row r="637">
          <cell r="R637">
            <v>122</v>
          </cell>
        </row>
        <row r="638">
          <cell r="R638" t="str">
            <v/>
          </cell>
        </row>
        <row r="639">
          <cell r="R639">
            <v>4</v>
          </cell>
        </row>
        <row r="640">
          <cell r="R640">
            <v>1</v>
          </cell>
        </row>
        <row r="641">
          <cell r="R641">
            <v>7</v>
          </cell>
        </row>
        <row r="642">
          <cell r="R642">
            <v>70</v>
          </cell>
        </row>
        <row r="643">
          <cell r="R643">
            <v>16</v>
          </cell>
        </row>
        <row r="644">
          <cell r="R644">
            <v>4</v>
          </cell>
        </row>
        <row r="645">
          <cell r="R645" t="str">
            <v/>
          </cell>
        </row>
        <row r="646">
          <cell r="R646">
            <v>1</v>
          </cell>
        </row>
        <row r="647">
          <cell r="R647">
            <v>1</v>
          </cell>
        </row>
        <row r="648">
          <cell r="R648" t="str">
            <v/>
          </cell>
        </row>
        <row r="649">
          <cell r="R649" t="str">
            <v/>
          </cell>
        </row>
        <row r="650">
          <cell r="R650">
            <v>1</v>
          </cell>
        </row>
        <row r="651">
          <cell r="R651" t="str">
            <v/>
          </cell>
        </row>
        <row r="652">
          <cell r="R652" t="str">
            <v/>
          </cell>
        </row>
        <row r="653">
          <cell r="R653">
            <v>4</v>
          </cell>
        </row>
        <row r="654">
          <cell r="R654" t="str">
            <v/>
          </cell>
        </row>
        <row r="655">
          <cell r="R655" t="str">
            <v/>
          </cell>
        </row>
        <row r="656">
          <cell r="R656">
            <v>1</v>
          </cell>
        </row>
        <row r="657">
          <cell r="R657" t="str">
            <v/>
          </cell>
        </row>
        <row r="658">
          <cell r="R658">
            <v>4</v>
          </cell>
        </row>
        <row r="659">
          <cell r="R659" t="str">
            <v/>
          </cell>
        </row>
        <row r="660">
          <cell r="R660" t="str">
            <v/>
          </cell>
        </row>
        <row r="661">
          <cell r="R661" t="str">
            <v/>
          </cell>
        </row>
        <row r="662">
          <cell r="R662">
            <v>8</v>
          </cell>
        </row>
        <row r="663">
          <cell r="R663" t="str">
            <v/>
          </cell>
        </row>
        <row r="664">
          <cell r="R664" t="str">
            <v/>
          </cell>
        </row>
        <row r="665">
          <cell r="R665" t="str">
            <v/>
          </cell>
        </row>
        <row r="666">
          <cell r="R666" t="str">
            <v/>
          </cell>
        </row>
        <row r="667">
          <cell r="R667" t="str">
            <v/>
          </cell>
        </row>
        <row r="668">
          <cell r="R668" t="str">
            <v/>
          </cell>
        </row>
        <row r="669">
          <cell r="R669" t="str">
            <v/>
          </cell>
        </row>
        <row r="670">
          <cell r="R670" t="str">
            <v/>
          </cell>
        </row>
        <row r="671">
          <cell r="R671" t="str">
            <v/>
          </cell>
        </row>
        <row r="672">
          <cell r="R672" t="str">
            <v/>
          </cell>
        </row>
        <row r="673">
          <cell r="R673" t="str">
            <v/>
          </cell>
        </row>
        <row r="674">
          <cell r="R674" t="str">
            <v/>
          </cell>
        </row>
        <row r="675">
          <cell r="R675" t="str">
            <v/>
          </cell>
        </row>
        <row r="676">
          <cell r="R676" t="str">
            <v/>
          </cell>
        </row>
        <row r="677">
          <cell r="R677" t="str">
            <v/>
          </cell>
        </row>
        <row r="678">
          <cell r="R678" t="str">
            <v/>
          </cell>
        </row>
        <row r="679">
          <cell r="R679" t="str">
            <v/>
          </cell>
        </row>
        <row r="680">
          <cell r="R680" t="str">
            <v/>
          </cell>
        </row>
        <row r="681">
          <cell r="R681" t="str">
            <v/>
          </cell>
        </row>
        <row r="682">
          <cell r="R682" t="str">
            <v/>
          </cell>
        </row>
        <row r="683">
          <cell r="R683" t="str">
            <v/>
          </cell>
        </row>
        <row r="684">
          <cell r="R684" t="str">
            <v/>
          </cell>
        </row>
        <row r="685">
          <cell r="R685" t="str">
            <v/>
          </cell>
        </row>
        <row r="686">
          <cell r="R686" t="str">
            <v/>
          </cell>
        </row>
        <row r="687">
          <cell r="R687" t="str">
            <v/>
          </cell>
        </row>
        <row r="688">
          <cell r="R688" t="str">
            <v/>
          </cell>
        </row>
        <row r="689">
          <cell r="R689" t="str">
            <v/>
          </cell>
        </row>
        <row r="690">
          <cell r="R690" t="str">
            <v/>
          </cell>
        </row>
        <row r="691">
          <cell r="R691" t="str">
            <v/>
          </cell>
        </row>
        <row r="692">
          <cell r="R692">
            <v>31</v>
          </cell>
        </row>
        <row r="693">
          <cell r="R693">
            <v>6</v>
          </cell>
        </row>
        <row r="694">
          <cell r="R694" t="str">
            <v/>
          </cell>
        </row>
        <row r="695">
          <cell r="R695">
            <v>2</v>
          </cell>
        </row>
        <row r="696">
          <cell r="R696">
            <v>11</v>
          </cell>
        </row>
        <row r="697">
          <cell r="R697" t="str">
            <v/>
          </cell>
        </row>
        <row r="698">
          <cell r="R698" t="str">
            <v/>
          </cell>
        </row>
        <row r="699">
          <cell r="R699" t="str">
            <v/>
          </cell>
        </row>
        <row r="700">
          <cell r="R700" t="str">
            <v/>
          </cell>
        </row>
        <row r="701">
          <cell r="R701">
            <v>5</v>
          </cell>
        </row>
        <row r="702">
          <cell r="R702" t="str">
            <v/>
          </cell>
        </row>
        <row r="703">
          <cell r="R703">
            <v>12</v>
          </cell>
        </row>
        <row r="704">
          <cell r="R704" t="str">
            <v/>
          </cell>
        </row>
        <row r="705">
          <cell r="R705">
            <v>1</v>
          </cell>
        </row>
        <row r="706">
          <cell r="R706">
            <v>491</v>
          </cell>
        </row>
        <row r="707">
          <cell r="R707">
            <v>242</v>
          </cell>
        </row>
        <row r="708">
          <cell r="R708">
            <v>229</v>
          </cell>
        </row>
        <row r="709">
          <cell r="R709">
            <v>1</v>
          </cell>
        </row>
        <row r="710">
          <cell r="R710" t="str">
            <v/>
          </cell>
        </row>
        <row r="711">
          <cell r="R711">
            <v>2</v>
          </cell>
        </row>
        <row r="712">
          <cell r="R712">
            <v>4</v>
          </cell>
        </row>
        <row r="713">
          <cell r="R713">
            <v>6</v>
          </cell>
        </row>
        <row r="714">
          <cell r="R714">
            <v>2</v>
          </cell>
        </row>
        <row r="715">
          <cell r="R715">
            <v>1</v>
          </cell>
        </row>
        <row r="716">
          <cell r="R716">
            <v>2</v>
          </cell>
        </row>
        <row r="717">
          <cell r="R717">
            <v>2</v>
          </cell>
        </row>
        <row r="718">
          <cell r="R718">
            <v>5</v>
          </cell>
        </row>
        <row r="719">
          <cell r="R719">
            <v>17</v>
          </cell>
        </row>
        <row r="720">
          <cell r="R720">
            <v>11</v>
          </cell>
        </row>
        <row r="721">
          <cell r="R721">
            <v>37</v>
          </cell>
        </row>
        <row r="722">
          <cell r="R722">
            <v>1</v>
          </cell>
        </row>
        <row r="723">
          <cell r="R723" t="str">
            <v/>
          </cell>
        </row>
        <row r="724">
          <cell r="R724" t="str">
            <v/>
          </cell>
        </row>
        <row r="725">
          <cell r="R725" t="str">
            <v/>
          </cell>
        </row>
        <row r="726">
          <cell r="R726" t="str">
            <v/>
          </cell>
        </row>
        <row r="727">
          <cell r="R727" t="str">
            <v/>
          </cell>
        </row>
        <row r="728">
          <cell r="R728" t="str">
            <v/>
          </cell>
        </row>
        <row r="729">
          <cell r="R729" t="str">
            <v/>
          </cell>
        </row>
        <row r="730">
          <cell r="R730" t="str">
            <v/>
          </cell>
        </row>
        <row r="731">
          <cell r="R731" t="str">
            <v/>
          </cell>
        </row>
        <row r="732">
          <cell r="R732" t="str">
            <v/>
          </cell>
        </row>
        <row r="733">
          <cell r="R733" t="str">
            <v/>
          </cell>
        </row>
        <row r="734">
          <cell r="R734">
            <v>3</v>
          </cell>
        </row>
        <row r="735">
          <cell r="R735" t="str">
            <v/>
          </cell>
        </row>
        <row r="736">
          <cell r="R736">
            <v>4</v>
          </cell>
        </row>
        <row r="737">
          <cell r="R737" t="str">
            <v/>
          </cell>
        </row>
        <row r="738">
          <cell r="R738" t="str">
            <v/>
          </cell>
        </row>
        <row r="739">
          <cell r="R739" t="str">
            <v/>
          </cell>
        </row>
        <row r="740">
          <cell r="R740" t="str">
            <v/>
          </cell>
        </row>
        <row r="741">
          <cell r="R741" t="str">
            <v/>
          </cell>
        </row>
        <row r="742">
          <cell r="R742">
            <v>3</v>
          </cell>
        </row>
        <row r="743">
          <cell r="R743" t="str">
            <v/>
          </cell>
        </row>
        <row r="744">
          <cell r="R744" t="str">
            <v/>
          </cell>
        </row>
        <row r="745">
          <cell r="R745" t="str">
            <v/>
          </cell>
        </row>
        <row r="746">
          <cell r="R746" t="str">
            <v/>
          </cell>
        </row>
        <row r="747">
          <cell r="R747">
            <v>1</v>
          </cell>
        </row>
        <row r="748">
          <cell r="R748">
            <v>121</v>
          </cell>
        </row>
        <row r="749">
          <cell r="R749" t="str">
            <v/>
          </cell>
        </row>
        <row r="750">
          <cell r="R750">
            <v>2</v>
          </cell>
        </row>
        <row r="751">
          <cell r="R751">
            <v>3</v>
          </cell>
        </row>
        <row r="752">
          <cell r="R752" t="str">
            <v/>
          </cell>
        </row>
        <row r="753">
          <cell r="R753">
            <v>2</v>
          </cell>
        </row>
        <row r="754">
          <cell r="R754">
            <v>1</v>
          </cell>
        </row>
        <row r="755">
          <cell r="R755">
            <v>3</v>
          </cell>
        </row>
        <row r="756">
          <cell r="R756">
            <v>3</v>
          </cell>
        </row>
        <row r="757">
          <cell r="R757" t="str">
            <v/>
          </cell>
        </row>
        <row r="758">
          <cell r="R758">
            <v>4</v>
          </cell>
        </row>
        <row r="759">
          <cell r="R759" t="str">
            <v/>
          </cell>
        </row>
        <row r="760">
          <cell r="R760" t="str">
            <v/>
          </cell>
        </row>
        <row r="761">
          <cell r="R761" t="str">
            <v/>
          </cell>
        </row>
        <row r="762">
          <cell r="R762" t="str">
            <v/>
          </cell>
        </row>
        <row r="763">
          <cell r="R763" t="str">
            <v/>
          </cell>
        </row>
        <row r="764">
          <cell r="R764" t="str">
            <v/>
          </cell>
        </row>
        <row r="765">
          <cell r="R765" t="str">
            <v/>
          </cell>
        </row>
        <row r="766">
          <cell r="R766" t="str">
            <v/>
          </cell>
        </row>
        <row r="767">
          <cell r="R767" t="str">
            <v/>
          </cell>
        </row>
        <row r="768">
          <cell r="R768" t="str">
            <v/>
          </cell>
        </row>
        <row r="769">
          <cell r="R769">
            <v>1</v>
          </cell>
        </row>
        <row r="770">
          <cell r="R770" t="str">
            <v/>
          </cell>
        </row>
        <row r="771">
          <cell r="R771">
            <v>2</v>
          </cell>
        </row>
        <row r="772">
          <cell r="R772">
            <v>1</v>
          </cell>
        </row>
        <row r="773">
          <cell r="R773">
            <v>2</v>
          </cell>
        </row>
        <row r="774">
          <cell r="R774" t="str">
            <v/>
          </cell>
        </row>
        <row r="775">
          <cell r="R775" t="str">
            <v/>
          </cell>
        </row>
        <row r="776">
          <cell r="R776" t="str">
            <v/>
          </cell>
        </row>
        <row r="777">
          <cell r="R777" t="str">
            <v/>
          </cell>
        </row>
        <row r="778">
          <cell r="R778" t="str">
            <v/>
          </cell>
        </row>
        <row r="779">
          <cell r="R779" t="str">
            <v/>
          </cell>
        </row>
        <row r="780">
          <cell r="R780">
            <v>6</v>
          </cell>
        </row>
        <row r="781">
          <cell r="R781" t="str">
            <v/>
          </cell>
        </row>
        <row r="782">
          <cell r="R782" t="str">
            <v/>
          </cell>
        </row>
        <row r="783">
          <cell r="R783" t="str">
            <v/>
          </cell>
        </row>
        <row r="784">
          <cell r="R784">
            <v>5</v>
          </cell>
        </row>
        <row r="785">
          <cell r="R785">
            <v>3</v>
          </cell>
        </row>
        <row r="786">
          <cell r="R786">
            <v>4</v>
          </cell>
        </row>
        <row r="787">
          <cell r="R787" t="str">
            <v/>
          </cell>
        </row>
        <row r="788">
          <cell r="R788" t="str">
            <v/>
          </cell>
        </row>
        <row r="789">
          <cell r="R789" t="str">
            <v/>
          </cell>
        </row>
        <row r="790">
          <cell r="R790" t="str">
            <v/>
          </cell>
        </row>
        <row r="791">
          <cell r="R791">
            <v>1</v>
          </cell>
        </row>
        <row r="792">
          <cell r="R792" t="str">
            <v/>
          </cell>
        </row>
        <row r="793">
          <cell r="R793" t="str">
            <v/>
          </cell>
        </row>
        <row r="794">
          <cell r="R794" t="str">
            <v/>
          </cell>
        </row>
        <row r="795">
          <cell r="R795" t="str">
            <v/>
          </cell>
        </row>
        <row r="796">
          <cell r="R796" t="str">
            <v/>
          </cell>
        </row>
        <row r="797">
          <cell r="R797">
            <v>4</v>
          </cell>
        </row>
        <row r="798">
          <cell r="R798" t="str">
            <v/>
          </cell>
        </row>
        <row r="799">
          <cell r="R799" t="str">
            <v/>
          </cell>
        </row>
        <row r="800">
          <cell r="R800" t="str">
            <v/>
          </cell>
        </row>
        <row r="801">
          <cell r="R801" t="str">
            <v/>
          </cell>
        </row>
        <row r="802">
          <cell r="R802" t="str">
            <v/>
          </cell>
        </row>
        <row r="803">
          <cell r="R803" t="str">
            <v/>
          </cell>
        </row>
        <row r="804">
          <cell r="R804" t="str">
            <v/>
          </cell>
        </row>
        <row r="805">
          <cell r="R805" t="str">
            <v/>
          </cell>
        </row>
        <row r="806">
          <cell r="R806" t="str">
            <v/>
          </cell>
        </row>
        <row r="807">
          <cell r="R807" t="str">
            <v/>
          </cell>
        </row>
        <row r="808">
          <cell r="R808" t="str">
            <v/>
          </cell>
        </row>
        <row r="809">
          <cell r="R809" t="str">
            <v/>
          </cell>
        </row>
        <row r="810">
          <cell r="R810" t="str">
            <v/>
          </cell>
        </row>
        <row r="811">
          <cell r="R811" t="str">
            <v/>
          </cell>
        </row>
        <row r="812">
          <cell r="R812" t="str">
            <v/>
          </cell>
        </row>
        <row r="813">
          <cell r="R813" t="str">
            <v/>
          </cell>
        </row>
        <row r="814">
          <cell r="R814" t="str">
            <v/>
          </cell>
        </row>
        <row r="815">
          <cell r="R815" t="str">
            <v/>
          </cell>
        </row>
        <row r="816">
          <cell r="R816" t="str">
            <v/>
          </cell>
        </row>
        <row r="817">
          <cell r="R817" t="str">
            <v/>
          </cell>
        </row>
        <row r="818">
          <cell r="R818" t="str">
            <v/>
          </cell>
        </row>
        <row r="819">
          <cell r="R819" t="str">
            <v/>
          </cell>
        </row>
        <row r="820">
          <cell r="R820" t="str">
            <v/>
          </cell>
        </row>
        <row r="821">
          <cell r="R821" t="str">
            <v/>
          </cell>
        </row>
        <row r="822">
          <cell r="R822" t="str">
            <v/>
          </cell>
        </row>
        <row r="823">
          <cell r="R823" t="str">
            <v/>
          </cell>
        </row>
        <row r="824">
          <cell r="R824" t="str">
            <v/>
          </cell>
        </row>
        <row r="825">
          <cell r="R825" t="str">
            <v/>
          </cell>
        </row>
        <row r="826">
          <cell r="R826" t="str">
            <v/>
          </cell>
        </row>
        <row r="827">
          <cell r="R827">
            <v>31</v>
          </cell>
        </row>
        <row r="828">
          <cell r="R828" t="str">
            <v/>
          </cell>
        </row>
        <row r="829">
          <cell r="R829">
            <v>16</v>
          </cell>
        </row>
        <row r="830">
          <cell r="R830">
            <v>2</v>
          </cell>
        </row>
        <row r="831">
          <cell r="R831">
            <v>1</v>
          </cell>
        </row>
        <row r="832">
          <cell r="R832" t="str">
            <v/>
          </cell>
        </row>
        <row r="833">
          <cell r="R833">
            <v>1</v>
          </cell>
        </row>
        <row r="834">
          <cell r="R834">
            <v>12</v>
          </cell>
        </row>
        <row r="835">
          <cell r="R835">
            <v>6</v>
          </cell>
        </row>
        <row r="836">
          <cell r="R836" t="str">
            <v/>
          </cell>
        </row>
        <row r="837">
          <cell r="R837">
            <v>2</v>
          </cell>
        </row>
        <row r="838">
          <cell r="R838">
            <v>2</v>
          </cell>
        </row>
        <row r="839">
          <cell r="R839">
            <v>36</v>
          </cell>
        </row>
        <row r="840">
          <cell r="R840" t="str">
            <v/>
          </cell>
        </row>
        <row r="841">
          <cell r="R841">
            <v>5</v>
          </cell>
        </row>
        <row r="842">
          <cell r="R842">
            <v>1</v>
          </cell>
        </row>
        <row r="843">
          <cell r="R843">
            <v>7</v>
          </cell>
        </row>
        <row r="844">
          <cell r="R844" t="str">
            <v/>
          </cell>
        </row>
        <row r="845">
          <cell r="R845" t="str">
            <v/>
          </cell>
        </row>
        <row r="846">
          <cell r="R846">
            <v>1</v>
          </cell>
        </row>
        <row r="847">
          <cell r="R847">
            <v>1</v>
          </cell>
        </row>
        <row r="848">
          <cell r="R848" t="str">
            <v/>
          </cell>
        </row>
        <row r="849">
          <cell r="R849">
            <v>3</v>
          </cell>
        </row>
        <row r="850">
          <cell r="R850" t="str">
            <v/>
          </cell>
        </row>
        <row r="851">
          <cell r="R851">
            <v>3</v>
          </cell>
        </row>
        <row r="852">
          <cell r="R852">
            <v>1</v>
          </cell>
        </row>
        <row r="853">
          <cell r="R853">
            <v>1</v>
          </cell>
        </row>
        <row r="854">
          <cell r="R854" t="str">
            <v/>
          </cell>
        </row>
        <row r="855">
          <cell r="R855" t="str">
            <v/>
          </cell>
        </row>
        <row r="856">
          <cell r="R856" t="str">
            <v/>
          </cell>
        </row>
        <row r="857">
          <cell r="R857">
            <v>6</v>
          </cell>
        </row>
        <row r="858">
          <cell r="R858" t="str">
            <v/>
          </cell>
        </row>
        <row r="859">
          <cell r="R859">
            <v>2</v>
          </cell>
        </row>
        <row r="860">
          <cell r="R860" t="str">
            <v/>
          </cell>
        </row>
        <row r="861">
          <cell r="R861" t="str">
            <v/>
          </cell>
        </row>
        <row r="862">
          <cell r="R862" t="str">
            <v/>
          </cell>
        </row>
        <row r="863">
          <cell r="R863" t="str">
            <v/>
          </cell>
        </row>
        <row r="864">
          <cell r="R864" t="str">
            <v/>
          </cell>
        </row>
        <row r="865">
          <cell r="R865" t="str">
            <v/>
          </cell>
        </row>
        <row r="866">
          <cell r="R866" t="str">
            <v/>
          </cell>
        </row>
        <row r="867">
          <cell r="R867" t="str">
            <v/>
          </cell>
        </row>
        <row r="868">
          <cell r="R868" t="str">
            <v/>
          </cell>
        </row>
        <row r="869">
          <cell r="R869" t="str">
            <v/>
          </cell>
        </row>
        <row r="870">
          <cell r="R870" t="str">
            <v/>
          </cell>
        </row>
        <row r="871">
          <cell r="R871" t="str">
            <v/>
          </cell>
        </row>
        <row r="872">
          <cell r="R872" t="str">
            <v/>
          </cell>
        </row>
        <row r="873">
          <cell r="R873" t="str">
            <v/>
          </cell>
        </row>
        <row r="874">
          <cell r="R874" t="str">
            <v/>
          </cell>
        </row>
        <row r="875">
          <cell r="R875" t="str">
            <v/>
          </cell>
        </row>
        <row r="876">
          <cell r="R876" t="str">
            <v/>
          </cell>
        </row>
        <row r="877">
          <cell r="R877" t="str">
            <v/>
          </cell>
        </row>
        <row r="878">
          <cell r="R878" t="str">
            <v/>
          </cell>
        </row>
        <row r="879">
          <cell r="R879" t="str">
            <v/>
          </cell>
        </row>
        <row r="880">
          <cell r="R880" t="str">
            <v/>
          </cell>
        </row>
        <row r="881">
          <cell r="R881" t="str">
            <v/>
          </cell>
        </row>
        <row r="882">
          <cell r="R882" t="str">
            <v/>
          </cell>
        </row>
        <row r="883">
          <cell r="R883" t="str">
            <v/>
          </cell>
        </row>
        <row r="884">
          <cell r="R884" t="str">
            <v/>
          </cell>
        </row>
        <row r="885">
          <cell r="R885">
            <v>1</v>
          </cell>
        </row>
        <row r="886">
          <cell r="R886" t="str">
            <v/>
          </cell>
        </row>
        <row r="887">
          <cell r="R887" t="str">
            <v/>
          </cell>
        </row>
        <row r="888">
          <cell r="R888">
            <v>5</v>
          </cell>
        </row>
        <row r="889">
          <cell r="R889" t="str">
            <v/>
          </cell>
        </row>
        <row r="890">
          <cell r="R890" t="str">
            <v/>
          </cell>
        </row>
        <row r="891">
          <cell r="R891" t="str">
            <v/>
          </cell>
        </row>
        <row r="892">
          <cell r="R892" t="str">
            <v/>
          </cell>
        </row>
        <row r="893">
          <cell r="R893" t="str">
            <v/>
          </cell>
        </row>
        <row r="894">
          <cell r="R894" t="str">
            <v/>
          </cell>
        </row>
        <row r="895">
          <cell r="R895" t="str">
            <v/>
          </cell>
        </row>
        <row r="896">
          <cell r="R896" t="str">
            <v/>
          </cell>
        </row>
        <row r="897">
          <cell r="R897" t="str">
            <v/>
          </cell>
        </row>
        <row r="898">
          <cell r="R898" t="str">
            <v/>
          </cell>
        </row>
        <row r="899">
          <cell r="R899" t="str">
            <v/>
          </cell>
        </row>
        <row r="900">
          <cell r="R900" t="str">
            <v/>
          </cell>
        </row>
        <row r="901">
          <cell r="R901" t="str">
            <v/>
          </cell>
        </row>
        <row r="902">
          <cell r="R902" t="str">
            <v/>
          </cell>
        </row>
        <row r="903">
          <cell r="R903" t="str">
            <v/>
          </cell>
        </row>
        <row r="904">
          <cell r="R904" t="str">
            <v/>
          </cell>
        </row>
        <row r="905">
          <cell r="R905" t="str">
            <v/>
          </cell>
        </row>
        <row r="906">
          <cell r="R906" t="str">
            <v/>
          </cell>
        </row>
        <row r="907">
          <cell r="R907" t="str">
            <v/>
          </cell>
        </row>
        <row r="908">
          <cell r="R908" t="str">
            <v/>
          </cell>
        </row>
        <row r="909">
          <cell r="R909" t="str">
            <v/>
          </cell>
        </row>
        <row r="910">
          <cell r="R910" t="str">
            <v/>
          </cell>
        </row>
        <row r="911">
          <cell r="R911">
            <v>1</v>
          </cell>
        </row>
        <row r="912">
          <cell r="R912" t="str">
            <v/>
          </cell>
        </row>
        <row r="913">
          <cell r="R913" t="str">
            <v/>
          </cell>
        </row>
        <row r="914">
          <cell r="R914" t="str">
            <v/>
          </cell>
        </row>
        <row r="915">
          <cell r="R915" t="str">
            <v/>
          </cell>
        </row>
        <row r="916">
          <cell r="R916" t="str">
            <v/>
          </cell>
        </row>
        <row r="917">
          <cell r="R917">
            <v>5</v>
          </cell>
        </row>
        <row r="918">
          <cell r="R918" t="str">
            <v/>
          </cell>
        </row>
        <row r="919">
          <cell r="R919" t="str">
            <v/>
          </cell>
        </row>
        <row r="920">
          <cell r="R920" t="str">
            <v/>
          </cell>
        </row>
        <row r="921">
          <cell r="R921" t="str">
            <v/>
          </cell>
        </row>
        <row r="922">
          <cell r="R922" t="str">
            <v/>
          </cell>
        </row>
        <row r="923">
          <cell r="R923" t="str">
            <v/>
          </cell>
        </row>
        <row r="924">
          <cell r="R924" t="str">
            <v/>
          </cell>
        </row>
        <row r="925">
          <cell r="R925" t="str">
            <v/>
          </cell>
        </row>
        <row r="926">
          <cell r="R926" t="str">
            <v/>
          </cell>
        </row>
        <row r="927">
          <cell r="R927" t="str">
            <v/>
          </cell>
        </row>
        <row r="928">
          <cell r="R928" t="str">
            <v/>
          </cell>
        </row>
        <row r="929">
          <cell r="R929" t="str">
            <v/>
          </cell>
        </row>
        <row r="930">
          <cell r="R930" t="str">
            <v/>
          </cell>
        </row>
        <row r="931">
          <cell r="R931" t="str">
            <v/>
          </cell>
        </row>
        <row r="932">
          <cell r="R932" t="str">
            <v/>
          </cell>
        </row>
        <row r="933">
          <cell r="R933" t="str">
            <v/>
          </cell>
        </row>
        <row r="934">
          <cell r="R934" t="str">
            <v/>
          </cell>
        </row>
        <row r="935">
          <cell r="R935" t="str">
            <v/>
          </cell>
        </row>
        <row r="936">
          <cell r="R936" t="str">
            <v/>
          </cell>
        </row>
        <row r="937">
          <cell r="R937" t="str">
            <v/>
          </cell>
        </row>
        <row r="938">
          <cell r="R938" t="str">
            <v/>
          </cell>
        </row>
        <row r="939">
          <cell r="R939" t="str">
            <v/>
          </cell>
        </row>
        <row r="940">
          <cell r="R940">
            <v>6</v>
          </cell>
        </row>
        <row r="941">
          <cell r="R941" t="str">
            <v/>
          </cell>
        </row>
        <row r="942">
          <cell r="R942" t="str">
            <v/>
          </cell>
        </row>
        <row r="943">
          <cell r="R943" t="str">
            <v/>
          </cell>
        </row>
        <row r="944">
          <cell r="R944" t="str">
            <v/>
          </cell>
        </row>
        <row r="945">
          <cell r="R945" t="str">
            <v/>
          </cell>
        </row>
        <row r="946">
          <cell r="R946" t="str">
            <v/>
          </cell>
        </row>
        <row r="947">
          <cell r="R947" t="str">
            <v/>
          </cell>
        </row>
        <row r="948">
          <cell r="R948" t="str">
            <v/>
          </cell>
        </row>
        <row r="949">
          <cell r="R949" t="str">
            <v/>
          </cell>
        </row>
        <row r="950">
          <cell r="R950" t="str">
            <v/>
          </cell>
        </row>
        <row r="951">
          <cell r="R951" t="str">
            <v/>
          </cell>
        </row>
        <row r="952">
          <cell r="R952" t="str">
            <v/>
          </cell>
        </row>
        <row r="953">
          <cell r="R953" t="str">
            <v/>
          </cell>
        </row>
        <row r="954">
          <cell r="R954" t="str">
            <v/>
          </cell>
        </row>
        <row r="955">
          <cell r="R955" t="str">
            <v/>
          </cell>
        </row>
        <row r="956">
          <cell r="R956" t="str">
            <v/>
          </cell>
        </row>
        <row r="957">
          <cell r="R957" t="str">
            <v/>
          </cell>
        </row>
        <row r="958">
          <cell r="R958" t="str">
            <v/>
          </cell>
        </row>
        <row r="959">
          <cell r="R959" t="str">
            <v/>
          </cell>
        </row>
        <row r="960">
          <cell r="R960" t="str">
            <v/>
          </cell>
        </row>
        <row r="961">
          <cell r="R961" t="str">
            <v/>
          </cell>
        </row>
        <row r="962">
          <cell r="R962" t="str">
            <v/>
          </cell>
        </row>
        <row r="963">
          <cell r="R963" t="str">
            <v/>
          </cell>
        </row>
        <row r="964">
          <cell r="R964" t="str">
            <v/>
          </cell>
        </row>
        <row r="965">
          <cell r="R965" t="str">
            <v/>
          </cell>
        </row>
        <row r="966">
          <cell r="R966">
            <v>53</v>
          </cell>
        </row>
        <row r="967">
          <cell r="R967" t="str">
            <v/>
          </cell>
        </row>
        <row r="968">
          <cell r="R968" t="str">
            <v/>
          </cell>
        </row>
        <row r="969">
          <cell r="R969" t="str">
            <v/>
          </cell>
        </row>
        <row r="970">
          <cell r="R970" t="str">
            <v/>
          </cell>
        </row>
        <row r="971">
          <cell r="R971" t="str">
            <v/>
          </cell>
        </row>
        <row r="972">
          <cell r="R972">
            <v>7</v>
          </cell>
        </row>
        <row r="973">
          <cell r="R973">
            <v>3</v>
          </cell>
        </row>
        <row r="974">
          <cell r="R974" t="str">
            <v/>
          </cell>
        </row>
        <row r="975">
          <cell r="R975" t="str">
            <v/>
          </cell>
        </row>
        <row r="976">
          <cell r="R976">
            <v>1</v>
          </cell>
        </row>
        <row r="977">
          <cell r="R977" t="str">
            <v/>
          </cell>
        </row>
        <row r="978">
          <cell r="R978">
            <v>2</v>
          </cell>
        </row>
        <row r="979">
          <cell r="R979" t="str">
            <v/>
          </cell>
        </row>
        <row r="980">
          <cell r="R980" t="str">
            <v/>
          </cell>
        </row>
        <row r="981">
          <cell r="R981">
            <v>1</v>
          </cell>
        </row>
        <row r="982">
          <cell r="R982" t="str">
            <v/>
          </cell>
        </row>
        <row r="983">
          <cell r="R983" t="str">
            <v/>
          </cell>
        </row>
        <row r="984">
          <cell r="R984" t="str">
            <v/>
          </cell>
        </row>
        <row r="985">
          <cell r="R985" t="str">
            <v/>
          </cell>
        </row>
        <row r="986">
          <cell r="R986" t="str">
            <v/>
          </cell>
        </row>
        <row r="987">
          <cell r="R987" t="str">
            <v/>
          </cell>
        </row>
        <row r="988">
          <cell r="R988">
            <v>1</v>
          </cell>
        </row>
        <row r="989">
          <cell r="R989" t="str">
            <v/>
          </cell>
        </row>
        <row r="990">
          <cell r="R990" t="str">
            <v/>
          </cell>
        </row>
        <row r="991">
          <cell r="R991" t="str">
            <v/>
          </cell>
        </row>
        <row r="992">
          <cell r="R992">
            <v>2</v>
          </cell>
        </row>
        <row r="993">
          <cell r="R993" t="str">
            <v/>
          </cell>
        </row>
        <row r="994">
          <cell r="R994" t="str">
            <v/>
          </cell>
        </row>
        <row r="995">
          <cell r="R995">
            <v>2</v>
          </cell>
        </row>
        <row r="996">
          <cell r="R996" t="str">
            <v/>
          </cell>
        </row>
        <row r="997">
          <cell r="R997" t="str">
            <v/>
          </cell>
        </row>
        <row r="998">
          <cell r="R998">
            <v>1645</v>
          </cell>
        </row>
        <row r="999">
          <cell r="R999" t="str">
            <v/>
          </cell>
        </row>
        <row r="1000">
          <cell r="R1000">
            <v>1</v>
          </cell>
        </row>
        <row r="1001">
          <cell r="R1001">
            <v>760</v>
          </cell>
        </row>
        <row r="1002">
          <cell r="R1002" t="str">
            <v/>
          </cell>
        </row>
        <row r="1003">
          <cell r="R1003" t="str">
            <v/>
          </cell>
        </row>
        <row r="1004">
          <cell r="R1004">
            <v>3</v>
          </cell>
        </row>
        <row r="1005">
          <cell r="R1005" t="str">
            <v/>
          </cell>
        </row>
        <row r="1006">
          <cell r="R1006" t="str">
            <v/>
          </cell>
        </row>
        <row r="1007">
          <cell r="R1007" t="str">
            <v/>
          </cell>
        </row>
        <row r="1008">
          <cell r="R1008" t="str">
            <v/>
          </cell>
        </row>
        <row r="1009">
          <cell r="R1009" t="str">
            <v/>
          </cell>
        </row>
        <row r="1010">
          <cell r="R1010">
            <v>5</v>
          </cell>
        </row>
        <row r="1011">
          <cell r="R1011" t="str">
            <v/>
          </cell>
        </row>
        <row r="1012">
          <cell r="R1012" t="str">
            <v/>
          </cell>
        </row>
        <row r="1013">
          <cell r="R1013">
            <v>2588</v>
          </cell>
        </row>
        <row r="1014">
          <cell r="R1014">
            <v>18</v>
          </cell>
        </row>
        <row r="1015">
          <cell r="R1015" t="str">
            <v/>
          </cell>
        </row>
        <row r="1016">
          <cell r="R1016">
            <v>5</v>
          </cell>
        </row>
        <row r="1017">
          <cell r="R1017" t="str">
            <v/>
          </cell>
        </row>
        <row r="1018">
          <cell r="R1018" t="str">
            <v/>
          </cell>
        </row>
        <row r="1019">
          <cell r="R1019">
            <v>430</v>
          </cell>
        </row>
        <row r="1020">
          <cell r="R1020">
            <v>48</v>
          </cell>
        </row>
        <row r="1021">
          <cell r="R1021">
            <v>6</v>
          </cell>
        </row>
        <row r="1022">
          <cell r="R1022">
            <v>3</v>
          </cell>
        </row>
        <row r="1023">
          <cell r="R1023">
            <v>5</v>
          </cell>
        </row>
        <row r="1024">
          <cell r="R1024">
            <v>29</v>
          </cell>
        </row>
        <row r="1025">
          <cell r="R1025">
            <v>8</v>
          </cell>
        </row>
        <row r="1026">
          <cell r="R1026">
            <v>614</v>
          </cell>
        </row>
        <row r="1027">
          <cell r="R1027">
            <v>3</v>
          </cell>
        </row>
        <row r="1028">
          <cell r="R1028">
            <v>1</v>
          </cell>
        </row>
        <row r="1029">
          <cell r="R1029">
            <v>33</v>
          </cell>
        </row>
        <row r="1030">
          <cell r="R1030">
            <v>28</v>
          </cell>
        </row>
        <row r="1031">
          <cell r="R1031">
            <v>4665</v>
          </cell>
        </row>
        <row r="1032">
          <cell r="R1032">
            <v>202</v>
          </cell>
        </row>
        <row r="1033">
          <cell r="R1033">
            <v>11</v>
          </cell>
        </row>
        <row r="1034">
          <cell r="R1034">
            <v>1154</v>
          </cell>
        </row>
        <row r="1035">
          <cell r="R1035">
            <v>22</v>
          </cell>
        </row>
        <row r="1036">
          <cell r="R1036">
            <v>2</v>
          </cell>
        </row>
        <row r="1037">
          <cell r="R1037" t="str">
            <v/>
          </cell>
        </row>
        <row r="1038">
          <cell r="R1038" t="str">
            <v/>
          </cell>
        </row>
        <row r="1039">
          <cell r="R1039">
            <v>70</v>
          </cell>
        </row>
        <row r="1040">
          <cell r="R1040">
            <v>165</v>
          </cell>
        </row>
        <row r="1041">
          <cell r="R1041">
            <v>6</v>
          </cell>
        </row>
        <row r="1042">
          <cell r="R1042">
            <v>6</v>
          </cell>
        </row>
        <row r="1043">
          <cell r="R1043">
            <v>3</v>
          </cell>
        </row>
        <row r="1044">
          <cell r="R1044">
            <v>1</v>
          </cell>
        </row>
        <row r="1045">
          <cell r="R1045">
            <v>6</v>
          </cell>
        </row>
        <row r="1046">
          <cell r="R1046" t="str">
            <v/>
          </cell>
        </row>
        <row r="1047">
          <cell r="R1047">
            <v>15</v>
          </cell>
        </row>
        <row r="1048">
          <cell r="R1048">
            <v>40</v>
          </cell>
        </row>
        <row r="1049">
          <cell r="R1049">
            <v>1</v>
          </cell>
        </row>
        <row r="1050">
          <cell r="R1050">
            <v>1</v>
          </cell>
        </row>
        <row r="1051">
          <cell r="R1051">
            <v>2</v>
          </cell>
        </row>
        <row r="1052">
          <cell r="R1052">
            <v>5</v>
          </cell>
        </row>
        <row r="1053">
          <cell r="R1053">
            <v>137</v>
          </cell>
        </row>
        <row r="1054">
          <cell r="R1054">
            <v>5</v>
          </cell>
        </row>
        <row r="1055">
          <cell r="R1055">
            <v>1</v>
          </cell>
        </row>
        <row r="1056">
          <cell r="R1056" t="str">
            <v/>
          </cell>
        </row>
        <row r="1057">
          <cell r="R1057" t="str">
            <v/>
          </cell>
        </row>
        <row r="1058">
          <cell r="R1058" t="str">
            <v/>
          </cell>
        </row>
        <row r="1059">
          <cell r="R1059" t="str">
            <v/>
          </cell>
        </row>
        <row r="1060">
          <cell r="R1060">
            <v>1</v>
          </cell>
        </row>
        <row r="1061">
          <cell r="R1061">
            <v>1</v>
          </cell>
        </row>
        <row r="1062">
          <cell r="R1062">
            <v>66</v>
          </cell>
        </row>
        <row r="1063">
          <cell r="R1063" t="str">
            <v/>
          </cell>
        </row>
        <row r="1064">
          <cell r="R1064" t="str">
            <v/>
          </cell>
        </row>
        <row r="1065">
          <cell r="R1065">
            <v>1</v>
          </cell>
        </row>
        <row r="1066">
          <cell r="R1066" t="str">
            <v/>
          </cell>
        </row>
        <row r="1067">
          <cell r="R1067" t="str">
            <v/>
          </cell>
        </row>
        <row r="1068">
          <cell r="R1068" t="str">
            <v/>
          </cell>
        </row>
        <row r="1069">
          <cell r="R1069" t="str">
            <v/>
          </cell>
        </row>
        <row r="1070">
          <cell r="R1070" t="str">
            <v/>
          </cell>
        </row>
        <row r="1071">
          <cell r="R1071">
            <v>1</v>
          </cell>
        </row>
        <row r="1072">
          <cell r="R1072" t="str">
            <v/>
          </cell>
        </row>
        <row r="1073">
          <cell r="R1073" t="str">
            <v/>
          </cell>
        </row>
        <row r="1074">
          <cell r="R1074" t="str">
            <v/>
          </cell>
        </row>
        <row r="1075">
          <cell r="R1075" t="str">
            <v/>
          </cell>
        </row>
        <row r="1076">
          <cell r="R1076">
            <v>1</v>
          </cell>
        </row>
        <row r="1077">
          <cell r="R1077" t="str">
            <v/>
          </cell>
        </row>
        <row r="1078">
          <cell r="R1078" t="str">
            <v/>
          </cell>
        </row>
        <row r="1079">
          <cell r="R1079" t="str">
            <v/>
          </cell>
        </row>
        <row r="1080">
          <cell r="R1080">
            <v>6</v>
          </cell>
        </row>
        <row r="1081">
          <cell r="R1081">
            <v>491</v>
          </cell>
        </row>
        <row r="1082">
          <cell r="R1082">
            <v>3</v>
          </cell>
        </row>
        <row r="1083">
          <cell r="R1083">
            <v>197</v>
          </cell>
        </row>
        <row r="1084">
          <cell r="R1084">
            <v>964</v>
          </cell>
        </row>
        <row r="1085">
          <cell r="R1085">
            <v>735</v>
          </cell>
        </row>
        <row r="1086">
          <cell r="R1086">
            <v>928</v>
          </cell>
        </row>
        <row r="1087">
          <cell r="R1087">
            <v>92</v>
          </cell>
        </row>
        <row r="1088">
          <cell r="R1088">
            <v>7</v>
          </cell>
        </row>
        <row r="1089">
          <cell r="R1089">
            <v>1</v>
          </cell>
        </row>
        <row r="1090">
          <cell r="R1090">
            <v>17</v>
          </cell>
        </row>
        <row r="1091">
          <cell r="R1091">
            <v>7</v>
          </cell>
        </row>
        <row r="1092">
          <cell r="R1092">
            <v>234</v>
          </cell>
        </row>
        <row r="1093">
          <cell r="R1093">
            <v>830</v>
          </cell>
        </row>
        <row r="1094">
          <cell r="R1094">
            <v>1</v>
          </cell>
        </row>
        <row r="1095">
          <cell r="R1095" t="str">
            <v/>
          </cell>
        </row>
        <row r="1096">
          <cell r="R1096">
            <v>5</v>
          </cell>
        </row>
        <row r="1097">
          <cell r="R1097" t="str">
            <v/>
          </cell>
        </row>
        <row r="1098">
          <cell r="R1098" t="str">
            <v/>
          </cell>
        </row>
        <row r="1099">
          <cell r="R1099" t="str">
            <v/>
          </cell>
        </row>
        <row r="1100">
          <cell r="R1100" t="str">
            <v/>
          </cell>
        </row>
        <row r="1101">
          <cell r="R1101" t="str">
            <v/>
          </cell>
        </row>
        <row r="1102">
          <cell r="R1102" t="str">
            <v/>
          </cell>
        </row>
        <row r="1103">
          <cell r="R1103" t="str">
            <v/>
          </cell>
        </row>
        <row r="1104">
          <cell r="R1104" t="str">
            <v/>
          </cell>
        </row>
        <row r="1105">
          <cell r="R1105" t="str">
            <v/>
          </cell>
        </row>
        <row r="1106">
          <cell r="R1106">
            <v>4</v>
          </cell>
        </row>
        <row r="1107">
          <cell r="R1107">
            <v>1</v>
          </cell>
        </row>
        <row r="1108">
          <cell r="R1108" t="str">
            <v/>
          </cell>
        </row>
        <row r="1109">
          <cell r="R1109" t="str">
            <v/>
          </cell>
        </row>
        <row r="1110">
          <cell r="R1110" t="str">
            <v/>
          </cell>
        </row>
        <row r="1111">
          <cell r="R1111" t="str">
            <v/>
          </cell>
        </row>
        <row r="1112">
          <cell r="R1112">
            <v>1</v>
          </cell>
        </row>
        <row r="1113">
          <cell r="R1113" t="str">
            <v/>
          </cell>
        </row>
        <row r="1114">
          <cell r="R1114">
            <v>1</v>
          </cell>
        </row>
        <row r="1115">
          <cell r="R1115">
            <v>6</v>
          </cell>
        </row>
        <row r="1116">
          <cell r="R1116" t="str">
            <v/>
          </cell>
        </row>
        <row r="1117">
          <cell r="R1117">
            <v>8</v>
          </cell>
        </row>
        <row r="1118">
          <cell r="R1118">
            <v>3</v>
          </cell>
        </row>
        <row r="1119">
          <cell r="R1119">
            <v>3</v>
          </cell>
        </row>
        <row r="1120">
          <cell r="R1120" t="str">
            <v/>
          </cell>
        </row>
        <row r="1121">
          <cell r="R1121" t="str">
            <v/>
          </cell>
        </row>
        <row r="1122">
          <cell r="R1122" t="str">
            <v/>
          </cell>
        </row>
        <row r="1123">
          <cell r="R1123" t="str">
            <v/>
          </cell>
        </row>
        <row r="1124">
          <cell r="R1124" t="str">
            <v/>
          </cell>
        </row>
        <row r="1125">
          <cell r="R1125" t="str">
            <v/>
          </cell>
        </row>
        <row r="1126">
          <cell r="R1126" t="str">
            <v/>
          </cell>
        </row>
        <row r="1127">
          <cell r="R1127" t="str">
            <v/>
          </cell>
        </row>
        <row r="1128">
          <cell r="R1128">
            <v>2</v>
          </cell>
        </row>
        <row r="1129">
          <cell r="R1129">
            <v>96</v>
          </cell>
        </row>
        <row r="1130">
          <cell r="R1130">
            <v>3</v>
          </cell>
        </row>
        <row r="1131">
          <cell r="R1131">
            <v>950</v>
          </cell>
        </row>
        <row r="1132">
          <cell r="R1132">
            <v>19</v>
          </cell>
        </row>
        <row r="1133">
          <cell r="R1133">
            <v>29</v>
          </cell>
        </row>
        <row r="1134">
          <cell r="R1134">
            <v>193</v>
          </cell>
        </row>
        <row r="1135">
          <cell r="R1135">
            <v>1484</v>
          </cell>
        </row>
        <row r="1136">
          <cell r="R1136">
            <v>215453</v>
          </cell>
        </row>
        <row r="1137">
          <cell r="R1137">
            <v>10</v>
          </cell>
        </row>
        <row r="1138">
          <cell r="R1138">
            <v>26</v>
          </cell>
        </row>
        <row r="1139">
          <cell r="R1139">
            <v>294</v>
          </cell>
        </row>
        <row r="1140">
          <cell r="R1140" t="str">
            <v/>
          </cell>
        </row>
        <row r="1141">
          <cell r="R1141">
            <v>5699</v>
          </cell>
        </row>
        <row r="1142">
          <cell r="R1142">
            <v>11</v>
          </cell>
        </row>
        <row r="1143">
          <cell r="R1143">
            <v>8</v>
          </cell>
        </row>
        <row r="1144">
          <cell r="R1144">
            <v>1083</v>
          </cell>
        </row>
        <row r="1145">
          <cell r="R1145">
            <v>208</v>
          </cell>
        </row>
        <row r="1146">
          <cell r="R1146">
            <v>9</v>
          </cell>
        </row>
        <row r="1147">
          <cell r="R1147">
            <v>73</v>
          </cell>
        </row>
        <row r="1148">
          <cell r="R1148">
            <v>58</v>
          </cell>
        </row>
        <row r="1149">
          <cell r="R1149">
            <v>21</v>
          </cell>
        </row>
        <row r="1150">
          <cell r="R1150">
            <v>6</v>
          </cell>
        </row>
        <row r="1151">
          <cell r="R1151">
            <v>2486</v>
          </cell>
        </row>
        <row r="1152">
          <cell r="R1152">
            <v>10338</v>
          </cell>
        </row>
        <row r="1153">
          <cell r="R1153">
            <v>3</v>
          </cell>
        </row>
        <row r="1154">
          <cell r="R1154">
            <v>75</v>
          </cell>
        </row>
        <row r="1155">
          <cell r="R1155">
            <v>4506</v>
          </cell>
        </row>
        <row r="1156">
          <cell r="R1156">
            <v>1</v>
          </cell>
        </row>
        <row r="1157">
          <cell r="R1157">
            <v>1</v>
          </cell>
        </row>
        <row r="1158">
          <cell r="R1158">
            <v>9</v>
          </cell>
        </row>
        <row r="1159">
          <cell r="R1159">
            <v>3</v>
          </cell>
        </row>
        <row r="1160">
          <cell r="R1160">
            <v>17</v>
          </cell>
        </row>
        <row r="1161">
          <cell r="R1161">
            <v>3</v>
          </cell>
        </row>
        <row r="1162">
          <cell r="R1162">
            <v>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ón"/>
      <sheetName val="BOLETIN"/>
      <sheetName val="Tablas"/>
      <sheetName val="Mapas"/>
      <sheetName val="1"/>
      <sheetName val="2"/>
      <sheetName val="3"/>
      <sheetName val="3.1"/>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sheetData sheetId="1"/>
      <sheetData sheetId="2"/>
      <sheetData sheetId="3">
        <row r="3">
          <cell r="G3" t="str">
            <v>cod_map</v>
          </cell>
        </row>
        <row r="4">
          <cell r="R4">
            <v>4</v>
          </cell>
        </row>
        <row r="5">
          <cell r="R5" t="str">
            <v/>
          </cell>
        </row>
        <row r="6">
          <cell r="R6" t="str">
            <v/>
          </cell>
        </row>
        <row r="7">
          <cell r="R7" t="str">
            <v/>
          </cell>
        </row>
        <row r="8">
          <cell r="R8" t="str">
            <v/>
          </cell>
        </row>
        <row r="9">
          <cell r="R9" t="str">
            <v/>
          </cell>
        </row>
        <row r="10">
          <cell r="R10" t="str">
            <v/>
          </cell>
        </row>
        <row r="11">
          <cell r="R11" t="str">
            <v/>
          </cell>
        </row>
        <row r="12">
          <cell r="R12" t="str">
            <v/>
          </cell>
        </row>
        <row r="13">
          <cell r="R13" t="str">
            <v/>
          </cell>
        </row>
        <row r="14">
          <cell r="R14" t="str">
            <v/>
          </cell>
        </row>
        <row r="15">
          <cell r="R15" t="str">
            <v/>
          </cell>
        </row>
        <row r="16">
          <cell r="R16" t="str">
            <v/>
          </cell>
        </row>
        <row r="17">
          <cell r="R17" t="str">
            <v/>
          </cell>
        </row>
        <row r="18">
          <cell r="R18" t="str">
            <v/>
          </cell>
        </row>
        <row r="19">
          <cell r="R19" t="str">
            <v/>
          </cell>
        </row>
        <row r="20">
          <cell r="R20" t="str">
            <v/>
          </cell>
        </row>
        <row r="21">
          <cell r="R21" t="str">
            <v/>
          </cell>
        </row>
        <row r="22">
          <cell r="R22" t="str">
            <v/>
          </cell>
        </row>
        <row r="23">
          <cell r="R23" t="str">
            <v/>
          </cell>
        </row>
        <row r="24">
          <cell r="R24" t="str">
            <v/>
          </cell>
        </row>
        <row r="25">
          <cell r="R25" t="str">
            <v/>
          </cell>
        </row>
        <row r="26">
          <cell r="R26" t="str">
            <v/>
          </cell>
        </row>
        <row r="27">
          <cell r="R27" t="str">
            <v/>
          </cell>
        </row>
        <row r="28">
          <cell r="R28" t="str">
            <v/>
          </cell>
        </row>
        <row r="29">
          <cell r="R29" t="str">
            <v/>
          </cell>
        </row>
        <row r="30">
          <cell r="R30" t="str">
            <v/>
          </cell>
        </row>
        <row r="31">
          <cell r="R31" t="str">
            <v/>
          </cell>
        </row>
        <row r="32">
          <cell r="R32" t="str">
            <v/>
          </cell>
        </row>
        <row r="33">
          <cell r="R33" t="str">
            <v/>
          </cell>
        </row>
        <row r="34">
          <cell r="R34" t="str">
            <v/>
          </cell>
        </row>
        <row r="35">
          <cell r="R35" t="str">
            <v/>
          </cell>
        </row>
        <row r="36">
          <cell r="R36" t="str">
            <v/>
          </cell>
        </row>
        <row r="37">
          <cell r="R37" t="str">
            <v/>
          </cell>
        </row>
        <row r="38">
          <cell r="R38" t="str">
            <v/>
          </cell>
        </row>
        <row r="39">
          <cell r="R39" t="str">
            <v/>
          </cell>
        </row>
        <row r="40">
          <cell r="R40" t="str">
            <v/>
          </cell>
        </row>
        <row r="41">
          <cell r="R41" t="str">
            <v/>
          </cell>
        </row>
        <row r="42">
          <cell r="R42" t="str">
            <v/>
          </cell>
        </row>
        <row r="43">
          <cell r="R43" t="str">
            <v/>
          </cell>
        </row>
        <row r="44">
          <cell r="R44" t="str">
            <v/>
          </cell>
        </row>
        <row r="45">
          <cell r="R45" t="str">
            <v/>
          </cell>
        </row>
        <row r="46">
          <cell r="R46" t="str">
            <v/>
          </cell>
        </row>
        <row r="47">
          <cell r="R47" t="str">
            <v/>
          </cell>
        </row>
        <row r="48">
          <cell r="R48" t="str">
            <v/>
          </cell>
        </row>
        <row r="49">
          <cell r="R49" t="str">
            <v/>
          </cell>
        </row>
        <row r="50">
          <cell r="R50">
            <v>1</v>
          </cell>
        </row>
        <row r="51">
          <cell r="R51" t="str">
            <v/>
          </cell>
        </row>
        <row r="52">
          <cell r="R52" t="str">
            <v/>
          </cell>
        </row>
        <row r="53">
          <cell r="R53" t="str">
            <v/>
          </cell>
        </row>
        <row r="54">
          <cell r="R54" t="str">
            <v/>
          </cell>
        </row>
        <row r="55">
          <cell r="R55" t="str">
            <v/>
          </cell>
        </row>
        <row r="56">
          <cell r="R56" t="str">
            <v/>
          </cell>
        </row>
        <row r="57">
          <cell r="R57" t="str">
            <v/>
          </cell>
        </row>
        <row r="58">
          <cell r="R58" t="str">
            <v/>
          </cell>
        </row>
        <row r="59">
          <cell r="R59" t="str">
            <v/>
          </cell>
        </row>
        <row r="60">
          <cell r="R60" t="str">
            <v/>
          </cell>
        </row>
        <row r="61">
          <cell r="R61" t="str">
            <v/>
          </cell>
        </row>
        <row r="62">
          <cell r="R62" t="str">
            <v/>
          </cell>
        </row>
        <row r="63">
          <cell r="R63" t="str">
            <v/>
          </cell>
        </row>
        <row r="64">
          <cell r="R64" t="str">
            <v/>
          </cell>
        </row>
        <row r="65">
          <cell r="R65" t="str">
            <v/>
          </cell>
        </row>
        <row r="66">
          <cell r="R66" t="str">
            <v/>
          </cell>
        </row>
        <row r="67">
          <cell r="R67" t="str">
            <v/>
          </cell>
        </row>
        <row r="68">
          <cell r="R68" t="str">
            <v/>
          </cell>
        </row>
        <row r="69">
          <cell r="R69" t="str">
            <v/>
          </cell>
        </row>
        <row r="70">
          <cell r="R70" t="str">
            <v/>
          </cell>
        </row>
        <row r="71">
          <cell r="R71" t="str">
            <v/>
          </cell>
        </row>
        <row r="72">
          <cell r="R72" t="str">
            <v/>
          </cell>
        </row>
        <row r="73">
          <cell r="R73" t="str">
            <v/>
          </cell>
        </row>
        <row r="74">
          <cell r="R74" t="str">
            <v/>
          </cell>
        </row>
        <row r="75">
          <cell r="R75" t="str">
            <v/>
          </cell>
        </row>
        <row r="76">
          <cell r="R76" t="str">
            <v/>
          </cell>
        </row>
        <row r="77">
          <cell r="R77" t="str">
            <v/>
          </cell>
        </row>
        <row r="78">
          <cell r="R78" t="str">
            <v/>
          </cell>
        </row>
        <row r="79">
          <cell r="R79" t="str">
            <v/>
          </cell>
        </row>
        <row r="80">
          <cell r="R80" t="str">
            <v/>
          </cell>
        </row>
        <row r="81">
          <cell r="R81" t="str">
            <v/>
          </cell>
        </row>
        <row r="82">
          <cell r="R82" t="str">
            <v/>
          </cell>
        </row>
        <row r="83">
          <cell r="R83" t="str">
            <v/>
          </cell>
        </row>
        <row r="84">
          <cell r="R84" t="str">
            <v/>
          </cell>
        </row>
        <row r="85">
          <cell r="R85" t="str">
            <v/>
          </cell>
        </row>
        <row r="86">
          <cell r="R86" t="str">
            <v/>
          </cell>
        </row>
        <row r="87">
          <cell r="R87" t="str">
            <v/>
          </cell>
        </row>
        <row r="88">
          <cell r="R88" t="str">
            <v/>
          </cell>
        </row>
        <row r="89">
          <cell r="R89" t="str">
            <v/>
          </cell>
        </row>
        <row r="90">
          <cell r="R90" t="str">
            <v/>
          </cell>
        </row>
        <row r="91">
          <cell r="R91" t="str">
            <v/>
          </cell>
        </row>
        <row r="92">
          <cell r="R92" t="str">
            <v/>
          </cell>
        </row>
        <row r="93">
          <cell r="R93" t="str">
            <v/>
          </cell>
        </row>
        <row r="94">
          <cell r="R94" t="str">
            <v/>
          </cell>
        </row>
        <row r="95">
          <cell r="R95" t="str">
            <v/>
          </cell>
        </row>
        <row r="96">
          <cell r="R96" t="str">
            <v/>
          </cell>
        </row>
        <row r="97">
          <cell r="R97" t="str">
            <v/>
          </cell>
        </row>
        <row r="98">
          <cell r="R98" t="str">
            <v/>
          </cell>
        </row>
        <row r="99">
          <cell r="R99" t="str">
            <v/>
          </cell>
        </row>
        <row r="100">
          <cell r="R100" t="str">
            <v/>
          </cell>
        </row>
        <row r="101">
          <cell r="R101" t="str">
            <v/>
          </cell>
        </row>
        <row r="102">
          <cell r="R102" t="str">
            <v/>
          </cell>
        </row>
        <row r="103">
          <cell r="R103" t="str">
            <v/>
          </cell>
        </row>
        <row r="104">
          <cell r="R104" t="str">
            <v/>
          </cell>
        </row>
        <row r="105">
          <cell r="R105">
            <v>1</v>
          </cell>
        </row>
        <row r="106">
          <cell r="R106" t="str">
            <v/>
          </cell>
        </row>
        <row r="107">
          <cell r="R107" t="str">
            <v/>
          </cell>
        </row>
        <row r="108">
          <cell r="R108" t="str">
            <v/>
          </cell>
        </row>
        <row r="109">
          <cell r="R109" t="str">
            <v/>
          </cell>
        </row>
        <row r="110">
          <cell r="R110" t="str">
            <v/>
          </cell>
        </row>
        <row r="111">
          <cell r="R111" t="str">
            <v/>
          </cell>
        </row>
        <row r="112">
          <cell r="R112" t="str">
            <v/>
          </cell>
        </row>
        <row r="113">
          <cell r="R113" t="str">
            <v/>
          </cell>
        </row>
        <row r="114">
          <cell r="R114" t="str">
            <v/>
          </cell>
        </row>
        <row r="115">
          <cell r="R115" t="str">
            <v/>
          </cell>
        </row>
        <row r="116">
          <cell r="R116" t="str">
            <v/>
          </cell>
        </row>
        <row r="117">
          <cell r="R117" t="str">
            <v/>
          </cell>
        </row>
        <row r="118">
          <cell r="R118" t="str">
            <v/>
          </cell>
        </row>
        <row r="119">
          <cell r="R119" t="str">
            <v/>
          </cell>
        </row>
        <row r="120">
          <cell r="R120" t="str">
            <v/>
          </cell>
        </row>
        <row r="121">
          <cell r="R121" t="str">
            <v/>
          </cell>
        </row>
        <row r="122">
          <cell r="R122" t="str">
            <v/>
          </cell>
        </row>
        <row r="123">
          <cell r="R123" t="str">
            <v/>
          </cell>
        </row>
        <row r="124">
          <cell r="R124" t="str">
            <v/>
          </cell>
        </row>
        <row r="125">
          <cell r="R125" t="str">
            <v/>
          </cell>
        </row>
        <row r="126">
          <cell r="R126" t="str">
            <v/>
          </cell>
        </row>
        <row r="127">
          <cell r="R127" t="str">
            <v/>
          </cell>
        </row>
        <row r="128">
          <cell r="R128" t="str">
            <v/>
          </cell>
        </row>
        <row r="129">
          <cell r="R129">
            <v>1</v>
          </cell>
        </row>
        <row r="130">
          <cell r="R130" t="str">
            <v/>
          </cell>
        </row>
        <row r="131">
          <cell r="R131" t="str">
            <v/>
          </cell>
        </row>
        <row r="132">
          <cell r="R132" t="str">
            <v/>
          </cell>
        </row>
        <row r="133">
          <cell r="R133" t="str">
            <v/>
          </cell>
        </row>
        <row r="134">
          <cell r="R134" t="str">
            <v/>
          </cell>
        </row>
        <row r="135">
          <cell r="R135" t="str">
            <v/>
          </cell>
        </row>
        <row r="136">
          <cell r="R136" t="str">
            <v/>
          </cell>
        </row>
        <row r="137">
          <cell r="R137" t="str">
            <v/>
          </cell>
        </row>
        <row r="138">
          <cell r="R138" t="str">
            <v/>
          </cell>
        </row>
        <row r="139">
          <cell r="R139" t="str">
            <v/>
          </cell>
        </row>
        <row r="140">
          <cell r="R140" t="str">
            <v/>
          </cell>
        </row>
        <row r="141">
          <cell r="R141" t="str">
            <v/>
          </cell>
        </row>
        <row r="142">
          <cell r="R142" t="str">
            <v/>
          </cell>
        </row>
        <row r="143">
          <cell r="R143" t="str">
            <v/>
          </cell>
        </row>
        <row r="144">
          <cell r="R144" t="str">
            <v/>
          </cell>
        </row>
        <row r="145">
          <cell r="R145" t="str">
            <v/>
          </cell>
        </row>
        <row r="146">
          <cell r="R146" t="str">
            <v/>
          </cell>
        </row>
        <row r="147">
          <cell r="R147" t="str">
            <v/>
          </cell>
        </row>
        <row r="148">
          <cell r="R148" t="str">
            <v/>
          </cell>
        </row>
        <row r="149">
          <cell r="R149" t="str">
            <v/>
          </cell>
        </row>
        <row r="150">
          <cell r="R150" t="str">
            <v/>
          </cell>
        </row>
        <row r="151">
          <cell r="R151" t="str">
            <v/>
          </cell>
        </row>
        <row r="152">
          <cell r="R152">
            <v>358</v>
          </cell>
        </row>
        <row r="153">
          <cell r="R153">
            <v>1</v>
          </cell>
        </row>
        <row r="154">
          <cell r="R154" t="str">
            <v/>
          </cell>
        </row>
        <row r="155">
          <cell r="R155" t="str">
            <v/>
          </cell>
        </row>
        <row r="156">
          <cell r="R156" t="str">
            <v/>
          </cell>
        </row>
        <row r="157">
          <cell r="R157" t="str">
            <v/>
          </cell>
        </row>
        <row r="158">
          <cell r="R158" t="str">
            <v/>
          </cell>
        </row>
        <row r="159">
          <cell r="R159" t="str">
            <v/>
          </cell>
        </row>
        <row r="160">
          <cell r="R160" t="str">
            <v/>
          </cell>
        </row>
        <row r="161">
          <cell r="R161" t="str">
            <v/>
          </cell>
        </row>
        <row r="162">
          <cell r="R162" t="str">
            <v/>
          </cell>
        </row>
        <row r="163">
          <cell r="R163" t="str">
            <v/>
          </cell>
        </row>
        <row r="164">
          <cell r="R164" t="str">
            <v/>
          </cell>
        </row>
        <row r="165">
          <cell r="R165">
            <v>1</v>
          </cell>
        </row>
        <row r="166">
          <cell r="R166" t="str">
            <v/>
          </cell>
        </row>
        <row r="167">
          <cell r="R167" t="str">
            <v/>
          </cell>
        </row>
        <row r="168">
          <cell r="R168" t="str">
            <v/>
          </cell>
        </row>
        <row r="169">
          <cell r="R169" t="str">
            <v/>
          </cell>
        </row>
        <row r="170">
          <cell r="R170" t="str">
            <v/>
          </cell>
        </row>
        <row r="171">
          <cell r="R171" t="str">
            <v/>
          </cell>
        </row>
        <row r="172">
          <cell r="R172" t="str">
            <v/>
          </cell>
        </row>
        <row r="173">
          <cell r="R173" t="str">
            <v/>
          </cell>
        </row>
        <row r="174">
          <cell r="R174" t="str">
            <v/>
          </cell>
        </row>
        <row r="175">
          <cell r="R175" t="str">
            <v/>
          </cell>
        </row>
        <row r="176">
          <cell r="R176" t="str">
            <v/>
          </cell>
        </row>
        <row r="177">
          <cell r="R177" t="str">
            <v/>
          </cell>
        </row>
        <row r="178">
          <cell r="R178" t="str">
            <v/>
          </cell>
        </row>
        <row r="179">
          <cell r="R179" t="str">
            <v/>
          </cell>
        </row>
        <row r="180">
          <cell r="R180" t="str">
            <v/>
          </cell>
        </row>
        <row r="181">
          <cell r="R181" t="str">
            <v/>
          </cell>
        </row>
        <row r="182">
          <cell r="R182" t="str">
            <v/>
          </cell>
        </row>
        <row r="183">
          <cell r="R183" t="str">
            <v/>
          </cell>
        </row>
        <row r="184">
          <cell r="R184" t="str">
            <v/>
          </cell>
        </row>
        <row r="185">
          <cell r="R185" t="str">
            <v/>
          </cell>
        </row>
        <row r="186">
          <cell r="R186" t="str">
            <v/>
          </cell>
        </row>
        <row r="187">
          <cell r="R187" t="str">
            <v/>
          </cell>
        </row>
        <row r="188">
          <cell r="R188" t="str">
            <v/>
          </cell>
        </row>
        <row r="189">
          <cell r="R189" t="str">
            <v/>
          </cell>
        </row>
        <row r="190">
          <cell r="R190" t="str">
            <v/>
          </cell>
        </row>
        <row r="191">
          <cell r="R191" t="str">
            <v/>
          </cell>
        </row>
        <row r="192">
          <cell r="R192" t="str">
            <v/>
          </cell>
        </row>
        <row r="193">
          <cell r="R193" t="str">
            <v/>
          </cell>
        </row>
        <row r="194">
          <cell r="R194" t="str">
            <v/>
          </cell>
        </row>
        <row r="195">
          <cell r="R195" t="str">
            <v/>
          </cell>
        </row>
        <row r="196">
          <cell r="R196" t="str">
            <v/>
          </cell>
        </row>
        <row r="197">
          <cell r="R197" t="str">
            <v/>
          </cell>
        </row>
        <row r="198">
          <cell r="R198" t="str">
            <v/>
          </cell>
        </row>
        <row r="199">
          <cell r="R199" t="str">
            <v/>
          </cell>
        </row>
        <row r="200">
          <cell r="R200" t="str">
            <v/>
          </cell>
        </row>
        <row r="201">
          <cell r="R201" t="str">
            <v/>
          </cell>
        </row>
        <row r="202">
          <cell r="R202" t="str">
            <v/>
          </cell>
        </row>
        <row r="203">
          <cell r="R203" t="str">
            <v/>
          </cell>
        </row>
        <row r="204">
          <cell r="R204" t="str">
            <v/>
          </cell>
        </row>
        <row r="205">
          <cell r="R205" t="str">
            <v/>
          </cell>
        </row>
        <row r="206">
          <cell r="R206" t="str">
            <v/>
          </cell>
        </row>
        <row r="207">
          <cell r="R207" t="str">
            <v/>
          </cell>
        </row>
        <row r="208">
          <cell r="R208" t="str">
            <v/>
          </cell>
        </row>
        <row r="209">
          <cell r="R209" t="str">
            <v/>
          </cell>
        </row>
        <row r="210">
          <cell r="R210" t="str">
            <v/>
          </cell>
        </row>
        <row r="211">
          <cell r="R211" t="str">
            <v/>
          </cell>
        </row>
        <row r="212">
          <cell r="R212" t="str">
            <v/>
          </cell>
        </row>
        <row r="213">
          <cell r="R213" t="str">
            <v/>
          </cell>
        </row>
        <row r="214">
          <cell r="R214" t="str">
            <v/>
          </cell>
        </row>
        <row r="215">
          <cell r="R215" t="str">
            <v/>
          </cell>
        </row>
        <row r="216">
          <cell r="R216" t="str">
            <v/>
          </cell>
        </row>
        <row r="217">
          <cell r="R217" t="str">
            <v/>
          </cell>
        </row>
        <row r="218">
          <cell r="R218" t="str">
            <v/>
          </cell>
        </row>
        <row r="219">
          <cell r="R219" t="str">
            <v/>
          </cell>
        </row>
        <row r="220">
          <cell r="R220" t="str">
            <v/>
          </cell>
        </row>
        <row r="221">
          <cell r="R221" t="str">
            <v/>
          </cell>
        </row>
        <row r="222">
          <cell r="R222" t="str">
            <v/>
          </cell>
        </row>
        <row r="223">
          <cell r="R223" t="str">
            <v/>
          </cell>
        </row>
        <row r="224">
          <cell r="R224" t="str">
            <v/>
          </cell>
        </row>
        <row r="225">
          <cell r="R225" t="str">
            <v/>
          </cell>
        </row>
        <row r="226">
          <cell r="R226" t="str">
            <v/>
          </cell>
        </row>
        <row r="227">
          <cell r="R227" t="str">
            <v/>
          </cell>
        </row>
        <row r="228">
          <cell r="R228" t="str">
            <v/>
          </cell>
        </row>
        <row r="229">
          <cell r="R229" t="str">
            <v/>
          </cell>
        </row>
        <row r="230">
          <cell r="R230" t="str">
            <v/>
          </cell>
        </row>
        <row r="231">
          <cell r="R231" t="str">
            <v/>
          </cell>
        </row>
        <row r="232">
          <cell r="R232" t="str">
            <v/>
          </cell>
        </row>
        <row r="233">
          <cell r="R233" t="str">
            <v/>
          </cell>
        </row>
        <row r="234">
          <cell r="R234">
            <v>2</v>
          </cell>
        </row>
        <row r="235">
          <cell r="R235" t="str">
            <v/>
          </cell>
        </row>
        <row r="236">
          <cell r="R236" t="str">
            <v/>
          </cell>
        </row>
        <row r="237">
          <cell r="R237" t="str">
            <v/>
          </cell>
        </row>
        <row r="238">
          <cell r="R238" t="str">
            <v/>
          </cell>
        </row>
        <row r="239">
          <cell r="R239" t="str">
            <v/>
          </cell>
        </row>
        <row r="240">
          <cell r="R240" t="str">
            <v/>
          </cell>
        </row>
        <row r="241">
          <cell r="R241" t="str">
            <v/>
          </cell>
        </row>
        <row r="242">
          <cell r="R242" t="str">
            <v/>
          </cell>
        </row>
        <row r="243">
          <cell r="R243" t="str">
            <v/>
          </cell>
        </row>
        <row r="244">
          <cell r="R244" t="str">
            <v/>
          </cell>
        </row>
        <row r="245">
          <cell r="R245" t="str">
            <v/>
          </cell>
        </row>
        <row r="246">
          <cell r="R246" t="str">
            <v/>
          </cell>
        </row>
        <row r="247">
          <cell r="R247" t="str">
            <v/>
          </cell>
        </row>
        <row r="248">
          <cell r="R248" t="str">
            <v/>
          </cell>
        </row>
        <row r="249">
          <cell r="R249" t="str">
            <v/>
          </cell>
        </row>
        <row r="250">
          <cell r="R250" t="str">
            <v/>
          </cell>
        </row>
        <row r="251">
          <cell r="R251" t="str">
            <v/>
          </cell>
        </row>
        <row r="252">
          <cell r="R252" t="str">
            <v/>
          </cell>
        </row>
        <row r="253">
          <cell r="R253" t="str">
            <v/>
          </cell>
        </row>
        <row r="254">
          <cell r="R254" t="str">
            <v/>
          </cell>
        </row>
        <row r="255">
          <cell r="R255" t="str">
            <v/>
          </cell>
        </row>
        <row r="256">
          <cell r="R256" t="str">
            <v/>
          </cell>
        </row>
        <row r="257">
          <cell r="R257" t="str">
            <v/>
          </cell>
        </row>
        <row r="258">
          <cell r="R258" t="str">
            <v/>
          </cell>
        </row>
        <row r="259">
          <cell r="R259" t="str">
            <v/>
          </cell>
        </row>
        <row r="260">
          <cell r="R260" t="str">
            <v/>
          </cell>
        </row>
        <row r="261">
          <cell r="R261" t="str">
            <v/>
          </cell>
        </row>
        <row r="262">
          <cell r="R262" t="str">
            <v/>
          </cell>
        </row>
        <row r="263">
          <cell r="R263" t="str">
            <v/>
          </cell>
        </row>
        <row r="264">
          <cell r="R264" t="str">
            <v/>
          </cell>
        </row>
        <row r="265">
          <cell r="R265" t="str">
            <v/>
          </cell>
        </row>
        <row r="266">
          <cell r="R266" t="str">
            <v/>
          </cell>
        </row>
        <row r="267">
          <cell r="R267" t="str">
            <v/>
          </cell>
        </row>
        <row r="268">
          <cell r="R268" t="str">
            <v/>
          </cell>
        </row>
        <row r="269">
          <cell r="R269" t="str">
            <v/>
          </cell>
        </row>
        <row r="270">
          <cell r="R270" t="str">
            <v/>
          </cell>
        </row>
        <row r="271">
          <cell r="R271" t="str">
            <v/>
          </cell>
        </row>
        <row r="272">
          <cell r="R272" t="str">
            <v/>
          </cell>
        </row>
        <row r="273">
          <cell r="R273" t="str">
            <v/>
          </cell>
        </row>
        <row r="274">
          <cell r="R274" t="str">
            <v/>
          </cell>
        </row>
        <row r="275">
          <cell r="R275" t="str">
            <v/>
          </cell>
        </row>
        <row r="276">
          <cell r="R276" t="str">
            <v/>
          </cell>
        </row>
        <row r="277">
          <cell r="R277" t="str">
            <v/>
          </cell>
        </row>
        <row r="278">
          <cell r="R278" t="str">
            <v/>
          </cell>
        </row>
        <row r="279">
          <cell r="R279" t="str">
            <v/>
          </cell>
        </row>
        <row r="280">
          <cell r="R280" t="str">
            <v/>
          </cell>
        </row>
        <row r="281">
          <cell r="R281" t="str">
            <v/>
          </cell>
        </row>
        <row r="282">
          <cell r="R282" t="str">
            <v/>
          </cell>
        </row>
        <row r="283">
          <cell r="R283" t="str">
            <v/>
          </cell>
        </row>
        <row r="284">
          <cell r="R284" t="str">
            <v/>
          </cell>
        </row>
        <row r="285">
          <cell r="R285" t="str">
            <v/>
          </cell>
        </row>
        <row r="286">
          <cell r="R286" t="str">
            <v/>
          </cell>
        </row>
        <row r="287">
          <cell r="R287" t="str">
            <v/>
          </cell>
        </row>
        <row r="288">
          <cell r="R288" t="str">
            <v/>
          </cell>
        </row>
        <row r="289">
          <cell r="R289" t="str">
            <v/>
          </cell>
        </row>
        <row r="290">
          <cell r="R290" t="str">
            <v/>
          </cell>
        </row>
        <row r="291">
          <cell r="R291" t="str">
            <v/>
          </cell>
        </row>
        <row r="292">
          <cell r="R292" t="str">
            <v/>
          </cell>
        </row>
        <row r="293">
          <cell r="R293" t="str">
            <v/>
          </cell>
        </row>
        <row r="294">
          <cell r="R294" t="str">
            <v/>
          </cell>
        </row>
        <row r="295">
          <cell r="R295" t="str">
            <v/>
          </cell>
        </row>
        <row r="296">
          <cell r="R296" t="str">
            <v/>
          </cell>
        </row>
        <row r="297">
          <cell r="R297" t="str">
            <v/>
          </cell>
        </row>
        <row r="298">
          <cell r="R298" t="str">
            <v/>
          </cell>
        </row>
        <row r="299">
          <cell r="R299" t="str">
            <v/>
          </cell>
        </row>
        <row r="300">
          <cell r="R300" t="str">
            <v/>
          </cell>
        </row>
        <row r="301">
          <cell r="R301" t="str">
            <v/>
          </cell>
        </row>
        <row r="302">
          <cell r="R302" t="str">
            <v/>
          </cell>
        </row>
        <row r="303">
          <cell r="R303" t="str">
            <v/>
          </cell>
        </row>
        <row r="304">
          <cell r="R304" t="str">
            <v/>
          </cell>
        </row>
        <row r="305">
          <cell r="R305" t="str">
            <v/>
          </cell>
        </row>
        <row r="306">
          <cell r="R306" t="str">
            <v/>
          </cell>
        </row>
        <row r="307">
          <cell r="R307" t="str">
            <v/>
          </cell>
        </row>
        <row r="308">
          <cell r="R308" t="str">
            <v/>
          </cell>
        </row>
        <row r="309">
          <cell r="R309" t="str">
            <v/>
          </cell>
        </row>
        <row r="310">
          <cell r="R310" t="str">
            <v/>
          </cell>
        </row>
        <row r="311">
          <cell r="R311" t="str">
            <v/>
          </cell>
        </row>
        <row r="312">
          <cell r="R312" t="str">
            <v/>
          </cell>
        </row>
        <row r="313">
          <cell r="R313" t="str">
            <v/>
          </cell>
        </row>
        <row r="314">
          <cell r="R314" t="str">
            <v/>
          </cell>
        </row>
        <row r="315">
          <cell r="R315" t="str">
            <v/>
          </cell>
        </row>
        <row r="316">
          <cell r="R316" t="str">
            <v/>
          </cell>
        </row>
        <row r="317">
          <cell r="R317" t="str">
            <v/>
          </cell>
        </row>
        <row r="318">
          <cell r="R318" t="str">
            <v/>
          </cell>
        </row>
        <row r="319">
          <cell r="R319" t="str">
            <v/>
          </cell>
        </row>
        <row r="320">
          <cell r="R320" t="str">
            <v/>
          </cell>
        </row>
        <row r="321">
          <cell r="R321" t="str">
            <v/>
          </cell>
        </row>
        <row r="322">
          <cell r="R322" t="str">
            <v/>
          </cell>
        </row>
        <row r="323">
          <cell r="R323">
            <v>20</v>
          </cell>
        </row>
        <row r="324">
          <cell r="R324" t="str">
            <v/>
          </cell>
        </row>
        <row r="325">
          <cell r="R325" t="str">
            <v/>
          </cell>
        </row>
        <row r="326">
          <cell r="R326" t="str">
            <v/>
          </cell>
        </row>
        <row r="327">
          <cell r="R327" t="str">
            <v/>
          </cell>
        </row>
        <row r="328">
          <cell r="R328">
            <v>1</v>
          </cell>
        </row>
        <row r="329">
          <cell r="R329" t="str">
            <v/>
          </cell>
        </row>
        <row r="330">
          <cell r="R330">
            <v>8</v>
          </cell>
        </row>
        <row r="331">
          <cell r="R331" t="str">
            <v/>
          </cell>
        </row>
        <row r="332">
          <cell r="R332" t="str">
            <v/>
          </cell>
        </row>
        <row r="333">
          <cell r="R333" t="str">
            <v/>
          </cell>
        </row>
        <row r="334">
          <cell r="R334" t="str">
            <v/>
          </cell>
        </row>
        <row r="335">
          <cell r="R335" t="str">
            <v/>
          </cell>
        </row>
        <row r="336">
          <cell r="R336" t="str">
            <v/>
          </cell>
        </row>
        <row r="337">
          <cell r="R337" t="str">
            <v/>
          </cell>
        </row>
        <row r="338">
          <cell r="R338" t="str">
            <v/>
          </cell>
        </row>
        <row r="339">
          <cell r="R339" t="str">
            <v/>
          </cell>
        </row>
        <row r="340">
          <cell r="R340" t="str">
            <v/>
          </cell>
        </row>
        <row r="341">
          <cell r="R341" t="str">
            <v/>
          </cell>
        </row>
        <row r="342">
          <cell r="R342" t="str">
            <v/>
          </cell>
        </row>
        <row r="343">
          <cell r="R343" t="str">
            <v/>
          </cell>
        </row>
        <row r="344">
          <cell r="R344" t="str">
            <v/>
          </cell>
        </row>
        <row r="345">
          <cell r="R345" t="str">
            <v/>
          </cell>
        </row>
        <row r="346">
          <cell r="R346" t="str">
            <v/>
          </cell>
        </row>
        <row r="347">
          <cell r="R347" t="str">
            <v/>
          </cell>
        </row>
        <row r="348">
          <cell r="R348">
            <v>27</v>
          </cell>
        </row>
        <row r="349">
          <cell r="R349" t="str">
            <v/>
          </cell>
        </row>
        <row r="350">
          <cell r="R350">
            <v>20</v>
          </cell>
        </row>
        <row r="351">
          <cell r="R351" t="str">
            <v/>
          </cell>
        </row>
        <row r="352">
          <cell r="R352">
            <v>68</v>
          </cell>
        </row>
        <row r="353">
          <cell r="R353" t="str">
            <v/>
          </cell>
        </row>
        <row r="354">
          <cell r="R354" t="str">
            <v/>
          </cell>
        </row>
        <row r="355">
          <cell r="R355" t="str">
            <v/>
          </cell>
        </row>
        <row r="356">
          <cell r="R356">
            <v>2</v>
          </cell>
        </row>
        <row r="357">
          <cell r="R357">
            <v>1</v>
          </cell>
        </row>
        <row r="358">
          <cell r="R358" t="str">
            <v/>
          </cell>
        </row>
        <row r="359">
          <cell r="R359" t="str">
            <v/>
          </cell>
        </row>
        <row r="360">
          <cell r="R360" t="str">
            <v/>
          </cell>
        </row>
        <row r="361">
          <cell r="R361">
            <v>5</v>
          </cell>
        </row>
        <row r="362">
          <cell r="R362" t="str">
            <v/>
          </cell>
        </row>
        <row r="363">
          <cell r="R363" t="str">
            <v/>
          </cell>
        </row>
        <row r="364">
          <cell r="R364" t="str">
            <v/>
          </cell>
        </row>
        <row r="365">
          <cell r="R365" t="str">
            <v/>
          </cell>
        </row>
        <row r="366">
          <cell r="R366">
            <v>184</v>
          </cell>
        </row>
        <row r="367">
          <cell r="R367" t="str">
            <v/>
          </cell>
        </row>
        <row r="368">
          <cell r="R368">
            <v>1</v>
          </cell>
        </row>
        <row r="369">
          <cell r="R369" t="str">
            <v/>
          </cell>
        </row>
        <row r="370">
          <cell r="R370">
            <v>3</v>
          </cell>
        </row>
        <row r="371">
          <cell r="R371">
            <v>3</v>
          </cell>
        </row>
        <row r="372">
          <cell r="R372">
            <v>738</v>
          </cell>
        </row>
        <row r="373">
          <cell r="R373">
            <v>1428</v>
          </cell>
        </row>
        <row r="374">
          <cell r="R374">
            <v>1</v>
          </cell>
        </row>
        <row r="375">
          <cell r="R375">
            <v>3</v>
          </cell>
        </row>
        <row r="376">
          <cell r="R376">
            <v>44</v>
          </cell>
        </row>
        <row r="377">
          <cell r="R377" t="str">
            <v/>
          </cell>
        </row>
        <row r="378">
          <cell r="R378" t="str">
            <v/>
          </cell>
        </row>
        <row r="379">
          <cell r="R379" t="str">
            <v/>
          </cell>
        </row>
        <row r="380">
          <cell r="R380">
            <v>66</v>
          </cell>
        </row>
        <row r="381">
          <cell r="R381">
            <v>521</v>
          </cell>
        </row>
        <row r="382">
          <cell r="R382">
            <v>2</v>
          </cell>
        </row>
        <row r="383">
          <cell r="R383" t="str">
            <v/>
          </cell>
        </row>
        <row r="384">
          <cell r="R384" t="str">
            <v/>
          </cell>
        </row>
        <row r="385">
          <cell r="R385" t="str">
            <v/>
          </cell>
        </row>
        <row r="386">
          <cell r="R386" t="str">
            <v/>
          </cell>
        </row>
        <row r="387">
          <cell r="R387">
            <v>2070</v>
          </cell>
        </row>
        <row r="388">
          <cell r="R388" t="str">
            <v/>
          </cell>
        </row>
        <row r="389">
          <cell r="R389">
            <v>12</v>
          </cell>
        </row>
        <row r="390">
          <cell r="R390" t="str">
            <v/>
          </cell>
        </row>
        <row r="391">
          <cell r="R391" t="str">
            <v/>
          </cell>
        </row>
        <row r="392">
          <cell r="R392">
            <v>3779</v>
          </cell>
        </row>
        <row r="393">
          <cell r="R393" t="str">
            <v/>
          </cell>
        </row>
        <row r="394">
          <cell r="R394">
            <v>47</v>
          </cell>
        </row>
        <row r="395">
          <cell r="R395">
            <v>2</v>
          </cell>
        </row>
        <row r="396">
          <cell r="R396" t="str">
            <v/>
          </cell>
        </row>
        <row r="397">
          <cell r="R397">
            <v>71</v>
          </cell>
        </row>
        <row r="398">
          <cell r="R398">
            <v>1</v>
          </cell>
        </row>
        <row r="399">
          <cell r="R399">
            <v>10511</v>
          </cell>
        </row>
        <row r="400">
          <cell r="R400" t="str">
            <v/>
          </cell>
        </row>
        <row r="401">
          <cell r="R401">
            <v>6</v>
          </cell>
        </row>
        <row r="402">
          <cell r="R402" t="str">
            <v/>
          </cell>
        </row>
        <row r="403">
          <cell r="R403">
            <v>5</v>
          </cell>
        </row>
        <row r="404">
          <cell r="R404" t="str">
            <v/>
          </cell>
        </row>
        <row r="405">
          <cell r="R405">
            <v>5</v>
          </cell>
        </row>
        <row r="406">
          <cell r="R406">
            <v>39</v>
          </cell>
        </row>
        <row r="407">
          <cell r="R407" t="str">
            <v/>
          </cell>
        </row>
        <row r="408">
          <cell r="R408">
            <v>2</v>
          </cell>
        </row>
        <row r="409">
          <cell r="R409" t="str">
            <v/>
          </cell>
        </row>
        <row r="410">
          <cell r="R410">
            <v>7</v>
          </cell>
        </row>
        <row r="411">
          <cell r="R411" t="str">
            <v/>
          </cell>
        </row>
        <row r="412">
          <cell r="R412" t="str">
            <v/>
          </cell>
        </row>
        <row r="413">
          <cell r="R413" t="str">
            <v/>
          </cell>
        </row>
        <row r="414">
          <cell r="R414" t="str">
            <v/>
          </cell>
        </row>
        <row r="415">
          <cell r="R415" t="str">
            <v/>
          </cell>
        </row>
        <row r="416">
          <cell r="R416" t="str">
            <v/>
          </cell>
        </row>
        <row r="417">
          <cell r="R417" t="str">
            <v/>
          </cell>
        </row>
        <row r="418">
          <cell r="R418" t="str">
            <v/>
          </cell>
        </row>
        <row r="419">
          <cell r="R419" t="str">
            <v/>
          </cell>
        </row>
        <row r="420">
          <cell r="R420" t="str">
            <v/>
          </cell>
        </row>
        <row r="421">
          <cell r="R421" t="str">
            <v/>
          </cell>
        </row>
        <row r="422">
          <cell r="R422" t="str">
            <v/>
          </cell>
        </row>
        <row r="423">
          <cell r="R423" t="str">
            <v/>
          </cell>
        </row>
        <row r="424">
          <cell r="R424" t="str">
            <v/>
          </cell>
        </row>
        <row r="425">
          <cell r="R425" t="str">
            <v/>
          </cell>
        </row>
        <row r="426">
          <cell r="R426">
            <v>1</v>
          </cell>
        </row>
        <row r="427">
          <cell r="R427" t="str">
            <v/>
          </cell>
        </row>
        <row r="428">
          <cell r="R428" t="str">
            <v/>
          </cell>
        </row>
        <row r="429">
          <cell r="R429" t="str">
            <v/>
          </cell>
        </row>
        <row r="430">
          <cell r="R430" t="str">
            <v/>
          </cell>
        </row>
        <row r="431">
          <cell r="R431" t="str">
            <v/>
          </cell>
        </row>
        <row r="432">
          <cell r="R432" t="str">
            <v/>
          </cell>
        </row>
        <row r="433">
          <cell r="R433" t="str">
            <v/>
          </cell>
        </row>
        <row r="434">
          <cell r="R434">
            <v>5</v>
          </cell>
        </row>
        <row r="435">
          <cell r="R435" t="str">
            <v/>
          </cell>
        </row>
        <row r="436">
          <cell r="R436">
            <v>2</v>
          </cell>
        </row>
        <row r="437">
          <cell r="R437" t="str">
            <v/>
          </cell>
        </row>
        <row r="438">
          <cell r="R438" t="str">
            <v/>
          </cell>
        </row>
        <row r="439">
          <cell r="R439" t="str">
            <v/>
          </cell>
        </row>
        <row r="440">
          <cell r="R440" t="str">
            <v/>
          </cell>
        </row>
        <row r="441">
          <cell r="R441" t="str">
            <v/>
          </cell>
        </row>
        <row r="442">
          <cell r="R442" t="str">
            <v/>
          </cell>
        </row>
        <row r="443">
          <cell r="R443" t="str">
            <v/>
          </cell>
        </row>
        <row r="444">
          <cell r="R444" t="str">
            <v/>
          </cell>
        </row>
        <row r="445">
          <cell r="R445" t="str">
            <v/>
          </cell>
        </row>
        <row r="446">
          <cell r="R446" t="str">
            <v/>
          </cell>
        </row>
        <row r="447">
          <cell r="R447" t="str">
            <v/>
          </cell>
        </row>
        <row r="448">
          <cell r="R448" t="str">
            <v/>
          </cell>
        </row>
        <row r="449">
          <cell r="R449" t="str">
            <v/>
          </cell>
        </row>
        <row r="450">
          <cell r="R450" t="str">
            <v/>
          </cell>
        </row>
        <row r="451">
          <cell r="R451" t="str">
            <v/>
          </cell>
        </row>
        <row r="452">
          <cell r="R452" t="str">
            <v/>
          </cell>
        </row>
        <row r="453">
          <cell r="R453" t="str">
            <v/>
          </cell>
        </row>
        <row r="454">
          <cell r="R454" t="str">
            <v/>
          </cell>
        </row>
        <row r="455">
          <cell r="R455" t="str">
            <v/>
          </cell>
        </row>
        <row r="456">
          <cell r="R456" t="str">
            <v/>
          </cell>
        </row>
        <row r="457">
          <cell r="R457" t="str">
            <v/>
          </cell>
        </row>
        <row r="458">
          <cell r="R458" t="str">
            <v/>
          </cell>
        </row>
        <row r="459">
          <cell r="R459" t="str">
            <v/>
          </cell>
        </row>
        <row r="460">
          <cell r="R460" t="str">
            <v/>
          </cell>
        </row>
        <row r="461">
          <cell r="R461" t="str">
            <v/>
          </cell>
        </row>
        <row r="462">
          <cell r="R462" t="str">
            <v/>
          </cell>
        </row>
        <row r="463">
          <cell r="R463" t="str">
            <v/>
          </cell>
        </row>
        <row r="464">
          <cell r="R464" t="str">
            <v/>
          </cell>
        </row>
        <row r="465">
          <cell r="R465" t="str">
            <v/>
          </cell>
        </row>
        <row r="466">
          <cell r="R466" t="str">
            <v/>
          </cell>
        </row>
        <row r="467">
          <cell r="R467" t="str">
            <v/>
          </cell>
        </row>
        <row r="468">
          <cell r="R468" t="str">
            <v/>
          </cell>
        </row>
        <row r="469">
          <cell r="R469" t="str">
            <v/>
          </cell>
        </row>
        <row r="470">
          <cell r="R470" t="str">
            <v/>
          </cell>
        </row>
        <row r="471">
          <cell r="R471" t="str">
            <v/>
          </cell>
        </row>
        <row r="472">
          <cell r="R472" t="str">
            <v/>
          </cell>
        </row>
        <row r="473">
          <cell r="R473" t="str">
            <v/>
          </cell>
        </row>
        <row r="474">
          <cell r="R474" t="str">
            <v/>
          </cell>
        </row>
        <row r="475">
          <cell r="R475">
            <v>5</v>
          </cell>
        </row>
        <row r="476">
          <cell r="R476" t="str">
            <v/>
          </cell>
        </row>
        <row r="477">
          <cell r="R477" t="str">
            <v/>
          </cell>
        </row>
        <row r="478">
          <cell r="R478">
            <v>2</v>
          </cell>
        </row>
        <row r="479">
          <cell r="R479" t="str">
            <v/>
          </cell>
        </row>
        <row r="480">
          <cell r="R480" t="str">
            <v/>
          </cell>
        </row>
        <row r="481">
          <cell r="R481">
            <v>4</v>
          </cell>
        </row>
        <row r="482">
          <cell r="R482" t="str">
            <v/>
          </cell>
        </row>
        <row r="483">
          <cell r="R483" t="str">
            <v/>
          </cell>
        </row>
        <row r="484">
          <cell r="R484" t="str">
            <v/>
          </cell>
        </row>
        <row r="485">
          <cell r="R485" t="str">
            <v/>
          </cell>
        </row>
        <row r="486">
          <cell r="R486" t="str">
            <v/>
          </cell>
        </row>
        <row r="487">
          <cell r="R487" t="str">
            <v/>
          </cell>
        </row>
        <row r="488">
          <cell r="R488">
            <v>18</v>
          </cell>
        </row>
        <row r="489">
          <cell r="R489" t="str">
            <v/>
          </cell>
        </row>
        <row r="490">
          <cell r="R490">
            <v>15</v>
          </cell>
        </row>
        <row r="491">
          <cell r="R491">
            <v>4</v>
          </cell>
        </row>
        <row r="492">
          <cell r="R492" t="str">
            <v/>
          </cell>
        </row>
        <row r="493">
          <cell r="R493" t="str">
            <v/>
          </cell>
        </row>
        <row r="494">
          <cell r="R494" t="str">
            <v/>
          </cell>
        </row>
        <row r="495">
          <cell r="R495" t="str">
            <v/>
          </cell>
        </row>
        <row r="496">
          <cell r="R496" t="str">
            <v/>
          </cell>
        </row>
        <row r="497">
          <cell r="R497" t="str">
            <v/>
          </cell>
        </row>
        <row r="498">
          <cell r="R498" t="str">
            <v/>
          </cell>
        </row>
        <row r="499">
          <cell r="R499" t="str">
            <v/>
          </cell>
        </row>
        <row r="500">
          <cell r="R500" t="str">
            <v/>
          </cell>
        </row>
        <row r="501">
          <cell r="R501" t="str">
            <v/>
          </cell>
        </row>
        <row r="502">
          <cell r="R502" t="str">
            <v/>
          </cell>
        </row>
        <row r="503">
          <cell r="R503" t="str">
            <v/>
          </cell>
        </row>
        <row r="504">
          <cell r="R504" t="str">
            <v/>
          </cell>
        </row>
        <row r="505">
          <cell r="R505" t="str">
            <v/>
          </cell>
        </row>
        <row r="506">
          <cell r="R506" t="str">
            <v/>
          </cell>
        </row>
        <row r="507">
          <cell r="R507" t="str">
            <v/>
          </cell>
        </row>
        <row r="508">
          <cell r="R508" t="str">
            <v/>
          </cell>
        </row>
        <row r="509">
          <cell r="R509" t="str">
            <v/>
          </cell>
        </row>
        <row r="510">
          <cell r="R510">
            <v>9</v>
          </cell>
        </row>
        <row r="511">
          <cell r="R511">
            <v>1</v>
          </cell>
        </row>
        <row r="512">
          <cell r="R512" t="str">
            <v/>
          </cell>
        </row>
        <row r="513">
          <cell r="R513" t="str">
            <v/>
          </cell>
        </row>
        <row r="514">
          <cell r="R514" t="str">
            <v/>
          </cell>
        </row>
        <row r="515">
          <cell r="R515" t="str">
            <v/>
          </cell>
        </row>
        <row r="516">
          <cell r="R516" t="str">
            <v/>
          </cell>
        </row>
        <row r="517">
          <cell r="R517">
            <v>27</v>
          </cell>
        </row>
        <row r="518">
          <cell r="R518" t="str">
            <v/>
          </cell>
        </row>
        <row r="519">
          <cell r="R519" t="str">
            <v/>
          </cell>
        </row>
        <row r="520">
          <cell r="R520">
            <v>1</v>
          </cell>
        </row>
        <row r="521">
          <cell r="R521" t="str">
            <v/>
          </cell>
        </row>
        <row r="522">
          <cell r="R522" t="str">
            <v/>
          </cell>
        </row>
        <row r="523">
          <cell r="R523" t="str">
            <v/>
          </cell>
        </row>
        <row r="524">
          <cell r="R524" t="str">
            <v/>
          </cell>
        </row>
        <row r="525">
          <cell r="R525" t="str">
            <v/>
          </cell>
        </row>
        <row r="526">
          <cell r="R526" t="str">
            <v/>
          </cell>
        </row>
        <row r="527">
          <cell r="R527">
            <v>1</v>
          </cell>
        </row>
        <row r="528">
          <cell r="R528" t="str">
            <v/>
          </cell>
        </row>
        <row r="529">
          <cell r="R529" t="str">
            <v/>
          </cell>
        </row>
        <row r="530">
          <cell r="R530" t="str">
            <v/>
          </cell>
        </row>
        <row r="531">
          <cell r="R531" t="str">
            <v/>
          </cell>
        </row>
        <row r="532">
          <cell r="R532" t="str">
            <v/>
          </cell>
        </row>
        <row r="533">
          <cell r="R533" t="str">
            <v/>
          </cell>
        </row>
        <row r="534">
          <cell r="R534" t="str">
            <v/>
          </cell>
        </row>
        <row r="535">
          <cell r="R535" t="str">
            <v/>
          </cell>
        </row>
        <row r="536">
          <cell r="R536" t="str">
            <v/>
          </cell>
        </row>
        <row r="537">
          <cell r="R537" t="str">
            <v/>
          </cell>
        </row>
        <row r="538">
          <cell r="R538" t="str">
            <v/>
          </cell>
        </row>
        <row r="539">
          <cell r="R539" t="str">
            <v/>
          </cell>
        </row>
        <row r="540">
          <cell r="R540" t="str">
            <v/>
          </cell>
        </row>
        <row r="541">
          <cell r="R541" t="str">
            <v/>
          </cell>
        </row>
        <row r="542">
          <cell r="R542" t="str">
            <v/>
          </cell>
        </row>
        <row r="543">
          <cell r="R543" t="str">
            <v/>
          </cell>
        </row>
        <row r="544">
          <cell r="R544" t="str">
            <v/>
          </cell>
        </row>
        <row r="545">
          <cell r="R545" t="str">
            <v/>
          </cell>
        </row>
        <row r="546">
          <cell r="R546" t="str">
            <v/>
          </cell>
        </row>
        <row r="547">
          <cell r="R547" t="str">
            <v/>
          </cell>
        </row>
        <row r="548">
          <cell r="R548" t="str">
            <v/>
          </cell>
        </row>
        <row r="549">
          <cell r="R549">
            <v>8</v>
          </cell>
        </row>
        <row r="550">
          <cell r="R550" t="str">
            <v/>
          </cell>
        </row>
        <row r="551">
          <cell r="R551">
            <v>7</v>
          </cell>
        </row>
        <row r="552">
          <cell r="R552" t="str">
            <v/>
          </cell>
        </row>
        <row r="553">
          <cell r="R553" t="str">
            <v/>
          </cell>
        </row>
        <row r="554">
          <cell r="R554" t="str">
            <v/>
          </cell>
        </row>
        <row r="555">
          <cell r="R555" t="str">
            <v/>
          </cell>
        </row>
        <row r="556">
          <cell r="R556" t="str">
            <v/>
          </cell>
        </row>
        <row r="557">
          <cell r="R557" t="str">
            <v/>
          </cell>
        </row>
        <row r="558">
          <cell r="R558" t="str">
            <v/>
          </cell>
        </row>
        <row r="559">
          <cell r="R559">
            <v>2</v>
          </cell>
        </row>
        <row r="560">
          <cell r="R560" t="str">
            <v/>
          </cell>
        </row>
        <row r="561">
          <cell r="R561" t="str">
            <v/>
          </cell>
        </row>
        <row r="562">
          <cell r="R562" t="str">
            <v/>
          </cell>
        </row>
        <row r="563">
          <cell r="R563">
            <v>1</v>
          </cell>
        </row>
        <row r="564">
          <cell r="R564" t="str">
            <v/>
          </cell>
        </row>
        <row r="565">
          <cell r="R565" t="str">
            <v/>
          </cell>
        </row>
        <row r="566">
          <cell r="R566" t="str">
            <v/>
          </cell>
        </row>
        <row r="567">
          <cell r="R567" t="str">
            <v/>
          </cell>
        </row>
        <row r="568">
          <cell r="R568" t="str">
            <v/>
          </cell>
        </row>
        <row r="569">
          <cell r="R569">
            <v>6</v>
          </cell>
        </row>
        <row r="570">
          <cell r="R570" t="str">
            <v/>
          </cell>
        </row>
        <row r="571">
          <cell r="R571" t="str">
            <v/>
          </cell>
        </row>
        <row r="572">
          <cell r="R572" t="str">
            <v/>
          </cell>
        </row>
        <row r="573">
          <cell r="R573" t="str">
            <v/>
          </cell>
        </row>
        <row r="574">
          <cell r="R574" t="str">
            <v/>
          </cell>
        </row>
        <row r="575">
          <cell r="R575" t="str">
            <v/>
          </cell>
        </row>
        <row r="576">
          <cell r="R576" t="str">
            <v/>
          </cell>
        </row>
        <row r="577">
          <cell r="R577" t="str">
            <v/>
          </cell>
        </row>
        <row r="578">
          <cell r="R578" t="str">
            <v/>
          </cell>
        </row>
        <row r="579">
          <cell r="R579" t="str">
            <v/>
          </cell>
        </row>
        <row r="580">
          <cell r="R580" t="str">
            <v/>
          </cell>
        </row>
        <row r="581">
          <cell r="R581" t="str">
            <v/>
          </cell>
        </row>
        <row r="582">
          <cell r="R582" t="str">
            <v/>
          </cell>
        </row>
        <row r="583">
          <cell r="R583" t="str">
            <v/>
          </cell>
        </row>
        <row r="584">
          <cell r="R584" t="str">
            <v/>
          </cell>
        </row>
        <row r="585">
          <cell r="R585" t="str">
            <v/>
          </cell>
        </row>
        <row r="586">
          <cell r="R586" t="str">
            <v/>
          </cell>
        </row>
        <row r="587">
          <cell r="R587" t="str">
            <v/>
          </cell>
        </row>
        <row r="588">
          <cell r="R588" t="str">
            <v/>
          </cell>
        </row>
        <row r="589">
          <cell r="R589" t="str">
            <v/>
          </cell>
        </row>
        <row r="590">
          <cell r="R590" t="str">
            <v/>
          </cell>
        </row>
        <row r="591">
          <cell r="R591" t="str">
            <v/>
          </cell>
        </row>
        <row r="592">
          <cell r="R592" t="str">
            <v/>
          </cell>
        </row>
        <row r="593">
          <cell r="R593" t="str">
            <v/>
          </cell>
        </row>
        <row r="594">
          <cell r="R594" t="str">
            <v/>
          </cell>
        </row>
        <row r="595">
          <cell r="R595" t="str">
            <v/>
          </cell>
        </row>
        <row r="596">
          <cell r="R596" t="str">
            <v/>
          </cell>
        </row>
        <row r="597">
          <cell r="R597" t="str">
            <v/>
          </cell>
        </row>
        <row r="598">
          <cell r="R598" t="str">
            <v/>
          </cell>
        </row>
        <row r="599">
          <cell r="R599" t="str">
            <v/>
          </cell>
        </row>
        <row r="600">
          <cell r="R600" t="str">
            <v/>
          </cell>
        </row>
        <row r="601">
          <cell r="R601" t="str">
            <v/>
          </cell>
        </row>
        <row r="602">
          <cell r="R602" t="str">
            <v/>
          </cell>
        </row>
        <row r="603">
          <cell r="R603" t="str">
            <v/>
          </cell>
        </row>
        <row r="604">
          <cell r="R604" t="str">
            <v/>
          </cell>
        </row>
        <row r="605">
          <cell r="R605" t="str">
            <v/>
          </cell>
        </row>
        <row r="606">
          <cell r="R606" t="str">
            <v/>
          </cell>
        </row>
        <row r="607">
          <cell r="R607" t="str">
            <v/>
          </cell>
        </row>
        <row r="608">
          <cell r="R608" t="str">
            <v/>
          </cell>
        </row>
        <row r="609">
          <cell r="R609" t="str">
            <v/>
          </cell>
        </row>
        <row r="610">
          <cell r="R610">
            <v>2</v>
          </cell>
        </row>
        <row r="611">
          <cell r="R611" t="str">
            <v/>
          </cell>
        </row>
        <row r="612">
          <cell r="R612" t="str">
            <v/>
          </cell>
        </row>
        <row r="613">
          <cell r="R613" t="str">
            <v/>
          </cell>
        </row>
        <row r="614">
          <cell r="R614" t="str">
            <v/>
          </cell>
        </row>
        <row r="615">
          <cell r="R615" t="str">
            <v/>
          </cell>
        </row>
        <row r="616">
          <cell r="R616" t="str">
            <v/>
          </cell>
        </row>
        <row r="617">
          <cell r="R617" t="str">
            <v/>
          </cell>
        </row>
        <row r="618">
          <cell r="R618" t="str">
            <v/>
          </cell>
        </row>
        <row r="619">
          <cell r="R619" t="str">
            <v/>
          </cell>
        </row>
        <row r="620">
          <cell r="R620">
            <v>5</v>
          </cell>
        </row>
        <row r="621">
          <cell r="R621">
            <v>1</v>
          </cell>
        </row>
        <row r="622">
          <cell r="R622" t="str">
            <v/>
          </cell>
        </row>
        <row r="623">
          <cell r="R623" t="str">
            <v/>
          </cell>
        </row>
        <row r="624">
          <cell r="R624">
            <v>3</v>
          </cell>
        </row>
        <row r="625">
          <cell r="R625" t="str">
            <v/>
          </cell>
        </row>
        <row r="626">
          <cell r="R626">
            <v>413</v>
          </cell>
        </row>
        <row r="627">
          <cell r="R627">
            <v>524</v>
          </cell>
        </row>
        <row r="628">
          <cell r="R628" t="str">
            <v/>
          </cell>
        </row>
        <row r="629">
          <cell r="R629" t="str">
            <v/>
          </cell>
        </row>
        <row r="630">
          <cell r="R630" t="str">
            <v/>
          </cell>
        </row>
        <row r="631">
          <cell r="R631" t="str">
            <v/>
          </cell>
        </row>
        <row r="632">
          <cell r="R632" t="str">
            <v/>
          </cell>
        </row>
        <row r="633">
          <cell r="R633" t="str">
            <v/>
          </cell>
        </row>
        <row r="634">
          <cell r="R634">
            <v>1</v>
          </cell>
        </row>
        <row r="635">
          <cell r="R635" t="str">
            <v/>
          </cell>
        </row>
        <row r="636">
          <cell r="R636" t="str">
            <v/>
          </cell>
        </row>
        <row r="637">
          <cell r="R637">
            <v>1</v>
          </cell>
        </row>
        <row r="638">
          <cell r="R638" t="str">
            <v/>
          </cell>
        </row>
        <row r="639">
          <cell r="R639" t="str">
            <v/>
          </cell>
        </row>
        <row r="640">
          <cell r="R640" t="str">
            <v/>
          </cell>
        </row>
        <row r="641">
          <cell r="R641" t="str">
            <v/>
          </cell>
        </row>
        <row r="642">
          <cell r="R642" t="str">
            <v/>
          </cell>
        </row>
        <row r="643">
          <cell r="R643" t="str">
            <v/>
          </cell>
        </row>
        <row r="644">
          <cell r="R644" t="str">
            <v/>
          </cell>
        </row>
        <row r="645">
          <cell r="R645" t="str">
            <v/>
          </cell>
        </row>
        <row r="646">
          <cell r="R646" t="str">
            <v/>
          </cell>
        </row>
        <row r="647">
          <cell r="R647">
            <v>2</v>
          </cell>
        </row>
        <row r="648">
          <cell r="R648">
            <v>3</v>
          </cell>
        </row>
        <row r="649">
          <cell r="R649" t="str">
            <v/>
          </cell>
        </row>
        <row r="650">
          <cell r="R650" t="str">
            <v/>
          </cell>
        </row>
        <row r="651">
          <cell r="R651" t="str">
            <v/>
          </cell>
        </row>
        <row r="652">
          <cell r="R652" t="str">
            <v/>
          </cell>
        </row>
        <row r="653">
          <cell r="R653" t="str">
            <v/>
          </cell>
        </row>
        <row r="654">
          <cell r="R654" t="str">
            <v/>
          </cell>
        </row>
        <row r="655">
          <cell r="R655" t="str">
            <v/>
          </cell>
        </row>
        <row r="656">
          <cell r="R656" t="str">
            <v/>
          </cell>
        </row>
        <row r="657">
          <cell r="R657" t="str">
            <v/>
          </cell>
        </row>
        <row r="658">
          <cell r="R658" t="str">
            <v/>
          </cell>
        </row>
        <row r="659">
          <cell r="R659" t="str">
            <v/>
          </cell>
        </row>
        <row r="660">
          <cell r="R660" t="str">
            <v/>
          </cell>
        </row>
        <row r="661">
          <cell r="R661" t="str">
            <v/>
          </cell>
        </row>
        <row r="662">
          <cell r="R662">
            <v>1</v>
          </cell>
        </row>
        <row r="663">
          <cell r="R663" t="str">
            <v/>
          </cell>
        </row>
        <row r="664">
          <cell r="R664" t="str">
            <v/>
          </cell>
        </row>
        <row r="665">
          <cell r="R665" t="str">
            <v/>
          </cell>
        </row>
        <row r="666">
          <cell r="R666" t="str">
            <v/>
          </cell>
        </row>
        <row r="667">
          <cell r="R667" t="str">
            <v/>
          </cell>
        </row>
        <row r="668">
          <cell r="R668" t="str">
            <v/>
          </cell>
        </row>
        <row r="669">
          <cell r="R669" t="str">
            <v/>
          </cell>
        </row>
        <row r="670">
          <cell r="R670">
            <v>1</v>
          </cell>
        </row>
        <row r="671">
          <cell r="R671" t="str">
            <v/>
          </cell>
        </row>
        <row r="672">
          <cell r="R672" t="str">
            <v/>
          </cell>
        </row>
        <row r="673">
          <cell r="R673" t="str">
            <v/>
          </cell>
        </row>
        <row r="674">
          <cell r="R674" t="str">
            <v/>
          </cell>
        </row>
        <row r="675">
          <cell r="R675" t="str">
            <v/>
          </cell>
        </row>
        <row r="676">
          <cell r="R676" t="str">
            <v/>
          </cell>
        </row>
        <row r="677">
          <cell r="R677" t="str">
            <v/>
          </cell>
        </row>
        <row r="678">
          <cell r="R678" t="str">
            <v/>
          </cell>
        </row>
        <row r="679">
          <cell r="R679" t="str">
            <v/>
          </cell>
        </row>
        <row r="680">
          <cell r="R680" t="str">
            <v/>
          </cell>
        </row>
        <row r="681">
          <cell r="R681" t="str">
            <v/>
          </cell>
        </row>
        <row r="682">
          <cell r="R682" t="str">
            <v/>
          </cell>
        </row>
        <row r="683">
          <cell r="R683" t="str">
            <v/>
          </cell>
        </row>
        <row r="684">
          <cell r="R684" t="str">
            <v/>
          </cell>
        </row>
        <row r="685">
          <cell r="R685" t="str">
            <v/>
          </cell>
        </row>
        <row r="686">
          <cell r="R686" t="str">
            <v/>
          </cell>
        </row>
        <row r="687">
          <cell r="R687" t="str">
            <v/>
          </cell>
        </row>
        <row r="688">
          <cell r="R688" t="str">
            <v/>
          </cell>
        </row>
        <row r="689">
          <cell r="R689" t="str">
            <v/>
          </cell>
        </row>
        <row r="690">
          <cell r="R690" t="str">
            <v/>
          </cell>
        </row>
        <row r="691">
          <cell r="R691">
            <v>1</v>
          </cell>
        </row>
        <row r="692">
          <cell r="R692">
            <v>4</v>
          </cell>
        </row>
        <row r="693">
          <cell r="R693" t="str">
            <v/>
          </cell>
        </row>
        <row r="694">
          <cell r="R694" t="str">
            <v/>
          </cell>
        </row>
        <row r="695">
          <cell r="R695" t="str">
            <v/>
          </cell>
        </row>
        <row r="696">
          <cell r="R696" t="str">
            <v/>
          </cell>
        </row>
        <row r="697">
          <cell r="R697" t="str">
            <v/>
          </cell>
        </row>
        <row r="698">
          <cell r="R698" t="str">
            <v/>
          </cell>
        </row>
        <row r="699">
          <cell r="R699" t="str">
            <v/>
          </cell>
        </row>
        <row r="700">
          <cell r="R700" t="str">
            <v/>
          </cell>
        </row>
        <row r="701">
          <cell r="R701" t="str">
            <v/>
          </cell>
        </row>
        <row r="702">
          <cell r="R702" t="str">
            <v/>
          </cell>
        </row>
        <row r="703">
          <cell r="R703">
            <v>1</v>
          </cell>
        </row>
        <row r="704">
          <cell r="R704" t="str">
            <v/>
          </cell>
        </row>
        <row r="705">
          <cell r="R705" t="str">
            <v/>
          </cell>
        </row>
        <row r="706">
          <cell r="R706">
            <v>1</v>
          </cell>
        </row>
        <row r="707">
          <cell r="R707" t="str">
            <v/>
          </cell>
        </row>
        <row r="708">
          <cell r="R708">
            <v>43</v>
          </cell>
        </row>
        <row r="709">
          <cell r="R709" t="str">
            <v/>
          </cell>
        </row>
        <row r="710">
          <cell r="R710" t="str">
            <v/>
          </cell>
        </row>
        <row r="711">
          <cell r="R711">
            <v>2</v>
          </cell>
        </row>
        <row r="712">
          <cell r="R712">
            <v>1</v>
          </cell>
        </row>
        <row r="713">
          <cell r="R713" t="str">
            <v/>
          </cell>
        </row>
        <row r="714">
          <cell r="R714">
            <v>1</v>
          </cell>
        </row>
        <row r="715">
          <cell r="R715" t="str">
            <v/>
          </cell>
        </row>
        <row r="716">
          <cell r="R716" t="str">
            <v/>
          </cell>
        </row>
        <row r="717">
          <cell r="R717" t="str">
            <v/>
          </cell>
        </row>
        <row r="718">
          <cell r="R718" t="str">
            <v/>
          </cell>
        </row>
        <row r="719">
          <cell r="R719" t="str">
            <v/>
          </cell>
        </row>
        <row r="720">
          <cell r="R720" t="str">
            <v/>
          </cell>
        </row>
        <row r="721">
          <cell r="R721">
            <v>4</v>
          </cell>
        </row>
        <row r="722">
          <cell r="R722" t="str">
            <v/>
          </cell>
        </row>
        <row r="723">
          <cell r="R723" t="str">
            <v/>
          </cell>
        </row>
        <row r="724">
          <cell r="R724" t="str">
            <v/>
          </cell>
        </row>
        <row r="725">
          <cell r="R725" t="str">
            <v/>
          </cell>
        </row>
        <row r="726">
          <cell r="R726" t="str">
            <v/>
          </cell>
        </row>
        <row r="727">
          <cell r="R727" t="str">
            <v/>
          </cell>
        </row>
        <row r="728">
          <cell r="R728" t="str">
            <v/>
          </cell>
        </row>
        <row r="729">
          <cell r="R729" t="str">
            <v/>
          </cell>
        </row>
        <row r="730">
          <cell r="R730" t="str">
            <v/>
          </cell>
        </row>
        <row r="731">
          <cell r="R731" t="str">
            <v/>
          </cell>
        </row>
        <row r="732">
          <cell r="R732" t="str">
            <v/>
          </cell>
        </row>
        <row r="733">
          <cell r="R733" t="str">
            <v/>
          </cell>
        </row>
        <row r="734">
          <cell r="R734" t="str">
            <v/>
          </cell>
        </row>
        <row r="735">
          <cell r="R735" t="str">
            <v/>
          </cell>
        </row>
        <row r="736">
          <cell r="R736" t="str">
            <v/>
          </cell>
        </row>
        <row r="737">
          <cell r="R737" t="str">
            <v/>
          </cell>
        </row>
        <row r="738">
          <cell r="R738" t="str">
            <v/>
          </cell>
        </row>
        <row r="739">
          <cell r="R739" t="str">
            <v/>
          </cell>
        </row>
        <row r="740">
          <cell r="R740" t="str">
            <v/>
          </cell>
        </row>
        <row r="741">
          <cell r="R741" t="str">
            <v/>
          </cell>
        </row>
        <row r="742">
          <cell r="R742" t="str">
            <v/>
          </cell>
        </row>
        <row r="743">
          <cell r="R743">
            <v>1</v>
          </cell>
        </row>
        <row r="744">
          <cell r="R744" t="str">
            <v/>
          </cell>
        </row>
        <row r="745">
          <cell r="R745" t="str">
            <v/>
          </cell>
        </row>
        <row r="746">
          <cell r="R746" t="str">
            <v/>
          </cell>
        </row>
        <row r="747">
          <cell r="R747" t="str">
            <v/>
          </cell>
        </row>
        <row r="748">
          <cell r="R748">
            <v>1</v>
          </cell>
        </row>
        <row r="749">
          <cell r="R749" t="str">
            <v/>
          </cell>
        </row>
        <row r="750">
          <cell r="R750" t="str">
            <v/>
          </cell>
        </row>
        <row r="751">
          <cell r="R751" t="str">
            <v/>
          </cell>
        </row>
        <row r="752">
          <cell r="R752" t="str">
            <v/>
          </cell>
        </row>
        <row r="753">
          <cell r="R753" t="str">
            <v/>
          </cell>
        </row>
        <row r="754">
          <cell r="R754" t="str">
            <v/>
          </cell>
        </row>
        <row r="755">
          <cell r="R755" t="str">
            <v/>
          </cell>
        </row>
        <row r="756">
          <cell r="R756" t="str">
            <v/>
          </cell>
        </row>
        <row r="757">
          <cell r="R757" t="str">
            <v/>
          </cell>
        </row>
        <row r="758">
          <cell r="R758" t="str">
            <v/>
          </cell>
        </row>
        <row r="759">
          <cell r="R759" t="str">
            <v/>
          </cell>
        </row>
        <row r="760">
          <cell r="R760" t="str">
            <v/>
          </cell>
        </row>
        <row r="761">
          <cell r="R761" t="str">
            <v/>
          </cell>
        </row>
        <row r="762">
          <cell r="R762" t="str">
            <v/>
          </cell>
        </row>
        <row r="763">
          <cell r="R763" t="str">
            <v/>
          </cell>
        </row>
        <row r="764">
          <cell r="R764" t="str">
            <v/>
          </cell>
        </row>
        <row r="765">
          <cell r="R765" t="str">
            <v/>
          </cell>
        </row>
        <row r="766">
          <cell r="R766" t="str">
            <v/>
          </cell>
        </row>
        <row r="767">
          <cell r="R767" t="str">
            <v/>
          </cell>
        </row>
        <row r="768">
          <cell r="R768" t="str">
            <v/>
          </cell>
        </row>
        <row r="769">
          <cell r="R769" t="str">
            <v/>
          </cell>
        </row>
        <row r="770">
          <cell r="R770" t="str">
            <v/>
          </cell>
        </row>
        <row r="771">
          <cell r="R771" t="str">
            <v/>
          </cell>
        </row>
        <row r="772">
          <cell r="R772" t="str">
            <v/>
          </cell>
        </row>
        <row r="773">
          <cell r="R773" t="str">
            <v/>
          </cell>
        </row>
        <row r="774">
          <cell r="R774" t="str">
            <v/>
          </cell>
        </row>
        <row r="775">
          <cell r="R775" t="str">
            <v/>
          </cell>
        </row>
        <row r="776">
          <cell r="R776" t="str">
            <v/>
          </cell>
        </row>
        <row r="777">
          <cell r="R777" t="str">
            <v/>
          </cell>
        </row>
        <row r="778">
          <cell r="R778" t="str">
            <v/>
          </cell>
        </row>
        <row r="779">
          <cell r="R779" t="str">
            <v/>
          </cell>
        </row>
        <row r="780">
          <cell r="R780" t="str">
            <v/>
          </cell>
        </row>
        <row r="781">
          <cell r="R781" t="str">
            <v/>
          </cell>
        </row>
        <row r="782">
          <cell r="R782">
            <v>6</v>
          </cell>
        </row>
        <row r="783">
          <cell r="R783">
            <v>6</v>
          </cell>
        </row>
        <row r="784">
          <cell r="R784" t="str">
            <v/>
          </cell>
        </row>
        <row r="785">
          <cell r="R785" t="str">
            <v/>
          </cell>
        </row>
        <row r="786">
          <cell r="R786">
            <v>1</v>
          </cell>
        </row>
        <row r="787">
          <cell r="R787" t="str">
            <v/>
          </cell>
        </row>
        <row r="788">
          <cell r="R788" t="str">
            <v/>
          </cell>
        </row>
        <row r="789">
          <cell r="R789" t="str">
            <v/>
          </cell>
        </row>
        <row r="790">
          <cell r="R790" t="str">
            <v/>
          </cell>
        </row>
        <row r="791">
          <cell r="R791" t="str">
            <v/>
          </cell>
        </row>
        <row r="792">
          <cell r="R792" t="str">
            <v/>
          </cell>
        </row>
        <row r="793">
          <cell r="R793" t="str">
            <v/>
          </cell>
        </row>
        <row r="794">
          <cell r="R794" t="str">
            <v/>
          </cell>
        </row>
        <row r="795">
          <cell r="R795" t="str">
            <v/>
          </cell>
        </row>
        <row r="796">
          <cell r="R796" t="str">
            <v/>
          </cell>
        </row>
        <row r="797">
          <cell r="R797" t="str">
            <v/>
          </cell>
        </row>
        <row r="798">
          <cell r="R798" t="str">
            <v/>
          </cell>
        </row>
        <row r="799">
          <cell r="R799" t="str">
            <v/>
          </cell>
        </row>
        <row r="800">
          <cell r="R800" t="str">
            <v/>
          </cell>
        </row>
        <row r="801">
          <cell r="R801" t="str">
            <v/>
          </cell>
        </row>
        <row r="802">
          <cell r="R802" t="str">
            <v/>
          </cell>
        </row>
        <row r="803">
          <cell r="R803" t="str">
            <v/>
          </cell>
        </row>
        <row r="804">
          <cell r="R804" t="str">
            <v/>
          </cell>
        </row>
        <row r="805">
          <cell r="R805" t="str">
            <v/>
          </cell>
        </row>
        <row r="806">
          <cell r="R806" t="str">
            <v/>
          </cell>
        </row>
        <row r="807">
          <cell r="R807" t="str">
            <v/>
          </cell>
        </row>
        <row r="808">
          <cell r="R808" t="str">
            <v/>
          </cell>
        </row>
        <row r="809">
          <cell r="R809" t="str">
            <v/>
          </cell>
        </row>
        <row r="810">
          <cell r="R810" t="str">
            <v/>
          </cell>
        </row>
        <row r="811">
          <cell r="R811" t="str">
            <v/>
          </cell>
        </row>
        <row r="812">
          <cell r="R812" t="str">
            <v/>
          </cell>
        </row>
        <row r="813">
          <cell r="R813" t="str">
            <v/>
          </cell>
        </row>
        <row r="814">
          <cell r="R814" t="str">
            <v/>
          </cell>
        </row>
        <row r="815">
          <cell r="R815" t="str">
            <v/>
          </cell>
        </row>
        <row r="816">
          <cell r="R816" t="str">
            <v/>
          </cell>
        </row>
        <row r="817">
          <cell r="R817" t="str">
            <v/>
          </cell>
        </row>
        <row r="818">
          <cell r="R818" t="str">
            <v/>
          </cell>
        </row>
        <row r="819">
          <cell r="R819" t="str">
            <v/>
          </cell>
        </row>
        <row r="820">
          <cell r="R820" t="str">
            <v/>
          </cell>
        </row>
        <row r="821">
          <cell r="R821" t="str">
            <v/>
          </cell>
        </row>
        <row r="822">
          <cell r="R822" t="str">
            <v/>
          </cell>
        </row>
        <row r="823">
          <cell r="R823" t="str">
            <v/>
          </cell>
        </row>
        <row r="824">
          <cell r="R824" t="str">
            <v/>
          </cell>
        </row>
        <row r="825">
          <cell r="R825" t="str">
            <v/>
          </cell>
        </row>
        <row r="826">
          <cell r="R826" t="str">
            <v/>
          </cell>
        </row>
        <row r="827">
          <cell r="R827">
            <v>1</v>
          </cell>
        </row>
        <row r="828">
          <cell r="R828" t="str">
            <v/>
          </cell>
        </row>
        <row r="829">
          <cell r="R829">
            <v>1</v>
          </cell>
        </row>
        <row r="830">
          <cell r="R830" t="str">
            <v/>
          </cell>
        </row>
        <row r="831">
          <cell r="R831" t="str">
            <v/>
          </cell>
        </row>
        <row r="832">
          <cell r="R832" t="str">
            <v/>
          </cell>
        </row>
        <row r="833">
          <cell r="R833" t="str">
            <v/>
          </cell>
        </row>
        <row r="834">
          <cell r="R834">
            <v>5</v>
          </cell>
        </row>
        <row r="835">
          <cell r="R835" t="str">
            <v/>
          </cell>
        </row>
        <row r="836">
          <cell r="R836" t="str">
            <v/>
          </cell>
        </row>
        <row r="837">
          <cell r="R837" t="str">
            <v/>
          </cell>
        </row>
        <row r="838">
          <cell r="R838" t="str">
            <v/>
          </cell>
        </row>
        <row r="839">
          <cell r="R839">
            <v>2</v>
          </cell>
        </row>
        <row r="840">
          <cell r="R840" t="str">
            <v/>
          </cell>
        </row>
        <row r="841">
          <cell r="R841" t="str">
            <v/>
          </cell>
        </row>
        <row r="842">
          <cell r="R842" t="str">
            <v/>
          </cell>
        </row>
        <row r="843">
          <cell r="R843">
            <v>1</v>
          </cell>
        </row>
        <row r="844">
          <cell r="R844" t="str">
            <v/>
          </cell>
        </row>
        <row r="845">
          <cell r="R845" t="str">
            <v/>
          </cell>
        </row>
        <row r="846">
          <cell r="R846" t="str">
            <v/>
          </cell>
        </row>
        <row r="847">
          <cell r="R847" t="str">
            <v/>
          </cell>
        </row>
        <row r="848">
          <cell r="R848" t="str">
            <v/>
          </cell>
        </row>
        <row r="849">
          <cell r="R849" t="str">
            <v/>
          </cell>
        </row>
        <row r="850">
          <cell r="R850" t="str">
            <v/>
          </cell>
        </row>
        <row r="851">
          <cell r="R851" t="str">
            <v/>
          </cell>
        </row>
        <row r="852">
          <cell r="R852" t="str">
            <v/>
          </cell>
        </row>
        <row r="853">
          <cell r="R853">
            <v>1</v>
          </cell>
        </row>
        <row r="854">
          <cell r="R854" t="str">
            <v/>
          </cell>
        </row>
        <row r="855">
          <cell r="R855" t="str">
            <v/>
          </cell>
        </row>
        <row r="856">
          <cell r="R856" t="str">
            <v/>
          </cell>
        </row>
        <row r="857">
          <cell r="R857" t="str">
            <v/>
          </cell>
        </row>
        <row r="858">
          <cell r="R858" t="str">
            <v/>
          </cell>
        </row>
        <row r="859">
          <cell r="R859">
            <v>1</v>
          </cell>
        </row>
        <row r="860">
          <cell r="R860" t="str">
            <v/>
          </cell>
        </row>
        <row r="861">
          <cell r="R861" t="str">
            <v/>
          </cell>
        </row>
        <row r="862">
          <cell r="R862" t="str">
            <v/>
          </cell>
        </row>
        <row r="863">
          <cell r="R863" t="str">
            <v/>
          </cell>
        </row>
        <row r="864">
          <cell r="R864" t="str">
            <v/>
          </cell>
        </row>
        <row r="865">
          <cell r="R865" t="str">
            <v/>
          </cell>
        </row>
        <row r="866">
          <cell r="R866" t="str">
            <v/>
          </cell>
        </row>
        <row r="867">
          <cell r="R867" t="str">
            <v/>
          </cell>
        </row>
        <row r="868">
          <cell r="R868" t="str">
            <v/>
          </cell>
        </row>
        <row r="869">
          <cell r="R869" t="str">
            <v/>
          </cell>
        </row>
        <row r="870">
          <cell r="R870" t="str">
            <v/>
          </cell>
        </row>
        <row r="871">
          <cell r="R871" t="str">
            <v/>
          </cell>
        </row>
        <row r="872">
          <cell r="R872" t="str">
            <v/>
          </cell>
        </row>
        <row r="873">
          <cell r="R873" t="str">
            <v/>
          </cell>
        </row>
        <row r="874">
          <cell r="R874" t="str">
            <v/>
          </cell>
        </row>
        <row r="875">
          <cell r="R875" t="str">
            <v/>
          </cell>
        </row>
        <row r="876">
          <cell r="R876" t="str">
            <v/>
          </cell>
        </row>
        <row r="877">
          <cell r="R877" t="str">
            <v/>
          </cell>
        </row>
        <row r="878">
          <cell r="R878" t="str">
            <v/>
          </cell>
        </row>
        <row r="879">
          <cell r="R879" t="str">
            <v/>
          </cell>
        </row>
        <row r="880">
          <cell r="R880" t="str">
            <v/>
          </cell>
        </row>
        <row r="881">
          <cell r="R881" t="str">
            <v/>
          </cell>
        </row>
        <row r="882">
          <cell r="R882" t="str">
            <v/>
          </cell>
        </row>
        <row r="883">
          <cell r="R883" t="str">
            <v/>
          </cell>
        </row>
        <row r="884">
          <cell r="R884" t="str">
            <v/>
          </cell>
        </row>
        <row r="885">
          <cell r="R885">
            <v>1</v>
          </cell>
        </row>
        <row r="886">
          <cell r="R886" t="str">
            <v/>
          </cell>
        </row>
        <row r="887">
          <cell r="R887" t="str">
            <v/>
          </cell>
        </row>
        <row r="888">
          <cell r="R888" t="str">
            <v/>
          </cell>
        </row>
        <row r="889">
          <cell r="R889" t="str">
            <v/>
          </cell>
        </row>
        <row r="890">
          <cell r="R890" t="str">
            <v/>
          </cell>
        </row>
        <row r="891">
          <cell r="R891" t="str">
            <v/>
          </cell>
        </row>
        <row r="892">
          <cell r="R892" t="str">
            <v/>
          </cell>
        </row>
        <row r="893">
          <cell r="R893" t="str">
            <v/>
          </cell>
        </row>
        <row r="894">
          <cell r="R894" t="str">
            <v/>
          </cell>
        </row>
        <row r="895">
          <cell r="R895" t="str">
            <v/>
          </cell>
        </row>
        <row r="896">
          <cell r="R896" t="str">
            <v/>
          </cell>
        </row>
        <row r="897">
          <cell r="R897" t="str">
            <v/>
          </cell>
        </row>
        <row r="898">
          <cell r="R898" t="str">
            <v/>
          </cell>
        </row>
        <row r="899">
          <cell r="R899" t="str">
            <v/>
          </cell>
        </row>
        <row r="900">
          <cell r="R900" t="str">
            <v/>
          </cell>
        </row>
        <row r="901">
          <cell r="R901" t="str">
            <v/>
          </cell>
        </row>
        <row r="902">
          <cell r="R902" t="str">
            <v/>
          </cell>
        </row>
        <row r="903">
          <cell r="R903" t="str">
            <v/>
          </cell>
        </row>
        <row r="904">
          <cell r="R904" t="str">
            <v/>
          </cell>
        </row>
        <row r="905">
          <cell r="R905" t="str">
            <v/>
          </cell>
        </row>
        <row r="906">
          <cell r="R906" t="str">
            <v/>
          </cell>
        </row>
        <row r="907">
          <cell r="R907" t="str">
            <v/>
          </cell>
        </row>
        <row r="908">
          <cell r="R908" t="str">
            <v/>
          </cell>
        </row>
        <row r="909">
          <cell r="R909" t="str">
            <v/>
          </cell>
        </row>
        <row r="910">
          <cell r="R910" t="str">
            <v/>
          </cell>
        </row>
        <row r="911">
          <cell r="R911" t="str">
            <v/>
          </cell>
        </row>
        <row r="912">
          <cell r="R912" t="str">
            <v/>
          </cell>
        </row>
        <row r="913">
          <cell r="R913" t="str">
            <v/>
          </cell>
        </row>
        <row r="914">
          <cell r="R914" t="str">
            <v/>
          </cell>
        </row>
        <row r="915">
          <cell r="R915" t="str">
            <v/>
          </cell>
        </row>
        <row r="916">
          <cell r="R916" t="str">
            <v/>
          </cell>
        </row>
        <row r="917">
          <cell r="R917" t="str">
            <v/>
          </cell>
        </row>
        <row r="918">
          <cell r="R918" t="str">
            <v/>
          </cell>
        </row>
        <row r="919">
          <cell r="R919" t="str">
            <v/>
          </cell>
        </row>
        <row r="920">
          <cell r="R920" t="str">
            <v/>
          </cell>
        </row>
        <row r="921">
          <cell r="R921" t="str">
            <v/>
          </cell>
        </row>
        <row r="922">
          <cell r="R922" t="str">
            <v/>
          </cell>
        </row>
        <row r="923">
          <cell r="R923" t="str">
            <v/>
          </cell>
        </row>
        <row r="924">
          <cell r="R924" t="str">
            <v/>
          </cell>
        </row>
        <row r="925">
          <cell r="R925" t="str">
            <v/>
          </cell>
        </row>
        <row r="926">
          <cell r="R926" t="str">
            <v/>
          </cell>
        </row>
        <row r="927">
          <cell r="R927" t="str">
            <v/>
          </cell>
        </row>
        <row r="928">
          <cell r="R928" t="str">
            <v/>
          </cell>
        </row>
        <row r="929">
          <cell r="R929" t="str">
            <v/>
          </cell>
        </row>
        <row r="930">
          <cell r="R930">
            <v>1</v>
          </cell>
        </row>
        <row r="931">
          <cell r="R931" t="str">
            <v/>
          </cell>
        </row>
        <row r="932">
          <cell r="R932" t="str">
            <v/>
          </cell>
        </row>
        <row r="933">
          <cell r="R933" t="str">
            <v/>
          </cell>
        </row>
        <row r="934">
          <cell r="R934" t="str">
            <v/>
          </cell>
        </row>
        <row r="935">
          <cell r="R935" t="str">
            <v/>
          </cell>
        </row>
        <row r="936">
          <cell r="R936" t="str">
            <v/>
          </cell>
        </row>
        <row r="937">
          <cell r="R937" t="str">
            <v/>
          </cell>
        </row>
        <row r="938">
          <cell r="R938" t="str">
            <v/>
          </cell>
        </row>
        <row r="939">
          <cell r="R939" t="str">
            <v/>
          </cell>
        </row>
        <row r="940">
          <cell r="R940" t="str">
            <v/>
          </cell>
        </row>
        <row r="941">
          <cell r="R941" t="str">
            <v/>
          </cell>
        </row>
        <row r="942">
          <cell r="R942" t="str">
            <v/>
          </cell>
        </row>
        <row r="943">
          <cell r="R943" t="str">
            <v/>
          </cell>
        </row>
        <row r="944">
          <cell r="R944" t="str">
            <v/>
          </cell>
        </row>
        <row r="945">
          <cell r="R945" t="str">
            <v/>
          </cell>
        </row>
        <row r="946">
          <cell r="R946" t="str">
            <v/>
          </cell>
        </row>
        <row r="947">
          <cell r="R947" t="str">
            <v/>
          </cell>
        </row>
        <row r="948">
          <cell r="R948" t="str">
            <v/>
          </cell>
        </row>
        <row r="949">
          <cell r="R949" t="str">
            <v/>
          </cell>
        </row>
        <row r="950">
          <cell r="R950" t="str">
            <v/>
          </cell>
        </row>
        <row r="951">
          <cell r="R951" t="str">
            <v/>
          </cell>
        </row>
        <row r="952">
          <cell r="R952">
            <v>1</v>
          </cell>
        </row>
        <row r="953">
          <cell r="R953" t="str">
            <v/>
          </cell>
        </row>
        <row r="954">
          <cell r="R954">
            <v>1</v>
          </cell>
        </row>
        <row r="955">
          <cell r="R955" t="str">
            <v/>
          </cell>
        </row>
        <row r="956">
          <cell r="R956">
            <v>1</v>
          </cell>
        </row>
        <row r="957">
          <cell r="R957" t="str">
            <v/>
          </cell>
        </row>
        <row r="958">
          <cell r="R958" t="str">
            <v/>
          </cell>
        </row>
        <row r="959">
          <cell r="R959" t="str">
            <v/>
          </cell>
        </row>
        <row r="960">
          <cell r="R960" t="str">
            <v/>
          </cell>
        </row>
        <row r="961">
          <cell r="R961" t="str">
            <v/>
          </cell>
        </row>
        <row r="962">
          <cell r="R962" t="str">
            <v/>
          </cell>
        </row>
        <row r="963">
          <cell r="R963" t="str">
            <v/>
          </cell>
        </row>
        <row r="964">
          <cell r="R964" t="str">
            <v/>
          </cell>
        </row>
        <row r="965">
          <cell r="R965" t="str">
            <v/>
          </cell>
        </row>
        <row r="966">
          <cell r="R966">
            <v>2</v>
          </cell>
        </row>
        <row r="967">
          <cell r="R967" t="str">
            <v/>
          </cell>
        </row>
        <row r="968">
          <cell r="R968" t="str">
            <v/>
          </cell>
        </row>
        <row r="969">
          <cell r="R969">
            <v>1</v>
          </cell>
        </row>
        <row r="970">
          <cell r="R970" t="str">
            <v/>
          </cell>
        </row>
        <row r="971">
          <cell r="R971" t="str">
            <v/>
          </cell>
        </row>
        <row r="972">
          <cell r="R972" t="str">
            <v/>
          </cell>
        </row>
        <row r="973">
          <cell r="R973" t="str">
            <v/>
          </cell>
        </row>
        <row r="974">
          <cell r="R974" t="str">
            <v/>
          </cell>
        </row>
        <row r="975">
          <cell r="R975" t="str">
            <v/>
          </cell>
        </row>
        <row r="976">
          <cell r="R976" t="str">
            <v/>
          </cell>
        </row>
        <row r="977">
          <cell r="R977" t="str">
            <v/>
          </cell>
        </row>
        <row r="978">
          <cell r="R978" t="str">
            <v/>
          </cell>
        </row>
        <row r="979">
          <cell r="R979" t="str">
            <v/>
          </cell>
        </row>
        <row r="980">
          <cell r="R980" t="str">
            <v/>
          </cell>
        </row>
        <row r="981">
          <cell r="R981">
            <v>1</v>
          </cell>
        </row>
        <row r="982">
          <cell r="R982" t="str">
            <v/>
          </cell>
        </row>
        <row r="983">
          <cell r="R983" t="str">
            <v/>
          </cell>
        </row>
        <row r="984">
          <cell r="R984" t="str">
            <v/>
          </cell>
        </row>
        <row r="985">
          <cell r="R985">
            <v>1</v>
          </cell>
        </row>
        <row r="986">
          <cell r="R986" t="str">
            <v/>
          </cell>
        </row>
        <row r="987">
          <cell r="R987" t="str">
            <v/>
          </cell>
        </row>
        <row r="988">
          <cell r="R988" t="str">
            <v/>
          </cell>
        </row>
        <row r="989">
          <cell r="R989" t="str">
            <v/>
          </cell>
        </row>
        <row r="990">
          <cell r="R990">
            <v>1</v>
          </cell>
        </row>
        <row r="991">
          <cell r="R991">
            <v>1</v>
          </cell>
        </row>
        <row r="992">
          <cell r="R992" t="str">
            <v/>
          </cell>
        </row>
        <row r="993">
          <cell r="R993" t="str">
            <v/>
          </cell>
        </row>
        <row r="994">
          <cell r="R994" t="str">
            <v/>
          </cell>
        </row>
        <row r="995">
          <cell r="R995" t="str">
            <v/>
          </cell>
        </row>
        <row r="996">
          <cell r="R996" t="str">
            <v/>
          </cell>
        </row>
        <row r="997">
          <cell r="R997" t="str">
            <v/>
          </cell>
        </row>
        <row r="998">
          <cell r="R998">
            <v>3</v>
          </cell>
        </row>
        <row r="999">
          <cell r="R999" t="str">
            <v/>
          </cell>
        </row>
        <row r="1000">
          <cell r="R1000" t="str">
            <v/>
          </cell>
        </row>
        <row r="1001">
          <cell r="R1001" t="str">
            <v/>
          </cell>
        </row>
        <row r="1002">
          <cell r="R1002" t="str">
            <v/>
          </cell>
        </row>
        <row r="1003">
          <cell r="R1003" t="str">
            <v/>
          </cell>
        </row>
        <row r="1004">
          <cell r="R1004" t="str">
            <v/>
          </cell>
        </row>
        <row r="1005">
          <cell r="R1005" t="str">
            <v/>
          </cell>
        </row>
        <row r="1006">
          <cell r="R1006" t="str">
            <v/>
          </cell>
        </row>
        <row r="1007">
          <cell r="R1007" t="str">
            <v/>
          </cell>
        </row>
        <row r="1008">
          <cell r="R1008" t="str">
            <v/>
          </cell>
        </row>
        <row r="1009">
          <cell r="R1009" t="str">
            <v/>
          </cell>
        </row>
        <row r="1010">
          <cell r="R1010" t="str">
            <v/>
          </cell>
        </row>
        <row r="1011">
          <cell r="R1011" t="str">
            <v/>
          </cell>
        </row>
        <row r="1012">
          <cell r="R1012" t="str">
            <v/>
          </cell>
        </row>
        <row r="1013">
          <cell r="R1013">
            <v>293</v>
          </cell>
        </row>
        <row r="1014">
          <cell r="R1014" t="str">
            <v/>
          </cell>
        </row>
        <row r="1015">
          <cell r="R1015" t="str">
            <v/>
          </cell>
        </row>
        <row r="1016">
          <cell r="R1016" t="str">
            <v/>
          </cell>
        </row>
        <row r="1017">
          <cell r="R1017" t="str">
            <v/>
          </cell>
        </row>
        <row r="1018">
          <cell r="R1018" t="str">
            <v/>
          </cell>
        </row>
        <row r="1019">
          <cell r="R1019" t="str">
            <v/>
          </cell>
        </row>
        <row r="1020">
          <cell r="R1020">
            <v>10</v>
          </cell>
        </row>
        <row r="1021">
          <cell r="R1021" t="str">
            <v/>
          </cell>
        </row>
        <row r="1022">
          <cell r="R1022">
            <v>1</v>
          </cell>
        </row>
        <row r="1023">
          <cell r="R1023">
            <v>1</v>
          </cell>
        </row>
        <row r="1024">
          <cell r="R1024">
            <v>6</v>
          </cell>
        </row>
        <row r="1025">
          <cell r="R1025">
            <v>1</v>
          </cell>
        </row>
        <row r="1026">
          <cell r="R1026">
            <v>6</v>
          </cell>
        </row>
        <row r="1027">
          <cell r="R1027" t="str">
            <v/>
          </cell>
        </row>
        <row r="1028">
          <cell r="R1028" t="str">
            <v/>
          </cell>
        </row>
        <row r="1029">
          <cell r="R1029">
            <v>1</v>
          </cell>
        </row>
        <row r="1030">
          <cell r="R1030" t="str">
            <v/>
          </cell>
        </row>
        <row r="1031">
          <cell r="R1031" t="str">
            <v/>
          </cell>
        </row>
        <row r="1032">
          <cell r="R1032">
            <v>3</v>
          </cell>
        </row>
        <row r="1033">
          <cell r="R1033">
            <v>2</v>
          </cell>
        </row>
        <row r="1034">
          <cell r="R1034">
            <v>27</v>
          </cell>
        </row>
        <row r="1035">
          <cell r="R1035">
            <v>5</v>
          </cell>
        </row>
        <row r="1036">
          <cell r="R1036" t="str">
            <v/>
          </cell>
        </row>
        <row r="1037">
          <cell r="R1037" t="str">
            <v/>
          </cell>
        </row>
        <row r="1038">
          <cell r="R1038">
            <v>2</v>
          </cell>
        </row>
        <row r="1039">
          <cell r="R1039">
            <v>7</v>
          </cell>
        </row>
        <row r="1040">
          <cell r="R1040" t="str">
            <v/>
          </cell>
        </row>
        <row r="1041">
          <cell r="R1041" t="str">
            <v/>
          </cell>
        </row>
        <row r="1042">
          <cell r="R1042" t="str">
            <v/>
          </cell>
        </row>
        <row r="1043">
          <cell r="R1043" t="str">
            <v/>
          </cell>
        </row>
        <row r="1044">
          <cell r="R1044" t="str">
            <v/>
          </cell>
        </row>
        <row r="1045">
          <cell r="R1045" t="str">
            <v/>
          </cell>
        </row>
        <row r="1046">
          <cell r="R1046" t="str">
            <v/>
          </cell>
        </row>
        <row r="1047">
          <cell r="R1047" t="str">
            <v/>
          </cell>
        </row>
        <row r="1048">
          <cell r="R1048">
            <v>55</v>
          </cell>
        </row>
        <row r="1049">
          <cell r="R1049" t="str">
            <v/>
          </cell>
        </row>
        <row r="1050">
          <cell r="R1050" t="str">
            <v/>
          </cell>
        </row>
        <row r="1051">
          <cell r="R1051" t="str">
            <v/>
          </cell>
        </row>
        <row r="1052">
          <cell r="R1052">
            <v>1</v>
          </cell>
        </row>
        <row r="1053">
          <cell r="R1053">
            <v>6</v>
          </cell>
        </row>
        <row r="1054">
          <cell r="R1054">
            <v>1</v>
          </cell>
        </row>
        <row r="1055">
          <cell r="R1055" t="str">
            <v/>
          </cell>
        </row>
        <row r="1056">
          <cell r="R1056" t="str">
            <v/>
          </cell>
        </row>
        <row r="1057">
          <cell r="R1057" t="str">
            <v/>
          </cell>
        </row>
        <row r="1058">
          <cell r="R1058" t="str">
            <v/>
          </cell>
        </row>
        <row r="1059">
          <cell r="R1059" t="str">
            <v/>
          </cell>
        </row>
        <row r="1060">
          <cell r="R1060">
            <v>1</v>
          </cell>
        </row>
        <row r="1061">
          <cell r="R1061">
            <v>1</v>
          </cell>
        </row>
        <row r="1062">
          <cell r="R1062" t="str">
            <v/>
          </cell>
        </row>
        <row r="1063">
          <cell r="R1063">
            <v>1</v>
          </cell>
        </row>
        <row r="1064">
          <cell r="R1064" t="str">
            <v/>
          </cell>
        </row>
        <row r="1065">
          <cell r="R1065" t="str">
            <v/>
          </cell>
        </row>
        <row r="1066">
          <cell r="R1066" t="str">
            <v/>
          </cell>
        </row>
        <row r="1067">
          <cell r="R1067" t="str">
            <v/>
          </cell>
        </row>
        <row r="1068">
          <cell r="R1068" t="str">
            <v/>
          </cell>
        </row>
        <row r="1069">
          <cell r="R1069" t="str">
            <v/>
          </cell>
        </row>
        <row r="1070">
          <cell r="R1070">
            <v>9</v>
          </cell>
        </row>
        <row r="1071">
          <cell r="R1071" t="str">
            <v/>
          </cell>
        </row>
        <row r="1072">
          <cell r="R1072" t="str">
            <v/>
          </cell>
        </row>
        <row r="1073">
          <cell r="R1073" t="str">
            <v/>
          </cell>
        </row>
        <row r="1074">
          <cell r="R1074" t="str">
            <v/>
          </cell>
        </row>
        <row r="1075">
          <cell r="R1075" t="str">
            <v/>
          </cell>
        </row>
        <row r="1076">
          <cell r="R1076" t="str">
            <v/>
          </cell>
        </row>
        <row r="1077">
          <cell r="R1077" t="str">
            <v/>
          </cell>
        </row>
        <row r="1078">
          <cell r="R1078">
            <v>1</v>
          </cell>
        </row>
        <row r="1079">
          <cell r="R1079" t="str">
            <v/>
          </cell>
        </row>
        <row r="1080">
          <cell r="R1080" t="str">
            <v/>
          </cell>
        </row>
        <row r="1081">
          <cell r="R1081">
            <v>2</v>
          </cell>
        </row>
        <row r="1082">
          <cell r="R1082">
            <v>1</v>
          </cell>
        </row>
        <row r="1083">
          <cell r="R1083">
            <v>9</v>
          </cell>
        </row>
        <row r="1084">
          <cell r="R1084">
            <v>1</v>
          </cell>
        </row>
        <row r="1085">
          <cell r="R1085" t="str">
            <v/>
          </cell>
        </row>
        <row r="1086">
          <cell r="R1086">
            <v>1</v>
          </cell>
        </row>
        <row r="1087">
          <cell r="R1087">
            <v>1</v>
          </cell>
        </row>
        <row r="1088">
          <cell r="R1088" t="str">
            <v/>
          </cell>
        </row>
        <row r="1089">
          <cell r="R1089" t="str">
            <v/>
          </cell>
        </row>
        <row r="1090">
          <cell r="R1090" t="str">
            <v/>
          </cell>
        </row>
        <row r="1091">
          <cell r="R1091" t="str">
            <v/>
          </cell>
        </row>
        <row r="1092">
          <cell r="R1092">
            <v>3</v>
          </cell>
        </row>
        <row r="1093">
          <cell r="R1093">
            <v>1</v>
          </cell>
        </row>
        <row r="1094">
          <cell r="R1094" t="str">
            <v/>
          </cell>
        </row>
        <row r="1095">
          <cell r="R1095" t="str">
            <v/>
          </cell>
        </row>
        <row r="1096">
          <cell r="R1096">
            <v>1</v>
          </cell>
        </row>
        <row r="1097">
          <cell r="R1097" t="str">
            <v/>
          </cell>
        </row>
        <row r="1098">
          <cell r="R1098" t="str">
            <v/>
          </cell>
        </row>
        <row r="1099">
          <cell r="R1099" t="str">
            <v/>
          </cell>
        </row>
        <row r="1100">
          <cell r="R1100" t="str">
            <v/>
          </cell>
        </row>
        <row r="1101">
          <cell r="R1101" t="str">
            <v/>
          </cell>
        </row>
        <row r="1102">
          <cell r="R1102" t="str">
            <v/>
          </cell>
        </row>
        <row r="1103">
          <cell r="R1103" t="str">
            <v/>
          </cell>
        </row>
        <row r="1104">
          <cell r="R1104" t="str">
            <v/>
          </cell>
        </row>
        <row r="1105">
          <cell r="R1105" t="str">
            <v/>
          </cell>
        </row>
        <row r="1106">
          <cell r="R1106" t="str">
            <v/>
          </cell>
        </row>
        <row r="1107">
          <cell r="R1107">
            <v>2</v>
          </cell>
        </row>
        <row r="1108">
          <cell r="R1108" t="str">
            <v/>
          </cell>
        </row>
        <row r="1109">
          <cell r="R1109" t="str">
            <v/>
          </cell>
        </row>
        <row r="1110">
          <cell r="R1110" t="str">
            <v/>
          </cell>
        </row>
        <row r="1111">
          <cell r="R1111" t="str">
            <v/>
          </cell>
        </row>
        <row r="1112">
          <cell r="R1112" t="str">
            <v/>
          </cell>
        </row>
        <row r="1113">
          <cell r="R1113" t="str">
            <v/>
          </cell>
        </row>
        <row r="1114">
          <cell r="R1114" t="str">
            <v/>
          </cell>
        </row>
        <row r="1115">
          <cell r="R1115">
            <v>7</v>
          </cell>
        </row>
        <row r="1116">
          <cell r="R1116" t="str">
            <v/>
          </cell>
        </row>
        <row r="1117">
          <cell r="R1117" t="str">
            <v/>
          </cell>
        </row>
        <row r="1118">
          <cell r="R1118" t="str">
            <v/>
          </cell>
        </row>
        <row r="1119">
          <cell r="R1119">
            <v>1</v>
          </cell>
        </row>
        <row r="1120">
          <cell r="R1120" t="str">
            <v/>
          </cell>
        </row>
        <row r="1121">
          <cell r="R1121" t="str">
            <v/>
          </cell>
        </row>
        <row r="1122">
          <cell r="R1122" t="str">
            <v/>
          </cell>
        </row>
        <row r="1123">
          <cell r="R1123" t="str">
            <v/>
          </cell>
        </row>
        <row r="1124">
          <cell r="R1124" t="str">
            <v/>
          </cell>
        </row>
        <row r="1125">
          <cell r="R1125" t="str">
            <v/>
          </cell>
        </row>
        <row r="1126">
          <cell r="R1126" t="str">
            <v/>
          </cell>
        </row>
        <row r="1127">
          <cell r="R1127" t="str">
            <v/>
          </cell>
        </row>
        <row r="1128">
          <cell r="R1128" t="str">
            <v/>
          </cell>
        </row>
        <row r="1129">
          <cell r="R1129">
            <v>6</v>
          </cell>
        </row>
        <row r="1130">
          <cell r="R1130">
            <v>1</v>
          </cell>
        </row>
        <row r="1131">
          <cell r="R1131">
            <v>358</v>
          </cell>
        </row>
        <row r="1132">
          <cell r="R1132">
            <v>2</v>
          </cell>
        </row>
        <row r="1133">
          <cell r="R1133">
            <v>2</v>
          </cell>
        </row>
        <row r="1134">
          <cell r="R1134">
            <v>56</v>
          </cell>
        </row>
        <row r="1135">
          <cell r="R1135">
            <v>96</v>
          </cell>
        </row>
        <row r="1136">
          <cell r="R1136">
            <v>19542</v>
          </cell>
        </row>
        <row r="1137">
          <cell r="R1137">
            <v>10</v>
          </cell>
        </row>
        <row r="1138">
          <cell r="R1138">
            <v>7</v>
          </cell>
        </row>
        <row r="1139">
          <cell r="R1139">
            <v>111</v>
          </cell>
        </row>
        <row r="1140">
          <cell r="R1140" t="str">
            <v/>
          </cell>
        </row>
        <row r="1141">
          <cell r="R1141">
            <v>950</v>
          </cell>
        </row>
        <row r="1142">
          <cell r="R1142">
            <v>5</v>
          </cell>
        </row>
        <row r="1143">
          <cell r="R1143">
            <v>3</v>
          </cell>
        </row>
        <row r="1144">
          <cell r="R1144">
            <v>53</v>
          </cell>
        </row>
        <row r="1145">
          <cell r="R1145">
            <v>12</v>
          </cell>
        </row>
        <row r="1146">
          <cell r="R1146">
            <v>1</v>
          </cell>
        </row>
        <row r="1147">
          <cell r="R1147">
            <v>7</v>
          </cell>
        </row>
        <row r="1148">
          <cell r="R1148">
            <v>3</v>
          </cell>
        </row>
        <row r="1149">
          <cell r="R1149">
            <v>4</v>
          </cell>
        </row>
        <row r="1150">
          <cell r="R1150">
            <v>3</v>
          </cell>
        </row>
        <row r="1151">
          <cell r="R1151">
            <v>10</v>
          </cell>
        </row>
        <row r="1152">
          <cell r="R1152">
            <v>428</v>
          </cell>
        </row>
        <row r="1153">
          <cell r="R1153">
            <v>2</v>
          </cell>
        </row>
        <row r="1154">
          <cell r="R1154">
            <v>11</v>
          </cell>
        </row>
        <row r="1155">
          <cell r="R1155">
            <v>19</v>
          </cell>
        </row>
        <row r="1156">
          <cell r="R1156" t="str">
            <v/>
          </cell>
        </row>
        <row r="1157">
          <cell r="R1157" t="str">
            <v/>
          </cell>
        </row>
        <row r="1158">
          <cell r="R1158">
            <v>1</v>
          </cell>
        </row>
        <row r="1159">
          <cell r="R1159">
            <v>2</v>
          </cell>
        </row>
        <row r="1160">
          <cell r="R1160">
            <v>7</v>
          </cell>
        </row>
        <row r="1161">
          <cell r="R1161">
            <v>1</v>
          </cell>
        </row>
        <row r="1162">
          <cell r="R1162"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a"/>
      <sheetName val="Proces"/>
      <sheetName val="Tablas"/>
      <sheetName val="BOLETIN"/>
      <sheetName val="Mapas"/>
      <sheetName val="1"/>
      <sheetName val="2"/>
      <sheetName val="3"/>
      <sheetName val="3.1"/>
      <sheetName val="4"/>
      <sheetName val="5"/>
      <sheetName val="6"/>
      <sheetName val="7"/>
      <sheetName val="8"/>
      <sheetName val="9"/>
      <sheetName val="10"/>
      <sheetName val="11"/>
      <sheetName val="12"/>
      <sheetName val="13"/>
      <sheetName val="14"/>
      <sheetName val="15"/>
      <sheetName val="16"/>
      <sheetName val="17"/>
      <sheetName val="18"/>
      <sheetName val="19"/>
      <sheetName val="20"/>
    </sheetNames>
    <sheetDataSet>
      <sheetData sheetId="0" refreshError="1"/>
      <sheetData sheetId="1" refreshError="1"/>
      <sheetData sheetId="2"/>
      <sheetData sheetId="3">
        <row r="2">
          <cell r="H2">
            <v>720</v>
          </cell>
        </row>
      </sheetData>
      <sheetData sheetId="4">
        <row r="3">
          <cell r="G3" t="str">
            <v>cod_map</v>
          </cell>
        </row>
        <row r="4">
          <cell r="R4">
            <v>133</v>
          </cell>
        </row>
        <row r="5">
          <cell r="R5" t="str">
            <v/>
          </cell>
        </row>
        <row r="6">
          <cell r="R6" t="str">
            <v/>
          </cell>
        </row>
        <row r="7">
          <cell r="R7" t="str">
            <v/>
          </cell>
        </row>
        <row r="8">
          <cell r="R8" t="str">
            <v/>
          </cell>
        </row>
        <row r="9">
          <cell r="R9" t="str">
            <v/>
          </cell>
        </row>
        <row r="10">
          <cell r="R10" t="str">
            <v/>
          </cell>
        </row>
        <row r="11">
          <cell r="R11" t="str">
            <v/>
          </cell>
        </row>
        <row r="12">
          <cell r="R12" t="str">
            <v/>
          </cell>
        </row>
        <row r="13">
          <cell r="R13" t="str">
            <v/>
          </cell>
        </row>
        <row r="14">
          <cell r="R14">
            <v>1</v>
          </cell>
        </row>
        <row r="15">
          <cell r="R15" t="str">
            <v/>
          </cell>
        </row>
        <row r="16">
          <cell r="R16">
            <v>6</v>
          </cell>
        </row>
        <row r="17">
          <cell r="R17" t="str">
            <v/>
          </cell>
        </row>
        <row r="18">
          <cell r="R18">
            <v>1</v>
          </cell>
        </row>
        <row r="19">
          <cell r="R19" t="str">
            <v/>
          </cell>
        </row>
        <row r="20">
          <cell r="R20" t="str">
            <v/>
          </cell>
        </row>
        <row r="21">
          <cell r="R21" t="str">
            <v/>
          </cell>
        </row>
        <row r="22">
          <cell r="R22">
            <v>12</v>
          </cell>
        </row>
        <row r="23">
          <cell r="R23">
            <v>1</v>
          </cell>
        </row>
        <row r="24">
          <cell r="R24" t="str">
            <v/>
          </cell>
        </row>
        <row r="25">
          <cell r="R25" t="str">
            <v/>
          </cell>
        </row>
        <row r="26">
          <cell r="R26" t="str">
            <v/>
          </cell>
        </row>
        <row r="27">
          <cell r="R27" t="str">
            <v/>
          </cell>
        </row>
        <row r="28">
          <cell r="R28">
            <v>2</v>
          </cell>
        </row>
        <row r="29">
          <cell r="R29" t="str">
            <v/>
          </cell>
        </row>
        <row r="30">
          <cell r="R30">
            <v>1</v>
          </cell>
        </row>
        <row r="31">
          <cell r="R31" t="str">
            <v/>
          </cell>
        </row>
        <row r="32">
          <cell r="R32" t="str">
            <v/>
          </cell>
        </row>
        <row r="33">
          <cell r="R33" t="str">
            <v/>
          </cell>
        </row>
        <row r="34">
          <cell r="R34" t="str">
            <v/>
          </cell>
        </row>
        <row r="35">
          <cell r="R35">
            <v>1</v>
          </cell>
        </row>
        <row r="36">
          <cell r="R36">
            <v>1</v>
          </cell>
        </row>
        <row r="37">
          <cell r="R37">
            <v>6</v>
          </cell>
        </row>
        <row r="38">
          <cell r="R38">
            <v>1</v>
          </cell>
        </row>
        <row r="39">
          <cell r="R39" t="str">
            <v/>
          </cell>
        </row>
        <row r="40">
          <cell r="R40">
            <v>2</v>
          </cell>
        </row>
        <row r="41">
          <cell r="R41" t="str">
            <v/>
          </cell>
        </row>
        <row r="42">
          <cell r="R42" t="str">
            <v/>
          </cell>
        </row>
        <row r="43">
          <cell r="R43" t="str">
            <v/>
          </cell>
        </row>
        <row r="44">
          <cell r="R44">
            <v>6</v>
          </cell>
        </row>
        <row r="45">
          <cell r="R45">
            <v>1</v>
          </cell>
        </row>
        <row r="46">
          <cell r="R46" t="str">
            <v/>
          </cell>
        </row>
        <row r="47">
          <cell r="R47" t="str">
            <v/>
          </cell>
        </row>
        <row r="48">
          <cell r="R48" t="str">
            <v/>
          </cell>
        </row>
        <row r="49">
          <cell r="R49">
            <v>2</v>
          </cell>
        </row>
        <row r="50">
          <cell r="R50">
            <v>21</v>
          </cell>
        </row>
        <row r="51">
          <cell r="R51" t="str">
            <v/>
          </cell>
        </row>
        <row r="52">
          <cell r="R52" t="str">
            <v/>
          </cell>
        </row>
        <row r="53">
          <cell r="R53" t="str">
            <v/>
          </cell>
        </row>
        <row r="54">
          <cell r="R54">
            <v>3</v>
          </cell>
        </row>
        <row r="55">
          <cell r="R55" t="str">
            <v/>
          </cell>
        </row>
        <row r="56">
          <cell r="R56" t="str">
            <v/>
          </cell>
        </row>
        <row r="57">
          <cell r="R57" t="str">
            <v/>
          </cell>
        </row>
        <row r="58">
          <cell r="R58">
            <v>1</v>
          </cell>
        </row>
        <row r="59">
          <cell r="R59" t="str">
            <v/>
          </cell>
        </row>
        <row r="60">
          <cell r="R60">
            <v>3</v>
          </cell>
        </row>
        <row r="61">
          <cell r="R61" t="str">
            <v/>
          </cell>
        </row>
        <row r="62">
          <cell r="R62">
            <v>13</v>
          </cell>
        </row>
        <row r="63">
          <cell r="R63" t="str">
            <v/>
          </cell>
        </row>
        <row r="64">
          <cell r="R64" t="str">
            <v/>
          </cell>
        </row>
        <row r="65">
          <cell r="R65">
            <v>1</v>
          </cell>
        </row>
        <row r="66">
          <cell r="R66" t="str">
            <v/>
          </cell>
        </row>
        <row r="67">
          <cell r="R67">
            <v>1</v>
          </cell>
        </row>
        <row r="68">
          <cell r="R68">
            <v>3</v>
          </cell>
        </row>
        <row r="69">
          <cell r="R69" t="str">
            <v/>
          </cell>
        </row>
        <row r="70">
          <cell r="R70" t="str">
            <v/>
          </cell>
        </row>
        <row r="71">
          <cell r="R71">
            <v>1</v>
          </cell>
        </row>
        <row r="72">
          <cell r="R72">
            <v>7</v>
          </cell>
        </row>
        <row r="73">
          <cell r="R73" t="str">
            <v/>
          </cell>
        </row>
        <row r="74">
          <cell r="R74" t="str">
            <v/>
          </cell>
        </row>
        <row r="75">
          <cell r="R75" t="str">
            <v/>
          </cell>
        </row>
        <row r="76">
          <cell r="R76" t="str">
            <v/>
          </cell>
        </row>
        <row r="77">
          <cell r="R77">
            <v>1</v>
          </cell>
        </row>
        <row r="78">
          <cell r="R78" t="str">
            <v/>
          </cell>
        </row>
        <row r="79">
          <cell r="R79" t="str">
            <v/>
          </cell>
        </row>
        <row r="80">
          <cell r="R80" t="str">
            <v/>
          </cell>
        </row>
        <row r="81">
          <cell r="R81" t="str">
            <v/>
          </cell>
        </row>
        <row r="82">
          <cell r="R82" t="str">
            <v/>
          </cell>
        </row>
        <row r="83">
          <cell r="R83">
            <v>2</v>
          </cell>
        </row>
        <row r="84">
          <cell r="R84">
            <v>3</v>
          </cell>
        </row>
        <row r="85">
          <cell r="R85">
            <v>1</v>
          </cell>
        </row>
        <row r="86">
          <cell r="R86" t="str">
            <v/>
          </cell>
        </row>
        <row r="87">
          <cell r="R87" t="str">
            <v/>
          </cell>
        </row>
        <row r="88">
          <cell r="R88">
            <v>7</v>
          </cell>
        </row>
        <row r="89">
          <cell r="R89" t="str">
            <v/>
          </cell>
        </row>
        <row r="90">
          <cell r="R90">
            <v>6</v>
          </cell>
        </row>
        <row r="91">
          <cell r="R91" t="str">
            <v/>
          </cell>
        </row>
        <row r="92">
          <cell r="R92" t="str">
            <v/>
          </cell>
        </row>
        <row r="93">
          <cell r="R93">
            <v>2</v>
          </cell>
        </row>
        <row r="94">
          <cell r="R94" t="str">
            <v/>
          </cell>
        </row>
        <row r="95">
          <cell r="R95" t="str">
            <v/>
          </cell>
        </row>
        <row r="96">
          <cell r="R96" t="str">
            <v/>
          </cell>
        </row>
        <row r="97">
          <cell r="R97">
            <v>1</v>
          </cell>
        </row>
        <row r="98">
          <cell r="R98" t="str">
            <v/>
          </cell>
        </row>
        <row r="99">
          <cell r="R99" t="str">
            <v/>
          </cell>
        </row>
        <row r="100">
          <cell r="R100" t="str">
            <v/>
          </cell>
        </row>
        <row r="101">
          <cell r="R101" t="str">
            <v/>
          </cell>
        </row>
        <row r="102">
          <cell r="R102" t="str">
            <v/>
          </cell>
        </row>
        <row r="103">
          <cell r="R103" t="str">
            <v/>
          </cell>
        </row>
        <row r="104">
          <cell r="R104" t="str">
            <v/>
          </cell>
        </row>
        <row r="105">
          <cell r="R105" t="str">
            <v/>
          </cell>
        </row>
        <row r="106">
          <cell r="R106" t="str">
            <v/>
          </cell>
        </row>
        <row r="107">
          <cell r="R107" t="str">
            <v/>
          </cell>
        </row>
        <row r="108">
          <cell r="R108">
            <v>5</v>
          </cell>
        </row>
        <row r="109">
          <cell r="R109" t="str">
            <v/>
          </cell>
        </row>
        <row r="110">
          <cell r="R110" t="str">
            <v/>
          </cell>
        </row>
        <row r="111">
          <cell r="R111" t="str">
            <v/>
          </cell>
        </row>
        <row r="112">
          <cell r="R112" t="str">
            <v/>
          </cell>
        </row>
        <row r="113">
          <cell r="R113" t="str">
            <v/>
          </cell>
        </row>
        <row r="114">
          <cell r="R114" t="str">
            <v/>
          </cell>
        </row>
        <row r="115">
          <cell r="R115" t="str">
            <v/>
          </cell>
        </row>
        <row r="116">
          <cell r="R116">
            <v>5</v>
          </cell>
        </row>
        <row r="117">
          <cell r="R117" t="str">
            <v/>
          </cell>
        </row>
        <row r="118">
          <cell r="R118" t="str">
            <v/>
          </cell>
        </row>
        <row r="119">
          <cell r="R119" t="str">
            <v/>
          </cell>
        </row>
        <row r="120">
          <cell r="R120" t="str">
            <v/>
          </cell>
        </row>
        <row r="121">
          <cell r="R121" t="str">
            <v/>
          </cell>
        </row>
        <row r="122">
          <cell r="R122" t="str">
            <v/>
          </cell>
        </row>
        <row r="123">
          <cell r="R123" t="str">
            <v/>
          </cell>
        </row>
        <row r="124">
          <cell r="R124" t="str">
            <v/>
          </cell>
        </row>
        <row r="125">
          <cell r="R125" t="str">
            <v/>
          </cell>
        </row>
        <row r="126">
          <cell r="R126" t="str">
            <v/>
          </cell>
        </row>
        <row r="127">
          <cell r="R127">
            <v>1</v>
          </cell>
        </row>
        <row r="128">
          <cell r="R128">
            <v>2</v>
          </cell>
        </row>
        <row r="129">
          <cell r="R129">
            <v>389</v>
          </cell>
        </row>
        <row r="130">
          <cell r="R130">
            <v>19</v>
          </cell>
        </row>
        <row r="131">
          <cell r="R131">
            <v>5</v>
          </cell>
        </row>
        <row r="132">
          <cell r="R132">
            <v>2</v>
          </cell>
        </row>
        <row r="133">
          <cell r="R133">
            <v>12</v>
          </cell>
        </row>
        <row r="134">
          <cell r="R134">
            <v>21</v>
          </cell>
        </row>
        <row r="135">
          <cell r="R135">
            <v>17</v>
          </cell>
        </row>
        <row r="136">
          <cell r="R136">
            <v>54</v>
          </cell>
        </row>
        <row r="137">
          <cell r="R137">
            <v>12</v>
          </cell>
        </row>
        <row r="138">
          <cell r="R138">
            <v>2</v>
          </cell>
        </row>
        <row r="139">
          <cell r="R139">
            <v>2</v>
          </cell>
        </row>
        <row r="140">
          <cell r="R140">
            <v>3</v>
          </cell>
        </row>
        <row r="141">
          <cell r="R141" t="str">
            <v/>
          </cell>
        </row>
        <row r="142">
          <cell r="R142">
            <v>144</v>
          </cell>
        </row>
        <row r="143">
          <cell r="R143">
            <v>5</v>
          </cell>
        </row>
        <row r="144">
          <cell r="R144">
            <v>2</v>
          </cell>
        </row>
        <row r="145">
          <cell r="R145">
            <v>23</v>
          </cell>
        </row>
        <row r="146">
          <cell r="R146" t="str">
            <v/>
          </cell>
        </row>
        <row r="147">
          <cell r="R147">
            <v>3</v>
          </cell>
        </row>
        <row r="148">
          <cell r="R148">
            <v>93</v>
          </cell>
        </row>
        <row r="149">
          <cell r="R149">
            <v>2</v>
          </cell>
        </row>
        <row r="150">
          <cell r="R150">
            <v>18</v>
          </cell>
        </row>
        <row r="151">
          <cell r="R151">
            <v>1</v>
          </cell>
        </row>
        <row r="152">
          <cell r="R152">
            <v>878</v>
          </cell>
        </row>
        <row r="153">
          <cell r="R153">
            <v>97</v>
          </cell>
        </row>
        <row r="154">
          <cell r="R154">
            <v>3</v>
          </cell>
        </row>
        <row r="155">
          <cell r="R155">
            <v>2</v>
          </cell>
        </row>
        <row r="156">
          <cell r="R156" t="str">
            <v/>
          </cell>
        </row>
        <row r="157">
          <cell r="R157">
            <v>14</v>
          </cell>
        </row>
        <row r="158">
          <cell r="R158" t="str">
            <v/>
          </cell>
        </row>
        <row r="159">
          <cell r="R159">
            <v>1</v>
          </cell>
        </row>
        <row r="160">
          <cell r="R160">
            <v>1</v>
          </cell>
        </row>
        <row r="161">
          <cell r="R161" t="str">
            <v/>
          </cell>
        </row>
        <row r="162">
          <cell r="R162">
            <v>7</v>
          </cell>
        </row>
        <row r="163">
          <cell r="R163" t="str">
            <v/>
          </cell>
        </row>
        <row r="164">
          <cell r="R164">
            <v>20</v>
          </cell>
        </row>
        <row r="165">
          <cell r="R165">
            <v>46</v>
          </cell>
        </row>
        <row r="166">
          <cell r="R166" t="str">
            <v/>
          </cell>
        </row>
        <row r="167">
          <cell r="R167">
            <v>6</v>
          </cell>
        </row>
        <row r="168">
          <cell r="R168" t="str">
            <v/>
          </cell>
        </row>
        <row r="169">
          <cell r="R169" t="str">
            <v/>
          </cell>
        </row>
        <row r="170">
          <cell r="R170">
            <v>15</v>
          </cell>
        </row>
        <row r="171">
          <cell r="R171">
            <v>12</v>
          </cell>
        </row>
        <row r="172">
          <cell r="R172">
            <v>2</v>
          </cell>
        </row>
        <row r="173">
          <cell r="R173">
            <v>4</v>
          </cell>
        </row>
        <row r="174">
          <cell r="R174" t="str">
            <v/>
          </cell>
        </row>
        <row r="175">
          <cell r="R175" t="str">
            <v/>
          </cell>
        </row>
        <row r="176">
          <cell r="R176" t="str">
            <v/>
          </cell>
        </row>
        <row r="177">
          <cell r="R177">
            <v>1</v>
          </cell>
        </row>
        <row r="178">
          <cell r="R178" t="str">
            <v/>
          </cell>
        </row>
        <row r="179">
          <cell r="R179" t="str">
            <v/>
          </cell>
        </row>
        <row r="180">
          <cell r="R180">
            <v>1</v>
          </cell>
        </row>
        <row r="181">
          <cell r="R181">
            <v>1</v>
          </cell>
        </row>
        <row r="182">
          <cell r="R182" t="str">
            <v/>
          </cell>
        </row>
        <row r="183">
          <cell r="R183" t="str">
            <v/>
          </cell>
        </row>
        <row r="184">
          <cell r="R184">
            <v>3</v>
          </cell>
        </row>
        <row r="185">
          <cell r="R185" t="str">
            <v/>
          </cell>
        </row>
        <row r="186">
          <cell r="R186">
            <v>13</v>
          </cell>
        </row>
        <row r="187">
          <cell r="R187" t="str">
            <v/>
          </cell>
        </row>
        <row r="188">
          <cell r="R188">
            <v>1</v>
          </cell>
        </row>
        <row r="189">
          <cell r="R189">
            <v>4</v>
          </cell>
        </row>
        <row r="190">
          <cell r="R190">
            <v>1</v>
          </cell>
        </row>
        <row r="191">
          <cell r="R191" t="str">
            <v/>
          </cell>
        </row>
        <row r="192">
          <cell r="R192" t="str">
            <v/>
          </cell>
        </row>
        <row r="193">
          <cell r="R193" t="str">
            <v/>
          </cell>
        </row>
        <row r="194">
          <cell r="R194">
            <v>1</v>
          </cell>
        </row>
        <row r="195">
          <cell r="R195">
            <v>2</v>
          </cell>
        </row>
        <row r="196">
          <cell r="R196">
            <v>15</v>
          </cell>
        </row>
        <row r="197">
          <cell r="R197" t="str">
            <v/>
          </cell>
        </row>
        <row r="198">
          <cell r="R198" t="str">
            <v/>
          </cell>
        </row>
        <row r="199">
          <cell r="R199">
            <v>4</v>
          </cell>
        </row>
        <row r="200">
          <cell r="R200" t="str">
            <v/>
          </cell>
        </row>
        <row r="201">
          <cell r="R201" t="str">
            <v/>
          </cell>
        </row>
        <row r="202">
          <cell r="R202" t="str">
            <v/>
          </cell>
        </row>
        <row r="203">
          <cell r="R203" t="str">
            <v/>
          </cell>
        </row>
        <row r="204">
          <cell r="R204" t="str">
            <v/>
          </cell>
        </row>
        <row r="205">
          <cell r="R205" t="str">
            <v/>
          </cell>
        </row>
        <row r="206">
          <cell r="R206" t="str">
            <v/>
          </cell>
        </row>
        <row r="207">
          <cell r="R207" t="str">
            <v/>
          </cell>
        </row>
        <row r="208">
          <cell r="R208" t="str">
            <v/>
          </cell>
        </row>
        <row r="209">
          <cell r="R209" t="str">
            <v/>
          </cell>
        </row>
        <row r="210">
          <cell r="R210" t="str">
            <v/>
          </cell>
        </row>
        <row r="211">
          <cell r="R211" t="str">
            <v/>
          </cell>
        </row>
        <row r="212">
          <cell r="R212" t="str">
            <v/>
          </cell>
        </row>
        <row r="213">
          <cell r="R213" t="str">
            <v/>
          </cell>
        </row>
        <row r="214">
          <cell r="R214" t="str">
            <v/>
          </cell>
        </row>
        <row r="215">
          <cell r="R215" t="str">
            <v/>
          </cell>
        </row>
        <row r="216">
          <cell r="R216">
            <v>1</v>
          </cell>
        </row>
        <row r="217">
          <cell r="R217" t="str">
            <v/>
          </cell>
        </row>
        <row r="218">
          <cell r="R218" t="str">
            <v/>
          </cell>
        </row>
        <row r="219">
          <cell r="R219" t="str">
            <v/>
          </cell>
        </row>
        <row r="220">
          <cell r="R220" t="str">
            <v/>
          </cell>
        </row>
        <row r="221">
          <cell r="R221" t="str">
            <v/>
          </cell>
        </row>
        <row r="222">
          <cell r="R222">
            <v>5</v>
          </cell>
        </row>
        <row r="223">
          <cell r="R223" t="str">
            <v/>
          </cell>
        </row>
        <row r="224">
          <cell r="R224" t="str">
            <v/>
          </cell>
        </row>
        <row r="225">
          <cell r="R225" t="str">
            <v/>
          </cell>
        </row>
        <row r="226">
          <cell r="R226" t="str">
            <v/>
          </cell>
        </row>
        <row r="227">
          <cell r="R227" t="str">
            <v/>
          </cell>
        </row>
        <row r="228">
          <cell r="R228" t="str">
            <v/>
          </cell>
        </row>
        <row r="229">
          <cell r="R229" t="str">
            <v/>
          </cell>
        </row>
        <row r="230">
          <cell r="R230" t="str">
            <v/>
          </cell>
        </row>
        <row r="231">
          <cell r="R231">
            <v>3</v>
          </cell>
        </row>
        <row r="232">
          <cell r="R232" t="str">
            <v/>
          </cell>
        </row>
        <row r="233">
          <cell r="R233" t="str">
            <v/>
          </cell>
        </row>
        <row r="234">
          <cell r="R234" t="str">
            <v/>
          </cell>
        </row>
        <row r="235">
          <cell r="R235">
            <v>1</v>
          </cell>
        </row>
        <row r="236">
          <cell r="R236" t="str">
            <v/>
          </cell>
        </row>
        <row r="237">
          <cell r="R237" t="str">
            <v/>
          </cell>
        </row>
        <row r="238">
          <cell r="R238" t="str">
            <v/>
          </cell>
        </row>
        <row r="239">
          <cell r="R239" t="str">
            <v/>
          </cell>
        </row>
        <row r="240">
          <cell r="R240" t="str">
            <v/>
          </cell>
        </row>
        <row r="241">
          <cell r="R241">
            <v>1</v>
          </cell>
        </row>
        <row r="242">
          <cell r="R242" t="str">
            <v/>
          </cell>
        </row>
        <row r="243">
          <cell r="R243" t="str">
            <v/>
          </cell>
        </row>
        <row r="244">
          <cell r="R244" t="str">
            <v/>
          </cell>
        </row>
        <row r="245">
          <cell r="R245" t="str">
            <v/>
          </cell>
        </row>
        <row r="246">
          <cell r="R246" t="str">
            <v/>
          </cell>
        </row>
        <row r="247">
          <cell r="R247" t="str">
            <v/>
          </cell>
        </row>
        <row r="248">
          <cell r="R248" t="str">
            <v/>
          </cell>
        </row>
        <row r="249">
          <cell r="R249" t="str">
            <v/>
          </cell>
        </row>
        <row r="250">
          <cell r="R250" t="str">
            <v/>
          </cell>
        </row>
        <row r="251">
          <cell r="R251" t="str">
            <v/>
          </cell>
        </row>
        <row r="252">
          <cell r="R252" t="str">
            <v/>
          </cell>
        </row>
        <row r="253">
          <cell r="R253" t="str">
            <v/>
          </cell>
        </row>
        <row r="254">
          <cell r="R254" t="str">
            <v/>
          </cell>
        </row>
        <row r="255">
          <cell r="R255" t="str">
            <v/>
          </cell>
        </row>
        <row r="256">
          <cell r="R256" t="str">
            <v/>
          </cell>
        </row>
        <row r="257">
          <cell r="R257" t="str">
            <v/>
          </cell>
        </row>
        <row r="258">
          <cell r="R258" t="str">
            <v/>
          </cell>
        </row>
        <row r="259">
          <cell r="R259" t="str">
            <v/>
          </cell>
        </row>
        <row r="260">
          <cell r="R260" t="str">
            <v/>
          </cell>
        </row>
        <row r="261">
          <cell r="R261" t="str">
            <v/>
          </cell>
        </row>
        <row r="262">
          <cell r="R262" t="str">
            <v/>
          </cell>
        </row>
        <row r="263">
          <cell r="R263" t="str">
            <v/>
          </cell>
        </row>
        <row r="264">
          <cell r="R264" t="str">
            <v/>
          </cell>
        </row>
        <row r="265">
          <cell r="R265" t="str">
            <v/>
          </cell>
        </row>
        <row r="266">
          <cell r="R266" t="str">
            <v/>
          </cell>
        </row>
        <row r="267">
          <cell r="R267" t="str">
            <v/>
          </cell>
        </row>
        <row r="268">
          <cell r="R268" t="str">
            <v/>
          </cell>
        </row>
        <row r="269">
          <cell r="R269" t="str">
            <v/>
          </cell>
        </row>
        <row r="270">
          <cell r="R270" t="str">
            <v/>
          </cell>
        </row>
        <row r="271">
          <cell r="R271" t="str">
            <v/>
          </cell>
        </row>
        <row r="272">
          <cell r="R272" t="str">
            <v/>
          </cell>
        </row>
        <row r="273">
          <cell r="R273">
            <v>1</v>
          </cell>
        </row>
        <row r="274">
          <cell r="R274" t="str">
            <v/>
          </cell>
        </row>
        <row r="275">
          <cell r="R275" t="str">
            <v/>
          </cell>
        </row>
        <row r="276">
          <cell r="R276" t="str">
            <v/>
          </cell>
        </row>
        <row r="277">
          <cell r="R277" t="str">
            <v/>
          </cell>
        </row>
        <row r="278">
          <cell r="R278" t="str">
            <v/>
          </cell>
        </row>
        <row r="279">
          <cell r="R279" t="str">
            <v/>
          </cell>
        </row>
        <row r="280">
          <cell r="R280" t="str">
            <v/>
          </cell>
        </row>
        <row r="281">
          <cell r="R281" t="str">
            <v/>
          </cell>
        </row>
        <row r="282">
          <cell r="R282" t="str">
            <v/>
          </cell>
        </row>
        <row r="283">
          <cell r="R283" t="str">
            <v/>
          </cell>
        </row>
        <row r="284">
          <cell r="R284" t="str">
            <v/>
          </cell>
        </row>
        <row r="285">
          <cell r="R285" t="str">
            <v/>
          </cell>
        </row>
        <row r="286">
          <cell r="R286" t="str">
            <v/>
          </cell>
        </row>
        <row r="287">
          <cell r="R287" t="str">
            <v/>
          </cell>
        </row>
        <row r="288">
          <cell r="R288" t="str">
            <v/>
          </cell>
        </row>
        <row r="289">
          <cell r="R289" t="str">
            <v/>
          </cell>
        </row>
        <row r="290">
          <cell r="R290" t="str">
            <v/>
          </cell>
        </row>
        <row r="291">
          <cell r="R291" t="str">
            <v/>
          </cell>
        </row>
        <row r="292">
          <cell r="R292" t="str">
            <v/>
          </cell>
        </row>
        <row r="293">
          <cell r="R293" t="str">
            <v/>
          </cell>
        </row>
        <row r="294">
          <cell r="R294" t="str">
            <v/>
          </cell>
        </row>
        <row r="295">
          <cell r="R295" t="str">
            <v/>
          </cell>
        </row>
        <row r="296">
          <cell r="R296">
            <v>5</v>
          </cell>
        </row>
        <row r="297">
          <cell r="R297">
            <v>1</v>
          </cell>
        </row>
        <row r="298">
          <cell r="R298" t="str">
            <v/>
          </cell>
        </row>
        <row r="299">
          <cell r="R299" t="str">
            <v/>
          </cell>
        </row>
        <row r="300">
          <cell r="R300" t="str">
            <v/>
          </cell>
        </row>
        <row r="301">
          <cell r="R301" t="str">
            <v/>
          </cell>
        </row>
        <row r="302">
          <cell r="R302" t="str">
            <v/>
          </cell>
        </row>
        <row r="303">
          <cell r="R303" t="str">
            <v/>
          </cell>
        </row>
        <row r="304">
          <cell r="R304" t="str">
            <v/>
          </cell>
        </row>
        <row r="305">
          <cell r="R305" t="str">
            <v/>
          </cell>
        </row>
        <row r="306">
          <cell r="R306" t="str">
            <v/>
          </cell>
        </row>
        <row r="307">
          <cell r="R307" t="str">
            <v/>
          </cell>
        </row>
        <row r="308">
          <cell r="R308" t="str">
            <v/>
          </cell>
        </row>
        <row r="309">
          <cell r="R309" t="str">
            <v/>
          </cell>
        </row>
        <row r="310">
          <cell r="R310" t="str">
            <v/>
          </cell>
        </row>
        <row r="311">
          <cell r="R311" t="str">
            <v/>
          </cell>
        </row>
        <row r="312">
          <cell r="R312">
            <v>1</v>
          </cell>
        </row>
        <row r="313">
          <cell r="R313" t="str">
            <v/>
          </cell>
        </row>
        <row r="314">
          <cell r="R314" t="str">
            <v/>
          </cell>
        </row>
        <row r="315">
          <cell r="R315" t="str">
            <v/>
          </cell>
        </row>
        <row r="316">
          <cell r="R316" t="str">
            <v/>
          </cell>
        </row>
        <row r="317">
          <cell r="R317" t="str">
            <v/>
          </cell>
        </row>
        <row r="318">
          <cell r="R318" t="str">
            <v/>
          </cell>
        </row>
        <row r="319">
          <cell r="R319" t="str">
            <v/>
          </cell>
        </row>
        <row r="320">
          <cell r="R320" t="str">
            <v/>
          </cell>
        </row>
        <row r="321">
          <cell r="R321" t="str">
            <v/>
          </cell>
        </row>
        <row r="322">
          <cell r="R322" t="str">
            <v/>
          </cell>
        </row>
        <row r="323">
          <cell r="R323">
            <v>1405</v>
          </cell>
        </row>
        <row r="324">
          <cell r="R324">
            <v>7</v>
          </cell>
        </row>
        <row r="325">
          <cell r="R325">
            <v>27</v>
          </cell>
        </row>
        <row r="326">
          <cell r="R326" t="str">
            <v/>
          </cell>
        </row>
        <row r="327">
          <cell r="R327">
            <v>43</v>
          </cell>
        </row>
        <row r="328">
          <cell r="R328">
            <v>11</v>
          </cell>
        </row>
        <row r="329">
          <cell r="R329">
            <v>6</v>
          </cell>
        </row>
        <row r="330">
          <cell r="R330">
            <v>40</v>
          </cell>
        </row>
        <row r="331">
          <cell r="R331" t="str">
            <v/>
          </cell>
        </row>
        <row r="332">
          <cell r="R332">
            <v>41</v>
          </cell>
        </row>
        <row r="333">
          <cell r="R333">
            <v>9</v>
          </cell>
        </row>
        <row r="334">
          <cell r="R334">
            <v>1</v>
          </cell>
        </row>
        <row r="335">
          <cell r="R335" t="str">
            <v/>
          </cell>
        </row>
        <row r="336">
          <cell r="R336">
            <v>36</v>
          </cell>
        </row>
        <row r="337">
          <cell r="R337" t="str">
            <v/>
          </cell>
        </row>
        <row r="338">
          <cell r="R338">
            <v>56</v>
          </cell>
        </row>
        <row r="339">
          <cell r="R339" t="str">
            <v/>
          </cell>
        </row>
        <row r="340">
          <cell r="R340">
            <v>74</v>
          </cell>
        </row>
        <row r="341">
          <cell r="R341">
            <v>115</v>
          </cell>
        </row>
        <row r="342">
          <cell r="R342">
            <v>2</v>
          </cell>
        </row>
        <row r="343">
          <cell r="R343">
            <v>18</v>
          </cell>
        </row>
        <row r="344">
          <cell r="R344">
            <v>1</v>
          </cell>
        </row>
        <row r="345">
          <cell r="R345" t="str">
            <v/>
          </cell>
        </row>
        <row r="346">
          <cell r="R346" t="str">
            <v/>
          </cell>
        </row>
        <row r="347">
          <cell r="R347" t="str">
            <v/>
          </cell>
        </row>
        <row r="348">
          <cell r="R348">
            <v>161</v>
          </cell>
        </row>
        <row r="349">
          <cell r="R349">
            <v>4</v>
          </cell>
        </row>
        <row r="350">
          <cell r="R350">
            <v>5</v>
          </cell>
        </row>
        <row r="351">
          <cell r="R351" t="str">
            <v/>
          </cell>
        </row>
        <row r="352">
          <cell r="R352" t="str">
            <v/>
          </cell>
        </row>
        <row r="353">
          <cell r="R353">
            <v>3</v>
          </cell>
        </row>
        <row r="354">
          <cell r="R354" t="str">
            <v/>
          </cell>
        </row>
        <row r="355">
          <cell r="R355" t="str">
            <v/>
          </cell>
        </row>
        <row r="356">
          <cell r="R356" t="str">
            <v/>
          </cell>
        </row>
        <row r="357">
          <cell r="R357" t="str">
            <v/>
          </cell>
        </row>
        <row r="358">
          <cell r="R358" t="str">
            <v/>
          </cell>
        </row>
        <row r="359">
          <cell r="R359" t="str">
            <v/>
          </cell>
        </row>
        <row r="360">
          <cell r="R360">
            <v>2</v>
          </cell>
        </row>
        <row r="361">
          <cell r="R361" t="str">
            <v/>
          </cell>
        </row>
        <row r="362">
          <cell r="R362" t="str">
            <v/>
          </cell>
        </row>
        <row r="363">
          <cell r="R363" t="str">
            <v/>
          </cell>
        </row>
        <row r="364">
          <cell r="R364" t="str">
            <v/>
          </cell>
        </row>
        <row r="365">
          <cell r="R365" t="str">
            <v/>
          </cell>
        </row>
        <row r="366">
          <cell r="R366">
            <v>6</v>
          </cell>
        </row>
        <row r="367">
          <cell r="R367" t="str">
            <v/>
          </cell>
        </row>
        <row r="368">
          <cell r="R368" t="str">
            <v/>
          </cell>
        </row>
        <row r="369">
          <cell r="R369" t="str">
            <v/>
          </cell>
        </row>
        <row r="370">
          <cell r="R370" t="str">
            <v/>
          </cell>
        </row>
        <row r="371">
          <cell r="R371" t="str">
            <v/>
          </cell>
        </row>
        <row r="372">
          <cell r="R372" t="str">
            <v/>
          </cell>
        </row>
        <row r="373">
          <cell r="R373" t="str">
            <v/>
          </cell>
        </row>
        <row r="374">
          <cell r="R374" t="str">
            <v/>
          </cell>
        </row>
        <row r="375">
          <cell r="R375">
            <v>2</v>
          </cell>
        </row>
        <row r="376">
          <cell r="R376" t="str">
            <v/>
          </cell>
        </row>
        <row r="377">
          <cell r="R377" t="str">
            <v/>
          </cell>
        </row>
        <row r="378">
          <cell r="R378">
            <v>1</v>
          </cell>
        </row>
        <row r="379">
          <cell r="R379" t="str">
            <v/>
          </cell>
        </row>
        <row r="380">
          <cell r="R380">
            <v>1</v>
          </cell>
        </row>
        <row r="381">
          <cell r="R381" t="str">
            <v/>
          </cell>
        </row>
        <row r="382">
          <cell r="R382" t="str">
            <v/>
          </cell>
        </row>
        <row r="383">
          <cell r="R383" t="str">
            <v/>
          </cell>
        </row>
        <row r="384">
          <cell r="R384" t="str">
            <v/>
          </cell>
        </row>
        <row r="385">
          <cell r="R385" t="str">
            <v/>
          </cell>
        </row>
        <row r="386">
          <cell r="R386" t="str">
            <v/>
          </cell>
        </row>
        <row r="387">
          <cell r="R387" t="str">
            <v/>
          </cell>
        </row>
        <row r="388">
          <cell r="R388" t="str">
            <v/>
          </cell>
        </row>
        <row r="389">
          <cell r="R389">
            <v>1</v>
          </cell>
        </row>
        <row r="390">
          <cell r="R390" t="str">
            <v/>
          </cell>
        </row>
        <row r="391">
          <cell r="R391" t="str">
            <v/>
          </cell>
        </row>
        <row r="392">
          <cell r="R392" t="str">
            <v/>
          </cell>
        </row>
        <row r="393">
          <cell r="R393" t="str">
            <v/>
          </cell>
        </row>
        <row r="394">
          <cell r="R394" t="str">
            <v/>
          </cell>
        </row>
        <row r="395">
          <cell r="R395" t="str">
            <v/>
          </cell>
        </row>
        <row r="396">
          <cell r="R396" t="str">
            <v/>
          </cell>
        </row>
        <row r="397">
          <cell r="R397">
            <v>1</v>
          </cell>
        </row>
        <row r="398">
          <cell r="R398" t="str">
            <v/>
          </cell>
        </row>
        <row r="399">
          <cell r="R399" t="str">
            <v/>
          </cell>
        </row>
        <row r="400">
          <cell r="R400" t="str">
            <v/>
          </cell>
        </row>
        <row r="401">
          <cell r="R401">
            <v>2</v>
          </cell>
        </row>
        <row r="402">
          <cell r="R402" t="str">
            <v/>
          </cell>
        </row>
        <row r="403">
          <cell r="R403">
            <v>1</v>
          </cell>
        </row>
        <row r="404">
          <cell r="R404" t="str">
            <v/>
          </cell>
        </row>
        <row r="405">
          <cell r="R405" t="str">
            <v/>
          </cell>
        </row>
        <row r="406">
          <cell r="R406" t="str">
            <v/>
          </cell>
        </row>
        <row r="407">
          <cell r="R407" t="str">
            <v/>
          </cell>
        </row>
        <row r="408">
          <cell r="R408">
            <v>1708</v>
          </cell>
        </row>
        <row r="409">
          <cell r="R409">
            <v>7</v>
          </cell>
        </row>
        <row r="410">
          <cell r="R410">
            <v>187</v>
          </cell>
        </row>
        <row r="411">
          <cell r="R411">
            <v>16</v>
          </cell>
        </row>
        <row r="412">
          <cell r="R412">
            <v>52</v>
          </cell>
        </row>
        <row r="413">
          <cell r="R413">
            <v>47</v>
          </cell>
        </row>
        <row r="414">
          <cell r="R414">
            <v>8</v>
          </cell>
        </row>
        <row r="415">
          <cell r="R415">
            <v>16</v>
          </cell>
        </row>
        <row r="416">
          <cell r="R416">
            <v>12</v>
          </cell>
        </row>
        <row r="417">
          <cell r="R417">
            <v>31</v>
          </cell>
        </row>
        <row r="418">
          <cell r="R418">
            <v>40</v>
          </cell>
        </row>
        <row r="419">
          <cell r="R419">
            <v>1</v>
          </cell>
        </row>
        <row r="420">
          <cell r="R420" t="str">
            <v/>
          </cell>
        </row>
        <row r="421">
          <cell r="R421">
            <v>3</v>
          </cell>
        </row>
        <row r="422">
          <cell r="R422">
            <v>30</v>
          </cell>
        </row>
        <row r="423">
          <cell r="R423">
            <v>26</v>
          </cell>
        </row>
        <row r="424">
          <cell r="R424">
            <v>5</v>
          </cell>
        </row>
        <row r="425">
          <cell r="R425">
            <v>12</v>
          </cell>
        </row>
        <row r="426">
          <cell r="R426">
            <v>28</v>
          </cell>
        </row>
        <row r="427">
          <cell r="R427">
            <v>1</v>
          </cell>
        </row>
        <row r="428">
          <cell r="R428">
            <v>153</v>
          </cell>
        </row>
        <row r="429">
          <cell r="R429" t="str">
            <v/>
          </cell>
        </row>
        <row r="430">
          <cell r="R430">
            <v>33</v>
          </cell>
        </row>
        <row r="431">
          <cell r="R431" t="str">
            <v/>
          </cell>
        </row>
        <row r="432">
          <cell r="R432">
            <v>6</v>
          </cell>
        </row>
        <row r="433">
          <cell r="R433">
            <v>47</v>
          </cell>
        </row>
        <row r="434">
          <cell r="R434">
            <v>1</v>
          </cell>
        </row>
        <row r="435">
          <cell r="R435">
            <v>1</v>
          </cell>
        </row>
        <row r="436">
          <cell r="R436">
            <v>2</v>
          </cell>
        </row>
        <row r="437">
          <cell r="R437">
            <v>7</v>
          </cell>
        </row>
        <row r="438">
          <cell r="R438" t="str">
            <v/>
          </cell>
        </row>
        <row r="439">
          <cell r="R439" t="str">
            <v/>
          </cell>
        </row>
        <row r="440">
          <cell r="R440">
            <v>8</v>
          </cell>
        </row>
        <row r="441">
          <cell r="R441" t="str">
            <v/>
          </cell>
        </row>
        <row r="442">
          <cell r="R442">
            <v>1</v>
          </cell>
        </row>
        <row r="443">
          <cell r="R443">
            <v>10</v>
          </cell>
        </row>
        <row r="444">
          <cell r="R444">
            <v>3</v>
          </cell>
        </row>
        <row r="445">
          <cell r="R445" t="str">
            <v/>
          </cell>
        </row>
        <row r="446">
          <cell r="R446">
            <v>3</v>
          </cell>
        </row>
        <row r="447">
          <cell r="R447">
            <v>3</v>
          </cell>
        </row>
        <row r="448">
          <cell r="R448">
            <v>4</v>
          </cell>
        </row>
        <row r="449">
          <cell r="R449" t="str">
            <v/>
          </cell>
        </row>
        <row r="450">
          <cell r="R450" t="str">
            <v/>
          </cell>
        </row>
        <row r="451">
          <cell r="R451" t="str">
            <v/>
          </cell>
        </row>
        <row r="452">
          <cell r="R452" t="str">
            <v/>
          </cell>
        </row>
        <row r="453">
          <cell r="R453">
            <v>11</v>
          </cell>
        </row>
        <row r="454">
          <cell r="R454">
            <v>12</v>
          </cell>
        </row>
        <row r="455">
          <cell r="R455">
            <v>2</v>
          </cell>
        </row>
        <row r="456">
          <cell r="R456">
            <v>17</v>
          </cell>
        </row>
        <row r="457">
          <cell r="R457" t="str">
            <v/>
          </cell>
        </row>
        <row r="458">
          <cell r="R458" t="str">
            <v/>
          </cell>
        </row>
        <row r="459">
          <cell r="R459" t="str">
            <v/>
          </cell>
        </row>
        <row r="460">
          <cell r="R460">
            <v>6</v>
          </cell>
        </row>
        <row r="461">
          <cell r="R461">
            <v>12</v>
          </cell>
        </row>
        <row r="462">
          <cell r="R462">
            <v>3</v>
          </cell>
        </row>
        <row r="463">
          <cell r="R463" t="str">
            <v/>
          </cell>
        </row>
        <row r="464">
          <cell r="R464" t="str">
            <v/>
          </cell>
        </row>
        <row r="465">
          <cell r="R465">
            <v>2</v>
          </cell>
        </row>
        <row r="466">
          <cell r="R466" t="str">
            <v/>
          </cell>
        </row>
        <row r="467">
          <cell r="R467" t="str">
            <v/>
          </cell>
        </row>
        <row r="468">
          <cell r="R468" t="str">
            <v/>
          </cell>
        </row>
        <row r="469">
          <cell r="R469" t="str">
            <v/>
          </cell>
        </row>
        <row r="470">
          <cell r="R470" t="str">
            <v/>
          </cell>
        </row>
        <row r="471">
          <cell r="R471" t="str">
            <v/>
          </cell>
        </row>
        <row r="472">
          <cell r="R472" t="str">
            <v/>
          </cell>
        </row>
        <row r="473">
          <cell r="R473" t="str">
            <v/>
          </cell>
        </row>
        <row r="474">
          <cell r="R474" t="str">
            <v/>
          </cell>
        </row>
        <row r="475">
          <cell r="R475" t="str">
            <v/>
          </cell>
        </row>
        <row r="476">
          <cell r="R476" t="str">
            <v/>
          </cell>
        </row>
        <row r="477">
          <cell r="R477" t="str">
            <v/>
          </cell>
        </row>
        <row r="478">
          <cell r="R478">
            <v>5</v>
          </cell>
        </row>
        <row r="479">
          <cell r="R479">
            <v>1</v>
          </cell>
        </row>
        <row r="480">
          <cell r="R480">
            <v>4</v>
          </cell>
        </row>
        <row r="481">
          <cell r="R481" t="str">
            <v/>
          </cell>
        </row>
        <row r="482">
          <cell r="R482" t="str">
            <v/>
          </cell>
        </row>
        <row r="483">
          <cell r="R483">
            <v>8</v>
          </cell>
        </row>
        <row r="484">
          <cell r="R484" t="str">
            <v/>
          </cell>
        </row>
        <row r="485">
          <cell r="R485" t="str">
            <v/>
          </cell>
        </row>
        <row r="486">
          <cell r="R486" t="str">
            <v/>
          </cell>
        </row>
        <row r="487">
          <cell r="R487">
            <v>1</v>
          </cell>
        </row>
        <row r="488">
          <cell r="R488">
            <v>4</v>
          </cell>
        </row>
        <row r="489">
          <cell r="R489">
            <v>6</v>
          </cell>
        </row>
        <row r="490">
          <cell r="R490" t="str">
            <v/>
          </cell>
        </row>
        <row r="491">
          <cell r="R491">
            <v>1</v>
          </cell>
        </row>
        <row r="492">
          <cell r="R492" t="str">
            <v/>
          </cell>
        </row>
        <row r="493">
          <cell r="R493">
            <v>5</v>
          </cell>
        </row>
        <row r="494">
          <cell r="R494" t="str">
            <v/>
          </cell>
        </row>
        <row r="495">
          <cell r="R495">
            <v>2</v>
          </cell>
        </row>
        <row r="496">
          <cell r="R496" t="str">
            <v/>
          </cell>
        </row>
        <row r="497">
          <cell r="R497" t="str">
            <v/>
          </cell>
        </row>
        <row r="498">
          <cell r="R498">
            <v>5</v>
          </cell>
        </row>
        <row r="499">
          <cell r="R499" t="str">
            <v/>
          </cell>
        </row>
        <row r="500">
          <cell r="R500" t="str">
            <v/>
          </cell>
        </row>
        <row r="501">
          <cell r="R501">
            <v>3</v>
          </cell>
        </row>
        <row r="502">
          <cell r="R502" t="str">
            <v/>
          </cell>
        </row>
        <row r="503">
          <cell r="R503" t="str">
            <v/>
          </cell>
        </row>
        <row r="504">
          <cell r="R504" t="str">
            <v/>
          </cell>
        </row>
        <row r="505">
          <cell r="R505" t="str">
            <v/>
          </cell>
        </row>
        <row r="506">
          <cell r="R506" t="str">
            <v/>
          </cell>
        </row>
        <row r="507">
          <cell r="R507" t="str">
            <v/>
          </cell>
        </row>
        <row r="508">
          <cell r="R508" t="str">
            <v/>
          </cell>
        </row>
        <row r="509">
          <cell r="R509" t="str">
            <v/>
          </cell>
        </row>
        <row r="510">
          <cell r="R510" t="str">
            <v/>
          </cell>
        </row>
        <row r="511">
          <cell r="R511">
            <v>7</v>
          </cell>
        </row>
        <row r="512">
          <cell r="R512" t="str">
            <v/>
          </cell>
        </row>
        <row r="513">
          <cell r="R513" t="str">
            <v/>
          </cell>
        </row>
        <row r="514">
          <cell r="R514" t="str">
            <v/>
          </cell>
        </row>
        <row r="515">
          <cell r="R515" t="str">
            <v/>
          </cell>
        </row>
        <row r="516">
          <cell r="R516">
            <v>2</v>
          </cell>
        </row>
        <row r="517">
          <cell r="R517">
            <v>18</v>
          </cell>
        </row>
        <row r="518">
          <cell r="R518">
            <v>1</v>
          </cell>
        </row>
        <row r="519">
          <cell r="R519" t="str">
            <v/>
          </cell>
        </row>
        <row r="520">
          <cell r="R520">
            <v>3</v>
          </cell>
        </row>
        <row r="521">
          <cell r="R521" t="str">
            <v/>
          </cell>
        </row>
        <row r="522">
          <cell r="R522" t="str">
            <v/>
          </cell>
        </row>
        <row r="523">
          <cell r="R523" t="str">
            <v/>
          </cell>
        </row>
        <row r="524">
          <cell r="R524" t="str">
            <v/>
          </cell>
        </row>
        <row r="525">
          <cell r="R525" t="str">
            <v/>
          </cell>
        </row>
        <row r="526">
          <cell r="R526">
            <v>1</v>
          </cell>
        </row>
        <row r="527">
          <cell r="R527" t="str">
            <v/>
          </cell>
        </row>
        <row r="528">
          <cell r="R528" t="str">
            <v/>
          </cell>
        </row>
        <row r="529">
          <cell r="R529" t="str">
            <v/>
          </cell>
        </row>
        <row r="530">
          <cell r="R530" t="str">
            <v/>
          </cell>
        </row>
        <row r="531">
          <cell r="R531" t="str">
            <v/>
          </cell>
        </row>
        <row r="532">
          <cell r="R532" t="str">
            <v/>
          </cell>
        </row>
        <row r="533">
          <cell r="R533" t="str">
            <v/>
          </cell>
        </row>
        <row r="534">
          <cell r="R534" t="str">
            <v/>
          </cell>
        </row>
        <row r="535">
          <cell r="R535" t="str">
            <v/>
          </cell>
        </row>
        <row r="536">
          <cell r="R536" t="str">
            <v/>
          </cell>
        </row>
        <row r="537">
          <cell r="R537" t="str">
            <v/>
          </cell>
        </row>
        <row r="538">
          <cell r="R538" t="str">
            <v/>
          </cell>
        </row>
        <row r="539">
          <cell r="R539" t="str">
            <v/>
          </cell>
        </row>
        <row r="540">
          <cell r="R540" t="str">
            <v/>
          </cell>
        </row>
        <row r="541">
          <cell r="R541" t="str">
            <v/>
          </cell>
        </row>
        <row r="542">
          <cell r="R542">
            <v>1</v>
          </cell>
        </row>
        <row r="543">
          <cell r="R543" t="str">
            <v/>
          </cell>
        </row>
        <row r="544">
          <cell r="R544" t="str">
            <v/>
          </cell>
        </row>
        <row r="545">
          <cell r="R545">
            <v>1</v>
          </cell>
        </row>
        <row r="546">
          <cell r="R546" t="str">
            <v/>
          </cell>
        </row>
        <row r="547">
          <cell r="R547" t="str">
            <v/>
          </cell>
        </row>
        <row r="548">
          <cell r="R548" t="str">
            <v/>
          </cell>
        </row>
        <row r="549">
          <cell r="R549">
            <v>44</v>
          </cell>
        </row>
        <row r="550">
          <cell r="R550" t="str">
            <v/>
          </cell>
        </row>
        <row r="551">
          <cell r="R551" t="str">
            <v/>
          </cell>
        </row>
        <row r="552">
          <cell r="R552" t="str">
            <v/>
          </cell>
        </row>
        <row r="553">
          <cell r="R553" t="str">
            <v/>
          </cell>
        </row>
        <row r="554">
          <cell r="R554" t="str">
            <v/>
          </cell>
        </row>
        <row r="555">
          <cell r="R555" t="str">
            <v/>
          </cell>
        </row>
        <row r="556">
          <cell r="R556">
            <v>1</v>
          </cell>
        </row>
        <row r="557">
          <cell r="R557" t="str">
            <v/>
          </cell>
        </row>
        <row r="558">
          <cell r="R558" t="str">
            <v/>
          </cell>
        </row>
        <row r="559">
          <cell r="R559" t="str">
            <v/>
          </cell>
        </row>
        <row r="560">
          <cell r="R560" t="str">
            <v/>
          </cell>
        </row>
        <row r="561">
          <cell r="R561" t="str">
            <v/>
          </cell>
        </row>
        <row r="562">
          <cell r="R562" t="str">
            <v/>
          </cell>
        </row>
        <row r="563">
          <cell r="R563">
            <v>6</v>
          </cell>
        </row>
        <row r="564">
          <cell r="R564">
            <v>1</v>
          </cell>
        </row>
        <row r="565">
          <cell r="R565" t="str">
            <v/>
          </cell>
        </row>
        <row r="566">
          <cell r="R566" t="str">
            <v/>
          </cell>
        </row>
        <row r="567">
          <cell r="R567" t="str">
            <v/>
          </cell>
        </row>
        <row r="568">
          <cell r="R568" t="str">
            <v/>
          </cell>
        </row>
        <row r="569">
          <cell r="R569" t="str">
            <v/>
          </cell>
        </row>
        <row r="570">
          <cell r="R570" t="str">
            <v/>
          </cell>
        </row>
        <row r="571">
          <cell r="R571" t="str">
            <v/>
          </cell>
        </row>
        <row r="572">
          <cell r="R572" t="str">
            <v/>
          </cell>
        </row>
        <row r="573">
          <cell r="R573" t="str">
            <v/>
          </cell>
        </row>
        <row r="574">
          <cell r="R574" t="str">
            <v/>
          </cell>
        </row>
        <row r="575">
          <cell r="R575" t="str">
            <v/>
          </cell>
        </row>
        <row r="576">
          <cell r="R576" t="str">
            <v/>
          </cell>
        </row>
        <row r="577">
          <cell r="R577" t="str">
            <v/>
          </cell>
        </row>
        <row r="578">
          <cell r="R578" t="str">
            <v/>
          </cell>
        </row>
        <row r="579">
          <cell r="R579">
            <v>4</v>
          </cell>
        </row>
        <row r="580">
          <cell r="R580" t="str">
            <v/>
          </cell>
        </row>
        <row r="581">
          <cell r="R581" t="str">
            <v/>
          </cell>
        </row>
        <row r="582">
          <cell r="R582" t="str">
            <v/>
          </cell>
        </row>
        <row r="583">
          <cell r="R583" t="str">
            <v/>
          </cell>
        </row>
        <row r="584">
          <cell r="R584" t="str">
            <v/>
          </cell>
        </row>
        <row r="585">
          <cell r="R585" t="str">
            <v/>
          </cell>
        </row>
        <row r="586">
          <cell r="R586" t="str">
            <v/>
          </cell>
        </row>
        <row r="587">
          <cell r="R587" t="str">
            <v/>
          </cell>
        </row>
        <row r="588">
          <cell r="R588" t="str">
            <v/>
          </cell>
        </row>
        <row r="589">
          <cell r="R589" t="str">
            <v/>
          </cell>
        </row>
        <row r="590">
          <cell r="R590" t="str">
            <v/>
          </cell>
        </row>
        <row r="591">
          <cell r="R591" t="str">
            <v/>
          </cell>
        </row>
        <row r="592">
          <cell r="R592" t="str">
            <v/>
          </cell>
        </row>
        <row r="593">
          <cell r="R593" t="str">
            <v/>
          </cell>
        </row>
        <row r="594">
          <cell r="R594" t="str">
            <v/>
          </cell>
        </row>
        <row r="595">
          <cell r="R595" t="str">
            <v/>
          </cell>
        </row>
        <row r="596">
          <cell r="R596" t="str">
            <v/>
          </cell>
        </row>
        <row r="597">
          <cell r="R597" t="str">
            <v/>
          </cell>
        </row>
        <row r="598">
          <cell r="R598" t="str">
            <v/>
          </cell>
        </row>
        <row r="599">
          <cell r="R599" t="str">
            <v/>
          </cell>
        </row>
        <row r="600">
          <cell r="R600" t="str">
            <v/>
          </cell>
        </row>
        <row r="601">
          <cell r="R601" t="str">
            <v/>
          </cell>
        </row>
        <row r="602">
          <cell r="R602" t="str">
            <v/>
          </cell>
        </row>
        <row r="603">
          <cell r="R603" t="str">
            <v/>
          </cell>
        </row>
        <row r="604">
          <cell r="R604" t="str">
            <v/>
          </cell>
        </row>
        <row r="605">
          <cell r="R605" t="str">
            <v/>
          </cell>
        </row>
        <row r="606">
          <cell r="R606" t="str">
            <v/>
          </cell>
        </row>
        <row r="607">
          <cell r="R607" t="str">
            <v/>
          </cell>
        </row>
        <row r="608">
          <cell r="R608" t="str">
            <v/>
          </cell>
        </row>
        <row r="609">
          <cell r="R609" t="str">
            <v/>
          </cell>
        </row>
        <row r="610">
          <cell r="R610">
            <v>10</v>
          </cell>
        </row>
        <row r="611">
          <cell r="R611" t="str">
            <v/>
          </cell>
        </row>
        <row r="612">
          <cell r="R612" t="str">
            <v/>
          </cell>
        </row>
        <row r="613">
          <cell r="R613" t="str">
            <v/>
          </cell>
        </row>
        <row r="614">
          <cell r="R614" t="str">
            <v/>
          </cell>
        </row>
        <row r="615">
          <cell r="R615" t="str">
            <v/>
          </cell>
        </row>
        <row r="616">
          <cell r="R616" t="str">
            <v/>
          </cell>
        </row>
        <row r="617">
          <cell r="R617" t="str">
            <v/>
          </cell>
        </row>
        <row r="618">
          <cell r="R618" t="str">
            <v/>
          </cell>
        </row>
        <row r="619">
          <cell r="R619" t="str">
            <v/>
          </cell>
        </row>
        <row r="620">
          <cell r="R620" t="str">
            <v/>
          </cell>
        </row>
        <row r="621">
          <cell r="R621">
            <v>1</v>
          </cell>
        </row>
        <row r="622">
          <cell r="R622" t="str">
            <v/>
          </cell>
        </row>
        <row r="623">
          <cell r="R623" t="str">
            <v/>
          </cell>
        </row>
        <row r="624">
          <cell r="R624" t="str">
            <v/>
          </cell>
        </row>
        <row r="625">
          <cell r="R625" t="str">
            <v/>
          </cell>
        </row>
        <row r="626">
          <cell r="R626" t="str">
            <v/>
          </cell>
        </row>
        <row r="627">
          <cell r="R627" t="str">
            <v/>
          </cell>
        </row>
        <row r="628">
          <cell r="R628" t="str">
            <v/>
          </cell>
        </row>
        <row r="629">
          <cell r="R629" t="str">
            <v/>
          </cell>
        </row>
        <row r="630">
          <cell r="R630" t="str">
            <v/>
          </cell>
        </row>
        <row r="631">
          <cell r="R631" t="str">
            <v/>
          </cell>
        </row>
        <row r="632">
          <cell r="R632" t="str">
            <v/>
          </cell>
        </row>
        <row r="633">
          <cell r="R633" t="str">
            <v/>
          </cell>
        </row>
        <row r="634">
          <cell r="R634">
            <v>1</v>
          </cell>
        </row>
        <row r="635">
          <cell r="R635" t="str">
            <v/>
          </cell>
        </row>
        <row r="636">
          <cell r="R636" t="str">
            <v/>
          </cell>
        </row>
        <row r="637">
          <cell r="R637" t="str">
            <v/>
          </cell>
        </row>
        <row r="638">
          <cell r="R638">
            <v>1</v>
          </cell>
        </row>
        <row r="639">
          <cell r="R639" t="str">
            <v/>
          </cell>
        </row>
        <row r="640">
          <cell r="R640" t="str">
            <v/>
          </cell>
        </row>
        <row r="641">
          <cell r="R641" t="str">
            <v/>
          </cell>
        </row>
        <row r="642">
          <cell r="R642" t="str">
            <v/>
          </cell>
        </row>
        <row r="643">
          <cell r="R643" t="str">
            <v/>
          </cell>
        </row>
        <row r="644">
          <cell r="R644" t="str">
            <v/>
          </cell>
        </row>
        <row r="645">
          <cell r="R645" t="str">
            <v/>
          </cell>
        </row>
        <row r="646">
          <cell r="R646" t="str">
            <v/>
          </cell>
        </row>
        <row r="647">
          <cell r="R647">
            <v>49302</v>
          </cell>
        </row>
        <row r="648">
          <cell r="R648">
            <v>9677</v>
          </cell>
        </row>
        <row r="649">
          <cell r="R649">
            <v>9337</v>
          </cell>
        </row>
        <row r="650">
          <cell r="R650">
            <v>1129</v>
          </cell>
        </row>
        <row r="651">
          <cell r="R651">
            <v>2352</v>
          </cell>
        </row>
        <row r="652">
          <cell r="R652">
            <v>116</v>
          </cell>
        </row>
        <row r="653">
          <cell r="R653">
            <v>1164</v>
          </cell>
        </row>
        <row r="654">
          <cell r="R654">
            <v>6208</v>
          </cell>
        </row>
        <row r="655">
          <cell r="R655">
            <v>40</v>
          </cell>
        </row>
        <row r="656">
          <cell r="R656">
            <v>66586</v>
          </cell>
        </row>
        <row r="657">
          <cell r="R657">
            <v>69262</v>
          </cell>
        </row>
        <row r="658">
          <cell r="R658">
            <v>754</v>
          </cell>
        </row>
        <row r="659">
          <cell r="R659">
            <v>154856</v>
          </cell>
        </row>
        <row r="660">
          <cell r="R660">
            <v>35</v>
          </cell>
        </row>
        <row r="661">
          <cell r="R661">
            <v>312</v>
          </cell>
        </row>
        <row r="662">
          <cell r="R662">
            <v>716</v>
          </cell>
        </row>
        <row r="663">
          <cell r="R663">
            <v>12</v>
          </cell>
        </row>
        <row r="664">
          <cell r="R664">
            <v>18</v>
          </cell>
        </row>
        <row r="665">
          <cell r="R665">
            <v>16</v>
          </cell>
        </row>
        <row r="666">
          <cell r="R666" t="str">
            <v/>
          </cell>
        </row>
        <row r="667">
          <cell r="R667">
            <v>10</v>
          </cell>
        </row>
        <row r="668">
          <cell r="R668">
            <v>230</v>
          </cell>
        </row>
        <row r="669">
          <cell r="R669">
            <v>4</v>
          </cell>
        </row>
        <row r="670">
          <cell r="R670">
            <v>25</v>
          </cell>
        </row>
        <row r="671">
          <cell r="R671">
            <v>6</v>
          </cell>
        </row>
        <row r="672">
          <cell r="R672">
            <v>12</v>
          </cell>
        </row>
        <row r="673">
          <cell r="R673">
            <v>56</v>
          </cell>
        </row>
        <row r="674">
          <cell r="R674">
            <v>4</v>
          </cell>
        </row>
        <row r="675">
          <cell r="R675">
            <v>4</v>
          </cell>
        </row>
        <row r="676">
          <cell r="R676">
            <v>1</v>
          </cell>
        </row>
        <row r="677">
          <cell r="R677">
            <v>19</v>
          </cell>
        </row>
        <row r="678">
          <cell r="R678">
            <v>5</v>
          </cell>
        </row>
        <row r="679">
          <cell r="R679">
            <v>34</v>
          </cell>
        </row>
        <row r="680">
          <cell r="R680" t="str">
            <v/>
          </cell>
        </row>
        <row r="681">
          <cell r="R681" t="str">
            <v/>
          </cell>
        </row>
        <row r="682">
          <cell r="R682" t="str">
            <v/>
          </cell>
        </row>
        <row r="683">
          <cell r="R683">
            <v>3</v>
          </cell>
        </row>
        <row r="684">
          <cell r="R684">
            <v>8</v>
          </cell>
        </row>
        <row r="685">
          <cell r="R685">
            <v>2</v>
          </cell>
        </row>
        <row r="686">
          <cell r="R686">
            <v>15</v>
          </cell>
        </row>
        <row r="687">
          <cell r="R687">
            <v>3</v>
          </cell>
        </row>
        <row r="688">
          <cell r="R688">
            <v>3</v>
          </cell>
        </row>
        <row r="689">
          <cell r="R689">
            <v>2</v>
          </cell>
        </row>
        <row r="690">
          <cell r="R690" t="str">
            <v/>
          </cell>
        </row>
        <row r="691">
          <cell r="R691">
            <v>223</v>
          </cell>
        </row>
        <row r="692">
          <cell r="R692">
            <v>21</v>
          </cell>
        </row>
        <row r="693">
          <cell r="R693">
            <v>4</v>
          </cell>
        </row>
        <row r="694">
          <cell r="R694" t="str">
            <v/>
          </cell>
        </row>
        <row r="695">
          <cell r="R695">
            <v>11</v>
          </cell>
        </row>
        <row r="696">
          <cell r="R696" t="str">
            <v/>
          </cell>
        </row>
        <row r="697">
          <cell r="R697">
            <v>1</v>
          </cell>
        </row>
        <row r="698">
          <cell r="R698" t="str">
            <v/>
          </cell>
        </row>
        <row r="699">
          <cell r="R699" t="str">
            <v/>
          </cell>
        </row>
        <row r="700">
          <cell r="R700" t="str">
            <v/>
          </cell>
        </row>
        <row r="701">
          <cell r="R701">
            <v>1</v>
          </cell>
        </row>
        <row r="702">
          <cell r="R702" t="str">
            <v/>
          </cell>
        </row>
        <row r="703">
          <cell r="R703">
            <v>10</v>
          </cell>
        </row>
        <row r="704">
          <cell r="R704" t="str">
            <v/>
          </cell>
        </row>
        <row r="705">
          <cell r="R705" t="str">
            <v/>
          </cell>
        </row>
        <row r="706">
          <cell r="R706" t="str">
            <v/>
          </cell>
        </row>
        <row r="707">
          <cell r="R707" t="str">
            <v/>
          </cell>
        </row>
        <row r="708">
          <cell r="R708" t="str">
            <v/>
          </cell>
        </row>
        <row r="709">
          <cell r="R709" t="str">
            <v/>
          </cell>
        </row>
        <row r="710">
          <cell r="R710">
            <v>1</v>
          </cell>
        </row>
        <row r="711">
          <cell r="R711" t="str">
            <v/>
          </cell>
        </row>
        <row r="712">
          <cell r="R712" t="str">
            <v/>
          </cell>
        </row>
        <row r="713">
          <cell r="R713" t="str">
            <v/>
          </cell>
        </row>
        <row r="714">
          <cell r="R714" t="str">
            <v/>
          </cell>
        </row>
        <row r="715">
          <cell r="R715" t="str">
            <v/>
          </cell>
        </row>
        <row r="716">
          <cell r="R716" t="str">
            <v/>
          </cell>
        </row>
        <row r="717">
          <cell r="R717" t="str">
            <v/>
          </cell>
        </row>
        <row r="718">
          <cell r="R718" t="str">
            <v/>
          </cell>
        </row>
        <row r="719">
          <cell r="R719" t="str">
            <v/>
          </cell>
        </row>
        <row r="720">
          <cell r="R720">
            <v>1</v>
          </cell>
        </row>
        <row r="721">
          <cell r="R721">
            <v>5</v>
          </cell>
        </row>
        <row r="722">
          <cell r="R722" t="str">
            <v/>
          </cell>
        </row>
        <row r="723">
          <cell r="R723" t="str">
            <v/>
          </cell>
        </row>
        <row r="724">
          <cell r="R724" t="str">
            <v/>
          </cell>
        </row>
        <row r="725">
          <cell r="R725" t="str">
            <v/>
          </cell>
        </row>
        <row r="726">
          <cell r="R726" t="str">
            <v/>
          </cell>
        </row>
        <row r="727">
          <cell r="R727" t="str">
            <v/>
          </cell>
        </row>
        <row r="728">
          <cell r="R728" t="str">
            <v/>
          </cell>
        </row>
        <row r="729">
          <cell r="R729" t="str">
            <v/>
          </cell>
        </row>
        <row r="730">
          <cell r="R730" t="str">
            <v/>
          </cell>
        </row>
        <row r="731">
          <cell r="R731" t="str">
            <v/>
          </cell>
        </row>
        <row r="732">
          <cell r="R732" t="str">
            <v/>
          </cell>
        </row>
        <row r="733">
          <cell r="R733" t="str">
            <v/>
          </cell>
        </row>
        <row r="734">
          <cell r="R734" t="str">
            <v/>
          </cell>
        </row>
        <row r="735">
          <cell r="R735" t="str">
            <v/>
          </cell>
        </row>
        <row r="736">
          <cell r="R736" t="str">
            <v/>
          </cell>
        </row>
        <row r="737">
          <cell r="R737" t="str">
            <v/>
          </cell>
        </row>
        <row r="738">
          <cell r="R738" t="str">
            <v/>
          </cell>
        </row>
        <row r="739">
          <cell r="R739" t="str">
            <v/>
          </cell>
        </row>
        <row r="740">
          <cell r="R740" t="str">
            <v/>
          </cell>
        </row>
        <row r="741">
          <cell r="R741" t="str">
            <v/>
          </cell>
        </row>
        <row r="742">
          <cell r="R742" t="str">
            <v/>
          </cell>
        </row>
        <row r="743">
          <cell r="R743">
            <v>2</v>
          </cell>
        </row>
        <row r="744">
          <cell r="R744" t="str">
            <v/>
          </cell>
        </row>
        <row r="745">
          <cell r="R745" t="str">
            <v/>
          </cell>
        </row>
        <row r="746">
          <cell r="R746" t="str">
            <v/>
          </cell>
        </row>
        <row r="747">
          <cell r="R747" t="str">
            <v/>
          </cell>
        </row>
        <row r="748">
          <cell r="R748">
            <v>4</v>
          </cell>
        </row>
        <row r="749">
          <cell r="R749" t="str">
            <v/>
          </cell>
        </row>
        <row r="750">
          <cell r="R750" t="str">
            <v/>
          </cell>
        </row>
        <row r="751">
          <cell r="R751" t="str">
            <v/>
          </cell>
        </row>
        <row r="752">
          <cell r="R752" t="str">
            <v/>
          </cell>
        </row>
        <row r="753">
          <cell r="R753" t="str">
            <v/>
          </cell>
        </row>
        <row r="754">
          <cell r="R754" t="str">
            <v/>
          </cell>
        </row>
        <row r="755">
          <cell r="R755" t="str">
            <v/>
          </cell>
        </row>
        <row r="756">
          <cell r="R756" t="str">
            <v/>
          </cell>
        </row>
        <row r="757">
          <cell r="R757" t="str">
            <v/>
          </cell>
        </row>
        <row r="758">
          <cell r="R758" t="str">
            <v/>
          </cell>
        </row>
        <row r="759">
          <cell r="R759" t="str">
            <v/>
          </cell>
        </row>
        <row r="760">
          <cell r="R760" t="str">
            <v/>
          </cell>
        </row>
        <row r="761">
          <cell r="R761" t="str">
            <v/>
          </cell>
        </row>
        <row r="762">
          <cell r="R762" t="str">
            <v/>
          </cell>
        </row>
        <row r="763">
          <cell r="R763" t="str">
            <v/>
          </cell>
        </row>
        <row r="764">
          <cell r="R764" t="str">
            <v/>
          </cell>
        </row>
        <row r="765">
          <cell r="R765" t="str">
            <v/>
          </cell>
        </row>
        <row r="766">
          <cell r="R766" t="str">
            <v/>
          </cell>
        </row>
        <row r="767">
          <cell r="R767" t="str">
            <v/>
          </cell>
        </row>
        <row r="768">
          <cell r="R768" t="str">
            <v/>
          </cell>
        </row>
        <row r="769">
          <cell r="R769" t="str">
            <v/>
          </cell>
        </row>
        <row r="770">
          <cell r="R770" t="str">
            <v/>
          </cell>
        </row>
        <row r="771">
          <cell r="R771" t="str">
            <v/>
          </cell>
        </row>
        <row r="772">
          <cell r="R772" t="str">
            <v/>
          </cell>
        </row>
        <row r="773">
          <cell r="R773" t="str">
            <v/>
          </cell>
        </row>
        <row r="774">
          <cell r="R774" t="str">
            <v/>
          </cell>
        </row>
        <row r="775">
          <cell r="R775" t="str">
            <v/>
          </cell>
        </row>
        <row r="776">
          <cell r="R776" t="str">
            <v/>
          </cell>
        </row>
        <row r="777">
          <cell r="R777" t="str">
            <v/>
          </cell>
        </row>
        <row r="778">
          <cell r="R778" t="str">
            <v/>
          </cell>
        </row>
        <row r="779">
          <cell r="R779" t="str">
            <v/>
          </cell>
        </row>
        <row r="780">
          <cell r="R780" t="str">
            <v/>
          </cell>
        </row>
        <row r="781">
          <cell r="R781" t="str">
            <v/>
          </cell>
        </row>
        <row r="782">
          <cell r="R782">
            <v>1</v>
          </cell>
        </row>
        <row r="783">
          <cell r="R783">
            <v>1</v>
          </cell>
        </row>
        <row r="784">
          <cell r="R784" t="str">
            <v/>
          </cell>
        </row>
        <row r="785">
          <cell r="R785" t="str">
            <v/>
          </cell>
        </row>
        <row r="786">
          <cell r="R786">
            <v>30</v>
          </cell>
        </row>
        <row r="787">
          <cell r="R787">
            <v>1</v>
          </cell>
        </row>
        <row r="788">
          <cell r="R788" t="str">
            <v/>
          </cell>
        </row>
        <row r="789">
          <cell r="R789" t="str">
            <v/>
          </cell>
        </row>
        <row r="790">
          <cell r="R790" t="str">
            <v/>
          </cell>
        </row>
        <row r="791">
          <cell r="R791" t="str">
            <v/>
          </cell>
        </row>
        <row r="792">
          <cell r="R792" t="str">
            <v/>
          </cell>
        </row>
        <row r="793">
          <cell r="R793" t="str">
            <v/>
          </cell>
        </row>
        <row r="794">
          <cell r="R794" t="str">
            <v/>
          </cell>
        </row>
        <row r="795">
          <cell r="R795" t="str">
            <v/>
          </cell>
        </row>
        <row r="796">
          <cell r="R796">
            <v>3</v>
          </cell>
        </row>
        <row r="797">
          <cell r="R797" t="str">
            <v/>
          </cell>
        </row>
        <row r="798">
          <cell r="R798" t="str">
            <v/>
          </cell>
        </row>
        <row r="799">
          <cell r="R799">
            <v>3</v>
          </cell>
        </row>
        <row r="800">
          <cell r="R800">
            <v>1</v>
          </cell>
        </row>
        <row r="801">
          <cell r="R801" t="str">
            <v/>
          </cell>
        </row>
        <row r="802">
          <cell r="R802" t="str">
            <v/>
          </cell>
        </row>
        <row r="803">
          <cell r="R803" t="str">
            <v/>
          </cell>
        </row>
        <row r="804">
          <cell r="R804" t="str">
            <v/>
          </cell>
        </row>
        <row r="805">
          <cell r="R805" t="str">
            <v/>
          </cell>
        </row>
        <row r="806">
          <cell r="R806" t="str">
            <v/>
          </cell>
        </row>
        <row r="807">
          <cell r="R807">
            <v>2</v>
          </cell>
        </row>
        <row r="808">
          <cell r="R808" t="str">
            <v/>
          </cell>
        </row>
        <row r="809">
          <cell r="R809" t="str">
            <v/>
          </cell>
        </row>
        <row r="810">
          <cell r="R810">
            <v>7</v>
          </cell>
        </row>
        <row r="811">
          <cell r="R811">
            <v>7</v>
          </cell>
        </row>
        <row r="812">
          <cell r="R812">
            <v>9</v>
          </cell>
        </row>
        <row r="813">
          <cell r="R813" t="str">
            <v/>
          </cell>
        </row>
        <row r="814">
          <cell r="R814" t="str">
            <v/>
          </cell>
        </row>
        <row r="815">
          <cell r="R815" t="str">
            <v/>
          </cell>
        </row>
        <row r="816">
          <cell r="R816" t="str">
            <v/>
          </cell>
        </row>
        <row r="817">
          <cell r="R817" t="str">
            <v/>
          </cell>
        </row>
        <row r="818">
          <cell r="R818" t="str">
            <v/>
          </cell>
        </row>
        <row r="819">
          <cell r="R819" t="str">
            <v/>
          </cell>
        </row>
        <row r="820">
          <cell r="R820" t="str">
            <v/>
          </cell>
        </row>
        <row r="821">
          <cell r="R821" t="str">
            <v/>
          </cell>
        </row>
        <row r="822">
          <cell r="R822" t="str">
            <v/>
          </cell>
        </row>
        <row r="823">
          <cell r="R823">
            <v>15</v>
          </cell>
        </row>
        <row r="824">
          <cell r="R824" t="str">
            <v/>
          </cell>
        </row>
        <row r="825">
          <cell r="R825" t="str">
            <v/>
          </cell>
        </row>
        <row r="826">
          <cell r="R826" t="str">
            <v/>
          </cell>
        </row>
        <row r="827">
          <cell r="R827">
            <v>6</v>
          </cell>
        </row>
        <row r="828">
          <cell r="R828" t="str">
            <v/>
          </cell>
        </row>
        <row r="829">
          <cell r="R829">
            <v>1</v>
          </cell>
        </row>
        <row r="830">
          <cell r="R830" t="str">
            <v/>
          </cell>
        </row>
        <row r="831">
          <cell r="R831" t="str">
            <v/>
          </cell>
        </row>
        <row r="832">
          <cell r="R832" t="str">
            <v/>
          </cell>
        </row>
        <row r="833">
          <cell r="R833" t="str">
            <v/>
          </cell>
        </row>
        <row r="834">
          <cell r="R834" t="str">
            <v/>
          </cell>
        </row>
        <row r="835">
          <cell r="R835" t="str">
            <v/>
          </cell>
        </row>
        <row r="836">
          <cell r="R836" t="str">
            <v/>
          </cell>
        </row>
        <row r="837">
          <cell r="R837" t="str">
            <v/>
          </cell>
        </row>
        <row r="838">
          <cell r="R838" t="str">
            <v/>
          </cell>
        </row>
        <row r="839">
          <cell r="R839">
            <v>8</v>
          </cell>
        </row>
        <row r="840">
          <cell r="R840" t="str">
            <v/>
          </cell>
        </row>
        <row r="841">
          <cell r="R841" t="str">
            <v/>
          </cell>
        </row>
        <row r="842">
          <cell r="R842">
            <v>1</v>
          </cell>
        </row>
        <row r="843">
          <cell r="R843">
            <v>5</v>
          </cell>
        </row>
        <row r="844">
          <cell r="R844" t="str">
            <v/>
          </cell>
        </row>
        <row r="845">
          <cell r="R845" t="str">
            <v/>
          </cell>
        </row>
        <row r="846">
          <cell r="R846" t="str">
            <v/>
          </cell>
        </row>
        <row r="847">
          <cell r="R847" t="str">
            <v/>
          </cell>
        </row>
        <row r="848">
          <cell r="R848" t="str">
            <v/>
          </cell>
        </row>
        <row r="849">
          <cell r="R849">
            <v>8</v>
          </cell>
        </row>
        <row r="850">
          <cell r="R850" t="str">
            <v/>
          </cell>
        </row>
        <row r="851">
          <cell r="R851" t="str">
            <v/>
          </cell>
        </row>
        <row r="852">
          <cell r="R852" t="str">
            <v/>
          </cell>
        </row>
        <row r="853">
          <cell r="R853">
            <v>61</v>
          </cell>
        </row>
        <row r="854">
          <cell r="R854" t="str">
            <v/>
          </cell>
        </row>
        <row r="855">
          <cell r="R855" t="str">
            <v/>
          </cell>
        </row>
        <row r="856">
          <cell r="R856" t="str">
            <v/>
          </cell>
        </row>
        <row r="857">
          <cell r="R857" t="str">
            <v/>
          </cell>
        </row>
        <row r="858">
          <cell r="R858">
            <v>8</v>
          </cell>
        </row>
        <row r="859">
          <cell r="R859">
            <v>20</v>
          </cell>
        </row>
        <row r="860">
          <cell r="R860">
            <v>1</v>
          </cell>
        </row>
        <row r="861">
          <cell r="R861" t="str">
            <v/>
          </cell>
        </row>
        <row r="862">
          <cell r="R862" t="str">
            <v/>
          </cell>
        </row>
        <row r="863">
          <cell r="R863" t="str">
            <v/>
          </cell>
        </row>
        <row r="864">
          <cell r="R864" t="str">
            <v/>
          </cell>
        </row>
        <row r="865">
          <cell r="R865" t="str">
            <v/>
          </cell>
        </row>
        <row r="866">
          <cell r="R866" t="str">
            <v/>
          </cell>
        </row>
        <row r="867">
          <cell r="R867" t="str">
            <v/>
          </cell>
        </row>
        <row r="868">
          <cell r="R868" t="str">
            <v/>
          </cell>
        </row>
        <row r="869">
          <cell r="R869" t="str">
            <v/>
          </cell>
        </row>
        <row r="870">
          <cell r="R870" t="str">
            <v/>
          </cell>
        </row>
        <row r="871">
          <cell r="R871" t="str">
            <v/>
          </cell>
        </row>
        <row r="872">
          <cell r="R872" t="str">
            <v/>
          </cell>
        </row>
        <row r="873">
          <cell r="R873" t="str">
            <v/>
          </cell>
        </row>
        <row r="874">
          <cell r="R874" t="str">
            <v/>
          </cell>
        </row>
        <row r="875">
          <cell r="R875" t="str">
            <v/>
          </cell>
        </row>
        <row r="876">
          <cell r="R876" t="str">
            <v/>
          </cell>
        </row>
        <row r="877">
          <cell r="R877" t="str">
            <v/>
          </cell>
        </row>
        <row r="878">
          <cell r="R878">
            <v>6</v>
          </cell>
        </row>
        <row r="879">
          <cell r="R879" t="str">
            <v/>
          </cell>
        </row>
        <row r="880">
          <cell r="R880" t="str">
            <v/>
          </cell>
        </row>
        <row r="881">
          <cell r="R881">
            <v>1</v>
          </cell>
        </row>
        <row r="882">
          <cell r="R882" t="str">
            <v/>
          </cell>
        </row>
        <row r="883">
          <cell r="R883" t="str">
            <v/>
          </cell>
        </row>
        <row r="884">
          <cell r="R884" t="str">
            <v/>
          </cell>
        </row>
        <row r="885">
          <cell r="R885">
            <v>13</v>
          </cell>
        </row>
        <row r="886">
          <cell r="R886" t="str">
            <v/>
          </cell>
        </row>
        <row r="887">
          <cell r="R887" t="str">
            <v/>
          </cell>
        </row>
        <row r="888">
          <cell r="R888">
            <v>14</v>
          </cell>
        </row>
        <row r="889">
          <cell r="R889" t="str">
            <v/>
          </cell>
        </row>
        <row r="890">
          <cell r="R890" t="str">
            <v/>
          </cell>
        </row>
        <row r="891">
          <cell r="R891" t="str">
            <v/>
          </cell>
        </row>
        <row r="892">
          <cell r="R892" t="str">
            <v/>
          </cell>
        </row>
        <row r="893">
          <cell r="R893">
            <v>4</v>
          </cell>
        </row>
        <row r="894">
          <cell r="R894" t="str">
            <v/>
          </cell>
        </row>
        <row r="895">
          <cell r="R895" t="str">
            <v/>
          </cell>
        </row>
        <row r="896">
          <cell r="R896" t="str">
            <v/>
          </cell>
        </row>
        <row r="897">
          <cell r="R897" t="str">
            <v/>
          </cell>
        </row>
        <row r="898">
          <cell r="R898" t="str">
            <v/>
          </cell>
        </row>
        <row r="899">
          <cell r="R899" t="str">
            <v/>
          </cell>
        </row>
        <row r="900">
          <cell r="R900" t="str">
            <v/>
          </cell>
        </row>
        <row r="901">
          <cell r="R901" t="str">
            <v/>
          </cell>
        </row>
        <row r="902">
          <cell r="R902" t="str">
            <v/>
          </cell>
        </row>
        <row r="903">
          <cell r="R903">
            <v>1</v>
          </cell>
        </row>
        <row r="904">
          <cell r="R904" t="str">
            <v/>
          </cell>
        </row>
        <row r="905">
          <cell r="R905" t="str">
            <v/>
          </cell>
        </row>
        <row r="906">
          <cell r="R906" t="str">
            <v/>
          </cell>
        </row>
        <row r="907">
          <cell r="R907" t="str">
            <v/>
          </cell>
        </row>
        <row r="908">
          <cell r="R908" t="str">
            <v/>
          </cell>
        </row>
        <row r="909">
          <cell r="R909" t="str">
            <v/>
          </cell>
        </row>
        <row r="910">
          <cell r="R910" t="str">
            <v/>
          </cell>
        </row>
        <row r="911">
          <cell r="R911" t="str">
            <v/>
          </cell>
        </row>
        <row r="912">
          <cell r="R912" t="str">
            <v/>
          </cell>
        </row>
        <row r="913">
          <cell r="R913">
            <v>11</v>
          </cell>
        </row>
        <row r="914">
          <cell r="R914">
            <v>3</v>
          </cell>
        </row>
        <row r="915">
          <cell r="R915" t="str">
            <v/>
          </cell>
        </row>
        <row r="916">
          <cell r="R916">
            <v>1</v>
          </cell>
        </row>
        <row r="917">
          <cell r="R917">
            <v>15</v>
          </cell>
        </row>
        <row r="918">
          <cell r="R918">
            <v>1</v>
          </cell>
        </row>
        <row r="919">
          <cell r="R919">
            <v>4</v>
          </cell>
        </row>
        <row r="920">
          <cell r="R920" t="str">
            <v/>
          </cell>
        </row>
        <row r="921">
          <cell r="R921" t="str">
            <v/>
          </cell>
        </row>
        <row r="922">
          <cell r="R922" t="str">
            <v/>
          </cell>
        </row>
        <row r="923">
          <cell r="R923" t="str">
            <v/>
          </cell>
        </row>
        <row r="924">
          <cell r="R924" t="str">
            <v/>
          </cell>
        </row>
        <row r="925">
          <cell r="R925" t="str">
            <v/>
          </cell>
        </row>
        <row r="926">
          <cell r="R926" t="str">
            <v/>
          </cell>
        </row>
        <row r="927">
          <cell r="R927" t="str">
            <v/>
          </cell>
        </row>
        <row r="928">
          <cell r="R928" t="str">
            <v/>
          </cell>
        </row>
        <row r="929">
          <cell r="R929" t="str">
            <v/>
          </cell>
        </row>
        <row r="930">
          <cell r="R930">
            <v>1</v>
          </cell>
        </row>
        <row r="931">
          <cell r="R931" t="str">
            <v/>
          </cell>
        </row>
        <row r="932">
          <cell r="R932" t="str">
            <v/>
          </cell>
        </row>
        <row r="933">
          <cell r="R933" t="str">
            <v/>
          </cell>
        </row>
        <row r="934">
          <cell r="R934" t="str">
            <v/>
          </cell>
        </row>
        <row r="935">
          <cell r="R935" t="str">
            <v/>
          </cell>
        </row>
        <row r="936">
          <cell r="R936">
            <v>1</v>
          </cell>
        </row>
        <row r="937">
          <cell r="R937" t="str">
            <v/>
          </cell>
        </row>
        <row r="938">
          <cell r="R938" t="str">
            <v/>
          </cell>
        </row>
        <row r="939">
          <cell r="R939" t="str">
            <v/>
          </cell>
        </row>
        <row r="940">
          <cell r="R940">
            <v>69</v>
          </cell>
        </row>
        <row r="941">
          <cell r="R941">
            <v>1</v>
          </cell>
        </row>
        <row r="942">
          <cell r="R942">
            <v>7</v>
          </cell>
        </row>
        <row r="943">
          <cell r="R943" t="str">
            <v/>
          </cell>
        </row>
        <row r="944">
          <cell r="R944">
            <v>30</v>
          </cell>
        </row>
        <row r="945">
          <cell r="R945">
            <v>4</v>
          </cell>
        </row>
        <row r="946">
          <cell r="R946">
            <v>1</v>
          </cell>
        </row>
        <row r="947">
          <cell r="R947">
            <v>3</v>
          </cell>
        </row>
        <row r="948">
          <cell r="R948">
            <v>4</v>
          </cell>
        </row>
        <row r="949">
          <cell r="R949">
            <v>2</v>
          </cell>
        </row>
        <row r="950">
          <cell r="R950">
            <v>3</v>
          </cell>
        </row>
        <row r="951">
          <cell r="R951">
            <v>1</v>
          </cell>
        </row>
        <row r="952">
          <cell r="R952">
            <v>5</v>
          </cell>
        </row>
        <row r="953">
          <cell r="R953">
            <v>12</v>
          </cell>
        </row>
        <row r="954">
          <cell r="R954">
            <v>29</v>
          </cell>
        </row>
        <row r="955">
          <cell r="R955">
            <v>5</v>
          </cell>
        </row>
        <row r="956">
          <cell r="R956">
            <v>4</v>
          </cell>
        </row>
        <row r="957">
          <cell r="R957" t="str">
            <v/>
          </cell>
        </row>
        <row r="958">
          <cell r="R958" t="str">
            <v/>
          </cell>
        </row>
        <row r="959">
          <cell r="R959">
            <v>58</v>
          </cell>
        </row>
        <row r="960">
          <cell r="R960" t="str">
            <v/>
          </cell>
        </row>
        <row r="961">
          <cell r="R961">
            <v>3</v>
          </cell>
        </row>
        <row r="962">
          <cell r="R962">
            <v>10</v>
          </cell>
        </row>
        <row r="963">
          <cell r="R963">
            <v>4</v>
          </cell>
        </row>
        <row r="964">
          <cell r="R964">
            <v>5</v>
          </cell>
        </row>
        <row r="965">
          <cell r="R965">
            <v>3</v>
          </cell>
        </row>
        <row r="966">
          <cell r="R966">
            <v>15</v>
          </cell>
        </row>
        <row r="967">
          <cell r="R967" t="str">
            <v/>
          </cell>
        </row>
        <row r="968">
          <cell r="R968" t="str">
            <v/>
          </cell>
        </row>
        <row r="969">
          <cell r="R969" t="str">
            <v/>
          </cell>
        </row>
        <row r="970">
          <cell r="R970" t="str">
            <v/>
          </cell>
        </row>
        <row r="971">
          <cell r="R971" t="str">
            <v/>
          </cell>
        </row>
        <row r="972">
          <cell r="R972" t="str">
            <v/>
          </cell>
        </row>
        <row r="973">
          <cell r="R973" t="str">
            <v/>
          </cell>
        </row>
        <row r="974">
          <cell r="R974" t="str">
            <v/>
          </cell>
        </row>
        <row r="975">
          <cell r="R975" t="str">
            <v/>
          </cell>
        </row>
        <row r="976">
          <cell r="R976" t="str">
            <v/>
          </cell>
        </row>
        <row r="977">
          <cell r="R977" t="str">
            <v/>
          </cell>
        </row>
        <row r="978">
          <cell r="R978" t="str">
            <v/>
          </cell>
        </row>
        <row r="979">
          <cell r="R979" t="str">
            <v/>
          </cell>
        </row>
        <row r="980">
          <cell r="R980" t="str">
            <v/>
          </cell>
        </row>
        <row r="981">
          <cell r="R981">
            <v>4</v>
          </cell>
        </row>
        <row r="982">
          <cell r="R982">
            <v>1</v>
          </cell>
        </row>
        <row r="983">
          <cell r="R983" t="str">
            <v/>
          </cell>
        </row>
        <row r="984">
          <cell r="R984">
            <v>5</v>
          </cell>
        </row>
        <row r="985">
          <cell r="R985">
            <v>18</v>
          </cell>
        </row>
        <row r="986">
          <cell r="R986" t="str">
            <v/>
          </cell>
        </row>
        <row r="987">
          <cell r="R987" t="str">
            <v/>
          </cell>
        </row>
        <row r="988">
          <cell r="R988" t="str">
            <v/>
          </cell>
        </row>
        <row r="989">
          <cell r="R989" t="str">
            <v/>
          </cell>
        </row>
        <row r="990">
          <cell r="R990">
            <v>2</v>
          </cell>
        </row>
        <row r="991">
          <cell r="R991" t="str">
            <v/>
          </cell>
        </row>
        <row r="992">
          <cell r="R992">
            <v>2</v>
          </cell>
        </row>
        <row r="993">
          <cell r="R993" t="str">
            <v/>
          </cell>
        </row>
        <row r="994">
          <cell r="R994" t="str">
            <v/>
          </cell>
        </row>
        <row r="995">
          <cell r="R995" t="str">
            <v/>
          </cell>
        </row>
        <row r="996">
          <cell r="R996" t="str">
            <v/>
          </cell>
        </row>
        <row r="997">
          <cell r="R997" t="str">
            <v/>
          </cell>
        </row>
        <row r="998">
          <cell r="R998" t="str">
            <v/>
          </cell>
        </row>
        <row r="999">
          <cell r="R999" t="str">
            <v/>
          </cell>
        </row>
        <row r="1000">
          <cell r="R1000" t="str">
            <v/>
          </cell>
        </row>
        <row r="1001">
          <cell r="R1001" t="str">
            <v/>
          </cell>
        </row>
        <row r="1002">
          <cell r="R1002" t="str">
            <v/>
          </cell>
        </row>
        <row r="1003">
          <cell r="R1003" t="str">
            <v/>
          </cell>
        </row>
        <row r="1004">
          <cell r="R1004" t="str">
            <v/>
          </cell>
        </row>
        <row r="1005">
          <cell r="R1005" t="str">
            <v/>
          </cell>
        </row>
        <row r="1006">
          <cell r="R1006" t="str">
            <v/>
          </cell>
        </row>
        <row r="1007">
          <cell r="R1007" t="str">
            <v/>
          </cell>
        </row>
        <row r="1008">
          <cell r="R1008" t="str">
            <v/>
          </cell>
        </row>
        <row r="1009">
          <cell r="R1009" t="str">
            <v/>
          </cell>
        </row>
        <row r="1010">
          <cell r="R1010" t="str">
            <v/>
          </cell>
        </row>
        <row r="1011">
          <cell r="R1011">
            <v>7</v>
          </cell>
        </row>
        <row r="1012">
          <cell r="R1012" t="str">
            <v/>
          </cell>
        </row>
        <row r="1013">
          <cell r="R1013">
            <v>50</v>
          </cell>
        </row>
        <row r="1014">
          <cell r="R1014" t="str">
            <v/>
          </cell>
        </row>
        <row r="1015">
          <cell r="R1015" t="str">
            <v/>
          </cell>
        </row>
        <row r="1016">
          <cell r="R1016" t="str">
            <v/>
          </cell>
        </row>
        <row r="1017">
          <cell r="R1017" t="str">
            <v/>
          </cell>
        </row>
        <row r="1018">
          <cell r="R1018" t="str">
            <v/>
          </cell>
        </row>
        <row r="1019">
          <cell r="R1019">
            <v>2</v>
          </cell>
        </row>
        <row r="1020">
          <cell r="R1020">
            <v>3</v>
          </cell>
        </row>
        <row r="1021">
          <cell r="R1021" t="str">
            <v/>
          </cell>
        </row>
        <row r="1022">
          <cell r="R1022">
            <v>1</v>
          </cell>
        </row>
        <row r="1023">
          <cell r="R1023">
            <v>3</v>
          </cell>
        </row>
        <row r="1024">
          <cell r="R1024">
            <v>2</v>
          </cell>
        </row>
        <row r="1025">
          <cell r="R1025">
            <v>5</v>
          </cell>
        </row>
        <row r="1026">
          <cell r="R1026" t="str">
            <v/>
          </cell>
        </row>
        <row r="1027">
          <cell r="R1027" t="str">
            <v/>
          </cell>
        </row>
        <row r="1028">
          <cell r="R1028" t="str">
            <v/>
          </cell>
        </row>
        <row r="1029">
          <cell r="R1029" t="str">
            <v/>
          </cell>
        </row>
        <row r="1030">
          <cell r="R1030" t="str">
            <v/>
          </cell>
        </row>
        <row r="1031">
          <cell r="R1031">
            <v>1</v>
          </cell>
        </row>
        <row r="1032">
          <cell r="R1032">
            <v>5</v>
          </cell>
        </row>
        <row r="1033">
          <cell r="R1033" t="str">
            <v/>
          </cell>
        </row>
        <row r="1034">
          <cell r="R1034">
            <v>12</v>
          </cell>
        </row>
        <row r="1035">
          <cell r="R1035" t="str">
            <v/>
          </cell>
        </row>
        <row r="1036">
          <cell r="R1036">
            <v>2</v>
          </cell>
        </row>
        <row r="1037">
          <cell r="R1037" t="str">
            <v/>
          </cell>
        </row>
        <row r="1038">
          <cell r="R1038" t="str">
            <v/>
          </cell>
        </row>
        <row r="1039">
          <cell r="R1039">
            <v>7</v>
          </cell>
        </row>
        <row r="1040">
          <cell r="R1040">
            <v>1</v>
          </cell>
        </row>
        <row r="1041">
          <cell r="R1041">
            <v>3</v>
          </cell>
        </row>
        <row r="1042">
          <cell r="R1042" t="str">
            <v/>
          </cell>
        </row>
        <row r="1043">
          <cell r="R1043">
            <v>6</v>
          </cell>
        </row>
        <row r="1044">
          <cell r="R1044" t="str">
            <v/>
          </cell>
        </row>
        <row r="1045">
          <cell r="R1045" t="str">
            <v/>
          </cell>
        </row>
        <row r="1046">
          <cell r="R1046" t="str">
            <v/>
          </cell>
        </row>
        <row r="1047">
          <cell r="R1047">
            <v>2</v>
          </cell>
        </row>
        <row r="1048">
          <cell r="R1048">
            <v>1</v>
          </cell>
        </row>
        <row r="1049">
          <cell r="R1049" t="str">
            <v/>
          </cell>
        </row>
        <row r="1050">
          <cell r="R1050" t="str">
            <v/>
          </cell>
        </row>
        <row r="1051">
          <cell r="R1051" t="str">
            <v/>
          </cell>
        </row>
        <row r="1052">
          <cell r="R1052" t="str">
            <v/>
          </cell>
        </row>
        <row r="1053">
          <cell r="R1053">
            <v>2</v>
          </cell>
        </row>
        <row r="1054">
          <cell r="R1054" t="str">
            <v/>
          </cell>
        </row>
        <row r="1055">
          <cell r="R1055">
            <v>6</v>
          </cell>
        </row>
        <row r="1056">
          <cell r="R1056">
            <v>4</v>
          </cell>
        </row>
        <row r="1057">
          <cell r="R1057" t="str">
            <v/>
          </cell>
        </row>
        <row r="1058">
          <cell r="R1058" t="str">
            <v/>
          </cell>
        </row>
        <row r="1059">
          <cell r="R1059" t="str">
            <v/>
          </cell>
        </row>
        <row r="1060">
          <cell r="R1060" t="str">
            <v/>
          </cell>
        </row>
        <row r="1061">
          <cell r="R1061" t="str">
            <v/>
          </cell>
        </row>
        <row r="1062">
          <cell r="R1062">
            <v>17</v>
          </cell>
        </row>
        <row r="1063">
          <cell r="R1063">
            <v>2</v>
          </cell>
        </row>
        <row r="1064">
          <cell r="R1064" t="str">
            <v/>
          </cell>
        </row>
        <row r="1065">
          <cell r="R1065" t="str">
            <v/>
          </cell>
        </row>
        <row r="1066">
          <cell r="R1066" t="str">
            <v/>
          </cell>
        </row>
        <row r="1067">
          <cell r="R1067">
            <v>1</v>
          </cell>
        </row>
        <row r="1068">
          <cell r="R1068" t="str">
            <v/>
          </cell>
        </row>
        <row r="1069">
          <cell r="R1069" t="str">
            <v/>
          </cell>
        </row>
        <row r="1070">
          <cell r="R1070" t="str">
            <v/>
          </cell>
        </row>
        <row r="1071">
          <cell r="R1071" t="str">
            <v/>
          </cell>
        </row>
        <row r="1072">
          <cell r="R1072" t="str">
            <v/>
          </cell>
        </row>
        <row r="1073">
          <cell r="R1073" t="str">
            <v/>
          </cell>
        </row>
        <row r="1074">
          <cell r="R1074" t="str">
            <v/>
          </cell>
        </row>
        <row r="1075">
          <cell r="R1075" t="str">
            <v/>
          </cell>
        </row>
        <row r="1076">
          <cell r="R1076" t="str">
            <v/>
          </cell>
        </row>
        <row r="1077">
          <cell r="R1077" t="str">
            <v/>
          </cell>
        </row>
        <row r="1078">
          <cell r="R1078">
            <v>3</v>
          </cell>
        </row>
        <row r="1079">
          <cell r="R1079" t="str">
            <v/>
          </cell>
        </row>
        <row r="1080">
          <cell r="R1080">
            <v>6</v>
          </cell>
        </row>
        <row r="1081">
          <cell r="R1081">
            <v>1</v>
          </cell>
        </row>
        <row r="1082">
          <cell r="R1082" t="str">
            <v/>
          </cell>
        </row>
        <row r="1083">
          <cell r="R1083" t="str">
            <v/>
          </cell>
        </row>
        <row r="1084">
          <cell r="R1084">
            <v>1</v>
          </cell>
        </row>
        <row r="1085">
          <cell r="R1085" t="str">
            <v/>
          </cell>
        </row>
        <row r="1086">
          <cell r="R1086" t="str">
            <v/>
          </cell>
        </row>
        <row r="1087">
          <cell r="R1087" t="str">
            <v/>
          </cell>
        </row>
        <row r="1088">
          <cell r="R1088">
            <v>4</v>
          </cell>
        </row>
        <row r="1089">
          <cell r="R1089" t="str">
            <v/>
          </cell>
        </row>
        <row r="1090">
          <cell r="R1090">
            <v>1</v>
          </cell>
        </row>
        <row r="1091">
          <cell r="R1091">
            <v>1</v>
          </cell>
        </row>
        <row r="1092">
          <cell r="R1092" t="str">
            <v/>
          </cell>
        </row>
        <row r="1093">
          <cell r="R1093" t="str">
            <v/>
          </cell>
        </row>
        <row r="1094">
          <cell r="R1094">
            <v>4</v>
          </cell>
        </row>
        <row r="1095">
          <cell r="R1095" t="str">
            <v/>
          </cell>
        </row>
        <row r="1096">
          <cell r="R1096">
            <v>4</v>
          </cell>
        </row>
        <row r="1097">
          <cell r="R1097" t="str">
            <v/>
          </cell>
        </row>
        <row r="1098">
          <cell r="R1098" t="str">
            <v/>
          </cell>
        </row>
        <row r="1099">
          <cell r="R1099" t="str">
            <v/>
          </cell>
        </row>
        <row r="1100">
          <cell r="R1100" t="str">
            <v/>
          </cell>
        </row>
        <row r="1101">
          <cell r="R1101">
            <v>1</v>
          </cell>
        </row>
        <row r="1102">
          <cell r="R1102" t="str">
            <v/>
          </cell>
        </row>
        <row r="1103">
          <cell r="R1103" t="str">
            <v/>
          </cell>
        </row>
        <row r="1104">
          <cell r="R1104" t="str">
            <v/>
          </cell>
        </row>
        <row r="1105">
          <cell r="R1105" t="str">
            <v/>
          </cell>
        </row>
        <row r="1106">
          <cell r="R1106">
            <v>1</v>
          </cell>
        </row>
        <row r="1107">
          <cell r="R1107">
            <v>2</v>
          </cell>
        </row>
        <row r="1108">
          <cell r="R1108" t="str">
            <v/>
          </cell>
        </row>
        <row r="1109">
          <cell r="R1109" t="str">
            <v/>
          </cell>
        </row>
        <row r="1110">
          <cell r="R1110" t="str">
            <v/>
          </cell>
        </row>
        <row r="1111">
          <cell r="R1111">
            <v>2</v>
          </cell>
        </row>
        <row r="1112">
          <cell r="R1112" t="str">
            <v/>
          </cell>
        </row>
        <row r="1113">
          <cell r="R1113" t="str">
            <v/>
          </cell>
        </row>
        <row r="1114">
          <cell r="R1114" t="str">
            <v/>
          </cell>
        </row>
        <row r="1115">
          <cell r="R1115">
            <v>3</v>
          </cell>
        </row>
        <row r="1116">
          <cell r="R1116" t="str">
            <v/>
          </cell>
        </row>
        <row r="1117">
          <cell r="R1117">
            <v>1</v>
          </cell>
        </row>
        <row r="1118">
          <cell r="R1118" t="str">
            <v/>
          </cell>
        </row>
        <row r="1119">
          <cell r="R1119">
            <v>2</v>
          </cell>
        </row>
        <row r="1120">
          <cell r="R1120" t="str">
            <v/>
          </cell>
        </row>
        <row r="1121">
          <cell r="R1121">
            <v>2</v>
          </cell>
        </row>
        <row r="1122">
          <cell r="R1122" t="str">
            <v/>
          </cell>
        </row>
        <row r="1123">
          <cell r="R1123" t="str">
            <v/>
          </cell>
        </row>
        <row r="1124">
          <cell r="R1124" t="str">
            <v/>
          </cell>
        </row>
        <row r="1125">
          <cell r="R1125" t="str">
            <v/>
          </cell>
        </row>
        <row r="1126">
          <cell r="R1126" t="str">
            <v/>
          </cell>
        </row>
        <row r="1127">
          <cell r="R1127" t="str">
            <v/>
          </cell>
        </row>
        <row r="1128">
          <cell r="R1128" t="str">
            <v/>
          </cell>
        </row>
        <row r="1129">
          <cell r="R1129">
            <v>267</v>
          </cell>
        </row>
        <row r="1130">
          <cell r="R1130">
            <v>829</v>
          </cell>
        </row>
        <row r="1131">
          <cell r="R1131">
            <v>878</v>
          </cell>
        </row>
        <row r="1132">
          <cell r="R1132">
            <v>277</v>
          </cell>
        </row>
        <row r="1133">
          <cell r="R1133">
            <v>19</v>
          </cell>
        </row>
        <row r="1134">
          <cell r="R1134">
            <v>2057</v>
          </cell>
        </row>
        <row r="1135">
          <cell r="R1135">
            <v>10</v>
          </cell>
        </row>
        <row r="1136">
          <cell r="R1136">
            <v>15</v>
          </cell>
        </row>
        <row r="1137">
          <cell r="R1137">
            <v>2422</v>
          </cell>
        </row>
        <row r="1138">
          <cell r="R1138">
            <v>153</v>
          </cell>
        </row>
        <row r="1139">
          <cell r="R1139">
            <v>137</v>
          </cell>
        </row>
        <row r="1140">
          <cell r="R1140" t="str">
            <v/>
          </cell>
        </row>
        <row r="1141">
          <cell r="R1141">
            <v>13</v>
          </cell>
        </row>
        <row r="1142">
          <cell r="R1142">
            <v>371130</v>
          </cell>
        </row>
        <row r="1143">
          <cell r="R1143">
            <v>1431</v>
          </cell>
        </row>
        <row r="1144">
          <cell r="R1144">
            <v>50</v>
          </cell>
        </row>
        <row r="1145">
          <cell r="R1145">
            <v>12</v>
          </cell>
        </row>
        <row r="1146">
          <cell r="R1146">
            <v>71</v>
          </cell>
        </row>
        <row r="1147">
          <cell r="R1147">
            <v>7</v>
          </cell>
        </row>
        <row r="1148">
          <cell r="R1148">
            <v>22</v>
          </cell>
        </row>
        <row r="1149">
          <cell r="R1149">
            <v>166</v>
          </cell>
        </row>
        <row r="1150">
          <cell r="R1150">
            <v>263</v>
          </cell>
        </row>
        <row r="1151">
          <cell r="R1151">
            <v>54</v>
          </cell>
        </row>
        <row r="1152">
          <cell r="R1152">
            <v>108</v>
          </cell>
        </row>
        <row r="1153">
          <cell r="R1153">
            <v>10</v>
          </cell>
        </row>
        <row r="1154">
          <cell r="R1154">
            <v>29</v>
          </cell>
        </row>
        <row r="1155">
          <cell r="R1155">
            <v>8</v>
          </cell>
        </row>
        <row r="1156">
          <cell r="R1156">
            <v>4</v>
          </cell>
        </row>
        <row r="1157">
          <cell r="R1157">
            <v>4</v>
          </cell>
        </row>
        <row r="1158">
          <cell r="R1158">
            <v>6</v>
          </cell>
        </row>
        <row r="1159">
          <cell r="R1159">
            <v>4</v>
          </cell>
        </row>
        <row r="1160">
          <cell r="R1160">
            <v>4</v>
          </cell>
        </row>
        <row r="1161">
          <cell r="R1161">
            <v>4</v>
          </cell>
        </row>
        <row r="1162">
          <cell r="R1162" t="str">
            <v/>
          </cell>
        </row>
      </sheetData>
      <sheetData sheetId="5" refreshError="1"/>
      <sheetData sheetId="6" refreshError="1"/>
      <sheetData sheetId="7" refreshError="1"/>
      <sheetData sheetId="8" refreshError="1"/>
      <sheetData sheetId="9" refreshError="1"/>
      <sheetData sheetId="10"/>
      <sheetData sheetId="11">
        <row r="1">
          <cell r="A1" t="str">
            <v>Cod_depto</v>
          </cell>
        </row>
      </sheetData>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4" displayName="Tabla4" ref="AK18:AO37" headerRowCount="0" totalsRowShown="0" headerRowDxfId="18" headerRowBorderDxfId="17" tableBorderDxfId="16" totalsRowBorderDxfId="15" headerRowCellStyle="Porcentaje">
  <tableColumns count="5">
    <tableColumn id="1" xr3:uid="{00000000-0010-0000-0000-000001000000}" name="Columna1" headerRowDxfId="14" dataDxfId="13"/>
    <tableColumn id="2" xr3:uid="{00000000-0010-0000-0000-000002000000}" name="Valores" headerRowDxfId="12" dataDxfId="11"/>
    <tableColumn id="3" xr3:uid="{00000000-0010-0000-0000-000003000000}" name="Columna2" headerRowDxfId="10" dataDxfId="9"/>
    <tableColumn id="4" xr3:uid="{00000000-0010-0000-0000-000004000000}" name="Porcentaje" headerRowDxfId="8" dataDxfId="7" headerRowCellStyle="Porcentaje">
      <calculatedColumnFormula>#REF!/SUM($O$81:$P$87)*-100</calculatedColumnFormula>
    </tableColumn>
    <tableColumn id="5" xr3:uid="{00000000-0010-0000-0000-000005000000}" name="Columna3" headerRowDxfId="6" dataDxfId="5" headerRowCellStyle="Porcentaje">
      <calculatedColumnFormula>#REF!/SUM($O$81:$P$87)*100</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A2:C1124" totalsRowShown="0" headerRowBorderDxfId="4" tableBorderDxfId="3">
  <autoFilter ref="A2:C1124" xr:uid="{00000000-0009-0000-0100-000002000000}"/>
  <tableColumns count="3">
    <tableColumn id="1" xr3:uid="{00000000-0010-0000-0100-000001000000}" name="Cod_mun" dataDxfId="2" dataCellStyle="Porcentaje"/>
    <tableColumn id="2" xr3:uid="{00000000-0010-0000-0100-000002000000}" name="Municipio" dataDxfId="1" dataCellStyle="Porcentaje"/>
    <tableColumn id="3" xr3:uid="{00000000-0010-0000-0100-000003000000}" name="Poblacion" dataDxfId="0">
      <calculatedColumnFormula>W3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9"/>
  <dimension ref="A1:AF248"/>
  <sheetViews>
    <sheetView tabSelected="1" zoomScale="60" zoomScaleNormal="60" workbookViewId="0">
      <selection activeCell="E6" sqref="E6:Q6"/>
    </sheetView>
  </sheetViews>
  <sheetFormatPr baseColWidth="10" defaultColWidth="0" defaultRowHeight="11.25" customHeight="1" zeroHeight="1"/>
  <cols>
    <col min="1" max="1" width="6" style="549" customWidth="1"/>
    <col min="2" max="2" width="7" style="549" customWidth="1"/>
    <col min="3" max="3" width="15.453125" style="549" customWidth="1"/>
    <col min="4" max="18" width="7" style="549" customWidth="1"/>
    <col min="19" max="19" width="8.6328125" style="549" customWidth="1"/>
    <col min="20" max="32" width="0" style="549" hidden="1" customWidth="1"/>
    <col min="33" max="16384" width="8.6328125" style="549" hidden="1"/>
  </cols>
  <sheetData>
    <row r="1" spans="1:32" ht="11.25" customHeight="1">
      <c r="A1" s="548" t="s">
        <v>3662</v>
      </c>
      <c r="B1" s="548" t="s">
        <v>3662</v>
      </c>
      <c r="C1" s="548" t="s">
        <v>3662</v>
      </c>
      <c r="D1" s="548" t="s">
        <v>3662</v>
      </c>
      <c r="E1" s="548" t="s">
        <v>3662</v>
      </c>
      <c r="F1" s="548" t="s">
        <v>3662</v>
      </c>
      <c r="G1" s="548" t="s">
        <v>3662</v>
      </c>
      <c r="H1" s="548" t="s">
        <v>3662</v>
      </c>
      <c r="I1" s="548" t="s">
        <v>3662</v>
      </c>
      <c r="J1" s="548" t="s">
        <v>3662</v>
      </c>
      <c r="K1" s="548" t="s">
        <v>3662</v>
      </c>
      <c r="L1" s="548" t="s">
        <v>3662</v>
      </c>
      <c r="M1" s="548" t="s">
        <v>3662</v>
      </c>
      <c r="N1" s="548" t="s">
        <v>3662</v>
      </c>
      <c r="O1" s="548" t="s">
        <v>3662</v>
      </c>
      <c r="P1" s="548" t="s">
        <v>3662</v>
      </c>
      <c r="Q1" s="542" t="s">
        <v>3662</v>
      </c>
      <c r="R1" s="557" t="s">
        <v>3663</v>
      </c>
      <c r="S1" s="557" t="s">
        <v>3664</v>
      </c>
      <c r="T1" s="557" t="s">
        <v>3665</v>
      </c>
      <c r="U1" s="557" t="s">
        <v>5</v>
      </c>
      <c r="V1" s="557" t="s">
        <v>6</v>
      </c>
      <c r="W1" s="557" t="s">
        <v>3666</v>
      </c>
      <c r="X1" s="557" t="s">
        <v>3667</v>
      </c>
      <c r="Y1" s="558" t="s">
        <v>3662</v>
      </c>
      <c r="Z1" s="558"/>
      <c r="AA1" s="542" t="s">
        <v>3662</v>
      </c>
      <c r="AB1" s="542" t="s">
        <v>3662</v>
      </c>
      <c r="AC1" s="550" t="s">
        <v>3663</v>
      </c>
      <c r="AD1" s="559" t="s">
        <v>3662</v>
      </c>
      <c r="AE1" s="550" t="s">
        <v>3668</v>
      </c>
      <c r="AF1" s="542" t="s">
        <v>3662</v>
      </c>
    </row>
    <row r="2" spans="1:32" ht="99.75" customHeight="1">
      <c r="A2" s="560" t="s">
        <v>3662</v>
      </c>
      <c r="B2" s="561" t="s">
        <v>3662</v>
      </c>
      <c r="C2" s="562"/>
      <c r="D2" s="562"/>
      <c r="E2" s="562"/>
      <c r="F2" s="562"/>
      <c r="G2" s="562"/>
      <c r="H2" s="562"/>
      <c r="I2" s="562"/>
      <c r="J2" s="562"/>
      <c r="K2" s="562"/>
      <c r="L2" s="562"/>
      <c r="M2" s="562"/>
      <c r="N2" s="562"/>
      <c r="O2" s="562"/>
      <c r="P2" s="562"/>
      <c r="Q2" s="562"/>
      <c r="R2" s="563" t="s">
        <v>3662</v>
      </c>
      <c r="S2" s="542" t="s">
        <v>3662</v>
      </c>
      <c r="T2" s="542" t="s">
        <v>3662</v>
      </c>
      <c r="U2" s="542" t="s">
        <v>3662</v>
      </c>
      <c r="V2" s="542" t="s">
        <v>3662</v>
      </c>
      <c r="W2" s="542" t="s">
        <v>3662</v>
      </c>
      <c r="X2" s="542" t="s">
        <v>3662</v>
      </c>
      <c r="Y2" s="558"/>
      <c r="Z2" s="558"/>
      <c r="AA2" s="542" t="s">
        <v>3662</v>
      </c>
      <c r="AB2" s="542" t="s">
        <v>3662</v>
      </c>
      <c r="AC2" s="542">
        <v>1575</v>
      </c>
      <c r="AD2" s="548" t="s">
        <v>3662</v>
      </c>
      <c r="AE2" s="542" t="s">
        <v>3669</v>
      </c>
      <c r="AF2" s="542" t="s">
        <v>3662</v>
      </c>
    </row>
    <row r="3" spans="1:32" ht="22.5" customHeight="1">
      <c r="A3" s="542" t="s">
        <v>3662</v>
      </c>
      <c r="B3" s="555" t="s">
        <v>3662</v>
      </c>
      <c r="C3" s="564" t="s">
        <v>4253</v>
      </c>
      <c r="D3" s="564"/>
      <c r="E3" s="564"/>
      <c r="F3" s="564"/>
      <c r="G3" s="564"/>
      <c r="H3" s="565"/>
      <c r="I3" s="565"/>
      <c r="J3" s="565"/>
      <c r="K3" s="566"/>
      <c r="L3" s="566"/>
      <c r="M3" s="566"/>
      <c r="N3" s="566"/>
      <c r="O3" s="566"/>
      <c r="P3" s="566"/>
      <c r="Q3" s="567"/>
      <c r="R3" s="554" t="s">
        <v>3662</v>
      </c>
      <c r="S3" s="542" t="s">
        <v>3662</v>
      </c>
      <c r="T3" s="542" t="s">
        <v>3662</v>
      </c>
      <c r="U3" s="542" t="s">
        <v>3662</v>
      </c>
      <c r="V3" s="542" t="s">
        <v>3662</v>
      </c>
      <c r="W3" s="542" t="s">
        <v>3662</v>
      </c>
      <c r="X3" s="542" t="s">
        <v>3662</v>
      </c>
      <c r="Y3" s="542" t="s">
        <v>3662</v>
      </c>
      <c r="Z3" s="542" t="s">
        <v>3662</v>
      </c>
      <c r="AA3" s="542" t="s">
        <v>3662</v>
      </c>
      <c r="AB3" s="542" t="s">
        <v>3662</v>
      </c>
      <c r="AC3" s="542">
        <v>2135</v>
      </c>
      <c r="AD3" s="548" t="s">
        <v>3662</v>
      </c>
      <c r="AE3" s="542" t="s">
        <v>3670</v>
      </c>
      <c r="AF3" s="542" t="s">
        <v>3662</v>
      </c>
    </row>
    <row r="4" spans="1:32" ht="165" customHeight="1">
      <c r="A4" s="542" t="s">
        <v>3662</v>
      </c>
      <c r="B4" s="555" t="s">
        <v>3662</v>
      </c>
      <c r="C4" s="568" t="s">
        <v>4225</v>
      </c>
      <c r="D4" s="568"/>
      <c r="E4" s="568"/>
      <c r="F4" s="568"/>
      <c r="G4" s="568"/>
      <c r="H4" s="568"/>
      <c r="I4" s="568"/>
      <c r="J4" s="568"/>
      <c r="K4" s="568"/>
      <c r="L4" s="568"/>
      <c r="M4" s="568"/>
      <c r="N4" s="568"/>
      <c r="O4" s="568"/>
      <c r="P4" s="568"/>
      <c r="Q4" s="568"/>
      <c r="R4" s="554" t="s">
        <v>3662</v>
      </c>
      <c r="S4" s="557" t="s">
        <v>5</v>
      </c>
      <c r="T4" s="557" t="s">
        <v>3671</v>
      </c>
      <c r="U4" s="557" t="s">
        <v>6</v>
      </c>
      <c r="V4" s="557" t="s">
        <v>3663</v>
      </c>
      <c r="W4" s="557" t="s">
        <v>3664</v>
      </c>
      <c r="X4" s="557" t="s">
        <v>3665</v>
      </c>
      <c r="Y4" s="557" t="s">
        <v>3666</v>
      </c>
      <c r="Z4" s="557" t="s">
        <v>3667</v>
      </c>
      <c r="AA4" s="542" t="s">
        <v>3662</v>
      </c>
      <c r="AB4" s="542" t="s">
        <v>3662</v>
      </c>
      <c r="AC4" s="542">
        <v>1804</v>
      </c>
      <c r="AD4" s="548" t="s">
        <v>3662</v>
      </c>
      <c r="AE4" s="542" t="s">
        <v>3672</v>
      </c>
      <c r="AF4" s="542" t="s">
        <v>3662</v>
      </c>
    </row>
    <row r="5" spans="1:32" ht="14.25" customHeight="1">
      <c r="A5" s="542" t="s">
        <v>3662</v>
      </c>
      <c r="B5" s="555" t="s">
        <v>3662</v>
      </c>
      <c r="C5" s="569"/>
      <c r="D5" s="570"/>
      <c r="E5" s="570"/>
      <c r="F5" s="570"/>
      <c r="G5" s="570"/>
      <c r="H5" s="570"/>
      <c r="I5" s="570"/>
      <c r="J5" s="570"/>
      <c r="K5" s="570"/>
      <c r="L5" s="570"/>
      <c r="M5" s="570"/>
      <c r="N5" s="570"/>
      <c r="O5" s="570"/>
      <c r="P5" s="570"/>
      <c r="Q5" s="571"/>
      <c r="R5" s="554" t="s">
        <v>3662</v>
      </c>
      <c r="S5" s="547" t="s">
        <v>200</v>
      </c>
      <c r="T5" s="547">
        <v>91263</v>
      </c>
      <c r="U5" s="547" t="s">
        <v>3673</v>
      </c>
      <c r="V5" s="547">
        <v>1001</v>
      </c>
      <c r="W5" s="547" t="s">
        <v>3674</v>
      </c>
      <c r="X5" s="547" t="s">
        <v>3675</v>
      </c>
      <c r="Y5" s="547" t="s">
        <v>207</v>
      </c>
      <c r="Z5" s="547" t="s">
        <v>3676</v>
      </c>
      <c r="AA5" s="542" t="s">
        <v>3662</v>
      </c>
      <c r="AB5" s="542" t="s">
        <v>3662</v>
      </c>
      <c r="AC5" s="542">
        <v>1512</v>
      </c>
      <c r="AD5" s="548" t="s">
        <v>3662</v>
      </c>
      <c r="AE5" s="542" t="s">
        <v>3677</v>
      </c>
      <c r="AF5" s="542" t="s">
        <v>3662</v>
      </c>
    </row>
    <row r="6" spans="1:32" ht="15.75" customHeight="1">
      <c r="A6" s="542" t="s">
        <v>3662</v>
      </c>
      <c r="B6" s="555" t="s">
        <v>3662</v>
      </c>
      <c r="C6" s="556" t="s">
        <v>3678</v>
      </c>
      <c r="D6" s="556"/>
      <c r="E6" s="572" t="s">
        <v>3679</v>
      </c>
      <c r="F6" s="572"/>
      <c r="G6" s="572"/>
      <c r="H6" s="572"/>
      <c r="I6" s="572"/>
      <c r="J6" s="572"/>
      <c r="K6" s="572"/>
      <c r="L6" s="572"/>
      <c r="M6" s="572"/>
      <c r="N6" s="572"/>
      <c r="O6" s="572"/>
      <c r="P6" s="572"/>
      <c r="Q6" s="572"/>
      <c r="R6" s="554" t="s">
        <v>3662</v>
      </c>
      <c r="S6" s="547" t="s">
        <v>200</v>
      </c>
      <c r="T6" s="547">
        <v>91405</v>
      </c>
      <c r="U6" s="547" t="s">
        <v>3680</v>
      </c>
      <c r="V6" s="547">
        <v>1001</v>
      </c>
      <c r="W6" s="547" t="s">
        <v>3674</v>
      </c>
      <c r="X6" s="547" t="s">
        <v>3675</v>
      </c>
      <c r="Y6" s="547" t="s">
        <v>207</v>
      </c>
      <c r="Z6" s="547" t="s">
        <v>3676</v>
      </c>
      <c r="AA6" s="542" t="s">
        <v>3662</v>
      </c>
      <c r="AB6" s="542" t="s">
        <v>3662</v>
      </c>
      <c r="AC6" s="542">
        <v>1774</v>
      </c>
      <c r="AD6" s="548" t="s">
        <v>3662</v>
      </c>
      <c r="AE6" s="542" t="s">
        <v>3681</v>
      </c>
      <c r="AF6" s="542" t="s">
        <v>3662</v>
      </c>
    </row>
    <row r="7" spans="1:32" ht="50.25" customHeight="1">
      <c r="A7" s="542" t="s">
        <v>3662</v>
      </c>
      <c r="B7" s="543" t="s">
        <v>3662</v>
      </c>
      <c r="C7" s="544" t="s">
        <v>3662</v>
      </c>
      <c r="D7" s="544" t="s">
        <v>3662</v>
      </c>
      <c r="E7" s="545" t="s">
        <v>3662</v>
      </c>
      <c r="F7" s="545" t="s">
        <v>3662</v>
      </c>
      <c r="G7" s="545" t="s">
        <v>3662</v>
      </c>
      <c r="H7" s="545" t="s">
        <v>3662</v>
      </c>
      <c r="I7" s="545" t="s">
        <v>3662</v>
      </c>
      <c r="J7" s="545" t="s">
        <v>3662</v>
      </c>
      <c r="K7" s="545" t="s">
        <v>3662</v>
      </c>
      <c r="L7" s="545" t="s">
        <v>3662</v>
      </c>
      <c r="M7" s="545" t="s">
        <v>3662</v>
      </c>
      <c r="N7" s="545" t="s">
        <v>3662</v>
      </c>
      <c r="O7" s="545" t="s">
        <v>3662</v>
      </c>
      <c r="P7" s="545" t="s">
        <v>3662</v>
      </c>
      <c r="Q7" s="545" t="s">
        <v>3662</v>
      </c>
      <c r="R7" s="546" t="s">
        <v>3662</v>
      </c>
      <c r="S7" s="547" t="s">
        <v>200</v>
      </c>
      <c r="T7" s="547">
        <v>91536</v>
      </c>
      <c r="U7" s="547" t="s">
        <v>3682</v>
      </c>
      <c r="V7" s="547">
        <v>1001</v>
      </c>
      <c r="W7" s="547" t="s">
        <v>3674</v>
      </c>
      <c r="X7" s="547" t="s">
        <v>3675</v>
      </c>
      <c r="Y7" s="547" t="s">
        <v>207</v>
      </c>
      <c r="Z7" s="547" t="s">
        <v>3676</v>
      </c>
      <c r="AA7" s="542" t="s">
        <v>3662</v>
      </c>
      <c r="AB7" s="542" t="s">
        <v>3662</v>
      </c>
      <c r="AC7" s="542">
        <v>1135</v>
      </c>
      <c r="AD7" s="548" t="s">
        <v>3662</v>
      </c>
      <c r="AE7" s="542" t="s">
        <v>3683</v>
      </c>
      <c r="AF7" s="542" t="s">
        <v>3662</v>
      </c>
    </row>
    <row r="8" spans="1:32" ht="11.25" customHeight="1">
      <c r="A8" s="542" t="s">
        <v>3662</v>
      </c>
      <c r="B8" s="542" t="s">
        <v>3662</v>
      </c>
      <c r="C8" s="542" t="s">
        <v>3662</v>
      </c>
      <c r="D8" s="542" t="s">
        <v>3662</v>
      </c>
      <c r="E8" s="542" t="s">
        <v>3662</v>
      </c>
      <c r="F8" s="542" t="s">
        <v>3662</v>
      </c>
      <c r="G8" s="542" t="s">
        <v>3662</v>
      </c>
      <c r="H8" s="542" t="s">
        <v>3662</v>
      </c>
      <c r="I8" s="542" t="s">
        <v>3662</v>
      </c>
      <c r="J8" s="542" t="s">
        <v>3662</v>
      </c>
      <c r="K8" s="542" t="s">
        <v>3662</v>
      </c>
      <c r="L8" s="542" t="s">
        <v>3662</v>
      </c>
      <c r="M8" s="542" t="s">
        <v>3662</v>
      </c>
      <c r="N8" s="542" t="s">
        <v>3662</v>
      </c>
      <c r="O8" s="542" t="s">
        <v>3662</v>
      </c>
      <c r="P8" s="542" t="s">
        <v>3662</v>
      </c>
      <c r="Q8" s="542" t="s">
        <v>3662</v>
      </c>
      <c r="R8" s="547">
        <v>91</v>
      </c>
      <c r="S8" s="547" t="s">
        <v>200</v>
      </c>
      <c r="T8" s="547">
        <v>91669</v>
      </c>
      <c r="U8" s="547" t="s">
        <v>2979</v>
      </c>
      <c r="V8" s="547">
        <v>1001</v>
      </c>
      <c r="W8" s="547" t="s">
        <v>3674</v>
      </c>
      <c r="X8" s="547" t="s">
        <v>3675</v>
      </c>
      <c r="Y8" s="547" t="s">
        <v>207</v>
      </c>
      <c r="Z8" s="547" t="s">
        <v>3676</v>
      </c>
      <c r="AA8" s="542" t="s">
        <v>3662</v>
      </c>
      <c r="AB8" s="542" t="s">
        <v>3662</v>
      </c>
      <c r="AC8" s="542">
        <v>1076</v>
      </c>
      <c r="AD8" s="548" t="s">
        <v>3662</v>
      </c>
      <c r="AE8" s="542" t="s">
        <v>3684</v>
      </c>
      <c r="AF8" s="548" t="s">
        <v>3662</v>
      </c>
    </row>
    <row r="9" spans="1:32" ht="11.25" customHeight="1">
      <c r="A9" s="550" t="s">
        <v>3685</v>
      </c>
      <c r="B9" s="550" t="s">
        <v>3686</v>
      </c>
      <c r="C9" s="550" t="s">
        <v>3687</v>
      </c>
      <c r="D9" s="550" t="s">
        <v>3688</v>
      </c>
      <c r="E9" s="550" t="s">
        <v>3689</v>
      </c>
      <c r="F9" s="550" t="s">
        <v>3690</v>
      </c>
      <c r="G9" s="550" t="s">
        <v>3691</v>
      </c>
      <c r="H9" s="550" t="s">
        <v>3692</v>
      </c>
      <c r="I9" s="550" t="s">
        <v>3693</v>
      </c>
      <c r="J9" s="550" t="s">
        <v>3694</v>
      </c>
      <c r="K9" s="550" t="s">
        <v>3695</v>
      </c>
      <c r="L9" s="550" t="s">
        <v>3696</v>
      </c>
      <c r="M9" s="550" t="s">
        <v>3697</v>
      </c>
      <c r="N9" s="550" t="s">
        <v>3698</v>
      </c>
      <c r="O9" s="550" t="s">
        <v>3699</v>
      </c>
      <c r="P9" s="550" t="s">
        <v>3700</v>
      </c>
      <c r="Q9" s="542" t="s">
        <v>3662</v>
      </c>
      <c r="R9" s="547">
        <v>86</v>
      </c>
      <c r="S9" s="547" t="s">
        <v>198</v>
      </c>
      <c r="T9" s="547">
        <v>86573</v>
      </c>
      <c r="U9" s="547" t="s">
        <v>3701</v>
      </c>
      <c r="V9" s="547">
        <v>1001</v>
      </c>
      <c r="W9" s="547" t="s">
        <v>3674</v>
      </c>
      <c r="X9" s="547" t="s">
        <v>3675</v>
      </c>
      <c r="Y9" s="547" t="s">
        <v>207</v>
      </c>
      <c r="Z9" s="547" t="s">
        <v>3676</v>
      </c>
      <c r="AA9" s="542" t="s">
        <v>3662</v>
      </c>
      <c r="AB9" s="542" t="s">
        <v>3662</v>
      </c>
      <c r="AC9" s="542">
        <v>1090</v>
      </c>
      <c r="AD9" s="548" t="s">
        <v>3662</v>
      </c>
      <c r="AE9" s="542" t="s">
        <v>3702</v>
      </c>
      <c r="AF9" s="548" t="s">
        <v>3662</v>
      </c>
    </row>
    <row r="10" spans="1:32" ht="11.25" customHeight="1">
      <c r="A10" s="542" t="s">
        <v>3662</v>
      </c>
      <c r="B10" s="542" t="s">
        <v>3662</v>
      </c>
      <c r="C10" s="542" t="s">
        <v>3662</v>
      </c>
      <c r="D10" s="542" t="s">
        <v>3662</v>
      </c>
      <c r="E10" s="542" t="s">
        <v>3662</v>
      </c>
      <c r="F10" s="542" t="s">
        <v>3662</v>
      </c>
      <c r="G10" s="542" t="s">
        <v>3662</v>
      </c>
      <c r="H10" s="542" t="s">
        <v>3662</v>
      </c>
      <c r="I10" s="542" t="s">
        <v>3662</v>
      </c>
      <c r="J10" s="542" t="s">
        <v>3662</v>
      </c>
      <c r="K10" s="542" t="s">
        <v>3662</v>
      </c>
      <c r="L10" s="542" t="s">
        <v>3662</v>
      </c>
      <c r="M10" s="542" t="s">
        <v>3662</v>
      </c>
      <c r="N10" s="542" t="s">
        <v>3662</v>
      </c>
      <c r="O10" s="542" t="s">
        <v>3662</v>
      </c>
      <c r="P10" s="542" t="s">
        <v>3662</v>
      </c>
      <c r="Q10" s="542" t="s">
        <v>3662</v>
      </c>
      <c r="R10" s="547">
        <v>86</v>
      </c>
      <c r="S10" s="547" t="s">
        <v>198</v>
      </c>
      <c r="T10" s="547">
        <v>86885</v>
      </c>
      <c r="U10" s="547" t="s">
        <v>3498</v>
      </c>
      <c r="V10" s="547">
        <v>1001</v>
      </c>
      <c r="W10" s="547" t="s">
        <v>3674</v>
      </c>
      <c r="X10" s="547" t="s">
        <v>3703</v>
      </c>
      <c r="Y10" s="547" t="s">
        <v>207</v>
      </c>
      <c r="Z10" s="547" t="s">
        <v>3704</v>
      </c>
      <c r="AA10" s="542">
        <v>1435</v>
      </c>
      <c r="AB10" s="548" t="s">
        <v>3662</v>
      </c>
      <c r="AC10" s="542" t="s">
        <v>3705</v>
      </c>
      <c r="AD10" s="548" t="s">
        <v>3662</v>
      </c>
      <c r="AE10" s="551"/>
      <c r="AF10" s="551"/>
    </row>
    <row r="11" spans="1:32" ht="11.25" customHeight="1">
      <c r="A11" s="552" t="s">
        <v>3706</v>
      </c>
      <c r="B11" s="552" t="s">
        <v>3706</v>
      </c>
      <c r="C11" s="552" t="s">
        <v>3706</v>
      </c>
      <c r="D11" s="552" t="s">
        <v>3706</v>
      </c>
      <c r="E11" s="552" t="s">
        <v>3706</v>
      </c>
      <c r="F11" s="552" t="s">
        <v>3706</v>
      </c>
      <c r="G11" s="552" t="s">
        <v>3706</v>
      </c>
      <c r="H11" s="552" t="s">
        <v>3706</v>
      </c>
      <c r="I11" s="552" t="s">
        <v>3706</v>
      </c>
      <c r="J11" s="552" t="s">
        <v>3706</v>
      </c>
      <c r="K11" s="552" t="s">
        <v>3706</v>
      </c>
      <c r="L11" s="552" t="s">
        <v>3706</v>
      </c>
      <c r="M11" s="552" t="s">
        <v>3706</v>
      </c>
      <c r="N11" s="552" t="s">
        <v>3706</v>
      </c>
      <c r="O11" s="552" t="s">
        <v>3706</v>
      </c>
      <c r="P11" s="552" t="s">
        <v>3706</v>
      </c>
      <c r="Q11" s="542" t="s">
        <v>3662</v>
      </c>
      <c r="R11" s="547">
        <v>91</v>
      </c>
      <c r="S11" s="547" t="s">
        <v>200</v>
      </c>
      <c r="T11" s="547">
        <v>91407</v>
      </c>
      <c r="U11" s="547" t="s">
        <v>3707</v>
      </c>
      <c r="V11" s="547">
        <v>1002</v>
      </c>
      <c r="W11" s="547" t="s">
        <v>3708</v>
      </c>
      <c r="X11" s="547" t="s">
        <v>3709</v>
      </c>
      <c r="Y11" s="547" t="s">
        <v>207</v>
      </c>
      <c r="Z11" s="547" t="s">
        <v>3676</v>
      </c>
      <c r="AA11" s="542" t="s">
        <v>3662</v>
      </c>
      <c r="AB11" s="542" t="s">
        <v>3662</v>
      </c>
      <c r="AC11" s="542">
        <v>1577</v>
      </c>
      <c r="AD11" s="548" t="s">
        <v>3662</v>
      </c>
      <c r="AE11" s="542" t="s">
        <v>3710</v>
      </c>
      <c r="AF11" s="548" t="s">
        <v>3662</v>
      </c>
    </row>
    <row r="12" spans="1:32" ht="11.25" hidden="1" customHeight="1">
      <c r="A12" s="552" t="s">
        <v>3706</v>
      </c>
      <c r="B12" s="552" t="s">
        <v>3706</v>
      </c>
      <c r="C12" s="552" t="s">
        <v>3706</v>
      </c>
      <c r="D12" s="552" t="s">
        <v>3706</v>
      </c>
      <c r="E12" s="552" t="s">
        <v>3706</v>
      </c>
      <c r="F12" s="552" t="s">
        <v>3706</v>
      </c>
      <c r="G12" s="552" t="s">
        <v>3706</v>
      </c>
      <c r="H12" s="552" t="s">
        <v>3706</v>
      </c>
      <c r="I12" s="552" t="s">
        <v>3706</v>
      </c>
      <c r="J12" s="552" t="s">
        <v>3706</v>
      </c>
      <c r="K12" s="552" t="s">
        <v>3706</v>
      </c>
      <c r="L12" s="552" t="s">
        <v>3706</v>
      </c>
      <c r="M12" s="552" t="s">
        <v>3706</v>
      </c>
      <c r="N12" s="552" t="s">
        <v>3706</v>
      </c>
      <c r="O12" s="552" t="s">
        <v>3706</v>
      </c>
      <c r="P12" s="552" t="s">
        <v>3706</v>
      </c>
      <c r="Q12" s="542" t="s">
        <v>3662</v>
      </c>
      <c r="R12" s="547">
        <v>91</v>
      </c>
      <c r="S12" s="547" t="s">
        <v>200</v>
      </c>
      <c r="T12" s="547">
        <v>91407</v>
      </c>
      <c r="U12" s="547" t="s">
        <v>3707</v>
      </c>
      <c r="V12" s="547">
        <v>1003</v>
      </c>
      <c r="W12" s="547" t="s">
        <v>3711</v>
      </c>
      <c r="X12" s="547" t="s">
        <v>3712</v>
      </c>
      <c r="Y12" s="547" t="s">
        <v>207</v>
      </c>
      <c r="Z12" s="547" t="s">
        <v>3676</v>
      </c>
      <c r="AA12" s="542" t="s">
        <v>3662</v>
      </c>
      <c r="AB12" s="542" t="s">
        <v>3662</v>
      </c>
      <c r="AC12" s="542">
        <v>1843</v>
      </c>
      <c r="AD12" s="548" t="s">
        <v>3662</v>
      </c>
      <c r="AE12" s="542" t="s">
        <v>3713</v>
      </c>
      <c r="AF12" s="548" t="s">
        <v>3662</v>
      </c>
    </row>
    <row r="13" spans="1:32" ht="11.25" hidden="1" customHeight="1">
      <c r="A13" s="552" t="s">
        <v>3706</v>
      </c>
      <c r="B13" s="552" t="s">
        <v>3706</v>
      </c>
      <c r="C13" s="552" t="s">
        <v>3706</v>
      </c>
      <c r="D13" s="552" t="s">
        <v>3706</v>
      </c>
      <c r="E13" s="552" t="s">
        <v>3706</v>
      </c>
      <c r="F13" s="552" t="s">
        <v>3706</v>
      </c>
      <c r="G13" s="552" t="s">
        <v>3706</v>
      </c>
      <c r="H13" s="552" t="s">
        <v>3706</v>
      </c>
      <c r="I13" s="552" t="s">
        <v>3706</v>
      </c>
      <c r="J13" s="552" t="s">
        <v>3706</v>
      </c>
      <c r="K13" s="552" t="s">
        <v>3706</v>
      </c>
      <c r="L13" s="552" t="s">
        <v>3706</v>
      </c>
      <c r="M13" s="552" t="s">
        <v>3706</v>
      </c>
      <c r="N13" s="552" t="s">
        <v>3706</v>
      </c>
      <c r="O13" s="552" t="s">
        <v>3706</v>
      </c>
      <c r="P13" s="552" t="s">
        <v>3706</v>
      </c>
      <c r="Q13" s="542" t="s">
        <v>3662</v>
      </c>
      <c r="R13" s="547">
        <v>91</v>
      </c>
      <c r="S13" s="547" t="s">
        <v>200</v>
      </c>
      <c r="T13" s="547">
        <v>91407</v>
      </c>
      <c r="U13" s="547" t="s">
        <v>3707</v>
      </c>
      <c r="V13" s="547">
        <v>1004</v>
      </c>
      <c r="W13" s="547" t="s">
        <v>3714</v>
      </c>
      <c r="X13" s="547" t="s">
        <v>3715</v>
      </c>
      <c r="Y13" s="547" t="s">
        <v>207</v>
      </c>
      <c r="Z13" s="547" t="s">
        <v>3676</v>
      </c>
      <c r="AA13" s="542" t="s">
        <v>3662</v>
      </c>
      <c r="AB13" s="542" t="s">
        <v>3662</v>
      </c>
      <c r="AC13" s="542">
        <v>1344</v>
      </c>
      <c r="AD13" s="548" t="s">
        <v>3662</v>
      </c>
      <c r="AE13" s="542" t="s">
        <v>3716</v>
      </c>
      <c r="AF13" s="548" t="s">
        <v>3662</v>
      </c>
    </row>
    <row r="14" spans="1:32" ht="11.25" hidden="1" customHeight="1">
      <c r="A14" s="552" t="s">
        <v>3706</v>
      </c>
      <c r="B14" s="552" t="s">
        <v>3706</v>
      </c>
      <c r="C14" s="552" t="s">
        <v>3706</v>
      </c>
      <c r="D14" s="552" t="s">
        <v>3706</v>
      </c>
      <c r="E14" s="552" t="s">
        <v>3706</v>
      </c>
      <c r="F14" s="552" t="s">
        <v>3706</v>
      </c>
      <c r="G14" s="552" t="s">
        <v>3706</v>
      </c>
      <c r="H14" s="552" t="s">
        <v>3706</v>
      </c>
      <c r="I14" s="552" t="s">
        <v>3706</v>
      </c>
      <c r="J14" s="552" t="s">
        <v>3706</v>
      </c>
      <c r="K14" s="552" t="s">
        <v>3706</v>
      </c>
      <c r="L14" s="552" t="s">
        <v>3706</v>
      </c>
      <c r="M14" s="552" t="s">
        <v>3706</v>
      </c>
      <c r="N14" s="552" t="s">
        <v>3706</v>
      </c>
      <c r="O14" s="552" t="s">
        <v>3706</v>
      </c>
      <c r="P14" s="552" t="s">
        <v>3706</v>
      </c>
      <c r="Q14" s="542" t="s">
        <v>3662</v>
      </c>
      <c r="R14" s="547">
        <v>91</v>
      </c>
      <c r="S14" s="547" t="s">
        <v>200</v>
      </c>
      <c r="T14" s="547">
        <v>91001</v>
      </c>
      <c r="U14" s="547" t="s">
        <v>3503</v>
      </c>
      <c r="V14" s="547">
        <v>1005</v>
      </c>
      <c r="W14" s="547" t="s">
        <v>3717</v>
      </c>
      <c r="X14" s="547" t="s">
        <v>3718</v>
      </c>
      <c r="Y14" s="547" t="s">
        <v>207</v>
      </c>
      <c r="Z14" s="547" t="s">
        <v>3676</v>
      </c>
      <c r="AA14" s="542" t="s">
        <v>3662</v>
      </c>
      <c r="AB14" s="542" t="s">
        <v>3662</v>
      </c>
      <c r="AC14" s="542">
        <v>1281</v>
      </c>
      <c r="AD14" s="548" t="s">
        <v>3662</v>
      </c>
      <c r="AE14" s="542" t="s">
        <v>3719</v>
      </c>
      <c r="AF14" s="548" t="s">
        <v>3662</v>
      </c>
    </row>
    <row r="15" spans="1:32" ht="11.25" hidden="1" customHeight="1">
      <c r="A15" s="552" t="s">
        <v>3706</v>
      </c>
      <c r="B15" s="552" t="s">
        <v>3706</v>
      </c>
      <c r="C15" s="552" t="s">
        <v>3706</v>
      </c>
      <c r="D15" s="552" t="s">
        <v>3706</v>
      </c>
      <c r="E15" s="552" t="s">
        <v>3706</v>
      </c>
      <c r="F15" s="552" t="s">
        <v>3706</v>
      </c>
      <c r="G15" s="552" t="s">
        <v>3706</v>
      </c>
      <c r="H15" s="552" t="s">
        <v>3706</v>
      </c>
      <c r="I15" s="552" t="s">
        <v>3706</v>
      </c>
      <c r="J15" s="552" t="s">
        <v>3706</v>
      </c>
      <c r="K15" s="552" t="s">
        <v>3706</v>
      </c>
      <c r="L15" s="552" t="s">
        <v>3706</v>
      </c>
      <c r="M15" s="552" t="s">
        <v>3706</v>
      </c>
      <c r="N15" s="552" t="s">
        <v>3706</v>
      </c>
      <c r="O15" s="552" t="s">
        <v>3706</v>
      </c>
      <c r="P15" s="552" t="s">
        <v>3706</v>
      </c>
      <c r="Q15" s="542" t="s">
        <v>3662</v>
      </c>
      <c r="R15" s="547">
        <v>91</v>
      </c>
      <c r="S15" s="547" t="s">
        <v>200</v>
      </c>
      <c r="T15" s="547">
        <v>91001</v>
      </c>
      <c r="U15" s="547" t="s">
        <v>3503</v>
      </c>
      <c r="V15" s="547">
        <v>1006</v>
      </c>
      <c r="W15" s="547" t="s">
        <v>3720</v>
      </c>
      <c r="X15" s="547" t="s">
        <v>3718</v>
      </c>
      <c r="Y15" s="547" t="s">
        <v>207</v>
      </c>
      <c r="Z15" s="547" t="s">
        <v>3676</v>
      </c>
      <c r="AA15" s="542" t="s">
        <v>3662</v>
      </c>
      <c r="AB15" s="542" t="s">
        <v>3662</v>
      </c>
      <c r="AC15" s="542">
        <v>1647</v>
      </c>
      <c r="AD15" s="548" t="s">
        <v>3662</v>
      </c>
      <c r="AE15" s="542" t="s">
        <v>3721</v>
      </c>
      <c r="AF15" s="548" t="s">
        <v>3662</v>
      </c>
    </row>
    <row r="16" spans="1:32" ht="11.25" hidden="1" customHeight="1">
      <c r="A16" s="552" t="s">
        <v>3706</v>
      </c>
      <c r="B16" s="552" t="s">
        <v>3706</v>
      </c>
      <c r="C16" s="552" t="s">
        <v>3706</v>
      </c>
      <c r="D16" s="552" t="s">
        <v>3706</v>
      </c>
      <c r="E16" s="552" t="s">
        <v>3706</v>
      </c>
      <c r="F16" s="552" t="s">
        <v>3706</v>
      </c>
      <c r="G16" s="552" t="s">
        <v>3706</v>
      </c>
      <c r="H16" s="552" t="s">
        <v>3706</v>
      </c>
      <c r="I16" s="552" t="s">
        <v>3706</v>
      </c>
      <c r="J16" s="552" t="s">
        <v>3706</v>
      </c>
      <c r="K16" s="552" t="s">
        <v>3706</v>
      </c>
      <c r="L16" s="552" t="s">
        <v>3706</v>
      </c>
      <c r="M16" s="552" t="s">
        <v>3706</v>
      </c>
      <c r="N16" s="552" t="s">
        <v>3706</v>
      </c>
      <c r="O16" s="552" t="s">
        <v>3706</v>
      </c>
      <c r="P16" s="552" t="s">
        <v>3706</v>
      </c>
      <c r="Q16" s="542" t="s">
        <v>3662</v>
      </c>
      <c r="R16" s="547">
        <v>91</v>
      </c>
      <c r="S16" s="547" t="s">
        <v>200</v>
      </c>
      <c r="T16" s="547">
        <v>91001</v>
      </c>
      <c r="U16" s="547" t="s">
        <v>3503</v>
      </c>
      <c r="V16" s="547">
        <v>1007</v>
      </c>
      <c r="W16" s="547" t="s">
        <v>3722</v>
      </c>
      <c r="X16" s="547" t="s">
        <v>3723</v>
      </c>
      <c r="Y16" s="547" t="s">
        <v>207</v>
      </c>
      <c r="Z16" s="547" t="s">
        <v>3676</v>
      </c>
      <c r="AA16" s="542" t="s">
        <v>3662</v>
      </c>
      <c r="AB16" s="542" t="s">
        <v>3662</v>
      </c>
      <c r="AC16" s="542">
        <v>1727</v>
      </c>
      <c r="AD16" s="548" t="s">
        <v>3662</v>
      </c>
      <c r="AE16" s="542" t="s">
        <v>3724</v>
      </c>
      <c r="AF16" s="548" t="s">
        <v>3662</v>
      </c>
    </row>
    <row r="17" spans="1:32" ht="11.25" hidden="1" customHeight="1">
      <c r="A17" s="552" t="s">
        <v>3706</v>
      </c>
      <c r="B17" s="552" t="s">
        <v>3706</v>
      </c>
      <c r="C17" s="552" t="s">
        <v>3706</v>
      </c>
      <c r="D17" s="552" t="s">
        <v>3706</v>
      </c>
      <c r="E17" s="552" t="s">
        <v>3706</v>
      </c>
      <c r="F17" s="552" t="s">
        <v>3706</v>
      </c>
      <c r="G17" s="552" t="s">
        <v>3706</v>
      </c>
      <c r="H17" s="552" t="s">
        <v>3706</v>
      </c>
      <c r="I17" s="552" t="s">
        <v>3706</v>
      </c>
      <c r="J17" s="552" t="s">
        <v>3706</v>
      </c>
      <c r="K17" s="552" t="s">
        <v>3706</v>
      </c>
      <c r="L17" s="552" t="s">
        <v>3706</v>
      </c>
      <c r="M17" s="552" t="s">
        <v>3706</v>
      </c>
      <c r="N17" s="552" t="s">
        <v>3706</v>
      </c>
      <c r="O17" s="552" t="s">
        <v>3706</v>
      </c>
      <c r="P17" s="552" t="s">
        <v>3706</v>
      </c>
      <c r="Q17" s="542" t="s">
        <v>3662</v>
      </c>
      <c r="R17" s="547">
        <v>91</v>
      </c>
      <c r="S17" s="547" t="s">
        <v>200</v>
      </c>
      <c r="T17" s="547">
        <v>91001</v>
      </c>
      <c r="U17" s="547" t="s">
        <v>3503</v>
      </c>
      <c r="V17" s="547">
        <v>1008</v>
      </c>
      <c r="W17" s="547" t="s">
        <v>3725</v>
      </c>
      <c r="X17" s="547" t="s">
        <v>3675</v>
      </c>
      <c r="Y17" s="547" t="s">
        <v>207</v>
      </c>
      <c r="Z17" s="547" t="s">
        <v>3676</v>
      </c>
      <c r="AA17" s="542" t="s">
        <v>3662</v>
      </c>
      <c r="AB17" s="542" t="s">
        <v>3662</v>
      </c>
      <c r="AC17" s="542">
        <v>1324</v>
      </c>
      <c r="AD17" s="548" t="s">
        <v>3662</v>
      </c>
      <c r="AE17" s="542" t="s">
        <v>3726</v>
      </c>
      <c r="AF17" s="548" t="s">
        <v>3662</v>
      </c>
    </row>
    <row r="18" spans="1:32" ht="11.25" hidden="1" customHeight="1">
      <c r="A18" s="552" t="s">
        <v>3706</v>
      </c>
      <c r="B18" s="552" t="s">
        <v>3706</v>
      </c>
      <c r="C18" s="552" t="s">
        <v>3706</v>
      </c>
      <c r="D18" s="552" t="s">
        <v>3706</v>
      </c>
      <c r="E18" s="552" t="s">
        <v>3706</v>
      </c>
      <c r="F18" s="552" t="s">
        <v>3706</v>
      </c>
      <c r="G18" s="552" t="s">
        <v>3706</v>
      </c>
      <c r="H18" s="552" t="s">
        <v>3706</v>
      </c>
      <c r="I18" s="552" t="s">
        <v>3706</v>
      </c>
      <c r="J18" s="552" t="s">
        <v>3706</v>
      </c>
      <c r="K18" s="552" t="s">
        <v>3706</v>
      </c>
      <c r="L18" s="552" t="s">
        <v>3706</v>
      </c>
      <c r="M18" s="552" t="s">
        <v>3706</v>
      </c>
      <c r="N18" s="552" t="s">
        <v>3706</v>
      </c>
      <c r="O18" s="552" t="s">
        <v>3706</v>
      </c>
      <c r="P18" s="552" t="s">
        <v>3706</v>
      </c>
      <c r="Q18" s="542" t="s">
        <v>3662</v>
      </c>
      <c r="R18" s="547">
        <v>91</v>
      </c>
      <c r="S18" s="547" t="s">
        <v>200</v>
      </c>
      <c r="T18" s="547">
        <v>91001</v>
      </c>
      <c r="U18" s="547" t="s">
        <v>3503</v>
      </c>
      <c r="V18" s="547">
        <v>1009</v>
      </c>
      <c r="W18" s="547" t="s">
        <v>3727</v>
      </c>
      <c r="X18" s="547" t="s">
        <v>3718</v>
      </c>
      <c r="Y18" s="547" t="s">
        <v>207</v>
      </c>
      <c r="Z18" s="547" t="s">
        <v>3676</v>
      </c>
      <c r="AA18" s="542" t="s">
        <v>3662</v>
      </c>
      <c r="AB18" s="542" t="s">
        <v>3662</v>
      </c>
      <c r="AC18" s="542">
        <v>1088</v>
      </c>
      <c r="AD18" s="548" t="s">
        <v>3662</v>
      </c>
      <c r="AE18" s="542" t="s">
        <v>3728</v>
      </c>
      <c r="AF18" s="548" t="s">
        <v>3662</v>
      </c>
    </row>
    <row r="19" spans="1:32" ht="11.25" hidden="1" customHeight="1">
      <c r="A19" s="552" t="s">
        <v>3706</v>
      </c>
      <c r="B19" s="552" t="s">
        <v>3706</v>
      </c>
      <c r="C19" s="552" t="s">
        <v>3706</v>
      </c>
      <c r="D19" s="552" t="s">
        <v>3706</v>
      </c>
      <c r="E19" s="552" t="s">
        <v>3706</v>
      </c>
      <c r="F19" s="552" t="s">
        <v>3706</v>
      </c>
      <c r="G19" s="552" t="s">
        <v>3706</v>
      </c>
      <c r="H19" s="552" t="s">
        <v>3706</v>
      </c>
      <c r="I19" s="552" t="s">
        <v>3706</v>
      </c>
      <c r="J19" s="552" t="s">
        <v>3706</v>
      </c>
      <c r="K19" s="552" t="s">
        <v>3706</v>
      </c>
      <c r="L19" s="552" t="s">
        <v>3706</v>
      </c>
      <c r="M19" s="552" t="s">
        <v>3706</v>
      </c>
      <c r="N19" s="552" t="s">
        <v>3706</v>
      </c>
      <c r="O19" s="552" t="s">
        <v>3706</v>
      </c>
      <c r="P19" s="552" t="s">
        <v>3706</v>
      </c>
      <c r="Q19" s="542" t="s">
        <v>3662</v>
      </c>
      <c r="R19" s="547">
        <v>91</v>
      </c>
      <c r="S19" s="547" t="s">
        <v>200</v>
      </c>
      <c r="T19" s="547">
        <v>91001</v>
      </c>
      <c r="U19" s="547" t="s">
        <v>3503</v>
      </c>
      <c r="V19" s="547">
        <v>1010</v>
      </c>
      <c r="W19" s="547" t="s">
        <v>3729</v>
      </c>
      <c r="X19" s="547" t="s">
        <v>3718</v>
      </c>
      <c r="Y19" s="547" t="s">
        <v>207</v>
      </c>
      <c r="Z19" s="547" t="s">
        <v>3676</v>
      </c>
      <c r="AA19" s="542" t="s">
        <v>3662</v>
      </c>
      <c r="AB19" s="542" t="s">
        <v>3662</v>
      </c>
      <c r="AC19" s="542">
        <v>2121</v>
      </c>
      <c r="AD19" s="548" t="s">
        <v>3662</v>
      </c>
      <c r="AE19" s="542" t="s">
        <v>3730</v>
      </c>
      <c r="AF19" s="548" t="s">
        <v>3662</v>
      </c>
    </row>
    <row r="20" spans="1:32" ht="11.25" hidden="1" customHeight="1">
      <c r="A20" s="552" t="s">
        <v>3706</v>
      </c>
      <c r="B20" s="552" t="s">
        <v>3706</v>
      </c>
      <c r="C20" s="552" t="s">
        <v>3706</v>
      </c>
      <c r="D20" s="552" t="s">
        <v>3706</v>
      </c>
      <c r="E20" s="552" t="s">
        <v>3706</v>
      </c>
      <c r="F20" s="552" t="s">
        <v>3706</v>
      </c>
      <c r="G20" s="552" t="s">
        <v>3706</v>
      </c>
      <c r="H20" s="552" t="s">
        <v>3706</v>
      </c>
      <c r="I20" s="552" t="s">
        <v>3706</v>
      </c>
      <c r="J20" s="552" t="s">
        <v>3706</v>
      </c>
      <c r="K20" s="552" t="s">
        <v>3706</v>
      </c>
      <c r="L20" s="552" t="s">
        <v>3706</v>
      </c>
      <c r="M20" s="552" t="s">
        <v>3706</v>
      </c>
      <c r="N20" s="552" t="s">
        <v>3706</v>
      </c>
      <c r="O20" s="552" t="s">
        <v>3706</v>
      </c>
      <c r="P20" s="552" t="s">
        <v>3706</v>
      </c>
      <c r="Q20" s="542" t="s">
        <v>3662</v>
      </c>
      <c r="R20" s="547">
        <v>91</v>
      </c>
      <c r="S20" s="547" t="s">
        <v>200</v>
      </c>
      <c r="T20" s="547">
        <v>91001</v>
      </c>
      <c r="U20" s="547" t="s">
        <v>3503</v>
      </c>
      <c r="V20" s="547">
        <v>1011</v>
      </c>
      <c r="W20" s="547" t="s">
        <v>3731</v>
      </c>
      <c r="X20" s="547" t="s">
        <v>3718</v>
      </c>
      <c r="Y20" s="547" t="s">
        <v>207</v>
      </c>
      <c r="Z20" s="547" t="s">
        <v>3676</v>
      </c>
      <c r="AA20" s="542" t="s">
        <v>3662</v>
      </c>
      <c r="AB20" s="542" t="s">
        <v>3662</v>
      </c>
      <c r="AC20" s="542">
        <v>2008</v>
      </c>
      <c r="AD20" s="548" t="s">
        <v>3662</v>
      </c>
      <c r="AE20" s="542" t="s">
        <v>3732</v>
      </c>
      <c r="AF20" s="548" t="s">
        <v>3662</v>
      </c>
    </row>
    <row r="21" spans="1:32" ht="11.25" hidden="1" customHeight="1">
      <c r="A21" s="552" t="s">
        <v>3706</v>
      </c>
      <c r="B21" s="552" t="s">
        <v>3706</v>
      </c>
      <c r="C21" s="552" t="s">
        <v>3706</v>
      </c>
      <c r="D21" s="552" t="s">
        <v>3706</v>
      </c>
      <c r="E21" s="552" t="s">
        <v>3706</v>
      </c>
      <c r="F21" s="552" t="s">
        <v>3706</v>
      </c>
      <c r="G21" s="552" t="s">
        <v>3706</v>
      </c>
      <c r="H21" s="552" t="s">
        <v>3706</v>
      </c>
      <c r="I21" s="552" t="s">
        <v>3706</v>
      </c>
      <c r="J21" s="552" t="s">
        <v>3706</v>
      </c>
      <c r="K21" s="552" t="s">
        <v>3706</v>
      </c>
      <c r="L21" s="552" t="s">
        <v>3706</v>
      </c>
      <c r="M21" s="552" t="s">
        <v>3706</v>
      </c>
      <c r="N21" s="552" t="s">
        <v>3706</v>
      </c>
      <c r="O21" s="552" t="s">
        <v>3706</v>
      </c>
      <c r="P21" s="552" t="s">
        <v>3706</v>
      </c>
      <c r="Q21" s="542" t="s">
        <v>3662</v>
      </c>
      <c r="R21" s="547">
        <v>91</v>
      </c>
      <c r="S21" s="547" t="s">
        <v>200</v>
      </c>
      <c r="T21" s="547">
        <v>91001</v>
      </c>
      <c r="U21" s="547" t="s">
        <v>3503</v>
      </c>
      <c r="V21" s="547">
        <v>1012</v>
      </c>
      <c r="W21" s="547" t="s">
        <v>3733</v>
      </c>
      <c r="X21" s="547" t="s">
        <v>3718</v>
      </c>
      <c r="Y21" s="547" t="s">
        <v>207</v>
      </c>
      <c r="Z21" s="547" t="s">
        <v>3676</v>
      </c>
      <c r="AA21" s="542" t="s">
        <v>3662</v>
      </c>
      <c r="AB21" s="542" t="s">
        <v>3662</v>
      </c>
      <c r="AC21" s="542">
        <v>1648</v>
      </c>
      <c r="AD21" s="548" t="s">
        <v>3662</v>
      </c>
      <c r="AE21" s="542" t="s">
        <v>3734</v>
      </c>
      <c r="AF21" s="548" t="s">
        <v>3662</v>
      </c>
    </row>
    <row r="22" spans="1:32" ht="11.25" hidden="1" customHeight="1">
      <c r="A22" s="552" t="s">
        <v>3706</v>
      </c>
      <c r="B22" s="552" t="s">
        <v>3706</v>
      </c>
      <c r="C22" s="552" t="s">
        <v>3706</v>
      </c>
      <c r="D22" s="552" t="s">
        <v>3706</v>
      </c>
      <c r="E22" s="552" t="s">
        <v>3706</v>
      </c>
      <c r="F22" s="552" t="s">
        <v>3706</v>
      </c>
      <c r="G22" s="552" t="s">
        <v>3706</v>
      </c>
      <c r="H22" s="552" t="s">
        <v>3706</v>
      </c>
      <c r="I22" s="552" t="s">
        <v>3706</v>
      </c>
      <c r="J22" s="552" t="s">
        <v>3706</v>
      </c>
      <c r="K22" s="552" t="s">
        <v>3706</v>
      </c>
      <c r="L22" s="552" t="s">
        <v>3706</v>
      </c>
      <c r="M22" s="552" t="s">
        <v>3706</v>
      </c>
      <c r="N22" s="552" t="s">
        <v>3706</v>
      </c>
      <c r="O22" s="552" t="s">
        <v>3706</v>
      </c>
      <c r="P22" s="552" t="s">
        <v>3706</v>
      </c>
      <c r="Q22" s="542" t="s">
        <v>3662</v>
      </c>
      <c r="R22" s="547">
        <v>91</v>
      </c>
      <c r="S22" s="547" t="s">
        <v>200</v>
      </c>
      <c r="T22" s="547">
        <v>91001</v>
      </c>
      <c r="U22" s="547" t="s">
        <v>3503</v>
      </c>
      <c r="V22" s="547">
        <v>1013</v>
      </c>
      <c r="W22" s="547" t="s">
        <v>3735</v>
      </c>
      <c r="X22" s="547" t="s">
        <v>3723</v>
      </c>
      <c r="Y22" s="547" t="s">
        <v>207</v>
      </c>
      <c r="Z22" s="547" t="s">
        <v>3676</v>
      </c>
      <c r="AA22" s="542" t="s">
        <v>3662</v>
      </c>
      <c r="AB22" s="542" t="s">
        <v>3662</v>
      </c>
      <c r="AC22" s="542">
        <v>1654</v>
      </c>
      <c r="AD22" s="548" t="s">
        <v>3662</v>
      </c>
      <c r="AE22" s="542" t="s">
        <v>3736</v>
      </c>
      <c r="AF22" s="548" t="s">
        <v>3662</v>
      </c>
    </row>
    <row r="23" spans="1:32" ht="11.25" hidden="1" customHeight="1">
      <c r="A23" s="552" t="s">
        <v>3706</v>
      </c>
      <c r="B23" s="552" t="s">
        <v>3706</v>
      </c>
      <c r="C23" s="552" t="s">
        <v>3706</v>
      </c>
      <c r="D23" s="552" t="s">
        <v>3706</v>
      </c>
      <c r="E23" s="552" t="s">
        <v>3706</v>
      </c>
      <c r="F23" s="552" t="s">
        <v>3706</v>
      </c>
      <c r="G23" s="552" t="s">
        <v>3706</v>
      </c>
      <c r="H23" s="552" t="s">
        <v>3706</v>
      </c>
      <c r="I23" s="552" t="s">
        <v>3706</v>
      </c>
      <c r="J23" s="552" t="s">
        <v>3706</v>
      </c>
      <c r="K23" s="552" t="s">
        <v>3706</v>
      </c>
      <c r="L23" s="552" t="s">
        <v>3706</v>
      </c>
      <c r="M23" s="552" t="s">
        <v>3706</v>
      </c>
      <c r="N23" s="552" t="s">
        <v>3706</v>
      </c>
      <c r="O23" s="552" t="s">
        <v>3706</v>
      </c>
      <c r="P23" s="552" t="s">
        <v>3706</v>
      </c>
      <c r="Q23" s="542" t="s">
        <v>3662</v>
      </c>
      <c r="R23" s="547">
        <v>91</v>
      </c>
      <c r="S23" s="547" t="s">
        <v>200</v>
      </c>
      <c r="T23" s="547">
        <v>91001</v>
      </c>
      <c r="U23" s="547" t="s">
        <v>3503</v>
      </c>
      <c r="V23" s="547">
        <v>1014</v>
      </c>
      <c r="W23" s="547" t="s">
        <v>3737</v>
      </c>
      <c r="X23" s="547" t="s">
        <v>3718</v>
      </c>
      <c r="Y23" s="547" t="s">
        <v>207</v>
      </c>
      <c r="Z23" s="547" t="s">
        <v>3676</v>
      </c>
      <c r="AA23" s="542" t="s">
        <v>3662</v>
      </c>
      <c r="AB23" s="542" t="s">
        <v>3662</v>
      </c>
      <c r="AC23" s="542">
        <v>1126</v>
      </c>
      <c r="AD23" s="548" t="s">
        <v>3662</v>
      </c>
      <c r="AE23" s="542" t="s">
        <v>3738</v>
      </c>
      <c r="AF23" s="548" t="s">
        <v>3662</v>
      </c>
    </row>
    <row r="24" spans="1:32" ht="11.25" hidden="1" customHeight="1">
      <c r="A24" s="542" t="s">
        <v>3662</v>
      </c>
      <c r="B24" s="542" t="s">
        <v>3662</v>
      </c>
      <c r="C24" s="542" t="s">
        <v>3662</v>
      </c>
      <c r="D24" s="542" t="s">
        <v>3662</v>
      </c>
      <c r="E24" s="542" t="s">
        <v>3662</v>
      </c>
      <c r="F24" s="542" t="s">
        <v>3662</v>
      </c>
      <c r="G24" s="542" t="s">
        <v>3662</v>
      </c>
      <c r="H24" s="542" t="s">
        <v>3662</v>
      </c>
      <c r="I24" s="542" t="s">
        <v>3662</v>
      </c>
      <c r="J24" s="542" t="s">
        <v>3662</v>
      </c>
      <c r="K24" s="542" t="s">
        <v>3662</v>
      </c>
      <c r="L24" s="542" t="s">
        <v>3662</v>
      </c>
      <c r="M24" s="542" t="s">
        <v>3662</v>
      </c>
      <c r="N24" s="542" t="s">
        <v>3662</v>
      </c>
      <c r="O24" s="542" t="s">
        <v>3662</v>
      </c>
      <c r="P24" s="542" t="s">
        <v>3662</v>
      </c>
      <c r="Q24" s="542" t="s">
        <v>3662</v>
      </c>
      <c r="R24" s="547">
        <v>91</v>
      </c>
      <c r="S24" s="547" t="s">
        <v>200</v>
      </c>
      <c r="T24" s="547">
        <v>91001</v>
      </c>
      <c r="U24" s="547" t="s">
        <v>3503</v>
      </c>
      <c r="V24" s="547">
        <v>1015</v>
      </c>
      <c r="W24" s="547" t="s">
        <v>3739</v>
      </c>
      <c r="X24" s="547" t="s">
        <v>3740</v>
      </c>
      <c r="Y24" s="547" t="s">
        <v>207</v>
      </c>
      <c r="Z24" s="547" t="s">
        <v>3676</v>
      </c>
      <c r="AA24" s="542" t="s">
        <v>3662</v>
      </c>
      <c r="AB24" s="542" t="s">
        <v>3662</v>
      </c>
      <c r="AC24" s="542">
        <v>1710</v>
      </c>
      <c r="AD24" s="548" t="s">
        <v>3662</v>
      </c>
      <c r="AE24" s="542" t="s">
        <v>3741</v>
      </c>
      <c r="AF24" s="548" t="s">
        <v>3662</v>
      </c>
    </row>
    <row r="25" spans="1:32" ht="11.25" hidden="1" customHeight="1">
      <c r="A25" s="542" t="s">
        <v>3662</v>
      </c>
      <c r="B25" s="550" t="s">
        <v>3742</v>
      </c>
      <c r="C25" s="550" t="s">
        <v>3743</v>
      </c>
      <c r="D25" s="550" t="s">
        <v>3744</v>
      </c>
      <c r="E25" s="550" t="s">
        <v>3745</v>
      </c>
      <c r="F25" s="550" t="s">
        <v>3746</v>
      </c>
      <c r="G25" s="550" t="s">
        <v>3747</v>
      </c>
      <c r="H25" s="550" t="s">
        <v>61</v>
      </c>
      <c r="I25" s="550" t="s">
        <v>3625</v>
      </c>
      <c r="J25" s="550" t="s">
        <v>37</v>
      </c>
      <c r="K25" s="542" t="s">
        <v>3662</v>
      </c>
      <c r="L25" s="542" t="s">
        <v>3662</v>
      </c>
      <c r="M25" s="542" t="s">
        <v>3662</v>
      </c>
      <c r="N25" s="542" t="s">
        <v>3662</v>
      </c>
      <c r="O25" s="542" t="s">
        <v>3662</v>
      </c>
      <c r="P25" s="542" t="s">
        <v>3662</v>
      </c>
      <c r="Q25" s="542" t="s">
        <v>3662</v>
      </c>
      <c r="R25" s="547">
        <v>91</v>
      </c>
      <c r="S25" s="547" t="s">
        <v>200</v>
      </c>
      <c r="T25" s="547">
        <v>91001</v>
      </c>
      <c r="U25" s="547" t="s">
        <v>3503</v>
      </c>
      <c r="V25" s="547">
        <v>1016</v>
      </c>
      <c r="W25" s="547" t="s">
        <v>1661</v>
      </c>
      <c r="X25" s="547" t="s">
        <v>3718</v>
      </c>
      <c r="Y25" s="547" t="s">
        <v>207</v>
      </c>
      <c r="Z25" s="547" t="s">
        <v>3676</v>
      </c>
      <c r="AA25" s="542" t="s">
        <v>3662</v>
      </c>
      <c r="AB25" s="542" t="s">
        <v>3662</v>
      </c>
      <c r="AC25" s="542">
        <v>1721</v>
      </c>
      <c r="AD25" s="548" t="s">
        <v>3662</v>
      </c>
      <c r="AE25" s="542" t="s">
        <v>3748</v>
      </c>
      <c r="AF25" s="548" t="s">
        <v>3662</v>
      </c>
    </row>
    <row r="26" spans="1:32" ht="11.25" hidden="1" customHeight="1">
      <c r="A26" s="542" t="s">
        <v>3662</v>
      </c>
      <c r="B26" s="542" t="s">
        <v>12</v>
      </c>
      <c r="C26" s="542">
        <v>83</v>
      </c>
      <c r="D26" s="542" t="s">
        <v>3749</v>
      </c>
      <c r="E26" s="542" t="s">
        <v>3750</v>
      </c>
      <c r="F26" s="542" t="s">
        <v>3751</v>
      </c>
      <c r="G26" s="542" t="s">
        <v>3752</v>
      </c>
      <c r="H26" s="542" t="s">
        <v>3749</v>
      </c>
      <c r="I26" s="542">
        <v>4</v>
      </c>
      <c r="J26" s="542">
        <v>87</v>
      </c>
      <c r="K26" s="542" t="s">
        <v>3662</v>
      </c>
      <c r="L26" s="542" t="s">
        <v>3662</v>
      </c>
      <c r="M26" s="542" t="s">
        <v>3662</v>
      </c>
      <c r="N26" s="542" t="s">
        <v>3662</v>
      </c>
      <c r="O26" s="542" t="s">
        <v>3662</v>
      </c>
      <c r="P26" s="542" t="s">
        <v>3662</v>
      </c>
      <c r="Q26" s="542" t="s">
        <v>3662</v>
      </c>
      <c r="R26" s="547">
        <v>91</v>
      </c>
      <c r="S26" s="547" t="s">
        <v>200</v>
      </c>
      <c r="T26" s="547">
        <v>91407</v>
      </c>
      <c r="U26" s="547" t="s">
        <v>3707</v>
      </c>
      <c r="V26" s="547">
        <v>1017</v>
      </c>
      <c r="W26" s="547" t="s">
        <v>3753</v>
      </c>
      <c r="X26" s="547" t="s">
        <v>3625</v>
      </c>
      <c r="Y26" s="547" t="s">
        <v>3625</v>
      </c>
      <c r="Z26" s="547" t="s">
        <v>3625</v>
      </c>
      <c r="AA26" s="542" t="s">
        <v>3662</v>
      </c>
      <c r="AB26" s="542" t="s">
        <v>3662</v>
      </c>
      <c r="AC26" s="542">
        <v>1210</v>
      </c>
      <c r="AD26" s="548" t="s">
        <v>3662</v>
      </c>
      <c r="AE26" s="542" t="s">
        <v>3754</v>
      </c>
      <c r="AF26" s="548" t="s">
        <v>3662</v>
      </c>
    </row>
    <row r="27" spans="1:32" ht="11.25" hidden="1" customHeight="1">
      <c r="A27" s="542" t="s">
        <v>3662</v>
      </c>
      <c r="B27" s="542" t="s">
        <v>13</v>
      </c>
      <c r="C27" s="542">
        <v>80</v>
      </c>
      <c r="D27" s="542" t="s">
        <v>3749</v>
      </c>
      <c r="E27" s="542" t="s">
        <v>3750</v>
      </c>
      <c r="F27" s="542" t="s">
        <v>3751</v>
      </c>
      <c r="G27" s="542" t="s">
        <v>3752</v>
      </c>
      <c r="H27" s="542" t="s">
        <v>3749</v>
      </c>
      <c r="I27" s="542">
        <v>3</v>
      </c>
      <c r="J27" s="542">
        <v>83</v>
      </c>
      <c r="K27" s="542" t="s">
        <v>3662</v>
      </c>
      <c r="L27" s="542" t="s">
        <v>3662</v>
      </c>
      <c r="M27" s="542" t="s">
        <v>3662</v>
      </c>
      <c r="N27" s="542" t="s">
        <v>3662</v>
      </c>
      <c r="O27" s="542" t="s">
        <v>3662</v>
      </c>
      <c r="P27" s="542" t="s">
        <v>3662</v>
      </c>
      <c r="Q27" s="542" t="s">
        <v>3662</v>
      </c>
      <c r="R27" s="547">
        <v>91</v>
      </c>
      <c r="S27" s="547" t="s">
        <v>200</v>
      </c>
      <c r="T27" s="547">
        <v>91430</v>
      </c>
      <c r="U27" s="547" t="s">
        <v>1892</v>
      </c>
      <c r="V27" s="547">
        <v>1017</v>
      </c>
      <c r="W27" s="547" t="s">
        <v>3753</v>
      </c>
      <c r="X27" s="547" t="s">
        <v>3625</v>
      </c>
      <c r="Y27" s="547" t="s">
        <v>3625</v>
      </c>
      <c r="Z27" s="547" t="s">
        <v>3625</v>
      </c>
      <c r="AA27" s="542" t="s">
        <v>3662</v>
      </c>
      <c r="AB27" s="542" t="s">
        <v>3662</v>
      </c>
      <c r="AC27" s="542">
        <v>1240</v>
      </c>
      <c r="AD27" s="548" t="s">
        <v>3662</v>
      </c>
      <c r="AE27" s="542" t="s">
        <v>3755</v>
      </c>
      <c r="AF27" s="548" t="s">
        <v>3662</v>
      </c>
    </row>
    <row r="28" spans="1:32" ht="11.25" hidden="1" customHeight="1">
      <c r="A28" s="542" t="s">
        <v>3662</v>
      </c>
      <c r="B28" s="542" t="s">
        <v>14</v>
      </c>
      <c r="C28" s="542">
        <v>5</v>
      </c>
      <c r="D28" s="542" t="s">
        <v>3749</v>
      </c>
      <c r="E28" s="542" t="s">
        <v>3750</v>
      </c>
      <c r="F28" s="542" t="s">
        <v>3751</v>
      </c>
      <c r="G28" s="542" t="s">
        <v>3752</v>
      </c>
      <c r="H28" s="542" t="s">
        <v>3749</v>
      </c>
      <c r="I28" s="542" t="s">
        <v>3751</v>
      </c>
      <c r="J28" s="542">
        <v>5</v>
      </c>
      <c r="K28" s="542" t="s">
        <v>3662</v>
      </c>
      <c r="L28" s="542" t="s">
        <v>3662</v>
      </c>
      <c r="M28" s="542" t="s">
        <v>3662</v>
      </c>
      <c r="N28" s="542" t="s">
        <v>3662</v>
      </c>
      <c r="O28" s="542" t="s">
        <v>3662</v>
      </c>
      <c r="P28" s="542" t="s">
        <v>3662</v>
      </c>
      <c r="Q28" s="542" t="s">
        <v>3662</v>
      </c>
      <c r="R28" s="547">
        <v>91</v>
      </c>
      <c r="S28" s="547" t="s">
        <v>200</v>
      </c>
      <c r="T28" s="547">
        <v>91460</v>
      </c>
      <c r="U28" s="547" t="s">
        <v>3756</v>
      </c>
      <c r="V28" s="547">
        <v>1017</v>
      </c>
      <c r="W28" s="547" t="s">
        <v>3753</v>
      </c>
      <c r="X28" s="547" t="s">
        <v>3757</v>
      </c>
      <c r="Y28" s="547" t="s">
        <v>207</v>
      </c>
      <c r="Z28" s="547" t="s">
        <v>3676</v>
      </c>
      <c r="AA28" s="542" t="s">
        <v>3662</v>
      </c>
      <c r="AB28" s="542" t="s">
        <v>3662</v>
      </c>
      <c r="AC28" s="542">
        <v>1211</v>
      </c>
      <c r="AD28" s="548" t="s">
        <v>3662</v>
      </c>
      <c r="AE28" s="542" t="s">
        <v>3758</v>
      </c>
      <c r="AF28" s="548" t="s">
        <v>3662</v>
      </c>
    </row>
    <row r="29" spans="1:32" ht="11.25" hidden="1" customHeight="1">
      <c r="A29" s="542" t="s">
        <v>3662</v>
      </c>
      <c r="B29" s="542" t="s">
        <v>37</v>
      </c>
      <c r="C29" s="542">
        <v>168</v>
      </c>
      <c r="D29" s="542" t="s">
        <v>3749</v>
      </c>
      <c r="E29" s="542" t="s">
        <v>3750</v>
      </c>
      <c r="F29" s="542" t="s">
        <v>3751</v>
      </c>
      <c r="G29" s="542" t="s">
        <v>3752</v>
      </c>
      <c r="H29" s="542" t="s">
        <v>3749</v>
      </c>
      <c r="I29" s="542">
        <v>7</v>
      </c>
      <c r="J29" s="542">
        <v>175</v>
      </c>
      <c r="K29" s="542" t="s">
        <v>3662</v>
      </c>
      <c r="L29" s="542" t="s">
        <v>3662</v>
      </c>
      <c r="M29" s="542" t="s">
        <v>3662</v>
      </c>
      <c r="N29" s="542" t="s">
        <v>3662</v>
      </c>
      <c r="O29" s="542" t="s">
        <v>3662</v>
      </c>
      <c r="P29" s="542" t="s">
        <v>3662</v>
      </c>
      <c r="Q29" s="542" t="s">
        <v>3662</v>
      </c>
      <c r="R29" s="547">
        <v>91</v>
      </c>
      <c r="S29" s="547" t="s">
        <v>200</v>
      </c>
      <c r="T29" s="547">
        <v>91536</v>
      </c>
      <c r="U29" s="547" t="s">
        <v>3682</v>
      </c>
      <c r="V29" s="547">
        <v>1017</v>
      </c>
      <c r="W29" s="547" t="s">
        <v>3753</v>
      </c>
      <c r="X29" s="547" t="s">
        <v>3625</v>
      </c>
      <c r="Y29" s="547" t="s">
        <v>3625</v>
      </c>
      <c r="Z29" s="547" t="s">
        <v>3625</v>
      </c>
      <c r="AA29" s="542" t="s">
        <v>3662</v>
      </c>
      <c r="AB29" s="542" t="s">
        <v>3662</v>
      </c>
      <c r="AC29" s="542">
        <v>1241</v>
      </c>
      <c r="AD29" s="548" t="s">
        <v>3662</v>
      </c>
      <c r="AE29" s="542" t="s">
        <v>3759</v>
      </c>
      <c r="AF29" s="548" t="s">
        <v>3662</v>
      </c>
    </row>
    <row r="30" spans="1:32" ht="11.25" hidden="1" customHeight="1">
      <c r="A30" s="542" t="s">
        <v>3662</v>
      </c>
      <c r="B30" s="542" t="s">
        <v>3662</v>
      </c>
      <c r="C30" s="542" t="s">
        <v>3662</v>
      </c>
      <c r="D30" s="542" t="s">
        <v>3662</v>
      </c>
      <c r="E30" s="542" t="s">
        <v>3662</v>
      </c>
      <c r="F30" s="542" t="s">
        <v>3662</v>
      </c>
      <c r="G30" s="542" t="s">
        <v>3662</v>
      </c>
      <c r="H30" s="542" t="s">
        <v>3662</v>
      </c>
      <c r="I30" s="542" t="s">
        <v>3662</v>
      </c>
      <c r="J30" s="542" t="s">
        <v>3662</v>
      </c>
      <c r="K30" s="542" t="s">
        <v>3662</v>
      </c>
      <c r="L30" s="542" t="s">
        <v>3662</v>
      </c>
      <c r="M30" s="542" t="s">
        <v>3662</v>
      </c>
      <c r="N30" s="542" t="s">
        <v>3662</v>
      </c>
      <c r="O30" s="542" t="s">
        <v>3662</v>
      </c>
      <c r="P30" s="542" t="s">
        <v>3662</v>
      </c>
      <c r="Q30" s="542" t="s">
        <v>3662</v>
      </c>
      <c r="R30" s="547">
        <v>91</v>
      </c>
      <c r="S30" s="547" t="s">
        <v>200</v>
      </c>
      <c r="T30" s="547">
        <v>91407</v>
      </c>
      <c r="U30" s="547" t="s">
        <v>3707</v>
      </c>
      <c r="V30" s="547">
        <v>1018</v>
      </c>
      <c r="W30" s="547" t="s">
        <v>3760</v>
      </c>
      <c r="X30" s="547" t="s">
        <v>3761</v>
      </c>
      <c r="Y30" s="547" t="s">
        <v>207</v>
      </c>
      <c r="Z30" s="547" t="s">
        <v>3676</v>
      </c>
      <c r="AA30" s="542" t="s">
        <v>3662</v>
      </c>
      <c r="AB30" s="542" t="s">
        <v>3662</v>
      </c>
      <c r="AC30" s="542">
        <v>2181</v>
      </c>
      <c r="AD30" s="548" t="s">
        <v>3662</v>
      </c>
      <c r="AE30" s="542" t="s">
        <v>3762</v>
      </c>
      <c r="AF30" s="548" t="s">
        <v>3662</v>
      </c>
    </row>
    <row r="31" spans="1:32" ht="11.25" hidden="1" customHeight="1">
      <c r="A31" s="542" t="s">
        <v>3662</v>
      </c>
      <c r="B31" s="550" t="s">
        <v>3742</v>
      </c>
      <c r="C31" s="550" t="s">
        <v>3743</v>
      </c>
      <c r="D31" s="550" t="s">
        <v>3744</v>
      </c>
      <c r="E31" s="550" t="s">
        <v>3745</v>
      </c>
      <c r="F31" s="550" t="s">
        <v>3746</v>
      </c>
      <c r="G31" s="550" t="s">
        <v>3747</v>
      </c>
      <c r="H31" s="550" t="s">
        <v>61</v>
      </c>
      <c r="I31" s="550" t="s">
        <v>3625</v>
      </c>
      <c r="J31" s="550" t="s">
        <v>37</v>
      </c>
      <c r="K31" s="542" t="s">
        <v>3662</v>
      </c>
      <c r="L31" s="542" t="s">
        <v>3662</v>
      </c>
      <c r="M31" s="542" t="s">
        <v>3662</v>
      </c>
      <c r="N31" s="542" t="s">
        <v>3662</v>
      </c>
      <c r="O31" s="542" t="s">
        <v>3662</v>
      </c>
      <c r="P31" s="542" t="s">
        <v>3662</v>
      </c>
      <c r="Q31" s="542" t="s">
        <v>3662</v>
      </c>
      <c r="R31" s="547">
        <v>91</v>
      </c>
      <c r="S31" s="547" t="s">
        <v>200</v>
      </c>
      <c r="T31" s="547">
        <v>91430</v>
      </c>
      <c r="U31" s="547" t="s">
        <v>1892</v>
      </c>
      <c r="V31" s="547">
        <v>1018</v>
      </c>
      <c r="W31" s="547" t="s">
        <v>3760</v>
      </c>
      <c r="X31" s="547" t="s">
        <v>3625</v>
      </c>
      <c r="Y31" s="547" t="s">
        <v>3625</v>
      </c>
      <c r="Z31" s="547" t="s">
        <v>3625</v>
      </c>
      <c r="AA31" s="542" t="s">
        <v>3662</v>
      </c>
      <c r="AB31" s="542" t="s">
        <v>3662</v>
      </c>
      <c r="AC31" s="542">
        <v>1832</v>
      </c>
      <c r="AD31" s="548" t="s">
        <v>3662</v>
      </c>
      <c r="AE31" s="542" t="s">
        <v>3763</v>
      </c>
      <c r="AF31" s="548" t="s">
        <v>3662</v>
      </c>
    </row>
    <row r="32" spans="1:32" ht="11.25" hidden="1" customHeight="1">
      <c r="A32" s="542" t="s">
        <v>3662</v>
      </c>
      <c r="B32" s="542" t="s">
        <v>12</v>
      </c>
      <c r="C32" s="542" t="s">
        <v>3764</v>
      </c>
      <c r="D32" s="542" t="s">
        <v>3765</v>
      </c>
      <c r="E32" s="542" t="s">
        <v>3765</v>
      </c>
      <c r="F32" s="542" t="s">
        <v>3765</v>
      </c>
      <c r="G32" s="542" t="s">
        <v>3765</v>
      </c>
      <c r="H32" s="542" t="s">
        <v>3765</v>
      </c>
      <c r="I32" s="542" t="s">
        <v>3766</v>
      </c>
      <c r="J32" s="542" t="s">
        <v>3767</v>
      </c>
      <c r="K32" s="542" t="s">
        <v>3662</v>
      </c>
      <c r="L32" s="542" t="s">
        <v>3662</v>
      </c>
      <c r="M32" s="542" t="s">
        <v>3662</v>
      </c>
      <c r="N32" s="542" t="s">
        <v>3662</v>
      </c>
      <c r="O32" s="542" t="s">
        <v>3662</v>
      </c>
      <c r="P32" s="542" t="s">
        <v>3662</v>
      </c>
      <c r="Q32" s="542" t="s">
        <v>3662</v>
      </c>
      <c r="R32" s="547">
        <v>91</v>
      </c>
      <c r="S32" s="547" t="s">
        <v>200</v>
      </c>
      <c r="T32" s="547">
        <v>91460</v>
      </c>
      <c r="U32" s="547" t="s">
        <v>3756</v>
      </c>
      <c r="V32" s="547">
        <v>1018</v>
      </c>
      <c r="W32" s="547" t="s">
        <v>3760</v>
      </c>
      <c r="X32" s="547" t="s">
        <v>3625</v>
      </c>
      <c r="Y32" s="547" t="s">
        <v>3625</v>
      </c>
      <c r="Z32" s="547" t="s">
        <v>3625</v>
      </c>
      <c r="AA32" s="542" t="s">
        <v>3662</v>
      </c>
      <c r="AB32" s="542" t="s">
        <v>3662</v>
      </c>
      <c r="AC32" s="542">
        <v>2107</v>
      </c>
      <c r="AD32" s="548" t="s">
        <v>3662</v>
      </c>
      <c r="AE32" s="542" t="s">
        <v>3768</v>
      </c>
      <c r="AF32" s="548" t="s">
        <v>3662</v>
      </c>
    </row>
    <row r="33" spans="1:32" ht="11.25" hidden="1" customHeight="1">
      <c r="A33" s="542" t="s">
        <v>3662</v>
      </c>
      <c r="B33" s="542" t="s">
        <v>13</v>
      </c>
      <c r="C33" s="542" t="s">
        <v>3769</v>
      </c>
      <c r="D33" s="542" t="s">
        <v>3765</v>
      </c>
      <c r="E33" s="542" t="s">
        <v>3765</v>
      </c>
      <c r="F33" s="542" t="s">
        <v>3765</v>
      </c>
      <c r="G33" s="542" t="s">
        <v>3765</v>
      </c>
      <c r="H33" s="542" t="s">
        <v>3765</v>
      </c>
      <c r="I33" s="542" t="s">
        <v>3770</v>
      </c>
      <c r="J33" s="542" t="s">
        <v>3771</v>
      </c>
      <c r="K33" s="542" t="s">
        <v>3662</v>
      </c>
      <c r="L33" s="542" t="s">
        <v>3662</v>
      </c>
      <c r="M33" s="542" t="s">
        <v>3662</v>
      </c>
      <c r="N33" s="542" t="s">
        <v>3662</v>
      </c>
      <c r="O33" s="542" t="s">
        <v>3662</v>
      </c>
      <c r="P33" s="542" t="s">
        <v>3662</v>
      </c>
      <c r="Q33" s="542" t="s">
        <v>3662</v>
      </c>
      <c r="R33" s="547">
        <v>97</v>
      </c>
      <c r="S33" s="547" t="s">
        <v>203</v>
      </c>
      <c r="T33" s="547">
        <v>97666</v>
      </c>
      <c r="U33" s="547" t="s">
        <v>3555</v>
      </c>
      <c r="V33" s="547">
        <v>1018</v>
      </c>
      <c r="W33" s="547" t="s">
        <v>3760</v>
      </c>
      <c r="X33" s="547" t="s">
        <v>3772</v>
      </c>
      <c r="Y33" s="547" t="s">
        <v>207</v>
      </c>
      <c r="Z33" s="547" t="s">
        <v>3676</v>
      </c>
      <c r="AA33" s="542" t="s">
        <v>3662</v>
      </c>
      <c r="AB33" s="542" t="s">
        <v>3662</v>
      </c>
      <c r="AC33" s="542">
        <v>1166</v>
      </c>
      <c r="AD33" s="548" t="s">
        <v>3662</v>
      </c>
      <c r="AE33" s="542" t="s">
        <v>3773</v>
      </c>
      <c r="AF33" s="548" t="s">
        <v>3662</v>
      </c>
    </row>
    <row r="34" spans="1:32" ht="11.25" hidden="1" customHeight="1">
      <c r="A34" s="542" t="s">
        <v>3662</v>
      </c>
      <c r="B34" s="542" t="s">
        <v>14</v>
      </c>
      <c r="C34" s="542" t="s">
        <v>3774</v>
      </c>
      <c r="D34" s="542" t="s">
        <v>3765</v>
      </c>
      <c r="E34" s="542" t="s">
        <v>3765</v>
      </c>
      <c r="F34" s="542" t="s">
        <v>3765</v>
      </c>
      <c r="G34" s="542" t="s">
        <v>3765</v>
      </c>
      <c r="H34" s="542" t="s">
        <v>3765</v>
      </c>
      <c r="I34" s="542" t="s">
        <v>3765</v>
      </c>
      <c r="J34" s="542" t="s">
        <v>3775</v>
      </c>
      <c r="K34" s="542" t="s">
        <v>3662</v>
      </c>
      <c r="L34" s="542" t="s">
        <v>3662</v>
      </c>
      <c r="M34" s="542" t="s">
        <v>3662</v>
      </c>
      <c r="N34" s="542" t="s">
        <v>3662</v>
      </c>
      <c r="O34" s="542" t="s">
        <v>3662</v>
      </c>
      <c r="P34" s="542" t="s">
        <v>3662</v>
      </c>
      <c r="Q34" s="542" t="s">
        <v>3662</v>
      </c>
      <c r="R34" s="547">
        <v>91</v>
      </c>
      <c r="S34" s="547" t="s">
        <v>200</v>
      </c>
      <c r="T34" s="547">
        <v>91001</v>
      </c>
      <c r="U34" s="547" t="s">
        <v>3503</v>
      </c>
      <c r="V34" s="547">
        <v>1019</v>
      </c>
      <c r="W34" s="547" t="s">
        <v>3519</v>
      </c>
      <c r="X34" s="547" t="s">
        <v>3625</v>
      </c>
      <c r="Y34" s="547" t="s">
        <v>3625</v>
      </c>
      <c r="Z34" s="547" t="s">
        <v>3625</v>
      </c>
      <c r="AA34" s="542" t="s">
        <v>3662</v>
      </c>
      <c r="AB34" s="542" t="s">
        <v>3662</v>
      </c>
      <c r="AC34" s="542">
        <v>1242</v>
      </c>
      <c r="AD34" s="548" t="s">
        <v>3662</v>
      </c>
      <c r="AE34" s="542" t="s">
        <v>3776</v>
      </c>
      <c r="AF34" s="548" t="s">
        <v>3662</v>
      </c>
    </row>
    <row r="35" spans="1:32" ht="11.25" hidden="1" customHeight="1">
      <c r="A35" s="542" t="s">
        <v>3662</v>
      </c>
      <c r="B35" s="542" t="s">
        <v>37</v>
      </c>
      <c r="C35" s="542" t="s">
        <v>3777</v>
      </c>
      <c r="D35" s="542" t="s">
        <v>3765</v>
      </c>
      <c r="E35" s="542" t="s">
        <v>3765</v>
      </c>
      <c r="F35" s="542" t="s">
        <v>3765</v>
      </c>
      <c r="G35" s="542" t="s">
        <v>3765</v>
      </c>
      <c r="H35" s="542" t="s">
        <v>3765</v>
      </c>
      <c r="I35" s="542" t="s">
        <v>3778</v>
      </c>
      <c r="J35" s="542" t="s">
        <v>3662</v>
      </c>
      <c r="K35" s="542" t="s">
        <v>3662</v>
      </c>
      <c r="L35" s="542" t="s">
        <v>3662</v>
      </c>
      <c r="M35" s="542" t="s">
        <v>3662</v>
      </c>
      <c r="N35" s="542" t="s">
        <v>3662</v>
      </c>
      <c r="O35" s="542" t="s">
        <v>3662</v>
      </c>
      <c r="P35" s="542" t="s">
        <v>3662</v>
      </c>
      <c r="Q35" s="542" t="s">
        <v>3662</v>
      </c>
      <c r="R35" s="547">
        <v>91</v>
      </c>
      <c r="S35" s="547" t="s">
        <v>200</v>
      </c>
      <c r="T35" s="547">
        <v>91540</v>
      </c>
      <c r="U35" s="547" t="s">
        <v>3519</v>
      </c>
      <c r="V35" s="547">
        <v>1019</v>
      </c>
      <c r="W35" s="547" t="s">
        <v>3519</v>
      </c>
      <c r="X35" s="547" t="s">
        <v>3779</v>
      </c>
      <c r="Y35" s="547" t="s">
        <v>207</v>
      </c>
      <c r="Z35" s="547" t="s">
        <v>3676</v>
      </c>
      <c r="AA35" s="542" t="s">
        <v>3662</v>
      </c>
      <c r="AB35" s="542" t="s">
        <v>3662</v>
      </c>
      <c r="AC35" s="542">
        <v>1091</v>
      </c>
      <c r="AD35" s="548" t="s">
        <v>3662</v>
      </c>
      <c r="AE35" s="542" t="s">
        <v>3780</v>
      </c>
      <c r="AF35" s="548" t="s">
        <v>3662</v>
      </c>
    </row>
    <row r="36" spans="1:32" ht="11.25" hidden="1" customHeight="1">
      <c r="A36" s="542" t="s">
        <v>3662</v>
      </c>
      <c r="B36" s="542" t="s">
        <v>3662</v>
      </c>
      <c r="C36" s="542" t="s">
        <v>3662</v>
      </c>
      <c r="D36" s="542" t="s">
        <v>3662</v>
      </c>
      <c r="E36" s="542" t="s">
        <v>3662</v>
      </c>
      <c r="F36" s="542" t="s">
        <v>3662</v>
      </c>
      <c r="G36" s="542" t="s">
        <v>3662</v>
      </c>
      <c r="H36" s="542" t="s">
        <v>3662</v>
      </c>
      <c r="I36" s="542" t="s">
        <v>3662</v>
      </c>
      <c r="J36" s="542" t="s">
        <v>3662</v>
      </c>
      <c r="K36" s="542" t="s">
        <v>3662</v>
      </c>
      <c r="L36" s="542" t="s">
        <v>3662</v>
      </c>
      <c r="M36" s="542" t="s">
        <v>3662</v>
      </c>
      <c r="N36" s="542" t="s">
        <v>3662</v>
      </c>
      <c r="O36" s="542" t="s">
        <v>3662</v>
      </c>
      <c r="P36" s="542" t="s">
        <v>3662</v>
      </c>
      <c r="Q36" s="542" t="s">
        <v>3662</v>
      </c>
      <c r="R36" s="547">
        <v>91</v>
      </c>
      <c r="S36" s="547" t="s">
        <v>200</v>
      </c>
      <c r="T36" s="547">
        <v>91001</v>
      </c>
      <c r="U36" s="547" t="s">
        <v>3503</v>
      </c>
      <c r="V36" s="547">
        <v>1020</v>
      </c>
      <c r="W36" s="547" t="s">
        <v>3781</v>
      </c>
      <c r="X36" s="547" t="s">
        <v>3625</v>
      </c>
      <c r="Y36" s="547" t="s">
        <v>3625</v>
      </c>
      <c r="Z36" s="547" t="s">
        <v>3625</v>
      </c>
      <c r="AA36" s="542" t="s">
        <v>3662</v>
      </c>
      <c r="AB36" s="542" t="s">
        <v>3662</v>
      </c>
      <c r="AC36" s="542">
        <v>1024</v>
      </c>
      <c r="AD36" s="548" t="s">
        <v>3662</v>
      </c>
      <c r="AE36" s="542" t="s">
        <v>3782</v>
      </c>
      <c r="AF36" s="548" t="s">
        <v>3662</v>
      </c>
    </row>
    <row r="37" spans="1:32" ht="11.25" hidden="1" customHeight="1">
      <c r="A37" s="542" t="s">
        <v>3662</v>
      </c>
      <c r="B37" s="542" t="s">
        <v>3662</v>
      </c>
      <c r="C37" s="542" t="s">
        <v>3662</v>
      </c>
      <c r="D37" s="542" t="s">
        <v>3662</v>
      </c>
      <c r="E37" s="542" t="s">
        <v>3662</v>
      </c>
      <c r="F37" s="542" t="s">
        <v>3662</v>
      </c>
      <c r="G37" s="542" t="s">
        <v>3662</v>
      </c>
      <c r="H37" s="542" t="s">
        <v>3662</v>
      </c>
      <c r="I37" s="542" t="s">
        <v>3662</v>
      </c>
      <c r="J37" s="542" t="s">
        <v>3662</v>
      </c>
      <c r="K37" s="542" t="s">
        <v>3662</v>
      </c>
      <c r="L37" s="542" t="s">
        <v>3662</v>
      </c>
      <c r="M37" s="550" t="s">
        <v>3662</v>
      </c>
      <c r="N37" s="542" t="s">
        <v>3662</v>
      </c>
      <c r="O37" s="542" t="s">
        <v>3662</v>
      </c>
      <c r="P37" s="542" t="s">
        <v>3662</v>
      </c>
      <c r="Q37" s="542" t="s">
        <v>3662</v>
      </c>
      <c r="R37" s="547">
        <v>91</v>
      </c>
      <c r="S37" s="547" t="s">
        <v>200</v>
      </c>
      <c r="T37" s="547">
        <v>91540</v>
      </c>
      <c r="U37" s="547" t="s">
        <v>3519</v>
      </c>
      <c r="V37" s="547">
        <v>1020</v>
      </c>
      <c r="W37" s="547" t="s">
        <v>3781</v>
      </c>
      <c r="X37" s="547" t="s">
        <v>3625</v>
      </c>
      <c r="Y37" s="547" t="s">
        <v>3625</v>
      </c>
      <c r="Z37" s="547" t="s">
        <v>3625</v>
      </c>
      <c r="AA37" s="542" t="s">
        <v>3662</v>
      </c>
      <c r="AB37" s="542" t="s">
        <v>3662</v>
      </c>
      <c r="AC37" s="542">
        <v>1807</v>
      </c>
      <c r="AD37" s="548" t="s">
        <v>3662</v>
      </c>
      <c r="AE37" s="542" t="s">
        <v>3783</v>
      </c>
      <c r="AF37" s="548" t="s">
        <v>3662</v>
      </c>
    </row>
    <row r="38" spans="1:32" ht="11.25" hidden="1" customHeight="1">
      <c r="A38" s="542" t="s">
        <v>3662</v>
      </c>
      <c r="B38" s="542" t="s">
        <v>3662</v>
      </c>
      <c r="C38" s="542" t="s">
        <v>3662</v>
      </c>
      <c r="D38" s="542" t="s">
        <v>3662</v>
      </c>
      <c r="E38" s="542" t="s">
        <v>3662</v>
      </c>
      <c r="F38" s="542" t="s">
        <v>3662</v>
      </c>
      <c r="G38" s="542" t="s">
        <v>3662</v>
      </c>
      <c r="H38" s="542" t="s">
        <v>3662</v>
      </c>
      <c r="I38" s="542" t="s">
        <v>3662</v>
      </c>
      <c r="J38" s="542" t="s">
        <v>3662</v>
      </c>
      <c r="K38" s="542" t="s">
        <v>3662</v>
      </c>
      <c r="L38" s="542" t="s">
        <v>3662</v>
      </c>
      <c r="M38" s="542" t="s">
        <v>3662</v>
      </c>
      <c r="N38" s="542" t="s">
        <v>3662</v>
      </c>
      <c r="O38" s="542" t="s">
        <v>3662</v>
      </c>
      <c r="P38" s="542" t="s">
        <v>3662</v>
      </c>
      <c r="Q38" s="542" t="s">
        <v>3662</v>
      </c>
      <c r="R38" s="547">
        <v>91</v>
      </c>
      <c r="S38" s="547" t="s">
        <v>200</v>
      </c>
      <c r="T38" s="547">
        <v>91798</v>
      </c>
      <c r="U38" s="547" t="s">
        <v>3784</v>
      </c>
      <c r="V38" s="547">
        <v>1020</v>
      </c>
      <c r="W38" s="547" t="s">
        <v>3781</v>
      </c>
      <c r="X38" s="547" t="s">
        <v>3718</v>
      </c>
      <c r="Y38" s="547" t="s">
        <v>207</v>
      </c>
      <c r="Z38" s="547" t="s">
        <v>3676</v>
      </c>
      <c r="AA38" s="542" t="s">
        <v>3662</v>
      </c>
      <c r="AB38" s="542" t="s">
        <v>3662</v>
      </c>
      <c r="AC38" s="542">
        <v>1428</v>
      </c>
      <c r="AD38" s="548" t="s">
        <v>3662</v>
      </c>
      <c r="AE38" s="542" t="s">
        <v>3785</v>
      </c>
      <c r="AF38" s="548" t="s">
        <v>3662</v>
      </c>
    </row>
    <row r="39" spans="1:32" ht="11.25" hidden="1" customHeight="1">
      <c r="A39" s="542" t="s">
        <v>3662</v>
      </c>
      <c r="B39" s="542" t="s">
        <v>3662</v>
      </c>
      <c r="C39" s="542" t="s">
        <v>3662</v>
      </c>
      <c r="D39" s="542" t="s">
        <v>3662</v>
      </c>
      <c r="E39" s="542" t="s">
        <v>3662</v>
      </c>
      <c r="F39" s="542" t="s">
        <v>3662</v>
      </c>
      <c r="G39" s="542" t="s">
        <v>3662</v>
      </c>
      <c r="H39" s="542" t="s">
        <v>3662</v>
      </c>
      <c r="I39" s="542" t="s">
        <v>3662</v>
      </c>
      <c r="J39" s="542" t="s">
        <v>3662</v>
      </c>
      <c r="K39" s="542" t="s">
        <v>3662</v>
      </c>
      <c r="L39" s="542" t="s">
        <v>3662</v>
      </c>
      <c r="M39" s="542" t="s">
        <v>3662</v>
      </c>
      <c r="N39" s="542" t="s">
        <v>3662</v>
      </c>
      <c r="O39" s="542" t="s">
        <v>3662</v>
      </c>
      <c r="P39" s="542" t="s">
        <v>3662</v>
      </c>
      <c r="Q39" s="542" t="s">
        <v>3662</v>
      </c>
      <c r="R39" s="547">
        <v>91</v>
      </c>
      <c r="S39" s="547" t="s">
        <v>200</v>
      </c>
      <c r="T39" s="547">
        <v>91460</v>
      </c>
      <c r="U39" s="547" t="s">
        <v>3756</v>
      </c>
      <c r="V39" s="547">
        <v>1021</v>
      </c>
      <c r="W39" s="547" t="s">
        <v>3786</v>
      </c>
      <c r="X39" s="547" t="s">
        <v>3625</v>
      </c>
      <c r="Y39" s="547" t="s">
        <v>3625</v>
      </c>
      <c r="Z39" s="547" t="s">
        <v>3625</v>
      </c>
      <c r="AA39" s="542" t="s">
        <v>3662</v>
      </c>
      <c r="AB39" s="542" t="s">
        <v>3662</v>
      </c>
      <c r="AC39" s="542">
        <v>1845</v>
      </c>
      <c r="AD39" s="548" t="s">
        <v>3662</v>
      </c>
      <c r="AE39" s="542" t="s">
        <v>3787</v>
      </c>
      <c r="AF39" s="548" t="s">
        <v>3662</v>
      </c>
    </row>
    <row r="40" spans="1:32" ht="11.25" hidden="1" customHeight="1">
      <c r="A40" s="542" t="s">
        <v>3662</v>
      </c>
      <c r="B40" s="542" t="s">
        <v>3662</v>
      </c>
      <c r="C40" s="542" t="s">
        <v>3662</v>
      </c>
      <c r="D40" s="542" t="s">
        <v>3662</v>
      </c>
      <c r="E40" s="542" t="s">
        <v>3662</v>
      </c>
      <c r="F40" s="542" t="s">
        <v>3662</v>
      </c>
      <c r="G40" s="542" t="s">
        <v>3662</v>
      </c>
      <c r="H40" s="542" t="s">
        <v>3662</v>
      </c>
      <c r="I40" s="542" t="s">
        <v>3662</v>
      </c>
      <c r="J40" s="542" t="s">
        <v>3662</v>
      </c>
      <c r="K40" s="542" t="s">
        <v>3662</v>
      </c>
      <c r="L40" s="542" t="s">
        <v>3662</v>
      </c>
      <c r="M40" s="542" t="s">
        <v>3662</v>
      </c>
      <c r="N40" s="542" t="s">
        <v>3662</v>
      </c>
      <c r="O40" s="542" t="s">
        <v>3662</v>
      </c>
      <c r="P40" s="542" t="s">
        <v>3662</v>
      </c>
      <c r="Q40" s="542" t="s">
        <v>3662</v>
      </c>
      <c r="R40" s="547">
        <v>91</v>
      </c>
      <c r="S40" s="547" t="s">
        <v>200</v>
      </c>
      <c r="T40" s="547">
        <v>91669</v>
      </c>
      <c r="U40" s="547" t="s">
        <v>2979</v>
      </c>
      <c r="V40" s="547">
        <v>1021</v>
      </c>
      <c r="W40" s="547" t="s">
        <v>3786</v>
      </c>
      <c r="X40" s="547" t="s">
        <v>3625</v>
      </c>
      <c r="Y40" s="547" t="s">
        <v>3625</v>
      </c>
      <c r="Z40" s="547" t="s">
        <v>3625</v>
      </c>
      <c r="AA40" s="542" t="s">
        <v>3662</v>
      </c>
      <c r="AB40" s="542" t="s">
        <v>3662</v>
      </c>
      <c r="AC40" s="542">
        <v>1553</v>
      </c>
      <c r="AD40" s="548" t="s">
        <v>3662</v>
      </c>
      <c r="AE40" s="542" t="s">
        <v>3788</v>
      </c>
      <c r="AF40" s="548" t="s">
        <v>3662</v>
      </c>
    </row>
    <row r="41" spans="1:32" ht="11.25" hidden="1" customHeight="1">
      <c r="A41" s="550" t="s">
        <v>3789</v>
      </c>
      <c r="B41" s="542" t="s">
        <v>3662</v>
      </c>
      <c r="C41" s="542" t="s">
        <v>3662</v>
      </c>
      <c r="D41" s="550" t="s">
        <v>12</v>
      </c>
      <c r="E41" s="550" t="s">
        <v>13</v>
      </c>
      <c r="F41" s="550" t="s">
        <v>14</v>
      </c>
      <c r="G41" s="542" t="s">
        <v>3662</v>
      </c>
      <c r="H41" s="542" t="s">
        <v>3662</v>
      </c>
      <c r="I41" s="542" t="s">
        <v>3662</v>
      </c>
      <c r="J41" s="542" t="s">
        <v>3662</v>
      </c>
      <c r="K41" s="542" t="s">
        <v>3662</v>
      </c>
      <c r="L41" s="542" t="s">
        <v>3662</v>
      </c>
      <c r="M41" s="542" t="s">
        <v>3662</v>
      </c>
      <c r="N41" s="542" t="s">
        <v>3662</v>
      </c>
      <c r="O41" s="542" t="s">
        <v>3662</v>
      </c>
      <c r="P41" s="542" t="s">
        <v>3662</v>
      </c>
      <c r="Q41" s="542" t="s">
        <v>3662</v>
      </c>
      <c r="R41" s="547">
        <v>18</v>
      </c>
      <c r="S41" s="547" t="s">
        <v>178</v>
      </c>
      <c r="T41" s="547">
        <v>18756</v>
      </c>
      <c r="U41" s="547" t="s">
        <v>2121</v>
      </c>
      <c r="V41" s="547">
        <v>1021</v>
      </c>
      <c r="W41" s="547" t="s">
        <v>3786</v>
      </c>
      <c r="X41" s="547" t="s">
        <v>3790</v>
      </c>
      <c r="Y41" s="547" t="s">
        <v>207</v>
      </c>
      <c r="Z41" s="547" t="s">
        <v>3676</v>
      </c>
      <c r="AA41" s="542" t="s">
        <v>3662</v>
      </c>
      <c r="AB41" s="542" t="s">
        <v>3662</v>
      </c>
      <c r="AC41" s="542">
        <v>1021</v>
      </c>
      <c r="AD41" s="548" t="s">
        <v>3662</v>
      </c>
      <c r="AE41" s="542" t="s">
        <v>3791</v>
      </c>
      <c r="AF41" s="548" t="s">
        <v>3662</v>
      </c>
    </row>
    <row r="42" spans="1:32" ht="11.25" hidden="1" customHeight="1">
      <c r="A42" s="542" t="s">
        <v>3792</v>
      </c>
      <c r="B42" s="542" t="s">
        <v>3662</v>
      </c>
      <c r="C42" s="550" t="s">
        <v>1413</v>
      </c>
      <c r="D42" s="542">
        <v>83</v>
      </c>
      <c r="E42" s="542">
        <v>80</v>
      </c>
      <c r="F42" s="542">
        <v>5</v>
      </c>
      <c r="G42" s="542" t="s">
        <v>3662</v>
      </c>
      <c r="H42" s="542" t="s">
        <v>3662</v>
      </c>
      <c r="I42" s="542" t="s">
        <v>3662</v>
      </c>
      <c r="J42" s="542" t="s">
        <v>3662</v>
      </c>
      <c r="K42" s="542" t="s">
        <v>3662</v>
      </c>
      <c r="L42" s="542" t="s">
        <v>3662</v>
      </c>
      <c r="M42" s="542" t="s">
        <v>3662</v>
      </c>
      <c r="N42" s="542" t="s">
        <v>3662</v>
      </c>
      <c r="O42" s="542" t="s">
        <v>3662</v>
      </c>
      <c r="P42" s="542" t="s">
        <v>3662</v>
      </c>
      <c r="Q42" s="542" t="s">
        <v>3662</v>
      </c>
      <c r="R42" s="547">
        <v>91</v>
      </c>
      <c r="S42" s="547" t="s">
        <v>200</v>
      </c>
      <c r="T42" s="547">
        <v>91460</v>
      </c>
      <c r="U42" s="547" t="s">
        <v>3756</v>
      </c>
      <c r="V42" s="547">
        <v>1022</v>
      </c>
      <c r="W42" s="547" t="s">
        <v>3793</v>
      </c>
      <c r="X42" s="547" t="s">
        <v>3625</v>
      </c>
      <c r="Y42" s="547" t="s">
        <v>3625</v>
      </c>
      <c r="Z42" s="547" t="s">
        <v>3625</v>
      </c>
      <c r="AA42" s="542" t="s">
        <v>3662</v>
      </c>
      <c r="AB42" s="542" t="s">
        <v>3662</v>
      </c>
      <c r="AC42" s="542">
        <v>1054</v>
      </c>
      <c r="AD42" s="548" t="s">
        <v>3662</v>
      </c>
      <c r="AE42" s="542" t="s">
        <v>3794</v>
      </c>
      <c r="AF42" s="548" t="s">
        <v>3662</v>
      </c>
    </row>
    <row r="43" spans="1:32" ht="11.25" hidden="1" customHeight="1">
      <c r="A43" s="542" t="s">
        <v>3795</v>
      </c>
      <c r="B43" s="542" t="s">
        <v>3662</v>
      </c>
      <c r="C43" s="550" t="s">
        <v>37</v>
      </c>
      <c r="D43" s="542">
        <v>87</v>
      </c>
      <c r="E43" s="542">
        <v>83</v>
      </c>
      <c r="F43" s="542">
        <v>5</v>
      </c>
      <c r="G43" s="542" t="s">
        <v>3662</v>
      </c>
      <c r="H43" s="542" t="s">
        <v>3662</v>
      </c>
      <c r="I43" s="542" t="s">
        <v>3662</v>
      </c>
      <c r="J43" s="542" t="s">
        <v>3662</v>
      </c>
      <c r="K43" s="542" t="s">
        <v>3662</v>
      </c>
      <c r="L43" s="542" t="s">
        <v>3662</v>
      </c>
      <c r="M43" s="542" t="s">
        <v>3662</v>
      </c>
      <c r="N43" s="542" t="s">
        <v>3662</v>
      </c>
      <c r="O43" s="542" t="s">
        <v>3662</v>
      </c>
      <c r="P43" s="542" t="s">
        <v>3662</v>
      </c>
      <c r="Q43" s="542" t="s">
        <v>3662</v>
      </c>
      <c r="R43" s="547">
        <v>91</v>
      </c>
      <c r="S43" s="547" t="s">
        <v>200</v>
      </c>
      <c r="T43" s="547">
        <v>91669</v>
      </c>
      <c r="U43" s="547" t="s">
        <v>2979</v>
      </c>
      <c r="V43" s="547">
        <v>1022</v>
      </c>
      <c r="W43" s="547" t="s">
        <v>3793</v>
      </c>
      <c r="X43" s="547" t="s">
        <v>3796</v>
      </c>
      <c r="Y43" s="547" t="s">
        <v>207</v>
      </c>
      <c r="Z43" s="547" t="s">
        <v>3676</v>
      </c>
      <c r="AA43" s="542" t="s">
        <v>3662</v>
      </c>
      <c r="AB43" s="542" t="s">
        <v>3662</v>
      </c>
      <c r="AC43" s="542">
        <v>2106</v>
      </c>
      <c r="AD43" s="548" t="s">
        <v>3662</v>
      </c>
      <c r="AE43" s="542" t="s">
        <v>3797</v>
      </c>
      <c r="AF43" s="548" t="s">
        <v>3662</v>
      </c>
    </row>
    <row r="44" spans="1:32" ht="11.25" hidden="1" customHeight="1">
      <c r="A44" s="542" t="s">
        <v>3798</v>
      </c>
      <c r="B44" s="542" t="s">
        <v>3662</v>
      </c>
      <c r="C44" s="550" t="s">
        <v>3799</v>
      </c>
      <c r="D44" s="542" t="s">
        <v>3764</v>
      </c>
      <c r="E44" s="542" t="s">
        <v>3769</v>
      </c>
      <c r="F44" s="542" t="s">
        <v>3774</v>
      </c>
      <c r="G44" s="542" t="s">
        <v>3662</v>
      </c>
      <c r="H44" s="542" t="s">
        <v>3662</v>
      </c>
      <c r="I44" s="542" t="s">
        <v>3662</v>
      </c>
      <c r="J44" s="542" t="s">
        <v>3662</v>
      </c>
      <c r="K44" s="542" t="s">
        <v>3662</v>
      </c>
      <c r="L44" s="542" t="s">
        <v>3662</v>
      </c>
      <c r="M44" s="542" t="s">
        <v>3662</v>
      </c>
      <c r="N44" s="542" t="s">
        <v>3662</v>
      </c>
      <c r="O44" s="542" t="s">
        <v>3662</v>
      </c>
      <c r="P44" s="542" t="s">
        <v>3662</v>
      </c>
      <c r="Q44" s="542" t="s">
        <v>3662</v>
      </c>
      <c r="R44" s="547">
        <v>5</v>
      </c>
      <c r="S44" s="547" t="s">
        <v>107</v>
      </c>
      <c r="T44" s="547">
        <v>5147</v>
      </c>
      <c r="U44" s="547" t="s">
        <v>1476</v>
      </c>
      <c r="V44" s="547">
        <v>1023</v>
      </c>
      <c r="W44" s="547" t="s">
        <v>3800</v>
      </c>
      <c r="X44" s="547" t="s">
        <v>3625</v>
      </c>
      <c r="Y44" s="547" t="s">
        <v>3625</v>
      </c>
      <c r="Z44" s="547" t="s">
        <v>3625</v>
      </c>
      <c r="AA44" s="542" t="s">
        <v>3662</v>
      </c>
      <c r="AB44" s="542" t="s">
        <v>3662</v>
      </c>
      <c r="AC44" s="542">
        <v>1353</v>
      </c>
      <c r="AD44" s="548" t="s">
        <v>3662</v>
      </c>
      <c r="AE44" s="542" t="s">
        <v>3801</v>
      </c>
      <c r="AF44" s="548" t="s">
        <v>3662</v>
      </c>
    </row>
    <row r="45" spans="1:32" ht="11.25" hidden="1" customHeight="1">
      <c r="A45" s="542" t="s">
        <v>3802</v>
      </c>
      <c r="B45" s="542" t="s">
        <v>3662</v>
      </c>
      <c r="C45" s="550" t="s">
        <v>3803</v>
      </c>
      <c r="D45" s="542" t="s">
        <v>3767</v>
      </c>
      <c r="E45" s="542" t="s">
        <v>3771</v>
      </c>
      <c r="F45" s="542" t="s">
        <v>3775</v>
      </c>
      <c r="G45" s="542" t="s">
        <v>3662</v>
      </c>
      <c r="H45" s="542" t="s">
        <v>3662</v>
      </c>
      <c r="I45" s="542" t="s">
        <v>3662</v>
      </c>
      <c r="J45" s="542" t="s">
        <v>3662</v>
      </c>
      <c r="K45" s="542" t="s">
        <v>3662</v>
      </c>
      <c r="L45" s="542" t="s">
        <v>3662</v>
      </c>
      <c r="M45" s="542" t="s">
        <v>3662</v>
      </c>
      <c r="N45" s="542" t="s">
        <v>3662</v>
      </c>
      <c r="O45" s="542" t="s">
        <v>3662</v>
      </c>
      <c r="P45" s="542" t="s">
        <v>3662</v>
      </c>
      <c r="Q45" s="542" t="s">
        <v>3662</v>
      </c>
      <c r="R45" s="547">
        <v>5</v>
      </c>
      <c r="S45" s="547" t="s">
        <v>107</v>
      </c>
      <c r="T45" s="547">
        <v>5172</v>
      </c>
      <c r="U45" s="547" t="s">
        <v>1484</v>
      </c>
      <c r="V45" s="547">
        <v>1023</v>
      </c>
      <c r="W45" s="547" t="s">
        <v>3800</v>
      </c>
      <c r="X45" s="547" t="s">
        <v>3804</v>
      </c>
      <c r="Y45" s="547" t="s">
        <v>3805</v>
      </c>
      <c r="Z45" s="547" t="s">
        <v>3806</v>
      </c>
      <c r="AA45" s="542" t="s">
        <v>3662</v>
      </c>
      <c r="AB45" s="542" t="s">
        <v>3662</v>
      </c>
      <c r="AC45" s="542">
        <v>1005</v>
      </c>
      <c r="AD45" s="548" t="s">
        <v>3662</v>
      </c>
      <c r="AE45" s="542" t="s">
        <v>3807</v>
      </c>
      <c r="AF45" s="548" t="s">
        <v>3662</v>
      </c>
    </row>
    <row r="46" spans="1:32" ht="11.25" hidden="1" customHeight="1">
      <c r="A46" s="542" t="s">
        <v>3808</v>
      </c>
      <c r="B46" s="542" t="s">
        <v>3662</v>
      </c>
      <c r="C46" s="542" t="s">
        <v>3662</v>
      </c>
      <c r="D46" s="542" t="s">
        <v>3662</v>
      </c>
      <c r="E46" s="542" t="s">
        <v>3662</v>
      </c>
      <c r="F46" s="542" t="s">
        <v>3662</v>
      </c>
      <c r="G46" s="542" t="s">
        <v>3662</v>
      </c>
      <c r="H46" s="542" t="s">
        <v>3662</v>
      </c>
      <c r="I46" s="542" t="s">
        <v>3662</v>
      </c>
      <c r="J46" s="542" t="s">
        <v>3662</v>
      </c>
      <c r="K46" s="542" t="s">
        <v>3662</v>
      </c>
      <c r="L46" s="542" t="s">
        <v>3662</v>
      </c>
      <c r="M46" s="542" t="s">
        <v>3662</v>
      </c>
      <c r="N46" s="542" t="s">
        <v>3662</v>
      </c>
      <c r="O46" s="542" t="s">
        <v>3662</v>
      </c>
      <c r="P46" s="542" t="s">
        <v>3662</v>
      </c>
      <c r="Q46" s="542" t="s">
        <v>3662</v>
      </c>
      <c r="R46" s="547">
        <v>5</v>
      </c>
      <c r="S46" s="547" t="s">
        <v>107</v>
      </c>
      <c r="T46" s="547">
        <v>5234</v>
      </c>
      <c r="U46" s="547" t="s">
        <v>1496</v>
      </c>
      <c r="V46" s="547">
        <v>1024</v>
      </c>
      <c r="W46" s="547" t="s">
        <v>3809</v>
      </c>
      <c r="X46" s="547" t="s">
        <v>3804</v>
      </c>
      <c r="Y46" s="547" t="s">
        <v>3805</v>
      </c>
      <c r="Z46" s="547" t="s">
        <v>3806</v>
      </c>
      <c r="AA46" s="542" t="s">
        <v>3662</v>
      </c>
      <c r="AB46" s="542" t="s">
        <v>3662</v>
      </c>
      <c r="AC46" s="542">
        <v>2089</v>
      </c>
      <c r="AD46" s="548" t="s">
        <v>3662</v>
      </c>
      <c r="AE46" s="542" t="s">
        <v>3810</v>
      </c>
      <c r="AF46" s="548" t="s">
        <v>3662</v>
      </c>
    </row>
    <row r="47" spans="1:32" ht="11.25" hidden="1" customHeight="1">
      <c r="A47" s="542" t="s">
        <v>3811</v>
      </c>
      <c r="B47" s="542" t="s">
        <v>3662</v>
      </c>
      <c r="C47" s="542" t="s">
        <v>3662</v>
      </c>
      <c r="D47" s="542" t="s">
        <v>3662</v>
      </c>
      <c r="E47" s="542" t="s">
        <v>3662</v>
      </c>
      <c r="F47" s="542" t="s">
        <v>3662</v>
      </c>
      <c r="G47" s="542" t="s">
        <v>3662</v>
      </c>
      <c r="H47" s="542" t="s">
        <v>3662</v>
      </c>
      <c r="I47" s="542" t="s">
        <v>3662</v>
      </c>
      <c r="J47" s="542" t="s">
        <v>3662</v>
      </c>
      <c r="K47" s="542" t="s">
        <v>3662</v>
      </c>
      <c r="L47" s="542" t="s">
        <v>3662</v>
      </c>
      <c r="M47" s="542" t="s">
        <v>3662</v>
      </c>
      <c r="N47" s="542" t="s">
        <v>3662</v>
      </c>
      <c r="O47" s="542" t="s">
        <v>3662</v>
      </c>
      <c r="P47" s="542" t="s">
        <v>3662</v>
      </c>
      <c r="Q47" s="542" t="s">
        <v>3662</v>
      </c>
      <c r="R47" s="547">
        <v>5</v>
      </c>
      <c r="S47" s="547" t="s">
        <v>107</v>
      </c>
      <c r="T47" s="547">
        <v>5284</v>
      </c>
      <c r="U47" s="547" t="s">
        <v>1510</v>
      </c>
      <c r="V47" s="547">
        <v>1024</v>
      </c>
      <c r="W47" s="547" t="s">
        <v>3809</v>
      </c>
      <c r="X47" s="547" t="s">
        <v>3804</v>
      </c>
      <c r="Y47" s="547" t="s">
        <v>3805</v>
      </c>
      <c r="Z47" s="547" t="s">
        <v>3806</v>
      </c>
      <c r="AA47" s="542" t="s">
        <v>3662</v>
      </c>
      <c r="AB47" s="542" t="s">
        <v>3662</v>
      </c>
      <c r="AC47" s="542">
        <v>2013</v>
      </c>
      <c r="AD47" s="548" t="s">
        <v>3662</v>
      </c>
      <c r="AE47" s="542" t="s">
        <v>3812</v>
      </c>
      <c r="AF47" s="548" t="s">
        <v>3662</v>
      </c>
    </row>
    <row r="48" spans="1:32" ht="11.25" hidden="1" customHeight="1">
      <c r="A48" s="542" t="s">
        <v>3662</v>
      </c>
      <c r="B48" s="542" t="s">
        <v>3662</v>
      </c>
      <c r="C48" s="542" t="s">
        <v>3662</v>
      </c>
      <c r="D48" s="542" t="s">
        <v>3662</v>
      </c>
      <c r="E48" s="542" t="s">
        <v>3662</v>
      </c>
      <c r="F48" s="542" t="s">
        <v>3662</v>
      </c>
      <c r="G48" s="542" t="s">
        <v>3662</v>
      </c>
      <c r="H48" s="542" t="s">
        <v>3662</v>
      </c>
      <c r="I48" s="542" t="s">
        <v>3662</v>
      </c>
      <c r="J48" s="542" t="s">
        <v>3662</v>
      </c>
      <c r="K48" s="542" t="s">
        <v>3662</v>
      </c>
      <c r="L48" s="542" t="s">
        <v>3662</v>
      </c>
      <c r="M48" s="542" t="s">
        <v>3662</v>
      </c>
      <c r="N48" s="542" t="s">
        <v>3662</v>
      </c>
      <c r="O48" s="542" t="s">
        <v>3662</v>
      </c>
      <c r="P48" s="542" t="s">
        <v>3662</v>
      </c>
      <c r="Q48" s="542" t="s">
        <v>3662</v>
      </c>
      <c r="R48" s="547">
        <v>5</v>
      </c>
      <c r="S48" s="547" t="s">
        <v>107</v>
      </c>
      <c r="T48" s="547">
        <v>5234</v>
      </c>
      <c r="U48" s="547" t="s">
        <v>1496</v>
      </c>
      <c r="V48" s="547">
        <v>1025</v>
      </c>
      <c r="W48" s="547" t="s">
        <v>3813</v>
      </c>
      <c r="X48" s="547" t="s">
        <v>3804</v>
      </c>
      <c r="Y48" s="547" t="s">
        <v>3805</v>
      </c>
      <c r="Z48" s="547" t="s">
        <v>3806</v>
      </c>
      <c r="AA48" s="542" t="s">
        <v>3662</v>
      </c>
      <c r="AB48" s="542" t="s">
        <v>3662</v>
      </c>
      <c r="AC48" s="542">
        <v>1189</v>
      </c>
      <c r="AD48" s="548" t="s">
        <v>3662</v>
      </c>
      <c r="AE48" s="542" t="s">
        <v>3814</v>
      </c>
      <c r="AF48" s="548" t="s">
        <v>3662</v>
      </c>
    </row>
    <row r="49" spans="1:32" ht="11.25" customHeight="1">
      <c r="A49" s="550"/>
      <c r="B49" s="553" t="s">
        <v>3745</v>
      </c>
      <c r="C49" s="553"/>
      <c r="D49" s="553"/>
      <c r="E49" s="553" t="s">
        <v>3746</v>
      </c>
      <c r="F49" s="553"/>
      <c r="G49" s="553"/>
      <c r="H49" s="542" t="s">
        <v>3662</v>
      </c>
      <c r="I49" s="542" t="s">
        <v>3662</v>
      </c>
      <c r="J49" s="542" t="s">
        <v>3662</v>
      </c>
      <c r="K49" s="542" t="s">
        <v>3662</v>
      </c>
      <c r="L49" s="542" t="s">
        <v>3662</v>
      </c>
      <c r="M49" s="542" t="s">
        <v>3662</v>
      </c>
      <c r="N49" s="542" t="s">
        <v>3662</v>
      </c>
      <c r="O49" s="542" t="s">
        <v>3662</v>
      </c>
      <c r="P49" s="542" t="s">
        <v>3662</v>
      </c>
      <c r="Q49" s="542" t="s">
        <v>3662</v>
      </c>
      <c r="R49" s="547">
        <v>5</v>
      </c>
      <c r="S49" s="547" t="s">
        <v>107</v>
      </c>
      <c r="T49" s="547">
        <v>5284</v>
      </c>
      <c r="U49" s="547" t="s">
        <v>1510</v>
      </c>
      <c r="V49" s="547">
        <v>1025</v>
      </c>
      <c r="W49" s="547" t="s">
        <v>3813</v>
      </c>
      <c r="X49" s="547" t="s">
        <v>3625</v>
      </c>
      <c r="Y49" s="547" t="s">
        <v>3625</v>
      </c>
      <c r="Z49" s="547" t="s">
        <v>3625</v>
      </c>
      <c r="AA49" s="542" t="s">
        <v>3662</v>
      </c>
      <c r="AB49" s="542" t="s">
        <v>3662</v>
      </c>
      <c r="AC49" s="542">
        <v>1267</v>
      </c>
      <c r="AD49" s="548" t="s">
        <v>3662</v>
      </c>
      <c r="AE49" s="542" t="s">
        <v>3815</v>
      </c>
      <c r="AF49" s="548" t="s">
        <v>3662</v>
      </c>
    </row>
    <row r="50" spans="1:32" ht="11.25" customHeight="1">
      <c r="A50" s="550" t="s">
        <v>45</v>
      </c>
      <c r="B50" s="550" t="s">
        <v>3816</v>
      </c>
      <c r="C50" s="550" t="s">
        <v>3817</v>
      </c>
      <c r="D50" s="550" t="s">
        <v>45</v>
      </c>
      <c r="E50" s="550" t="s">
        <v>3818</v>
      </c>
      <c r="F50" s="550" t="s">
        <v>3817</v>
      </c>
      <c r="G50" s="550" t="s">
        <v>45</v>
      </c>
      <c r="H50" s="542" t="s">
        <v>3662</v>
      </c>
      <c r="I50" s="542" t="s">
        <v>3662</v>
      </c>
      <c r="J50" s="542" t="s">
        <v>3662</v>
      </c>
      <c r="K50" s="542" t="s">
        <v>3662</v>
      </c>
      <c r="L50" s="542" t="s">
        <v>3662</v>
      </c>
      <c r="M50" s="542" t="s">
        <v>3662</v>
      </c>
      <c r="N50" s="542" t="s">
        <v>3662</v>
      </c>
      <c r="O50" s="542" t="s">
        <v>3662</v>
      </c>
      <c r="P50" s="542" t="s">
        <v>3662</v>
      </c>
      <c r="Q50" s="542" t="s">
        <v>3662</v>
      </c>
      <c r="R50" s="547">
        <v>5</v>
      </c>
      <c r="S50" s="547" t="s">
        <v>107</v>
      </c>
      <c r="T50" s="547">
        <v>5234</v>
      </c>
      <c r="U50" s="547" t="s">
        <v>1496</v>
      </c>
      <c r="V50" s="547">
        <v>1026</v>
      </c>
      <c r="W50" s="547" t="s">
        <v>3819</v>
      </c>
      <c r="X50" s="547" t="s">
        <v>3804</v>
      </c>
      <c r="Y50" s="547" t="s">
        <v>3805</v>
      </c>
      <c r="Z50" s="547" t="s">
        <v>3806</v>
      </c>
      <c r="AA50" s="542" t="s">
        <v>3662</v>
      </c>
      <c r="AB50" s="542" t="s">
        <v>3662</v>
      </c>
      <c r="AC50" s="542">
        <v>1275</v>
      </c>
      <c r="AD50" s="548" t="s">
        <v>3662</v>
      </c>
      <c r="AE50" s="542" t="s">
        <v>3820</v>
      </c>
      <c r="AF50" s="548" t="s">
        <v>3662</v>
      </c>
    </row>
    <row r="51" spans="1:32" ht="11.25" customHeight="1">
      <c r="A51" s="542" t="s">
        <v>3750</v>
      </c>
      <c r="B51" s="542" t="s">
        <v>3751</v>
      </c>
      <c r="C51" s="542" t="s">
        <v>3752</v>
      </c>
      <c r="D51" s="542" t="s">
        <v>3749</v>
      </c>
      <c r="E51" s="542" t="s">
        <v>3750</v>
      </c>
      <c r="F51" s="542" t="s">
        <v>3751</v>
      </c>
      <c r="G51" s="542" t="s">
        <v>3752</v>
      </c>
      <c r="H51" s="542" t="s">
        <v>3662</v>
      </c>
      <c r="I51" s="542" t="s">
        <v>3662</v>
      </c>
      <c r="J51" s="542" t="s">
        <v>3662</v>
      </c>
      <c r="K51" s="542" t="s">
        <v>3662</v>
      </c>
      <c r="L51" s="542" t="s">
        <v>3662</v>
      </c>
      <c r="M51" s="542" t="s">
        <v>3662</v>
      </c>
      <c r="N51" s="542" t="s">
        <v>3662</v>
      </c>
      <c r="O51" s="542" t="s">
        <v>3662</v>
      </c>
      <c r="P51" s="542" t="s">
        <v>3662</v>
      </c>
      <c r="Q51" s="542" t="s">
        <v>3662</v>
      </c>
      <c r="R51" s="547">
        <v>5</v>
      </c>
      <c r="S51" s="547" t="s">
        <v>107</v>
      </c>
      <c r="T51" s="547">
        <v>5234</v>
      </c>
      <c r="U51" s="547" t="s">
        <v>1496</v>
      </c>
      <c r="V51" s="547">
        <v>1027</v>
      </c>
      <c r="W51" s="547" t="s">
        <v>3821</v>
      </c>
      <c r="X51" s="547" t="s">
        <v>3804</v>
      </c>
      <c r="Y51" s="547" t="s">
        <v>3805</v>
      </c>
      <c r="Z51" s="547" t="s">
        <v>3806</v>
      </c>
      <c r="AA51" s="542" t="s">
        <v>3662</v>
      </c>
      <c r="AB51" s="542" t="s">
        <v>3662</v>
      </c>
      <c r="AC51" s="542">
        <v>2007</v>
      </c>
      <c r="AD51" s="548" t="s">
        <v>3662</v>
      </c>
      <c r="AE51" s="542" t="s">
        <v>3822</v>
      </c>
      <c r="AF51" s="548" t="s">
        <v>3662</v>
      </c>
    </row>
    <row r="52" spans="1:32" ht="11.25" customHeight="1">
      <c r="A52" s="542" t="s">
        <v>3662</v>
      </c>
      <c r="B52" s="542" t="s">
        <v>3662</v>
      </c>
      <c r="C52" s="542" t="s">
        <v>3662</v>
      </c>
      <c r="D52" s="542" t="s">
        <v>3662</v>
      </c>
      <c r="E52" s="542" t="s">
        <v>3662</v>
      </c>
      <c r="F52" s="542" t="s">
        <v>3662</v>
      </c>
      <c r="G52" s="542" t="s">
        <v>3662</v>
      </c>
      <c r="H52" s="542" t="s">
        <v>3662</v>
      </c>
      <c r="I52" s="542" t="s">
        <v>3662</v>
      </c>
      <c r="J52" s="542" t="s">
        <v>3662</v>
      </c>
      <c r="K52" s="542" t="s">
        <v>3662</v>
      </c>
      <c r="L52" s="542" t="s">
        <v>3662</v>
      </c>
      <c r="M52" s="542" t="s">
        <v>3662</v>
      </c>
      <c r="N52" s="542" t="s">
        <v>3662</v>
      </c>
      <c r="O52" s="542" t="s">
        <v>3662</v>
      </c>
      <c r="P52" s="542" t="s">
        <v>3662</v>
      </c>
      <c r="Q52" s="542" t="s">
        <v>3662</v>
      </c>
      <c r="R52" s="547">
        <v>5</v>
      </c>
      <c r="S52" s="547" t="s">
        <v>107</v>
      </c>
      <c r="T52" s="547">
        <v>5284</v>
      </c>
      <c r="U52" s="547" t="s">
        <v>1510</v>
      </c>
      <c r="V52" s="547">
        <v>1027</v>
      </c>
      <c r="W52" s="547" t="s">
        <v>3821</v>
      </c>
      <c r="X52" s="547" t="s">
        <v>3625</v>
      </c>
      <c r="Y52" s="547" t="s">
        <v>3625</v>
      </c>
      <c r="Z52" s="547" t="s">
        <v>3625</v>
      </c>
      <c r="AA52" s="542" t="s">
        <v>3662</v>
      </c>
      <c r="AB52" s="542" t="s">
        <v>3662</v>
      </c>
      <c r="AC52" s="542">
        <v>1138</v>
      </c>
      <c r="AD52" s="548" t="s">
        <v>3662</v>
      </c>
      <c r="AE52" s="542" t="s">
        <v>3823</v>
      </c>
      <c r="AF52" s="548" t="s">
        <v>3662</v>
      </c>
    </row>
    <row r="53" spans="1:32" ht="11.25" customHeight="1">
      <c r="A53" s="542" t="s">
        <v>3662</v>
      </c>
      <c r="B53" s="542" t="s">
        <v>3662</v>
      </c>
      <c r="C53" s="542" t="s">
        <v>3662</v>
      </c>
      <c r="D53" s="542" t="s">
        <v>3662</v>
      </c>
      <c r="E53" s="542" t="s">
        <v>3662</v>
      </c>
      <c r="F53" s="542" t="s">
        <v>3662</v>
      </c>
      <c r="G53" s="542" t="s">
        <v>3662</v>
      </c>
      <c r="H53" s="542" t="s">
        <v>3662</v>
      </c>
      <c r="I53" s="542" t="s">
        <v>3662</v>
      </c>
      <c r="J53" s="542" t="s">
        <v>3662</v>
      </c>
      <c r="K53" s="542" t="s">
        <v>3662</v>
      </c>
      <c r="L53" s="542" t="s">
        <v>3662</v>
      </c>
      <c r="M53" s="542" t="s">
        <v>3662</v>
      </c>
      <c r="N53" s="542" t="s">
        <v>3662</v>
      </c>
      <c r="O53" s="542" t="s">
        <v>3662</v>
      </c>
      <c r="P53" s="542" t="s">
        <v>3662</v>
      </c>
      <c r="Q53" s="542" t="s">
        <v>3662</v>
      </c>
      <c r="R53" s="547">
        <v>5</v>
      </c>
      <c r="S53" s="547" t="s">
        <v>107</v>
      </c>
      <c r="T53" s="547">
        <v>5234</v>
      </c>
      <c r="U53" s="547" t="s">
        <v>1496</v>
      </c>
      <c r="V53" s="547">
        <v>1028</v>
      </c>
      <c r="W53" s="547" t="s">
        <v>3824</v>
      </c>
      <c r="X53" s="547" t="s">
        <v>3804</v>
      </c>
      <c r="Y53" s="547" t="s">
        <v>3805</v>
      </c>
      <c r="Z53" s="547" t="s">
        <v>3806</v>
      </c>
      <c r="AA53" s="542" t="s">
        <v>3662</v>
      </c>
      <c r="AB53" s="542" t="s">
        <v>3662</v>
      </c>
      <c r="AC53" s="542">
        <v>1706</v>
      </c>
      <c r="AD53" s="548" t="s">
        <v>3662</v>
      </c>
      <c r="AE53" s="542" t="s">
        <v>3825</v>
      </c>
      <c r="AF53" s="548" t="s">
        <v>3662</v>
      </c>
    </row>
    <row r="54" spans="1:32" ht="11.25" customHeight="1">
      <c r="A54" s="542" t="s">
        <v>3662</v>
      </c>
      <c r="B54" s="542" t="s">
        <v>3662</v>
      </c>
      <c r="C54" s="542" t="s">
        <v>3662</v>
      </c>
      <c r="D54" s="542" t="s">
        <v>3662</v>
      </c>
      <c r="E54" s="542" t="s">
        <v>3662</v>
      </c>
      <c r="F54" s="542" t="s">
        <v>3662</v>
      </c>
      <c r="G54" s="542" t="s">
        <v>3662</v>
      </c>
      <c r="H54" s="542" t="s">
        <v>3662</v>
      </c>
      <c r="I54" s="542" t="s">
        <v>3662</v>
      </c>
      <c r="J54" s="542" t="s">
        <v>3662</v>
      </c>
      <c r="K54" s="542" t="s">
        <v>3662</v>
      </c>
      <c r="L54" s="542" t="s">
        <v>3662</v>
      </c>
      <c r="M54" s="542" t="s">
        <v>3662</v>
      </c>
      <c r="N54" s="542" t="s">
        <v>3662</v>
      </c>
      <c r="O54" s="542" t="s">
        <v>3662</v>
      </c>
      <c r="P54" s="542" t="s">
        <v>3662</v>
      </c>
      <c r="Q54" s="542" t="s">
        <v>3662</v>
      </c>
      <c r="R54" s="547">
        <v>5</v>
      </c>
      <c r="S54" s="547" t="s">
        <v>107</v>
      </c>
      <c r="T54" s="547">
        <v>5480</v>
      </c>
      <c r="U54" s="547" t="s">
        <v>1556</v>
      </c>
      <c r="V54" s="547">
        <v>1028</v>
      </c>
      <c r="W54" s="547" t="s">
        <v>3824</v>
      </c>
      <c r="X54" s="547" t="s">
        <v>3625</v>
      </c>
      <c r="Y54" s="547" t="s">
        <v>3625</v>
      </c>
      <c r="Z54" s="547" t="s">
        <v>3625</v>
      </c>
      <c r="AA54" s="542" t="s">
        <v>3662</v>
      </c>
      <c r="AB54" s="542" t="s">
        <v>3662</v>
      </c>
      <c r="AC54" s="542">
        <v>1707</v>
      </c>
      <c r="AD54" s="548" t="s">
        <v>3662</v>
      </c>
      <c r="AE54" s="542" t="s">
        <v>3826</v>
      </c>
      <c r="AF54" s="548" t="s">
        <v>3662</v>
      </c>
    </row>
    <row r="55" spans="1:32" ht="11.25" customHeight="1">
      <c r="A55" s="542" t="s">
        <v>3662</v>
      </c>
      <c r="B55" s="542" t="s">
        <v>3662</v>
      </c>
      <c r="C55" s="542" t="s">
        <v>3662</v>
      </c>
      <c r="D55" s="542" t="s">
        <v>3662</v>
      </c>
      <c r="E55" s="542" t="s">
        <v>3662</v>
      </c>
      <c r="F55" s="542" t="s">
        <v>3662</v>
      </c>
      <c r="G55" s="542" t="s">
        <v>3662</v>
      </c>
      <c r="H55" s="542" t="s">
        <v>3662</v>
      </c>
      <c r="I55" s="542" t="s">
        <v>3662</v>
      </c>
      <c r="J55" s="542" t="s">
        <v>3662</v>
      </c>
      <c r="K55" s="542" t="s">
        <v>3662</v>
      </c>
      <c r="L55" s="542" t="s">
        <v>3662</v>
      </c>
      <c r="M55" s="542" t="s">
        <v>3662</v>
      </c>
      <c r="N55" s="542" t="s">
        <v>3662</v>
      </c>
      <c r="O55" s="542" t="s">
        <v>3662</v>
      </c>
      <c r="P55" s="542" t="s">
        <v>3662</v>
      </c>
      <c r="Q55" s="542" t="s">
        <v>3662</v>
      </c>
      <c r="R55" s="547">
        <v>5</v>
      </c>
      <c r="S55" s="547" t="s">
        <v>107</v>
      </c>
      <c r="T55" s="547">
        <v>5234</v>
      </c>
      <c r="U55" s="547" t="s">
        <v>1496</v>
      </c>
      <c r="V55" s="547">
        <v>1029</v>
      </c>
      <c r="W55" s="547" t="s">
        <v>3827</v>
      </c>
      <c r="X55" s="547" t="s">
        <v>3804</v>
      </c>
      <c r="Y55" s="547" t="s">
        <v>3805</v>
      </c>
      <c r="Z55" s="547" t="s">
        <v>3806</v>
      </c>
      <c r="AA55" s="542" t="s">
        <v>3662</v>
      </c>
      <c r="AB55" s="542" t="s">
        <v>3662</v>
      </c>
      <c r="AC55" s="542">
        <v>1755</v>
      </c>
      <c r="AD55" s="548" t="s">
        <v>3662</v>
      </c>
      <c r="AE55" s="542" t="s">
        <v>3828</v>
      </c>
      <c r="AF55" s="548" t="s">
        <v>3662</v>
      </c>
    </row>
    <row r="56" spans="1:32" ht="11.25" customHeight="1">
      <c r="A56" s="542" t="s">
        <v>3662</v>
      </c>
      <c r="B56" s="542" t="s">
        <v>3662</v>
      </c>
      <c r="C56" s="542" t="s">
        <v>3662</v>
      </c>
      <c r="D56" s="542" t="s">
        <v>3662</v>
      </c>
      <c r="E56" s="542" t="s">
        <v>3662</v>
      </c>
      <c r="F56" s="542" t="s">
        <v>3662</v>
      </c>
      <c r="G56" s="542" t="s">
        <v>3662</v>
      </c>
      <c r="H56" s="542" t="s">
        <v>3662</v>
      </c>
      <c r="I56" s="542" t="s">
        <v>3662</v>
      </c>
      <c r="J56" s="542" t="s">
        <v>3662</v>
      </c>
      <c r="K56" s="542" t="s">
        <v>3662</v>
      </c>
      <c r="L56" s="542" t="s">
        <v>3662</v>
      </c>
      <c r="M56" s="542" t="s">
        <v>3662</v>
      </c>
      <c r="N56" s="542" t="s">
        <v>3662</v>
      </c>
      <c r="O56" s="542" t="s">
        <v>3662</v>
      </c>
      <c r="P56" s="542" t="s">
        <v>3662</v>
      </c>
      <c r="Q56" s="542" t="s">
        <v>3662</v>
      </c>
      <c r="R56" s="547">
        <v>5</v>
      </c>
      <c r="S56" s="547" t="s">
        <v>107</v>
      </c>
      <c r="T56" s="547">
        <v>5284</v>
      </c>
      <c r="U56" s="547" t="s">
        <v>1510</v>
      </c>
      <c r="V56" s="547">
        <v>1029</v>
      </c>
      <c r="W56" s="547" t="s">
        <v>3827</v>
      </c>
      <c r="X56" s="547" t="s">
        <v>3625</v>
      </c>
      <c r="Y56" s="547" t="s">
        <v>3625</v>
      </c>
      <c r="Z56" s="547" t="s">
        <v>3625</v>
      </c>
      <c r="AA56" s="542" t="s">
        <v>3662</v>
      </c>
      <c r="AB56" s="542" t="s">
        <v>3662</v>
      </c>
      <c r="AC56" s="542">
        <v>1364</v>
      </c>
      <c r="AD56" s="548" t="s">
        <v>3662</v>
      </c>
      <c r="AE56" s="542" t="s">
        <v>3829</v>
      </c>
      <c r="AF56" s="548" t="s">
        <v>3662</v>
      </c>
    </row>
    <row r="57" spans="1:32" ht="11.25" customHeight="1">
      <c r="A57" s="542" t="s">
        <v>3662</v>
      </c>
      <c r="B57" s="542" t="s">
        <v>3662</v>
      </c>
      <c r="C57" s="542" t="s">
        <v>3662</v>
      </c>
      <c r="D57" s="542" t="s">
        <v>3662</v>
      </c>
      <c r="E57" s="542" t="s">
        <v>3662</v>
      </c>
      <c r="F57" s="542" t="s">
        <v>3662</v>
      </c>
      <c r="G57" s="542" t="s">
        <v>3662</v>
      </c>
      <c r="H57" s="542" t="s">
        <v>3662</v>
      </c>
      <c r="I57" s="542" t="s">
        <v>3662</v>
      </c>
      <c r="J57" s="542" t="s">
        <v>3662</v>
      </c>
      <c r="K57" s="542" t="s">
        <v>3662</v>
      </c>
      <c r="L57" s="542" t="s">
        <v>3662</v>
      </c>
      <c r="M57" s="542" t="s">
        <v>3662</v>
      </c>
      <c r="N57" s="542" t="s">
        <v>3662</v>
      </c>
      <c r="O57" s="542" t="s">
        <v>3662</v>
      </c>
      <c r="P57" s="542" t="s">
        <v>3662</v>
      </c>
      <c r="Q57" s="542" t="s">
        <v>3662</v>
      </c>
      <c r="R57" s="547">
        <v>5</v>
      </c>
      <c r="S57" s="547" t="s">
        <v>107</v>
      </c>
      <c r="T57" s="547">
        <v>5234</v>
      </c>
      <c r="U57" s="547" t="s">
        <v>1496</v>
      </c>
      <c r="V57" s="547">
        <v>1030</v>
      </c>
      <c r="W57" s="547" t="s">
        <v>3830</v>
      </c>
      <c r="X57" s="547" t="s">
        <v>3804</v>
      </c>
      <c r="Y57" s="547" t="s">
        <v>3805</v>
      </c>
      <c r="Z57" s="547" t="s">
        <v>3806</v>
      </c>
      <c r="AA57" s="542" t="s">
        <v>3662</v>
      </c>
      <c r="AB57" s="542" t="s">
        <v>3662</v>
      </c>
      <c r="AC57" s="542">
        <v>1834</v>
      </c>
      <c r="AD57" s="548" t="s">
        <v>3662</v>
      </c>
      <c r="AE57" s="542" t="s">
        <v>3831</v>
      </c>
      <c r="AF57" s="548" t="s">
        <v>3662</v>
      </c>
    </row>
    <row r="58" spans="1:32" ht="11.25" customHeight="1">
      <c r="A58" s="542" t="s">
        <v>3662</v>
      </c>
      <c r="B58" s="542" t="s">
        <v>3662</v>
      </c>
      <c r="C58" s="542" t="s">
        <v>3662</v>
      </c>
      <c r="D58" s="542" t="s">
        <v>3662</v>
      </c>
      <c r="E58" s="542" t="s">
        <v>3662</v>
      </c>
      <c r="F58" s="542" t="s">
        <v>3662</v>
      </c>
      <c r="G58" s="542" t="s">
        <v>3662</v>
      </c>
      <c r="H58" s="542" t="s">
        <v>3662</v>
      </c>
      <c r="I58" s="542" t="s">
        <v>3662</v>
      </c>
      <c r="J58" s="542" t="s">
        <v>3662</v>
      </c>
      <c r="K58" s="542" t="s">
        <v>3662</v>
      </c>
      <c r="L58" s="542" t="s">
        <v>3662</v>
      </c>
      <c r="M58" s="542" t="s">
        <v>3662</v>
      </c>
      <c r="N58" s="542" t="s">
        <v>3662</v>
      </c>
      <c r="O58" s="542" t="s">
        <v>3662</v>
      </c>
      <c r="P58" s="542" t="s">
        <v>3662</v>
      </c>
      <c r="Q58" s="542" t="s">
        <v>3662</v>
      </c>
      <c r="R58" s="547">
        <v>5</v>
      </c>
      <c r="S58" s="547" t="s">
        <v>107</v>
      </c>
      <c r="T58" s="547">
        <v>5480</v>
      </c>
      <c r="U58" s="547" t="s">
        <v>1556</v>
      </c>
      <c r="V58" s="547">
        <v>1030</v>
      </c>
      <c r="W58" s="547" t="s">
        <v>3830</v>
      </c>
      <c r="X58" s="547" t="s">
        <v>3625</v>
      </c>
      <c r="Y58" s="547" t="s">
        <v>3625</v>
      </c>
      <c r="Z58" s="547" t="s">
        <v>3625</v>
      </c>
      <c r="AA58" s="542" t="s">
        <v>3662</v>
      </c>
      <c r="AB58" s="542" t="s">
        <v>3662</v>
      </c>
      <c r="AC58" s="542">
        <v>1334</v>
      </c>
      <c r="AD58" s="548" t="s">
        <v>3662</v>
      </c>
      <c r="AE58" s="542" t="s">
        <v>3832</v>
      </c>
      <c r="AF58" s="548" t="s">
        <v>3662</v>
      </c>
    </row>
    <row r="59" spans="1:32" ht="11.25" customHeight="1">
      <c r="A59" s="542" t="s">
        <v>3662</v>
      </c>
      <c r="B59" s="542" t="s">
        <v>3662</v>
      </c>
      <c r="C59" s="542" t="s">
        <v>3662</v>
      </c>
      <c r="D59" s="542" t="s">
        <v>3662</v>
      </c>
      <c r="E59" s="542" t="s">
        <v>3662</v>
      </c>
      <c r="F59" s="542" t="s">
        <v>3662</v>
      </c>
      <c r="G59" s="542" t="s">
        <v>3662</v>
      </c>
      <c r="H59" s="542" t="s">
        <v>3662</v>
      </c>
      <c r="I59" s="542" t="s">
        <v>3662</v>
      </c>
      <c r="J59" s="542" t="s">
        <v>3662</v>
      </c>
      <c r="K59" s="542" t="s">
        <v>3662</v>
      </c>
      <c r="L59" s="542" t="s">
        <v>3662</v>
      </c>
      <c r="M59" s="542" t="s">
        <v>3662</v>
      </c>
      <c r="N59" s="542" t="s">
        <v>3662</v>
      </c>
      <c r="O59" s="542" t="s">
        <v>3662</v>
      </c>
      <c r="P59" s="542" t="s">
        <v>3662</v>
      </c>
      <c r="Q59" s="542" t="s">
        <v>3662</v>
      </c>
      <c r="R59" s="547">
        <v>5</v>
      </c>
      <c r="S59" s="547" t="s">
        <v>107</v>
      </c>
      <c r="T59" s="547">
        <v>5234</v>
      </c>
      <c r="U59" s="547" t="s">
        <v>1496</v>
      </c>
      <c r="V59" s="547">
        <v>1031</v>
      </c>
      <c r="W59" s="547" t="s">
        <v>3833</v>
      </c>
      <c r="X59" s="547" t="s">
        <v>3625</v>
      </c>
      <c r="Y59" s="547" t="s">
        <v>3625</v>
      </c>
      <c r="Z59" s="547" t="s">
        <v>3625</v>
      </c>
      <c r="AA59" s="542" t="s">
        <v>3662</v>
      </c>
      <c r="AB59" s="542" t="s">
        <v>3662</v>
      </c>
      <c r="AC59" s="542">
        <v>1851</v>
      </c>
      <c r="AD59" s="548" t="s">
        <v>3662</v>
      </c>
      <c r="AE59" s="542" t="s">
        <v>3834</v>
      </c>
      <c r="AF59" s="548" t="s">
        <v>3662</v>
      </c>
    </row>
    <row r="60" spans="1:32" ht="11.25" customHeight="1">
      <c r="A60" s="542" t="s">
        <v>3662</v>
      </c>
      <c r="B60" s="542" t="s">
        <v>3662</v>
      </c>
      <c r="C60" s="542" t="s">
        <v>3662</v>
      </c>
      <c r="D60" s="542" t="s">
        <v>3662</v>
      </c>
      <c r="E60" s="542" t="s">
        <v>3662</v>
      </c>
      <c r="F60" s="542" t="s">
        <v>3662</v>
      </c>
      <c r="G60" s="542" t="s">
        <v>3662</v>
      </c>
      <c r="H60" s="542" t="s">
        <v>3662</v>
      </c>
      <c r="I60" s="542" t="s">
        <v>3662</v>
      </c>
      <c r="J60" s="542" t="s">
        <v>3662</v>
      </c>
      <c r="K60" s="542" t="s">
        <v>3662</v>
      </c>
      <c r="L60" s="542" t="s">
        <v>3662</v>
      </c>
      <c r="M60" s="542" t="s">
        <v>3662</v>
      </c>
      <c r="N60" s="542" t="s">
        <v>3662</v>
      </c>
      <c r="O60" s="542" t="s">
        <v>3662</v>
      </c>
      <c r="P60" s="542" t="s">
        <v>3662</v>
      </c>
      <c r="Q60" s="542" t="s">
        <v>3662</v>
      </c>
      <c r="R60" s="547">
        <v>5</v>
      </c>
      <c r="S60" s="547" t="s">
        <v>107</v>
      </c>
      <c r="T60" s="547">
        <v>5284</v>
      </c>
      <c r="U60" s="547" t="s">
        <v>1510</v>
      </c>
      <c r="V60" s="547">
        <v>1031</v>
      </c>
      <c r="W60" s="547" t="s">
        <v>3833</v>
      </c>
      <c r="X60" s="547" t="s">
        <v>3804</v>
      </c>
      <c r="Y60" s="547" t="s">
        <v>3805</v>
      </c>
      <c r="Z60" s="547" t="s">
        <v>3806</v>
      </c>
      <c r="AA60" s="542" t="s">
        <v>3662</v>
      </c>
      <c r="AB60" s="542" t="s">
        <v>3662</v>
      </c>
      <c r="AC60" s="542">
        <v>1458</v>
      </c>
      <c r="AD60" s="548" t="s">
        <v>3662</v>
      </c>
      <c r="AE60" s="542" t="s">
        <v>3835</v>
      </c>
      <c r="AF60" s="548" t="s">
        <v>3662</v>
      </c>
    </row>
    <row r="61" spans="1:32" ht="11.25" customHeight="1">
      <c r="A61" s="542" t="s">
        <v>3662</v>
      </c>
      <c r="B61" s="542" t="s">
        <v>3662</v>
      </c>
      <c r="C61" s="542" t="s">
        <v>3662</v>
      </c>
      <c r="D61" s="542" t="s">
        <v>3662</v>
      </c>
      <c r="E61" s="542" t="s">
        <v>3662</v>
      </c>
      <c r="F61" s="542" t="s">
        <v>3662</v>
      </c>
      <c r="G61" s="542" t="s">
        <v>3662</v>
      </c>
      <c r="H61" s="542" t="s">
        <v>3662</v>
      </c>
      <c r="I61" s="542" t="s">
        <v>3662</v>
      </c>
      <c r="J61" s="542" t="s">
        <v>3662</v>
      </c>
      <c r="K61" s="542" t="s">
        <v>3662</v>
      </c>
      <c r="L61" s="542" t="s">
        <v>3662</v>
      </c>
      <c r="M61" s="542" t="s">
        <v>3662</v>
      </c>
      <c r="N61" s="542" t="s">
        <v>3662</v>
      </c>
      <c r="O61" s="542" t="s">
        <v>3662</v>
      </c>
      <c r="P61" s="542" t="s">
        <v>3662</v>
      </c>
      <c r="Q61" s="542" t="s">
        <v>3662</v>
      </c>
      <c r="R61" s="547">
        <v>5</v>
      </c>
      <c r="S61" s="547" t="s">
        <v>107</v>
      </c>
      <c r="T61" s="547">
        <v>5234</v>
      </c>
      <c r="U61" s="547" t="s">
        <v>1496</v>
      </c>
      <c r="V61" s="547">
        <v>1032</v>
      </c>
      <c r="W61" s="547" t="s">
        <v>3836</v>
      </c>
      <c r="X61" s="547" t="s">
        <v>3625</v>
      </c>
      <c r="Y61" s="547" t="s">
        <v>3625</v>
      </c>
      <c r="Z61" s="547" t="s">
        <v>3625</v>
      </c>
      <c r="AA61" s="542" t="s">
        <v>3662</v>
      </c>
      <c r="AB61" s="542" t="s">
        <v>3662</v>
      </c>
      <c r="AC61" s="542">
        <v>1282</v>
      </c>
      <c r="AD61" s="548" t="s">
        <v>3662</v>
      </c>
      <c r="AE61" s="542" t="s">
        <v>3837</v>
      </c>
      <c r="AF61" s="548" t="s">
        <v>3662</v>
      </c>
    </row>
    <row r="62" spans="1:32" ht="11.25" customHeight="1">
      <c r="A62" s="542" t="s">
        <v>3662</v>
      </c>
      <c r="B62" s="542" t="s">
        <v>3662</v>
      </c>
      <c r="C62" s="542" t="s">
        <v>3662</v>
      </c>
      <c r="D62" s="542" t="s">
        <v>3662</v>
      </c>
      <c r="E62" s="542" t="s">
        <v>3662</v>
      </c>
      <c r="F62" s="542" t="s">
        <v>3662</v>
      </c>
      <c r="G62" s="542" t="s">
        <v>3662</v>
      </c>
      <c r="H62" s="542" t="s">
        <v>3662</v>
      </c>
      <c r="I62" s="542" t="s">
        <v>3662</v>
      </c>
      <c r="J62" s="542" t="s">
        <v>3662</v>
      </c>
      <c r="K62" s="542" t="s">
        <v>3662</v>
      </c>
      <c r="L62" s="542" t="s">
        <v>3662</v>
      </c>
      <c r="M62" s="542" t="s">
        <v>3662</v>
      </c>
      <c r="N62" s="542" t="s">
        <v>3662</v>
      </c>
      <c r="O62" s="542" t="s">
        <v>3662</v>
      </c>
      <c r="P62" s="542" t="s">
        <v>3662</v>
      </c>
      <c r="Q62" s="542" t="s">
        <v>3662</v>
      </c>
      <c r="R62" s="547">
        <v>5</v>
      </c>
      <c r="S62" s="547" t="s">
        <v>107</v>
      </c>
      <c r="T62" s="547">
        <v>5284</v>
      </c>
      <c r="U62" s="547" t="s">
        <v>1510</v>
      </c>
      <c r="V62" s="547">
        <v>1032</v>
      </c>
      <c r="W62" s="547" t="s">
        <v>3836</v>
      </c>
      <c r="X62" s="547" t="s">
        <v>3804</v>
      </c>
      <c r="Y62" s="547" t="s">
        <v>3805</v>
      </c>
      <c r="Z62" s="547" t="s">
        <v>3806</v>
      </c>
      <c r="AA62" s="542" t="s">
        <v>3662</v>
      </c>
      <c r="AB62" s="542" t="s">
        <v>3662</v>
      </c>
      <c r="AC62" s="542">
        <v>2180</v>
      </c>
      <c r="AD62" s="548" t="s">
        <v>3662</v>
      </c>
      <c r="AE62" s="542" t="s">
        <v>3838</v>
      </c>
      <c r="AF62" s="548" t="s">
        <v>3662</v>
      </c>
    </row>
    <row r="63" spans="1:32" ht="11.25" customHeight="1">
      <c r="A63" s="542" t="s">
        <v>3662</v>
      </c>
      <c r="B63" s="542" t="s">
        <v>3662</v>
      </c>
      <c r="C63" s="542" t="s">
        <v>3662</v>
      </c>
      <c r="D63" s="542" t="s">
        <v>3662</v>
      </c>
      <c r="E63" s="542" t="s">
        <v>3662</v>
      </c>
      <c r="F63" s="542" t="s">
        <v>3662</v>
      </c>
      <c r="G63" s="542" t="s">
        <v>3662</v>
      </c>
      <c r="H63" s="542" t="s">
        <v>3662</v>
      </c>
      <c r="I63" s="542" t="s">
        <v>3662</v>
      </c>
      <c r="J63" s="542" t="s">
        <v>3662</v>
      </c>
      <c r="K63" s="542" t="s">
        <v>3662</v>
      </c>
      <c r="L63" s="542" t="s">
        <v>3662</v>
      </c>
      <c r="M63" s="542" t="s">
        <v>3662</v>
      </c>
      <c r="N63" s="542" t="s">
        <v>3662</v>
      </c>
      <c r="O63" s="542" t="s">
        <v>3662</v>
      </c>
      <c r="P63" s="542" t="s">
        <v>3662</v>
      </c>
      <c r="Q63" s="542" t="s">
        <v>3662</v>
      </c>
      <c r="R63" s="547">
        <v>5</v>
      </c>
      <c r="S63" s="547" t="s">
        <v>107</v>
      </c>
      <c r="T63" s="547">
        <v>5847</v>
      </c>
      <c r="U63" s="547" t="s">
        <v>1641</v>
      </c>
      <c r="V63" s="547">
        <v>1032</v>
      </c>
      <c r="W63" s="547" t="s">
        <v>3836</v>
      </c>
      <c r="X63" s="547" t="s">
        <v>3625</v>
      </c>
      <c r="Y63" s="547" t="s">
        <v>3625</v>
      </c>
      <c r="Z63" s="547" t="s">
        <v>3625</v>
      </c>
      <c r="AA63" s="542" t="s">
        <v>3662</v>
      </c>
      <c r="AB63" s="542" t="s">
        <v>3662</v>
      </c>
      <c r="AC63" s="542">
        <v>2069</v>
      </c>
      <c r="AD63" s="548" t="s">
        <v>3662</v>
      </c>
      <c r="AE63" s="542" t="s">
        <v>3839</v>
      </c>
      <c r="AF63" s="548" t="s">
        <v>3662</v>
      </c>
    </row>
    <row r="64" spans="1:32" ht="11.25" customHeight="1">
      <c r="A64" s="542" t="s">
        <v>3662</v>
      </c>
      <c r="B64" s="542" t="s">
        <v>3662</v>
      </c>
      <c r="C64" s="542" t="s">
        <v>3662</v>
      </c>
      <c r="D64" s="542" t="s">
        <v>3662</v>
      </c>
      <c r="E64" s="542" t="s">
        <v>3662</v>
      </c>
      <c r="F64" s="542" t="s">
        <v>3662</v>
      </c>
      <c r="G64" s="542" t="s">
        <v>3662</v>
      </c>
      <c r="H64" s="542" t="s">
        <v>3662</v>
      </c>
      <c r="I64" s="542" t="s">
        <v>3662</v>
      </c>
      <c r="J64" s="542" t="s">
        <v>3662</v>
      </c>
      <c r="K64" s="542" t="s">
        <v>3662</v>
      </c>
      <c r="L64" s="542" t="s">
        <v>3662</v>
      </c>
      <c r="M64" s="542" t="s">
        <v>3662</v>
      </c>
      <c r="N64" s="542" t="s">
        <v>3662</v>
      </c>
      <c r="O64" s="542" t="s">
        <v>3662</v>
      </c>
      <c r="P64" s="542" t="s">
        <v>3662</v>
      </c>
      <c r="Q64" s="542" t="s">
        <v>3662</v>
      </c>
      <c r="R64" s="547">
        <v>5</v>
      </c>
      <c r="S64" s="547" t="s">
        <v>107</v>
      </c>
      <c r="T64" s="547">
        <v>5873</v>
      </c>
      <c r="U64" s="547" t="s">
        <v>3840</v>
      </c>
      <c r="V64" s="547">
        <v>1032</v>
      </c>
      <c r="W64" s="547" t="s">
        <v>3836</v>
      </c>
      <c r="X64" s="547" t="s">
        <v>3625</v>
      </c>
      <c r="Y64" s="547" t="s">
        <v>3625</v>
      </c>
      <c r="Z64" s="547" t="s">
        <v>3625</v>
      </c>
      <c r="AA64" s="542" t="s">
        <v>3662</v>
      </c>
      <c r="AB64" s="542" t="s">
        <v>3662</v>
      </c>
      <c r="AC64" s="542">
        <v>2034</v>
      </c>
      <c r="AD64" s="548" t="s">
        <v>3662</v>
      </c>
      <c r="AE64" s="542" t="s">
        <v>3841</v>
      </c>
      <c r="AF64" s="548" t="s">
        <v>3662</v>
      </c>
    </row>
    <row r="65" spans="1:32" ht="11.25" customHeight="1">
      <c r="A65" s="542" t="s">
        <v>3662</v>
      </c>
      <c r="B65" s="542" t="s">
        <v>3662</v>
      </c>
      <c r="C65" s="542" t="s">
        <v>3662</v>
      </c>
      <c r="D65" s="542" t="s">
        <v>3662</v>
      </c>
      <c r="E65" s="542" t="s">
        <v>3662</v>
      </c>
      <c r="F65" s="542" t="s">
        <v>3662</v>
      </c>
      <c r="G65" s="542" t="s">
        <v>3662</v>
      </c>
      <c r="H65" s="542" t="s">
        <v>3662</v>
      </c>
      <c r="I65" s="542" t="s">
        <v>3662</v>
      </c>
      <c r="J65" s="542" t="s">
        <v>3662</v>
      </c>
      <c r="K65" s="542" t="s">
        <v>3662</v>
      </c>
      <c r="L65" s="542" t="s">
        <v>3662</v>
      </c>
      <c r="M65" s="542" t="s">
        <v>3662</v>
      </c>
      <c r="N65" s="542" t="s">
        <v>3662</v>
      </c>
      <c r="O65" s="542" t="s">
        <v>3662</v>
      </c>
      <c r="P65" s="542" t="s">
        <v>3662</v>
      </c>
      <c r="Q65" s="542" t="s">
        <v>3662</v>
      </c>
      <c r="R65" s="547">
        <v>5</v>
      </c>
      <c r="S65" s="547" t="s">
        <v>107</v>
      </c>
      <c r="T65" s="547">
        <v>5361</v>
      </c>
      <c r="U65" s="547" t="s">
        <v>1532</v>
      </c>
      <c r="V65" s="547">
        <v>1033</v>
      </c>
      <c r="W65" s="547" t="s">
        <v>3842</v>
      </c>
      <c r="X65" s="547" t="s">
        <v>3804</v>
      </c>
      <c r="Y65" s="547" t="s">
        <v>3805</v>
      </c>
      <c r="Z65" s="547" t="s">
        <v>3843</v>
      </c>
      <c r="AA65" s="542" t="s">
        <v>3662</v>
      </c>
      <c r="AB65" s="542" t="s">
        <v>3662</v>
      </c>
      <c r="AC65" s="542">
        <v>1775</v>
      </c>
      <c r="AD65" s="548" t="s">
        <v>3662</v>
      </c>
      <c r="AE65" s="542" t="s">
        <v>3844</v>
      </c>
      <c r="AF65" s="548" t="s">
        <v>3662</v>
      </c>
    </row>
    <row r="66" spans="1:32" ht="11.25" customHeight="1">
      <c r="A66" s="542" t="s">
        <v>3662</v>
      </c>
      <c r="B66" s="542" t="s">
        <v>3662</v>
      </c>
      <c r="C66" s="542" t="s">
        <v>3662</v>
      </c>
      <c r="D66" s="542" t="s">
        <v>3662</v>
      </c>
      <c r="E66" s="542" t="s">
        <v>3662</v>
      </c>
      <c r="F66" s="542" t="s">
        <v>3662</v>
      </c>
      <c r="G66" s="542" t="s">
        <v>3662</v>
      </c>
      <c r="H66" s="542" t="s">
        <v>3662</v>
      </c>
      <c r="I66" s="542" t="s">
        <v>3662</v>
      </c>
      <c r="J66" s="542" t="s">
        <v>3662</v>
      </c>
      <c r="K66" s="542" t="s">
        <v>3662</v>
      </c>
      <c r="L66" s="542" t="s">
        <v>3662</v>
      </c>
      <c r="M66" s="542" t="s">
        <v>3662</v>
      </c>
      <c r="N66" s="542" t="s">
        <v>3662</v>
      </c>
      <c r="O66" s="542" t="s">
        <v>3662</v>
      </c>
      <c r="P66" s="542" t="s">
        <v>3662</v>
      </c>
      <c r="Q66" s="542" t="s">
        <v>3662</v>
      </c>
      <c r="R66" s="547">
        <v>5</v>
      </c>
      <c r="S66" s="547" t="s">
        <v>107</v>
      </c>
      <c r="T66" s="547">
        <v>5034</v>
      </c>
      <c r="U66" s="547" t="s">
        <v>1427</v>
      </c>
      <c r="V66" s="547">
        <v>1034</v>
      </c>
      <c r="W66" s="547" t="s">
        <v>3845</v>
      </c>
      <c r="X66" s="547" t="s">
        <v>3625</v>
      </c>
      <c r="Y66" s="547" t="s">
        <v>3625</v>
      </c>
      <c r="Z66" s="547" t="s">
        <v>3625</v>
      </c>
      <c r="AA66" s="542" t="s">
        <v>3662</v>
      </c>
      <c r="AB66" s="542" t="s">
        <v>3662</v>
      </c>
      <c r="AC66" s="542">
        <v>1762</v>
      </c>
      <c r="AD66" s="548" t="s">
        <v>3662</v>
      </c>
      <c r="AE66" s="542" t="s">
        <v>3846</v>
      </c>
      <c r="AF66" s="548" t="s">
        <v>3662</v>
      </c>
    </row>
    <row r="67" spans="1:32" ht="11.25" hidden="1" customHeight="1">
      <c r="A67" s="542" t="s">
        <v>3662</v>
      </c>
      <c r="B67" s="542" t="s">
        <v>3662</v>
      </c>
      <c r="C67" s="542" t="s">
        <v>3662</v>
      </c>
      <c r="D67" s="542" t="s">
        <v>3662</v>
      </c>
      <c r="E67" s="542" t="s">
        <v>3662</v>
      </c>
      <c r="F67" s="542" t="s">
        <v>3662</v>
      </c>
      <c r="G67" s="542" t="s">
        <v>3662</v>
      </c>
      <c r="H67" s="542" t="s">
        <v>3662</v>
      </c>
      <c r="I67" s="542" t="s">
        <v>3662</v>
      </c>
      <c r="J67" s="542" t="s">
        <v>3662</v>
      </c>
      <c r="K67" s="542" t="s">
        <v>3662</v>
      </c>
      <c r="L67" s="542" t="s">
        <v>3662</v>
      </c>
      <c r="M67" s="542" t="s">
        <v>3662</v>
      </c>
      <c r="N67" s="542" t="s">
        <v>3662</v>
      </c>
      <c r="O67" s="542" t="s">
        <v>3662</v>
      </c>
      <c r="P67" s="542" t="s">
        <v>3662</v>
      </c>
      <c r="Q67" s="542" t="s">
        <v>3662</v>
      </c>
      <c r="R67" s="547">
        <v>5</v>
      </c>
      <c r="S67" s="547" t="s">
        <v>107</v>
      </c>
      <c r="T67" s="547">
        <v>5364</v>
      </c>
      <c r="U67" s="547" t="s">
        <v>1534</v>
      </c>
      <c r="V67" s="547">
        <v>1034</v>
      </c>
      <c r="W67" s="547" t="s">
        <v>3845</v>
      </c>
      <c r="X67" s="547" t="s">
        <v>3847</v>
      </c>
      <c r="Y67" s="547" t="s">
        <v>3848</v>
      </c>
      <c r="Z67" s="547" t="s">
        <v>3806</v>
      </c>
      <c r="AA67" s="542" t="s">
        <v>3662</v>
      </c>
      <c r="AB67" s="542" t="s">
        <v>3662</v>
      </c>
      <c r="AC67" s="542">
        <v>1623</v>
      </c>
      <c r="AD67" s="548" t="s">
        <v>3662</v>
      </c>
      <c r="AE67" s="542" t="s">
        <v>3849</v>
      </c>
      <c r="AF67" s="548" t="s">
        <v>3662</v>
      </c>
    </row>
    <row r="68" spans="1:32" ht="11.25" hidden="1" customHeight="1">
      <c r="A68" s="542" t="s">
        <v>3662</v>
      </c>
      <c r="B68" s="542" t="s">
        <v>3662</v>
      </c>
      <c r="C68" s="542" t="s">
        <v>3662</v>
      </c>
      <c r="D68" s="542" t="s">
        <v>3662</v>
      </c>
      <c r="E68" s="542" t="s">
        <v>3662</v>
      </c>
      <c r="F68" s="542" t="s">
        <v>3662</v>
      </c>
      <c r="G68" s="542" t="s">
        <v>3662</v>
      </c>
      <c r="H68" s="542" t="s">
        <v>3662</v>
      </c>
      <c r="I68" s="542" t="s">
        <v>3662</v>
      </c>
      <c r="J68" s="542" t="s">
        <v>3662</v>
      </c>
      <c r="K68" s="542" t="s">
        <v>3662</v>
      </c>
      <c r="L68" s="542" t="s">
        <v>3662</v>
      </c>
      <c r="M68" s="542" t="s">
        <v>3662</v>
      </c>
      <c r="N68" s="542" t="s">
        <v>3662</v>
      </c>
      <c r="O68" s="542" t="s">
        <v>3662</v>
      </c>
      <c r="P68" s="542" t="s">
        <v>3662</v>
      </c>
      <c r="Q68" s="542" t="s">
        <v>3662</v>
      </c>
      <c r="R68" s="547">
        <v>5</v>
      </c>
      <c r="S68" s="547" t="s">
        <v>107</v>
      </c>
      <c r="T68" s="547">
        <v>5475</v>
      </c>
      <c r="U68" s="547" t="s">
        <v>1554</v>
      </c>
      <c r="V68" s="547">
        <v>1035</v>
      </c>
      <c r="W68" s="547" t="s">
        <v>3850</v>
      </c>
      <c r="X68" s="547" t="s">
        <v>3804</v>
      </c>
      <c r="Y68" s="547" t="s">
        <v>3805</v>
      </c>
      <c r="Z68" s="547" t="s">
        <v>3806</v>
      </c>
      <c r="AA68" s="542" t="s">
        <v>3662</v>
      </c>
      <c r="AB68" s="542" t="s">
        <v>3662</v>
      </c>
      <c r="AC68" s="542">
        <v>1283</v>
      </c>
      <c r="AD68" s="548" t="s">
        <v>3662</v>
      </c>
      <c r="AE68" s="542" t="s">
        <v>3851</v>
      </c>
      <c r="AF68" s="548" t="s">
        <v>3662</v>
      </c>
    </row>
    <row r="69" spans="1:32" ht="11.25" hidden="1" customHeight="1">
      <c r="A69" s="542" t="s">
        <v>3662</v>
      </c>
      <c r="B69" s="542" t="s">
        <v>3662</v>
      </c>
      <c r="C69" s="542" t="s">
        <v>3662</v>
      </c>
      <c r="D69" s="542" t="s">
        <v>3662</v>
      </c>
      <c r="E69" s="542" t="s">
        <v>3662</v>
      </c>
      <c r="F69" s="542" t="s">
        <v>3662</v>
      </c>
      <c r="G69" s="542" t="s">
        <v>3662</v>
      </c>
      <c r="H69" s="542" t="s">
        <v>3662</v>
      </c>
      <c r="I69" s="542" t="s">
        <v>3662</v>
      </c>
      <c r="J69" s="542" t="s">
        <v>3662</v>
      </c>
      <c r="K69" s="542" t="s">
        <v>3662</v>
      </c>
      <c r="L69" s="542" t="s">
        <v>3662</v>
      </c>
      <c r="M69" s="542" t="s">
        <v>3662</v>
      </c>
      <c r="N69" s="542" t="s">
        <v>3662</v>
      </c>
      <c r="O69" s="542" t="s">
        <v>3662</v>
      </c>
      <c r="P69" s="542" t="s">
        <v>3662</v>
      </c>
      <c r="Q69" s="542" t="s">
        <v>3662</v>
      </c>
      <c r="R69" s="547">
        <v>5</v>
      </c>
      <c r="S69" s="547" t="s">
        <v>107</v>
      </c>
      <c r="T69" s="547">
        <v>5234</v>
      </c>
      <c r="U69" s="547" t="s">
        <v>1496</v>
      </c>
      <c r="V69" s="547">
        <v>1036</v>
      </c>
      <c r="W69" s="547" t="s">
        <v>3852</v>
      </c>
      <c r="X69" s="547" t="s">
        <v>3625</v>
      </c>
      <c r="Y69" s="547" t="s">
        <v>3625</v>
      </c>
      <c r="Z69" s="547" t="s">
        <v>3625</v>
      </c>
      <c r="AA69" s="542" t="s">
        <v>3662</v>
      </c>
      <c r="AB69" s="542" t="s">
        <v>3662</v>
      </c>
      <c r="AC69" s="542">
        <v>2117</v>
      </c>
      <c r="AD69" s="548" t="s">
        <v>3662</v>
      </c>
      <c r="AE69" s="542" t="s">
        <v>3853</v>
      </c>
      <c r="AF69" s="548" t="s">
        <v>3662</v>
      </c>
    </row>
    <row r="70" spans="1:32" ht="11.25" hidden="1" customHeight="1">
      <c r="A70" s="550" t="s">
        <v>64</v>
      </c>
      <c r="B70" s="550" t="s">
        <v>3630</v>
      </c>
      <c r="C70" s="542" t="s">
        <v>3662</v>
      </c>
      <c r="D70" s="542" t="s">
        <v>3662</v>
      </c>
      <c r="E70" s="542" t="s">
        <v>3662</v>
      </c>
      <c r="F70" s="542" t="s">
        <v>3662</v>
      </c>
      <c r="G70" s="542" t="s">
        <v>3662</v>
      </c>
      <c r="H70" s="542" t="s">
        <v>3662</v>
      </c>
      <c r="I70" s="542" t="s">
        <v>3662</v>
      </c>
      <c r="J70" s="542" t="s">
        <v>3662</v>
      </c>
      <c r="K70" s="542" t="s">
        <v>3662</v>
      </c>
      <c r="L70" s="542" t="s">
        <v>3662</v>
      </c>
      <c r="M70" s="542" t="s">
        <v>3662</v>
      </c>
      <c r="N70" s="542" t="s">
        <v>3662</v>
      </c>
      <c r="O70" s="542" t="s">
        <v>3662</v>
      </c>
      <c r="P70" s="542" t="s">
        <v>3662</v>
      </c>
      <c r="Q70" s="542" t="s">
        <v>3662</v>
      </c>
      <c r="R70" s="547">
        <v>5</v>
      </c>
      <c r="S70" s="547" t="s">
        <v>107</v>
      </c>
      <c r="T70" s="547">
        <v>5475</v>
      </c>
      <c r="U70" s="547" t="s">
        <v>1554</v>
      </c>
      <c r="V70" s="547">
        <v>1036</v>
      </c>
      <c r="W70" s="547" t="s">
        <v>3852</v>
      </c>
      <c r="X70" s="547" t="s">
        <v>3804</v>
      </c>
      <c r="Y70" s="547" t="s">
        <v>3805</v>
      </c>
      <c r="Z70" s="547" t="s">
        <v>3806</v>
      </c>
      <c r="AA70" s="542" t="s">
        <v>3662</v>
      </c>
      <c r="AB70" s="542" t="s">
        <v>3662</v>
      </c>
      <c r="AC70" s="542">
        <v>1741</v>
      </c>
      <c r="AD70" s="548" t="s">
        <v>3662</v>
      </c>
      <c r="AE70" s="542" t="s">
        <v>3854</v>
      </c>
      <c r="AF70" s="548" t="s">
        <v>3662</v>
      </c>
    </row>
    <row r="71" spans="1:32" ht="11.25" hidden="1" customHeight="1">
      <c r="A71" s="542">
        <v>168</v>
      </c>
      <c r="B71" s="542" t="s">
        <v>3855</v>
      </c>
      <c r="C71" s="542" t="s">
        <v>3662</v>
      </c>
      <c r="D71" s="542" t="s">
        <v>3662</v>
      </c>
      <c r="E71" s="542" t="s">
        <v>3662</v>
      </c>
      <c r="F71" s="542" t="s">
        <v>3662</v>
      </c>
      <c r="G71" s="542" t="s">
        <v>3662</v>
      </c>
      <c r="H71" s="542" t="s">
        <v>3662</v>
      </c>
      <c r="I71" s="542" t="s">
        <v>3662</v>
      </c>
      <c r="J71" s="542" t="s">
        <v>3662</v>
      </c>
      <c r="K71" s="542" t="s">
        <v>3662</v>
      </c>
      <c r="L71" s="542" t="s">
        <v>3662</v>
      </c>
      <c r="M71" s="542" t="s">
        <v>3662</v>
      </c>
      <c r="N71" s="542" t="s">
        <v>3662</v>
      </c>
      <c r="O71" s="542" t="s">
        <v>3662</v>
      </c>
      <c r="P71" s="542" t="s">
        <v>3662</v>
      </c>
      <c r="Q71" s="542" t="s">
        <v>3662</v>
      </c>
      <c r="R71" s="547">
        <v>5</v>
      </c>
      <c r="S71" s="547" t="s">
        <v>107</v>
      </c>
      <c r="T71" s="547">
        <v>5234</v>
      </c>
      <c r="U71" s="547" t="s">
        <v>1496</v>
      </c>
      <c r="V71" s="547">
        <v>1037</v>
      </c>
      <c r="W71" s="547" t="s">
        <v>3856</v>
      </c>
      <c r="X71" s="547" t="s">
        <v>3625</v>
      </c>
      <c r="Y71" s="547" t="s">
        <v>3625</v>
      </c>
      <c r="Z71" s="547" t="s">
        <v>3625</v>
      </c>
      <c r="AA71" s="542" t="s">
        <v>3662</v>
      </c>
      <c r="AB71" s="542" t="s">
        <v>3662</v>
      </c>
      <c r="AC71" s="542">
        <v>1742</v>
      </c>
      <c r="AD71" s="548" t="s">
        <v>3662</v>
      </c>
      <c r="AE71" s="542" t="s">
        <v>3857</v>
      </c>
      <c r="AF71" s="548" t="s">
        <v>3662</v>
      </c>
    </row>
    <row r="72" spans="1:32" ht="11.25" hidden="1" customHeight="1">
      <c r="A72" s="542">
        <v>7</v>
      </c>
      <c r="B72" s="542" t="s">
        <v>3778</v>
      </c>
      <c r="C72" s="542" t="s">
        <v>3662</v>
      </c>
      <c r="D72" s="542" t="s">
        <v>3662</v>
      </c>
      <c r="E72" s="542" t="s">
        <v>3662</v>
      </c>
      <c r="F72" s="542" t="s">
        <v>3662</v>
      </c>
      <c r="G72" s="542" t="s">
        <v>3662</v>
      </c>
      <c r="H72" s="542" t="s">
        <v>3662</v>
      </c>
      <c r="I72" s="542" t="s">
        <v>3662</v>
      </c>
      <c r="J72" s="542" t="s">
        <v>3662</v>
      </c>
      <c r="K72" s="542" t="s">
        <v>3662</v>
      </c>
      <c r="L72" s="542" t="s">
        <v>3662</v>
      </c>
      <c r="M72" s="542" t="s">
        <v>3662</v>
      </c>
      <c r="N72" s="542" t="s">
        <v>3662</v>
      </c>
      <c r="O72" s="542" t="s">
        <v>3662</v>
      </c>
      <c r="P72" s="542" t="s">
        <v>3662</v>
      </c>
      <c r="Q72" s="542" t="s">
        <v>3662</v>
      </c>
      <c r="R72" s="547">
        <v>5</v>
      </c>
      <c r="S72" s="547" t="s">
        <v>107</v>
      </c>
      <c r="T72" s="547">
        <v>5480</v>
      </c>
      <c r="U72" s="547" t="s">
        <v>1556</v>
      </c>
      <c r="V72" s="547">
        <v>1037</v>
      </c>
      <c r="W72" s="547" t="s">
        <v>3856</v>
      </c>
      <c r="X72" s="547" t="s">
        <v>3804</v>
      </c>
      <c r="Y72" s="547" t="s">
        <v>3805</v>
      </c>
      <c r="Z72" s="547" t="s">
        <v>3806</v>
      </c>
      <c r="AA72" s="542" t="s">
        <v>3662</v>
      </c>
      <c r="AB72" s="542" t="s">
        <v>3662</v>
      </c>
      <c r="AC72" s="542">
        <v>1794</v>
      </c>
      <c r="AD72" s="548" t="s">
        <v>3662</v>
      </c>
      <c r="AE72" s="542" t="s">
        <v>3858</v>
      </c>
      <c r="AF72" s="548" t="s">
        <v>3662</v>
      </c>
    </row>
    <row r="73" spans="1:32" ht="11.25" hidden="1" customHeight="1">
      <c r="A73" s="542" t="s">
        <v>3859</v>
      </c>
      <c r="B73" s="542" t="s">
        <v>3662</v>
      </c>
      <c r="C73" s="542" t="s">
        <v>3662</v>
      </c>
      <c r="D73" s="542" t="s">
        <v>3662</v>
      </c>
      <c r="E73" s="542" t="s">
        <v>3662</v>
      </c>
      <c r="F73" s="542" t="s">
        <v>3662</v>
      </c>
      <c r="G73" s="542" t="s">
        <v>3662</v>
      </c>
      <c r="H73" s="542" t="s">
        <v>3662</v>
      </c>
      <c r="I73" s="542" t="s">
        <v>3662</v>
      </c>
      <c r="J73" s="542" t="s">
        <v>3662</v>
      </c>
      <c r="K73" s="542" t="s">
        <v>3662</v>
      </c>
      <c r="L73" s="542" t="s">
        <v>3662</v>
      </c>
      <c r="M73" s="542" t="s">
        <v>3662</v>
      </c>
      <c r="N73" s="542" t="s">
        <v>3662</v>
      </c>
      <c r="O73" s="542" t="s">
        <v>3662</v>
      </c>
      <c r="P73" s="542" t="s">
        <v>3662</v>
      </c>
      <c r="Q73" s="542" t="s">
        <v>3662</v>
      </c>
      <c r="R73" s="547">
        <v>27</v>
      </c>
      <c r="S73" s="547" t="s">
        <v>183</v>
      </c>
      <c r="T73" s="547">
        <v>27615</v>
      </c>
      <c r="U73" s="547" t="s">
        <v>2078</v>
      </c>
      <c r="V73" s="547">
        <v>1037</v>
      </c>
      <c r="W73" s="547" t="s">
        <v>3856</v>
      </c>
      <c r="X73" s="547" t="s">
        <v>3625</v>
      </c>
      <c r="Y73" s="547" t="s">
        <v>3625</v>
      </c>
      <c r="Z73" s="547" t="s">
        <v>3625</v>
      </c>
      <c r="AA73" s="542" t="s">
        <v>3662</v>
      </c>
      <c r="AB73" s="542" t="s">
        <v>3662</v>
      </c>
      <c r="AC73" s="542">
        <v>2066</v>
      </c>
      <c r="AD73" s="548" t="s">
        <v>3662</v>
      </c>
      <c r="AE73" s="542" t="s">
        <v>3860</v>
      </c>
      <c r="AF73" s="548" t="s">
        <v>3662</v>
      </c>
    </row>
    <row r="74" spans="1:32" ht="11.25" hidden="1" customHeight="1">
      <c r="A74" s="542" t="s">
        <v>3859</v>
      </c>
      <c r="B74" s="542" t="s">
        <v>3662</v>
      </c>
      <c r="C74" s="542" t="s">
        <v>3662</v>
      </c>
      <c r="D74" s="542" t="s">
        <v>3662</v>
      </c>
      <c r="E74" s="542" t="s">
        <v>3662</v>
      </c>
      <c r="F74" s="542" t="s">
        <v>3662</v>
      </c>
      <c r="G74" s="542" t="s">
        <v>3662</v>
      </c>
      <c r="H74" s="542" t="s">
        <v>3662</v>
      </c>
      <c r="I74" s="542" t="s">
        <v>3662</v>
      </c>
      <c r="J74" s="542" t="s">
        <v>3662</v>
      </c>
      <c r="K74" s="542" t="s">
        <v>3662</v>
      </c>
      <c r="L74" s="542" t="s">
        <v>3662</v>
      </c>
      <c r="M74" s="542" t="s">
        <v>3662</v>
      </c>
      <c r="N74" s="542" t="s">
        <v>3662</v>
      </c>
      <c r="O74" s="542" t="s">
        <v>3662</v>
      </c>
      <c r="P74" s="542" t="s">
        <v>3662</v>
      </c>
      <c r="Q74" s="542" t="s">
        <v>3662</v>
      </c>
      <c r="R74" s="547">
        <v>5</v>
      </c>
      <c r="S74" s="547" t="s">
        <v>107</v>
      </c>
      <c r="T74" s="547">
        <v>5490</v>
      </c>
      <c r="U74" s="547" t="s">
        <v>1559</v>
      </c>
      <c r="V74" s="547">
        <v>1038</v>
      </c>
      <c r="W74" s="547" t="s">
        <v>3861</v>
      </c>
      <c r="X74" s="547" t="s">
        <v>3862</v>
      </c>
      <c r="Y74" s="547" t="s">
        <v>3805</v>
      </c>
      <c r="Z74" s="547" t="s">
        <v>3843</v>
      </c>
      <c r="AA74" s="542" t="s">
        <v>3662</v>
      </c>
      <c r="AB74" s="542" t="s">
        <v>3662</v>
      </c>
      <c r="AC74" s="542">
        <v>1304</v>
      </c>
      <c r="AD74" s="548" t="s">
        <v>3662</v>
      </c>
      <c r="AE74" s="542" t="s">
        <v>3863</v>
      </c>
      <c r="AF74" s="548" t="s">
        <v>3662</v>
      </c>
    </row>
    <row r="75" spans="1:32" ht="11.25" hidden="1" customHeight="1">
      <c r="A75" s="542" t="s">
        <v>3859</v>
      </c>
      <c r="B75" s="542" t="s">
        <v>3662</v>
      </c>
      <c r="C75" s="542" t="s">
        <v>3662</v>
      </c>
      <c r="D75" s="542" t="s">
        <v>3662</v>
      </c>
      <c r="E75" s="542" t="s">
        <v>3662</v>
      </c>
      <c r="F75" s="542" t="s">
        <v>3662</v>
      </c>
      <c r="G75" s="542" t="s">
        <v>3662</v>
      </c>
      <c r="H75" s="542" t="s">
        <v>3662</v>
      </c>
      <c r="I75" s="542" t="s">
        <v>3662</v>
      </c>
      <c r="J75" s="542" t="s">
        <v>3662</v>
      </c>
      <c r="K75" s="542" t="s">
        <v>3662</v>
      </c>
      <c r="L75" s="542" t="s">
        <v>3662</v>
      </c>
      <c r="M75" s="542" t="s">
        <v>3662</v>
      </c>
      <c r="N75" s="542" t="s">
        <v>3662</v>
      </c>
      <c r="O75" s="542" t="s">
        <v>3662</v>
      </c>
      <c r="P75" s="542" t="s">
        <v>3662</v>
      </c>
      <c r="Q75" s="542" t="s">
        <v>3662</v>
      </c>
      <c r="R75" s="547">
        <v>5</v>
      </c>
      <c r="S75" s="547" t="s">
        <v>107</v>
      </c>
      <c r="T75" s="547">
        <v>5837</v>
      </c>
      <c r="U75" s="547" t="s">
        <v>1637</v>
      </c>
      <c r="V75" s="547">
        <v>1038</v>
      </c>
      <c r="W75" s="547" t="s">
        <v>3861</v>
      </c>
      <c r="X75" s="547" t="s">
        <v>3862</v>
      </c>
      <c r="Y75" s="547" t="s">
        <v>3805</v>
      </c>
      <c r="Z75" s="547" t="s">
        <v>3843</v>
      </c>
      <c r="AA75" s="542" t="s">
        <v>3662</v>
      </c>
      <c r="AB75" s="542" t="s">
        <v>3662</v>
      </c>
      <c r="AC75" s="542">
        <v>1305</v>
      </c>
      <c r="AD75" s="548" t="s">
        <v>3662</v>
      </c>
      <c r="AE75" s="542" t="s">
        <v>3864</v>
      </c>
      <c r="AF75" s="548" t="s">
        <v>3662</v>
      </c>
    </row>
    <row r="76" spans="1:32" ht="11.25" hidden="1" customHeight="1">
      <c r="A76" s="542" t="s">
        <v>3859</v>
      </c>
      <c r="B76" s="542" t="s">
        <v>3662</v>
      </c>
      <c r="C76" s="542" t="s">
        <v>3662</v>
      </c>
      <c r="D76" s="542" t="s">
        <v>3662</v>
      </c>
      <c r="E76" s="542" t="s">
        <v>3662</v>
      </c>
      <c r="F76" s="542" t="s">
        <v>3662</v>
      </c>
      <c r="G76" s="542" t="s">
        <v>3662</v>
      </c>
      <c r="H76" s="542" t="s">
        <v>3662</v>
      </c>
      <c r="I76" s="542" t="s">
        <v>3662</v>
      </c>
      <c r="J76" s="542" t="s">
        <v>3662</v>
      </c>
      <c r="K76" s="542" t="s">
        <v>3662</v>
      </c>
      <c r="L76" s="542" t="s">
        <v>3662</v>
      </c>
      <c r="M76" s="542" t="s">
        <v>3662</v>
      </c>
      <c r="N76" s="542" t="s">
        <v>3662</v>
      </c>
      <c r="O76" s="542" t="s">
        <v>3662</v>
      </c>
      <c r="P76" s="542" t="s">
        <v>3662</v>
      </c>
      <c r="Q76" s="542" t="s">
        <v>3662</v>
      </c>
      <c r="R76" s="547">
        <v>5</v>
      </c>
      <c r="S76" s="547" t="s">
        <v>107</v>
      </c>
      <c r="T76" s="547">
        <v>5490</v>
      </c>
      <c r="U76" s="547" t="s">
        <v>1559</v>
      </c>
      <c r="V76" s="547">
        <v>1039</v>
      </c>
      <c r="W76" s="547" t="s">
        <v>3865</v>
      </c>
      <c r="X76" s="547" t="s">
        <v>3866</v>
      </c>
      <c r="Y76" s="547" t="s">
        <v>3805</v>
      </c>
      <c r="Z76" s="547" t="s">
        <v>3843</v>
      </c>
      <c r="AA76" s="542" t="s">
        <v>3662</v>
      </c>
      <c r="AB76" s="542" t="s">
        <v>3662</v>
      </c>
      <c r="AC76" s="542">
        <v>1302</v>
      </c>
      <c r="AD76" s="548" t="s">
        <v>3662</v>
      </c>
      <c r="AE76" s="542" t="s">
        <v>3867</v>
      </c>
      <c r="AF76" s="548" t="s">
        <v>3662</v>
      </c>
    </row>
    <row r="77" spans="1:32" ht="11.25" hidden="1" customHeight="1">
      <c r="A77" s="542" t="s">
        <v>3859</v>
      </c>
      <c r="B77" s="542" t="s">
        <v>3662</v>
      </c>
      <c r="C77" s="542" t="s">
        <v>3662</v>
      </c>
      <c r="D77" s="542" t="s">
        <v>3662</v>
      </c>
      <c r="E77" s="542" t="s">
        <v>3662</v>
      </c>
      <c r="F77" s="542" t="s">
        <v>3662</v>
      </c>
      <c r="G77" s="542" t="s">
        <v>3662</v>
      </c>
      <c r="H77" s="542" t="s">
        <v>3662</v>
      </c>
      <c r="I77" s="542" t="s">
        <v>3662</v>
      </c>
      <c r="J77" s="542" t="s">
        <v>3662</v>
      </c>
      <c r="K77" s="542" t="s">
        <v>3662</v>
      </c>
      <c r="L77" s="542" t="s">
        <v>3662</v>
      </c>
      <c r="M77" s="542" t="s">
        <v>3662</v>
      </c>
      <c r="N77" s="542" t="s">
        <v>3662</v>
      </c>
      <c r="O77" s="542" t="s">
        <v>3662</v>
      </c>
      <c r="P77" s="542" t="s">
        <v>3662</v>
      </c>
      <c r="Q77" s="542" t="s">
        <v>3662</v>
      </c>
      <c r="R77" s="547">
        <v>5</v>
      </c>
      <c r="S77" s="547" t="s">
        <v>107</v>
      </c>
      <c r="T77" s="547">
        <v>5736</v>
      </c>
      <c r="U77" s="547" t="s">
        <v>1621</v>
      </c>
      <c r="V77" s="547">
        <v>1040</v>
      </c>
      <c r="W77" s="547" t="s">
        <v>3868</v>
      </c>
      <c r="X77" s="547" t="s">
        <v>3847</v>
      </c>
      <c r="Y77" s="547" t="s">
        <v>3805</v>
      </c>
      <c r="Z77" s="547" t="s">
        <v>3843</v>
      </c>
      <c r="AA77" s="542" t="s">
        <v>3662</v>
      </c>
      <c r="AB77" s="542" t="s">
        <v>3662</v>
      </c>
      <c r="AC77" s="542">
        <v>1625</v>
      </c>
      <c r="AD77" s="548" t="s">
        <v>3662</v>
      </c>
      <c r="AE77" s="542" t="s">
        <v>3869</v>
      </c>
      <c r="AF77" s="548" t="s">
        <v>3662</v>
      </c>
    </row>
    <row r="78" spans="1:32" ht="11.25" hidden="1" customHeight="1">
      <c r="A78" s="542" t="s">
        <v>3859</v>
      </c>
      <c r="B78" s="542" t="s">
        <v>3662</v>
      </c>
      <c r="C78" s="542" t="s">
        <v>3662</v>
      </c>
      <c r="D78" s="542" t="s">
        <v>3662</v>
      </c>
      <c r="E78" s="542" t="s">
        <v>3662</v>
      </c>
      <c r="F78" s="542" t="s">
        <v>3662</v>
      </c>
      <c r="G78" s="542" t="s">
        <v>3662</v>
      </c>
      <c r="H78" s="542" t="s">
        <v>3662</v>
      </c>
      <c r="I78" s="542" t="s">
        <v>3662</v>
      </c>
      <c r="J78" s="542" t="s">
        <v>3662</v>
      </c>
      <c r="K78" s="542" t="s">
        <v>3662</v>
      </c>
      <c r="L78" s="542" t="s">
        <v>3662</v>
      </c>
      <c r="M78" s="542" t="s">
        <v>3662</v>
      </c>
      <c r="N78" s="542" t="s">
        <v>3662</v>
      </c>
      <c r="O78" s="542" t="s">
        <v>3662</v>
      </c>
      <c r="P78" s="542" t="s">
        <v>3662</v>
      </c>
      <c r="Q78" s="542" t="s">
        <v>3662</v>
      </c>
      <c r="R78" s="547">
        <v>5</v>
      </c>
      <c r="S78" s="547" t="s">
        <v>107</v>
      </c>
      <c r="T78" s="547">
        <v>5361</v>
      </c>
      <c r="U78" s="547" t="s">
        <v>1532</v>
      </c>
      <c r="V78" s="547">
        <v>1041</v>
      </c>
      <c r="W78" s="547" t="s">
        <v>3870</v>
      </c>
      <c r="X78" s="547" t="s">
        <v>3625</v>
      </c>
      <c r="Y78" s="547" t="s">
        <v>3625</v>
      </c>
      <c r="Z78" s="547" t="s">
        <v>3625</v>
      </c>
      <c r="AA78" s="542" t="s">
        <v>3662</v>
      </c>
      <c r="AB78" s="542" t="s">
        <v>3662</v>
      </c>
      <c r="AC78" s="542">
        <v>1429</v>
      </c>
      <c r="AD78" s="548" t="s">
        <v>3662</v>
      </c>
      <c r="AE78" s="542" t="s">
        <v>3871</v>
      </c>
      <c r="AF78" s="548" t="s">
        <v>3662</v>
      </c>
    </row>
    <row r="79" spans="1:32" ht="11.25" hidden="1" customHeight="1">
      <c r="A79" s="542" t="s">
        <v>3859</v>
      </c>
      <c r="B79" s="542" t="s">
        <v>3662</v>
      </c>
      <c r="C79" s="542" t="s">
        <v>3662</v>
      </c>
      <c r="D79" s="542" t="s">
        <v>3662</v>
      </c>
      <c r="E79" s="542" t="s">
        <v>3662</v>
      </c>
      <c r="F79" s="542" t="s">
        <v>3662</v>
      </c>
      <c r="G79" s="542" t="s">
        <v>3662</v>
      </c>
      <c r="H79" s="542" t="s">
        <v>3662</v>
      </c>
      <c r="I79" s="542" t="s">
        <v>3662</v>
      </c>
      <c r="J79" s="542" t="s">
        <v>3662</v>
      </c>
      <c r="K79" s="542" t="s">
        <v>3662</v>
      </c>
      <c r="L79" s="542" t="s">
        <v>3662</v>
      </c>
      <c r="M79" s="542" t="s">
        <v>3662</v>
      </c>
      <c r="N79" s="542" t="s">
        <v>3662</v>
      </c>
      <c r="O79" s="542" t="s">
        <v>3662</v>
      </c>
      <c r="P79" s="542" t="s">
        <v>3662</v>
      </c>
      <c r="Q79" s="542" t="s">
        <v>3662</v>
      </c>
      <c r="R79" s="547">
        <v>5</v>
      </c>
      <c r="S79" s="547" t="s">
        <v>107</v>
      </c>
      <c r="T79" s="547">
        <v>5790</v>
      </c>
      <c r="U79" s="547" t="s">
        <v>1629</v>
      </c>
      <c r="V79" s="547">
        <v>1041</v>
      </c>
      <c r="W79" s="547" t="s">
        <v>3870</v>
      </c>
      <c r="X79" s="547" t="s">
        <v>3804</v>
      </c>
      <c r="Y79" s="547" t="s">
        <v>3805</v>
      </c>
      <c r="Z79" s="547" t="s">
        <v>3843</v>
      </c>
      <c r="AA79" s="542" t="s">
        <v>3662</v>
      </c>
      <c r="AB79" s="542" t="s">
        <v>3662</v>
      </c>
      <c r="AC79" s="542">
        <v>1557</v>
      </c>
      <c r="AD79" s="548" t="s">
        <v>3662</v>
      </c>
      <c r="AE79" s="542" t="s">
        <v>3872</v>
      </c>
      <c r="AF79" s="548" t="s">
        <v>3662</v>
      </c>
    </row>
    <row r="80" spans="1:32" ht="11.25" hidden="1" customHeight="1">
      <c r="A80" s="542" t="s">
        <v>3859</v>
      </c>
      <c r="B80" s="542" t="s">
        <v>3662</v>
      </c>
      <c r="C80" s="542" t="s">
        <v>3662</v>
      </c>
      <c r="D80" s="542" t="s">
        <v>3662</v>
      </c>
      <c r="E80" s="542" t="s">
        <v>3662</v>
      </c>
      <c r="F80" s="542" t="s">
        <v>3662</v>
      </c>
      <c r="G80" s="542" t="s">
        <v>3662</v>
      </c>
      <c r="H80" s="542" t="s">
        <v>3662</v>
      </c>
      <c r="I80" s="542" t="s">
        <v>3662</v>
      </c>
      <c r="J80" s="542" t="s">
        <v>3662</v>
      </c>
      <c r="K80" s="542" t="s">
        <v>3662</v>
      </c>
      <c r="L80" s="542" t="s">
        <v>3662</v>
      </c>
      <c r="M80" s="542" t="s">
        <v>3662</v>
      </c>
      <c r="N80" s="542" t="s">
        <v>3662</v>
      </c>
      <c r="O80" s="542" t="s">
        <v>3662</v>
      </c>
      <c r="P80" s="542" t="s">
        <v>3662</v>
      </c>
      <c r="Q80" s="542" t="s">
        <v>3662</v>
      </c>
      <c r="R80" s="547">
        <v>5</v>
      </c>
      <c r="S80" s="547" t="s">
        <v>107</v>
      </c>
      <c r="T80" s="547">
        <v>5847</v>
      </c>
      <c r="U80" s="547" t="s">
        <v>1641</v>
      </c>
      <c r="V80" s="547">
        <v>1042</v>
      </c>
      <c r="W80" s="547" t="s">
        <v>3873</v>
      </c>
      <c r="X80" s="547" t="s">
        <v>3804</v>
      </c>
      <c r="Y80" s="547" t="s">
        <v>3805</v>
      </c>
      <c r="Z80" s="547" t="s">
        <v>3806</v>
      </c>
      <c r="AA80" s="542" t="s">
        <v>3662</v>
      </c>
      <c r="AB80" s="542" t="s">
        <v>3662</v>
      </c>
      <c r="AC80" s="542">
        <v>1139</v>
      </c>
      <c r="AD80" s="548" t="s">
        <v>3662</v>
      </c>
      <c r="AE80" s="542" t="s">
        <v>3874</v>
      </c>
      <c r="AF80" s="548" t="s">
        <v>3662</v>
      </c>
    </row>
    <row r="81" spans="1:32" ht="11.25" hidden="1" customHeight="1">
      <c r="A81" s="542" t="s">
        <v>3859</v>
      </c>
      <c r="B81" s="542" t="s">
        <v>3662</v>
      </c>
      <c r="C81" s="542" t="s">
        <v>3662</v>
      </c>
      <c r="D81" s="542" t="s">
        <v>3662</v>
      </c>
      <c r="E81" s="542" t="s">
        <v>3662</v>
      </c>
      <c r="F81" s="542" t="s">
        <v>3662</v>
      </c>
      <c r="G81" s="542" t="s">
        <v>3662</v>
      </c>
      <c r="H81" s="542" t="s">
        <v>3662</v>
      </c>
      <c r="I81" s="542" t="s">
        <v>3662</v>
      </c>
      <c r="J81" s="542" t="s">
        <v>3662</v>
      </c>
      <c r="K81" s="542" t="s">
        <v>3662</v>
      </c>
      <c r="L81" s="542" t="s">
        <v>3662</v>
      </c>
      <c r="M81" s="542" t="s">
        <v>3662</v>
      </c>
      <c r="N81" s="542" t="s">
        <v>3662</v>
      </c>
      <c r="O81" s="542" t="s">
        <v>3662</v>
      </c>
      <c r="P81" s="542" t="s">
        <v>3662</v>
      </c>
      <c r="Q81" s="542" t="s">
        <v>3662</v>
      </c>
      <c r="R81" s="547">
        <v>5</v>
      </c>
      <c r="S81" s="547" t="s">
        <v>107</v>
      </c>
      <c r="T81" s="547">
        <v>5284</v>
      </c>
      <c r="U81" s="547" t="s">
        <v>1510</v>
      </c>
      <c r="V81" s="547">
        <v>1043</v>
      </c>
      <c r="W81" s="547" t="s">
        <v>3875</v>
      </c>
      <c r="X81" s="547" t="s">
        <v>3625</v>
      </c>
      <c r="Y81" s="547" t="s">
        <v>3625</v>
      </c>
      <c r="Z81" s="547" t="s">
        <v>3625</v>
      </c>
      <c r="AA81" s="542" t="s">
        <v>3662</v>
      </c>
      <c r="AB81" s="542" t="s">
        <v>3662</v>
      </c>
      <c r="AC81" s="542">
        <v>1722</v>
      </c>
      <c r="AD81" s="548" t="s">
        <v>3662</v>
      </c>
      <c r="AE81" s="542" t="s">
        <v>3876</v>
      </c>
      <c r="AF81" s="548" t="s">
        <v>3662</v>
      </c>
    </row>
    <row r="82" spans="1:32" ht="11.25" hidden="1" customHeight="1">
      <c r="A82" s="542" t="s">
        <v>3859</v>
      </c>
      <c r="B82" s="542" t="s">
        <v>3662</v>
      </c>
      <c r="C82" s="542" t="s">
        <v>3662</v>
      </c>
      <c r="D82" s="542" t="s">
        <v>3662</v>
      </c>
      <c r="E82" s="542" t="s">
        <v>3662</v>
      </c>
      <c r="F82" s="542" t="s">
        <v>3662</v>
      </c>
      <c r="G82" s="542" t="s">
        <v>3662</v>
      </c>
      <c r="H82" s="542" t="s">
        <v>3662</v>
      </c>
      <c r="I82" s="542" t="s">
        <v>3662</v>
      </c>
      <c r="J82" s="542" t="s">
        <v>3662</v>
      </c>
      <c r="K82" s="542" t="s">
        <v>3662</v>
      </c>
      <c r="L82" s="542" t="s">
        <v>3662</v>
      </c>
      <c r="M82" s="542" t="s">
        <v>3662</v>
      </c>
      <c r="N82" s="542" t="s">
        <v>3662</v>
      </c>
      <c r="O82" s="542" t="s">
        <v>3662</v>
      </c>
      <c r="P82" s="542" t="s">
        <v>3662</v>
      </c>
      <c r="Q82" s="542" t="s">
        <v>3662</v>
      </c>
      <c r="R82" s="547">
        <v>5</v>
      </c>
      <c r="S82" s="547" t="s">
        <v>107</v>
      </c>
      <c r="T82" s="547">
        <v>5847</v>
      </c>
      <c r="U82" s="547" t="s">
        <v>1641</v>
      </c>
      <c r="V82" s="547">
        <v>1043</v>
      </c>
      <c r="W82" s="547" t="s">
        <v>3875</v>
      </c>
      <c r="X82" s="547" t="s">
        <v>3804</v>
      </c>
      <c r="Y82" s="547" t="s">
        <v>3805</v>
      </c>
      <c r="Z82" s="547" t="s">
        <v>3806</v>
      </c>
      <c r="AA82" s="542" t="s">
        <v>3662</v>
      </c>
      <c r="AB82" s="542" t="s">
        <v>3662</v>
      </c>
      <c r="AC82" s="542">
        <v>1198</v>
      </c>
      <c r="AD82" s="548" t="s">
        <v>3662</v>
      </c>
      <c r="AE82" s="542" t="s">
        <v>3877</v>
      </c>
      <c r="AF82" s="548" t="s">
        <v>3662</v>
      </c>
    </row>
    <row r="83" spans="1:32" ht="11.25" hidden="1" customHeight="1">
      <c r="A83" s="542" t="s">
        <v>3859</v>
      </c>
      <c r="B83" s="542" t="s">
        <v>3662</v>
      </c>
      <c r="C83" s="542" t="s">
        <v>3662</v>
      </c>
      <c r="D83" s="542" t="s">
        <v>3662</v>
      </c>
      <c r="E83" s="542" t="s">
        <v>3662</v>
      </c>
      <c r="F83" s="542" t="s">
        <v>3662</v>
      </c>
      <c r="G83" s="542" t="s">
        <v>3662</v>
      </c>
      <c r="H83" s="542" t="s">
        <v>3662</v>
      </c>
      <c r="I83" s="542" t="s">
        <v>3662</v>
      </c>
      <c r="J83" s="542" t="s">
        <v>3662</v>
      </c>
      <c r="K83" s="542" t="s">
        <v>3662</v>
      </c>
      <c r="L83" s="542" t="s">
        <v>3662</v>
      </c>
      <c r="M83" s="542" t="s">
        <v>3662</v>
      </c>
      <c r="N83" s="542" t="s">
        <v>3662</v>
      </c>
      <c r="O83" s="542" t="s">
        <v>3662</v>
      </c>
      <c r="P83" s="542" t="s">
        <v>3662</v>
      </c>
      <c r="Q83" s="542" t="s">
        <v>3662</v>
      </c>
      <c r="R83" s="547">
        <v>5</v>
      </c>
      <c r="S83" s="547" t="s">
        <v>107</v>
      </c>
      <c r="T83" s="547">
        <v>5873</v>
      </c>
      <c r="U83" s="547" t="s">
        <v>3840</v>
      </c>
      <c r="V83" s="547">
        <v>1044</v>
      </c>
      <c r="W83" s="547" t="s">
        <v>3878</v>
      </c>
      <c r="X83" s="547" t="s">
        <v>3879</v>
      </c>
      <c r="Y83" s="547" t="s">
        <v>3805</v>
      </c>
      <c r="Z83" s="547" t="s">
        <v>3806</v>
      </c>
      <c r="AA83" s="542" t="s">
        <v>3662</v>
      </c>
      <c r="AB83" s="542" t="s">
        <v>3662</v>
      </c>
      <c r="AC83" s="542">
        <v>1732</v>
      </c>
      <c r="AD83" s="548" t="s">
        <v>3662</v>
      </c>
      <c r="AE83" s="542" t="s">
        <v>3880</v>
      </c>
      <c r="AF83" s="548" t="s">
        <v>3662</v>
      </c>
    </row>
    <row r="84" spans="1:32" ht="11.25" hidden="1" customHeight="1">
      <c r="A84" s="542" t="s">
        <v>3859</v>
      </c>
      <c r="B84" s="542" t="s">
        <v>3662</v>
      </c>
      <c r="C84" s="542" t="s">
        <v>3662</v>
      </c>
      <c r="D84" s="542" t="s">
        <v>3662</v>
      </c>
      <c r="E84" s="542" t="s">
        <v>3662</v>
      </c>
      <c r="F84" s="542" t="s">
        <v>3662</v>
      </c>
      <c r="G84" s="542" t="s">
        <v>3662</v>
      </c>
      <c r="H84" s="542" t="s">
        <v>3662</v>
      </c>
      <c r="I84" s="542" t="s">
        <v>3662</v>
      </c>
      <c r="J84" s="542" t="s">
        <v>3662</v>
      </c>
      <c r="K84" s="542" t="s">
        <v>3662</v>
      </c>
      <c r="L84" s="542" t="s">
        <v>3662</v>
      </c>
      <c r="M84" s="542" t="s">
        <v>3662</v>
      </c>
      <c r="N84" s="542" t="s">
        <v>3662</v>
      </c>
      <c r="O84" s="542" t="s">
        <v>3662</v>
      </c>
      <c r="P84" s="542" t="s">
        <v>3662</v>
      </c>
      <c r="Q84" s="542" t="s">
        <v>3662</v>
      </c>
      <c r="R84" s="547">
        <v>5</v>
      </c>
      <c r="S84" s="547" t="s">
        <v>107</v>
      </c>
      <c r="T84" s="547">
        <v>5873</v>
      </c>
      <c r="U84" s="547" t="s">
        <v>3840</v>
      </c>
      <c r="V84" s="547">
        <v>1045</v>
      </c>
      <c r="W84" s="547" t="s">
        <v>3881</v>
      </c>
      <c r="X84" s="547" t="s">
        <v>3879</v>
      </c>
      <c r="Y84" s="547" t="s">
        <v>3805</v>
      </c>
      <c r="Z84" s="547" t="s">
        <v>3806</v>
      </c>
      <c r="AA84" s="542" t="s">
        <v>3662</v>
      </c>
      <c r="AB84" s="542" t="s">
        <v>3662</v>
      </c>
      <c r="AC84" s="542">
        <v>1729</v>
      </c>
      <c r="AD84" s="548" t="s">
        <v>3662</v>
      </c>
      <c r="AE84" s="542" t="s">
        <v>3882</v>
      </c>
      <c r="AF84" s="548" t="s">
        <v>3662</v>
      </c>
    </row>
    <row r="85" spans="1:32" ht="11.25" hidden="1" customHeight="1">
      <c r="A85" s="542" t="s">
        <v>3859</v>
      </c>
      <c r="B85" s="542" t="s">
        <v>3662</v>
      </c>
      <c r="C85" s="542" t="s">
        <v>3662</v>
      </c>
      <c r="D85" s="542" t="s">
        <v>3662</v>
      </c>
      <c r="E85" s="542" t="s">
        <v>3662</v>
      </c>
      <c r="F85" s="542" t="s">
        <v>3662</v>
      </c>
      <c r="G85" s="542" t="s">
        <v>3662</v>
      </c>
      <c r="H85" s="542" t="s">
        <v>3662</v>
      </c>
      <c r="I85" s="542" t="s">
        <v>3662</v>
      </c>
      <c r="J85" s="542" t="s">
        <v>3662</v>
      </c>
      <c r="K85" s="542" t="s">
        <v>3662</v>
      </c>
      <c r="L85" s="542" t="s">
        <v>3662</v>
      </c>
      <c r="M85" s="542" t="s">
        <v>3662</v>
      </c>
      <c r="N85" s="542" t="s">
        <v>3662</v>
      </c>
      <c r="O85" s="542" t="s">
        <v>3662</v>
      </c>
      <c r="P85" s="542" t="s">
        <v>3662</v>
      </c>
      <c r="Q85" s="542" t="s">
        <v>3662</v>
      </c>
      <c r="R85" s="547">
        <v>5</v>
      </c>
      <c r="S85" s="547" t="s">
        <v>107</v>
      </c>
      <c r="T85" s="547">
        <v>5873</v>
      </c>
      <c r="U85" s="547" t="s">
        <v>3840</v>
      </c>
      <c r="V85" s="547">
        <v>1046</v>
      </c>
      <c r="W85" s="547" t="s">
        <v>3883</v>
      </c>
      <c r="X85" s="547" t="s">
        <v>3879</v>
      </c>
      <c r="Y85" s="547" t="s">
        <v>3805</v>
      </c>
      <c r="Z85" s="547" t="s">
        <v>3806</v>
      </c>
      <c r="AA85" s="542" t="s">
        <v>3662</v>
      </c>
      <c r="AB85" s="542" t="s">
        <v>3662</v>
      </c>
      <c r="AC85" s="542">
        <v>1243</v>
      </c>
      <c r="AD85" s="548" t="s">
        <v>3662</v>
      </c>
      <c r="AE85" s="542" t="s">
        <v>3884</v>
      </c>
      <c r="AF85" s="548" t="s">
        <v>3662</v>
      </c>
    </row>
    <row r="86" spans="1:32" ht="11.25" hidden="1" customHeight="1">
      <c r="A86" s="542" t="s">
        <v>3859</v>
      </c>
      <c r="B86" s="542" t="s">
        <v>3662</v>
      </c>
      <c r="C86" s="542" t="s">
        <v>3662</v>
      </c>
      <c r="D86" s="542" t="s">
        <v>3662</v>
      </c>
      <c r="E86" s="542" t="s">
        <v>3662</v>
      </c>
      <c r="F86" s="542" t="s">
        <v>3662</v>
      </c>
      <c r="G86" s="542" t="s">
        <v>3662</v>
      </c>
      <c r="H86" s="542" t="s">
        <v>3662</v>
      </c>
      <c r="I86" s="542" t="s">
        <v>3662</v>
      </c>
      <c r="J86" s="542" t="s">
        <v>3662</v>
      </c>
      <c r="K86" s="542" t="s">
        <v>3662</v>
      </c>
      <c r="L86" s="542" t="s">
        <v>3662</v>
      </c>
      <c r="M86" s="542" t="s">
        <v>3662</v>
      </c>
      <c r="N86" s="542" t="s">
        <v>3662</v>
      </c>
      <c r="O86" s="542" t="s">
        <v>3662</v>
      </c>
      <c r="P86" s="542" t="s">
        <v>3662</v>
      </c>
      <c r="Q86" s="542" t="s">
        <v>3662</v>
      </c>
      <c r="R86" s="547">
        <v>5</v>
      </c>
      <c r="S86" s="547" t="s">
        <v>107</v>
      </c>
      <c r="T86" s="547">
        <v>5873</v>
      </c>
      <c r="U86" s="547" t="s">
        <v>3840</v>
      </c>
      <c r="V86" s="547">
        <v>1047</v>
      </c>
      <c r="W86" s="547" t="s">
        <v>3885</v>
      </c>
      <c r="X86" s="547" t="s">
        <v>3879</v>
      </c>
      <c r="Y86" s="547" t="s">
        <v>3805</v>
      </c>
      <c r="Z86" s="547" t="s">
        <v>3806</v>
      </c>
      <c r="AA86" s="542" t="s">
        <v>3662</v>
      </c>
      <c r="AB86" s="542" t="s">
        <v>3662</v>
      </c>
      <c r="AC86" s="542">
        <v>1844</v>
      </c>
      <c r="AD86" s="548" t="s">
        <v>3662</v>
      </c>
      <c r="AE86" s="542" t="s">
        <v>3886</v>
      </c>
      <c r="AF86" s="548" t="s">
        <v>3662</v>
      </c>
    </row>
    <row r="87" spans="1:32" ht="11.25" hidden="1" customHeight="1">
      <c r="A87" s="542" t="s">
        <v>3859</v>
      </c>
      <c r="B87" s="542" t="s">
        <v>3662</v>
      </c>
      <c r="C87" s="542" t="s">
        <v>3662</v>
      </c>
      <c r="D87" s="542" t="s">
        <v>3662</v>
      </c>
      <c r="E87" s="542" t="s">
        <v>3662</v>
      </c>
      <c r="F87" s="542" t="s">
        <v>3662</v>
      </c>
      <c r="G87" s="542" t="s">
        <v>3662</v>
      </c>
      <c r="H87" s="542" t="s">
        <v>3662</v>
      </c>
      <c r="I87" s="542" t="s">
        <v>3662</v>
      </c>
      <c r="J87" s="542" t="s">
        <v>3662</v>
      </c>
      <c r="K87" s="542" t="s">
        <v>3662</v>
      </c>
      <c r="L87" s="542" t="s">
        <v>3662</v>
      </c>
      <c r="M87" s="542" t="s">
        <v>3662</v>
      </c>
      <c r="N87" s="542" t="s">
        <v>3662</v>
      </c>
      <c r="O87" s="542" t="s">
        <v>3662</v>
      </c>
      <c r="P87" s="542" t="s">
        <v>3662</v>
      </c>
      <c r="Q87" s="542" t="s">
        <v>3662</v>
      </c>
      <c r="R87" s="547">
        <v>81</v>
      </c>
      <c r="S87" s="547" t="s">
        <v>196</v>
      </c>
      <c r="T87" s="547">
        <v>81001</v>
      </c>
      <c r="U87" s="547" t="s">
        <v>196</v>
      </c>
      <c r="V87" s="547">
        <v>1048</v>
      </c>
      <c r="W87" s="547" t="s">
        <v>3887</v>
      </c>
      <c r="X87" s="547" t="s">
        <v>3888</v>
      </c>
      <c r="Y87" s="547" t="s">
        <v>3889</v>
      </c>
      <c r="Z87" s="547" t="s">
        <v>3890</v>
      </c>
      <c r="AA87" s="542" t="s">
        <v>3662</v>
      </c>
      <c r="AB87" s="542">
        <v>1718</v>
      </c>
      <c r="AC87" s="548" t="s">
        <v>3662</v>
      </c>
      <c r="AD87" s="542" t="s">
        <v>3891</v>
      </c>
      <c r="AE87" s="548" t="s">
        <v>3662</v>
      </c>
      <c r="AF87" s="551"/>
    </row>
    <row r="88" spans="1:32" ht="11.25" hidden="1" customHeight="1">
      <c r="A88" s="542" t="s">
        <v>3859</v>
      </c>
      <c r="B88" s="542" t="s">
        <v>3662</v>
      </c>
      <c r="C88" s="542" t="s">
        <v>3662</v>
      </c>
      <c r="D88" s="542" t="s">
        <v>3662</v>
      </c>
      <c r="E88" s="542" t="s">
        <v>3662</v>
      </c>
      <c r="F88" s="542" t="s">
        <v>3662</v>
      </c>
      <c r="G88" s="542" t="s">
        <v>3662</v>
      </c>
      <c r="H88" s="542" t="s">
        <v>3662</v>
      </c>
      <c r="I88" s="542" t="s">
        <v>3662</v>
      </c>
      <c r="J88" s="542" t="s">
        <v>3662</v>
      </c>
      <c r="K88" s="542" t="s">
        <v>3662</v>
      </c>
      <c r="L88" s="542" t="s">
        <v>3662</v>
      </c>
      <c r="M88" s="542" t="s">
        <v>3662</v>
      </c>
      <c r="N88" s="542" t="s">
        <v>3662</v>
      </c>
      <c r="O88" s="542" t="s">
        <v>3662</v>
      </c>
      <c r="P88" s="542" t="s">
        <v>3662</v>
      </c>
      <c r="Q88" s="542" t="s">
        <v>3662</v>
      </c>
      <c r="R88" s="547">
        <v>81</v>
      </c>
      <c r="S88" s="547" t="s">
        <v>196</v>
      </c>
      <c r="T88" s="547">
        <v>81001</v>
      </c>
      <c r="U88" s="547" t="s">
        <v>196</v>
      </c>
      <c r="V88" s="547">
        <v>1049</v>
      </c>
      <c r="W88" s="547" t="s">
        <v>3892</v>
      </c>
      <c r="X88" s="547" t="s">
        <v>3893</v>
      </c>
      <c r="Y88" s="547" t="s">
        <v>3889</v>
      </c>
      <c r="Z88" s="547" t="s">
        <v>3890</v>
      </c>
      <c r="AA88" s="542" t="s">
        <v>3662</v>
      </c>
      <c r="AB88" s="542">
        <v>1758</v>
      </c>
      <c r="AC88" s="548" t="s">
        <v>3662</v>
      </c>
      <c r="AD88" s="542" t="s">
        <v>3894</v>
      </c>
      <c r="AE88" s="548" t="s">
        <v>3662</v>
      </c>
      <c r="AF88" s="551"/>
    </row>
    <row r="89" spans="1:32" ht="11.25" hidden="1" customHeight="1">
      <c r="A89" s="542" t="s">
        <v>3859</v>
      </c>
      <c r="B89" s="542" t="s">
        <v>3662</v>
      </c>
      <c r="C89" s="542" t="s">
        <v>3662</v>
      </c>
      <c r="D89" s="542" t="s">
        <v>3662</v>
      </c>
      <c r="E89" s="542" t="s">
        <v>3662</v>
      </c>
      <c r="F89" s="542" t="s">
        <v>3662</v>
      </c>
      <c r="G89" s="542" t="s">
        <v>3662</v>
      </c>
      <c r="H89" s="542" t="s">
        <v>3662</v>
      </c>
      <c r="I89" s="542" t="s">
        <v>3662</v>
      </c>
      <c r="J89" s="542" t="s">
        <v>3662</v>
      </c>
      <c r="K89" s="542" t="s">
        <v>3662</v>
      </c>
      <c r="L89" s="542" t="s">
        <v>3662</v>
      </c>
      <c r="M89" s="542" t="s">
        <v>3662</v>
      </c>
      <c r="N89" s="542" t="s">
        <v>3662</v>
      </c>
      <c r="O89" s="542" t="s">
        <v>3662</v>
      </c>
      <c r="P89" s="542" t="s">
        <v>3662</v>
      </c>
      <c r="Q89" s="542" t="s">
        <v>3662</v>
      </c>
      <c r="R89" s="547">
        <v>81</v>
      </c>
      <c r="S89" s="547" t="s">
        <v>196</v>
      </c>
      <c r="T89" s="547">
        <v>81065</v>
      </c>
      <c r="U89" s="547" t="s">
        <v>3430</v>
      </c>
      <c r="V89" s="547">
        <v>1049</v>
      </c>
      <c r="W89" s="547" t="s">
        <v>3892</v>
      </c>
      <c r="X89" s="547" t="s">
        <v>3625</v>
      </c>
      <c r="Y89" s="547" t="s">
        <v>3625</v>
      </c>
      <c r="Z89" s="547" t="s">
        <v>3625</v>
      </c>
      <c r="AA89" s="542" t="s">
        <v>3662</v>
      </c>
      <c r="AB89" s="542" t="s">
        <v>3662</v>
      </c>
      <c r="AC89" s="542">
        <v>1714</v>
      </c>
      <c r="AD89" s="548" t="s">
        <v>3662</v>
      </c>
      <c r="AE89" s="542" t="s">
        <v>3895</v>
      </c>
      <c r="AF89" s="548" t="s">
        <v>3662</v>
      </c>
    </row>
    <row r="90" spans="1:32" ht="11.25" hidden="1" customHeight="1">
      <c r="A90" s="542" t="s">
        <v>3859</v>
      </c>
      <c r="B90" s="542" t="s">
        <v>3662</v>
      </c>
      <c r="C90" s="542" t="s">
        <v>3662</v>
      </c>
      <c r="D90" s="542" t="s">
        <v>3662</v>
      </c>
      <c r="E90" s="542" t="s">
        <v>3662</v>
      </c>
      <c r="F90" s="542" t="s">
        <v>3662</v>
      </c>
      <c r="G90" s="542" t="s">
        <v>3662</v>
      </c>
      <c r="H90" s="542" t="s">
        <v>3662</v>
      </c>
      <c r="I90" s="542" t="s">
        <v>3662</v>
      </c>
      <c r="J90" s="542" t="s">
        <v>3662</v>
      </c>
      <c r="K90" s="542" t="s">
        <v>3662</v>
      </c>
      <c r="L90" s="542" t="s">
        <v>3662</v>
      </c>
      <c r="M90" s="542" t="s">
        <v>3662</v>
      </c>
      <c r="N90" s="542" t="s">
        <v>3662</v>
      </c>
      <c r="O90" s="542" t="s">
        <v>3662</v>
      </c>
      <c r="P90" s="542" t="s">
        <v>3662</v>
      </c>
      <c r="Q90" s="542" t="s">
        <v>3662</v>
      </c>
      <c r="R90" s="547">
        <v>81</v>
      </c>
      <c r="S90" s="547" t="s">
        <v>196</v>
      </c>
      <c r="T90" s="547">
        <v>81001</v>
      </c>
      <c r="U90" s="547" t="s">
        <v>196</v>
      </c>
      <c r="V90" s="547">
        <v>1050</v>
      </c>
      <c r="W90" s="547" t="s">
        <v>3896</v>
      </c>
      <c r="X90" s="547" t="s">
        <v>3888</v>
      </c>
      <c r="Y90" s="547" t="s">
        <v>3889</v>
      </c>
      <c r="Z90" s="547" t="s">
        <v>3890</v>
      </c>
      <c r="AA90" s="542" t="s">
        <v>3662</v>
      </c>
      <c r="AB90" s="542">
        <v>1264</v>
      </c>
      <c r="AC90" s="548" t="s">
        <v>3662</v>
      </c>
      <c r="AD90" s="542" t="s">
        <v>3897</v>
      </c>
      <c r="AE90" s="548" t="s">
        <v>3662</v>
      </c>
      <c r="AF90" s="551"/>
    </row>
    <row r="91" spans="1:32" ht="11.25" hidden="1" customHeight="1">
      <c r="A91" s="542" t="s">
        <v>3859</v>
      </c>
      <c r="B91" s="542" t="s">
        <v>3662</v>
      </c>
      <c r="C91" s="542" t="s">
        <v>3662</v>
      </c>
      <c r="D91" s="542" t="s">
        <v>3662</v>
      </c>
      <c r="E91" s="542" t="s">
        <v>3662</v>
      </c>
      <c r="F91" s="542" t="s">
        <v>3662</v>
      </c>
      <c r="G91" s="542" t="s">
        <v>3662</v>
      </c>
      <c r="H91" s="542" t="s">
        <v>3662</v>
      </c>
      <c r="I91" s="542" t="s">
        <v>3662</v>
      </c>
      <c r="J91" s="542" t="s">
        <v>3662</v>
      </c>
      <c r="K91" s="542" t="s">
        <v>3662</v>
      </c>
      <c r="L91" s="542" t="s">
        <v>3662</v>
      </c>
      <c r="M91" s="542" t="s">
        <v>3662</v>
      </c>
      <c r="N91" s="542" t="s">
        <v>3662</v>
      </c>
      <c r="O91" s="542" t="s">
        <v>3662</v>
      </c>
      <c r="P91" s="542" t="s">
        <v>3662</v>
      </c>
      <c r="Q91" s="542" t="s">
        <v>3662</v>
      </c>
      <c r="R91" s="547">
        <v>81</v>
      </c>
      <c r="S91" s="547" t="s">
        <v>196</v>
      </c>
      <c r="T91" s="547">
        <v>81001</v>
      </c>
      <c r="U91" s="547" t="s">
        <v>196</v>
      </c>
      <c r="V91" s="547">
        <v>1051</v>
      </c>
      <c r="W91" s="547" t="s">
        <v>3898</v>
      </c>
      <c r="X91" s="547" t="s">
        <v>3899</v>
      </c>
      <c r="Y91" s="547" t="s">
        <v>3889</v>
      </c>
      <c r="Z91" s="547" t="s">
        <v>3890</v>
      </c>
      <c r="AA91" s="542" t="s">
        <v>3662</v>
      </c>
      <c r="AB91" s="542">
        <v>2007</v>
      </c>
      <c r="AC91" s="548" t="s">
        <v>3662</v>
      </c>
      <c r="AD91" s="542" t="s">
        <v>3900</v>
      </c>
      <c r="AE91" s="548" t="s">
        <v>3662</v>
      </c>
      <c r="AF91" s="551"/>
    </row>
    <row r="92" spans="1:32" ht="11.25" hidden="1" customHeight="1">
      <c r="A92" s="542" t="s">
        <v>3859</v>
      </c>
      <c r="B92" s="542" t="s">
        <v>3662</v>
      </c>
      <c r="C92" s="542" t="s">
        <v>3662</v>
      </c>
      <c r="D92" s="542" t="s">
        <v>3662</v>
      </c>
      <c r="E92" s="542" t="s">
        <v>3662</v>
      </c>
      <c r="F92" s="542" t="s">
        <v>3662</v>
      </c>
      <c r="G92" s="542" t="s">
        <v>3662</v>
      </c>
      <c r="H92" s="542" t="s">
        <v>3662</v>
      </c>
      <c r="I92" s="542" t="s">
        <v>3662</v>
      </c>
      <c r="J92" s="542" t="s">
        <v>3662</v>
      </c>
      <c r="K92" s="542" t="s">
        <v>3662</v>
      </c>
      <c r="L92" s="542" t="s">
        <v>3662</v>
      </c>
      <c r="M92" s="542" t="s">
        <v>3662</v>
      </c>
      <c r="N92" s="542" t="s">
        <v>3662</v>
      </c>
      <c r="O92" s="542" t="s">
        <v>3662</v>
      </c>
      <c r="P92" s="542" t="s">
        <v>3662</v>
      </c>
      <c r="Q92" s="542" t="s">
        <v>3662</v>
      </c>
      <c r="R92" s="547">
        <v>81</v>
      </c>
      <c r="S92" s="547" t="s">
        <v>196</v>
      </c>
      <c r="T92" s="547">
        <v>81065</v>
      </c>
      <c r="U92" s="547" t="s">
        <v>3430</v>
      </c>
      <c r="V92" s="547">
        <v>1051</v>
      </c>
      <c r="W92" s="547" t="s">
        <v>3898</v>
      </c>
      <c r="X92" s="547" t="s">
        <v>3625</v>
      </c>
      <c r="Y92" s="547" t="s">
        <v>3625</v>
      </c>
      <c r="Z92" s="547" t="s">
        <v>3625</v>
      </c>
      <c r="AA92" s="542" t="s">
        <v>3662</v>
      </c>
      <c r="AB92" s="542" t="s">
        <v>3662</v>
      </c>
      <c r="AC92" s="542">
        <v>2071</v>
      </c>
      <c r="AD92" s="548" t="s">
        <v>3662</v>
      </c>
      <c r="AE92" s="542" t="s">
        <v>3901</v>
      </c>
      <c r="AF92" s="548" t="s">
        <v>3662</v>
      </c>
    </row>
    <row r="93" spans="1:32" ht="11.25" hidden="1" customHeight="1">
      <c r="A93" s="542" t="s">
        <v>3859</v>
      </c>
      <c r="B93" s="542" t="s">
        <v>3662</v>
      </c>
      <c r="C93" s="542" t="s">
        <v>3662</v>
      </c>
      <c r="D93" s="542" t="s">
        <v>3662</v>
      </c>
      <c r="E93" s="542" t="s">
        <v>3662</v>
      </c>
      <c r="F93" s="542" t="s">
        <v>3662</v>
      </c>
      <c r="G93" s="542" t="s">
        <v>3662</v>
      </c>
      <c r="H93" s="542" t="s">
        <v>3662</v>
      </c>
      <c r="I93" s="542" t="s">
        <v>3662</v>
      </c>
      <c r="J93" s="542" t="s">
        <v>3662</v>
      </c>
      <c r="K93" s="542" t="s">
        <v>3662</v>
      </c>
      <c r="L93" s="542" t="s">
        <v>3662</v>
      </c>
      <c r="M93" s="542" t="s">
        <v>3662</v>
      </c>
      <c r="N93" s="542" t="s">
        <v>3662</v>
      </c>
      <c r="O93" s="542" t="s">
        <v>3662</v>
      </c>
      <c r="P93" s="542" t="s">
        <v>3662</v>
      </c>
      <c r="Q93" s="542" t="s">
        <v>3662</v>
      </c>
      <c r="R93" s="547">
        <v>81</v>
      </c>
      <c r="S93" s="547" t="s">
        <v>196</v>
      </c>
      <c r="T93" s="547">
        <v>81065</v>
      </c>
      <c r="U93" s="547" t="s">
        <v>3430</v>
      </c>
      <c r="V93" s="547">
        <v>1052</v>
      </c>
      <c r="W93" s="547" t="s">
        <v>3902</v>
      </c>
      <c r="X93" s="547" t="s">
        <v>3888</v>
      </c>
      <c r="Y93" s="547" t="s">
        <v>3889</v>
      </c>
      <c r="Z93" s="547" t="s">
        <v>3890</v>
      </c>
      <c r="AA93" s="542" t="s">
        <v>3662</v>
      </c>
      <c r="AB93" s="542">
        <v>1212</v>
      </c>
      <c r="AC93" s="548" t="s">
        <v>3662</v>
      </c>
      <c r="AD93" s="542" t="s">
        <v>3903</v>
      </c>
      <c r="AE93" s="548" t="s">
        <v>3662</v>
      </c>
      <c r="AF93" s="551"/>
    </row>
    <row r="94" spans="1:32" ht="11.25" hidden="1" customHeight="1">
      <c r="A94" s="542" t="s">
        <v>3859</v>
      </c>
      <c r="B94" s="542" t="s">
        <v>3662</v>
      </c>
      <c r="C94" s="542" t="s">
        <v>3662</v>
      </c>
      <c r="D94" s="542" t="s">
        <v>3662</v>
      </c>
      <c r="E94" s="542" t="s">
        <v>3662</v>
      </c>
      <c r="F94" s="542" t="s">
        <v>3662</v>
      </c>
      <c r="G94" s="542" t="s">
        <v>3662</v>
      </c>
      <c r="H94" s="542" t="s">
        <v>3662</v>
      </c>
      <c r="I94" s="542" t="s">
        <v>3662</v>
      </c>
      <c r="J94" s="542" t="s">
        <v>3662</v>
      </c>
      <c r="K94" s="542" t="s">
        <v>3662</v>
      </c>
      <c r="L94" s="542" t="s">
        <v>3662</v>
      </c>
      <c r="M94" s="542" t="s">
        <v>3662</v>
      </c>
      <c r="N94" s="542" t="s">
        <v>3662</v>
      </c>
      <c r="O94" s="542" t="s">
        <v>3662</v>
      </c>
      <c r="P94" s="542" t="s">
        <v>3662</v>
      </c>
      <c r="Q94" s="542" t="s">
        <v>3662</v>
      </c>
      <c r="R94" s="547">
        <v>81</v>
      </c>
      <c r="S94" s="547" t="s">
        <v>196</v>
      </c>
      <c r="T94" s="547">
        <v>81300</v>
      </c>
      <c r="U94" s="547" t="s">
        <v>3434</v>
      </c>
      <c r="V94" s="547">
        <v>1053</v>
      </c>
      <c r="W94" s="547" t="s">
        <v>3904</v>
      </c>
      <c r="X94" s="547" t="s">
        <v>3905</v>
      </c>
      <c r="Y94" s="547" t="s">
        <v>3889</v>
      </c>
      <c r="Z94" s="547" t="s">
        <v>3906</v>
      </c>
      <c r="AA94" s="542" t="s">
        <v>3662</v>
      </c>
      <c r="AB94" s="542">
        <v>2016</v>
      </c>
      <c r="AC94" s="548" t="s">
        <v>3662</v>
      </c>
      <c r="AD94" s="542" t="s">
        <v>3907</v>
      </c>
      <c r="AE94" s="548" t="s">
        <v>3662</v>
      </c>
      <c r="AF94" s="551"/>
    </row>
    <row r="95" spans="1:32" ht="11.25" hidden="1" customHeight="1">
      <c r="A95" s="542" t="s">
        <v>3859</v>
      </c>
      <c r="B95" s="542" t="s">
        <v>3662</v>
      </c>
      <c r="C95" s="542" t="s">
        <v>3662</v>
      </c>
      <c r="D95" s="542" t="s">
        <v>3662</v>
      </c>
      <c r="E95" s="542" t="s">
        <v>3662</v>
      </c>
      <c r="F95" s="542" t="s">
        <v>3662</v>
      </c>
      <c r="G95" s="542" t="s">
        <v>3662</v>
      </c>
      <c r="H95" s="542" t="s">
        <v>3662</v>
      </c>
      <c r="I95" s="542" t="s">
        <v>3662</v>
      </c>
      <c r="J95" s="542" t="s">
        <v>3662</v>
      </c>
      <c r="K95" s="542" t="s">
        <v>3662</v>
      </c>
      <c r="L95" s="542" t="s">
        <v>3662</v>
      </c>
      <c r="M95" s="542" t="s">
        <v>3662</v>
      </c>
      <c r="N95" s="542" t="s">
        <v>3662</v>
      </c>
      <c r="O95" s="542" t="s">
        <v>3662</v>
      </c>
      <c r="P95" s="542" t="s">
        <v>3662</v>
      </c>
      <c r="Q95" s="542" t="s">
        <v>3662</v>
      </c>
      <c r="R95" s="547">
        <v>81</v>
      </c>
      <c r="S95" s="547" t="s">
        <v>196</v>
      </c>
      <c r="T95" s="547">
        <v>81794</v>
      </c>
      <c r="U95" s="547" t="s">
        <v>3440</v>
      </c>
      <c r="V95" s="547">
        <v>1053</v>
      </c>
      <c r="W95" s="547" t="s">
        <v>3904</v>
      </c>
      <c r="X95" s="547" t="s">
        <v>3625</v>
      </c>
      <c r="Y95" s="547" t="s">
        <v>3625</v>
      </c>
      <c r="Z95" s="547" t="s">
        <v>3625</v>
      </c>
      <c r="AA95" s="542" t="s">
        <v>3662</v>
      </c>
      <c r="AB95" s="542" t="s">
        <v>3662</v>
      </c>
      <c r="AC95" s="542">
        <v>1225</v>
      </c>
      <c r="AD95" s="548" t="s">
        <v>3662</v>
      </c>
      <c r="AE95" s="542" t="s">
        <v>3908</v>
      </c>
      <c r="AF95" s="548" t="s">
        <v>3662</v>
      </c>
    </row>
    <row r="96" spans="1:32" ht="11.25" hidden="1" customHeight="1">
      <c r="A96" s="542" t="s">
        <v>3859</v>
      </c>
      <c r="B96" s="542" t="s">
        <v>3662</v>
      </c>
      <c r="C96" s="542" t="s">
        <v>3662</v>
      </c>
      <c r="D96" s="542" t="s">
        <v>3662</v>
      </c>
      <c r="E96" s="542" t="s">
        <v>3662</v>
      </c>
      <c r="F96" s="542" t="s">
        <v>3662</v>
      </c>
      <c r="G96" s="542" t="s">
        <v>3662</v>
      </c>
      <c r="H96" s="542" t="s">
        <v>3662</v>
      </c>
      <c r="I96" s="542" t="s">
        <v>3662</v>
      </c>
      <c r="J96" s="542" t="s">
        <v>3662</v>
      </c>
      <c r="K96" s="542" t="s">
        <v>3662</v>
      </c>
      <c r="L96" s="542" t="s">
        <v>3662</v>
      </c>
      <c r="M96" s="542" t="s">
        <v>3662</v>
      </c>
      <c r="N96" s="542" t="s">
        <v>3662</v>
      </c>
      <c r="O96" s="542" t="s">
        <v>3662</v>
      </c>
      <c r="P96" s="542" t="s">
        <v>3662</v>
      </c>
      <c r="Q96" s="542" t="s">
        <v>3662</v>
      </c>
      <c r="R96" s="547">
        <v>81</v>
      </c>
      <c r="S96" s="547" t="s">
        <v>196</v>
      </c>
      <c r="T96" s="547">
        <v>81794</v>
      </c>
      <c r="U96" s="547" t="s">
        <v>3440</v>
      </c>
      <c r="V96" s="547">
        <v>1054</v>
      </c>
      <c r="W96" s="547" t="s">
        <v>1431</v>
      </c>
      <c r="X96" s="547" t="s">
        <v>3909</v>
      </c>
      <c r="Y96" s="547" t="s">
        <v>3889</v>
      </c>
      <c r="Z96" s="547" t="s">
        <v>3906</v>
      </c>
      <c r="AA96" s="542" t="s">
        <v>3662</v>
      </c>
      <c r="AB96" s="542">
        <v>2192</v>
      </c>
      <c r="AC96" s="548" t="s">
        <v>3662</v>
      </c>
      <c r="AD96" s="542" t="s">
        <v>3910</v>
      </c>
      <c r="AE96" s="548" t="s">
        <v>3662</v>
      </c>
      <c r="AF96" s="551"/>
    </row>
    <row r="97" spans="1:32" ht="11.25" hidden="1" customHeight="1">
      <c r="A97" s="542" t="s">
        <v>3859</v>
      </c>
      <c r="B97" s="542" t="s">
        <v>3662</v>
      </c>
      <c r="C97" s="542" t="s">
        <v>3662</v>
      </c>
      <c r="D97" s="542" t="s">
        <v>3662</v>
      </c>
      <c r="E97" s="542" t="s">
        <v>3662</v>
      </c>
      <c r="F97" s="542" t="s">
        <v>3662</v>
      </c>
      <c r="G97" s="542" t="s">
        <v>3662</v>
      </c>
      <c r="H97" s="542" t="s">
        <v>3662</v>
      </c>
      <c r="I97" s="542" t="s">
        <v>3662</v>
      </c>
      <c r="J97" s="542" t="s">
        <v>3662</v>
      </c>
      <c r="K97" s="542" t="s">
        <v>3662</v>
      </c>
      <c r="L97" s="542" t="s">
        <v>3662</v>
      </c>
      <c r="M97" s="542" t="s">
        <v>3662</v>
      </c>
      <c r="N97" s="542" t="s">
        <v>3662</v>
      </c>
      <c r="O97" s="542" t="s">
        <v>3662</v>
      </c>
      <c r="P97" s="542" t="s">
        <v>3662</v>
      </c>
      <c r="Q97" s="542" t="s">
        <v>3662</v>
      </c>
      <c r="R97" s="547">
        <v>81</v>
      </c>
      <c r="S97" s="547" t="s">
        <v>196</v>
      </c>
      <c r="T97" s="547">
        <v>81065</v>
      </c>
      <c r="U97" s="547" t="s">
        <v>3430</v>
      </c>
      <c r="V97" s="547">
        <v>1055</v>
      </c>
      <c r="W97" s="547" t="s">
        <v>3911</v>
      </c>
      <c r="X97" s="547" t="s">
        <v>3625</v>
      </c>
      <c r="Y97" s="547" t="s">
        <v>3625</v>
      </c>
      <c r="Z97" s="547" t="s">
        <v>3625</v>
      </c>
      <c r="AA97" s="542" t="s">
        <v>3662</v>
      </c>
      <c r="AB97" s="542" t="s">
        <v>3662</v>
      </c>
      <c r="AC97" s="542">
        <v>1226</v>
      </c>
      <c r="AD97" s="548" t="s">
        <v>3662</v>
      </c>
      <c r="AE97" s="542" t="s">
        <v>3912</v>
      </c>
      <c r="AF97" s="548" t="s">
        <v>3662</v>
      </c>
    </row>
    <row r="98" spans="1:32" ht="11.25" hidden="1" customHeight="1">
      <c r="A98" s="542" t="s">
        <v>3859</v>
      </c>
      <c r="B98" s="542" t="s">
        <v>3662</v>
      </c>
      <c r="C98" s="542" t="s">
        <v>3662</v>
      </c>
      <c r="D98" s="542" t="s">
        <v>3662</v>
      </c>
      <c r="E98" s="542" t="s">
        <v>3662</v>
      </c>
      <c r="F98" s="542" t="s">
        <v>3662</v>
      </c>
      <c r="G98" s="542" t="s">
        <v>3662</v>
      </c>
      <c r="H98" s="542" t="s">
        <v>3662</v>
      </c>
      <c r="I98" s="542" t="s">
        <v>3662</v>
      </c>
      <c r="J98" s="542" t="s">
        <v>3662</v>
      </c>
      <c r="K98" s="542" t="s">
        <v>3662</v>
      </c>
      <c r="L98" s="542" t="s">
        <v>3662</v>
      </c>
      <c r="M98" s="542" t="s">
        <v>3662</v>
      </c>
      <c r="N98" s="542" t="s">
        <v>3662</v>
      </c>
      <c r="O98" s="542" t="s">
        <v>3662</v>
      </c>
      <c r="P98" s="542" t="s">
        <v>3662</v>
      </c>
      <c r="Q98" s="542" t="s">
        <v>3662</v>
      </c>
      <c r="R98" s="547">
        <v>81</v>
      </c>
      <c r="S98" s="547" t="s">
        <v>196</v>
      </c>
      <c r="T98" s="547">
        <v>81794</v>
      </c>
      <c r="U98" s="547" t="s">
        <v>3440</v>
      </c>
      <c r="V98" s="547">
        <v>1055</v>
      </c>
      <c r="W98" s="547" t="s">
        <v>3911</v>
      </c>
      <c r="X98" s="547" t="s">
        <v>3888</v>
      </c>
      <c r="Y98" s="547" t="s">
        <v>3889</v>
      </c>
      <c r="Z98" s="547" t="s">
        <v>3906</v>
      </c>
      <c r="AA98" s="542" t="s">
        <v>3662</v>
      </c>
      <c r="AB98" s="542">
        <v>1188</v>
      </c>
      <c r="AC98" s="548" t="s">
        <v>3662</v>
      </c>
      <c r="AD98" s="542" t="s">
        <v>3913</v>
      </c>
      <c r="AE98" s="548" t="s">
        <v>3662</v>
      </c>
      <c r="AF98" s="551"/>
    </row>
    <row r="99" spans="1:32" ht="11.25" hidden="1" customHeight="1">
      <c r="A99" s="542" t="s">
        <v>3859</v>
      </c>
      <c r="B99" s="542" t="s">
        <v>3662</v>
      </c>
      <c r="C99" s="542" t="s">
        <v>3662</v>
      </c>
      <c r="D99" s="542" t="s">
        <v>3662</v>
      </c>
      <c r="E99" s="542" t="s">
        <v>3662</v>
      </c>
      <c r="F99" s="542" t="s">
        <v>3662</v>
      </c>
      <c r="G99" s="542" t="s">
        <v>3662</v>
      </c>
      <c r="H99" s="542" t="s">
        <v>3662</v>
      </c>
      <c r="I99" s="542" t="s">
        <v>3662</v>
      </c>
      <c r="J99" s="542" t="s">
        <v>3662</v>
      </c>
      <c r="K99" s="542" t="s">
        <v>3662</v>
      </c>
      <c r="L99" s="542" t="s">
        <v>3662</v>
      </c>
      <c r="M99" s="542" t="s">
        <v>3662</v>
      </c>
      <c r="N99" s="542" t="s">
        <v>3662</v>
      </c>
      <c r="O99" s="542" t="s">
        <v>3662</v>
      </c>
      <c r="P99" s="542" t="s">
        <v>3662</v>
      </c>
      <c r="Q99" s="542" t="s">
        <v>3662</v>
      </c>
      <c r="R99" s="547">
        <v>81</v>
      </c>
      <c r="S99" s="547" t="s">
        <v>196</v>
      </c>
      <c r="T99" s="547">
        <v>81794</v>
      </c>
      <c r="U99" s="547" t="s">
        <v>3440</v>
      </c>
      <c r="V99" s="547">
        <v>1056</v>
      </c>
      <c r="W99" s="547" t="s">
        <v>3914</v>
      </c>
      <c r="X99" s="547" t="s">
        <v>3888</v>
      </c>
      <c r="Y99" s="547" t="s">
        <v>3889</v>
      </c>
      <c r="Z99" s="547" t="s">
        <v>3906</v>
      </c>
      <c r="AA99" s="542" t="s">
        <v>3662</v>
      </c>
      <c r="AB99" s="542">
        <v>1447</v>
      </c>
      <c r="AC99" s="548" t="s">
        <v>3662</v>
      </c>
      <c r="AD99" s="542" t="s">
        <v>3915</v>
      </c>
      <c r="AE99" s="548" t="s">
        <v>3662</v>
      </c>
      <c r="AF99" s="551"/>
    </row>
    <row r="100" spans="1:32" ht="11.25" hidden="1" customHeight="1">
      <c r="A100" s="542" t="s">
        <v>3859</v>
      </c>
      <c r="B100" s="542" t="s">
        <v>3662</v>
      </c>
      <c r="C100" s="542" t="s">
        <v>3662</v>
      </c>
      <c r="D100" s="542" t="s">
        <v>3662</v>
      </c>
      <c r="E100" s="542" t="s">
        <v>3662</v>
      </c>
      <c r="F100" s="542" t="s">
        <v>3662</v>
      </c>
      <c r="G100" s="542" t="s">
        <v>3662</v>
      </c>
      <c r="H100" s="542" t="s">
        <v>3662</v>
      </c>
      <c r="I100" s="542" t="s">
        <v>3662</v>
      </c>
      <c r="J100" s="542" t="s">
        <v>3662</v>
      </c>
      <c r="K100" s="542" t="s">
        <v>3662</v>
      </c>
      <c r="L100" s="542" t="s">
        <v>3662</v>
      </c>
      <c r="M100" s="542" t="s">
        <v>3662</v>
      </c>
      <c r="N100" s="542" t="s">
        <v>3662</v>
      </c>
      <c r="O100" s="542" t="s">
        <v>3662</v>
      </c>
      <c r="P100" s="542" t="s">
        <v>3662</v>
      </c>
      <c r="Q100" s="542" t="s">
        <v>3662</v>
      </c>
      <c r="R100" s="547">
        <v>81</v>
      </c>
      <c r="S100" s="547" t="s">
        <v>196</v>
      </c>
      <c r="T100" s="547">
        <v>81794</v>
      </c>
      <c r="U100" s="547" t="s">
        <v>3440</v>
      </c>
      <c r="V100" s="547">
        <v>1057</v>
      </c>
      <c r="W100" s="547" t="s">
        <v>3916</v>
      </c>
      <c r="X100" s="547" t="s">
        <v>3917</v>
      </c>
      <c r="Y100" s="547" t="s">
        <v>3889</v>
      </c>
      <c r="Z100" s="547" t="s">
        <v>3906</v>
      </c>
      <c r="AA100" s="542" t="s">
        <v>3662</v>
      </c>
      <c r="AB100" s="542">
        <v>1589</v>
      </c>
      <c r="AC100" s="548" t="s">
        <v>3662</v>
      </c>
      <c r="AD100" s="542" t="s">
        <v>3918</v>
      </c>
      <c r="AE100" s="548" t="s">
        <v>3662</v>
      </c>
      <c r="AF100" s="551"/>
    </row>
    <row r="101" spans="1:32" ht="11.25" hidden="1" customHeight="1">
      <c r="A101" s="542" t="s">
        <v>3859</v>
      </c>
      <c r="B101" s="542" t="s">
        <v>3662</v>
      </c>
      <c r="C101" s="542" t="s">
        <v>3662</v>
      </c>
      <c r="D101" s="542" t="s">
        <v>3662</v>
      </c>
      <c r="E101" s="542" t="s">
        <v>3662</v>
      </c>
      <c r="F101" s="542" t="s">
        <v>3662</v>
      </c>
      <c r="G101" s="542" t="s">
        <v>3662</v>
      </c>
      <c r="H101" s="542" t="s">
        <v>3662</v>
      </c>
      <c r="I101" s="542" t="s">
        <v>3662</v>
      </c>
      <c r="J101" s="542" t="s">
        <v>3662</v>
      </c>
      <c r="K101" s="542" t="s">
        <v>3662</v>
      </c>
      <c r="L101" s="542" t="s">
        <v>3662</v>
      </c>
      <c r="M101" s="542" t="s">
        <v>3662</v>
      </c>
      <c r="N101" s="542" t="s">
        <v>3662</v>
      </c>
      <c r="O101" s="542" t="s">
        <v>3662</v>
      </c>
      <c r="P101" s="542" t="s">
        <v>3662</v>
      </c>
      <c r="Q101" s="542" t="s">
        <v>3662</v>
      </c>
      <c r="R101" s="547">
        <v>81</v>
      </c>
      <c r="S101" s="547" t="s">
        <v>196</v>
      </c>
      <c r="T101" s="547">
        <v>81794</v>
      </c>
      <c r="U101" s="547" t="s">
        <v>3440</v>
      </c>
      <c r="V101" s="547">
        <v>1058</v>
      </c>
      <c r="W101" s="547" t="s">
        <v>3919</v>
      </c>
      <c r="X101" s="547" t="s">
        <v>3888</v>
      </c>
      <c r="Y101" s="547" t="s">
        <v>3889</v>
      </c>
      <c r="Z101" s="547" t="s">
        <v>3906</v>
      </c>
      <c r="AA101" s="542" t="s">
        <v>3662</v>
      </c>
      <c r="AB101" s="542">
        <v>1723</v>
      </c>
      <c r="AC101" s="548" t="s">
        <v>3662</v>
      </c>
      <c r="AD101" s="542" t="s">
        <v>3920</v>
      </c>
      <c r="AE101" s="548" t="s">
        <v>3662</v>
      </c>
      <c r="AF101" s="551"/>
    </row>
    <row r="102" spans="1:32" ht="11.25" hidden="1" customHeight="1">
      <c r="A102" s="542" t="s">
        <v>3859</v>
      </c>
      <c r="B102" s="542" t="s">
        <v>3662</v>
      </c>
      <c r="C102" s="542" t="s">
        <v>3662</v>
      </c>
      <c r="D102" s="542" t="s">
        <v>3662</v>
      </c>
      <c r="E102" s="542" t="s">
        <v>3662</v>
      </c>
      <c r="F102" s="542" t="s">
        <v>3662</v>
      </c>
      <c r="G102" s="542" t="s">
        <v>3662</v>
      </c>
      <c r="H102" s="542" t="s">
        <v>3662</v>
      </c>
      <c r="I102" s="542" t="s">
        <v>3662</v>
      </c>
      <c r="J102" s="542" t="s">
        <v>3662</v>
      </c>
      <c r="K102" s="542" t="s">
        <v>3662</v>
      </c>
      <c r="L102" s="542" t="s">
        <v>3662</v>
      </c>
      <c r="M102" s="542" t="s">
        <v>3662</v>
      </c>
      <c r="N102" s="542" t="s">
        <v>3662</v>
      </c>
      <c r="O102" s="542" t="s">
        <v>3662</v>
      </c>
      <c r="P102" s="542" t="s">
        <v>3662</v>
      </c>
      <c r="Q102" s="542" t="s">
        <v>3662</v>
      </c>
      <c r="R102" s="547">
        <v>81</v>
      </c>
      <c r="S102" s="547" t="s">
        <v>196</v>
      </c>
      <c r="T102" s="547">
        <v>81794</v>
      </c>
      <c r="U102" s="547" t="s">
        <v>3440</v>
      </c>
      <c r="V102" s="547">
        <v>1059</v>
      </c>
      <c r="W102" s="547" t="s">
        <v>3921</v>
      </c>
      <c r="X102" s="547" t="s">
        <v>3922</v>
      </c>
      <c r="Y102" s="547" t="s">
        <v>3889</v>
      </c>
      <c r="Z102" s="547" t="s">
        <v>3906</v>
      </c>
      <c r="AA102" s="542" t="s">
        <v>3662</v>
      </c>
      <c r="AB102" s="542">
        <v>1320</v>
      </c>
      <c r="AC102" s="548" t="s">
        <v>3662</v>
      </c>
      <c r="AD102" s="542" t="s">
        <v>3923</v>
      </c>
      <c r="AE102" s="548" t="s">
        <v>3662</v>
      </c>
      <c r="AF102" s="551"/>
    </row>
    <row r="103" spans="1:32" ht="11.25" hidden="1" customHeight="1">
      <c r="A103" s="542" t="s">
        <v>3859</v>
      </c>
      <c r="B103" s="542" t="s">
        <v>3662</v>
      </c>
      <c r="C103" s="542" t="s">
        <v>3662</v>
      </c>
      <c r="D103" s="542" t="s">
        <v>3662</v>
      </c>
      <c r="E103" s="542" t="s">
        <v>3662</v>
      </c>
      <c r="F103" s="542" t="s">
        <v>3662</v>
      </c>
      <c r="G103" s="542" t="s">
        <v>3662</v>
      </c>
      <c r="H103" s="542" t="s">
        <v>3662</v>
      </c>
      <c r="I103" s="542" t="s">
        <v>3662</v>
      </c>
      <c r="J103" s="542" t="s">
        <v>3662</v>
      </c>
      <c r="K103" s="542" t="s">
        <v>3662</v>
      </c>
      <c r="L103" s="542" t="s">
        <v>3662</v>
      </c>
      <c r="M103" s="542" t="s">
        <v>3662</v>
      </c>
      <c r="N103" s="542" t="s">
        <v>3662</v>
      </c>
      <c r="O103" s="542" t="s">
        <v>3662</v>
      </c>
      <c r="P103" s="542" t="s">
        <v>3662</v>
      </c>
      <c r="Q103" s="542" t="s">
        <v>3662</v>
      </c>
      <c r="R103" s="547">
        <v>81</v>
      </c>
      <c r="S103" s="547" t="s">
        <v>196</v>
      </c>
      <c r="T103" s="547">
        <v>81065</v>
      </c>
      <c r="U103" s="547" t="s">
        <v>3430</v>
      </c>
      <c r="V103" s="547">
        <v>1060</v>
      </c>
      <c r="W103" s="547" t="s">
        <v>3924</v>
      </c>
      <c r="X103" s="547" t="s">
        <v>3625</v>
      </c>
      <c r="Y103" s="547" t="s">
        <v>3625</v>
      </c>
      <c r="Z103" s="547" t="s">
        <v>3625</v>
      </c>
      <c r="AA103" s="542" t="s">
        <v>3662</v>
      </c>
      <c r="AB103" s="542" t="s">
        <v>3662</v>
      </c>
      <c r="AC103" s="542">
        <v>1038</v>
      </c>
      <c r="AD103" s="548" t="s">
        <v>3662</v>
      </c>
      <c r="AE103" s="542" t="s">
        <v>3925</v>
      </c>
      <c r="AF103" s="548" t="s">
        <v>3662</v>
      </c>
    </row>
    <row r="104" spans="1:32" ht="11.25" hidden="1" customHeight="1">
      <c r="A104" s="542" t="s">
        <v>3859</v>
      </c>
      <c r="B104" s="542" t="s">
        <v>3662</v>
      </c>
      <c r="C104" s="542" t="s">
        <v>3662</v>
      </c>
      <c r="D104" s="542" t="s">
        <v>3662</v>
      </c>
      <c r="E104" s="542" t="s">
        <v>3662</v>
      </c>
      <c r="F104" s="542" t="s">
        <v>3662</v>
      </c>
      <c r="G104" s="542" t="s">
        <v>3662</v>
      </c>
      <c r="H104" s="542" t="s">
        <v>3662</v>
      </c>
      <c r="I104" s="542" t="s">
        <v>3662</v>
      </c>
      <c r="J104" s="542" t="s">
        <v>3662</v>
      </c>
      <c r="K104" s="542" t="s">
        <v>3662</v>
      </c>
      <c r="L104" s="542" t="s">
        <v>3662</v>
      </c>
      <c r="M104" s="542" t="s">
        <v>3662</v>
      </c>
      <c r="N104" s="542" t="s">
        <v>3662</v>
      </c>
      <c r="O104" s="542" t="s">
        <v>3662</v>
      </c>
      <c r="P104" s="542" t="s">
        <v>3662</v>
      </c>
      <c r="Q104" s="542" t="s">
        <v>3662</v>
      </c>
      <c r="R104" s="547">
        <v>81</v>
      </c>
      <c r="S104" s="547" t="s">
        <v>196</v>
      </c>
      <c r="T104" s="547">
        <v>81794</v>
      </c>
      <c r="U104" s="547" t="s">
        <v>3440</v>
      </c>
      <c r="V104" s="547">
        <v>1060</v>
      </c>
      <c r="W104" s="547" t="s">
        <v>3924</v>
      </c>
      <c r="X104" s="547" t="s">
        <v>3926</v>
      </c>
      <c r="Y104" s="547" t="s">
        <v>3889</v>
      </c>
      <c r="Z104" s="547" t="s">
        <v>3906</v>
      </c>
      <c r="AA104" s="542" t="s">
        <v>3662</v>
      </c>
      <c r="AB104" s="542">
        <v>1244</v>
      </c>
      <c r="AC104" s="548" t="s">
        <v>3662</v>
      </c>
      <c r="AD104" s="542" t="s">
        <v>3927</v>
      </c>
      <c r="AE104" s="548" t="s">
        <v>3662</v>
      </c>
      <c r="AF104" s="551"/>
    </row>
    <row r="105" spans="1:32" ht="11.25" hidden="1" customHeight="1">
      <c r="A105" s="542" t="s">
        <v>3859</v>
      </c>
      <c r="B105" s="542" t="s">
        <v>3662</v>
      </c>
      <c r="C105" s="542" t="s">
        <v>3662</v>
      </c>
      <c r="D105" s="542" t="s">
        <v>3662</v>
      </c>
      <c r="E105" s="542" t="s">
        <v>3662</v>
      </c>
      <c r="F105" s="542" t="s">
        <v>3662</v>
      </c>
      <c r="G105" s="542" t="s">
        <v>3662</v>
      </c>
      <c r="H105" s="542" t="s">
        <v>3662</v>
      </c>
      <c r="I105" s="542" t="s">
        <v>3662</v>
      </c>
      <c r="J105" s="542" t="s">
        <v>3662</v>
      </c>
      <c r="K105" s="542" t="s">
        <v>3662</v>
      </c>
      <c r="L105" s="542" t="s">
        <v>3662</v>
      </c>
      <c r="M105" s="542" t="s">
        <v>3662</v>
      </c>
      <c r="N105" s="542" t="s">
        <v>3662</v>
      </c>
      <c r="O105" s="542" t="s">
        <v>3662</v>
      </c>
      <c r="P105" s="542" t="s">
        <v>3662</v>
      </c>
      <c r="Q105" s="542" t="s">
        <v>3662</v>
      </c>
      <c r="R105" s="547">
        <v>81</v>
      </c>
      <c r="S105" s="547" t="s">
        <v>196</v>
      </c>
      <c r="T105" s="547">
        <v>81794</v>
      </c>
      <c r="U105" s="547" t="s">
        <v>3440</v>
      </c>
      <c r="V105" s="547">
        <v>1061</v>
      </c>
      <c r="W105" s="547" t="s">
        <v>3928</v>
      </c>
      <c r="X105" s="547" t="s">
        <v>3888</v>
      </c>
      <c r="Y105" s="547" t="s">
        <v>3889</v>
      </c>
      <c r="Z105" s="547" t="s">
        <v>3906</v>
      </c>
      <c r="AA105" s="542" t="s">
        <v>3662</v>
      </c>
      <c r="AB105" s="542">
        <v>1558</v>
      </c>
      <c r="AC105" s="548" t="s">
        <v>3662</v>
      </c>
      <c r="AD105" s="542" t="s">
        <v>3929</v>
      </c>
      <c r="AE105" s="548" t="s">
        <v>3662</v>
      </c>
      <c r="AF105" s="551"/>
    </row>
    <row r="106" spans="1:32" ht="11.25" hidden="1" customHeight="1">
      <c r="A106" s="542" t="s">
        <v>3859</v>
      </c>
      <c r="B106" s="542" t="s">
        <v>3662</v>
      </c>
      <c r="C106" s="542" t="s">
        <v>3662</v>
      </c>
      <c r="D106" s="542" t="s">
        <v>3662</v>
      </c>
      <c r="E106" s="542" t="s">
        <v>3662</v>
      </c>
      <c r="F106" s="542" t="s">
        <v>3662</v>
      </c>
      <c r="G106" s="542" t="s">
        <v>3662</v>
      </c>
      <c r="H106" s="542" t="s">
        <v>3662</v>
      </c>
      <c r="I106" s="542" t="s">
        <v>3662</v>
      </c>
      <c r="J106" s="542" t="s">
        <v>3662</v>
      </c>
      <c r="K106" s="542" t="s">
        <v>3662</v>
      </c>
      <c r="L106" s="542" t="s">
        <v>3662</v>
      </c>
      <c r="M106" s="542" t="s">
        <v>3662</v>
      </c>
      <c r="N106" s="542" t="s">
        <v>3662</v>
      </c>
      <c r="O106" s="542" t="s">
        <v>3662</v>
      </c>
      <c r="P106" s="542" t="s">
        <v>3662</v>
      </c>
      <c r="Q106" s="542" t="s">
        <v>3662</v>
      </c>
      <c r="R106" s="547">
        <v>81</v>
      </c>
      <c r="S106" s="547" t="s">
        <v>196</v>
      </c>
      <c r="T106" s="547">
        <v>81794</v>
      </c>
      <c r="U106" s="547" t="s">
        <v>3440</v>
      </c>
      <c r="V106" s="547">
        <v>1062</v>
      </c>
      <c r="W106" s="547" t="s">
        <v>3930</v>
      </c>
      <c r="X106" s="547" t="s">
        <v>3888</v>
      </c>
      <c r="Y106" s="547" t="s">
        <v>3889</v>
      </c>
      <c r="Z106" s="547" t="s">
        <v>3906</v>
      </c>
      <c r="AA106" s="542" t="s">
        <v>3662</v>
      </c>
      <c r="AB106" s="542">
        <v>1399</v>
      </c>
      <c r="AC106" s="548" t="s">
        <v>3662</v>
      </c>
      <c r="AD106" s="542" t="s">
        <v>3931</v>
      </c>
      <c r="AE106" s="548" t="s">
        <v>3662</v>
      </c>
      <c r="AF106" s="551"/>
    </row>
    <row r="107" spans="1:32" ht="11.25" hidden="1" customHeight="1">
      <c r="A107" s="542" t="s">
        <v>3859</v>
      </c>
      <c r="B107" s="542" t="s">
        <v>3662</v>
      </c>
      <c r="C107" s="542" t="s">
        <v>3662</v>
      </c>
      <c r="D107" s="542" t="s">
        <v>3662</v>
      </c>
      <c r="E107" s="542" t="s">
        <v>3662</v>
      </c>
      <c r="F107" s="542" t="s">
        <v>3662</v>
      </c>
      <c r="G107" s="542" t="s">
        <v>3662</v>
      </c>
      <c r="H107" s="542" t="s">
        <v>3662</v>
      </c>
      <c r="I107" s="542" t="s">
        <v>3662</v>
      </c>
      <c r="J107" s="542" t="s">
        <v>3662</v>
      </c>
      <c r="K107" s="542" t="s">
        <v>3662</v>
      </c>
      <c r="L107" s="542" t="s">
        <v>3662</v>
      </c>
      <c r="M107" s="542" t="s">
        <v>3662</v>
      </c>
      <c r="N107" s="542" t="s">
        <v>3662</v>
      </c>
      <c r="O107" s="542" t="s">
        <v>3662</v>
      </c>
      <c r="P107" s="542" t="s">
        <v>3662</v>
      </c>
      <c r="Q107" s="542" t="s">
        <v>3662</v>
      </c>
      <c r="R107" s="547">
        <v>81</v>
      </c>
      <c r="S107" s="547" t="s">
        <v>196</v>
      </c>
      <c r="T107" s="547">
        <v>81794</v>
      </c>
      <c r="U107" s="547" t="s">
        <v>3440</v>
      </c>
      <c r="V107" s="547">
        <v>1063</v>
      </c>
      <c r="W107" s="547" t="s">
        <v>3932</v>
      </c>
      <c r="X107" s="547" t="s">
        <v>3888</v>
      </c>
      <c r="Y107" s="547" t="s">
        <v>3889</v>
      </c>
      <c r="Z107" s="547" t="s">
        <v>3906</v>
      </c>
      <c r="AA107" s="542" t="s">
        <v>3662</v>
      </c>
      <c r="AB107" s="542">
        <v>1616</v>
      </c>
      <c r="AC107" s="548" t="s">
        <v>3662</v>
      </c>
      <c r="AD107" s="542" t="s">
        <v>3933</v>
      </c>
      <c r="AE107" s="548" t="s">
        <v>3662</v>
      </c>
      <c r="AF107" s="551"/>
    </row>
    <row r="108" spans="1:32" ht="11.25" hidden="1" customHeight="1">
      <c r="A108" s="542" t="s">
        <v>3662</v>
      </c>
      <c r="B108" s="542" t="s">
        <v>3662</v>
      </c>
      <c r="C108" s="542" t="s">
        <v>3662</v>
      </c>
      <c r="D108" s="542" t="s">
        <v>3662</v>
      </c>
      <c r="E108" s="542" t="s">
        <v>3662</v>
      </c>
      <c r="F108" s="542" t="s">
        <v>3662</v>
      </c>
      <c r="G108" s="542" t="s">
        <v>3662</v>
      </c>
      <c r="H108" s="542" t="s">
        <v>3662</v>
      </c>
      <c r="I108" s="542" t="s">
        <v>3662</v>
      </c>
      <c r="J108" s="542" t="s">
        <v>3662</v>
      </c>
      <c r="K108" s="542" t="s">
        <v>3662</v>
      </c>
      <c r="L108" s="542" t="s">
        <v>3662</v>
      </c>
      <c r="M108" s="542" t="s">
        <v>3662</v>
      </c>
      <c r="N108" s="542" t="s">
        <v>3662</v>
      </c>
      <c r="O108" s="542" t="s">
        <v>3662</v>
      </c>
      <c r="P108" s="542" t="s">
        <v>3662</v>
      </c>
      <c r="Q108" s="542" t="s">
        <v>3662</v>
      </c>
      <c r="R108" s="547">
        <v>81</v>
      </c>
      <c r="S108" s="547" t="s">
        <v>196</v>
      </c>
      <c r="T108" s="547">
        <v>81794</v>
      </c>
      <c r="U108" s="547" t="s">
        <v>3440</v>
      </c>
      <c r="V108" s="547">
        <v>1064</v>
      </c>
      <c r="W108" s="547" t="s">
        <v>3934</v>
      </c>
      <c r="X108" s="547" t="s">
        <v>3888</v>
      </c>
      <c r="Y108" s="547" t="s">
        <v>3889</v>
      </c>
      <c r="Z108" s="547" t="s">
        <v>3906</v>
      </c>
      <c r="AA108" s="542" t="s">
        <v>3662</v>
      </c>
      <c r="AB108" s="542">
        <v>1396</v>
      </c>
      <c r="AC108" s="548" t="s">
        <v>3662</v>
      </c>
      <c r="AD108" s="542" t="s">
        <v>3935</v>
      </c>
      <c r="AE108" s="548" t="s">
        <v>3662</v>
      </c>
      <c r="AF108" s="551"/>
    </row>
    <row r="109" spans="1:32" ht="11.25" hidden="1" customHeight="1">
      <c r="A109" s="542" t="s">
        <v>3662</v>
      </c>
      <c r="B109" s="542" t="s">
        <v>3662</v>
      </c>
      <c r="C109" s="542" t="s">
        <v>3662</v>
      </c>
      <c r="D109" s="542" t="s">
        <v>3662</v>
      </c>
      <c r="E109" s="542" t="s">
        <v>3662</v>
      </c>
      <c r="F109" s="542" t="s">
        <v>3662</v>
      </c>
      <c r="G109" s="542" t="s">
        <v>3662</v>
      </c>
      <c r="H109" s="542" t="s">
        <v>3662</v>
      </c>
      <c r="I109" s="542" t="s">
        <v>3662</v>
      </c>
      <c r="J109" s="542" t="s">
        <v>3662</v>
      </c>
      <c r="K109" s="542" t="s">
        <v>3662</v>
      </c>
      <c r="L109" s="542" t="s">
        <v>3662</v>
      </c>
      <c r="M109" s="542" t="s">
        <v>3662</v>
      </c>
      <c r="N109" s="542" t="s">
        <v>3662</v>
      </c>
      <c r="O109" s="542" t="s">
        <v>3662</v>
      </c>
      <c r="P109" s="542" t="s">
        <v>3662</v>
      </c>
      <c r="Q109" s="542" t="s">
        <v>3662</v>
      </c>
      <c r="R109" s="547">
        <v>81</v>
      </c>
      <c r="S109" s="547" t="s">
        <v>196</v>
      </c>
      <c r="T109" s="547">
        <v>81794</v>
      </c>
      <c r="U109" s="547" t="s">
        <v>3440</v>
      </c>
      <c r="V109" s="547">
        <v>1065</v>
      </c>
      <c r="W109" s="547" t="s">
        <v>3936</v>
      </c>
      <c r="X109" s="547" t="s">
        <v>3909</v>
      </c>
      <c r="Y109" s="547" t="s">
        <v>3889</v>
      </c>
      <c r="Z109" s="547" t="s">
        <v>3906</v>
      </c>
      <c r="AA109" s="542" t="s">
        <v>3662</v>
      </c>
      <c r="AB109" s="542">
        <v>1463</v>
      </c>
      <c r="AC109" s="548" t="s">
        <v>3662</v>
      </c>
      <c r="AD109" s="542" t="s">
        <v>3937</v>
      </c>
      <c r="AE109" s="548" t="s">
        <v>3662</v>
      </c>
      <c r="AF109" s="551"/>
    </row>
    <row r="110" spans="1:32" ht="11.25" hidden="1" customHeight="1">
      <c r="A110" s="542" t="s">
        <v>3662</v>
      </c>
      <c r="B110" s="542" t="s">
        <v>3662</v>
      </c>
      <c r="C110" s="542" t="s">
        <v>3662</v>
      </c>
      <c r="D110" s="542" t="s">
        <v>3662</v>
      </c>
      <c r="E110" s="542" t="s">
        <v>3662</v>
      </c>
      <c r="F110" s="542" t="s">
        <v>3662</v>
      </c>
      <c r="G110" s="542" t="s">
        <v>3662</v>
      </c>
      <c r="H110" s="542" t="s">
        <v>3662</v>
      </c>
      <c r="I110" s="542" t="s">
        <v>3662</v>
      </c>
      <c r="J110" s="542" t="s">
        <v>3662</v>
      </c>
      <c r="K110" s="542" t="s">
        <v>3662</v>
      </c>
      <c r="L110" s="542" t="s">
        <v>3662</v>
      </c>
      <c r="M110" s="542" t="s">
        <v>3662</v>
      </c>
      <c r="N110" s="542" t="s">
        <v>3662</v>
      </c>
      <c r="O110" s="542" t="s">
        <v>3662</v>
      </c>
      <c r="P110" s="542" t="s">
        <v>3662</v>
      </c>
      <c r="Q110" s="542" t="s">
        <v>3662</v>
      </c>
      <c r="R110" s="547">
        <v>81</v>
      </c>
      <c r="S110" s="547" t="s">
        <v>196</v>
      </c>
      <c r="T110" s="547">
        <v>81794</v>
      </c>
      <c r="U110" s="547" t="s">
        <v>3440</v>
      </c>
      <c r="V110" s="547">
        <v>1066</v>
      </c>
      <c r="W110" s="547" t="s">
        <v>3938</v>
      </c>
      <c r="X110" s="547" t="s">
        <v>3625</v>
      </c>
      <c r="Y110" s="547" t="s">
        <v>3625</v>
      </c>
      <c r="Z110" s="547" t="s">
        <v>3625</v>
      </c>
      <c r="AA110" s="542" t="s">
        <v>3662</v>
      </c>
      <c r="AB110" s="542" t="s">
        <v>3662</v>
      </c>
      <c r="AC110" s="542">
        <v>2071</v>
      </c>
      <c r="AD110" s="548" t="s">
        <v>3662</v>
      </c>
      <c r="AE110" s="542" t="s">
        <v>3939</v>
      </c>
      <c r="AF110" s="548" t="s">
        <v>3662</v>
      </c>
    </row>
    <row r="111" spans="1:32" ht="11.25" hidden="1" customHeight="1">
      <c r="A111" s="542" t="s">
        <v>3662</v>
      </c>
      <c r="B111" s="542" t="s">
        <v>3662</v>
      </c>
      <c r="C111" s="542" t="s">
        <v>3662</v>
      </c>
      <c r="D111" s="542" t="s">
        <v>3662</v>
      </c>
      <c r="E111" s="542" t="s">
        <v>3662</v>
      </c>
      <c r="F111" s="542" t="s">
        <v>3662</v>
      </c>
      <c r="G111" s="542" t="s">
        <v>3662</v>
      </c>
      <c r="H111" s="542" t="s">
        <v>3662</v>
      </c>
      <c r="I111" s="542" t="s">
        <v>3662</v>
      </c>
      <c r="J111" s="542" t="s">
        <v>3662</v>
      </c>
      <c r="K111" s="542" t="s">
        <v>3662</v>
      </c>
      <c r="L111" s="542" t="s">
        <v>3662</v>
      </c>
      <c r="M111" s="542" t="s">
        <v>3662</v>
      </c>
      <c r="N111" s="542" t="s">
        <v>3662</v>
      </c>
      <c r="O111" s="542" t="s">
        <v>3662</v>
      </c>
      <c r="P111" s="542" t="s">
        <v>3662</v>
      </c>
      <c r="Q111" s="542" t="s">
        <v>3662</v>
      </c>
      <c r="R111" s="547">
        <v>15</v>
      </c>
      <c r="S111" s="547" t="s">
        <v>176</v>
      </c>
      <c r="T111" s="547">
        <v>15180</v>
      </c>
      <c r="U111" s="547" t="s">
        <v>1831</v>
      </c>
      <c r="V111" s="547">
        <v>1066</v>
      </c>
      <c r="W111" s="547" t="s">
        <v>3938</v>
      </c>
      <c r="X111" s="547" t="s">
        <v>3625</v>
      </c>
      <c r="Y111" s="547" t="s">
        <v>3625</v>
      </c>
      <c r="Z111" s="547" t="s">
        <v>3625</v>
      </c>
      <c r="AA111" s="542" t="s">
        <v>3662</v>
      </c>
      <c r="AB111" s="542" t="s">
        <v>3662</v>
      </c>
      <c r="AC111" s="542">
        <v>1173</v>
      </c>
      <c r="AD111" s="548" t="s">
        <v>3662</v>
      </c>
      <c r="AE111" s="542" t="s">
        <v>3940</v>
      </c>
      <c r="AF111" s="548" t="s">
        <v>3662</v>
      </c>
    </row>
    <row r="112" spans="1:32" ht="11.25" hidden="1" customHeight="1">
      <c r="A112" s="542" t="s">
        <v>3662</v>
      </c>
      <c r="B112" s="542" t="s">
        <v>3662</v>
      </c>
      <c r="C112" s="542" t="s">
        <v>3662</v>
      </c>
      <c r="D112" s="542" t="s">
        <v>3662</v>
      </c>
      <c r="E112" s="542" t="s">
        <v>3662</v>
      </c>
      <c r="F112" s="542" t="s">
        <v>3662</v>
      </c>
      <c r="G112" s="542" t="s">
        <v>3662</v>
      </c>
      <c r="H112" s="542" t="s">
        <v>3662</v>
      </c>
      <c r="I112" s="542" t="s">
        <v>3662</v>
      </c>
      <c r="J112" s="542" t="s">
        <v>3662</v>
      </c>
      <c r="K112" s="542" t="s">
        <v>3662</v>
      </c>
      <c r="L112" s="542" t="s">
        <v>3662</v>
      </c>
      <c r="M112" s="542" t="s">
        <v>3662</v>
      </c>
      <c r="N112" s="542" t="s">
        <v>3662</v>
      </c>
      <c r="O112" s="542" t="s">
        <v>3662</v>
      </c>
      <c r="P112" s="542" t="s">
        <v>3662</v>
      </c>
      <c r="Q112" s="542" t="s">
        <v>3662</v>
      </c>
      <c r="R112" s="547">
        <v>15</v>
      </c>
      <c r="S112" s="547" t="s">
        <v>176</v>
      </c>
      <c r="T112" s="547">
        <v>15223</v>
      </c>
      <c r="U112" s="547" t="s">
        <v>1849</v>
      </c>
      <c r="V112" s="547">
        <v>1066</v>
      </c>
      <c r="W112" s="547" t="s">
        <v>3938</v>
      </c>
      <c r="X112" s="547" t="s">
        <v>3909</v>
      </c>
      <c r="Y112" s="547" t="s">
        <v>3805</v>
      </c>
      <c r="Z112" s="547" t="s">
        <v>3906</v>
      </c>
      <c r="AA112" s="542" t="s">
        <v>3662</v>
      </c>
      <c r="AB112" s="542">
        <v>1644</v>
      </c>
      <c r="AC112" s="548" t="s">
        <v>3662</v>
      </c>
      <c r="AD112" s="542" t="s">
        <v>3941</v>
      </c>
      <c r="AE112" s="548" t="s">
        <v>3662</v>
      </c>
      <c r="AF112" s="551"/>
    </row>
    <row r="113" spans="1:32" ht="11.25" hidden="1" customHeight="1">
      <c r="A113" s="542" t="s">
        <v>3662</v>
      </c>
      <c r="B113" s="542" t="s">
        <v>3662</v>
      </c>
      <c r="C113" s="542" t="s">
        <v>3662</v>
      </c>
      <c r="D113" s="542" t="s">
        <v>3662</v>
      </c>
      <c r="E113" s="542" t="s">
        <v>3662</v>
      </c>
      <c r="F113" s="542" t="s">
        <v>3662</v>
      </c>
      <c r="G113" s="542" t="s">
        <v>3662</v>
      </c>
      <c r="H113" s="542" t="s">
        <v>3662</v>
      </c>
      <c r="I113" s="542" t="s">
        <v>3662</v>
      </c>
      <c r="J113" s="542" t="s">
        <v>3662</v>
      </c>
      <c r="K113" s="542" t="s">
        <v>3662</v>
      </c>
      <c r="L113" s="542" t="s">
        <v>3662</v>
      </c>
      <c r="M113" s="542" t="s">
        <v>3662</v>
      </c>
      <c r="N113" s="542" t="s">
        <v>3662</v>
      </c>
      <c r="O113" s="542" t="s">
        <v>3662</v>
      </c>
      <c r="P113" s="542" t="s">
        <v>3662</v>
      </c>
      <c r="Q113" s="542" t="s">
        <v>3662</v>
      </c>
      <c r="R113" s="547">
        <v>15</v>
      </c>
      <c r="S113" s="547" t="s">
        <v>176</v>
      </c>
      <c r="T113" s="547">
        <v>15244</v>
      </c>
      <c r="U113" s="547" t="s">
        <v>1861</v>
      </c>
      <c r="V113" s="547">
        <v>1066</v>
      </c>
      <c r="W113" s="547" t="s">
        <v>3938</v>
      </c>
      <c r="X113" s="547" t="s">
        <v>3625</v>
      </c>
      <c r="Y113" s="547" t="s">
        <v>3625</v>
      </c>
      <c r="Z113" s="547" t="s">
        <v>3625</v>
      </c>
      <c r="AA113" s="542" t="s">
        <v>3662</v>
      </c>
      <c r="AB113" s="542" t="s">
        <v>3662</v>
      </c>
      <c r="AC113" s="542">
        <v>1808</v>
      </c>
      <c r="AD113" s="548" t="s">
        <v>3662</v>
      </c>
      <c r="AE113" s="542" t="s">
        <v>3942</v>
      </c>
      <c r="AF113" s="548" t="s">
        <v>3662</v>
      </c>
    </row>
    <row r="114" spans="1:32" ht="11.25" hidden="1" customHeight="1">
      <c r="A114" s="542" t="s">
        <v>3662</v>
      </c>
      <c r="B114" s="542" t="s">
        <v>3662</v>
      </c>
      <c r="C114" s="542" t="s">
        <v>3662</v>
      </c>
      <c r="D114" s="542" t="s">
        <v>3662</v>
      </c>
      <c r="E114" s="542" t="s">
        <v>3662</v>
      </c>
      <c r="F114" s="542" t="s">
        <v>3662</v>
      </c>
      <c r="G114" s="542" t="s">
        <v>3662</v>
      </c>
      <c r="H114" s="542" t="s">
        <v>3662</v>
      </c>
      <c r="I114" s="542" t="s">
        <v>3662</v>
      </c>
      <c r="J114" s="542" t="s">
        <v>3662</v>
      </c>
      <c r="K114" s="542" t="s">
        <v>3662</v>
      </c>
      <c r="L114" s="542" t="s">
        <v>3662</v>
      </c>
      <c r="M114" s="542" t="s">
        <v>3662</v>
      </c>
      <c r="N114" s="542" t="s">
        <v>3662</v>
      </c>
      <c r="O114" s="542" t="s">
        <v>3662</v>
      </c>
      <c r="P114" s="542" t="s">
        <v>3662</v>
      </c>
      <c r="Q114" s="542" t="s">
        <v>3662</v>
      </c>
      <c r="R114" s="547">
        <v>15</v>
      </c>
      <c r="S114" s="547" t="s">
        <v>176</v>
      </c>
      <c r="T114" s="547">
        <v>15332</v>
      </c>
      <c r="U114" s="547" t="s">
        <v>3943</v>
      </c>
      <c r="V114" s="547">
        <v>1066</v>
      </c>
      <c r="W114" s="547" t="s">
        <v>3938</v>
      </c>
      <c r="X114" s="547" t="s">
        <v>3909</v>
      </c>
      <c r="Y114" s="547" t="s">
        <v>3805</v>
      </c>
      <c r="Z114" s="547" t="s">
        <v>3906</v>
      </c>
      <c r="AA114" s="542" t="s">
        <v>3662</v>
      </c>
      <c r="AB114" s="542">
        <v>1186</v>
      </c>
      <c r="AC114" s="548" t="s">
        <v>3662</v>
      </c>
      <c r="AD114" s="542" t="s">
        <v>3944</v>
      </c>
      <c r="AE114" s="548" t="s">
        <v>3662</v>
      </c>
      <c r="AF114" s="551"/>
    </row>
    <row r="115" spans="1:32" ht="11.25" hidden="1" customHeight="1">
      <c r="A115" s="542" t="s">
        <v>3662</v>
      </c>
      <c r="B115" s="542" t="s">
        <v>3662</v>
      </c>
      <c r="C115" s="542" t="s">
        <v>3662</v>
      </c>
      <c r="D115" s="542" t="s">
        <v>3662</v>
      </c>
      <c r="E115" s="542" t="s">
        <v>3662</v>
      </c>
      <c r="F115" s="542" t="s">
        <v>3662</v>
      </c>
      <c r="G115" s="542" t="s">
        <v>3662</v>
      </c>
      <c r="H115" s="542" t="s">
        <v>3662</v>
      </c>
      <c r="I115" s="542" t="s">
        <v>3662</v>
      </c>
      <c r="J115" s="542" t="s">
        <v>3662</v>
      </c>
      <c r="K115" s="542" t="s">
        <v>3662</v>
      </c>
      <c r="L115" s="542" t="s">
        <v>3662</v>
      </c>
      <c r="M115" s="542" t="s">
        <v>3662</v>
      </c>
      <c r="N115" s="542" t="s">
        <v>3662</v>
      </c>
      <c r="O115" s="542" t="s">
        <v>3662</v>
      </c>
      <c r="P115" s="542" t="s">
        <v>3662</v>
      </c>
      <c r="Q115" s="542" t="s">
        <v>3662</v>
      </c>
      <c r="R115" s="547">
        <v>54</v>
      </c>
      <c r="S115" s="547" t="s">
        <v>3945</v>
      </c>
      <c r="T115" s="547">
        <v>54174</v>
      </c>
      <c r="U115" s="547" t="s">
        <v>2941</v>
      </c>
      <c r="V115" s="547">
        <v>1066</v>
      </c>
      <c r="W115" s="547" t="s">
        <v>3938</v>
      </c>
      <c r="X115" s="547" t="s">
        <v>3909</v>
      </c>
      <c r="Y115" s="547" t="s">
        <v>3805</v>
      </c>
      <c r="Z115" s="547" t="s">
        <v>3906</v>
      </c>
      <c r="AA115" s="542" t="s">
        <v>3662</v>
      </c>
      <c r="AB115" s="542">
        <v>1493</v>
      </c>
      <c r="AC115" s="548" t="s">
        <v>3662</v>
      </c>
      <c r="AD115" s="542" t="s">
        <v>3946</v>
      </c>
      <c r="AE115" s="548" t="s">
        <v>3662</v>
      </c>
      <c r="AF115" s="551"/>
    </row>
    <row r="116" spans="1:32" ht="11.25" hidden="1" customHeight="1">
      <c r="A116" s="542" t="s">
        <v>3662</v>
      </c>
      <c r="B116" s="542" t="s">
        <v>3662</v>
      </c>
      <c r="C116" s="542" t="s">
        <v>3662</v>
      </c>
      <c r="D116" s="542" t="s">
        <v>3662</v>
      </c>
      <c r="E116" s="542" t="s">
        <v>3662</v>
      </c>
      <c r="F116" s="542" t="s">
        <v>3662</v>
      </c>
      <c r="G116" s="542" t="s">
        <v>3662</v>
      </c>
      <c r="H116" s="542" t="s">
        <v>3662</v>
      </c>
      <c r="I116" s="542" t="s">
        <v>3662</v>
      </c>
      <c r="J116" s="542" t="s">
        <v>3662</v>
      </c>
      <c r="K116" s="542" t="s">
        <v>3662</v>
      </c>
      <c r="L116" s="542" t="s">
        <v>3662</v>
      </c>
      <c r="M116" s="542" t="s">
        <v>3662</v>
      </c>
      <c r="N116" s="542" t="s">
        <v>3662</v>
      </c>
      <c r="O116" s="542" t="s">
        <v>3662</v>
      </c>
      <c r="P116" s="542" t="s">
        <v>3662</v>
      </c>
      <c r="Q116" s="542" t="s">
        <v>3662</v>
      </c>
      <c r="R116" s="547">
        <v>54</v>
      </c>
      <c r="S116" s="547" t="s">
        <v>3945</v>
      </c>
      <c r="T116" s="547">
        <v>54820</v>
      </c>
      <c r="U116" s="547" t="s">
        <v>1635</v>
      </c>
      <c r="V116" s="547">
        <v>1066</v>
      </c>
      <c r="W116" s="547" t="s">
        <v>3938</v>
      </c>
      <c r="X116" s="547" t="s">
        <v>3909</v>
      </c>
      <c r="Y116" s="547" t="s">
        <v>3805</v>
      </c>
      <c r="Z116" s="547" t="s">
        <v>3906</v>
      </c>
      <c r="AA116" s="542" t="s">
        <v>3662</v>
      </c>
      <c r="AB116" s="542">
        <v>1582</v>
      </c>
      <c r="AC116" s="548" t="s">
        <v>3662</v>
      </c>
      <c r="AD116" s="542" t="s">
        <v>3947</v>
      </c>
      <c r="AE116" s="548" t="s">
        <v>3662</v>
      </c>
      <c r="AF116" s="551"/>
    </row>
    <row r="117" spans="1:32" ht="11.25" hidden="1" customHeight="1">
      <c r="A117" s="542" t="s">
        <v>3662</v>
      </c>
      <c r="B117" s="542" t="s">
        <v>3662</v>
      </c>
      <c r="C117" s="542" t="s">
        <v>3662</v>
      </c>
      <c r="D117" s="542" t="s">
        <v>3662</v>
      </c>
      <c r="E117" s="542" t="s">
        <v>3662</v>
      </c>
      <c r="F117" s="542" t="s">
        <v>3662</v>
      </c>
      <c r="G117" s="542" t="s">
        <v>3662</v>
      </c>
      <c r="H117" s="542" t="s">
        <v>3662</v>
      </c>
      <c r="I117" s="542" t="s">
        <v>3662</v>
      </c>
      <c r="J117" s="542" t="s">
        <v>3662</v>
      </c>
      <c r="K117" s="542" t="s">
        <v>3662</v>
      </c>
      <c r="L117" s="542" t="s">
        <v>3662</v>
      </c>
      <c r="M117" s="542" t="s">
        <v>3662</v>
      </c>
      <c r="N117" s="542" t="s">
        <v>3662</v>
      </c>
      <c r="O117" s="542" t="s">
        <v>3662</v>
      </c>
      <c r="P117" s="542" t="s">
        <v>3662</v>
      </c>
      <c r="Q117" s="542" t="s">
        <v>3662</v>
      </c>
      <c r="R117" s="547">
        <v>68</v>
      </c>
      <c r="S117" s="547" t="s">
        <v>192</v>
      </c>
      <c r="T117" s="547">
        <v>68162</v>
      </c>
      <c r="U117" s="547" t="s">
        <v>3074</v>
      </c>
      <c r="V117" s="547">
        <v>1066</v>
      </c>
      <c r="W117" s="547" t="s">
        <v>3938</v>
      </c>
      <c r="X117" s="547" t="s">
        <v>3909</v>
      </c>
      <c r="Y117" s="547" t="s">
        <v>3805</v>
      </c>
      <c r="Z117" s="547" t="s">
        <v>3906</v>
      </c>
      <c r="AA117" s="542" t="s">
        <v>3662</v>
      </c>
      <c r="AB117" s="542">
        <v>1745</v>
      </c>
      <c r="AC117" s="548" t="s">
        <v>3662</v>
      </c>
      <c r="AD117" s="542" t="s">
        <v>3948</v>
      </c>
      <c r="AE117" s="548" t="s">
        <v>3662</v>
      </c>
      <c r="AF117" s="551"/>
    </row>
    <row r="118" spans="1:32" ht="11.25" hidden="1" customHeight="1">
      <c r="A118" s="542" t="s">
        <v>3662</v>
      </c>
      <c r="B118" s="542" t="s">
        <v>3662</v>
      </c>
      <c r="C118" s="542" t="s">
        <v>3662</v>
      </c>
      <c r="D118" s="542" t="s">
        <v>3662</v>
      </c>
      <c r="E118" s="542" t="s">
        <v>3662</v>
      </c>
      <c r="F118" s="542" t="s">
        <v>3662</v>
      </c>
      <c r="G118" s="542" t="s">
        <v>3662</v>
      </c>
      <c r="H118" s="542" t="s">
        <v>3662</v>
      </c>
      <c r="I118" s="542" t="s">
        <v>3662</v>
      </c>
      <c r="J118" s="542" t="s">
        <v>3662</v>
      </c>
      <c r="K118" s="542" t="s">
        <v>3662</v>
      </c>
      <c r="L118" s="542" t="s">
        <v>3662</v>
      </c>
      <c r="M118" s="542" t="s">
        <v>3662</v>
      </c>
      <c r="N118" s="542" t="s">
        <v>3662</v>
      </c>
      <c r="O118" s="542" t="s">
        <v>3662</v>
      </c>
      <c r="P118" s="542" t="s">
        <v>3662</v>
      </c>
      <c r="Q118" s="542" t="s">
        <v>3662</v>
      </c>
      <c r="R118" s="547">
        <v>68</v>
      </c>
      <c r="S118" s="547" t="s">
        <v>192</v>
      </c>
      <c r="T118" s="547">
        <v>68207</v>
      </c>
      <c r="U118" s="547" t="s">
        <v>1490</v>
      </c>
      <c r="V118" s="547">
        <v>1066</v>
      </c>
      <c r="W118" s="547" t="s">
        <v>3938</v>
      </c>
      <c r="X118" s="547" t="s">
        <v>3909</v>
      </c>
      <c r="Y118" s="547" t="s">
        <v>3805</v>
      </c>
      <c r="Z118" s="547" t="s">
        <v>3906</v>
      </c>
      <c r="AA118" s="542" t="s">
        <v>3662</v>
      </c>
      <c r="AB118" s="542">
        <v>1162</v>
      </c>
      <c r="AC118" s="548" t="s">
        <v>3662</v>
      </c>
      <c r="AD118" s="542" t="s">
        <v>3949</v>
      </c>
      <c r="AE118" s="548" t="s">
        <v>3662</v>
      </c>
      <c r="AF118" s="551"/>
    </row>
    <row r="119" spans="1:32" ht="11.25" hidden="1" customHeight="1">
      <c r="A119" s="542" t="s">
        <v>3662</v>
      </c>
      <c r="B119" s="542" t="s">
        <v>3662</v>
      </c>
      <c r="C119" s="542" t="s">
        <v>3662</v>
      </c>
      <c r="D119" s="542" t="s">
        <v>3662</v>
      </c>
      <c r="E119" s="542" t="s">
        <v>3662</v>
      </c>
      <c r="F119" s="542" t="s">
        <v>3662</v>
      </c>
      <c r="G119" s="542" t="s">
        <v>3662</v>
      </c>
      <c r="H119" s="542" t="s">
        <v>3662</v>
      </c>
      <c r="I119" s="542" t="s">
        <v>3662</v>
      </c>
      <c r="J119" s="542" t="s">
        <v>3662</v>
      </c>
      <c r="K119" s="542" t="s">
        <v>3662</v>
      </c>
      <c r="L119" s="542" t="s">
        <v>3662</v>
      </c>
      <c r="M119" s="542" t="s">
        <v>3662</v>
      </c>
      <c r="N119" s="542" t="s">
        <v>3662</v>
      </c>
      <c r="O119" s="542" t="s">
        <v>3662</v>
      </c>
      <c r="P119" s="542" t="s">
        <v>3662</v>
      </c>
      <c r="Q119" s="542" t="s">
        <v>3662</v>
      </c>
      <c r="R119" s="547">
        <v>91</v>
      </c>
      <c r="S119" s="547" t="s">
        <v>200</v>
      </c>
      <c r="T119" s="547">
        <v>91001</v>
      </c>
      <c r="U119" s="547" t="s">
        <v>3503</v>
      </c>
      <c r="V119" s="547">
        <v>1067</v>
      </c>
      <c r="W119" s="547" t="s">
        <v>3950</v>
      </c>
      <c r="X119" s="547" t="s">
        <v>3718</v>
      </c>
      <c r="Y119" s="547" t="s">
        <v>207</v>
      </c>
      <c r="Z119" s="547" t="s">
        <v>3676</v>
      </c>
      <c r="AA119" s="542" t="s">
        <v>3662</v>
      </c>
      <c r="AB119" s="542" t="s">
        <v>3662</v>
      </c>
      <c r="AC119" s="542">
        <v>1069</v>
      </c>
      <c r="AD119" s="548" t="s">
        <v>3662</v>
      </c>
      <c r="AE119" s="542" t="s">
        <v>3951</v>
      </c>
      <c r="AF119" s="548" t="s">
        <v>3662</v>
      </c>
    </row>
    <row r="120" spans="1:32" ht="11.25" hidden="1" customHeight="1">
      <c r="A120" s="542" t="s">
        <v>3662</v>
      </c>
      <c r="B120" s="542" t="s">
        <v>3662</v>
      </c>
      <c r="C120" s="542" t="s">
        <v>3662</v>
      </c>
      <c r="D120" s="542" t="s">
        <v>3662</v>
      </c>
      <c r="E120" s="542" t="s">
        <v>3662</v>
      </c>
      <c r="F120" s="542" t="s">
        <v>3662</v>
      </c>
      <c r="G120" s="542" t="s">
        <v>3662</v>
      </c>
      <c r="H120" s="542" t="s">
        <v>3662</v>
      </c>
      <c r="I120" s="542" t="s">
        <v>3662</v>
      </c>
      <c r="J120" s="542" t="s">
        <v>3662</v>
      </c>
      <c r="K120" s="542" t="s">
        <v>3662</v>
      </c>
      <c r="L120" s="542" t="s">
        <v>3662</v>
      </c>
      <c r="M120" s="542" t="s">
        <v>3662</v>
      </c>
      <c r="N120" s="542" t="s">
        <v>3662</v>
      </c>
      <c r="O120" s="542" t="s">
        <v>3662</v>
      </c>
      <c r="P120" s="542" t="s">
        <v>3662</v>
      </c>
      <c r="Q120" s="542" t="s">
        <v>3662</v>
      </c>
      <c r="R120" s="547">
        <v>17</v>
      </c>
      <c r="S120" s="547" t="s">
        <v>177</v>
      </c>
      <c r="T120" s="547">
        <v>17088</v>
      </c>
      <c r="U120" s="547" t="s">
        <v>2050</v>
      </c>
      <c r="V120" s="547">
        <v>1068</v>
      </c>
      <c r="W120" s="547" t="s">
        <v>3952</v>
      </c>
      <c r="X120" s="547" t="s">
        <v>3847</v>
      </c>
      <c r="Y120" s="547" t="s">
        <v>3805</v>
      </c>
      <c r="Z120" s="547" t="s">
        <v>3806</v>
      </c>
      <c r="AA120" s="542" t="s">
        <v>3662</v>
      </c>
      <c r="AB120" s="542" t="s">
        <v>3662</v>
      </c>
      <c r="AC120" s="542">
        <v>1025</v>
      </c>
      <c r="AD120" s="548" t="s">
        <v>3662</v>
      </c>
      <c r="AE120" s="542" t="s">
        <v>3953</v>
      </c>
      <c r="AF120" s="548" t="s">
        <v>3662</v>
      </c>
    </row>
    <row r="121" spans="1:32" ht="11.25" hidden="1" customHeight="1">
      <c r="A121" s="542" t="s">
        <v>3662</v>
      </c>
      <c r="B121" s="542" t="s">
        <v>3662</v>
      </c>
      <c r="C121" s="542" t="s">
        <v>3662</v>
      </c>
      <c r="D121" s="542" t="s">
        <v>3662</v>
      </c>
      <c r="E121" s="542" t="s">
        <v>3662</v>
      </c>
      <c r="F121" s="542" t="s">
        <v>3662</v>
      </c>
      <c r="G121" s="542" t="s">
        <v>3662</v>
      </c>
      <c r="H121" s="542" t="s">
        <v>3662</v>
      </c>
      <c r="I121" s="542" t="s">
        <v>3662</v>
      </c>
      <c r="J121" s="542" t="s">
        <v>3662</v>
      </c>
      <c r="K121" s="542" t="s">
        <v>3662</v>
      </c>
      <c r="L121" s="542" t="s">
        <v>3662</v>
      </c>
      <c r="M121" s="542" t="s">
        <v>3662</v>
      </c>
      <c r="N121" s="542" t="s">
        <v>3662</v>
      </c>
      <c r="O121" s="542" t="s">
        <v>3662</v>
      </c>
      <c r="P121" s="542" t="s">
        <v>3662</v>
      </c>
      <c r="Q121" s="542" t="s">
        <v>3662</v>
      </c>
      <c r="R121" s="547">
        <v>17</v>
      </c>
      <c r="S121" s="547" t="s">
        <v>177</v>
      </c>
      <c r="T121" s="547">
        <v>17614</v>
      </c>
      <c r="U121" s="547" t="s">
        <v>2078</v>
      </c>
      <c r="V121" s="547">
        <v>1069</v>
      </c>
      <c r="W121" s="547" t="s">
        <v>3954</v>
      </c>
      <c r="X121" s="547" t="s">
        <v>3955</v>
      </c>
      <c r="Y121" s="547" t="s">
        <v>3805</v>
      </c>
      <c r="Z121" s="547" t="s">
        <v>3806</v>
      </c>
      <c r="AA121" s="542" t="s">
        <v>3662</v>
      </c>
      <c r="AB121" s="542" t="s">
        <v>3662</v>
      </c>
      <c r="AC121" s="542">
        <v>1495</v>
      </c>
      <c r="AD121" s="548" t="s">
        <v>3662</v>
      </c>
      <c r="AE121" s="542" t="s">
        <v>3956</v>
      </c>
      <c r="AF121" s="548" t="s">
        <v>3662</v>
      </c>
    </row>
    <row r="122" spans="1:32" ht="11.25" hidden="1" customHeight="1">
      <c r="A122" s="542" t="s">
        <v>3662</v>
      </c>
      <c r="B122" s="542" t="s">
        <v>3662</v>
      </c>
      <c r="C122" s="542" t="s">
        <v>3662</v>
      </c>
      <c r="D122" s="542" t="s">
        <v>3662</v>
      </c>
      <c r="E122" s="542" t="s">
        <v>3662</v>
      </c>
      <c r="F122" s="542" t="s">
        <v>3662</v>
      </c>
      <c r="G122" s="542" t="s">
        <v>3662</v>
      </c>
      <c r="H122" s="542" t="s">
        <v>3662</v>
      </c>
      <c r="I122" s="542" t="s">
        <v>3662</v>
      </c>
      <c r="J122" s="542" t="s">
        <v>3662</v>
      </c>
      <c r="K122" s="542" t="s">
        <v>3662</v>
      </c>
      <c r="L122" s="542" t="s">
        <v>3662</v>
      </c>
      <c r="M122" s="542" t="s">
        <v>3662</v>
      </c>
      <c r="N122" s="542" t="s">
        <v>3662</v>
      </c>
      <c r="O122" s="542" t="s">
        <v>3662</v>
      </c>
      <c r="P122" s="542" t="s">
        <v>3662</v>
      </c>
      <c r="Q122" s="542" t="s">
        <v>3662</v>
      </c>
      <c r="R122" s="547">
        <v>17</v>
      </c>
      <c r="S122" s="547" t="s">
        <v>177</v>
      </c>
      <c r="T122" s="547">
        <v>17777</v>
      </c>
      <c r="U122" s="547" t="s">
        <v>2087</v>
      </c>
      <c r="V122" s="547">
        <v>1069</v>
      </c>
      <c r="W122" s="547" t="s">
        <v>3954</v>
      </c>
      <c r="X122" s="547" t="s">
        <v>3955</v>
      </c>
      <c r="Y122" s="547" t="s">
        <v>3805</v>
      </c>
      <c r="Z122" s="547" t="s">
        <v>3806</v>
      </c>
      <c r="AA122" s="542" t="s">
        <v>3662</v>
      </c>
      <c r="AB122" s="542" t="s">
        <v>3662</v>
      </c>
      <c r="AC122" s="542">
        <v>1055</v>
      </c>
      <c r="AD122" s="548" t="s">
        <v>3662</v>
      </c>
      <c r="AE122" s="542" t="s">
        <v>3957</v>
      </c>
      <c r="AF122" s="548" t="s">
        <v>3662</v>
      </c>
    </row>
    <row r="123" spans="1:32" ht="11.25" hidden="1" customHeight="1">
      <c r="A123" s="542" t="s">
        <v>3662</v>
      </c>
      <c r="B123" s="542" t="s">
        <v>3662</v>
      </c>
      <c r="C123" s="542" t="s">
        <v>3662</v>
      </c>
      <c r="D123" s="542" t="s">
        <v>3662</v>
      </c>
      <c r="E123" s="542" t="s">
        <v>3662</v>
      </c>
      <c r="F123" s="542" t="s">
        <v>3662</v>
      </c>
      <c r="G123" s="542" t="s">
        <v>3662</v>
      </c>
      <c r="H123" s="542" t="s">
        <v>3662</v>
      </c>
      <c r="I123" s="542" t="s">
        <v>3662</v>
      </c>
      <c r="J123" s="542" t="s">
        <v>3662</v>
      </c>
      <c r="K123" s="542" t="s">
        <v>3662</v>
      </c>
      <c r="L123" s="542" t="s">
        <v>3662</v>
      </c>
      <c r="M123" s="542" t="s">
        <v>3662</v>
      </c>
      <c r="N123" s="542" t="s">
        <v>3662</v>
      </c>
      <c r="O123" s="542" t="s">
        <v>3662</v>
      </c>
      <c r="P123" s="542" t="s">
        <v>3662</v>
      </c>
      <c r="Q123" s="542" t="s">
        <v>3662</v>
      </c>
      <c r="R123" s="547">
        <v>17</v>
      </c>
      <c r="S123" s="547" t="s">
        <v>177</v>
      </c>
      <c r="T123" s="547">
        <v>17614</v>
      </c>
      <c r="U123" s="547" t="s">
        <v>2078</v>
      </c>
      <c r="V123" s="547">
        <v>1070</v>
      </c>
      <c r="W123" s="547" t="s">
        <v>3958</v>
      </c>
      <c r="X123" s="547" t="s">
        <v>3959</v>
      </c>
      <c r="Y123" s="547" t="s">
        <v>3805</v>
      </c>
      <c r="Z123" s="547" t="s">
        <v>3806</v>
      </c>
      <c r="AA123" s="542" t="s">
        <v>3662</v>
      </c>
      <c r="AB123" s="542" t="s">
        <v>3662</v>
      </c>
      <c r="AC123" s="542">
        <v>1496</v>
      </c>
      <c r="AD123" s="548" t="s">
        <v>3662</v>
      </c>
      <c r="AE123" s="542" t="s">
        <v>3960</v>
      </c>
      <c r="AF123" s="548" t="s">
        <v>3662</v>
      </c>
    </row>
    <row r="124" spans="1:32" ht="11.25" hidden="1" customHeight="1">
      <c r="A124" s="542" t="s">
        <v>3662</v>
      </c>
      <c r="B124" s="542" t="s">
        <v>3662</v>
      </c>
      <c r="C124" s="542" t="s">
        <v>3662</v>
      </c>
      <c r="D124" s="542" t="s">
        <v>3662</v>
      </c>
      <c r="E124" s="542" t="s">
        <v>3662</v>
      </c>
      <c r="F124" s="542" t="s">
        <v>3662</v>
      </c>
      <c r="G124" s="542" t="s">
        <v>3662</v>
      </c>
      <c r="H124" s="542" t="s">
        <v>3662</v>
      </c>
      <c r="I124" s="542" t="s">
        <v>3662</v>
      </c>
      <c r="J124" s="542" t="s">
        <v>3662</v>
      </c>
      <c r="K124" s="542" t="s">
        <v>3662</v>
      </c>
      <c r="L124" s="542" t="s">
        <v>3662</v>
      </c>
      <c r="M124" s="542" t="s">
        <v>3662</v>
      </c>
      <c r="N124" s="542" t="s">
        <v>3662</v>
      </c>
      <c r="O124" s="542" t="s">
        <v>3662</v>
      </c>
      <c r="P124" s="542" t="s">
        <v>3662</v>
      </c>
      <c r="Q124" s="542" t="s">
        <v>3662</v>
      </c>
      <c r="R124" s="547">
        <v>17</v>
      </c>
      <c r="S124" s="547" t="s">
        <v>177</v>
      </c>
      <c r="T124" s="547">
        <v>17616</v>
      </c>
      <c r="U124" s="547" t="s">
        <v>191</v>
      </c>
      <c r="V124" s="547">
        <v>1071</v>
      </c>
      <c r="W124" s="547" t="s">
        <v>3961</v>
      </c>
      <c r="X124" s="547" t="s">
        <v>3847</v>
      </c>
      <c r="Y124" s="547" t="s">
        <v>3805</v>
      </c>
      <c r="Z124" s="547" t="s">
        <v>3806</v>
      </c>
      <c r="AA124" s="542" t="s">
        <v>3662</v>
      </c>
      <c r="AB124" s="542" t="s">
        <v>3662</v>
      </c>
      <c r="AC124" s="542">
        <v>1497</v>
      </c>
      <c r="AD124" s="548" t="s">
        <v>3662</v>
      </c>
      <c r="AE124" s="542" t="s">
        <v>3962</v>
      </c>
      <c r="AF124" s="548" t="s">
        <v>3662</v>
      </c>
    </row>
    <row r="125" spans="1:32" ht="11.25" hidden="1" customHeight="1">
      <c r="A125" s="542" t="s">
        <v>3662</v>
      </c>
      <c r="B125" s="542" t="s">
        <v>3662</v>
      </c>
      <c r="C125" s="542" t="s">
        <v>3662</v>
      </c>
      <c r="D125" s="542" t="s">
        <v>3662</v>
      </c>
      <c r="E125" s="542" t="s">
        <v>3662</v>
      </c>
      <c r="F125" s="542" t="s">
        <v>3662</v>
      </c>
      <c r="G125" s="542" t="s">
        <v>3662</v>
      </c>
      <c r="H125" s="542" t="s">
        <v>3662</v>
      </c>
      <c r="I125" s="542" t="s">
        <v>3662</v>
      </c>
      <c r="J125" s="542" t="s">
        <v>3662</v>
      </c>
      <c r="K125" s="542" t="s">
        <v>3662</v>
      </c>
      <c r="L125" s="542" t="s">
        <v>3662</v>
      </c>
      <c r="M125" s="542" t="s">
        <v>3662</v>
      </c>
      <c r="N125" s="542" t="s">
        <v>3662</v>
      </c>
      <c r="O125" s="542" t="s">
        <v>3662</v>
      </c>
      <c r="P125" s="542" t="s">
        <v>3662</v>
      </c>
      <c r="Q125" s="542" t="s">
        <v>3662</v>
      </c>
      <c r="R125" s="547">
        <v>17</v>
      </c>
      <c r="S125" s="547" t="s">
        <v>177</v>
      </c>
      <c r="T125" s="547">
        <v>17665</v>
      </c>
      <c r="U125" s="547" t="s">
        <v>2085</v>
      </c>
      <c r="V125" s="547">
        <v>1071</v>
      </c>
      <c r="W125" s="547" t="s">
        <v>3961</v>
      </c>
      <c r="X125" s="547" t="s">
        <v>3847</v>
      </c>
      <c r="Y125" s="547" t="s">
        <v>3805</v>
      </c>
      <c r="Z125" s="547" t="s">
        <v>3806</v>
      </c>
      <c r="AA125" s="542" t="s">
        <v>3662</v>
      </c>
      <c r="AB125" s="542" t="s">
        <v>3662</v>
      </c>
      <c r="AC125" s="542">
        <v>1328</v>
      </c>
      <c r="AD125" s="548" t="s">
        <v>3662</v>
      </c>
      <c r="AE125" s="542" t="s">
        <v>3963</v>
      </c>
      <c r="AF125" s="548" t="s">
        <v>3662</v>
      </c>
    </row>
    <row r="126" spans="1:32" ht="11.25" hidden="1" customHeight="1">
      <c r="A126" s="542" t="s">
        <v>3662</v>
      </c>
      <c r="B126" s="542" t="s">
        <v>3662</v>
      </c>
      <c r="C126" s="542" t="s">
        <v>3662</v>
      </c>
      <c r="D126" s="542" t="s">
        <v>3662</v>
      </c>
      <c r="E126" s="542" t="s">
        <v>3662</v>
      </c>
      <c r="F126" s="542" t="s">
        <v>3662</v>
      </c>
      <c r="G126" s="542" t="s">
        <v>3662</v>
      </c>
      <c r="H126" s="542" t="s">
        <v>3662</v>
      </c>
      <c r="I126" s="542" t="s">
        <v>3662</v>
      </c>
      <c r="J126" s="542" t="s">
        <v>3662</v>
      </c>
      <c r="K126" s="542" t="s">
        <v>3662</v>
      </c>
      <c r="L126" s="542" t="s">
        <v>3662</v>
      </c>
      <c r="M126" s="542" t="s">
        <v>3662</v>
      </c>
      <c r="N126" s="542" t="s">
        <v>3662</v>
      </c>
      <c r="O126" s="542" t="s">
        <v>3662</v>
      </c>
      <c r="P126" s="542" t="s">
        <v>3662</v>
      </c>
      <c r="Q126" s="542" t="s">
        <v>3662</v>
      </c>
      <c r="R126" s="547">
        <v>17</v>
      </c>
      <c r="S126" s="547" t="s">
        <v>177</v>
      </c>
      <c r="T126" s="547">
        <v>17877</v>
      </c>
      <c r="U126" s="547" t="s">
        <v>2093</v>
      </c>
      <c r="V126" s="547">
        <v>1071</v>
      </c>
      <c r="W126" s="547" t="s">
        <v>3961</v>
      </c>
      <c r="X126" s="547" t="s">
        <v>3625</v>
      </c>
      <c r="Y126" s="547" t="s">
        <v>3625</v>
      </c>
      <c r="Z126" s="547" t="s">
        <v>3625</v>
      </c>
      <c r="AA126" s="542" t="s">
        <v>3662</v>
      </c>
      <c r="AB126" s="542" t="s">
        <v>3662</v>
      </c>
      <c r="AC126" s="542">
        <v>1498</v>
      </c>
      <c r="AD126" s="548" t="s">
        <v>3662</v>
      </c>
      <c r="AE126" s="542" t="s">
        <v>3964</v>
      </c>
      <c r="AF126" s="548" t="s">
        <v>3662</v>
      </c>
    </row>
    <row r="127" spans="1:32" ht="11.25" hidden="1" customHeight="1">
      <c r="A127" s="542" t="s">
        <v>3662</v>
      </c>
      <c r="B127" s="542" t="s">
        <v>3662</v>
      </c>
      <c r="C127" s="542" t="s">
        <v>3662</v>
      </c>
      <c r="D127" s="542" t="s">
        <v>3662</v>
      </c>
      <c r="E127" s="542" t="s">
        <v>3662</v>
      </c>
      <c r="F127" s="542" t="s">
        <v>3662</v>
      </c>
      <c r="G127" s="542" t="s">
        <v>3662</v>
      </c>
      <c r="H127" s="542" t="s">
        <v>3662</v>
      </c>
      <c r="I127" s="542" t="s">
        <v>3662</v>
      </c>
      <c r="J127" s="542" t="s">
        <v>3662</v>
      </c>
      <c r="K127" s="542" t="s">
        <v>3662</v>
      </c>
      <c r="L127" s="542" t="s">
        <v>3662</v>
      </c>
      <c r="M127" s="542" t="s">
        <v>3662</v>
      </c>
      <c r="N127" s="542" t="s">
        <v>3662</v>
      </c>
      <c r="O127" s="542" t="s">
        <v>3662</v>
      </c>
      <c r="P127" s="542" t="s">
        <v>3662</v>
      </c>
      <c r="Q127" s="542" t="s">
        <v>3662</v>
      </c>
      <c r="R127" s="547">
        <v>18</v>
      </c>
      <c r="S127" s="547" t="s">
        <v>178</v>
      </c>
      <c r="T127" s="547">
        <v>18756</v>
      </c>
      <c r="U127" s="547" t="s">
        <v>2121</v>
      </c>
      <c r="V127" s="547">
        <v>1072</v>
      </c>
      <c r="W127" s="547" t="s">
        <v>3965</v>
      </c>
      <c r="X127" s="547" t="s">
        <v>3966</v>
      </c>
      <c r="Y127" s="547" t="s">
        <v>207</v>
      </c>
      <c r="Z127" s="547" t="s">
        <v>3676</v>
      </c>
      <c r="AA127" s="542" t="s">
        <v>3662</v>
      </c>
      <c r="AB127" s="542" t="s">
        <v>3662</v>
      </c>
      <c r="AC127" s="542">
        <v>1307</v>
      </c>
      <c r="AD127" s="548" t="s">
        <v>3662</v>
      </c>
      <c r="AE127" s="542" t="s">
        <v>3967</v>
      </c>
      <c r="AF127" s="548" t="s">
        <v>3662</v>
      </c>
    </row>
    <row r="128" spans="1:32" ht="11.25" hidden="1" customHeight="1">
      <c r="A128" s="542" t="s">
        <v>3662</v>
      </c>
      <c r="B128" s="542" t="s">
        <v>3662</v>
      </c>
      <c r="C128" s="542" t="s">
        <v>3662</v>
      </c>
      <c r="D128" s="542" t="s">
        <v>3662</v>
      </c>
      <c r="E128" s="542" t="s">
        <v>3662</v>
      </c>
      <c r="F128" s="542" t="s">
        <v>3662</v>
      </c>
      <c r="G128" s="542" t="s">
        <v>3662</v>
      </c>
      <c r="H128" s="542" t="s">
        <v>3662</v>
      </c>
      <c r="I128" s="542" t="s">
        <v>3662</v>
      </c>
      <c r="J128" s="542" t="s">
        <v>3662</v>
      </c>
      <c r="K128" s="542" t="s">
        <v>3662</v>
      </c>
      <c r="L128" s="542" t="s">
        <v>3662</v>
      </c>
      <c r="M128" s="542" t="s">
        <v>3662</v>
      </c>
      <c r="N128" s="542" t="s">
        <v>3662</v>
      </c>
      <c r="O128" s="542" t="s">
        <v>3662</v>
      </c>
      <c r="P128" s="542" t="s">
        <v>3662</v>
      </c>
      <c r="Q128" s="542" t="s">
        <v>3662</v>
      </c>
      <c r="R128" s="547">
        <v>18</v>
      </c>
      <c r="S128" s="547" t="s">
        <v>178</v>
      </c>
      <c r="T128" s="547">
        <v>18094</v>
      </c>
      <c r="U128" s="547" t="s">
        <v>3968</v>
      </c>
      <c r="V128" s="547">
        <v>1073</v>
      </c>
      <c r="W128" s="547" t="s">
        <v>2963</v>
      </c>
      <c r="X128" s="547" t="s">
        <v>3922</v>
      </c>
      <c r="Y128" s="547" t="s">
        <v>207</v>
      </c>
      <c r="Z128" s="547" t="s">
        <v>3969</v>
      </c>
      <c r="AA128" s="542">
        <v>1329</v>
      </c>
      <c r="AB128" s="548" t="s">
        <v>3662</v>
      </c>
      <c r="AC128" s="542" t="s">
        <v>3970</v>
      </c>
      <c r="AD128" s="548" t="s">
        <v>3662</v>
      </c>
      <c r="AE128" s="551"/>
      <c r="AF128" s="551"/>
    </row>
    <row r="129" spans="1:32" ht="11.25" hidden="1" customHeight="1">
      <c r="A129" s="542" t="s">
        <v>3662</v>
      </c>
      <c r="B129" s="542" t="s">
        <v>3662</v>
      </c>
      <c r="C129" s="542" t="s">
        <v>3662</v>
      </c>
      <c r="D129" s="542" t="s">
        <v>3662</v>
      </c>
      <c r="E129" s="542" t="s">
        <v>3662</v>
      </c>
      <c r="F129" s="542" t="s">
        <v>3662</v>
      </c>
      <c r="G129" s="542" t="s">
        <v>3662</v>
      </c>
      <c r="H129" s="542" t="s">
        <v>3662</v>
      </c>
      <c r="I129" s="542" t="s">
        <v>3662</v>
      </c>
      <c r="J129" s="542" t="s">
        <v>3662</v>
      </c>
      <c r="K129" s="542" t="s">
        <v>3662</v>
      </c>
      <c r="L129" s="542" t="s">
        <v>3662</v>
      </c>
      <c r="M129" s="542" t="s">
        <v>3662</v>
      </c>
      <c r="N129" s="542" t="s">
        <v>3662</v>
      </c>
      <c r="O129" s="542" t="s">
        <v>3662</v>
      </c>
      <c r="P129" s="542" t="s">
        <v>3662</v>
      </c>
      <c r="Q129" s="542" t="s">
        <v>3662</v>
      </c>
      <c r="R129" s="547">
        <v>18</v>
      </c>
      <c r="S129" s="547" t="s">
        <v>178</v>
      </c>
      <c r="T129" s="547">
        <v>18001</v>
      </c>
      <c r="U129" s="547" t="s">
        <v>2095</v>
      </c>
      <c r="V129" s="547">
        <v>1074</v>
      </c>
      <c r="W129" s="547" t="s">
        <v>3971</v>
      </c>
      <c r="X129" s="547" t="s">
        <v>3847</v>
      </c>
      <c r="Y129" s="547" t="s">
        <v>207</v>
      </c>
      <c r="Z129" s="547" t="s">
        <v>3969</v>
      </c>
      <c r="AA129" s="542">
        <v>1585</v>
      </c>
      <c r="AB129" s="548" t="s">
        <v>3662</v>
      </c>
      <c r="AC129" s="542" t="s">
        <v>3972</v>
      </c>
      <c r="AD129" s="548" t="s">
        <v>3662</v>
      </c>
      <c r="AE129" s="551"/>
      <c r="AF129" s="551"/>
    </row>
    <row r="130" spans="1:32" ht="11.25" hidden="1" customHeight="1">
      <c r="A130" s="542" t="s">
        <v>3662</v>
      </c>
      <c r="B130" s="542" t="s">
        <v>3662</v>
      </c>
      <c r="C130" s="542" t="s">
        <v>3662</v>
      </c>
      <c r="D130" s="542" t="s">
        <v>3662</v>
      </c>
      <c r="E130" s="542" t="s">
        <v>3662</v>
      </c>
      <c r="F130" s="542" t="s">
        <v>3662</v>
      </c>
      <c r="G130" s="542" t="s">
        <v>3662</v>
      </c>
      <c r="H130" s="542" t="s">
        <v>3662</v>
      </c>
      <c r="I130" s="542" t="s">
        <v>3662</v>
      </c>
      <c r="J130" s="542" t="s">
        <v>3662</v>
      </c>
      <c r="K130" s="542" t="s">
        <v>3662</v>
      </c>
      <c r="L130" s="542" t="s">
        <v>3662</v>
      </c>
      <c r="M130" s="542" t="s">
        <v>3662</v>
      </c>
      <c r="N130" s="542" t="s">
        <v>3662</v>
      </c>
      <c r="O130" s="542" t="s">
        <v>3662</v>
      </c>
      <c r="P130" s="542" t="s">
        <v>3662</v>
      </c>
      <c r="Q130" s="542" t="s">
        <v>3662</v>
      </c>
      <c r="R130" s="547">
        <v>18</v>
      </c>
      <c r="S130" s="547" t="s">
        <v>178</v>
      </c>
      <c r="T130" s="547">
        <v>18479</v>
      </c>
      <c r="U130" s="547" t="s">
        <v>2113</v>
      </c>
      <c r="V130" s="547">
        <v>1074</v>
      </c>
      <c r="W130" s="547" t="s">
        <v>3971</v>
      </c>
      <c r="X130" s="547" t="s">
        <v>3625</v>
      </c>
      <c r="Y130" s="547" t="s">
        <v>3625</v>
      </c>
      <c r="Z130" s="547" t="s">
        <v>3625</v>
      </c>
      <c r="AA130" s="542" t="s">
        <v>3662</v>
      </c>
      <c r="AB130" s="542" t="s">
        <v>3662</v>
      </c>
      <c r="AC130" s="542">
        <v>1445</v>
      </c>
      <c r="AD130" s="548" t="s">
        <v>3662</v>
      </c>
      <c r="AE130" s="542" t="s">
        <v>3973</v>
      </c>
      <c r="AF130" s="548" t="s">
        <v>3662</v>
      </c>
    </row>
    <row r="131" spans="1:32" ht="11.25" hidden="1" customHeight="1">
      <c r="A131" s="542" t="s">
        <v>3662</v>
      </c>
      <c r="B131" s="542" t="s">
        <v>3662</v>
      </c>
      <c r="C131" s="542" t="s">
        <v>3662</v>
      </c>
      <c r="D131" s="542" t="s">
        <v>3662</v>
      </c>
      <c r="E131" s="542" t="s">
        <v>3662</v>
      </c>
      <c r="F131" s="542" t="s">
        <v>3662</v>
      </c>
      <c r="G131" s="542" t="s">
        <v>3662</v>
      </c>
      <c r="H131" s="542" t="s">
        <v>3662</v>
      </c>
      <c r="I131" s="542" t="s">
        <v>3662</v>
      </c>
      <c r="J131" s="542" t="s">
        <v>3662</v>
      </c>
      <c r="K131" s="542" t="s">
        <v>3662</v>
      </c>
      <c r="L131" s="542" t="s">
        <v>3662</v>
      </c>
      <c r="M131" s="542" t="s">
        <v>3662</v>
      </c>
      <c r="N131" s="542" t="s">
        <v>3662</v>
      </c>
      <c r="O131" s="542" t="s">
        <v>3662</v>
      </c>
      <c r="P131" s="542" t="s">
        <v>3662</v>
      </c>
      <c r="Q131" s="542" t="s">
        <v>3662</v>
      </c>
      <c r="R131" s="547">
        <v>18</v>
      </c>
      <c r="S131" s="547" t="s">
        <v>178</v>
      </c>
      <c r="T131" s="547">
        <v>18410</v>
      </c>
      <c r="U131" s="547" t="s">
        <v>2109</v>
      </c>
      <c r="V131" s="547">
        <v>1075</v>
      </c>
      <c r="W131" s="547" t="s">
        <v>3974</v>
      </c>
      <c r="X131" s="547" t="s">
        <v>3804</v>
      </c>
      <c r="Y131" s="547" t="s">
        <v>207</v>
      </c>
      <c r="Z131" s="547" t="s">
        <v>3704</v>
      </c>
      <c r="AA131" s="542">
        <v>1117</v>
      </c>
      <c r="AB131" s="548" t="s">
        <v>3662</v>
      </c>
      <c r="AC131" s="542" t="s">
        <v>3975</v>
      </c>
      <c r="AD131" s="548" t="s">
        <v>3662</v>
      </c>
      <c r="AE131" s="551"/>
      <c r="AF131" s="551"/>
    </row>
    <row r="132" spans="1:32" ht="11.25" hidden="1" customHeight="1">
      <c r="A132" s="542" t="s">
        <v>3662</v>
      </c>
      <c r="B132" s="542" t="s">
        <v>3662</v>
      </c>
      <c r="C132" s="542" t="s">
        <v>3662</v>
      </c>
      <c r="D132" s="542" t="s">
        <v>3662</v>
      </c>
      <c r="E132" s="542" t="s">
        <v>3662</v>
      </c>
      <c r="F132" s="542" t="s">
        <v>3662</v>
      </c>
      <c r="G132" s="542" t="s">
        <v>3662</v>
      </c>
      <c r="H132" s="542" t="s">
        <v>3662</v>
      </c>
      <c r="I132" s="542" t="s">
        <v>3662</v>
      </c>
      <c r="J132" s="542" t="s">
        <v>3662</v>
      </c>
      <c r="K132" s="542" t="s">
        <v>3662</v>
      </c>
      <c r="L132" s="542" t="s">
        <v>3662</v>
      </c>
      <c r="M132" s="542" t="s">
        <v>3662</v>
      </c>
      <c r="N132" s="542" t="s">
        <v>3662</v>
      </c>
      <c r="O132" s="542" t="s">
        <v>3662</v>
      </c>
      <c r="P132" s="542" t="s">
        <v>3662</v>
      </c>
      <c r="Q132" s="542" t="s">
        <v>3662</v>
      </c>
      <c r="R132" s="547">
        <v>18</v>
      </c>
      <c r="S132" s="547" t="s">
        <v>178</v>
      </c>
      <c r="T132" s="547">
        <v>18460</v>
      </c>
      <c r="U132" s="547" t="s">
        <v>2111</v>
      </c>
      <c r="V132" s="547">
        <v>1076</v>
      </c>
      <c r="W132" s="547" t="s">
        <v>3976</v>
      </c>
      <c r="X132" s="547" t="s">
        <v>3977</v>
      </c>
      <c r="Y132" s="547" t="s">
        <v>207</v>
      </c>
      <c r="Z132" s="547" t="s">
        <v>3704</v>
      </c>
      <c r="AA132" s="542">
        <v>1285</v>
      </c>
      <c r="AB132" s="548" t="s">
        <v>3662</v>
      </c>
      <c r="AC132" s="542" t="s">
        <v>3978</v>
      </c>
      <c r="AD132" s="548" t="s">
        <v>3662</v>
      </c>
      <c r="AE132" s="551"/>
      <c r="AF132" s="551"/>
    </row>
    <row r="133" spans="1:32" ht="11.25" hidden="1" customHeight="1">
      <c r="A133" s="542" t="s">
        <v>3662</v>
      </c>
      <c r="B133" s="542" t="s">
        <v>3662</v>
      </c>
      <c r="C133" s="542" t="s">
        <v>3662</v>
      </c>
      <c r="D133" s="542" t="s">
        <v>3662</v>
      </c>
      <c r="E133" s="542" t="s">
        <v>3662</v>
      </c>
      <c r="F133" s="542" t="s">
        <v>3662</v>
      </c>
      <c r="G133" s="542" t="s">
        <v>3662</v>
      </c>
      <c r="H133" s="542" t="s">
        <v>3662</v>
      </c>
      <c r="I133" s="542" t="s">
        <v>3662</v>
      </c>
      <c r="J133" s="542" t="s">
        <v>3662</v>
      </c>
      <c r="K133" s="542" t="s">
        <v>3662</v>
      </c>
      <c r="L133" s="542" t="s">
        <v>3662</v>
      </c>
      <c r="M133" s="542" t="s">
        <v>3662</v>
      </c>
      <c r="N133" s="542" t="s">
        <v>3662</v>
      </c>
      <c r="O133" s="542" t="s">
        <v>3662</v>
      </c>
      <c r="P133" s="542" t="s">
        <v>3662</v>
      </c>
      <c r="Q133" s="542" t="s">
        <v>3662</v>
      </c>
      <c r="R133" s="547">
        <v>18</v>
      </c>
      <c r="S133" s="547" t="s">
        <v>178</v>
      </c>
      <c r="T133" s="547">
        <v>18460</v>
      </c>
      <c r="U133" s="547" t="s">
        <v>2111</v>
      </c>
      <c r="V133" s="547">
        <v>1077</v>
      </c>
      <c r="W133" s="547" t="s">
        <v>3979</v>
      </c>
      <c r="X133" s="547" t="s">
        <v>3977</v>
      </c>
      <c r="Y133" s="547" t="s">
        <v>207</v>
      </c>
      <c r="Z133" s="547" t="s">
        <v>3704</v>
      </c>
      <c r="AA133" s="542">
        <v>1348</v>
      </c>
      <c r="AB133" s="548" t="s">
        <v>3662</v>
      </c>
      <c r="AC133" s="542" t="s">
        <v>3980</v>
      </c>
      <c r="AD133" s="548" t="s">
        <v>3662</v>
      </c>
      <c r="AE133" s="551"/>
      <c r="AF133" s="551"/>
    </row>
    <row r="134" spans="1:32" ht="11.25" hidden="1" customHeight="1">
      <c r="A134" s="542" t="s">
        <v>3662</v>
      </c>
      <c r="B134" s="542" t="s">
        <v>3662</v>
      </c>
      <c r="C134" s="542" t="s">
        <v>3662</v>
      </c>
      <c r="D134" s="542" t="s">
        <v>3662</v>
      </c>
      <c r="E134" s="542" t="s">
        <v>3662</v>
      </c>
      <c r="F134" s="542" t="s">
        <v>3662</v>
      </c>
      <c r="G134" s="542" t="s">
        <v>3662</v>
      </c>
      <c r="H134" s="542" t="s">
        <v>3662</v>
      </c>
      <c r="I134" s="542" t="s">
        <v>3662</v>
      </c>
      <c r="J134" s="542" t="s">
        <v>3662</v>
      </c>
      <c r="K134" s="542" t="s">
        <v>3662</v>
      </c>
      <c r="L134" s="542" t="s">
        <v>3662</v>
      </c>
      <c r="M134" s="542" t="s">
        <v>3662</v>
      </c>
      <c r="N134" s="542" t="s">
        <v>3662</v>
      </c>
      <c r="O134" s="542" t="s">
        <v>3662</v>
      </c>
      <c r="P134" s="542" t="s">
        <v>3662</v>
      </c>
      <c r="Q134" s="542" t="s">
        <v>3662</v>
      </c>
      <c r="R134" s="547">
        <v>18</v>
      </c>
      <c r="S134" s="547" t="s">
        <v>178</v>
      </c>
      <c r="T134" s="547">
        <v>18860</v>
      </c>
      <c r="U134" s="547" t="s">
        <v>1645</v>
      </c>
      <c r="V134" s="547">
        <v>1077</v>
      </c>
      <c r="W134" s="547" t="s">
        <v>3979</v>
      </c>
      <c r="X134" s="547" t="s">
        <v>3625</v>
      </c>
      <c r="Y134" s="547" t="s">
        <v>3625</v>
      </c>
      <c r="Z134" s="547" t="s">
        <v>3625</v>
      </c>
      <c r="AA134" s="542" t="s">
        <v>3662</v>
      </c>
      <c r="AB134" s="542" t="s">
        <v>3662</v>
      </c>
      <c r="AC134" s="542">
        <v>2001</v>
      </c>
      <c r="AD134" s="548" t="s">
        <v>3662</v>
      </c>
      <c r="AE134" s="542" t="s">
        <v>3981</v>
      </c>
      <c r="AF134" s="548" t="s">
        <v>3662</v>
      </c>
    </row>
    <row r="135" spans="1:32" ht="11.25" hidden="1" customHeight="1">
      <c r="A135" s="542" t="s">
        <v>3662</v>
      </c>
      <c r="B135" s="542" t="s">
        <v>3662</v>
      </c>
      <c r="C135" s="542" t="s">
        <v>3662</v>
      </c>
      <c r="D135" s="542" t="s">
        <v>3662</v>
      </c>
      <c r="E135" s="542" t="s">
        <v>3662</v>
      </c>
      <c r="F135" s="542" t="s">
        <v>3662</v>
      </c>
      <c r="G135" s="542" t="s">
        <v>3662</v>
      </c>
      <c r="H135" s="542" t="s">
        <v>3662</v>
      </c>
      <c r="I135" s="542" t="s">
        <v>3662</v>
      </c>
      <c r="J135" s="542" t="s">
        <v>3662</v>
      </c>
      <c r="K135" s="542" t="s">
        <v>3662</v>
      </c>
      <c r="L135" s="542" t="s">
        <v>3662</v>
      </c>
      <c r="M135" s="542" t="s">
        <v>3662</v>
      </c>
      <c r="N135" s="542" t="s">
        <v>3662</v>
      </c>
      <c r="O135" s="542" t="s">
        <v>3662</v>
      </c>
      <c r="P135" s="542" t="s">
        <v>3662</v>
      </c>
      <c r="Q135" s="542" t="s">
        <v>3662</v>
      </c>
      <c r="R135" s="547">
        <v>18</v>
      </c>
      <c r="S135" s="547" t="s">
        <v>178</v>
      </c>
      <c r="T135" s="547">
        <v>18460</v>
      </c>
      <c r="U135" s="547" t="s">
        <v>2111</v>
      </c>
      <c r="V135" s="547">
        <v>1078</v>
      </c>
      <c r="W135" s="547" t="s">
        <v>3982</v>
      </c>
      <c r="X135" s="547" t="s">
        <v>3977</v>
      </c>
      <c r="Y135" s="547" t="s">
        <v>207</v>
      </c>
      <c r="Z135" s="547" t="s">
        <v>3704</v>
      </c>
      <c r="AA135" s="542">
        <v>1467</v>
      </c>
      <c r="AB135" s="548" t="s">
        <v>3662</v>
      </c>
      <c r="AC135" s="542" t="s">
        <v>3983</v>
      </c>
      <c r="AD135" s="548" t="s">
        <v>3662</v>
      </c>
      <c r="AE135" s="551"/>
      <c r="AF135" s="551"/>
    </row>
    <row r="136" spans="1:32" ht="11.25" hidden="1" customHeight="1">
      <c r="A136" s="542" t="s">
        <v>3662</v>
      </c>
      <c r="B136" s="542" t="s">
        <v>3662</v>
      </c>
      <c r="C136" s="542" t="s">
        <v>3662</v>
      </c>
      <c r="D136" s="542" t="s">
        <v>3662</v>
      </c>
      <c r="E136" s="542" t="s">
        <v>3662</v>
      </c>
      <c r="F136" s="542" t="s">
        <v>3662</v>
      </c>
      <c r="G136" s="542" t="s">
        <v>3662</v>
      </c>
      <c r="H136" s="542" t="s">
        <v>3662</v>
      </c>
      <c r="I136" s="542" t="s">
        <v>3662</v>
      </c>
      <c r="J136" s="542" t="s">
        <v>3662</v>
      </c>
      <c r="K136" s="542" t="s">
        <v>3662</v>
      </c>
      <c r="L136" s="542" t="s">
        <v>3662</v>
      </c>
      <c r="M136" s="542" t="s">
        <v>3662</v>
      </c>
      <c r="N136" s="542" t="s">
        <v>3662</v>
      </c>
      <c r="O136" s="542" t="s">
        <v>3662</v>
      </c>
      <c r="P136" s="542" t="s">
        <v>3662</v>
      </c>
      <c r="Q136" s="542" t="s">
        <v>3662</v>
      </c>
      <c r="R136" s="547">
        <v>18</v>
      </c>
      <c r="S136" s="547" t="s">
        <v>178</v>
      </c>
      <c r="T136" s="547">
        <v>18460</v>
      </c>
      <c r="U136" s="547" t="s">
        <v>2111</v>
      </c>
      <c r="V136" s="547">
        <v>1079</v>
      </c>
      <c r="W136" s="547" t="s">
        <v>3984</v>
      </c>
      <c r="X136" s="547" t="s">
        <v>3977</v>
      </c>
      <c r="Y136" s="547" t="s">
        <v>207</v>
      </c>
      <c r="Z136" s="547" t="s">
        <v>3704</v>
      </c>
      <c r="AA136" s="542">
        <v>1286</v>
      </c>
      <c r="AB136" s="548" t="s">
        <v>3662</v>
      </c>
      <c r="AC136" s="542" t="s">
        <v>3985</v>
      </c>
      <c r="AD136" s="548" t="s">
        <v>3662</v>
      </c>
      <c r="AE136" s="551"/>
      <c r="AF136" s="551"/>
    </row>
    <row r="137" spans="1:32" ht="11.25" hidden="1" customHeight="1">
      <c r="A137" s="542" t="s">
        <v>3662</v>
      </c>
      <c r="B137" s="542" t="s">
        <v>3662</v>
      </c>
      <c r="C137" s="542" t="s">
        <v>3662</v>
      </c>
      <c r="D137" s="542" t="s">
        <v>3662</v>
      </c>
      <c r="E137" s="542" t="s">
        <v>3662</v>
      </c>
      <c r="F137" s="542" t="s">
        <v>3662</v>
      </c>
      <c r="G137" s="542" t="s">
        <v>3662</v>
      </c>
      <c r="H137" s="542" t="s">
        <v>3662</v>
      </c>
      <c r="I137" s="542" t="s">
        <v>3662</v>
      </c>
      <c r="J137" s="542" t="s">
        <v>3662</v>
      </c>
      <c r="K137" s="542" t="s">
        <v>3662</v>
      </c>
      <c r="L137" s="542" t="s">
        <v>3662</v>
      </c>
      <c r="M137" s="542" t="s">
        <v>3662</v>
      </c>
      <c r="N137" s="542" t="s">
        <v>3662</v>
      </c>
      <c r="O137" s="542" t="s">
        <v>3662</v>
      </c>
      <c r="P137" s="542" t="s">
        <v>3662</v>
      </c>
      <c r="Q137" s="542" t="s">
        <v>3662</v>
      </c>
      <c r="R137" s="547">
        <v>18</v>
      </c>
      <c r="S137" s="547" t="s">
        <v>178</v>
      </c>
      <c r="T137" s="547">
        <v>18460</v>
      </c>
      <c r="U137" s="547" t="s">
        <v>2111</v>
      </c>
      <c r="V137" s="547">
        <v>1080</v>
      </c>
      <c r="W137" s="547" t="s">
        <v>3986</v>
      </c>
      <c r="X137" s="547" t="s">
        <v>3977</v>
      </c>
      <c r="Y137" s="547" t="s">
        <v>207</v>
      </c>
      <c r="Z137" s="547" t="s">
        <v>3704</v>
      </c>
      <c r="AA137" s="542">
        <v>2160</v>
      </c>
      <c r="AB137" s="548" t="s">
        <v>3662</v>
      </c>
      <c r="AC137" s="542" t="s">
        <v>3987</v>
      </c>
      <c r="AD137" s="548" t="s">
        <v>3662</v>
      </c>
      <c r="AE137" s="551"/>
      <c r="AF137" s="551"/>
    </row>
    <row r="138" spans="1:32" ht="11.25" hidden="1" customHeight="1">
      <c r="A138" s="542" t="s">
        <v>3662</v>
      </c>
      <c r="B138" s="542" t="s">
        <v>3662</v>
      </c>
      <c r="C138" s="542" t="s">
        <v>3662</v>
      </c>
      <c r="D138" s="542" t="s">
        <v>3662</v>
      </c>
      <c r="E138" s="542" t="s">
        <v>3662</v>
      </c>
      <c r="F138" s="542" t="s">
        <v>3662</v>
      </c>
      <c r="G138" s="542" t="s">
        <v>3662</v>
      </c>
      <c r="H138" s="542" t="s">
        <v>3662</v>
      </c>
      <c r="I138" s="542" t="s">
        <v>3662</v>
      </c>
      <c r="J138" s="542" t="s">
        <v>3662</v>
      </c>
      <c r="K138" s="542" t="s">
        <v>3662</v>
      </c>
      <c r="L138" s="542" t="s">
        <v>3662</v>
      </c>
      <c r="M138" s="542" t="s">
        <v>3662</v>
      </c>
      <c r="N138" s="542" t="s">
        <v>3662</v>
      </c>
      <c r="O138" s="542" t="s">
        <v>3662</v>
      </c>
      <c r="P138" s="542" t="s">
        <v>3662</v>
      </c>
      <c r="Q138" s="542" t="s">
        <v>3662</v>
      </c>
      <c r="R138" s="547">
        <v>18</v>
      </c>
      <c r="S138" s="547" t="s">
        <v>178</v>
      </c>
      <c r="T138" s="547">
        <v>18460</v>
      </c>
      <c r="U138" s="547" t="s">
        <v>2111</v>
      </c>
      <c r="V138" s="547">
        <v>1081</v>
      </c>
      <c r="W138" s="547" t="s">
        <v>2963</v>
      </c>
      <c r="X138" s="547" t="s">
        <v>3922</v>
      </c>
      <c r="Y138" s="547" t="s">
        <v>207</v>
      </c>
      <c r="Z138" s="547" t="s">
        <v>3704</v>
      </c>
      <c r="AA138" s="542">
        <v>1846</v>
      </c>
      <c r="AB138" s="548" t="s">
        <v>3662</v>
      </c>
      <c r="AC138" s="542" t="s">
        <v>3988</v>
      </c>
      <c r="AD138" s="548" t="s">
        <v>3662</v>
      </c>
      <c r="AE138" s="551"/>
      <c r="AF138" s="551"/>
    </row>
    <row r="139" spans="1:32" ht="11.25" hidden="1" customHeight="1">
      <c r="A139" s="542" t="s">
        <v>3662</v>
      </c>
      <c r="B139" s="542" t="s">
        <v>3662</v>
      </c>
      <c r="C139" s="542" t="s">
        <v>3662</v>
      </c>
      <c r="D139" s="542" t="s">
        <v>3662</v>
      </c>
      <c r="E139" s="542" t="s">
        <v>3662</v>
      </c>
      <c r="F139" s="542" t="s">
        <v>3662</v>
      </c>
      <c r="G139" s="542" t="s">
        <v>3662</v>
      </c>
      <c r="H139" s="542" t="s">
        <v>3662</v>
      </c>
      <c r="I139" s="542" t="s">
        <v>3662</v>
      </c>
      <c r="J139" s="542" t="s">
        <v>3662</v>
      </c>
      <c r="K139" s="542" t="s">
        <v>3662</v>
      </c>
      <c r="L139" s="542" t="s">
        <v>3662</v>
      </c>
      <c r="M139" s="542" t="s">
        <v>3662</v>
      </c>
      <c r="N139" s="542" t="s">
        <v>3662</v>
      </c>
      <c r="O139" s="542" t="s">
        <v>3662</v>
      </c>
      <c r="P139" s="542" t="s">
        <v>3662</v>
      </c>
      <c r="Q139" s="542" t="s">
        <v>3662</v>
      </c>
      <c r="R139" s="547">
        <v>18</v>
      </c>
      <c r="S139" s="547" t="s">
        <v>178</v>
      </c>
      <c r="T139" s="547">
        <v>18756</v>
      </c>
      <c r="U139" s="547" t="s">
        <v>2121</v>
      </c>
      <c r="V139" s="547">
        <v>1081</v>
      </c>
      <c r="W139" s="547" t="s">
        <v>2963</v>
      </c>
      <c r="X139" s="547" t="s">
        <v>3625</v>
      </c>
      <c r="Y139" s="547" t="s">
        <v>3625</v>
      </c>
      <c r="Z139" s="547" t="s">
        <v>3625</v>
      </c>
      <c r="AA139" s="542" t="s">
        <v>3662</v>
      </c>
      <c r="AB139" s="542" t="s">
        <v>3662</v>
      </c>
      <c r="AC139" s="542">
        <v>1571</v>
      </c>
      <c r="AD139" s="548" t="s">
        <v>3662</v>
      </c>
      <c r="AE139" s="542" t="s">
        <v>3989</v>
      </c>
      <c r="AF139" s="548" t="s">
        <v>3662</v>
      </c>
    </row>
    <row r="140" spans="1:32" ht="11.25" hidden="1" customHeight="1">
      <c r="A140" s="542" t="s">
        <v>3662</v>
      </c>
      <c r="B140" s="542" t="s">
        <v>3662</v>
      </c>
      <c r="C140" s="542" t="s">
        <v>3662</v>
      </c>
      <c r="D140" s="542" t="s">
        <v>3662</v>
      </c>
      <c r="E140" s="542" t="s">
        <v>3662</v>
      </c>
      <c r="F140" s="542" t="s">
        <v>3662</v>
      </c>
      <c r="G140" s="542" t="s">
        <v>3662</v>
      </c>
      <c r="H140" s="542" t="s">
        <v>3662</v>
      </c>
      <c r="I140" s="542" t="s">
        <v>3662</v>
      </c>
      <c r="J140" s="542" t="s">
        <v>3662</v>
      </c>
      <c r="K140" s="542" t="s">
        <v>3662</v>
      </c>
      <c r="L140" s="542" t="s">
        <v>3662</v>
      </c>
      <c r="M140" s="542" t="s">
        <v>3662</v>
      </c>
      <c r="N140" s="542" t="s">
        <v>3662</v>
      </c>
      <c r="O140" s="542" t="s">
        <v>3662</v>
      </c>
      <c r="P140" s="542" t="s">
        <v>3662</v>
      </c>
      <c r="Q140" s="542" t="s">
        <v>3662</v>
      </c>
      <c r="R140" s="547">
        <v>18</v>
      </c>
      <c r="S140" s="547" t="s">
        <v>178</v>
      </c>
      <c r="T140" s="547">
        <v>18460</v>
      </c>
      <c r="U140" s="547" t="s">
        <v>2111</v>
      </c>
      <c r="V140" s="547">
        <v>1082</v>
      </c>
      <c r="W140" s="547" t="s">
        <v>3990</v>
      </c>
      <c r="X140" s="547" t="s">
        <v>3977</v>
      </c>
      <c r="Y140" s="547" t="s">
        <v>207</v>
      </c>
      <c r="Z140" s="547" t="s">
        <v>3704</v>
      </c>
      <c r="AA140" s="542">
        <v>1400</v>
      </c>
      <c r="AB140" s="548" t="s">
        <v>3662</v>
      </c>
      <c r="AC140" s="542" t="s">
        <v>3991</v>
      </c>
      <c r="AD140" s="548" t="s">
        <v>3662</v>
      </c>
      <c r="AE140" s="551"/>
      <c r="AF140" s="551"/>
    </row>
    <row r="141" spans="1:32" ht="11.25" hidden="1" customHeight="1">
      <c r="A141" s="542" t="s">
        <v>3662</v>
      </c>
      <c r="B141" s="542" t="s">
        <v>3662</v>
      </c>
      <c r="C141" s="542" t="s">
        <v>3662</v>
      </c>
      <c r="D141" s="542" t="s">
        <v>3662</v>
      </c>
      <c r="E141" s="542" t="s">
        <v>3662</v>
      </c>
      <c r="F141" s="542" t="s">
        <v>3662</v>
      </c>
      <c r="G141" s="542" t="s">
        <v>3662</v>
      </c>
      <c r="H141" s="542" t="s">
        <v>3662</v>
      </c>
      <c r="I141" s="542" t="s">
        <v>3662</v>
      </c>
      <c r="J141" s="542" t="s">
        <v>3662</v>
      </c>
      <c r="K141" s="542" t="s">
        <v>3662</v>
      </c>
      <c r="L141" s="542" t="s">
        <v>3662</v>
      </c>
      <c r="M141" s="542" t="s">
        <v>3662</v>
      </c>
      <c r="N141" s="542" t="s">
        <v>3662</v>
      </c>
      <c r="O141" s="542" t="s">
        <v>3662</v>
      </c>
      <c r="P141" s="542" t="s">
        <v>3662</v>
      </c>
      <c r="Q141" s="542" t="s">
        <v>3662</v>
      </c>
      <c r="R141" s="547">
        <v>18</v>
      </c>
      <c r="S141" s="547" t="s">
        <v>178</v>
      </c>
      <c r="T141" s="547">
        <v>18460</v>
      </c>
      <c r="U141" s="547" t="s">
        <v>2111</v>
      </c>
      <c r="V141" s="547">
        <v>1083</v>
      </c>
      <c r="W141" s="547" t="s">
        <v>1601</v>
      </c>
      <c r="X141" s="547" t="s">
        <v>3977</v>
      </c>
      <c r="Y141" s="547" t="s">
        <v>207</v>
      </c>
      <c r="Z141" s="547" t="s">
        <v>3704</v>
      </c>
      <c r="AA141" s="542">
        <v>1739</v>
      </c>
      <c r="AB141" s="548" t="s">
        <v>3662</v>
      </c>
      <c r="AC141" s="542" t="s">
        <v>3992</v>
      </c>
      <c r="AD141" s="548" t="s">
        <v>3662</v>
      </c>
      <c r="AE141" s="551"/>
      <c r="AF141" s="551"/>
    </row>
    <row r="142" spans="1:32" ht="11.25" hidden="1" customHeight="1">
      <c r="A142" s="542" t="s">
        <v>3662</v>
      </c>
      <c r="B142" s="542" t="s">
        <v>3662</v>
      </c>
      <c r="C142" s="542" t="s">
        <v>3662</v>
      </c>
      <c r="D142" s="542" t="s">
        <v>3662</v>
      </c>
      <c r="E142" s="542" t="s">
        <v>3662</v>
      </c>
      <c r="F142" s="542" t="s">
        <v>3662</v>
      </c>
      <c r="G142" s="542" t="s">
        <v>3662</v>
      </c>
      <c r="H142" s="542" t="s">
        <v>3662</v>
      </c>
      <c r="I142" s="542" t="s">
        <v>3662</v>
      </c>
      <c r="J142" s="542" t="s">
        <v>3662</v>
      </c>
      <c r="K142" s="542" t="s">
        <v>3662</v>
      </c>
      <c r="L142" s="542" t="s">
        <v>3662</v>
      </c>
      <c r="M142" s="542" t="s">
        <v>3662</v>
      </c>
      <c r="N142" s="542" t="s">
        <v>3662</v>
      </c>
      <c r="O142" s="542" t="s">
        <v>3662</v>
      </c>
      <c r="P142" s="542" t="s">
        <v>3662</v>
      </c>
      <c r="Q142" s="542" t="s">
        <v>3662</v>
      </c>
      <c r="R142" s="547">
        <v>18</v>
      </c>
      <c r="S142" s="547" t="s">
        <v>178</v>
      </c>
      <c r="T142" s="547">
        <v>18592</v>
      </c>
      <c r="U142" s="547" t="s">
        <v>2115</v>
      </c>
      <c r="V142" s="547">
        <v>1084</v>
      </c>
      <c r="W142" s="547" t="s">
        <v>3993</v>
      </c>
      <c r="X142" s="547" t="s">
        <v>3966</v>
      </c>
      <c r="Y142" s="547" t="s">
        <v>207</v>
      </c>
      <c r="Z142" s="547" t="s">
        <v>3969</v>
      </c>
      <c r="AA142" s="542">
        <v>1633</v>
      </c>
      <c r="AB142" s="548" t="s">
        <v>3662</v>
      </c>
      <c r="AC142" s="542" t="s">
        <v>3994</v>
      </c>
      <c r="AD142" s="548" t="s">
        <v>3662</v>
      </c>
      <c r="AE142" s="551"/>
      <c r="AF142" s="551"/>
    </row>
    <row r="143" spans="1:32" ht="11.25" hidden="1" customHeight="1">
      <c r="A143" s="542" t="s">
        <v>3662</v>
      </c>
      <c r="B143" s="542" t="s">
        <v>3662</v>
      </c>
      <c r="C143" s="542" t="s">
        <v>3662</v>
      </c>
      <c r="D143" s="542" t="s">
        <v>3662</v>
      </c>
      <c r="E143" s="542" t="s">
        <v>3662</v>
      </c>
      <c r="F143" s="542" t="s">
        <v>3662</v>
      </c>
      <c r="G143" s="542" t="s">
        <v>3662</v>
      </c>
      <c r="H143" s="542" t="s">
        <v>3662</v>
      </c>
      <c r="I143" s="542" t="s">
        <v>3662</v>
      </c>
      <c r="J143" s="542" t="s">
        <v>3662</v>
      </c>
      <c r="K143" s="542" t="s">
        <v>3662</v>
      </c>
      <c r="L143" s="542" t="s">
        <v>3662</v>
      </c>
      <c r="M143" s="542" t="s">
        <v>3662</v>
      </c>
      <c r="N143" s="542" t="s">
        <v>3662</v>
      </c>
      <c r="O143" s="542" t="s">
        <v>3662</v>
      </c>
      <c r="P143" s="542" t="s">
        <v>3662</v>
      </c>
      <c r="Q143" s="542" t="s">
        <v>3662</v>
      </c>
      <c r="R143" s="547">
        <v>18</v>
      </c>
      <c r="S143" s="547" t="s">
        <v>178</v>
      </c>
      <c r="T143" s="547">
        <v>18610</v>
      </c>
      <c r="U143" s="547" t="s">
        <v>3995</v>
      </c>
      <c r="V143" s="547">
        <v>1085</v>
      </c>
      <c r="W143" s="547" t="s">
        <v>3996</v>
      </c>
      <c r="X143" s="547" t="s">
        <v>3966</v>
      </c>
      <c r="Y143" s="547" t="s">
        <v>207</v>
      </c>
      <c r="Z143" s="547" t="s">
        <v>3969</v>
      </c>
      <c r="AA143" s="542">
        <v>1641</v>
      </c>
      <c r="AB143" s="548" t="s">
        <v>3662</v>
      </c>
      <c r="AC143" s="542" t="s">
        <v>3997</v>
      </c>
      <c r="AD143" s="548" t="s">
        <v>3662</v>
      </c>
      <c r="AE143" s="551"/>
      <c r="AF143" s="551"/>
    </row>
    <row r="144" spans="1:32" ht="11.25" hidden="1" customHeight="1">
      <c r="A144" s="542" t="s">
        <v>3662</v>
      </c>
      <c r="B144" s="542" t="s">
        <v>3662</v>
      </c>
      <c r="C144" s="542" t="s">
        <v>3662</v>
      </c>
      <c r="D144" s="542" t="s">
        <v>3662</v>
      </c>
      <c r="E144" s="542" t="s">
        <v>3662</v>
      </c>
      <c r="F144" s="542" t="s">
        <v>3662</v>
      </c>
      <c r="G144" s="542" t="s">
        <v>3662</v>
      </c>
      <c r="H144" s="542" t="s">
        <v>3662</v>
      </c>
      <c r="I144" s="542" t="s">
        <v>3662</v>
      </c>
      <c r="J144" s="542" t="s">
        <v>3662</v>
      </c>
      <c r="K144" s="542" t="s">
        <v>3662</v>
      </c>
      <c r="L144" s="542" t="s">
        <v>3662</v>
      </c>
      <c r="M144" s="542" t="s">
        <v>3662</v>
      </c>
      <c r="N144" s="542" t="s">
        <v>3662</v>
      </c>
      <c r="O144" s="542" t="s">
        <v>3662</v>
      </c>
      <c r="P144" s="542" t="s">
        <v>3662</v>
      </c>
      <c r="Q144" s="542" t="s">
        <v>3662</v>
      </c>
      <c r="R144" s="547">
        <v>18</v>
      </c>
      <c r="S144" s="547" t="s">
        <v>178</v>
      </c>
      <c r="T144" s="547">
        <v>18610</v>
      </c>
      <c r="U144" s="547" t="s">
        <v>3995</v>
      </c>
      <c r="V144" s="547">
        <v>1086</v>
      </c>
      <c r="W144" s="547" t="s">
        <v>3998</v>
      </c>
      <c r="X144" s="547" t="s">
        <v>3703</v>
      </c>
      <c r="Y144" s="547" t="s">
        <v>207</v>
      </c>
      <c r="Z144" s="547" t="s">
        <v>3969</v>
      </c>
      <c r="AA144" s="542">
        <v>2064</v>
      </c>
      <c r="AB144" s="548" t="s">
        <v>3662</v>
      </c>
      <c r="AC144" s="542" t="s">
        <v>3999</v>
      </c>
      <c r="AD144" s="548" t="s">
        <v>3662</v>
      </c>
      <c r="AE144" s="551"/>
      <c r="AF144" s="551"/>
    </row>
    <row r="145" spans="1:32" ht="11.25" hidden="1" customHeight="1">
      <c r="A145" s="542" t="s">
        <v>3662</v>
      </c>
      <c r="B145" s="542" t="s">
        <v>3662</v>
      </c>
      <c r="C145" s="542" t="s">
        <v>3662</v>
      </c>
      <c r="D145" s="542" t="s">
        <v>3662</v>
      </c>
      <c r="E145" s="542" t="s">
        <v>3662</v>
      </c>
      <c r="F145" s="542" t="s">
        <v>3662</v>
      </c>
      <c r="G145" s="542" t="s">
        <v>3662</v>
      </c>
      <c r="H145" s="542" t="s">
        <v>3662</v>
      </c>
      <c r="I145" s="542" t="s">
        <v>3662</v>
      </c>
      <c r="J145" s="542" t="s">
        <v>3662</v>
      </c>
      <c r="K145" s="542" t="s">
        <v>3662</v>
      </c>
      <c r="L145" s="542" t="s">
        <v>3662</v>
      </c>
      <c r="M145" s="542" t="s">
        <v>3662</v>
      </c>
      <c r="N145" s="542" t="s">
        <v>3662</v>
      </c>
      <c r="O145" s="542" t="s">
        <v>3662</v>
      </c>
      <c r="P145" s="542" t="s">
        <v>3662</v>
      </c>
      <c r="Q145" s="542" t="s">
        <v>3662</v>
      </c>
      <c r="R145" s="547">
        <v>19</v>
      </c>
      <c r="S145" s="547" t="s">
        <v>179</v>
      </c>
      <c r="T145" s="547">
        <v>19533</v>
      </c>
      <c r="U145" s="547" t="s">
        <v>2172</v>
      </c>
      <c r="V145" s="547">
        <v>1086</v>
      </c>
      <c r="W145" s="547" t="s">
        <v>3998</v>
      </c>
      <c r="X145" s="547" t="s">
        <v>3703</v>
      </c>
      <c r="Y145" s="547" t="s">
        <v>207</v>
      </c>
      <c r="Z145" s="547" t="s">
        <v>3969</v>
      </c>
      <c r="AA145" s="542">
        <v>1448</v>
      </c>
      <c r="AB145" s="548" t="s">
        <v>3662</v>
      </c>
      <c r="AC145" s="542" t="s">
        <v>4000</v>
      </c>
      <c r="AD145" s="548" t="s">
        <v>3662</v>
      </c>
      <c r="AE145" s="551"/>
      <c r="AF145" s="551"/>
    </row>
    <row r="146" spans="1:32" ht="11.25" hidden="1" customHeight="1">
      <c r="A146" s="542" t="s">
        <v>3662</v>
      </c>
      <c r="B146" s="542" t="s">
        <v>3662</v>
      </c>
      <c r="C146" s="542" t="s">
        <v>3662</v>
      </c>
      <c r="D146" s="542" t="s">
        <v>3662</v>
      </c>
      <c r="E146" s="542" t="s">
        <v>3662</v>
      </c>
      <c r="F146" s="542" t="s">
        <v>3662</v>
      </c>
      <c r="G146" s="542" t="s">
        <v>3662</v>
      </c>
      <c r="H146" s="542" t="s">
        <v>3662</v>
      </c>
      <c r="I146" s="542" t="s">
        <v>3662</v>
      </c>
      <c r="J146" s="542" t="s">
        <v>3662</v>
      </c>
      <c r="K146" s="542" t="s">
        <v>3662</v>
      </c>
      <c r="L146" s="542" t="s">
        <v>3662</v>
      </c>
      <c r="M146" s="542" t="s">
        <v>3662</v>
      </c>
      <c r="N146" s="542" t="s">
        <v>3662</v>
      </c>
      <c r="O146" s="542" t="s">
        <v>3662</v>
      </c>
      <c r="P146" s="542" t="s">
        <v>3662</v>
      </c>
      <c r="Q146" s="542" t="s">
        <v>3662</v>
      </c>
      <c r="R146" s="547">
        <v>18</v>
      </c>
      <c r="S146" s="547" t="s">
        <v>178</v>
      </c>
      <c r="T146" s="547">
        <v>18610</v>
      </c>
      <c r="U146" s="547" t="s">
        <v>3995</v>
      </c>
      <c r="V146" s="547">
        <v>1087</v>
      </c>
      <c r="W146" s="547" t="s">
        <v>3185</v>
      </c>
      <c r="X146" s="547" t="s">
        <v>3703</v>
      </c>
      <c r="Y146" s="547" t="s">
        <v>207</v>
      </c>
      <c r="Z146" s="547" t="s">
        <v>3969</v>
      </c>
      <c r="AA146" s="542">
        <v>1227</v>
      </c>
      <c r="AB146" s="548" t="s">
        <v>3662</v>
      </c>
      <c r="AC146" s="542" t="s">
        <v>4001</v>
      </c>
      <c r="AD146" s="548" t="s">
        <v>3662</v>
      </c>
      <c r="AE146" s="551"/>
      <c r="AF146" s="551"/>
    </row>
    <row r="147" spans="1:32" ht="11.25" hidden="1" customHeight="1">
      <c r="A147" s="542" t="s">
        <v>3662</v>
      </c>
      <c r="B147" s="542" t="s">
        <v>3662</v>
      </c>
      <c r="C147" s="542" t="s">
        <v>3662</v>
      </c>
      <c r="D147" s="542" t="s">
        <v>3662</v>
      </c>
      <c r="E147" s="542" t="s">
        <v>3662</v>
      </c>
      <c r="F147" s="542" t="s">
        <v>3662</v>
      </c>
      <c r="G147" s="542" t="s">
        <v>3662</v>
      </c>
      <c r="H147" s="542" t="s">
        <v>3662</v>
      </c>
      <c r="I147" s="542" t="s">
        <v>3662</v>
      </c>
      <c r="J147" s="542" t="s">
        <v>3662</v>
      </c>
      <c r="K147" s="542" t="s">
        <v>3662</v>
      </c>
      <c r="L147" s="542" t="s">
        <v>3662</v>
      </c>
      <c r="M147" s="542" t="s">
        <v>3662</v>
      </c>
      <c r="N147" s="542" t="s">
        <v>3662</v>
      </c>
      <c r="O147" s="542" t="s">
        <v>3662</v>
      </c>
      <c r="P147" s="542" t="s">
        <v>3662</v>
      </c>
      <c r="Q147" s="542" t="s">
        <v>3662</v>
      </c>
      <c r="R147" s="547">
        <v>19</v>
      </c>
      <c r="S147" s="547" t="s">
        <v>179</v>
      </c>
      <c r="T147" s="547">
        <v>19533</v>
      </c>
      <c r="U147" s="547" t="s">
        <v>2172</v>
      </c>
      <c r="V147" s="547">
        <v>1087</v>
      </c>
      <c r="W147" s="547" t="s">
        <v>3185</v>
      </c>
      <c r="X147" s="547" t="s">
        <v>3625</v>
      </c>
      <c r="Y147" s="547" t="s">
        <v>3625</v>
      </c>
      <c r="Z147" s="547" t="s">
        <v>3625</v>
      </c>
      <c r="AA147" s="542" t="s">
        <v>3662</v>
      </c>
      <c r="AB147" s="542" t="s">
        <v>3662</v>
      </c>
      <c r="AC147" s="542">
        <v>1642</v>
      </c>
      <c r="AD147" s="548" t="s">
        <v>3662</v>
      </c>
      <c r="AE147" s="542" t="s">
        <v>4002</v>
      </c>
      <c r="AF147" s="548" t="s">
        <v>3662</v>
      </c>
    </row>
    <row r="148" spans="1:32" ht="11.25" hidden="1" customHeight="1">
      <c r="A148" s="542" t="s">
        <v>3662</v>
      </c>
      <c r="B148" s="542" t="s">
        <v>3662</v>
      </c>
      <c r="C148" s="542" t="s">
        <v>3662</v>
      </c>
      <c r="D148" s="542" t="s">
        <v>3662</v>
      </c>
      <c r="E148" s="542" t="s">
        <v>3662</v>
      </c>
      <c r="F148" s="542" t="s">
        <v>3662</v>
      </c>
      <c r="G148" s="542" t="s">
        <v>3662</v>
      </c>
      <c r="H148" s="542" t="s">
        <v>3662</v>
      </c>
      <c r="I148" s="542" t="s">
        <v>3662</v>
      </c>
      <c r="J148" s="542" t="s">
        <v>3662</v>
      </c>
      <c r="K148" s="542" t="s">
        <v>3662</v>
      </c>
      <c r="L148" s="542" t="s">
        <v>3662</v>
      </c>
      <c r="M148" s="542" t="s">
        <v>3662</v>
      </c>
      <c r="N148" s="542" t="s">
        <v>3662</v>
      </c>
      <c r="O148" s="542" t="s">
        <v>3662</v>
      </c>
      <c r="P148" s="542" t="s">
        <v>3662</v>
      </c>
      <c r="Q148" s="542" t="s">
        <v>3662</v>
      </c>
      <c r="R148" s="547">
        <v>18</v>
      </c>
      <c r="S148" s="547" t="s">
        <v>178</v>
      </c>
      <c r="T148" s="547">
        <v>18753</v>
      </c>
      <c r="U148" s="547" t="s">
        <v>4003</v>
      </c>
      <c r="V148" s="547">
        <v>1088</v>
      </c>
      <c r="W148" s="547" t="s">
        <v>2608</v>
      </c>
      <c r="X148" s="547" t="s">
        <v>3966</v>
      </c>
      <c r="Y148" s="547" t="s">
        <v>207</v>
      </c>
      <c r="Z148" s="547" t="s">
        <v>3704</v>
      </c>
      <c r="AA148" s="542">
        <v>1592</v>
      </c>
      <c r="AB148" s="548" t="s">
        <v>3662</v>
      </c>
      <c r="AC148" s="542" t="s">
        <v>4004</v>
      </c>
      <c r="AD148" s="548" t="s">
        <v>3662</v>
      </c>
      <c r="AE148" s="551"/>
      <c r="AF148" s="551"/>
    </row>
    <row r="149" spans="1:32" ht="11.25" hidden="1" customHeight="1">
      <c r="A149" s="542" t="s">
        <v>3662</v>
      </c>
      <c r="B149" s="542" t="s">
        <v>3662</v>
      </c>
      <c r="C149" s="542" t="s">
        <v>3662</v>
      </c>
      <c r="D149" s="542" t="s">
        <v>3662</v>
      </c>
      <c r="E149" s="542" t="s">
        <v>3662</v>
      </c>
      <c r="F149" s="542" t="s">
        <v>3662</v>
      </c>
      <c r="G149" s="542" t="s">
        <v>3662</v>
      </c>
      <c r="H149" s="542" t="s">
        <v>3662</v>
      </c>
      <c r="I149" s="542" t="s">
        <v>3662</v>
      </c>
      <c r="J149" s="542" t="s">
        <v>3662</v>
      </c>
      <c r="K149" s="542" t="s">
        <v>3662</v>
      </c>
      <c r="L149" s="542" t="s">
        <v>3662</v>
      </c>
      <c r="M149" s="542" t="s">
        <v>3662</v>
      </c>
      <c r="N149" s="542" t="s">
        <v>3662</v>
      </c>
      <c r="O149" s="542" t="s">
        <v>3662</v>
      </c>
      <c r="P149" s="542" t="s">
        <v>3662</v>
      </c>
      <c r="Q149" s="542" t="s">
        <v>3662</v>
      </c>
      <c r="R149" s="547">
        <v>18</v>
      </c>
      <c r="S149" s="547" t="s">
        <v>178</v>
      </c>
      <c r="T149" s="547">
        <v>18753</v>
      </c>
      <c r="U149" s="547" t="s">
        <v>4003</v>
      </c>
      <c r="V149" s="547">
        <v>1089</v>
      </c>
      <c r="W149" s="547" t="s">
        <v>4005</v>
      </c>
      <c r="X149" s="547" t="s">
        <v>206</v>
      </c>
      <c r="Y149" s="547" t="s">
        <v>207</v>
      </c>
      <c r="Z149" s="547" t="s">
        <v>3704</v>
      </c>
      <c r="AA149" s="542">
        <v>1116</v>
      </c>
      <c r="AB149" s="548" t="s">
        <v>3662</v>
      </c>
      <c r="AC149" s="542" t="s">
        <v>4006</v>
      </c>
      <c r="AD149" s="548" t="s">
        <v>3662</v>
      </c>
      <c r="AE149" s="551"/>
      <c r="AF149" s="551"/>
    </row>
    <row r="150" spans="1:32" ht="11.25" hidden="1" customHeight="1">
      <c r="A150" s="542" t="s">
        <v>3662</v>
      </c>
      <c r="B150" s="542" t="s">
        <v>3662</v>
      </c>
      <c r="C150" s="542" t="s">
        <v>3662</v>
      </c>
      <c r="D150" s="542" t="s">
        <v>3662</v>
      </c>
      <c r="E150" s="542" t="s">
        <v>3662</v>
      </c>
      <c r="F150" s="542" t="s">
        <v>3662</v>
      </c>
      <c r="G150" s="542" t="s">
        <v>3662</v>
      </c>
      <c r="H150" s="542" t="s">
        <v>3662</v>
      </c>
      <c r="I150" s="542" t="s">
        <v>3662</v>
      </c>
      <c r="J150" s="542" t="s">
        <v>3662</v>
      </c>
      <c r="K150" s="542" t="s">
        <v>3662</v>
      </c>
      <c r="L150" s="542" t="s">
        <v>3662</v>
      </c>
      <c r="M150" s="542" t="s">
        <v>3662</v>
      </c>
      <c r="N150" s="542" t="s">
        <v>3662</v>
      </c>
      <c r="O150" s="542" t="s">
        <v>3662</v>
      </c>
      <c r="P150" s="542" t="s">
        <v>3662</v>
      </c>
      <c r="Q150" s="542" t="s">
        <v>3662</v>
      </c>
      <c r="R150" s="547">
        <v>95</v>
      </c>
      <c r="S150" s="547" t="s">
        <v>202</v>
      </c>
      <c r="T150" s="547">
        <v>95015</v>
      </c>
      <c r="U150" s="547" t="s">
        <v>1723</v>
      </c>
      <c r="V150" s="547">
        <v>1089</v>
      </c>
      <c r="W150" s="547" t="s">
        <v>4005</v>
      </c>
      <c r="X150" s="547" t="s">
        <v>206</v>
      </c>
      <c r="Y150" s="547" t="s">
        <v>207</v>
      </c>
      <c r="Z150" s="547" t="s">
        <v>3704</v>
      </c>
      <c r="AA150" s="542">
        <v>1031</v>
      </c>
      <c r="AB150" s="548" t="s">
        <v>3662</v>
      </c>
      <c r="AC150" s="542" t="s">
        <v>4007</v>
      </c>
      <c r="AD150" s="548" t="s">
        <v>3662</v>
      </c>
      <c r="AE150" s="551"/>
      <c r="AF150" s="551"/>
    </row>
    <row r="151" spans="1:32" ht="11.25" hidden="1" customHeight="1">
      <c r="A151" s="542" t="s">
        <v>3662</v>
      </c>
      <c r="B151" s="542" t="s">
        <v>3662</v>
      </c>
      <c r="C151" s="542" t="s">
        <v>3662</v>
      </c>
      <c r="D151" s="542" t="s">
        <v>3662</v>
      </c>
      <c r="E151" s="542" t="s">
        <v>3662</v>
      </c>
      <c r="F151" s="542" t="s">
        <v>3662</v>
      </c>
      <c r="G151" s="542" t="s">
        <v>3662</v>
      </c>
      <c r="H151" s="542" t="s">
        <v>3662</v>
      </c>
      <c r="I151" s="542" t="s">
        <v>3662</v>
      </c>
      <c r="J151" s="542" t="s">
        <v>3662</v>
      </c>
      <c r="K151" s="542" t="s">
        <v>3662</v>
      </c>
      <c r="L151" s="542" t="s">
        <v>3662</v>
      </c>
      <c r="M151" s="542" t="s">
        <v>3662</v>
      </c>
      <c r="N151" s="542" t="s">
        <v>3662</v>
      </c>
      <c r="O151" s="542" t="s">
        <v>3662</v>
      </c>
      <c r="P151" s="542" t="s">
        <v>3662</v>
      </c>
      <c r="Q151" s="542" t="s">
        <v>3662</v>
      </c>
      <c r="R151" s="547">
        <v>50</v>
      </c>
      <c r="S151" s="547" t="s">
        <v>187</v>
      </c>
      <c r="T151" s="547">
        <v>50350</v>
      </c>
      <c r="U151" s="547" t="s">
        <v>2782</v>
      </c>
      <c r="V151" s="547">
        <v>1089</v>
      </c>
      <c r="W151" s="547" t="s">
        <v>4005</v>
      </c>
      <c r="X151" s="547" t="s">
        <v>206</v>
      </c>
      <c r="Y151" s="547" t="s">
        <v>207</v>
      </c>
      <c r="Z151" s="547" t="s">
        <v>3704</v>
      </c>
      <c r="AA151" s="542">
        <v>1594</v>
      </c>
      <c r="AB151" s="548" t="s">
        <v>3662</v>
      </c>
      <c r="AC151" s="542" t="s">
        <v>4008</v>
      </c>
      <c r="AD151" s="548" t="s">
        <v>3662</v>
      </c>
      <c r="AE151" s="551"/>
      <c r="AF151" s="551"/>
    </row>
    <row r="152" spans="1:32" ht="11.25" hidden="1" customHeight="1">
      <c r="A152" s="542" t="s">
        <v>3662</v>
      </c>
      <c r="B152" s="542" t="s">
        <v>3662</v>
      </c>
      <c r="C152" s="542" t="s">
        <v>3662</v>
      </c>
      <c r="D152" s="542" t="s">
        <v>3662</v>
      </c>
      <c r="E152" s="542" t="s">
        <v>3662</v>
      </c>
      <c r="F152" s="542" t="s">
        <v>3662</v>
      </c>
      <c r="G152" s="542" t="s">
        <v>3662</v>
      </c>
      <c r="H152" s="542" t="s">
        <v>3662</v>
      </c>
      <c r="I152" s="542" t="s">
        <v>3662</v>
      </c>
      <c r="J152" s="542" t="s">
        <v>3662</v>
      </c>
      <c r="K152" s="542" t="s">
        <v>3662</v>
      </c>
      <c r="L152" s="542" t="s">
        <v>3662</v>
      </c>
      <c r="M152" s="542" t="s">
        <v>3662</v>
      </c>
      <c r="N152" s="542" t="s">
        <v>3662</v>
      </c>
      <c r="O152" s="542" t="s">
        <v>3662</v>
      </c>
      <c r="P152" s="542" t="s">
        <v>3662</v>
      </c>
      <c r="Q152" s="542" t="s">
        <v>3662</v>
      </c>
      <c r="R152" s="547">
        <v>18</v>
      </c>
      <c r="S152" s="547" t="s">
        <v>178</v>
      </c>
      <c r="T152" s="547">
        <v>18756</v>
      </c>
      <c r="U152" s="547" t="s">
        <v>2121</v>
      </c>
      <c r="V152" s="547">
        <v>1090</v>
      </c>
      <c r="W152" s="547" t="s">
        <v>4009</v>
      </c>
      <c r="X152" s="547" t="s">
        <v>3675</v>
      </c>
      <c r="Y152" s="547" t="s">
        <v>207</v>
      </c>
      <c r="Z152" s="547" t="s">
        <v>3676</v>
      </c>
      <c r="AA152" s="542" t="s">
        <v>3662</v>
      </c>
      <c r="AB152" s="542" t="s">
        <v>3662</v>
      </c>
      <c r="AC152" s="542">
        <v>1330</v>
      </c>
      <c r="AD152" s="548" t="s">
        <v>3662</v>
      </c>
      <c r="AE152" s="542" t="s">
        <v>4010</v>
      </c>
      <c r="AF152" s="548" t="s">
        <v>3662</v>
      </c>
    </row>
    <row r="153" spans="1:32" ht="11.25" hidden="1" customHeight="1">
      <c r="A153" s="542" t="s">
        <v>3662</v>
      </c>
      <c r="B153" s="542" t="s">
        <v>3662</v>
      </c>
      <c r="C153" s="542" t="s">
        <v>3662</v>
      </c>
      <c r="D153" s="542" t="s">
        <v>3662</v>
      </c>
      <c r="E153" s="542" t="s">
        <v>3662</v>
      </c>
      <c r="F153" s="542" t="s">
        <v>3662</v>
      </c>
      <c r="G153" s="542" t="s">
        <v>3662</v>
      </c>
      <c r="H153" s="542" t="s">
        <v>3662</v>
      </c>
      <c r="I153" s="542" t="s">
        <v>3662</v>
      </c>
      <c r="J153" s="542" t="s">
        <v>3662</v>
      </c>
      <c r="K153" s="542" t="s">
        <v>3662</v>
      </c>
      <c r="L153" s="542" t="s">
        <v>3662</v>
      </c>
      <c r="M153" s="542" t="s">
        <v>3662</v>
      </c>
      <c r="N153" s="542" t="s">
        <v>3662</v>
      </c>
      <c r="O153" s="542" t="s">
        <v>3662</v>
      </c>
      <c r="P153" s="542" t="s">
        <v>3662</v>
      </c>
      <c r="Q153" s="542" t="s">
        <v>3662</v>
      </c>
      <c r="R153" s="547">
        <v>18</v>
      </c>
      <c r="S153" s="547" t="s">
        <v>178</v>
      </c>
      <c r="T153" s="547">
        <v>18756</v>
      </c>
      <c r="U153" s="547" t="s">
        <v>2121</v>
      </c>
      <c r="V153" s="547">
        <v>1091</v>
      </c>
      <c r="W153" s="547" t="s">
        <v>4011</v>
      </c>
      <c r="X153" s="547" t="s">
        <v>3675</v>
      </c>
      <c r="Y153" s="547" t="s">
        <v>207</v>
      </c>
      <c r="Z153" s="547" t="s">
        <v>3676</v>
      </c>
      <c r="AA153" s="542" t="s">
        <v>3662</v>
      </c>
      <c r="AB153" s="542" t="s">
        <v>3662</v>
      </c>
      <c r="AC153" s="542">
        <v>1411</v>
      </c>
      <c r="AD153" s="548" t="s">
        <v>3662</v>
      </c>
      <c r="AE153" s="542" t="s">
        <v>4012</v>
      </c>
      <c r="AF153" s="548" t="s">
        <v>3662</v>
      </c>
    </row>
    <row r="154" spans="1:32" ht="11.25" hidden="1" customHeight="1">
      <c r="A154" s="542" t="s">
        <v>3662</v>
      </c>
      <c r="B154" s="542" t="s">
        <v>3662</v>
      </c>
      <c r="C154" s="542" t="s">
        <v>3662</v>
      </c>
      <c r="D154" s="542" t="s">
        <v>3662</v>
      </c>
      <c r="E154" s="542" t="s">
        <v>3662</v>
      </c>
      <c r="F154" s="542" t="s">
        <v>3662</v>
      </c>
      <c r="G154" s="542" t="s">
        <v>3662</v>
      </c>
      <c r="H154" s="542" t="s">
        <v>3662</v>
      </c>
      <c r="I154" s="542" t="s">
        <v>3662</v>
      </c>
      <c r="J154" s="542" t="s">
        <v>3662</v>
      </c>
      <c r="K154" s="542" t="s">
        <v>3662</v>
      </c>
      <c r="L154" s="542" t="s">
        <v>3662</v>
      </c>
      <c r="M154" s="542" t="s">
        <v>3662</v>
      </c>
      <c r="N154" s="542" t="s">
        <v>3662</v>
      </c>
      <c r="O154" s="542" t="s">
        <v>3662</v>
      </c>
      <c r="P154" s="542" t="s">
        <v>3662</v>
      </c>
      <c r="Q154" s="542" t="s">
        <v>3662</v>
      </c>
      <c r="R154" s="547">
        <v>18</v>
      </c>
      <c r="S154" s="547" t="s">
        <v>178</v>
      </c>
      <c r="T154" s="547">
        <v>18756</v>
      </c>
      <c r="U154" s="547" t="s">
        <v>2121</v>
      </c>
      <c r="V154" s="547">
        <v>1092</v>
      </c>
      <c r="W154" s="547" t="s">
        <v>4013</v>
      </c>
      <c r="X154" s="547" t="s">
        <v>3675</v>
      </c>
      <c r="Y154" s="547" t="s">
        <v>207</v>
      </c>
      <c r="Z154" s="547" t="s">
        <v>3676</v>
      </c>
      <c r="AA154" s="542" t="s">
        <v>3662</v>
      </c>
      <c r="AB154" s="542" t="s">
        <v>3662</v>
      </c>
      <c r="AC154" s="542">
        <v>1841</v>
      </c>
      <c r="AD154" s="548" t="s">
        <v>3662</v>
      </c>
      <c r="AE154" s="542" t="s">
        <v>4014</v>
      </c>
      <c r="AF154" s="548" t="s">
        <v>3662</v>
      </c>
    </row>
    <row r="155" spans="1:32" ht="11.25" hidden="1" customHeight="1">
      <c r="A155" s="542" t="s">
        <v>3662</v>
      </c>
      <c r="B155" s="542" t="s">
        <v>3662</v>
      </c>
      <c r="C155" s="542" t="s">
        <v>3662</v>
      </c>
      <c r="D155" s="542" t="s">
        <v>3662</v>
      </c>
      <c r="E155" s="542" t="s">
        <v>3662</v>
      </c>
      <c r="F155" s="542" t="s">
        <v>3662</v>
      </c>
      <c r="G155" s="542" t="s">
        <v>3662</v>
      </c>
      <c r="H155" s="542" t="s">
        <v>3662</v>
      </c>
      <c r="I155" s="542" t="s">
        <v>3662</v>
      </c>
      <c r="J155" s="542" t="s">
        <v>3662</v>
      </c>
      <c r="K155" s="542" t="s">
        <v>3662</v>
      </c>
      <c r="L155" s="542" t="s">
        <v>3662</v>
      </c>
      <c r="M155" s="542" t="s">
        <v>3662</v>
      </c>
      <c r="N155" s="542" t="s">
        <v>3662</v>
      </c>
      <c r="O155" s="542" t="s">
        <v>3662</v>
      </c>
      <c r="P155" s="542" t="s">
        <v>3662</v>
      </c>
      <c r="Q155" s="542" t="s">
        <v>3662</v>
      </c>
      <c r="R155" s="547">
        <v>18</v>
      </c>
      <c r="S155" s="547" t="s">
        <v>178</v>
      </c>
      <c r="T155" s="547">
        <v>18460</v>
      </c>
      <c r="U155" s="547" t="s">
        <v>2111</v>
      </c>
      <c r="V155" s="547">
        <v>1093</v>
      </c>
      <c r="W155" s="547" t="s">
        <v>4015</v>
      </c>
      <c r="X155" s="547" t="s">
        <v>3625</v>
      </c>
      <c r="Y155" s="547" t="s">
        <v>3625</v>
      </c>
      <c r="Z155" s="547" t="s">
        <v>3625</v>
      </c>
      <c r="AA155" s="542" t="s">
        <v>3662</v>
      </c>
      <c r="AB155" s="542" t="s">
        <v>3662</v>
      </c>
      <c r="AC155" s="542">
        <v>1711</v>
      </c>
      <c r="AD155" s="548" t="s">
        <v>3662</v>
      </c>
      <c r="AE155" s="542" t="s">
        <v>4016</v>
      </c>
      <c r="AF155" s="548" t="s">
        <v>3662</v>
      </c>
    </row>
    <row r="156" spans="1:32" ht="11.25" hidden="1" customHeight="1">
      <c r="A156" s="542" t="s">
        <v>3662</v>
      </c>
      <c r="B156" s="542" t="s">
        <v>3662</v>
      </c>
      <c r="C156" s="542" t="s">
        <v>3662</v>
      </c>
      <c r="D156" s="542" t="s">
        <v>3662</v>
      </c>
      <c r="E156" s="542" t="s">
        <v>3662</v>
      </c>
      <c r="F156" s="542" t="s">
        <v>3662</v>
      </c>
      <c r="G156" s="542" t="s">
        <v>3662</v>
      </c>
      <c r="H156" s="542" t="s">
        <v>3662</v>
      </c>
      <c r="I156" s="542" t="s">
        <v>3662</v>
      </c>
      <c r="J156" s="542" t="s">
        <v>3662</v>
      </c>
      <c r="K156" s="542" t="s">
        <v>3662</v>
      </c>
      <c r="L156" s="542" t="s">
        <v>3662</v>
      </c>
      <c r="M156" s="542" t="s">
        <v>3662</v>
      </c>
      <c r="N156" s="542" t="s">
        <v>3662</v>
      </c>
      <c r="O156" s="542" t="s">
        <v>3662</v>
      </c>
      <c r="P156" s="542" t="s">
        <v>3662</v>
      </c>
      <c r="Q156" s="542" t="s">
        <v>3662</v>
      </c>
      <c r="R156" s="547">
        <v>18</v>
      </c>
      <c r="S156" s="547" t="s">
        <v>178</v>
      </c>
      <c r="T156" s="547">
        <v>18756</v>
      </c>
      <c r="U156" s="547" t="s">
        <v>2121</v>
      </c>
      <c r="V156" s="547">
        <v>1093</v>
      </c>
      <c r="W156" s="547" t="s">
        <v>4015</v>
      </c>
      <c r="X156" s="547" t="s">
        <v>3977</v>
      </c>
      <c r="Y156" s="547" t="s">
        <v>207</v>
      </c>
      <c r="Z156" s="547" t="s">
        <v>3676</v>
      </c>
      <c r="AA156" s="542" t="s">
        <v>3662</v>
      </c>
      <c r="AB156" s="542" t="s">
        <v>3662</v>
      </c>
      <c r="AC156" s="542">
        <v>1789</v>
      </c>
      <c r="AD156" s="548" t="s">
        <v>3662</v>
      </c>
      <c r="AE156" s="542" t="s">
        <v>4017</v>
      </c>
      <c r="AF156" s="548" t="s">
        <v>3662</v>
      </c>
    </row>
    <row r="157" spans="1:32" ht="11.25" hidden="1" customHeight="1">
      <c r="A157" s="542" t="s">
        <v>3662</v>
      </c>
      <c r="B157" s="542" t="s">
        <v>3662</v>
      </c>
      <c r="C157" s="542" t="s">
        <v>3662</v>
      </c>
      <c r="D157" s="542" t="s">
        <v>3662</v>
      </c>
      <c r="E157" s="542" t="s">
        <v>3662</v>
      </c>
      <c r="F157" s="542" t="s">
        <v>3662</v>
      </c>
      <c r="G157" s="542" t="s">
        <v>3662</v>
      </c>
      <c r="H157" s="542" t="s">
        <v>3662</v>
      </c>
      <c r="I157" s="542" t="s">
        <v>3662</v>
      </c>
      <c r="J157" s="542" t="s">
        <v>3662</v>
      </c>
      <c r="K157" s="542" t="s">
        <v>3662</v>
      </c>
      <c r="L157" s="542" t="s">
        <v>3662</v>
      </c>
      <c r="M157" s="542" t="s">
        <v>3662</v>
      </c>
      <c r="N157" s="542" t="s">
        <v>3662</v>
      </c>
      <c r="O157" s="542" t="s">
        <v>3662</v>
      </c>
      <c r="P157" s="542" t="s">
        <v>3662</v>
      </c>
      <c r="Q157" s="542" t="s">
        <v>3662</v>
      </c>
      <c r="R157" s="547">
        <v>18</v>
      </c>
      <c r="S157" s="547" t="s">
        <v>178</v>
      </c>
      <c r="T157" s="547">
        <v>18460</v>
      </c>
      <c r="U157" s="547" t="s">
        <v>2111</v>
      </c>
      <c r="V157" s="547">
        <v>1094</v>
      </c>
      <c r="W157" s="547" t="s">
        <v>4018</v>
      </c>
      <c r="X157" s="547" t="s">
        <v>3625</v>
      </c>
      <c r="Y157" s="547" t="s">
        <v>3625</v>
      </c>
      <c r="Z157" s="547" t="s">
        <v>3625</v>
      </c>
      <c r="AA157" s="542" t="s">
        <v>3662</v>
      </c>
      <c r="AB157" s="542" t="s">
        <v>3662</v>
      </c>
      <c r="AC157" s="542">
        <v>1544</v>
      </c>
      <c r="AD157" s="548" t="s">
        <v>3662</v>
      </c>
      <c r="AE157" s="542" t="s">
        <v>4019</v>
      </c>
      <c r="AF157" s="548" t="s">
        <v>3662</v>
      </c>
    </row>
    <row r="158" spans="1:32" ht="11.25" hidden="1" customHeight="1">
      <c r="A158" s="542" t="s">
        <v>3662</v>
      </c>
      <c r="B158" s="542" t="s">
        <v>3662</v>
      </c>
      <c r="C158" s="542" t="s">
        <v>3662</v>
      </c>
      <c r="D158" s="542" t="s">
        <v>3662</v>
      </c>
      <c r="E158" s="542" t="s">
        <v>3662</v>
      </c>
      <c r="F158" s="542" t="s">
        <v>3662</v>
      </c>
      <c r="G158" s="542" t="s">
        <v>3662</v>
      </c>
      <c r="H158" s="542" t="s">
        <v>3662</v>
      </c>
      <c r="I158" s="542" t="s">
        <v>3662</v>
      </c>
      <c r="J158" s="542" t="s">
        <v>3662</v>
      </c>
      <c r="K158" s="542" t="s">
        <v>3662</v>
      </c>
      <c r="L158" s="542" t="s">
        <v>3662</v>
      </c>
      <c r="M158" s="542" t="s">
        <v>3662</v>
      </c>
      <c r="N158" s="542" t="s">
        <v>3662</v>
      </c>
      <c r="O158" s="542" t="s">
        <v>3662</v>
      </c>
      <c r="P158" s="542" t="s">
        <v>3662</v>
      </c>
      <c r="Q158" s="542" t="s">
        <v>3662</v>
      </c>
      <c r="R158" s="547">
        <v>18</v>
      </c>
      <c r="S158" s="547" t="s">
        <v>178</v>
      </c>
      <c r="T158" s="547">
        <v>18756</v>
      </c>
      <c r="U158" s="547" t="s">
        <v>2121</v>
      </c>
      <c r="V158" s="547">
        <v>1094</v>
      </c>
      <c r="W158" s="547" t="s">
        <v>4018</v>
      </c>
      <c r="X158" s="547" t="s">
        <v>3977</v>
      </c>
      <c r="Y158" s="547" t="s">
        <v>207</v>
      </c>
      <c r="Z158" s="547" t="s">
        <v>3676</v>
      </c>
      <c r="AA158" s="542" t="s">
        <v>3662</v>
      </c>
      <c r="AB158" s="542" t="s">
        <v>3662</v>
      </c>
      <c r="AC158" s="542">
        <v>1412</v>
      </c>
      <c r="AD158" s="548" t="s">
        <v>3662</v>
      </c>
      <c r="AE158" s="542" t="s">
        <v>4020</v>
      </c>
      <c r="AF158" s="548" t="s">
        <v>3662</v>
      </c>
    </row>
    <row r="159" spans="1:32" ht="11.25" hidden="1" customHeight="1">
      <c r="A159" s="542" t="s">
        <v>3662</v>
      </c>
      <c r="B159" s="542" t="s">
        <v>3662</v>
      </c>
      <c r="C159" s="542" t="s">
        <v>3662</v>
      </c>
      <c r="D159" s="542" t="s">
        <v>3662</v>
      </c>
      <c r="E159" s="542" t="s">
        <v>3662</v>
      </c>
      <c r="F159" s="542" t="s">
        <v>3662</v>
      </c>
      <c r="G159" s="542" t="s">
        <v>3662</v>
      </c>
      <c r="H159" s="542" t="s">
        <v>3662</v>
      </c>
      <c r="I159" s="542" t="s">
        <v>3662</v>
      </c>
      <c r="J159" s="542" t="s">
        <v>3662</v>
      </c>
      <c r="K159" s="542" t="s">
        <v>3662</v>
      </c>
      <c r="L159" s="542" t="s">
        <v>3662</v>
      </c>
      <c r="M159" s="542" t="s">
        <v>3662</v>
      </c>
      <c r="N159" s="542" t="s">
        <v>3662</v>
      </c>
      <c r="O159" s="542" t="s">
        <v>3662</v>
      </c>
      <c r="P159" s="542" t="s">
        <v>3662</v>
      </c>
      <c r="Q159" s="542" t="s">
        <v>3662</v>
      </c>
      <c r="R159" s="547">
        <v>18</v>
      </c>
      <c r="S159" s="547" t="s">
        <v>178</v>
      </c>
      <c r="T159" s="547">
        <v>18756</v>
      </c>
      <c r="U159" s="547" t="s">
        <v>2121</v>
      </c>
      <c r="V159" s="547">
        <v>1095</v>
      </c>
      <c r="W159" s="547" t="s">
        <v>4021</v>
      </c>
      <c r="X159" s="547" t="s">
        <v>3675</v>
      </c>
      <c r="Y159" s="547" t="s">
        <v>207</v>
      </c>
      <c r="Z159" s="547" t="s">
        <v>3676</v>
      </c>
      <c r="AA159" s="542" t="s">
        <v>3662</v>
      </c>
      <c r="AB159" s="542" t="s">
        <v>3662</v>
      </c>
      <c r="AC159" s="542">
        <v>1566</v>
      </c>
      <c r="AD159" s="548" t="s">
        <v>3662</v>
      </c>
      <c r="AE159" s="542" t="s">
        <v>4022</v>
      </c>
      <c r="AF159" s="548" t="s">
        <v>3662</v>
      </c>
    </row>
    <row r="160" spans="1:32" ht="11.25" hidden="1" customHeight="1">
      <c r="A160" s="542" t="s">
        <v>3662</v>
      </c>
      <c r="B160" s="542" t="s">
        <v>3662</v>
      </c>
      <c r="C160" s="542" t="s">
        <v>3662</v>
      </c>
      <c r="D160" s="542" t="s">
        <v>3662</v>
      </c>
      <c r="E160" s="542" t="s">
        <v>3662</v>
      </c>
      <c r="F160" s="542" t="s">
        <v>3662</v>
      </c>
      <c r="G160" s="542" t="s">
        <v>3662</v>
      </c>
      <c r="H160" s="542" t="s">
        <v>3662</v>
      </c>
      <c r="I160" s="542" t="s">
        <v>3662</v>
      </c>
      <c r="J160" s="542" t="s">
        <v>3662</v>
      </c>
      <c r="K160" s="542" t="s">
        <v>3662</v>
      </c>
      <c r="L160" s="542" t="s">
        <v>3662</v>
      </c>
      <c r="M160" s="542" t="s">
        <v>3662</v>
      </c>
      <c r="N160" s="542" t="s">
        <v>3662</v>
      </c>
      <c r="O160" s="542" t="s">
        <v>3662</v>
      </c>
      <c r="P160" s="542" t="s">
        <v>3662</v>
      </c>
      <c r="Q160" s="542" t="s">
        <v>3662</v>
      </c>
      <c r="R160" s="547">
        <v>18</v>
      </c>
      <c r="S160" s="547" t="s">
        <v>178</v>
      </c>
      <c r="T160" s="547">
        <v>18460</v>
      </c>
      <c r="U160" s="547" t="s">
        <v>2111</v>
      </c>
      <c r="V160" s="547">
        <v>1096</v>
      </c>
      <c r="W160" s="547" t="s">
        <v>4023</v>
      </c>
      <c r="X160" s="547" t="s">
        <v>3625</v>
      </c>
      <c r="Y160" s="547" t="s">
        <v>3625</v>
      </c>
      <c r="Z160" s="547" t="s">
        <v>3625</v>
      </c>
      <c r="AA160" s="542" t="s">
        <v>3662</v>
      </c>
      <c r="AB160" s="542" t="s">
        <v>3662</v>
      </c>
      <c r="AC160" s="542">
        <v>1842</v>
      </c>
      <c r="AD160" s="548" t="s">
        <v>3662</v>
      </c>
      <c r="AE160" s="542" t="s">
        <v>4024</v>
      </c>
      <c r="AF160" s="548" t="s">
        <v>3662</v>
      </c>
    </row>
    <row r="161" spans="1:32" ht="11.25" hidden="1" customHeight="1">
      <c r="A161" s="542" t="s">
        <v>3662</v>
      </c>
      <c r="B161" s="542" t="s">
        <v>3662</v>
      </c>
      <c r="C161" s="542" t="s">
        <v>3662</v>
      </c>
      <c r="D161" s="542" t="s">
        <v>3662</v>
      </c>
      <c r="E161" s="542" t="s">
        <v>3662</v>
      </c>
      <c r="F161" s="542" t="s">
        <v>3662</v>
      </c>
      <c r="G161" s="542" t="s">
        <v>3662</v>
      </c>
      <c r="H161" s="542" t="s">
        <v>3662</v>
      </c>
      <c r="I161" s="542" t="s">
        <v>3662</v>
      </c>
      <c r="J161" s="542" t="s">
        <v>3662</v>
      </c>
      <c r="K161" s="542" t="s">
        <v>3662</v>
      </c>
      <c r="L161" s="542" t="s">
        <v>3662</v>
      </c>
      <c r="M161" s="542" t="s">
        <v>3662</v>
      </c>
      <c r="N161" s="542" t="s">
        <v>3662</v>
      </c>
      <c r="O161" s="542" t="s">
        <v>3662</v>
      </c>
      <c r="P161" s="542" t="s">
        <v>3662</v>
      </c>
      <c r="Q161" s="542" t="s">
        <v>3662</v>
      </c>
      <c r="R161" s="547">
        <v>18</v>
      </c>
      <c r="S161" s="547" t="s">
        <v>178</v>
      </c>
      <c r="T161" s="547">
        <v>18756</v>
      </c>
      <c r="U161" s="547" t="s">
        <v>2121</v>
      </c>
      <c r="V161" s="547">
        <v>1096</v>
      </c>
      <c r="W161" s="547" t="s">
        <v>4023</v>
      </c>
      <c r="X161" s="547" t="s">
        <v>3977</v>
      </c>
      <c r="Y161" s="547" t="s">
        <v>207</v>
      </c>
      <c r="Z161" s="547" t="s">
        <v>3676</v>
      </c>
      <c r="AA161" s="542" t="s">
        <v>3662</v>
      </c>
      <c r="AB161" s="542" t="s">
        <v>3662</v>
      </c>
      <c r="AC161" s="542">
        <v>1413</v>
      </c>
      <c r="AD161" s="548" t="s">
        <v>3662</v>
      </c>
      <c r="AE161" s="542" t="s">
        <v>4025</v>
      </c>
      <c r="AF161" s="548" t="s">
        <v>3662</v>
      </c>
    </row>
    <row r="162" spans="1:32" ht="11.25" hidden="1" customHeight="1">
      <c r="A162" s="542" t="s">
        <v>3662</v>
      </c>
      <c r="B162" s="542" t="s">
        <v>3662</v>
      </c>
      <c r="C162" s="542" t="s">
        <v>3662</v>
      </c>
      <c r="D162" s="542" t="s">
        <v>3662</v>
      </c>
      <c r="E162" s="542" t="s">
        <v>3662</v>
      </c>
      <c r="F162" s="542" t="s">
        <v>3662</v>
      </c>
      <c r="G162" s="542" t="s">
        <v>3662</v>
      </c>
      <c r="H162" s="542" t="s">
        <v>3662</v>
      </c>
      <c r="I162" s="542" t="s">
        <v>3662</v>
      </c>
      <c r="J162" s="542" t="s">
        <v>3662</v>
      </c>
      <c r="K162" s="542" t="s">
        <v>3662</v>
      </c>
      <c r="L162" s="542" t="s">
        <v>3662</v>
      </c>
      <c r="M162" s="542" t="s">
        <v>3662</v>
      </c>
      <c r="N162" s="542" t="s">
        <v>3662</v>
      </c>
      <c r="O162" s="542" t="s">
        <v>3662</v>
      </c>
      <c r="P162" s="542" t="s">
        <v>3662</v>
      </c>
      <c r="Q162" s="542" t="s">
        <v>3662</v>
      </c>
      <c r="R162" s="547">
        <v>18</v>
      </c>
      <c r="S162" s="547" t="s">
        <v>178</v>
      </c>
      <c r="T162" s="547">
        <v>18756</v>
      </c>
      <c r="U162" s="547" t="s">
        <v>2121</v>
      </c>
      <c r="V162" s="547">
        <v>1097</v>
      </c>
      <c r="W162" s="547" t="s">
        <v>4026</v>
      </c>
      <c r="X162" s="547" t="s">
        <v>3977</v>
      </c>
      <c r="Y162" s="547" t="s">
        <v>207</v>
      </c>
      <c r="Z162" s="547" t="s">
        <v>3676</v>
      </c>
      <c r="AA162" s="542" t="s">
        <v>3662</v>
      </c>
      <c r="AB162" s="542" t="s">
        <v>3662</v>
      </c>
      <c r="AC162" s="542">
        <v>1799</v>
      </c>
      <c r="AD162" s="548" t="s">
        <v>3662</v>
      </c>
      <c r="AE162" s="542" t="s">
        <v>4027</v>
      </c>
      <c r="AF162" s="548" t="s">
        <v>3662</v>
      </c>
    </row>
    <row r="163" spans="1:32" ht="11.25" hidden="1" customHeight="1">
      <c r="A163" s="542" t="s">
        <v>3662</v>
      </c>
      <c r="B163" s="542" t="s">
        <v>3662</v>
      </c>
      <c r="C163" s="542" t="s">
        <v>3662</v>
      </c>
      <c r="D163" s="542" t="s">
        <v>3662</v>
      </c>
      <c r="E163" s="542" t="s">
        <v>3662</v>
      </c>
      <c r="F163" s="542" t="s">
        <v>3662</v>
      </c>
      <c r="G163" s="542" t="s">
        <v>3662</v>
      </c>
      <c r="H163" s="542" t="s">
        <v>3662</v>
      </c>
      <c r="I163" s="542" t="s">
        <v>3662</v>
      </c>
      <c r="J163" s="542" t="s">
        <v>3662</v>
      </c>
      <c r="K163" s="542" t="s">
        <v>3662</v>
      </c>
      <c r="L163" s="542" t="s">
        <v>3662</v>
      </c>
      <c r="M163" s="542" t="s">
        <v>3662</v>
      </c>
      <c r="N163" s="542" t="s">
        <v>3662</v>
      </c>
      <c r="O163" s="542" t="s">
        <v>3662</v>
      </c>
      <c r="P163" s="542" t="s">
        <v>3662</v>
      </c>
      <c r="Q163" s="542" t="s">
        <v>3662</v>
      </c>
      <c r="R163" s="547">
        <v>18</v>
      </c>
      <c r="S163" s="547" t="s">
        <v>178</v>
      </c>
      <c r="T163" s="547">
        <v>18094</v>
      </c>
      <c r="U163" s="547" t="s">
        <v>3968</v>
      </c>
      <c r="V163" s="547">
        <v>1098</v>
      </c>
      <c r="W163" s="547" t="s">
        <v>4028</v>
      </c>
      <c r="X163" s="547" t="s">
        <v>3804</v>
      </c>
      <c r="Y163" s="547" t="s">
        <v>207</v>
      </c>
      <c r="Z163" s="547" t="s">
        <v>3969</v>
      </c>
      <c r="AA163" s="542">
        <v>1617</v>
      </c>
      <c r="AB163" s="548" t="s">
        <v>3662</v>
      </c>
      <c r="AC163" s="542" t="s">
        <v>4029</v>
      </c>
      <c r="AD163" s="548" t="s">
        <v>3662</v>
      </c>
      <c r="AE163" s="551"/>
      <c r="AF163" s="551"/>
    </row>
    <row r="164" spans="1:32" ht="11.25" hidden="1" customHeight="1">
      <c r="A164" s="542" t="s">
        <v>3662</v>
      </c>
      <c r="B164" s="542" t="s">
        <v>3662</v>
      </c>
      <c r="C164" s="542" t="s">
        <v>3662</v>
      </c>
      <c r="D164" s="542" t="s">
        <v>3662</v>
      </c>
      <c r="E164" s="542" t="s">
        <v>3662</v>
      </c>
      <c r="F164" s="542" t="s">
        <v>3662</v>
      </c>
      <c r="G164" s="542" t="s">
        <v>3662</v>
      </c>
      <c r="H164" s="542" t="s">
        <v>3662</v>
      </c>
      <c r="I164" s="542" t="s">
        <v>3662</v>
      </c>
      <c r="J164" s="542" t="s">
        <v>3662</v>
      </c>
      <c r="K164" s="542" t="s">
        <v>3662</v>
      </c>
      <c r="L164" s="542" t="s">
        <v>3662</v>
      </c>
      <c r="M164" s="542" t="s">
        <v>3662</v>
      </c>
      <c r="N164" s="542" t="s">
        <v>3662</v>
      </c>
      <c r="O164" s="542" t="s">
        <v>3662</v>
      </c>
      <c r="P164" s="542" t="s">
        <v>3662</v>
      </c>
      <c r="Q164" s="542" t="s">
        <v>3662</v>
      </c>
      <c r="R164" s="547">
        <v>18</v>
      </c>
      <c r="S164" s="547" t="s">
        <v>178</v>
      </c>
      <c r="T164" s="547">
        <v>18756</v>
      </c>
      <c r="U164" s="547" t="s">
        <v>2121</v>
      </c>
      <c r="V164" s="547">
        <v>1099</v>
      </c>
      <c r="W164" s="547" t="s">
        <v>4030</v>
      </c>
      <c r="X164" s="547" t="s">
        <v>3675</v>
      </c>
      <c r="Y164" s="547" t="s">
        <v>207</v>
      </c>
      <c r="Z164" s="547" t="s">
        <v>3676</v>
      </c>
      <c r="AA164" s="542" t="s">
        <v>3662</v>
      </c>
      <c r="AB164" s="542" t="s">
        <v>3662</v>
      </c>
      <c r="AC164" s="542">
        <v>1287</v>
      </c>
      <c r="AD164" s="548" t="s">
        <v>3662</v>
      </c>
      <c r="AE164" s="542" t="s">
        <v>4031</v>
      </c>
      <c r="AF164" s="548" t="s">
        <v>3662</v>
      </c>
    </row>
    <row r="165" spans="1:32" ht="11.25" hidden="1" customHeight="1">
      <c r="A165" s="542" t="s">
        <v>3662</v>
      </c>
      <c r="B165" s="542" t="s">
        <v>3662</v>
      </c>
      <c r="C165" s="542" t="s">
        <v>3662</v>
      </c>
      <c r="D165" s="542" t="s">
        <v>3662</v>
      </c>
      <c r="E165" s="542" t="s">
        <v>3662</v>
      </c>
      <c r="F165" s="542" t="s">
        <v>3662</v>
      </c>
      <c r="G165" s="542" t="s">
        <v>3662</v>
      </c>
      <c r="H165" s="542" t="s">
        <v>3662</v>
      </c>
      <c r="I165" s="542" t="s">
        <v>3662</v>
      </c>
      <c r="J165" s="542" t="s">
        <v>3662</v>
      </c>
      <c r="K165" s="542" t="s">
        <v>3662</v>
      </c>
      <c r="L165" s="542" t="s">
        <v>3662</v>
      </c>
      <c r="M165" s="542" t="s">
        <v>3662</v>
      </c>
      <c r="N165" s="542" t="s">
        <v>3662</v>
      </c>
      <c r="O165" s="542" t="s">
        <v>3662</v>
      </c>
      <c r="P165" s="542" t="s">
        <v>3662</v>
      </c>
      <c r="Q165" s="542" t="s">
        <v>3662</v>
      </c>
      <c r="R165" s="547">
        <v>18</v>
      </c>
      <c r="S165" s="547" t="s">
        <v>178</v>
      </c>
      <c r="T165" s="547">
        <v>18756</v>
      </c>
      <c r="U165" s="547" t="s">
        <v>2121</v>
      </c>
      <c r="V165" s="547">
        <v>1100</v>
      </c>
      <c r="W165" s="547" t="s">
        <v>4032</v>
      </c>
      <c r="X165" s="547" t="s">
        <v>3703</v>
      </c>
      <c r="Y165" s="547" t="s">
        <v>207</v>
      </c>
      <c r="Z165" s="547" t="s">
        <v>3676</v>
      </c>
      <c r="AA165" s="542" t="s">
        <v>3662</v>
      </c>
      <c r="AB165" s="542" t="s">
        <v>3662</v>
      </c>
      <c r="AC165" s="542">
        <v>1349</v>
      </c>
      <c r="AD165" s="548" t="s">
        <v>3662</v>
      </c>
      <c r="AE165" s="542" t="s">
        <v>4033</v>
      </c>
      <c r="AF165" s="548" t="s">
        <v>3662</v>
      </c>
    </row>
    <row r="166" spans="1:32" ht="11.25" hidden="1" customHeight="1">
      <c r="A166" s="542" t="s">
        <v>3662</v>
      </c>
      <c r="B166" s="542" t="s">
        <v>3662</v>
      </c>
      <c r="C166" s="542" t="s">
        <v>3662</v>
      </c>
      <c r="D166" s="542" t="s">
        <v>3662</v>
      </c>
      <c r="E166" s="542" t="s">
        <v>3662</v>
      </c>
      <c r="F166" s="542" t="s">
        <v>3662</v>
      </c>
      <c r="G166" s="542" t="s">
        <v>3662</v>
      </c>
      <c r="H166" s="542" t="s">
        <v>3662</v>
      </c>
      <c r="I166" s="542" t="s">
        <v>3662</v>
      </c>
      <c r="J166" s="542" t="s">
        <v>3662</v>
      </c>
      <c r="K166" s="542" t="s">
        <v>3662</v>
      </c>
      <c r="L166" s="542" t="s">
        <v>3662</v>
      </c>
      <c r="M166" s="542" t="s">
        <v>3662</v>
      </c>
      <c r="N166" s="542" t="s">
        <v>3662</v>
      </c>
      <c r="O166" s="542" t="s">
        <v>3662</v>
      </c>
      <c r="P166" s="542" t="s">
        <v>3662</v>
      </c>
      <c r="Q166" s="542" t="s">
        <v>3662</v>
      </c>
      <c r="R166" s="547">
        <v>18</v>
      </c>
      <c r="S166" s="547" t="s">
        <v>178</v>
      </c>
      <c r="T166" s="547">
        <v>18460</v>
      </c>
      <c r="U166" s="547" t="s">
        <v>2111</v>
      </c>
      <c r="V166" s="547">
        <v>1101</v>
      </c>
      <c r="W166" s="547" t="s">
        <v>4034</v>
      </c>
      <c r="X166" s="547" t="s">
        <v>3625</v>
      </c>
      <c r="Y166" s="547" t="s">
        <v>3625</v>
      </c>
      <c r="Z166" s="547" t="s">
        <v>3625</v>
      </c>
      <c r="AA166" s="542" t="s">
        <v>3662</v>
      </c>
      <c r="AB166" s="542" t="s">
        <v>3662</v>
      </c>
      <c r="AC166" s="542">
        <v>1809</v>
      </c>
      <c r="AD166" s="548" t="s">
        <v>3662</v>
      </c>
      <c r="AE166" s="542" t="s">
        <v>4035</v>
      </c>
      <c r="AF166" s="548" t="s">
        <v>3662</v>
      </c>
    </row>
    <row r="167" spans="1:32" ht="11.25" hidden="1" customHeight="1">
      <c r="A167" s="542" t="s">
        <v>3662</v>
      </c>
      <c r="B167" s="542" t="s">
        <v>3662</v>
      </c>
      <c r="C167" s="542" t="s">
        <v>3662</v>
      </c>
      <c r="D167" s="542" t="s">
        <v>3662</v>
      </c>
      <c r="E167" s="542" t="s">
        <v>3662</v>
      </c>
      <c r="F167" s="542" t="s">
        <v>3662</v>
      </c>
      <c r="G167" s="542" t="s">
        <v>3662</v>
      </c>
      <c r="H167" s="542" t="s">
        <v>3662</v>
      </c>
      <c r="I167" s="542" t="s">
        <v>3662</v>
      </c>
      <c r="J167" s="542" t="s">
        <v>3662</v>
      </c>
      <c r="K167" s="542" t="s">
        <v>3662</v>
      </c>
      <c r="L167" s="542" t="s">
        <v>3662</v>
      </c>
      <c r="M167" s="542" t="s">
        <v>3662</v>
      </c>
      <c r="N167" s="542" t="s">
        <v>3662</v>
      </c>
      <c r="O167" s="542" t="s">
        <v>3662</v>
      </c>
      <c r="P167" s="542" t="s">
        <v>3662</v>
      </c>
      <c r="Q167" s="542" t="s">
        <v>3662</v>
      </c>
      <c r="R167" s="547">
        <v>18</v>
      </c>
      <c r="S167" s="547" t="s">
        <v>178</v>
      </c>
      <c r="T167" s="547">
        <v>18756</v>
      </c>
      <c r="U167" s="547" t="s">
        <v>2121</v>
      </c>
      <c r="V167" s="547">
        <v>1101</v>
      </c>
      <c r="W167" s="547" t="s">
        <v>4034</v>
      </c>
      <c r="X167" s="547" t="s">
        <v>3977</v>
      </c>
      <c r="Y167" s="547" t="s">
        <v>207</v>
      </c>
      <c r="Z167" s="547" t="s">
        <v>3676</v>
      </c>
      <c r="AA167" s="542" t="s">
        <v>3662</v>
      </c>
      <c r="AB167" s="542" t="s">
        <v>3662</v>
      </c>
      <c r="AC167" s="542">
        <v>1136</v>
      </c>
      <c r="AD167" s="548" t="s">
        <v>3662</v>
      </c>
      <c r="AE167" s="542" t="s">
        <v>4036</v>
      </c>
      <c r="AF167" s="548" t="s">
        <v>3662</v>
      </c>
    </row>
    <row r="168" spans="1:32" ht="11.25" hidden="1" customHeight="1">
      <c r="A168" s="542" t="s">
        <v>3662</v>
      </c>
      <c r="B168" s="542" t="s">
        <v>3662</v>
      </c>
      <c r="C168" s="542" t="s">
        <v>3662</v>
      </c>
      <c r="D168" s="542" t="s">
        <v>3662</v>
      </c>
      <c r="E168" s="542" t="s">
        <v>3662</v>
      </c>
      <c r="F168" s="542" t="s">
        <v>3662</v>
      </c>
      <c r="G168" s="542" t="s">
        <v>3662</v>
      </c>
      <c r="H168" s="542" t="s">
        <v>3662</v>
      </c>
      <c r="I168" s="542" t="s">
        <v>3662</v>
      </c>
      <c r="J168" s="542" t="s">
        <v>3662</v>
      </c>
      <c r="K168" s="542" t="s">
        <v>3662</v>
      </c>
      <c r="L168" s="542" t="s">
        <v>3662</v>
      </c>
      <c r="M168" s="542" t="s">
        <v>3662</v>
      </c>
      <c r="N168" s="542" t="s">
        <v>3662</v>
      </c>
      <c r="O168" s="542" t="s">
        <v>3662</v>
      </c>
      <c r="P168" s="542" t="s">
        <v>3662</v>
      </c>
      <c r="Q168" s="542" t="s">
        <v>3662</v>
      </c>
      <c r="R168" s="547">
        <v>18</v>
      </c>
      <c r="S168" s="547" t="s">
        <v>178</v>
      </c>
      <c r="T168" s="547">
        <v>18460</v>
      </c>
      <c r="U168" s="547" t="s">
        <v>2111</v>
      </c>
      <c r="V168" s="547">
        <v>1102</v>
      </c>
      <c r="W168" s="547" t="s">
        <v>4037</v>
      </c>
      <c r="X168" s="547" t="s">
        <v>3625</v>
      </c>
      <c r="Y168" s="547" t="s">
        <v>3625</v>
      </c>
      <c r="Z168" s="547" t="s">
        <v>3625</v>
      </c>
      <c r="AA168" s="542" t="s">
        <v>3662</v>
      </c>
      <c r="AB168" s="542" t="s">
        <v>3662</v>
      </c>
      <c r="AC168" s="542">
        <v>1327</v>
      </c>
      <c r="AD168" s="548" t="s">
        <v>3662</v>
      </c>
      <c r="AE168" s="542" t="s">
        <v>4038</v>
      </c>
      <c r="AF168" s="548" t="s">
        <v>3662</v>
      </c>
    </row>
    <row r="169" spans="1:32" ht="11.25" hidden="1" customHeight="1">
      <c r="A169" s="542" t="s">
        <v>3662</v>
      </c>
      <c r="B169" s="542" t="s">
        <v>3662</v>
      </c>
      <c r="C169" s="542" t="s">
        <v>3662</v>
      </c>
      <c r="D169" s="542" t="s">
        <v>3662</v>
      </c>
      <c r="E169" s="542" t="s">
        <v>3662</v>
      </c>
      <c r="F169" s="542" t="s">
        <v>3662</v>
      </c>
      <c r="G169" s="542" t="s">
        <v>3662</v>
      </c>
      <c r="H169" s="542" t="s">
        <v>3662</v>
      </c>
      <c r="I169" s="542" t="s">
        <v>3662</v>
      </c>
      <c r="J169" s="542" t="s">
        <v>3662</v>
      </c>
      <c r="K169" s="542" t="s">
        <v>3662</v>
      </c>
      <c r="L169" s="542" t="s">
        <v>3662</v>
      </c>
      <c r="M169" s="542" t="s">
        <v>3662</v>
      </c>
      <c r="N169" s="542" t="s">
        <v>3662</v>
      </c>
      <c r="O169" s="542" t="s">
        <v>3662</v>
      </c>
      <c r="P169" s="542" t="s">
        <v>3662</v>
      </c>
      <c r="Q169" s="547">
        <v>18</v>
      </c>
      <c r="R169" s="547" t="s">
        <v>178</v>
      </c>
      <c r="S169" s="547">
        <v>18756</v>
      </c>
      <c r="T169" s="547" t="s">
        <v>2121</v>
      </c>
      <c r="U169" s="547">
        <v>1102</v>
      </c>
      <c r="V169" s="547" t="s">
        <v>4037</v>
      </c>
      <c r="W169" s="547" t="s">
        <v>3977</v>
      </c>
      <c r="X169" s="547" t="s">
        <v>207</v>
      </c>
      <c r="Y169" s="547" t="s">
        <v>3676</v>
      </c>
      <c r="Z169" s="542" t="s">
        <v>3662</v>
      </c>
      <c r="AA169" s="542" t="s">
        <v>3662</v>
      </c>
      <c r="AB169" s="542">
        <v>1026</v>
      </c>
      <c r="AC169" s="548" t="s">
        <v>3662</v>
      </c>
      <c r="AD169" s="542" t="s">
        <v>4039</v>
      </c>
      <c r="AE169" s="548" t="s">
        <v>3662</v>
      </c>
      <c r="AF169" s="551"/>
    </row>
    <row r="170" spans="1:32" ht="11.25" hidden="1" customHeight="1">
      <c r="A170" s="542" t="s">
        <v>3662</v>
      </c>
      <c r="B170" s="542" t="s">
        <v>3662</v>
      </c>
      <c r="C170" s="542" t="s">
        <v>3662</v>
      </c>
      <c r="D170" s="542" t="s">
        <v>3662</v>
      </c>
      <c r="E170" s="542" t="s">
        <v>3662</v>
      </c>
      <c r="F170" s="542" t="s">
        <v>3662</v>
      </c>
      <c r="G170" s="542" t="s">
        <v>3662</v>
      </c>
      <c r="H170" s="542" t="s">
        <v>3662</v>
      </c>
      <c r="I170" s="542" t="s">
        <v>3662</v>
      </c>
      <c r="J170" s="542" t="s">
        <v>3662</v>
      </c>
      <c r="K170" s="542" t="s">
        <v>3662</v>
      </c>
      <c r="L170" s="542" t="s">
        <v>3662</v>
      </c>
      <c r="M170" s="542" t="s">
        <v>3662</v>
      </c>
      <c r="N170" s="542" t="s">
        <v>3662</v>
      </c>
      <c r="O170" s="542" t="s">
        <v>3662</v>
      </c>
      <c r="P170" s="542" t="s">
        <v>3662</v>
      </c>
      <c r="Q170" s="542" t="s">
        <v>3662</v>
      </c>
      <c r="R170" s="547">
        <v>91</v>
      </c>
      <c r="S170" s="547" t="s">
        <v>200</v>
      </c>
      <c r="T170" s="547">
        <v>91405</v>
      </c>
      <c r="U170" s="547" t="s">
        <v>3680</v>
      </c>
      <c r="V170" s="547">
        <v>1103</v>
      </c>
      <c r="W170" s="547" t="s">
        <v>4040</v>
      </c>
      <c r="X170" s="547" t="s">
        <v>3625</v>
      </c>
      <c r="Y170" s="547" t="s">
        <v>3625</v>
      </c>
      <c r="Z170" s="547" t="s">
        <v>3625</v>
      </c>
      <c r="AA170" s="542" t="s">
        <v>3662</v>
      </c>
      <c r="AB170" s="542" t="s">
        <v>3662</v>
      </c>
      <c r="AC170" s="542">
        <v>1140</v>
      </c>
      <c r="AD170" s="548" t="s">
        <v>3662</v>
      </c>
      <c r="AE170" s="542" t="s">
        <v>4041</v>
      </c>
      <c r="AF170" s="548" t="s">
        <v>3662</v>
      </c>
    </row>
    <row r="171" spans="1:32" ht="11.25" hidden="1" customHeight="1">
      <c r="A171" s="542" t="s">
        <v>3662</v>
      </c>
      <c r="B171" s="542" t="s">
        <v>3662</v>
      </c>
      <c r="C171" s="542" t="s">
        <v>3662</v>
      </c>
      <c r="D171" s="542" t="s">
        <v>3662</v>
      </c>
      <c r="E171" s="542" t="s">
        <v>3662</v>
      </c>
      <c r="F171" s="542" t="s">
        <v>3662</v>
      </c>
      <c r="G171" s="542" t="s">
        <v>3662</v>
      </c>
      <c r="H171" s="542" t="s">
        <v>3662</v>
      </c>
      <c r="I171" s="542" t="s">
        <v>3662</v>
      </c>
      <c r="J171" s="542" t="s">
        <v>3662</v>
      </c>
      <c r="K171" s="542" t="s">
        <v>3662</v>
      </c>
      <c r="L171" s="542" t="s">
        <v>3662</v>
      </c>
      <c r="M171" s="542" t="s">
        <v>3662</v>
      </c>
      <c r="N171" s="542" t="s">
        <v>3662</v>
      </c>
      <c r="O171" s="542" t="s">
        <v>3662</v>
      </c>
      <c r="P171" s="542" t="s">
        <v>3662</v>
      </c>
      <c r="Q171" s="542" t="s">
        <v>3662</v>
      </c>
      <c r="R171" s="547">
        <v>18</v>
      </c>
      <c r="S171" s="547" t="s">
        <v>178</v>
      </c>
      <c r="T171" s="547">
        <v>18756</v>
      </c>
      <c r="U171" s="547" t="s">
        <v>2121</v>
      </c>
      <c r="V171" s="547">
        <v>1103</v>
      </c>
      <c r="W171" s="547" t="s">
        <v>4040</v>
      </c>
      <c r="X171" s="547" t="s">
        <v>3675</v>
      </c>
      <c r="Y171" s="547" t="s">
        <v>207</v>
      </c>
      <c r="Z171" s="547" t="s">
        <v>3676</v>
      </c>
      <c r="AA171" s="542" t="s">
        <v>3662</v>
      </c>
      <c r="AB171" s="542" t="s">
        <v>3662</v>
      </c>
      <c r="AC171" s="542">
        <v>1685</v>
      </c>
      <c r="AD171" s="548" t="s">
        <v>3662</v>
      </c>
      <c r="AE171" s="542" t="s">
        <v>4042</v>
      </c>
      <c r="AF171" s="548" t="s">
        <v>3662</v>
      </c>
    </row>
    <row r="172" spans="1:32" ht="11.25" hidden="1" customHeight="1">
      <c r="A172" s="542" t="s">
        <v>3662</v>
      </c>
      <c r="B172" s="542" t="s">
        <v>3662</v>
      </c>
      <c r="C172" s="542" t="s">
        <v>3662</v>
      </c>
      <c r="D172" s="542" t="s">
        <v>3662</v>
      </c>
      <c r="E172" s="542" t="s">
        <v>3662</v>
      </c>
      <c r="F172" s="542" t="s">
        <v>3662</v>
      </c>
      <c r="G172" s="542" t="s">
        <v>3662</v>
      </c>
      <c r="H172" s="542" t="s">
        <v>3662</v>
      </c>
      <c r="I172" s="542" t="s">
        <v>3662</v>
      </c>
      <c r="J172" s="542" t="s">
        <v>3662</v>
      </c>
      <c r="K172" s="542" t="s">
        <v>3662</v>
      </c>
      <c r="L172" s="542" t="s">
        <v>3662</v>
      </c>
      <c r="M172" s="542" t="s">
        <v>3662</v>
      </c>
      <c r="N172" s="542" t="s">
        <v>3662</v>
      </c>
      <c r="O172" s="542" t="s">
        <v>3662</v>
      </c>
      <c r="P172" s="542" t="s">
        <v>3662</v>
      </c>
      <c r="Q172" s="542" t="s">
        <v>3662</v>
      </c>
      <c r="R172" s="547">
        <v>18</v>
      </c>
      <c r="S172" s="547" t="s">
        <v>178</v>
      </c>
      <c r="T172" s="547">
        <v>18460</v>
      </c>
      <c r="U172" s="547" t="s">
        <v>2111</v>
      </c>
      <c r="V172" s="547">
        <v>1104</v>
      </c>
      <c r="W172" s="547" t="s">
        <v>3185</v>
      </c>
      <c r="X172" s="547" t="s">
        <v>3625</v>
      </c>
      <c r="Y172" s="547" t="s">
        <v>3625</v>
      </c>
      <c r="Z172" s="547" t="s">
        <v>3625</v>
      </c>
      <c r="AA172" s="542" t="s">
        <v>3662</v>
      </c>
      <c r="AB172" s="542" t="s">
        <v>3662</v>
      </c>
      <c r="AC172" s="542">
        <v>1245</v>
      </c>
      <c r="AD172" s="548" t="s">
        <v>3662</v>
      </c>
      <c r="AE172" s="542" t="s">
        <v>4043</v>
      </c>
      <c r="AF172" s="548" t="s">
        <v>3662</v>
      </c>
    </row>
    <row r="173" spans="1:32" ht="11.25" hidden="1" customHeight="1">
      <c r="A173" s="542" t="s">
        <v>3662</v>
      </c>
      <c r="B173" s="542" t="s">
        <v>3662</v>
      </c>
      <c r="C173" s="542" t="s">
        <v>3662</v>
      </c>
      <c r="D173" s="542" t="s">
        <v>3662</v>
      </c>
      <c r="E173" s="542" t="s">
        <v>3662</v>
      </c>
      <c r="F173" s="542" t="s">
        <v>3662</v>
      </c>
      <c r="G173" s="542" t="s">
        <v>3662</v>
      </c>
      <c r="H173" s="542" t="s">
        <v>3662</v>
      </c>
      <c r="I173" s="542" t="s">
        <v>3662</v>
      </c>
      <c r="J173" s="542" t="s">
        <v>3662</v>
      </c>
      <c r="K173" s="542" t="s">
        <v>3662</v>
      </c>
      <c r="L173" s="542" t="s">
        <v>3662</v>
      </c>
      <c r="M173" s="542" t="s">
        <v>3662</v>
      </c>
      <c r="N173" s="542" t="s">
        <v>3662</v>
      </c>
      <c r="O173" s="542" t="s">
        <v>3662</v>
      </c>
      <c r="P173" s="542" t="s">
        <v>3662</v>
      </c>
      <c r="Q173" s="547">
        <v>18</v>
      </c>
      <c r="R173" s="547" t="s">
        <v>178</v>
      </c>
      <c r="S173" s="547">
        <v>18756</v>
      </c>
      <c r="T173" s="547" t="s">
        <v>2121</v>
      </c>
      <c r="U173" s="547">
        <v>1104</v>
      </c>
      <c r="V173" s="547" t="s">
        <v>3185</v>
      </c>
      <c r="W173" s="547" t="s">
        <v>3977</v>
      </c>
      <c r="X173" s="547" t="s">
        <v>207</v>
      </c>
      <c r="Y173" s="547" t="s">
        <v>3676</v>
      </c>
      <c r="Z173" s="542" t="s">
        <v>3662</v>
      </c>
      <c r="AA173" s="542" t="s">
        <v>3662</v>
      </c>
      <c r="AB173" s="542">
        <v>1468</v>
      </c>
      <c r="AC173" s="548" t="s">
        <v>3662</v>
      </c>
      <c r="AD173" s="542" t="s">
        <v>4044</v>
      </c>
      <c r="AE173" s="548" t="s">
        <v>3662</v>
      </c>
      <c r="AF173" s="551"/>
    </row>
    <row r="174" spans="1:32" ht="11.25" hidden="1" customHeight="1">
      <c r="A174" s="542" t="s">
        <v>3662</v>
      </c>
      <c r="B174" s="542" t="s">
        <v>3662</v>
      </c>
      <c r="C174" s="542" t="s">
        <v>3662</v>
      </c>
      <c r="D174" s="542" t="s">
        <v>3662</v>
      </c>
      <c r="E174" s="542" t="s">
        <v>3662</v>
      </c>
      <c r="F174" s="542" t="s">
        <v>3662</v>
      </c>
      <c r="G174" s="542" t="s">
        <v>3662</v>
      </c>
      <c r="H174" s="542" t="s">
        <v>3662</v>
      </c>
      <c r="I174" s="542" t="s">
        <v>3662</v>
      </c>
      <c r="J174" s="542" t="s">
        <v>3662</v>
      </c>
      <c r="K174" s="542" t="s">
        <v>3662</v>
      </c>
      <c r="L174" s="542" t="s">
        <v>3662</v>
      </c>
      <c r="M174" s="542" t="s">
        <v>3662</v>
      </c>
      <c r="N174" s="542" t="s">
        <v>3662</v>
      </c>
      <c r="O174" s="542" t="s">
        <v>3662</v>
      </c>
      <c r="P174" s="542" t="s">
        <v>3662</v>
      </c>
      <c r="Q174" s="547">
        <v>18</v>
      </c>
      <c r="R174" s="547" t="s">
        <v>178</v>
      </c>
      <c r="S174" s="547">
        <v>18756</v>
      </c>
      <c r="T174" s="547" t="s">
        <v>2121</v>
      </c>
      <c r="U174" s="547">
        <v>1105</v>
      </c>
      <c r="V174" s="547" t="s">
        <v>4045</v>
      </c>
      <c r="W174" s="547" t="s">
        <v>3675</v>
      </c>
      <c r="X174" s="547" t="s">
        <v>207</v>
      </c>
      <c r="Y174" s="547" t="s">
        <v>3676</v>
      </c>
      <c r="Z174" s="542" t="s">
        <v>3662</v>
      </c>
      <c r="AA174" s="542" t="s">
        <v>3662</v>
      </c>
      <c r="AB174" s="542">
        <v>1469</v>
      </c>
      <c r="AC174" s="548" t="s">
        <v>3662</v>
      </c>
      <c r="AD174" s="542" t="s">
        <v>4046</v>
      </c>
      <c r="AE174" s="548" t="s">
        <v>3662</v>
      </c>
      <c r="AF174" s="551"/>
    </row>
    <row r="175" spans="1:32" ht="11.25" hidden="1" customHeight="1">
      <c r="A175" s="542" t="s">
        <v>3662</v>
      </c>
      <c r="B175" s="542" t="s">
        <v>3662</v>
      </c>
      <c r="C175" s="542" t="s">
        <v>3662</v>
      </c>
      <c r="D175" s="542" t="s">
        <v>3662</v>
      </c>
      <c r="E175" s="542" t="s">
        <v>3662</v>
      </c>
      <c r="F175" s="542" t="s">
        <v>3662</v>
      </c>
      <c r="G175" s="542" t="s">
        <v>3662</v>
      </c>
      <c r="H175" s="542" t="s">
        <v>3662</v>
      </c>
      <c r="I175" s="542" t="s">
        <v>3662</v>
      </c>
      <c r="J175" s="542" t="s">
        <v>3662</v>
      </c>
      <c r="K175" s="542" t="s">
        <v>3662</v>
      </c>
      <c r="L175" s="542" t="s">
        <v>3662</v>
      </c>
      <c r="M175" s="542" t="s">
        <v>3662</v>
      </c>
      <c r="N175" s="542" t="s">
        <v>3662</v>
      </c>
      <c r="O175" s="542" t="s">
        <v>3662</v>
      </c>
      <c r="P175" s="542" t="s">
        <v>3662</v>
      </c>
      <c r="Q175" s="547">
        <v>86</v>
      </c>
      <c r="R175" s="547" t="s">
        <v>198</v>
      </c>
      <c r="S175" s="547">
        <v>86573</v>
      </c>
      <c r="T175" s="547" t="s">
        <v>3701</v>
      </c>
      <c r="U175" s="547">
        <v>1105</v>
      </c>
      <c r="V175" s="547" t="s">
        <v>4045</v>
      </c>
      <c r="W175" s="547" t="s">
        <v>3625</v>
      </c>
      <c r="X175" s="547" t="s">
        <v>3625</v>
      </c>
      <c r="Y175" s="547" t="s">
        <v>3625</v>
      </c>
      <c r="Z175" s="542" t="s">
        <v>3662</v>
      </c>
      <c r="AA175" s="542" t="s">
        <v>3662</v>
      </c>
      <c r="AB175" s="542">
        <v>1692</v>
      </c>
      <c r="AC175" s="548" t="s">
        <v>3662</v>
      </c>
      <c r="AD175" s="542" t="s">
        <v>4047</v>
      </c>
      <c r="AE175" s="548" t="s">
        <v>3662</v>
      </c>
      <c r="AF175" s="551"/>
    </row>
    <row r="176" spans="1:32" ht="11.25" hidden="1" customHeight="1">
      <c r="A176" s="542" t="s">
        <v>3662</v>
      </c>
      <c r="B176" s="542" t="s">
        <v>3662</v>
      </c>
      <c r="C176" s="542" t="s">
        <v>3662</v>
      </c>
      <c r="D176" s="542" t="s">
        <v>3662</v>
      </c>
      <c r="E176" s="542" t="s">
        <v>3662</v>
      </c>
      <c r="F176" s="542" t="s">
        <v>3662</v>
      </c>
      <c r="G176" s="542" t="s">
        <v>3662</v>
      </c>
      <c r="H176" s="542" t="s">
        <v>3662</v>
      </c>
      <c r="I176" s="542" t="s">
        <v>3662</v>
      </c>
      <c r="J176" s="542" t="s">
        <v>3662</v>
      </c>
      <c r="K176" s="542" t="s">
        <v>3662</v>
      </c>
      <c r="L176" s="542" t="s">
        <v>3662</v>
      </c>
      <c r="M176" s="542" t="s">
        <v>3662</v>
      </c>
      <c r="N176" s="542" t="s">
        <v>3662</v>
      </c>
      <c r="O176" s="542" t="s">
        <v>3662</v>
      </c>
      <c r="P176" s="542" t="s">
        <v>3662</v>
      </c>
      <c r="Q176" s="547">
        <v>18</v>
      </c>
      <c r="R176" s="547" t="s">
        <v>178</v>
      </c>
      <c r="S176" s="547">
        <v>18785</v>
      </c>
      <c r="T176" s="547" t="s">
        <v>2123</v>
      </c>
      <c r="U176" s="547">
        <v>1106</v>
      </c>
      <c r="V176" s="547" t="s">
        <v>4048</v>
      </c>
      <c r="W176" s="547" t="s">
        <v>3703</v>
      </c>
      <c r="X176" s="547" t="s">
        <v>207</v>
      </c>
      <c r="Y176" s="547" t="s">
        <v>3969</v>
      </c>
      <c r="Z176" s="542">
        <v>1037</v>
      </c>
      <c r="AA176" s="548" t="s">
        <v>3662</v>
      </c>
      <c r="AB176" s="542" t="s">
        <v>4049</v>
      </c>
      <c r="AC176" s="548" t="s">
        <v>3662</v>
      </c>
      <c r="AD176" s="551"/>
      <c r="AE176" s="551"/>
      <c r="AF176" s="551"/>
    </row>
    <row r="177" spans="1:32" ht="11.25" hidden="1" customHeight="1">
      <c r="A177" s="542" t="s">
        <v>3662</v>
      </c>
      <c r="B177" s="542" t="s">
        <v>3662</v>
      </c>
      <c r="C177" s="542" t="s">
        <v>3662</v>
      </c>
      <c r="D177" s="542" t="s">
        <v>3662</v>
      </c>
      <c r="E177" s="542" t="s">
        <v>3662</v>
      </c>
      <c r="F177" s="542" t="s">
        <v>3662</v>
      </c>
      <c r="G177" s="542" t="s">
        <v>3662</v>
      </c>
      <c r="H177" s="542" t="s">
        <v>3662</v>
      </c>
      <c r="I177" s="542" t="s">
        <v>3662</v>
      </c>
      <c r="J177" s="542" t="s">
        <v>3662</v>
      </c>
      <c r="K177" s="542" t="s">
        <v>3662</v>
      </c>
      <c r="L177" s="542" t="s">
        <v>3662</v>
      </c>
      <c r="M177" s="542" t="s">
        <v>3662</v>
      </c>
      <c r="N177" s="542" t="s">
        <v>3662</v>
      </c>
      <c r="O177" s="542" t="s">
        <v>3662</v>
      </c>
      <c r="P177" s="542" t="s">
        <v>3662</v>
      </c>
      <c r="Q177" s="547">
        <v>81</v>
      </c>
      <c r="R177" s="547" t="s">
        <v>196</v>
      </c>
      <c r="S177" s="547">
        <v>81220</v>
      </c>
      <c r="T177" s="547" t="s">
        <v>3432</v>
      </c>
      <c r="U177" s="547">
        <v>1107</v>
      </c>
      <c r="V177" s="547" t="s">
        <v>4050</v>
      </c>
      <c r="W177" s="547" t="s">
        <v>3625</v>
      </c>
      <c r="X177" s="547" t="s">
        <v>3625</v>
      </c>
      <c r="Y177" s="547" t="s">
        <v>3625</v>
      </c>
      <c r="Z177" s="542" t="s">
        <v>3662</v>
      </c>
      <c r="AA177" s="542" t="s">
        <v>3662</v>
      </c>
      <c r="AB177" s="542">
        <v>1387</v>
      </c>
      <c r="AC177" s="548" t="s">
        <v>3662</v>
      </c>
      <c r="AD177" s="542" t="s">
        <v>4051</v>
      </c>
      <c r="AE177" s="548" t="s">
        <v>3662</v>
      </c>
      <c r="AF177" s="551"/>
    </row>
    <row r="178" spans="1:32" ht="11.25" hidden="1" customHeight="1">
      <c r="A178" s="542" t="s">
        <v>3662</v>
      </c>
      <c r="B178" s="542" t="s">
        <v>3662</v>
      </c>
      <c r="C178" s="542" t="s">
        <v>3662</v>
      </c>
      <c r="D178" s="542" t="s">
        <v>3662</v>
      </c>
      <c r="E178" s="542" t="s">
        <v>3662</v>
      </c>
      <c r="F178" s="542" t="s">
        <v>3662</v>
      </c>
      <c r="G178" s="542" t="s">
        <v>3662</v>
      </c>
      <c r="H178" s="542" t="s">
        <v>3662</v>
      </c>
      <c r="I178" s="542" t="s">
        <v>3662</v>
      </c>
      <c r="J178" s="542" t="s">
        <v>3662</v>
      </c>
      <c r="K178" s="542" t="s">
        <v>3662</v>
      </c>
      <c r="L178" s="542" t="s">
        <v>3662</v>
      </c>
      <c r="M178" s="542" t="s">
        <v>3662</v>
      </c>
      <c r="N178" s="542" t="s">
        <v>3662</v>
      </c>
      <c r="O178" s="542" t="s">
        <v>3662</v>
      </c>
      <c r="P178" s="542" t="s">
        <v>3662</v>
      </c>
      <c r="Q178" s="542" t="s">
        <v>3662</v>
      </c>
      <c r="R178" s="547">
        <v>85</v>
      </c>
      <c r="S178" s="547" t="s">
        <v>197</v>
      </c>
      <c r="T178" s="547">
        <v>85125</v>
      </c>
      <c r="U178" s="547" t="s">
        <v>3448</v>
      </c>
      <c r="V178" s="547">
        <v>1107</v>
      </c>
      <c r="W178" s="547" t="s">
        <v>4050</v>
      </c>
      <c r="X178" s="547" t="s">
        <v>4052</v>
      </c>
      <c r="Y178" s="547" t="s">
        <v>3889</v>
      </c>
      <c r="Z178" s="547" t="s">
        <v>3890</v>
      </c>
      <c r="AA178" s="542" t="s">
        <v>3662</v>
      </c>
      <c r="AB178" s="542">
        <v>1027</v>
      </c>
      <c r="AC178" s="548" t="s">
        <v>3662</v>
      </c>
      <c r="AD178" s="542" t="s">
        <v>4053</v>
      </c>
      <c r="AE178" s="548" t="s">
        <v>3662</v>
      </c>
      <c r="AF178" s="551"/>
    </row>
    <row r="179" spans="1:32" ht="11.25" hidden="1" customHeight="1">
      <c r="A179" s="542" t="s">
        <v>3662</v>
      </c>
      <c r="B179" s="542" t="s">
        <v>3662</v>
      </c>
      <c r="C179" s="542" t="s">
        <v>3662</v>
      </c>
      <c r="D179" s="542" t="s">
        <v>3662</v>
      </c>
      <c r="E179" s="542" t="s">
        <v>3662</v>
      </c>
      <c r="F179" s="542" t="s">
        <v>3662</v>
      </c>
      <c r="G179" s="542" t="s">
        <v>3662</v>
      </c>
      <c r="H179" s="542" t="s">
        <v>3662</v>
      </c>
      <c r="I179" s="542" t="s">
        <v>3662</v>
      </c>
      <c r="J179" s="542" t="s">
        <v>3662</v>
      </c>
      <c r="K179" s="542" t="s">
        <v>3662</v>
      </c>
      <c r="L179" s="542" t="s">
        <v>3662</v>
      </c>
      <c r="M179" s="542" t="s">
        <v>3662</v>
      </c>
      <c r="N179" s="542" t="s">
        <v>3662</v>
      </c>
      <c r="O179" s="542" t="s">
        <v>3662</v>
      </c>
      <c r="P179" s="542" t="s">
        <v>3662</v>
      </c>
      <c r="Q179" s="542" t="s">
        <v>3662</v>
      </c>
      <c r="R179" s="547">
        <v>85</v>
      </c>
      <c r="S179" s="547" t="s">
        <v>197</v>
      </c>
      <c r="T179" s="547">
        <v>85250</v>
      </c>
      <c r="U179" s="547" t="s">
        <v>4054</v>
      </c>
      <c r="V179" s="547">
        <v>1107</v>
      </c>
      <c r="W179" s="547" t="s">
        <v>4050</v>
      </c>
      <c r="X179" s="547" t="s">
        <v>4052</v>
      </c>
      <c r="Y179" s="547" t="s">
        <v>3889</v>
      </c>
      <c r="Z179" s="547" t="s">
        <v>3890</v>
      </c>
      <c r="AA179" s="542" t="s">
        <v>3662</v>
      </c>
      <c r="AB179" s="542">
        <v>1514</v>
      </c>
      <c r="AC179" s="548" t="s">
        <v>3662</v>
      </c>
      <c r="AD179" s="542" t="s">
        <v>4055</v>
      </c>
      <c r="AE179" s="548" t="s">
        <v>3662</v>
      </c>
      <c r="AF179" s="551"/>
    </row>
    <row r="180" spans="1:32" ht="11.25" hidden="1" customHeight="1">
      <c r="A180" s="542" t="s">
        <v>3662</v>
      </c>
      <c r="B180" s="542" t="s">
        <v>3662</v>
      </c>
      <c r="C180" s="542" t="s">
        <v>3662</v>
      </c>
      <c r="D180" s="542" t="s">
        <v>3662</v>
      </c>
      <c r="E180" s="542" t="s">
        <v>3662</v>
      </c>
      <c r="F180" s="542" t="s">
        <v>3662</v>
      </c>
      <c r="G180" s="542" t="s">
        <v>3662</v>
      </c>
      <c r="H180" s="542" t="s">
        <v>3662</v>
      </c>
      <c r="I180" s="542" t="s">
        <v>3662</v>
      </c>
      <c r="J180" s="542" t="s">
        <v>3662</v>
      </c>
      <c r="K180" s="542" t="s">
        <v>3662</v>
      </c>
      <c r="L180" s="542" t="s">
        <v>3662</v>
      </c>
      <c r="M180" s="542" t="s">
        <v>3662</v>
      </c>
      <c r="N180" s="542" t="s">
        <v>3662</v>
      </c>
      <c r="O180" s="542" t="s">
        <v>3662</v>
      </c>
      <c r="P180" s="542" t="s">
        <v>3662</v>
      </c>
      <c r="Q180" s="542" t="s">
        <v>3662</v>
      </c>
      <c r="R180" s="547">
        <v>85</v>
      </c>
      <c r="S180" s="547" t="s">
        <v>197</v>
      </c>
      <c r="T180" s="547">
        <v>85230</v>
      </c>
      <c r="U180" s="547" t="s">
        <v>3458</v>
      </c>
      <c r="V180" s="547">
        <v>1108</v>
      </c>
      <c r="W180" s="547" t="s">
        <v>4056</v>
      </c>
      <c r="X180" s="547" t="s">
        <v>4057</v>
      </c>
      <c r="Y180" s="547" t="s">
        <v>3889</v>
      </c>
      <c r="Z180" s="547" t="s">
        <v>3890</v>
      </c>
      <c r="AA180" s="542" t="s">
        <v>3662</v>
      </c>
      <c r="AB180" s="542">
        <v>1288</v>
      </c>
      <c r="AC180" s="548" t="s">
        <v>3662</v>
      </c>
      <c r="AD180" s="542" t="s">
        <v>4058</v>
      </c>
      <c r="AE180" s="548" t="s">
        <v>3662</v>
      </c>
      <c r="AF180" s="551"/>
    </row>
    <row r="181" spans="1:32" ht="11.25" hidden="1" customHeight="1">
      <c r="A181" s="542" t="s">
        <v>3662</v>
      </c>
      <c r="B181" s="542" t="s">
        <v>3662</v>
      </c>
      <c r="C181" s="542" t="s">
        <v>3662</v>
      </c>
      <c r="D181" s="542" t="s">
        <v>3662</v>
      </c>
      <c r="E181" s="542" t="s">
        <v>3662</v>
      </c>
      <c r="F181" s="542" t="s">
        <v>3662</v>
      </c>
      <c r="G181" s="542" t="s">
        <v>3662</v>
      </c>
      <c r="H181" s="542" t="s">
        <v>3662</v>
      </c>
      <c r="I181" s="542" t="s">
        <v>3662</v>
      </c>
      <c r="J181" s="542" t="s">
        <v>3662</v>
      </c>
      <c r="K181" s="542" t="s">
        <v>3662</v>
      </c>
      <c r="L181" s="542" t="s">
        <v>3662</v>
      </c>
      <c r="M181" s="542" t="s">
        <v>3662</v>
      </c>
      <c r="N181" s="542" t="s">
        <v>3662</v>
      </c>
      <c r="O181" s="542" t="s">
        <v>3662</v>
      </c>
      <c r="P181" s="542" t="s">
        <v>3662</v>
      </c>
      <c r="Q181" s="542" t="s">
        <v>3662</v>
      </c>
      <c r="R181" s="547">
        <v>85</v>
      </c>
      <c r="S181" s="547" t="s">
        <v>197</v>
      </c>
      <c r="T181" s="547">
        <v>85230</v>
      </c>
      <c r="U181" s="547" t="s">
        <v>3458</v>
      </c>
      <c r="V181" s="547">
        <v>1109</v>
      </c>
      <c r="W181" s="547" t="s">
        <v>4059</v>
      </c>
      <c r="X181" s="547" t="s">
        <v>4057</v>
      </c>
      <c r="Y181" s="547" t="s">
        <v>3889</v>
      </c>
      <c r="Z181" s="547" t="s">
        <v>3890</v>
      </c>
      <c r="AA181" s="542" t="s">
        <v>3662</v>
      </c>
      <c r="AB181" s="542">
        <v>1712</v>
      </c>
      <c r="AC181" s="548" t="s">
        <v>3662</v>
      </c>
      <c r="AD181" s="542" t="s">
        <v>4060</v>
      </c>
      <c r="AE181" s="548" t="s">
        <v>3662</v>
      </c>
      <c r="AF181" s="551"/>
    </row>
    <row r="182" spans="1:32" ht="11.25" hidden="1" customHeight="1">
      <c r="A182" s="542" t="s">
        <v>3662</v>
      </c>
      <c r="B182" s="542" t="s">
        <v>3662</v>
      </c>
      <c r="C182" s="542" t="s">
        <v>3662</v>
      </c>
      <c r="D182" s="542" t="s">
        <v>3662</v>
      </c>
      <c r="E182" s="542" t="s">
        <v>3662</v>
      </c>
      <c r="F182" s="542" t="s">
        <v>3662</v>
      </c>
      <c r="G182" s="542" t="s">
        <v>3662</v>
      </c>
      <c r="H182" s="542" t="s">
        <v>3662</v>
      </c>
      <c r="I182" s="542" t="s">
        <v>3662</v>
      </c>
      <c r="J182" s="542" t="s">
        <v>3662</v>
      </c>
      <c r="K182" s="542" t="s">
        <v>3662</v>
      </c>
      <c r="L182" s="542" t="s">
        <v>3662</v>
      </c>
      <c r="M182" s="542" t="s">
        <v>3662</v>
      </c>
      <c r="N182" s="542" t="s">
        <v>3662</v>
      </c>
      <c r="O182" s="542" t="s">
        <v>3662</v>
      </c>
      <c r="P182" s="542" t="s">
        <v>3662</v>
      </c>
      <c r="Q182" s="547">
        <v>85</v>
      </c>
      <c r="R182" s="547" t="s">
        <v>197</v>
      </c>
      <c r="S182" s="547">
        <v>85230</v>
      </c>
      <c r="T182" s="547" t="s">
        <v>3458</v>
      </c>
      <c r="U182" s="547">
        <v>1110</v>
      </c>
      <c r="V182" s="547" t="s">
        <v>4061</v>
      </c>
      <c r="W182" s="547" t="s">
        <v>4057</v>
      </c>
      <c r="X182" s="547" t="s">
        <v>3889</v>
      </c>
      <c r="Y182" s="547" t="s">
        <v>3890</v>
      </c>
      <c r="Z182" s="542" t="s">
        <v>3662</v>
      </c>
      <c r="AA182" s="542">
        <v>1157</v>
      </c>
      <c r="AB182" s="548" t="s">
        <v>3662</v>
      </c>
      <c r="AC182" s="542" t="s">
        <v>4062</v>
      </c>
      <c r="AD182" s="548" t="s">
        <v>3662</v>
      </c>
      <c r="AE182" s="551"/>
      <c r="AF182" s="551"/>
    </row>
    <row r="183" spans="1:32" ht="11.25" hidden="1" customHeight="1">
      <c r="A183" s="542" t="s">
        <v>3662</v>
      </c>
      <c r="B183" s="542" t="s">
        <v>3662</v>
      </c>
      <c r="C183" s="542" t="s">
        <v>3662</v>
      </c>
      <c r="D183" s="542" t="s">
        <v>3662</v>
      </c>
      <c r="E183" s="542" t="s">
        <v>3662</v>
      </c>
      <c r="F183" s="542" t="s">
        <v>3662</v>
      </c>
      <c r="G183" s="542" t="s">
        <v>3662</v>
      </c>
      <c r="H183" s="542" t="s">
        <v>3662</v>
      </c>
      <c r="I183" s="542" t="s">
        <v>3662</v>
      </c>
      <c r="J183" s="542" t="s">
        <v>3662</v>
      </c>
      <c r="K183" s="542" t="s">
        <v>3662</v>
      </c>
      <c r="L183" s="542" t="s">
        <v>3662</v>
      </c>
      <c r="M183" s="542" t="s">
        <v>3662</v>
      </c>
      <c r="N183" s="542" t="s">
        <v>3662</v>
      </c>
      <c r="O183" s="542" t="s">
        <v>3662</v>
      </c>
      <c r="P183" s="542" t="s">
        <v>3662</v>
      </c>
      <c r="Q183" s="547">
        <v>85</v>
      </c>
      <c r="R183" s="547" t="s">
        <v>197</v>
      </c>
      <c r="S183" s="547">
        <v>85325</v>
      </c>
      <c r="T183" s="547" t="s">
        <v>4063</v>
      </c>
      <c r="U183" s="547">
        <v>1110</v>
      </c>
      <c r="V183" s="547" t="s">
        <v>4061</v>
      </c>
      <c r="W183" s="547" t="s">
        <v>3625</v>
      </c>
      <c r="X183" s="547" t="s">
        <v>3625</v>
      </c>
      <c r="Y183" s="547" t="s">
        <v>3625</v>
      </c>
      <c r="Z183" s="542" t="s">
        <v>3662</v>
      </c>
      <c r="AA183" s="542" t="s">
        <v>3662</v>
      </c>
      <c r="AB183" s="542">
        <v>1597</v>
      </c>
      <c r="AC183" s="548" t="s">
        <v>3662</v>
      </c>
      <c r="AD183" s="542" t="s">
        <v>4064</v>
      </c>
      <c r="AE183" s="548" t="s">
        <v>3662</v>
      </c>
      <c r="AF183" s="551"/>
    </row>
    <row r="184" spans="1:32" ht="11.25" hidden="1" customHeight="1">
      <c r="A184" s="542" t="s">
        <v>3662</v>
      </c>
      <c r="B184" s="542" t="s">
        <v>3662</v>
      </c>
      <c r="C184" s="542" t="s">
        <v>3662</v>
      </c>
      <c r="D184" s="542" t="s">
        <v>3662</v>
      </c>
      <c r="E184" s="542" t="s">
        <v>3662</v>
      </c>
      <c r="F184" s="542" t="s">
        <v>3662</v>
      </c>
      <c r="G184" s="542" t="s">
        <v>3662</v>
      </c>
      <c r="H184" s="542" t="s">
        <v>3662</v>
      </c>
      <c r="I184" s="542" t="s">
        <v>3662</v>
      </c>
      <c r="J184" s="542" t="s">
        <v>3662</v>
      </c>
      <c r="K184" s="542" t="s">
        <v>3662</v>
      </c>
      <c r="L184" s="542" t="s">
        <v>3662</v>
      </c>
      <c r="M184" s="542" t="s">
        <v>3662</v>
      </c>
      <c r="N184" s="542" t="s">
        <v>3662</v>
      </c>
      <c r="O184" s="542" t="s">
        <v>3662</v>
      </c>
      <c r="P184" s="542" t="s">
        <v>3662</v>
      </c>
      <c r="Q184" s="542" t="s">
        <v>3662</v>
      </c>
      <c r="R184" s="547">
        <v>85</v>
      </c>
      <c r="S184" s="547" t="s">
        <v>197</v>
      </c>
      <c r="T184" s="547">
        <v>85230</v>
      </c>
      <c r="U184" s="547" t="s">
        <v>3458</v>
      </c>
      <c r="V184" s="547">
        <v>1111</v>
      </c>
      <c r="W184" s="547" t="s">
        <v>4065</v>
      </c>
      <c r="X184" s="547" t="s">
        <v>4057</v>
      </c>
      <c r="Y184" s="547" t="s">
        <v>3889</v>
      </c>
      <c r="Z184" s="547" t="s">
        <v>3890</v>
      </c>
      <c r="AA184" s="542" t="s">
        <v>3662</v>
      </c>
      <c r="AB184" s="542">
        <v>1354</v>
      </c>
      <c r="AC184" s="548" t="s">
        <v>3662</v>
      </c>
      <c r="AD184" s="542" t="s">
        <v>4066</v>
      </c>
      <c r="AE184" s="548" t="s">
        <v>3662</v>
      </c>
      <c r="AF184" s="551"/>
    </row>
    <row r="185" spans="1:32" ht="11.25" hidden="1" customHeight="1">
      <c r="A185" s="542" t="s">
        <v>3662</v>
      </c>
      <c r="B185" s="542" t="s">
        <v>3662</v>
      </c>
      <c r="C185" s="542" t="s">
        <v>3662</v>
      </c>
      <c r="D185" s="542" t="s">
        <v>3662</v>
      </c>
      <c r="E185" s="542" t="s">
        <v>3662</v>
      </c>
      <c r="F185" s="542" t="s">
        <v>3662</v>
      </c>
      <c r="G185" s="542" t="s">
        <v>3662</v>
      </c>
      <c r="H185" s="542" t="s">
        <v>3662</v>
      </c>
      <c r="I185" s="542" t="s">
        <v>3662</v>
      </c>
      <c r="J185" s="542" t="s">
        <v>3662</v>
      </c>
      <c r="K185" s="542" t="s">
        <v>3662</v>
      </c>
      <c r="L185" s="542" t="s">
        <v>3662</v>
      </c>
      <c r="M185" s="542" t="s">
        <v>3662</v>
      </c>
      <c r="N185" s="542" t="s">
        <v>3662</v>
      </c>
      <c r="O185" s="542" t="s">
        <v>3662</v>
      </c>
      <c r="P185" s="542" t="s">
        <v>3662</v>
      </c>
      <c r="Q185" s="547">
        <v>85</v>
      </c>
      <c r="R185" s="547" t="s">
        <v>197</v>
      </c>
      <c r="S185" s="547">
        <v>85230</v>
      </c>
      <c r="T185" s="547" t="s">
        <v>3458</v>
      </c>
      <c r="U185" s="547">
        <v>1112</v>
      </c>
      <c r="V185" s="547" t="s">
        <v>4067</v>
      </c>
      <c r="W185" s="547" t="s">
        <v>4057</v>
      </c>
      <c r="X185" s="547" t="s">
        <v>3889</v>
      </c>
      <c r="Y185" s="547" t="s">
        <v>3890</v>
      </c>
      <c r="Z185" s="542" t="s">
        <v>3662</v>
      </c>
      <c r="AA185" s="542">
        <v>1002</v>
      </c>
      <c r="AB185" s="548" t="s">
        <v>3662</v>
      </c>
      <c r="AC185" s="542" t="s">
        <v>4068</v>
      </c>
      <c r="AD185" s="548" t="s">
        <v>3662</v>
      </c>
      <c r="AE185" s="551"/>
      <c r="AF185" s="551"/>
    </row>
    <row r="186" spans="1:32" ht="11.25" hidden="1" customHeight="1">
      <c r="A186" s="542" t="s">
        <v>3662</v>
      </c>
      <c r="B186" s="542" t="s">
        <v>3662</v>
      </c>
      <c r="C186" s="542" t="s">
        <v>3662</v>
      </c>
      <c r="D186" s="542" t="s">
        <v>3662</v>
      </c>
      <c r="E186" s="542" t="s">
        <v>3662</v>
      </c>
      <c r="F186" s="542" t="s">
        <v>3662</v>
      </c>
      <c r="G186" s="542" t="s">
        <v>3662</v>
      </c>
      <c r="H186" s="542" t="s">
        <v>3662</v>
      </c>
      <c r="I186" s="542" t="s">
        <v>3662</v>
      </c>
      <c r="J186" s="542" t="s">
        <v>3662</v>
      </c>
      <c r="K186" s="542" t="s">
        <v>3662</v>
      </c>
      <c r="L186" s="542" t="s">
        <v>3662</v>
      </c>
      <c r="M186" s="542" t="s">
        <v>3662</v>
      </c>
      <c r="N186" s="542" t="s">
        <v>3662</v>
      </c>
      <c r="O186" s="542" t="s">
        <v>3662</v>
      </c>
      <c r="P186" s="542" t="s">
        <v>3662</v>
      </c>
      <c r="Q186" s="542" t="s">
        <v>3662</v>
      </c>
      <c r="R186" s="547">
        <v>85</v>
      </c>
      <c r="S186" s="547" t="s">
        <v>197</v>
      </c>
      <c r="T186" s="547">
        <v>85230</v>
      </c>
      <c r="U186" s="547" t="s">
        <v>3458</v>
      </c>
      <c r="V186" s="547">
        <v>1113</v>
      </c>
      <c r="W186" s="547" t="s">
        <v>4069</v>
      </c>
      <c r="X186" s="547" t="s">
        <v>4057</v>
      </c>
      <c r="Y186" s="547" t="s">
        <v>3889</v>
      </c>
      <c r="Z186" s="547" t="s">
        <v>3890</v>
      </c>
      <c r="AA186" s="542" t="s">
        <v>3662</v>
      </c>
      <c r="AB186" s="542">
        <v>1289</v>
      </c>
      <c r="AC186" s="548" t="s">
        <v>3662</v>
      </c>
      <c r="AD186" s="542" t="s">
        <v>4070</v>
      </c>
      <c r="AE186" s="548" t="s">
        <v>3662</v>
      </c>
      <c r="AF186" s="551"/>
    </row>
    <row r="187" spans="1:32" ht="11.25" hidden="1" customHeight="1">
      <c r="A187" s="542" t="s">
        <v>3662</v>
      </c>
      <c r="B187" s="542" t="s">
        <v>3662</v>
      </c>
      <c r="C187" s="542" t="s">
        <v>3662</v>
      </c>
      <c r="D187" s="542" t="s">
        <v>3662</v>
      </c>
      <c r="E187" s="542" t="s">
        <v>3662</v>
      </c>
      <c r="F187" s="542" t="s">
        <v>3662</v>
      </c>
      <c r="G187" s="542" t="s">
        <v>3662</v>
      </c>
      <c r="H187" s="542" t="s">
        <v>3662</v>
      </c>
      <c r="I187" s="542" t="s">
        <v>3662</v>
      </c>
      <c r="J187" s="542" t="s">
        <v>3662</v>
      </c>
      <c r="K187" s="542" t="s">
        <v>3662</v>
      </c>
      <c r="L187" s="542" t="s">
        <v>3662</v>
      </c>
      <c r="M187" s="542" t="s">
        <v>3662</v>
      </c>
      <c r="N187" s="542" t="s">
        <v>3662</v>
      </c>
      <c r="O187" s="542" t="s">
        <v>3662</v>
      </c>
      <c r="P187" s="542" t="s">
        <v>3662</v>
      </c>
      <c r="Q187" s="542" t="s">
        <v>3662</v>
      </c>
      <c r="R187" s="547">
        <v>85</v>
      </c>
      <c r="S187" s="547" t="s">
        <v>197</v>
      </c>
      <c r="T187" s="547">
        <v>85325</v>
      </c>
      <c r="U187" s="547" t="s">
        <v>4063</v>
      </c>
      <c r="V187" s="547">
        <v>1113</v>
      </c>
      <c r="W187" s="547" t="s">
        <v>4069</v>
      </c>
      <c r="X187" s="547" t="s">
        <v>3625</v>
      </c>
      <c r="Y187" s="547" t="s">
        <v>3625</v>
      </c>
      <c r="Z187" s="547" t="s">
        <v>3625</v>
      </c>
      <c r="AA187" s="542" t="s">
        <v>3662</v>
      </c>
      <c r="AB187" s="542" t="s">
        <v>3662</v>
      </c>
      <c r="AC187" s="542">
        <v>2086</v>
      </c>
      <c r="AD187" s="548" t="s">
        <v>3662</v>
      </c>
      <c r="AE187" s="542" t="s">
        <v>4071</v>
      </c>
      <c r="AF187" s="548" t="s">
        <v>3662</v>
      </c>
    </row>
    <row r="188" spans="1:32" ht="11.25" hidden="1" customHeight="1">
      <c r="A188" s="542" t="s">
        <v>3662</v>
      </c>
      <c r="B188" s="542" t="s">
        <v>3662</v>
      </c>
      <c r="C188" s="542" t="s">
        <v>3662</v>
      </c>
      <c r="D188" s="542" t="s">
        <v>3662</v>
      </c>
      <c r="E188" s="542" t="s">
        <v>3662</v>
      </c>
      <c r="F188" s="542" t="s">
        <v>3662</v>
      </c>
      <c r="G188" s="542" t="s">
        <v>3662</v>
      </c>
      <c r="H188" s="542" t="s">
        <v>3662</v>
      </c>
      <c r="I188" s="542" t="s">
        <v>3662</v>
      </c>
      <c r="J188" s="542" t="s">
        <v>3662</v>
      </c>
      <c r="K188" s="542" t="s">
        <v>3662</v>
      </c>
      <c r="L188" s="542" t="s">
        <v>3662</v>
      </c>
      <c r="M188" s="542" t="s">
        <v>3662</v>
      </c>
      <c r="N188" s="542" t="s">
        <v>3662</v>
      </c>
      <c r="O188" s="542" t="s">
        <v>3662</v>
      </c>
      <c r="P188" s="542" t="s">
        <v>3662</v>
      </c>
      <c r="Q188" s="547">
        <v>99</v>
      </c>
      <c r="R188" s="547" t="s">
        <v>204</v>
      </c>
      <c r="S188" s="547">
        <v>99624</v>
      </c>
      <c r="T188" s="547" t="s">
        <v>3565</v>
      </c>
      <c r="U188" s="547">
        <v>1113</v>
      </c>
      <c r="V188" s="547" t="s">
        <v>4069</v>
      </c>
      <c r="W188" s="547" t="s">
        <v>3625</v>
      </c>
      <c r="X188" s="547" t="s">
        <v>3625</v>
      </c>
      <c r="Y188" s="547" t="s">
        <v>3625</v>
      </c>
      <c r="Z188" s="542" t="s">
        <v>3662</v>
      </c>
      <c r="AA188" s="542" t="s">
        <v>3662</v>
      </c>
      <c r="AB188" s="542">
        <v>1401</v>
      </c>
      <c r="AC188" s="548" t="s">
        <v>3662</v>
      </c>
      <c r="AD188" s="542" t="s">
        <v>4072</v>
      </c>
      <c r="AE188" s="548" t="s">
        <v>3662</v>
      </c>
      <c r="AF188" s="551"/>
    </row>
    <row r="189" spans="1:32" ht="11.25" hidden="1" customHeight="1">
      <c r="A189" s="542" t="s">
        <v>3662</v>
      </c>
      <c r="B189" s="542" t="s">
        <v>3662</v>
      </c>
      <c r="C189" s="542" t="s">
        <v>3662</v>
      </c>
      <c r="D189" s="542" t="s">
        <v>3662</v>
      </c>
      <c r="E189" s="542" t="s">
        <v>3662</v>
      </c>
      <c r="F189" s="542" t="s">
        <v>3662</v>
      </c>
      <c r="G189" s="542" t="s">
        <v>3662</v>
      </c>
      <c r="H189" s="542" t="s">
        <v>3662</v>
      </c>
      <c r="I189" s="542" t="s">
        <v>3662</v>
      </c>
      <c r="J189" s="542" t="s">
        <v>3662</v>
      </c>
      <c r="K189" s="542" t="s">
        <v>3662</v>
      </c>
      <c r="L189" s="542" t="s">
        <v>3662</v>
      </c>
      <c r="M189" s="542" t="s">
        <v>3662</v>
      </c>
      <c r="N189" s="542" t="s">
        <v>3662</v>
      </c>
      <c r="O189" s="542" t="s">
        <v>3662</v>
      </c>
      <c r="P189" s="542" t="s">
        <v>3662</v>
      </c>
      <c r="Q189" s="547">
        <v>85</v>
      </c>
      <c r="R189" s="547" t="s">
        <v>197</v>
      </c>
      <c r="S189" s="547">
        <v>85230</v>
      </c>
      <c r="T189" s="547" t="s">
        <v>3458</v>
      </c>
      <c r="U189" s="547">
        <v>1114</v>
      </c>
      <c r="V189" s="547" t="s">
        <v>4073</v>
      </c>
      <c r="W189" s="547" t="s">
        <v>4057</v>
      </c>
      <c r="X189" s="547" t="s">
        <v>3889</v>
      </c>
      <c r="Y189" s="547" t="s">
        <v>3890</v>
      </c>
      <c r="Z189" s="542" t="s">
        <v>3662</v>
      </c>
      <c r="AA189" s="542">
        <v>1263</v>
      </c>
      <c r="AB189" s="548" t="s">
        <v>3662</v>
      </c>
      <c r="AC189" s="542" t="s">
        <v>4074</v>
      </c>
      <c r="AD189" s="548" t="s">
        <v>3662</v>
      </c>
      <c r="AE189" s="551"/>
      <c r="AF189" s="551"/>
    </row>
    <row r="190" spans="1:32" ht="11.25" hidden="1" customHeight="1">
      <c r="A190" s="542" t="s">
        <v>3662</v>
      </c>
      <c r="B190" s="542" t="s">
        <v>3662</v>
      </c>
      <c r="C190" s="542" t="s">
        <v>3662</v>
      </c>
      <c r="D190" s="542" t="s">
        <v>3662</v>
      </c>
      <c r="E190" s="542" t="s">
        <v>3662</v>
      </c>
      <c r="F190" s="542" t="s">
        <v>3662</v>
      </c>
      <c r="G190" s="542" t="s">
        <v>3662</v>
      </c>
      <c r="H190" s="542" t="s">
        <v>3662</v>
      </c>
      <c r="I190" s="542" t="s">
        <v>3662</v>
      </c>
      <c r="J190" s="542" t="s">
        <v>3662</v>
      </c>
      <c r="K190" s="542" t="s">
        <v>3662</v>
      </c>
      <c r="L190" s="542" t="s">
        <v>3662</v>
      </c>
      <c r="M190" s="542" t="s">
        <v>3662</v>
      </c>
      <c r="N190" s="542" t="s">
        <v>3662</v>
      </c>
      <c r="O190" s="542" t="s">
        <v>3662</v>
      </c>
      <c r="P190" s="542" t="s">
        <v>3662</v>
      </c>
      <c r="Q190" s="547">
        <v>85</v>
      </c>
      <c r="R190" s="547" t="s">
        <v>197</v>
      </c>
      <c r="S190" s="547">
        <v>85230</v>
      </c>
      <c r="T190" s="547" t="s">
        <v>3458</v>
      </c>
      <c r="U190" s="547">
        <v>1115</v>
      </c>
      <c r="V190" s="547" t="s">
        <v>4075</v>
      </c>
      <c r="W190" s="547" t="s">
        <v>4057</v>
      </c>
      <c r="X190" s="547" t="s">
        <v>3889</v>
      </c>
      <c r="Y190" s="547" t="s">
        <v>3890</v>
      </c>
      <c r="Z190" s="542" t="s">
        <v>3662</v>
      </c>
      <c r="AA190" s="542">
        <v>1347</v>
      </c>
      <c r="AB190" s="548" t="s">
        <v>3662</v>
      </c>
      <c r="AC190" s="542" t="s">
        <v>4076</v>
      </c>
      <c r="AD190" s="548" t="s">
        <v>3662</v>
      </c>
      <c r="AE190" s="551"/>
      <c r="AF190" s="551"/>
    </row>
    <row r="191" spans="1:32" ht="11.25" hidden="1" customHeight="1">
      <c r="A191" s="542" t="s">
        <v>3662</v>
      </c>
      <c r="B191" s="542" t="s">
        <v>3662</v>
      </c>
      <c r="C191" s="542" t="s">
        <v>3662</v>
      </c>
      <c r="D191" s="542" t="s">
        <v>3662</v>
      </c>
      <c r="E191" s="542" t="s">
        <v>3662</v>
      </c>
      <c r="F191" s="542" t="s">
        <v>3662</v>
      </c>
      <c r="G191" s="542" t="s">
        <v>3662</v>
      </c>
      <c r="H191" s="542" t="s">
        <v>3662</v>
      </c>
      <c r="I191" s="542" t="s">
        <v>3662</v>
      </c>
      <c r="J191" s="542" t="s">
        <v>3662</v>
      </c>
      <c r="K191" s="542" t="s">
        <v>3662</v>
      </c>
      <c r="L191" s="542" t="s">
        <v>3662</v>
      </c>
      <c r="M191" s="542" t="s">
        <v>3662</v>
      </c>
      <c r="N191" s="542" t="s">
        <v>3662</v>
      </c>
      <c r="O191" s="542" t="s">
        <v>3662</v>
      </c>
      <c r="P191" s="542" t="s">
        <v>3662</v>
      </c>
      <c r="Q191" s="547">
        <v>81</v>
      </c>
      <c r="R191" s="547" t="s">
        <v>196</v>
      </c>
      <c r="S191" s="547">
        <v>81794</v>
      </c>
      <c r="T191" s="547" t="s">
        <v>3440</v>
      </c>
      <c r="U191" s="547">
        <v>1116</v>
      </c>
      <c r="V191" s="547" t="s">
        <v>4077</v>
      </c>
      <c r="W191" s="547" t="s">
        <v>3625</v>
      </c>
      <c r="X191" s="547" t="s">
        <v>3625</v>
      </c>
      <c r="Y191" s="547" t="s">
        <v>3625</v>
      </c>
      <c r="Z191" s="542" t="s">
        <v>3662</v>
      </c>
      <c r="AA191" s="542" t="s">
        <v>3662</v>
      </c>
      <c r="AB191" s="542">
        <v>1661</v>
      </c>
      <c r="AC191" s="548" t="s">
        <v>3662</v>
      </c>
      <c r="AD191" s="542" t="s">
        <v>4078</v>
      </c>
      <c r="AE191" s="548" t="s">
        <v>3662</v>
      </c>
      <c r="AF191" s="551"/>
    </row>
    <row r="192" spans="1:32" ht="11.25" hidden="1" customHeight="1">
      <c r="A192" s="542" t="s">
        <v>3662</v>
      </c>
      <c r="B192" s="542" t="s">
        <v>3662</v>
      </c>
      <c r="C192" s="542" t="s">
        <v>3662</v>
      </c>
      <c r="D192" s="542" t="s">
        <v>3662</v>
      </c>
      <c r="E192" s="542" t="s">
        <v>3662</v>
      </c>
      <c r="F192" s="542" t="s">
        <v>3662</v>
      </c>
      <c r="G192" s="542" t="s">
        <v>3662</v>
      </c>
      <c r="H192" s="542" t="s">
        <v>3662</v>
      </c>
      <c r="I192" s="542" t="s">
        <v>3662</v>
      </c>
      <c r="J192" s="542" t="s">
        <v>3662</v>
      </c>
      <c r="K192" s="542" t="s">
        <v>3662</v>
      </c>
      <c r="L192" s="542" t="s">
        <v>3662</v>
      </c>
      <c r="M192" s="542" t="s">
        <v>3662</v>
      </c>
      <c r="N192" s="542" t="s">
        <v>3662</v>
      </c>
      <c r="O192" s="542" t="s">
        <v>3662</v>
      </c>
      <c r="P192" s="542" t="s">
        <v>3662</v>
      </c>
      <c r="Q192" s="542" t="s">
        <v>3662</v>
      </c>
      <c r="R192" s="547">
        <v>85</v>
      </c>
      <c r="S192" s="547" t="s">
        <v>197</v>
      </c>
      <c r="T192" s="547">
        <v>85125</v>
      </c>
      <c r="U192" s="547" t="s">
        <v>3448</v>
      </c>
      <c r="V192" s="547">
        <v>1116</v>
      </c>
      <c r="W192" s="547" t="s">
        <v>4077</v>
      </c>
      <c r="X192" s="547" t="s">
        <v>3625</v>
      </c>
      <c r="Y192" s="547" t="s">
        <v>3625</v>
      </c>
      <c r="Z192" s="547" t="s">
        <v>3625</v>
      </c>
      <c r="AA192" s="542" t="s">
        <v>3662</v>
      </c>
      <c r="AB192" s="542" t="s">
        <v>3662</v>
      </c>
      <c r="AC192" s="542">
        <v>1308</v>
      </c>
      <c r="AD192" s="548" t="s">
        <v>3662</v>
      </c>
      <c r="AE192" s="542" t="s">
        <v>4079</v>
      </c>
      <c r="AF192" s="548" t="s">
        <v>3662</v>
      </c>
    </row>
    <row r="193" spans="1:32" ht="11.25" hidden="1" customHeight="1">
      <c r="A193" s="542" t="s">
        <v>3662</v>
      </c>
      <c r="B193" s="542" t="s">
        <v>3662</v>
      </c>
      <c r="C193" s="542" t="s">
        <v>3662</v>
      </c>
      <c r="D193" s="542" t="s">
        <v>3662</v>
      </c>
      <c r="E193" s="542" t="s">
        <v>3662</v>
      </c>
      <c r="F193" s="542" t="s">
        <v>3662</v>
      </c>
      <c r="G193" s="542" t="s">
        <v>3662</v>
      </c>
      <c r="H193" s="542" t="s">
        <v>3662</v>
      </c>
      <c r="I193" s="542" t="s">
        <v>3662</v>
      </c>
      <c r="J193" s="542" t="s">
        <v>3662</v>
      </c>
      <c r="K193" s="542" t="s">
        <v>3662</v>
      </c>
      <c r="L193" s="542" t="s">
        <v>3662</v>
      </c>
      <c r="M193" s="542" t="s">
        <v>3662</v>
      </c>
      <c r="N193" s="542" t="s">
        <v>3662</v>
      </c>
      <c r="O193" s="542" t="s">
        <v>3662</v>
      </c>
      <c r="P193" s="542" t="s">
        <v>3662</v>
      </c>
      <c r="Q193" s="547">
        <v>85</v>
      </c>
      <c r="R193" s="547" t="s">
        <v>197</v>
      </c>
      <c r="S193" s="547">
        <v>85250</v>
      </c>
      <c r="T193" s="547" t="s">
        <v>4054</v>
      </c>
      <c r="U193" s="547">
        <v>1116</v>
      </c>
      <c r="V193" s="547" t="s">
        <v>4077</v>
      </c>
      <c r="W193" s="547" t="s">
        <v>3625</v>
      </c>
      <c r="X193" s="547" t="s">
        <v>3625</v>
      </c>
      <c r="Y193" s="547" t="s">
        <v>3625</v>
      </c>
      <c r="Z193" s="542" t="s">
        <v>3662</v>
      </c>
      <c r="AA193" s="542" t="s">
        <v>3662</v>
      </c>
      <c r="AB193" s="542">
        <v>1092</v>
      </c>
      <c r="AC193" s="548" t="s">
        <v>3662</v>
      </c>
      <c r="AD193" s="542" t="s">
        <v>4080</v>
      </c>
      <c r="AE193" s="548" t="s">
        <v>3662</v>
      </c>
      <c r="AF193" s="551"/>
    </row>
    <row r="194" spans="1:32" ht="11.25" hidden="1" customHeight="1">
      <c r="A194" s="542" t="s">
        <v>3662</v>
      </c>
      <c r="B194" s="542" t="s">
        <v>3662</v>
      </c>
      <c r="C194" s="542" t="s">
        <v>3662</v>
      </c>
      <c r="D194" s="542" t="s">
        <v>3662</v>
      </c>
      <c r="E194" s="542" t="s">
        <v>3662</v>
      </c>
      <c r="F194" s="542" t="s">
        <v>3662</v>
      </c>
      <c r="G194" s="542" t="s">
        <v>3662</v>
      </c>
      <c r="H194" s="542" t="s">
        <v>3662</v>
      </c>
      <c r="I194" s="542" t="s">
        <v>3662</v>
      </c>
      <c r="J194" s="542" t="s">
        <v>3662</v>
      </c>
      <c r="K194" s="542" t="s">
        <v>3662</v>
      </c>
      <c r="L194" s="542" t="s">
        <v>3662</v>
      </c>
      <c r="M194" s="542" t="s">
        <v>3662</v>
      </c>
      <c r="N194" s="542" t="s">
        <v>3662</v>
      </c>
      <c r="O194" s="542" t="s">
        <v>3662</v>
      </c>
      <c r="P194" s="542" t="s">
        <v>3662</v>
      </c>
      <c r="Q194" s="547">
        <v>85</v>
      </c>
      <c r="R194" s="547" t="s">
        <v>197</v>
      </c>
      <c r="S194" s="547">
        <v>85315</v>
      </c>
      <c r="T194" s="547" t="s">
        <v>3467</v>
      </c>
      <c r="U194" s="547">
        <v>1116</v>
      </c>
      <c r="V194" s="547" t="s">
        <v>4077</v>
      </c>
      <c r="W194" s="547" t="s">
        <v>3909</v>
      </c>
      <c r="X194" s="547" t="s">
        <v>3889</v>
      </c>
      <c r="Y194" s="547" t="s">
        <v>3906</v>
      </c>
      <c r="Z194" s="542" t="s">
        <v>3662</v>
      </c>
      <c r="AA194" s="542">
        <v>1335</v>
      </c>
      <c r="AB194" s="548" t="s">
        <v>3662</v>
      </c>
      <c r="AC194" s="542" t="s">
        <v>4081</v>
      </c>
      <c r="AD194" s="548" t="s">
        <v>3662</v>
      </c>
      <c r="AE194" s="551"/>
      <c r="AF194" s="551"/>
    </row>
    <row r="195" spans="1:32" ht="11.25" hidden="1" customHeight="1">
      <c r="A195" s="542" t="s">
        <v>3662</v>
      </c>
      <c r="B195" s="542" t="s">
        <v>3662</v>
      </c>
      <c r="C195" s="542" t="s">
        <v>3662</v>
      </c>
      <c r="D195" s="542" t="s">
        <v>3662</v>
      </c>
      <c r="E195" s="542" t="s">
        <v>3662</v>
      </c>
      <c r="F195" s="542" t="s">
        <v>3662</v>
      </c>
      <c r="G195" s="542" t="s">
        <v>3662</v>
      </c>
      <c r="H195" s="542" t="s">
        <v>3662</v>
      </c>
      <c r="I195" s="542" t="s">
        <v>3662</v>
      </c>
      <c r="J195" s="542" t="s">
        <v>3662</v>
      </c>
      <c r="K195" s="542" t="s">
        <v>3662</v>
      </c>
      <c r="L195" s="542" t="s">
        <v>3662</v>
      </c>
      <c r="M195" s="542" t="s">
        <v>3662</v>
      </c>
      <c r="N195" s="542" t="s">
        <v>3662</v>
      </c>
      <c r="O195" s="542" t="s">
        <v>3662</v>
      </c>
      <c r="P195" s="542" t="s">
        <v>3662</v>
      </c>
      <c r="Q195" s="547">
        <v>85</v>
      </c>
      <c r="R195" s="547" t="s">
        <v>197</v>
      </c>
      <c r="S195" s="547">
        <v>85400</v>
      </c>
      <c r="T195" s="547" t="s">
        <v>3471</v>
      </c>
      <c r="U195" s="547">
        <v>1116</v>
      </c>
      <c r="V195" s="547" t="s">
        <v>4077</v>
      </c>
      <c r="W195" s="547" t="s">
        <v>3625</v>
      </c>
      <c r="X195" s="547" t="s">
        <v>3625</v>
      </c>
      <c r="Y195" s="547" t="s">
        <v>3625</v>
      </c>
      <c r="Z195" s="542" t="s">
        <v>3662</v>
      </c>
      <c r="AA195" s="542" t="s">
        <v>3662</v>
      </c>
      <c r="AB195" s="542">
        <v>1020</v>
      </c>
      <c r="AC195" s="548" t="s">
        <v>3662</v>
      </c>
      <c r="AD195" s="542" t="s">
        <v>4082</v>
      </c>
      <c r="AE195" s="548" t="s">
        <v>3662</v>
      </c>
      <c r="AF195" s="551"/>
    </row>
    <row r="196" spans="1:32" ht="11.25" hidden="1" customHeight="1">
      <c r="A196" s="542" t="s">
        <v>3662</v>
      </c>
      <c r="B196" s="542" t="s">
        <v>3662</v>
      </c>
      <c r="C196" s="542" t="s">
        <v>3662</v>
      </c>
      <c r="D196" s="542" t="s">
        <v>3662</v>
      </c>
      <c r="E196" s="542" t="s">
        <v>3662</v>
      </c>
      <c r="F196" s="542" t="s">
        <v>3662</v>
      </c>
      <c r="G196" s="542" t="s">
        <v>3662</v>
      </c>
      <c r="H196" s="542" t="s">
        <v>3662</v>
      </c>
      <c r="I196" s="542" t="s">
        <v>3662</v>
      </c>
      <c r="J196" s="542" t="s">
        <v>3662</v>
      </c>
      <c r="K196" s="542" t="s">
        <v>3662</v>
      </c>
      <c r="L196" s="542" t="s">
        <v>3662</v>
      </c>
      <c r="M196" s="542" t="s">
        <v>3662</v>
      </c>
      <c r="N196" s="542" t="s">
        <v>3662</v>
      </c>
      <c r="O196" s="542" t="s">
        <v>3662</v>
      </c>
      <c r="P196" s="542" t="s">
        <v>3662</v>
      </c>
      <c r="Q196" s="547">
        <v>19</v>
      </c>
      <c r="R196" s="547" t="s">
        <v>179</v>
      </c>
      <c r="S196" s="547">
        <v>19022</v>
      </c>
      <c r="T196" s="547" t="s">
        <v>2128</v>
      </c>
      <c r="U196" s="547">
        <v>1117</v>
      </c>
      <c r="V196" s="547" t="s">
        <v>4083</v>
      </c>
      <c r="W196" s="547" t="s">
        <v>4084</v>
      </c>
      <c r="X196" s="547" t="s">
        <v>4085</v>
      </c>
      <c r="Y196" s="547" t="s">
        <v>3969</v>
      </c>
      <c r="Z196" s="542">
        <v>1034</v>
      </c>
      <c r="AA196" s="548" t="s">
        <v>3662</v>
      </c>
      <c r="AB196" s="542" t="s">
        <v>4086</v>
      </c>
      <c r="AC196" s="548" t="s">
        <v>3662</v>
      </c>
      <c r="AD196" s="551"/>
      <c r="AE196" s="551"/>
      <c r="AF196" s="551"/>
    </row>
    <row r="197" spans="1:32" ht="11.25" hidden="1" customHeight="1">
      <c r="A197" s="542" t="s">
        <v>3662</v>
      </c>
      <c r="B197" s="542" t="s">
        <v>3662</v>
      </c>
      <c r="C197" s="542" t="s">
        <v>3662</v>
      </c>
      <c r="D197" s="542" t="s">
        <v>3662</v>
      </c>
      <c r="E197" s="542" t="s">
        <v>3662</v>
      </c>
      <c r="F197" s="542" t="s">
        <v>3662</v>
      </c>
      <c r="G197" s="542" t="s">
        <v>3662</v>
      </c>
      <c r="H197" s="542" t="s">
        <v>3662</v>
      </c>
      <c r="I197" s="542" t="s">
        <v>3662</v>
      </c>
      <c r="J197" s="542" t="s">
        <v>3662</v>
      </c>
      <c r="K197" s="542" t="s">
        <v>3662</v>
      </c>
      <c r="L197" s="542" t="s">
        <v>3662</v>
      </c>
      <c r="M197" s="542" t="s">
        <v>3662</v>
      </c>
      <c r="N197" s="542" t="s">
        <v>3662</v>
      </c>
      <c r="O197" s="542" t="s">
        <v>3662</v>
      </c>
      <c r="P197" s="542" t="s">
        <v>3662</v>
      </c>
      <c r="Q197" s="542" t="s">
        <v>3662</v>
      </c>
      <c r="R197" s="547">
        <v>19</v>
      </c>
      <c r="S197" s="547" t="s">
        <v>179</v>
      </c>
      <c r="T197" s="547">
        <v>19110</v>
      </c>
      <c r="U197" s="547" t="s">
        <v>2134</v>
      </c>
      <c r="V197" s="547">
        <v>1118</v>
      </c>
      <c r="W197" s="547" t="s">
        <v>4087</v>
      </c>
      <c r="X197" s="547" t="s">
        <v>3966</v>
      </c>
      <c r="Y197" s="547" t="s">
        <v>4085</v>
      </c>
      <c r="Z197" s="547" t="s">
        <v>3969</v>
      </c>
      <c r="AA197" s="542">
        <v>1652</v>
      </c>
      <c r="AB197" s="548" t="s">
        <v>3662</v>
      </c>
      <c r="AC197" s="542" t="s">
        <v>4088</v>
      </c>
      <c r="AD197" s="548" t="s">
        <v>3662</v>
      </c>
      <c r="AE197" s="551"/>
      <c r="AF197" s="551"/>
    </row>
    <row r="198" spans="1:32" ht="11.25" hidden="1" customHeight="1">
      <c r="A198" s="542" t="s">
        <v>3662</v>
      </c>
      <c r="B198" s="542" t="s">
        <v>3662</v>
      </c>
      <c r="C198" s="542" t="s">
        <v>3662</v>
      </c>
      <c r="D198" s="542" t="s">
        <v>3662</v>
      </c>
      <c r="E198" s="542" t="s">
        <v>3662</v>
      </c>
      <c r="F198" s="542" t="s">
        <v>3662</v>
      </c>
      <c r="G198" s="542" t="s">
        <v>3662</v>
      </c>
      <c r="H198" s="542" t="s">
        <v>3662</v>
      </c>
      <c r="I198" s="542" t="s">
        <v>3662</v>
      </c>
      <c r="J198" s="542" t="s">
        <v>3662</v>
      </c>
      <c r="K198" s="542" t="s">
        <v>3662</v>
      </c>
      <c r="L198" s="542" t="s">
        <v>3662</v>
      </c>
      <c r="M198" s="542" t="s">
        <v>3662</v>
      </c>
      <c r="N198" s="542" t="s">
        <v>3662</v>
      </c>
      <c r="O198" s="542" t="s">
        <v>3662</v>
      </c>
      <c r="P198" s="542" t="s">
        <v>3662</v>
      </c>
      <c r="Q198" s="542" t="s">
        <v>3662</v>
      </c>
      <c r="R198" s="547">
        <v>19</v>
      </c>
      <c r="S198" s="547" t="s">
        <v>179</v>
      </c>
      <c r="T198" s="547">
        <v>19110</v>
      </c>
      <c r="U198" s="547" t="s">
        <v>2134</v>
      </c>
      <c r="V198" s="547">
        <v>1119</v>
      </c>
      <c r="W198" s="547" t="s">
        <v>4089</v>
      </c>
      <c r="X198" s="547" t="s">
        <v>3966</v>
      </c>
      <c r="Y198" s="547" t="s">
        <v>4085</v>
      </c>
      <c r="Z198" s="547" t="s">
        <v>3969</v>
      </c>
      <c r="AA198" s="542">
        <v>1365</v>
      </c>
      <c r="AB198" s="548" t="s">
        <v>3662</v>
      </c>
      <c r="AC198" s="542" t="s">
        <v>4090</v>
      </c>
      <c r="AD198" s="548" t="s">
        <v>3662</v>
      </c>
      <c r="AE198" s="551"/>
      <c r="AF198" s="551"/>
    </row>
    <row r="199" spans="1:32" ht="11.25" hidden="1" customHeight="1">
      <c r="A199" s="542" t="s">
        <v>3662</v>
      </c>
      <c r="B199" s="542" t="s">
        <v>3662</v>
      </c>
      <c r="C199" s="542" t="s">
        <v>3662</v>
      </c>
      <c r="D199" s="542" t="s">
        <v>3662</v>
      </c>
      <c r="E199" s="542" t="s">
        <v>3662</v>
      </c>
      <c r="F199" s="542" t="s">
        <v>3662</v>
      </c>
      <c r="G199" s="542" t="s">
        <v>3662</v>
      </c>
      <c r="H199" s="542" t="s">
        <v>3662</v>
      </c>
      <c r="I199" s="542" t="s">
        <v>3662</v>
      </c>
      <c r="J199" s="542" t="s">
        <v>3662</v>
      </c>
      <c r="K199" s="542" t="s">
        <v>3662</v>
      </c>
      <c r="L199" s="542" t="s">
        <v>3662</v>
      </c>
      <c r="M199" s="542" t="s">
        <v>3662</v>
      </c>
      <c r="N199" s="542" t="s">
        <v>3662</v>
      </c>
      <c r="O199" s="542" t="s">
        <v>3662</v>
      </c>
      <c r="P199" s="542" t="s">
        <v>3662</v>
      </c>
      <c r="Q199" s="542" t="s">
        <v>3662</v>
      </c>
      <c r="R199" s="547">
        <v>19</v>
      </c>
      <c r="S199" s="547" t="s">
        <v>179</v>
      </c>
      <c r="T199" s="547">
        <v>19473</v>
      </c>
      <c r="U199" s="547" t="s">
        <v>1752</v>
      </c>
      <c r="V199" s="547">
        <v>1119</v>
      </c>
      <c r="W199" s="547" t="s">
        <v>4089</v>
      </c>
      <c r="X199" s="547" t="s">
        <v>3625</v>
      </c>
      <c r="Y199" s="547" t="s">
        <v>3625</v>
      </c>
      <c r="Z199" s="547" t="s">
        <v>3625</v>
      </c>
      <c r="AA199" s="542" t="s">
        <v>3662</v>
      </c>
      <c r="AB199" s="542" t="s">
        <v>3662</v>
      </c>
      <c r="AC199" s="542">
        <v>1366</v>
      </c>
      <c r="AD199" s="548" t="s">
        <v>3662</v>
      </c>
      <c r="AE199" s="542" t="s">
        <v>4091</v>
      </c>
      <c r="AF199" s="548" t="s">
        <v>3662</v>
      </c>
    </row>
    <row r="200" spans="1:32" ht="11.25" hidden="1" customHeight="1">
      <c r="A200" s="542" t="s">
        <v>3662</v>
      </c>
      <c r="B200" s="542" t="s">
        <v>3662</v>
      </c>
      <c r="C200" s="542" t="s">
        <v>3662</v>
      </c>
      <c r="D200" s="542" t="s">
        <v>3662</v>
      </c>
      <c r="E200" s="542" t="s">
        <v>3662</v>
      </c>
      <c r="F200" s="542" t="s">
        <v>3662</v>
      </c>
      <c r="G200" s="542" t="s">
        <v>3662</v>
      </c>
      <c r="H200" s="542" t="s">
        <v>3662</v>
      </c>
      <c r="I200" s="542" t="s">
        <v>3662</v>
      </c>
      <c r="J200" s="542" t="s">
        <v>3662</v>
      </c>
      <c r="K200" s="542" t="s">
        <v>3662</v>
      </c>
      <c r="L200" s="542" t="s">
        <v>3662</v>
      </c>
      <c r="M200" s="542" t="s">
        <v>3662</v>
      </c>
      <c r="N200" s="542" t="s">
        <v>3662</v>
      </c>
      <c r="O200" s="542" t="s">
        <v>3662</v>
      </c>
      <c r="P200" s="542" t="s">
        <v>3662</v>
      </c>
      <c r="Q200" s="542" t="s">
        <v>3662</v>
      </c>
      <c r="R200" s="547">
        <v>19</v>
      </c>
      <c r="S200" s="547" t="s">
        <v>179</v>
      </c>
      <c r="T200" s="547">
        <v>19698</v>
      </c>
      <c r="U200" s="547" t="s">
        <v>4092</v>
      </c>
      <c r="V200" s="547">
        <v>1119</v>
      </c>
      <c r="W200" s="547" t="s">
        <v>4089</v>
      </c>
      <c r="X200" s="547" t="s">
        <v>3966</v>
      </c>
      <c r="Y200" s="547" t="s">
        <v>4085</v>
      </c>
      <c r="Z200" s="547" t="s">
        <v>3969</v>
      </c>
      <c r="AA200" s="542">
        <v>1325</v>
      </c>
      <c r="AB200" s="548" t="s">
        <v>3662</v>
      </c>
      <c r="AC200" s="542" t="s">
        <v>4093</v>
      </c>
      <c r="AD200" s="548" t="s">
        <v>3662</v>
      </c>
      <c r="AE200" s="551"/>
      <c r="AF200" s="551"/>
    </row>
    <row r="201" spans="1:32" ht="11.25" hidden="1" customHeight="1">
      <c r="A201" s="542" t="s">
        <v>3662</v>
      </c>
      <c r="B201" s="542" t="s">
        <v>3662</v>
      </c>
      <c r="C201" s="542" t="s">
        <v>3662</v>
      </c>
      <c r="D201" s="542" t="s">
        <v>3662</v>
      </c>
      <c r="E201" s="542" t="s">
        <v>3662</v>
      </c>
      <c r="F201" s="542" t="s">
        <v>3662</v>
      </c>
      <c r="G201" s="542" t="s">
        <v>3662</v>
      </c>
      <c r="H201" s="542" t="s">
        <v>3662</v>
      </c>
      <c r="I201" s="542" t="s">
        <v>3662</v>
      </c>
      <c r="J201" s="542" t="s">
        <v>3662</v>
      </c>
      <c r="K201" s="542" t="s">
        <v>3662</v>
      </c>
      <c r="L201" s="542" t="s">
        <v>3662</v>
      </c>
      <c r="M201" s="542" t="s">
        <v>3662</v>
      </c>
      <c r="N201" s="542" t="s">
        <v>3662</v>
      </c>
      <c r="O201" s="542" t="s">
        <v>3662</v>
      </c>
      <c r="P201" s="542" t="s">
        <v>3662</v>
      </c>
      <c r="Q201" s="542" t="s">
        <v>3662</v>
      </c>
      <c r="R201" s="547">
        <v>19</v>
      </c>
      <c r="S201" s="547" t="s">
        <v>179</v>
      </c>
      <c r="T201" s="547">
        <v>19137</v>
      </c>
      <c r="U201" s="547" t="s">
        <v>2138</v>
      </c>
      <c r="V201" s="547">
        <v>1120</v>
      </c>
      <c r="W201" s="547" t="s">
        <v>4094</v>
      </c>
      <c r="X201" s="547" t="s">
        <v>3966</v>
      </c>
      <c r="Y201" s="547" t="s">
        <v>4085</v>
      </c>
      <c r="Z201" s="547" t="s">
        <v>3969</v>
      </c>
      <c r="AA201" s="542">
        <v>1367</v>
      </c>
      <c r="AB201" s="548" t="s">
        <v>3662</v>
      </c>
      <c r="AC201" s="542" t="s">
        <v>4095</v>
      </c>
      <c r="AD201" s="548" t="s">
        <v>3662</v>
      </c>
      <c r="AE201" s="551"/>
      <c r="AF201" s="551"/>
    </row>
    <row r="202" spans="1:32" ht="11.25" hidden="1" customHeight="1">
      <c r="A202" s="542" t="s">
        <v>3662</v>
      </c>
      <c r="B202" s="542" t="s">
        <v>3662</v>
      </c>
      <c r="C202" s="542" t="s">
        <v>3662</v>
      </c>
      <c r="D202" s="542" t="s">
        <v>3662</v>
      </c>
      <c r="E202" s="542" t="s">
        <v>3662</v>
      </c>
      <c r="F202" s="542" t="s">
        <v>3662</v>
      </c>
      <c r="G202" s="542" t="s">
        <v>3662</v>
      </c>
      <c r="H202" s="542" t="s">
        <v>3662</v>
      </c>
      <c r="I202" s="542" t="s">
        <v>3662</v>
      </c>
      <c r="J202" s="542" t="s">
        <v>3662</v>
      </c>
      <c r="K202" s="542" t="s">
        <v>3662</v>
      </c>
      <c r="L202" s="542" t="s">
        <v>3662</v>
      </c>
      <c r="M202" s="542" t="s">
        <v>3662</v>
      </c>
      <c r="N202" s="542" t="s">
        <v>3662</v>
      </c>
      <c r="O202" s="542" t="s">
        <v>3662</v>
      </c>
      <c r="P202" s="542" t="s">
        <v>3662</v>
      </c>
      <c r="Q202" s="547">
        <v>19</v>
      </c>
      <c r="R202" s="547" t="s">
        <v>179</v>
      </c>
      <c r="S202" s="547">
        <v>19137</v>
      </c>
      <c r="T202" s="547" t="s">
        <v>2138</v>
      </c>
      <c r="U202" s="547">
        <v>1121</v>
      </c>
      <c r="V202" s="547" t="s">
        <v>4096</v>
      </c>
      <c r="W202" s="547" t="s">
        <v>3966</v>
      </c>
      <c r="X202" s="547" t="s">
        <v>4085</v>
      </c>
      <c r="Y202" s="547" t="s">
        <v>3969</v>
      </c>
      <c r="Z202" s="542">
        <v>1290</v>
      </c>
      <c r="AA202" s="548" t="s">
        <v>3662</v>
      </c>
      <c r="AB202" s="542" t="s">
        <v>4097</v>
      </c>
      <c r="AC202" s="548" t="s">
        <v>3662</v>
      </c>
      <c r="AD202" s="551"/>
      <c r="AE202" s="551"/>
      <c r="AF202" s="551"/>
    </row>
    <row r="203" spans="1:32" ht="11.25" hidden="1" customHeight="1">
      <c r="A203" s="542" t="s">
        <v>3662</v>
      </c>
      <c r="B203" s="542" t="s">
        <v>3662</v>
      </c>
      <c r="C203" s="542" t="s">
        <v>3662</v>
      </c>
      <c r="D203" s="542" t="s">
        <v>3662</v>
      </c>
      <c r="E203" s="542" t="s">
        <v>3662</v>
      </c>
      <c r="F203" s="542" t="s">
        <v>3662</v>
      </c>
      <c r="G203" s="542" t="s">
        <v>3662</v>
      </c>
      <c r="H203" s="542" t="s">
        <v>3662</v>
      </c>
      <c r="I203" s="542" t="s">
        <v>3662</v>
      </c>
      <c r="J203" s="542" t="s">
        <v>3662</v>
      </c>
      <c r="K203" s="542" t="s">
        <v>3662</v>
      </c>
      <c r="L203" s="542" t="s">
        <v>3662</v>
      </c>
      <c r="M203" s="542" t="s">
        <v>3662</v>
      </c>
      <c r="N203" s="542" t="s">
        <v>3662</v>
      </c>
      <c r="O203" s="542" t="s">
        <v>3662</v>
      </c>
      <c r="P203" s="542" t="s">
        <v>3662</v>
      </c>
      <c r="Q203" s="542" t="s">
        <v>3662</v>
      </c>
      <c r="R203" s="547">
        <v>19</v>
      </c>
      <c r="S203" s="547" t="s">
        <v>179</v>
      </c>
      <c r="T203" s="547">
        <v>19548</v>
      </c>
      <c r="U203" s="547" t="s">
        <v>2174</v>
      </c>
      <c r="V203" s="547">
        <v>1121</v>
      </c>
      <c r="W203" s="547" t="s">
        <v>4096</v>
      </c>
      <c r="X203" s="547" t="s">
        <v>3966</v>
      </c>
      <c r="Y203" s="547" t="s">
        <v>4085</v>
      </c>
      <c r="Z203" s="547" t="s">
        <v>3969</v>
      </c>
      <c r="AA203" s="542">
        <v>1093</v>
      </c>
      <c r="AB203" s="548" t="s">
        <v>3662</v>
      </c>
      <c r="AC203" s="542" t="s">
        <v>4098</v>
      </c>
      <c r="AD203" s="548" t="s">
        <v>3662</v>
      </c>
      <c r="AE203" s="551"/>
      <c r="AF203" s="551"/>
    </row>
    <row r="204" spans="1:32" ht="11.25" hidden="1" customHeight="1">
      <c r="A204" s="542" t="s">
        <v>3662</v>
      </c>
      <c r="B204" s="542" t="s">
        <v>3662</v>
      </c>
      <c r="C204" s="542" t="s">
        <v>3662</v>
      </c>
      <c r="D204" s="542" t="s">
        <v>3662</v>
      </c>
      <c r="E204" s="542" t="s">
        <v>3662</v>
      </c>
      <c r="F204" s="542" t="s">
        <v>3662</v>
      </c>
      <c r="G204" s="542" t="s">
        <v>3662</v>
      </c>
      <c r="H204" s="542" t="s">
        <v>3662</v>
      </c>
      <c r="I204" s="542" t="s">
        <v>3662</v>
      </c>
      <c r="J204" s="542" t="s">
        <v>3662</v>
      </c>
      <c r="K204" s="542" t="s">
        <v>3662</v>
      </c>
      <c r="L204" s="542" t="s">
        <v>3662</v>
      </c>
      <c r="M204" s="542" t="s">
        <v>3662</v>
      </c>
      <c r="N204" s="542" t="s">
        <v>3662</v>
      </c>
      <c r="O204" s="542" t="s">
        <v>3662</v>
      </c>
      <c r="P204" s="542" t="s">
        <v>3662</v>
      </c>
      <c r="Q204" s="542" t="s">
        <v>3662</v>
      </c>
      <c r="R204" s="547">
        <v>19</v>
      </c>
      <c r="S204" s="547" t="s">
        <v>179</v>
      </c>
      <c r="T204" s="547">
        <v>19137</v>
      </c>
      <c r="U204" s="547" t="s">
        <v>2138</v>
      </c>
      <c r="V204" s="547">
        <v>1122</v>
      </c>
      <c r="W204" s="547" t="s">
        <v>4099</v>
      </c>
      <c r="X204" s="547" t="s">
        <v>3966</v>
      </c>
      <c r="Y204" s="547" t="s">
        <v>4085</v>
      </c>
      <c r="Z204" s="547" t="s">
        <v>3969</v>
      </c>
      <c r="AA204" s="542">
        <v>1056</v>
      </c>
      <c r="AB204" s="548" t="s">
        <v>3662</v>
      </c>
      <c r="AC204" s="542" t="s">
        <v>4100</v>
      </c>
      <c r="AD204" s="548" t="s">
        <v>3662</v>
      </c>
      <c r="AE204" s="551"/>
      <c r="AF204" s="551"/>
    </row>
    <row r="205" spans="1:32" ht="11.25" hidden="1" customHeight="1">
      <c r="A205" s="542" t="s">
        <v>3662</v>
      </c>
      <c r="B205" s="542" t="s">
        <v>3662</v>
      </c>
      <c r="C205" s="542" t="s">
        <v>3662</v>
      </c>
      <c r="D205" s="542" t="s">
        <v>3662</v>
      </c>
      <c r="E205" s="542" t="s">
        <v>3662</v>
      </c>
      <c r="F205" s="542" t="s">
        <v>3662</v>
      </c>
      <c r="G205" s="542" t="s">
        <v>3662</v>
      </c>
      <c r="H205" s="542" t="s">
        <v>3662</v>
      </c>
      <c r="I205" s="542" t="s">
        <v>3662</v>
      </c>
      <c r="J205" s="542" t="s">
        <v>3662</v>
      </c>
      <c r="K205" s="542" t="s">
        <v>3662</v>
      </c>
      <c r="L205" s="542" t="s">
        <v>3662</v>
      </c>
      <c r="M205" s="542" t="s">
        <v>3662</v>
      </c>
      <c r="N205" s="542" t="s">
        <v>3662</v>
      </c>
      <c r="O205" s="542" t="s">
        <v>3662</v>
      </c>
      <c r="P205" s="542" t="s">
        <v>3662</v>
      </c>
      <c r="Q205" s="542" t="s">
        <v>3662</v>
      </c>
      <c r="R205" s="547">
        <v>19</v>
      </c>
      <c r="S205" s="547" t="s">
        <v>179</v>
      </c>
      <c r="T205" s="547">
        <v>19137</v>
      </c>
      <c r="U205" s="547" t="s">
        <v>2138</v>
      </c>
      <c r="V205" s="547">
        <v>1123</v>
      </c>
      <c r="W205" s="547" t="s">
        <v>2286</v>
      </c>
      <c r="X205" s="547" t="s">
        <v>3966</v>
      </c>
      <c r="Y205" s="547" t="s">
        <v>4085</v>
      </c>
      <c r="Z205" s="547" t="s">
        <v>3969</v>
      </c>
      <c r="AA205" s="542">
        <v>1291</v>
      </c>
      <c r="AB205" s="548" t="s">
        <v>3662</v>
      </c>
      <c r="AC205" s="542" t="s">
        <v>4101</v>
      </c>
      <c r="AD205" s="548" t="s">
        <v>3662</v>
      </c>
      <c r="AE205" s="551"/>
      <c r="AF205" s="551"/>
    </row>
    <row r="206" spans="1:32" ht="11.25" hidden="1" customHeight="1">
      <c r="A206" s="542" t="s">
        <v>3662</v>
      </c>
      <c r="B206" s="542" t="s">
        <v>3662</v>
      </c>
      <c r="C206" s="542" t="s">
        <v>3662</v>
      </c>
      <c r="D206" s="542" t="s">
        <v>3662</v>
      </c>
      <c r="E206" s="542" t="s">
        <v>3662</v>
      </c>
      <c r="F206" s="542" t="s">
        <v>3662</v>
      </c>
      <c r="G206" s="542" t="s">
        <v>3662</v>
      </c>
      <c r="H206" s="542" t="s">
        <v>3662</v>
      </c>
      <c r="I206" s="542" t="s">
        <v>3662</v>
      </c>
      <c r="J206" s="542" t="s">
        <v>3662</v>
      </c>
      <c r="K206" s="542" t="s">
        <v>3662</v>
      </c>
      <c r="L206" s="542" t="s">
        <v>3662</v>
      </c>
      <c r="M206" s="542" t="s">
        <v>3662</v>
      </c>
      <c r="N206" s="542" t="s">
        <v>3662</v>
      </c>
      <c r="O206" s="542" t="s">
        <v>3662</v>
      </c>
      <c r="P206" s="542" t="s">
        <v>3662</v>
      </c>
      <c r="Q206" s="547">
        <v>19</v>
      </c>
      <c r="R206" s="547" t="s">
        <v>179</v>
      </c>
      <c r="S206" s="547">
        <v>19137</v>
      </c>
      <c r="T206" s="547" t="s">
        <v>2138</v>
      </c>
      <c r="U206" s="547">
        <v>1124</v>
      </c>
      <c r="V206" s="547" t="s">
        <v>4102</v>
      </c>
      <c r="W206" s="547" t="s">
        <v>3966</v>
      </c>
      <c r="X206" s="547" t="s">
        <v>4085</v>
      </c>
      <c r="Y206" s="547" t="s">
        <v>3969</v>
      </c>
      <c r="Z206" s="542">
        <v>1350</v>
      </c>
      <c r="AA206" s="548" t="s">
        <v>3662</v>
      </c>
      <c r="AB206" s="542" t="s">
        <v>4103</v>
      </c>
      <c r="AC206" s="548" t="s">
        <v>3662</v>
      </c>
      <c r="AD206" s="551"/>
      <c r="AE206" s="551"/>
      <c r="AF206" s="551"/>
    </row>
    <row r="207" spans="1:32" ht="11.25" hidden="1" customHeight="1">
      <c r="A207" s="542" t="s">
        <v>3662</v>
      </c>
      <c r="B207" s="542" t="s">
        <v>3662</v>
      </c>
      <c r="C207" s="542" t="s">
        <v>3662</v>
      </c>
      <c r="D207" s="542" t="s">
        <v>3662</v>
      </c>
      <c r="E207" s="542" t="s">
        <v>3662</v>
      </c>
      <c r="F207" s="542" t="s">
        <v>3662</v>
      </c>
      <c r="G207" s="542" t="s">
        <v>3662</v>
      </c>
      <c r="H207" s="542" t="s">
        <v>3662</v>
      </c>
      <c r="I207" s="542" t="s">
        <v>3662</v>
      </c>
      <c r="J207" s="542" t="s">
        <v>3662</v>
      </c>
      <c r="K207" s="542" t="s">
        <v>3662</v>
      </c>
      <c r="L207" s="542" t="s">
        <v>3662</v>
      </c>
      <c r="M207" s="542" t="s">
        <v>3662</v>
      </c>
      <c r="N207" s="542" t="s">
        <v>3662</v>
      </c>
      <c r="O207" s="542" t="s">
        <v>3662</v>
      </c>
      <c r="P207" s="542" t="s">
        <v>3662</v>
      </c>
      <c r="Q207" s="547">
        <v>19</v>
      </c>
      <c r="R207" s="547" t="s">
        <v>179</v>
      </c>
      <c r="S207" s="547">
        <v>19142</v>
      </c>
      <c r="T207" s="547" t="s">
        <v>2140</v>
      </c>
      <c r="U207" s="547">
        <v>1125</v>
      </c>
      <c r="V207" s="547" t="s">
        <v>4104</v>
      </c>
      <c r="W207" s="547" t="s">
        <v>3966</v>
      </c>
      <c r="X207" s="547" t="s">
        <v>4085</v>
      </c>
      <c r="Y207" s="547" t="s">
        <v>3969</v>
      </c>
      <c r="Z207" s="542">
        <v>2117</v>
      </c>
      <c r="AA207" s="548" t="s">
        <v>3662</v>
      </c>
      <c r="AB207" s="542" t="s">
        <v>4105</v>
      </c>
      <c r="AC207" s="548" t="s">
        <v>3662</v>
      </c>
      <c r="AD207" s="551"/>
      <c r="AE207" s="551"/>
      <c r="AF207" s="551"/>
    </row>
    <row r="208" spans="1:32" ht="11.25" hidden="1" customHeight="1">
      <c r="A208" s="542" t="s">
        <v>3662</v>
      </c>
      <c r="B208" s="542" t="s">
        <v>3662</v>
      </c>
      <c r="C208" s="542" t="s">
        <v>3662</v>
      </c>
      <c r="D208" s="542" t="s">
        <v>3662</v>
      </c>
      <c r="E208" s="542" t="s">
        <v>3662</v>
      </c>
      <c r="F208" s="542" t="s">
        <v>3662</v>
      </c>
      <c r="G208" s="542" t="s">
        <v>3662</v>
      </c>
      <c r="H208" s="542" t="s">
        <v>3662</v>
      </c>
      <c r="I208" s="542" t="s">
        <v>3662</v>
      </c>
      <c r="J208" s="542" t="s">
        <v>3662</v>
      </c>
      <c r="K208" s="542" t="s">
        <v>3662</v>
      </c>
      <c r="L208" s="542" t="s">
        <v>3662</v>
      </c>
      <c r="M208" s="542" t="s">
        <v>3662</v>
      </c>
      <c r="N208" s="542" t="s">
        <v>3662</v>
      </c>
      <c r="O208" s="542" t="s">
        <v>3662</v>
      </c>
      <c r="P208" s="542" t="s">
        <v>3662</v>
      </c>
      <c r="Q208" s="542" t="s">
        <v>3662</v>
      </c>
      <c r="R208" s="547">
        <v>19</v>
      </c>
      <c r="S208" s="547" t="s">
        <v>179</v>
      </c>
      <c r="T208" s="547">
        <v>19212</v>
      </c>
      <c r="U208" s="547" t="s">
        <v>2142</v>
      </c>
      <c r="V208" s="547">
        <v>1125</v>
      </c>
      <c r="W208" s="547" t="s">
        <v>4104</v>
      </c>
      <c r="X208" s="547" t="s">
        <v>3966</v>
      </c>
      <c r="Y208" s="547" t="s">
        <v>4085</v>
      </c>
      <c r="Z208" s="547" t="s">
        <v>3969</v>
      </c>
      <c r="AA208" s="542">
        <v>1003</v>
      </c>
      <c r="AB208" s="548" t="s">
        <v>3662</v>
      </c>
      <c r="AC208" s="542" t="s">
        <v>4106</v>
      </c>
      <c r="AD208" s="548" t="s">
        <v>3662</v>
      </c>
      <c r="AE208" s="551"/>
      <c r="AF208" s="551"/>
    </row>
    <row r="209" spans="1:32" ht="11.25" hidden="1" customHeight="1">
      <c r="A209" s="542" t="s">
        <v>3662</v>
      </c>
      <c r="B209" s="542" t="s">
        <v>3662</v>
      </c>
      <c r="C209" s="542" t="s">
        <v>3662</v>
      </c>
      <c r="D209" s="542" t="s">
        <v>3662</v>
      </c>
      <c r="E209" s="542" t="s">
        <v>3662</v>
      </c>
      <c r="F209" s="542" t="s">
        <v>3662</v>
      </c>
      <c r="G209" s="542" t="s">
        <v>3662</v>
      </c>
      <c r="H209" s="542" t="s">
        <v>3662</v>
      </c>
      <c r="I209" s="542" t="s">
        <v>3662</v>
      </c>
      <c r="J209" s="542" t="s">
        <v>3662</v>
      </c>
      <c r="K209" s="542" t="s">
        <v>3662</v>
      </c>
      <c r="L209" s="542" t="s">
        <v>3662</v>
      </c>
      <c r="M209" s="542" t="s">
        <v>3662</v>
      </c>
      <c r="N209" s="542" t="s">
        <v>3662</v>
      </c>
      <c r="O209" s="542" t="s">
        <v>3662</v>
      </c>
      <c r="P209" s="542" t="s">
        <v>3662</v>
      </c>
      <c r="Q209" s="542" t="s">
        <v>3662</v>
      </c>
      <c r="R209" s="547">
        <v>19</v>
      </c>
      <c r="S209" s="547" t="s">
        <v>179</v>
      </c>
      <c r="T209" s="547">
        <v>19300</v>
      </c>
      <c r="U209" s="547" t="s">
        <v>4107</v>
      </c>
      <c r="V209" s="547">
        <v>1125</v>
      </c>
      <c r="W209" s="547" t="s">
        <v>4104</v>
      </c>
      <c r="X209" s="547" t="s">
        <v>3625</v>
      </c>
      <c r="Y209" s="547" t="s">
        <v>3625</v>
      </c>
      <c r="Z209" s="547" t="s">
        <v>3625</v>
      </c>
      <c r="AA209" s="542" t="s">
        <v>3662</v>
      </c>
      <c r="AB209" s="542" t="s">
        <v>3662</v>
      </c>
      <c r="AC209" s="542">
        <v>1053</v>
      </c>
      <c r="AD209" s="548" t="s">
        <v>3662</v>
      </c>
      <c r="AE209" s="542" t="s">
        <v>4108</v>
      </c>
      <c r="AF209" s="548" t="s">
        <v>3662</v>
      </c>
    </row>
    <row r="210" spans="1:32" ht="11.25" hidden="1" customHeight="1">
      <c r="A210" s="542" t="s">
        <v>3662</v>
      </c>
      <c r="B210" s="542" t="s">
        <v>3662</v>
      </c>
      <c r="C210" s="542" t="s">
        <v>3662</v>
      </c>
      <c r="D210" s="542" t="s">
        <v>3662</v>
      </c>
      <c r="E210" s="542" t="s">
        <v>3662</v>
      </c>
      <c r="F210" s="542" t="s">
        <v>3662</v>
      </c>
      <c r="G210" s="542" t="s">
        <v>3662</v>
      </c>
      <c r="H210" s="542" t="s">
        <v>3662</v>
      </c>
      <c r="I210" s="542" t="s">
        <v>3662</v>
      </c>
      <c r="J210" s="542" t="s">
        <v>3662</v>
      </c>
      <c r="K210" s="542" t="s">
        <v>3662</v>
      </c>
      <c r="L210" s="542" t="s">
        <v>3662</v>
      </c>
      <c r="M210" s="542" t="s">
        <v>3662</v>
      </c>
      <c r="N210" s="542" t="s">
        <v>3662</v>
      </c>
      <c r="O210" s="542" t="s">
        <v>3662</v>
      </c>
      <c r="P210" s="542" t="s">
        <v>3662</v>
      </c>
      <c r="Q210" s="547">
        <v>19</v>
      </c>
      <c r="R210" s="547" t="s">
        <v>179</v>
      </c>
      <c r="S210" s="547">
        <v>19513</v>
      </c>
      <c r="T210" s="547" t="s">
        <v>2166</v>
      </c>
      <c r="U210" s="547">
        <v>1125</v>
      </c>
      <c r="V210" s="547" t="s">
        <v>4104</v>
      </c>
      <c r="W210" s="547" t="s">
        <v>3625</v>
      </c>
      <c r="X210" s="547" t="s">
        <v>3625</v>
      </c>
      <c r="Y210" s="547" t="s">
        <v>3625</v>
      </c>
      <c r="Z210" s="542" t="s">
        <v>3662</v>
      </c>
      <c r="AA210" s="542" t="s">
        <v>3662</v>
      </c>
      <c r="AB210" s="542">
        <v>1106</v>
      </c>
      <c r="AC210" s="548" t="s">
        <v>3662</v>
      </c>
      <c r="AD210" s="542" t="s">
        <v>4109</v>
      </c>
      <c r="AE210" s="548" t="s">
        <v>3662</v>
      </c>
      <c r="AF210" s="551"/>
    </row>
    <row r="211" spans="1:32" ht="11.25" hidden="1" customHeight="1">
      <c r="A211" s="542" t="s">
        <v>3662</v>
      </c>
      <c r="B211" s="542" t="s">
        <v>3662</v>
      </c>
      <c r="C211" s="542" t="s">
        <v>3662</v>
      </c>
      <c r="D211" s="542" t="s">
        <v>3662</v>
      </c>
      <c r="E211" s="542" t="s">
        <v>3662</v>
      </c>
      <c r="F211" s="542" t="s">
        <v>3662</v>
      </c>
      <c r="G211" s="542" t="s">
        <v>3662</v>
      </c>
      <c r="H211" s="542" t="s">
        <v>3662</v>
      </c>
      <c r="I211" s="542" t="s">
        <v>3662</v>
      </c>
      <c r="J211" s="542" t="s">
        <v>3662</v>
      </c>
      <c r="K211" s="542" t="s">
        <v>3662</v>
      </c>
      <c r="L211" s="542" t="s">
        <v>3662</v>
      </c>
      <c r="M211" s="542" t="s">
        <v>3662</v>
      </c>
      <c r="N211" s="542" t="s">
        <v>3662</v>
      </c>
      <c r="O211" s="542" t="s">
        <v>3662</v>
      </c>
      <c r="P211" s="542" t="s">
        <v>3662</v>
      </c>
      <c r="Q211" s="547">
        <v>19</v>
      </c>
      <c r="R211" s="547" t="s">
        <v>179</v>
      </c>
      <c r="S211" s="547">
        <v>19256</v>
      </c>
      <c r="T211" s="547" t="s">
        <v>2144</v>
      </c>
      <c r="U211" s="547">
        <v>1126</v>
      </c>
      <c r="V211" s="547" t="s">
        <v>4110</v>
      </c>
      <c r="W211" s="547" t="s">
        <v>3966</v>
      </c>
      <c r="X211" s="547" t="s">
        <v>4085</v>
      </c>
      <c r="Y211" s="547" t="s">
        <v>3969</v>
      </c>
      <c r="Z211" s="542">
        <v>1268</v>
      </c>
      <c r="AA211" s="548" t="s">
        <v>3662</v>
      </c>
      <c r="AB211" s="542" t="s">
        <v>4111</v>
      </c>
      <c r="AC211" s="548" t="s">
        <v>3662</v>
      </c>
      <c r="AD211" s="551"/>
      <c r="AE211" s="551"/>
      <c r="AF211" s="551"/>
    </row>
    <row r="212" spans="1:32" ht="11.25" hidden="1" customHeight="1">
      <c r="A212" s="542" t="s">
        <v>3662</v>
      </c>
      <c r="B212" s="542" t="s">
        <v>3662</v>
      </c>
      <c r="C212" s="542" t="s">
        <v>3662</v>
      </c>
      <c r="D212" s="542" t="s">
        <v>3662</v>
      </c>
      <c r="E212" s="542" t="s">
        <v>3662</v>
      </c>
      <c r="F212" s="542" t="s">
        <v>3662</v>
      </c>
      <c r="G212" s="542" t="s">
        <v>3662</v>
      </c>
      <c r="H212" s="542" t="s">
        <v>3662</v>
      </c>
      <c r="I212" s="542" t="s">
        <v>3662</v>
      </c>
      <c r="J212" s="542" t="s">
        <v>3662</v>
      </c>
      <c r="K212" s="542" t="s">
        <v>3662</v>
      </c>
      <c r="L212" s="542" t="s">
        <v>3662</v>
      </c>
      <c r="M212" s="542" t="s">
        <v>3662</v>
      </c>
      <c r="N212" s="542" t="s">
        <v>3662</v>
      </c>
      <c r="O212" s="542" t="s">
        <v>3662</v>
      </c>
      <c r="P212" s="542" t="s">
        <v>3662</v>
      </c>
      <c r="Q212" s="547">
        <v>19</v>
      </c>
      <c r="R212" s="547" t="s">
        <v>179</v>
      </c>
      <c r="S212" s="547">
        <v>19355</v>
      </c>
      <c r="T212" s="547" t="s">
        <v>2151</v>
      </c>
      <c r="U212" s="547">
        <v>1127</v>
      </c>
      <c r="V212" s="547" t="s">
        <v>4112</v>
      </c>
      <c r="W212" s="547" t="s">
        <v>3966</v>
      </c>
      <c r="X212" s="547" t="s">
        <v>4085</v>
      </c>
      <c r="Y212" s="547" t="s">
        <v>3969</v>
      </c>
      <c r="Z212" s="542">
        <v>1746</v>
      </c>
      <c r="AA212" s="548" t="s">
        <v>3662</v>
      </c>
      <c r="AB212" s="542" t="s">
        <v>4113</v>
      </c>
      <c r="AC212" s="548" t="s">
        <v>3662</v>
      </c>
      <c r="AD212" s="551"/>
      <c r="AE212" s="551"/>
      <c r="AF212" s="551"/>
    </row>
    <row r="213" spans="1:32" ht="11.25" hidden="1" customHeight="1">
      <c r="A213" s="542" t="s">
        <v>3662</v>
      </c>
      <c r="B213" s="542" t="s">
        <v>3662</v>
      </c>
      <c r="C213" s="542" t="s">
        <v>3662</v>
      </c>
      <c r="D213" s="542" t="s">
        <v>3662</v>
      </c>
      <c r="E213" s="542" t="s">
        <v>3662</v>
      </c>
      <c r="F213" s="542" t="s">
        <v>3662</v>
      </c>
      <c r="G213" s="542" t="s">
        <v>3662</v>
      </c>
      <c r="H213" s="542" t="s">
        <v>3662</v>
      </c>
      <c r="I213" s="542" t="s">
        <v>3662</v>
      </c>
      <c r="J213" s="542" t="s">
        <v>3662</v>
      </c>
      <c r="K213" s="542" t="s">
        <v>3662</v>
      </c>
      <c r="L213" s="542" t="s">
        <v>3662</v>
      </c>
      <c r="M213" s="542" t="s">
        <v>3662</v>
      </c>
      <c r="N213" s="542" t="s">
        <v>3662</v>
      </c>
      <c r="O213" s="542" t="s">
        <v>3662</v>
      </c>
      <c r="P213" s="542" t="s">
        <v>3662</v>
      </c>
      <c r="Q213" s="542" t="s">
        <v>3662</v>
      </c>
      <c r="R213" s="547">
        <v>19</v>
      </c>
      <c r="S213" s="547" t="s">
        <v>179</v>
      </c>
      <c r="T213" s="547">
        <v>19355</v>
      </c>
      <c r="U213" s="547" t="s">
        <v>2151</v>
      </c>
      <c r="V213" s="547">
        <v>1128</v>
      </c>
      <c r="W213" s="547" t="s">
        <v>4114</v>
      </c>
      <c r="X213" s="547" t="s">
        <v>3966</v>
      </c>
      <c r="Y213" s="547" t="s">
        <v>4085</v>
      </c>
      <c r="Z213" s="547" t="s">
        <v>3969</v>
      </c>
      <c r="AA213" s="542">
        <v>1816</v>
      </c>
      <c r="AB213" s="548" t="s">
        <v>3662</v>
      </c>
      <c r="AC213" s="542" t="s">
        <v>4115</v>
      </c>
      <c r="AD213" s="548" t="s">
        <v>3662</v>
      </c>
      <c r="AE213" s="551"/>
      <c r="AF213" s="551"/>
    </row>
    <row r="214" spans="1:32" ht="11.25" hidden="1" customHeight="1">
      <c r="A214" s="542" t="s">
        <v>3662</v>
      </c>
      <c r="B214" s="542" t="s">
        <v>3662</v>
      </c>
      <c r="C214" s="542" t="s">
        <v>3662</v>
      </c>
      <c r="D214" s="542" t="s">
        <v>3662</v>
      </c>
      <c r="E214" s="542" t="s">
        <v>3662</v>
      </c>
      <c r="F214" s="542" t="s">
        <v>3662</v>
      </c>
      <c r="G214" s="542" t="s">
        <v>3662</v>
      </c>
      <c r="H214" s="542" t="s">
        <v>3662</v>
      </c>
      <c r="I214" s="542" t="s">
        <v>3662</v>
      </c>
      <c r="J214" s="542" t="s">
        <v>3662</v>
      </c>
      <c r="K214" s="542" t="s">
        <v>3662</v>
      </c>
      <c r="L214" s="542" t="s">
        <v>3662</v>
      </c>
      <c r="M214" s="542" t="s">
        <v>3662</v>
      </c>
      <c r="N214" s="542" t="s">
        <v>3662</v>
      </c>
      <c r="O214" s="542" t="s">
        <v>3662</v>
      </c>
      <c r="P214" s="542" t="s">
        <v>3662</v>
      </c>
      <c r="Q214" s="542" t="s">
        <v>3662</v>
      </c>
      <c r="R214" s="547">
        <v>19</v>
      </c>
      <c r="S214" s="547" t="s">
        <v>179</v>
      </c>
      <c r="T214" s="547">
        <v>19355</v>
      </c>
      <c r="U214" s="547" t="s">
        <v>2151</v>
      </c>
      <c r="V214" s="547">
        <v>1129</v>
      </c>
      <c r="W214" s="547" t="s">
        <v>4116</v>
      </c>
      <c r="X214" s="547" t="s">
        <v>3966</v>
      </c>
      <c r="Y214" s="547" t="s">
        <v>4085</v>
      </c>
      <c r="Z214" s="547" t="s">
        <v>3969</v>
      </c>
      <c r="AA214" s="542">
        <v>1765</v>
      </c>
      <c r="AB214" s="548" t="s">
        <v>3662</v>
      </c>
      <c r="AC214" s="542" t="s">
        <v>4117</v>
      </c>
      <c r="AD214" s="548" t="s">
        <v>3662</v>
      </c>
      <c r="AE214" s="551"/>
      <c r="AF214" s="551"/>
    </row>
    <row r="215" spans="1:32" ht="11.25" hidden="1" customHeight="1">
      <c r="A215" s="542" t="s">
        <v>3662</v>
      </c>
      <c r="B215" s="542" t="s">
        <v>3662</v>
      </c>
      <c r="C215" s="542" t="s">
        <v>3662</v>
      </c>
      <c r="D215" s="542" t="s">
        <v>3662</v>
      </c>
      <c r="E215" s="542" t="s">
        <v>3662</v>
      </c>
      <c r="F215" s="542" t="s">
        <v>3662</v>
      </c>
      <c r="G215" s="542" t="s">
        <v>3662</v>
      </c>
      <c r="H215" s="542" t="s">
        <v>3662</v>
      </c>
      <c r="I215" s="542" t="s">
        <v>3662</v>
      </c>
      <c r="J215" s="542" t="s">
        <v>3662</v>
      </c>
      <c r="K215" s="542" t="s">
        <v>3662</v>
      </c>
      <c r="L215" s="542" t="s">
        <v>3662</v>
      </c>
      <c r="M215" s="542" t="s">
        <v>3662</v>
      </c>
      <c r="N215" s="542" t="s">
        <v>3662</v>
      </c>
      <c r="O215" s="542" t="s">
        <v>3662</v>
      </c>
      <c r="P215" s="542" t="s">
        <v>3662</v>
      </c>
      <c r="Q215" s="542" t="s">
        <v>3662</v>
      </c>
      <c r="R215" s="547">
        <v>19</v>
      </c>
      <c r="S215" s="547" t="s">
        <v>179</v>
      </c>
      <c r="T215" s="547">
        <v>19517</v>
      </c>
      <c r="U215" s="547" t="s">
        <v>1924</v>
      </c>
      <c r="V215" s="547">
        <v>1129</v>
      </c>
      <c r="W215" s="547" t="s">
        <v>4116</v>
      </c>
      <c r="X215" s="547" t="s">
        <v>3625</v>
      </c>
      <c r="Y215" s="547" t="s">
        <v>3625</v>
      </c>
      <c r="Z215" s="547" t="s">
        <v>3625</v>
      </c>
      <c r="AA215" s="542" t="s">
        <v>3662</v>
      </c>
      <c r="AB215" s="542" t="s">
        <v>3662</v>
      </c>
      <c r="AC215" s="542">
        <v>1534</v>
      </c>
      <c r="AD215" s="548" t="s">
        <v>3662</v>
      </c>
      <c r="AE215" s="542" t="s">
        <v>4118</v>
      </c>
      <c r="AF215" s="548" t="s">
        <v>3662</v>
      </c>
    </row>
    <row r="216" spans="1:32" ht="11.25" hidden="1" customHeight="1">
      <c r="A216" s="542" t="s">
        <v>3662</v>
      </c>
      <c r="B216" s="542" t="s">
        <v>3662</v>
      </c>
      <c r="C216" s="542" t="s">
        <v>3662</v>
      </c>
      <c r="D216" s="542" t="s">
        <v>3662</v>
      </c>
      <c r="E216" s="542" t="s">
        <v>3662</v>
      </c>
      <c r="F216" s="542" t="s">
        <v>3662</v>
      </c>
      <c r="G216" s="542" t="s">
        <v>3662</v>
      </c>
      <c r="H216" s="542" t="s">
        <v>3662</v>
      </c>
      <c r="I216" s="542" t="s">
        <v>3662</v>
      </c>
      <c r="J216" s="542" t="s">
        <v>3662</v>
      </c>
      <c r="K216" s="542" t="s">
        <v>3662</v>
      </c>
      <c r="L216" s="542" t="s">
        <v>3662</v>
      </c>
      <c r="M216" s="542" t="s">
        <v>3662</v>
      </c>
      <c r="N216" s="542" t="s">
        <v>3662</v>
      </c>
      <c r="O216" s="542" t="s">
        <v>3662</v>
      </c>
      <c r="P216" s="542" t="s">
        <v>3662</v>
      </c>
      <c r="Q216" s="542" t="s">
        <v>3662</v>
      </c>
      <c r="R216" s="547">
        <v>19</v>
      </c>
      <c r="S216" s="547" t="s">
        <v>179</v>
      </c>
      <c r="T216" s="547">
        <v>19355</v>
      </c>
      <c r="U216" s="547" t="s">
        <v>2151</v>
      </c>
      <c r="V216" s="547">
        <v>1130</v>
      </c>
      <c r="W216" s="547" t="s">
        <v>4119</v>
      </c>
      <c r="X216" s="547" t="s">
        <v>3966</v>
      </c>
      <c r="Y216" s="547" t="s">
        <v>4085</v>
      </c>
      <c r="Z216" s="547" t="s">
        <v>3969</v>
      </c>
      <c r="AA216" s="542">
        <v>1657</v>
      </c>
      <c r="AB216" s="548" t="s">
        <v>3662</v>
      </c>
      <c r="AC216" s="542" t="s">
        <v>4120</v>
      </c>
      <c r="AD216" s="548" t="s">
        <v>3662</v>
      </c>
      <c r="AE216" s="551"/>
      <c r="AF216" s="551"/>
    </row>
    <row r="217" spans="1:32" ht="11.25" hidden="1" customHeight="1">
      <c r="A217" s="542" t="s">
        <v>3662</v>
      </c>
      <c r="B217" s="542" t="s">
        <v>3662</v>
      </c>
      <c r="C217" s="542" t="s">
        <v>3662</v>
      </c>
      <c r="D217" s="542" t="s">
        <v>3662</v>
      </c>
      <c r="E217" s="542" t="s">
        <v>3662</v>
      </c>
      <c r="F217" s="542" t="s">
        <v>3662</v>
      </c>
      <c r="G217" s="542" t="s">
        <v>3662</v>
      </c>
      <c r="H217" s="542" t="s">
        <v>3662</v>
      </c>
      <c r="I217" s="542" t="s">
        <v>3662</v>
      </c>
      <c r="J217" s="542" t="s">
        <v>3662</v>
      </c>
      <c r="K217" s="542" t="s">
        <v>3662</v>
      </c>
      <c r="L217" s="542" t="s">
        <v>3662</v>
      </c>
      <c r="M217" s="542" t="s">
        <v>3662</v>
      </c>
      <c r="N217" s="542" t="s">
        <v>3662</v>
      </c>
      <c r="O217" s="542" t="s">
        <v>3662</v>
      </c>
      <c r="P217" s="542" t="s">
        <v>3662</v>
      </c>
      <c r="Q217" s="547">
        <v>19</v>
      </c>
      <c r="R217" s="547" t="s">
        <v>179</v>
      </c>
      <c r="S217" s="547">
        <v>19137</v>
      </c>
      <c r="T217" s="547" t="s">
        <v>2138</v>
      </c>
      <c r="U217" s="547">
        <v>1131</v>
      </c>
      <c r="V217" s="547" t="s">
        <v>4121</v>
      </c>
      <c r="W217" s="547" t="s">
        <v>3625</v>
      </c>
      <c r="X217" s="547" t="s">
        <v>3625</v>
      </c>
      <c r="Y217" s="547" t="s">
        <v>3625</v>
      </c>
      <c r="Z217" s="542" t="s">
        <v>3662</v>
      </c>
      <c r="AA217" s="542" t="s">
        <v>3662</v>
      </c>
      <c r="AB217" s="542">
        <v>2082</v>
      </c>
      <c r="AC217" s="548" t="s">
        <v>3662</v>
      </c>
      <c r="AD217" s="542" t="s">
        <v>4122</v>
      </c>
      <c r="AE217" s="548" t="s">
        <v>3662</v>
      </c>
      <c r="AF217" s="551"/>
    </row>
    <row r="218" spans="1:32" ht="11.25" hidden="1" customHeight="1">
      <c r="A218" s="542" t="s">
        <v>3662</v>
      </c>
      <c r="B218" s="542" t="s">
        <v>3662</v>
      </c>
      <c r="C218" s="542" t="s">
        <v>3662</v>
      </c>
      <c r="D218" s="542" t="s">
        <v>3662</v>
      </c>
      <c r="E218" s="542" t="s">
        <v>3662</v>
      </c>
      <c r="F218" s="542" t="s">
        <v>3662</v>
      </c>
      <c r="G218" s="542" t="s">
        <v>3662</v>
      </c>
      <c r="H218" s="542" t="s">
        <v>3662</v>
      </c>
      <c r="I218" s="542" t="s">
        <v>3662</v>
      </c>
      <c r="J218" s="542" t="s">
        <v>3662</v>
      </c>
      <c r="K218" s="542" t="s">
        <v>3662</v>
      </c>
      <c r="L218" s="542" t="s">
        <v>3662</v>
      </c>
      <c r="M218" s="542" t="s">
        <v>3662</v>
      </c>
      <c r="N218" s="542" t="s">
        <v>3662</v>
      </c>
      <c r="O218" s="542" t="s">
        <v>3662</v>
      </c>
      <c r="P218" s="542" t="s">
        <v>3662</v>
      </c>
      <c r="Q218" s="547">
        <v>19</v>
      </c>
      <c r="R218" s="547" t="s">
        <v>179</v>
      </c>
      <c r="S218" s="547">
        <v>19142</v>
      </c>
      <c r="T218" s="547" t="s">
        <v>2140</v>
      </c>
      <c r="U218" s="547">
        <v>1131</v>
      </c>
      <c r="V218" s="547" t="s">
        <v>4121</v>
      </c>
      <c r="W218" s="547" t="s">
        <v>3625</v>
      </c>
      <c r="X218" s="547" t="s">
        <v>3625</v>
      </c>
      <c r="Y218" s="547" t="s">
        <v>3625</v>
      </c>
      <c r="Z218" s="542" t="s">
        <v>3662</v>
      </c>
      <c r="AA218" s="542" t="s">
        <v>3662</v>
      </c>
      <c r="AB218" s="542">
        <v>1850</v>
      </c>
      <c r="AC218" s="548" t="s">
        <v>3662</v>
      </c>
      <c r="AD218" s="542" t="s">
        <v>4123</v>
      </c>
      <c r="AE218" s="548" t="s">
        <v>3662</v>
      </c>
      <c r="AF218" s="551"/>
    </row>
    <row r="219" spans="1:32" ht="11.25" hidden="1" customHeight="1">
      <c r="A219" s="542" t="s">
        <v>3662</v>
      </c>
      <c r="B219" s="542" t="s">
        <v>3662</v>
      </c>
      <c r="C219" s="542" t="s">
        <v>3662</v>
      </c>
      <c r="D219" s="542" t="s">
        <v>3662</v>
      </c>
      <c r="E219" s="542" t="s">
        <v>3662</v>
      </c>
      <c r="F219" s="542" t="s">
        <v>3662</v>
      </c>
      <c r="G219" s="542" t="s">
        <v>3662</v>
      </c>
      <c r="H219" s="542" t="s">
        <v>3662</v>
      </c>
      <c r="I219" s="542" t="s">
        <v>3662</v>
      </c>
      <c r="J219" s="542" t="s">
        <v>3662</v>
      </c>
      <c r="K219" s="542" t="s">
        <v>3662</v>
      </c>
      <c r="L219" s="542" t="s">
        <v>3662</v>
      </c>
      <c r="M219" s="542" t="s">
        <v>3662</v>
      </c>
      <c r="N219" s="542" t="s">
        <v>3662</v>
      </c>
      <c r="O219" s="542" t="s">
        <v>3662</v>
      </c>
      <c r="P219" s="542" t="s">
        <v>3662</v>
      </c>
      <c r="Q219" s="547">
        <v>19</v>
      </c>
      <c r="R219" s="547" t="s">
        <v>179</v>
      </c>
      <c r="S219" s="547">
        <v>19364</v>
      </c>
      <c r="T219" s="547" t="s">
        <v>2153</v>
      </c>
      <c r="U219" s="547">
        <v>1131</v>
      </c>
      <c r="V219" s="547" t="s">
        <v>4121</v>
      </c>
      <c r="W219" s="547" t="s">
        <v>3966</v>
      </c>
      <c r="X219" s="547" t="s">
        <v>4085</v>
      </c>
      <c r="Y219" s="547" t="s">
        <v>3969</v>
      </c>
      <c r="Z219" s="542">
        <v>1689</v>
      </c>
      <c r="AA219" s="548" t="s">
        <v>3662</v>
      </c>
      <c r="AB219" s="542" t="s">
        <v>4124</v>
      </c>
      <c r="AC219" s="548" t="s">
        <v>3662</v>
      </c>
      <c r="AD219" s="551"/>
      <c r="AE219" s="551"/>
      <c r="AF219" s="551"/>
    </row>
    <row r="220" spans="1:32" ht="11.25" hidden="1" customHeight="1">
      <c r="A220" s="542" t="s">
        <v>3662</v>
      </c>
      <c r="B220" s="542" t="s">
        <v>3662</v>
      </c>
      <c r="C220" s="542" t="s">
        <v>3662</v>
      </c>
      <c r="D220" s="542" t="s">
        <v>3662</v>
      </c>
      <c r="E220" s="542" t="s">
        <v>3662</v>
      </c>
      <c r="F220" s="542" t="s">
        <v>3662</v>
      </c>
      <c r="G220" s="542" t="s">
        <v>3662</v>
      </c>
      <c r="H220" s="542" t="s">
        <v>3662</v>
      </c>
      <c r="I220" s="542" t="s">
        <v>3662</v>
      </c>
      <c r="J220" s="542" t="s">
        <v>3662</v>
      </c>
      <c r="K220" s="542" t="s">
        <v>3662</v>
      </c>
      <c r="L220" s="542" t="s">
        <v>3662</v>
      </c>
      <c r="M220" s="542" t="s">
        <v>3662</v>
      </c>
      <c r="N220" s="542" t="s">
        <v>3662</v>
      </c>
      <c r="O220" s="542" t="s">
        <v>3662</v>
      </c>
      <c r="P220" s="542" t="s">
        <v>3662</v>
      </c>
      <c r="Q220" s="547">
        <v>19</v>
      </c>
      <c r="R220" s="547" t="s">
        <v>179</v>
      </c>
      <c r="S220" s="547">
        <v>19821</v>
      </c>
      <c r="T220" s="547" t="s">
        <v>4125</v>
      </c>
      <c r="U220" s="547">
        <v>1131</v>
      </c>
      <c r="V220" s="547" t="s">
        <v>4121</v>
      </c>
      <c r="W220" s="547" t="s">
        <v>3625</v>
      </c>
      <c r="X220" s="547" t="s">
        <v>3625</v>
      </c>
      <c r="Y220" s="547" t="s">
        <v>3625</v>
      </c>
      <c r="Z220" s="542" t="s">
        <v>3662</v>
      </c>
      <c r="AA220" s="542" t="s">
        <v>3662</v>
      </c>
      <c r="AB220" s="542">
        <v>1586</v>
      </c>
      <c r="AC220" s="548" t="s">
        <v>3662</v>
      </c>
      <c r="AD220" s="542" t="s">
        <v>4126</v>
      </c>
      <c r="AE220" s="548" t="s">
        <v>3662</v>
      </c>
      <c r="AF220" s="551"/>
    </row>
    <row r="221" spans="1:32" ht="11.25" hidden="1" customHeight="1">
      <c r="A221" s="542" t="s">
        <v>3662</v>
      </c>
      <c r="B221" s="542" t="s">
        <v>3662</v>
      </c>
      <c r="C221" s="542" t="s">
        <v>3662</v>
      </c>
      <c r="D221" s="542" t="s">
        <v>3662</v>
      </c>
      <c r="E221" s="542" t="s">
        <v>3662</v>
      </c>
      <c r="F221" s="542" t="s">
        <v>3662</v>
      </c>
      <c r="G221" s="542" t="s">
        <v>3662</v>
      </c>
      <c r="H221" s="542" t="s">
        <v>3662</v>
      </c>
      <c r="I221" s="542" t="s">
        <v>3662</v>
      </c>
      <c r="J221" s="542" t="s">
        <v>3662</v>
      </c>
      <c r="K221" s="542" t="s">
        <v>3662</v>
      </c>
      <c r="L221" s="542" t="s">
        <v>3662</v>
      </c>
      <c r="M221" s="542" t="s">
        <v>3662</v>
      </c>
      <c r="N221" s="542" t="s">
        <v>3662</v>
      </c>
      <c r="O221" s="542" t="s">
        <v>3662</v>
      </c>
      <c r="P221" s="542" t="s">
        <v>3662</v>
      </c>
      <c r="Q221" s="547">
        <v>19</v>
      </c>
      <c r="R221" s="547" t="s">
        <v>179</v>
      </c>
      <c r="S221" s="547">
        <v>19397</v>
      </c>
      <c r="T221" s="547" t="s">
        <v>2157</v>
      </c>
      <c r="U221" s="547">
        <v>1132</v>
      </c>
      <c r="V221" s="547" t="s">
        <v>4127</v>
      </c>
      <c r="W221" s="547" t="s">
        <v>4084</v>
      </c>
      <c r="X221" s="547" t="s">
        <v>4085</v>
      </c>
      <c r="Y221" s="547" t="s">
        <v>3969</v>
      </c>
      <c r="Z221" s="542">
        <v>1085</v>
      </c>
      <c r="AA221" s="548" t="s">
        <v>3662</v>
      </c>
      <c r="AB221" s="542" t="s">
        <v>4128</v>
      </c>
      <c r="AC221" s="548" t="s">
        <v>3662</v>
      </c>
      <c r="AD221" s="551"/>
      <c r="AE221" s="551"/>
      <c r="AF221" s="551"/>
    </row>
    <row r="222" spans="1:32" ht="11.25" hidden="1" customHeight="1">
      <c r="A222" s="542" t="s">
        <v>3662</v>
      </c>
      <c r="B222" s="542" t="s">
        <v>3662</v>
      </c>
      <c r="C222" s="542" t="s">
        <v>3662</v>
      </c>
      <c r="D222" s="542" t="s">
        <v>3662</v>
      </c>
      <c r="E222" s="542" t="s">
        <v>3662</v>
      </c>
      <c r="F222" s="542" t="s">
        <v>3662</v>
      </c>
      <c r="G222" s="542" t="s">
        <v>3662</v>
      </c>
      <c r="H222" s="542" t="s">
        <v>3662</v>
      </c>
      <c r="I222" s="542" t="s">
        <v>3662</v>
      </c>
      <c r="J222" s="542" t="s">
        <v>3662</v>
      </c>
      <c r="K222" s="542" t="s">
        <v>3662</v>
      </c>
      <c r="L222" s="542" t="s">
        <v>3662</v>
      </c>
      <c r="M222" s="542" t="s">
        <v>3662</v>
      </c>
      <c r="N222" s="542" t="s">
        <v>3662</v>
      </c>
      <c r="O222" s="542" t="s">
        <v>3662</v>
      </c>
      <c r="P222" s="542" t="s">
        <v>3662</v>
      </c>
      <c r="Q222" s="547">
        <v>19</v>
      </c>
      <c r="R222" s="547" t="s">
        <v>179</v>
      </c>
      <c r="S222" s="547">
        <v>19760</v>
      </c>
      <c r="T222" s="547" t="s">
        <v>2189</v>
      </c>
      <c r="U222" s="547">
        <v>1132</v>
      </c>
      <c r="V222" s="547" t="s">
        <v>4127</v>
      </c>
      <c r="W222" s="547" t="s">
        <v>3625</v>
      </c>
      <c r="X222" s="547" t="s">
        <v>3625</v>
      </c>
      <c r="Y222" s="547" t="s">
        <v>3625</v>
      </c>
      <c r="Z222" s="542" t="s">
        <v>3662</v>
      </c>
      <c r="AA222" s="542" t="s">
        <v>3662</v>
      </c>
      <c r="AB222" s="542">
        <v>1609</v>
      </c>
      <c r="AC222" s="548" t="s">
        <v>3662</v>
      </c>
      <c r="AD222" s="542" t="s">
        <v>4129</v>
      </c>
      <c r="AE222" s="548" t="s">
        <v>3662</v>
      </c>
      <c r="AF222" s="551"/>
    </row>
    <row r="223" spans="1:32" ht="11.25" hidden="1" customHeight="1">
      <c r="A223" s="542" t="s">
        <v>3662</v>
      </c>
      <c r="B223" s="542" t="s">
        <v>3662</v>
      </c>
      <c r="C223" s="542" t="s">
        <v>3662</v>
      </c>
      <c r="D223" s="542" t="s">
        <v>3662</v>
      </c>
      <c r="E223" s="542" t="s">
        <v>3662</v>
      </c>
      <c r="F223" s="542" t="s">
        <v>3662</v>
      </c>
      <c r="G223" s="542" t="s">
        <v>3662</v>
      </c>
      <c r="H223" s="542" t="s">
        <v>3662</v>
      </c>
      <c r="I223" s="542" t="s">
        <v>3662</v>
      </c>
      <c r="J223" s="542" t="s">
        <v>3662</v>
      </c>
      <c r="K223" s="542" t="s">
        <v>3662</v>
      </c>
      <c r="L223" s="542" t="s">
        <v>3662</v>
      </c>
      <c r="M223" s="542" t="s">
        <v>3662</v>
      </c>
      <c r="N223" s="542" t="s">
        <v>3662</v>
      </c>
      <c r="O223" s="542" t="s">
        <v>3662</v>
      </c>
      <c r="P223" s="542" t="s">
        <v>3662</v>
      </c>
      <c r="Q223" s="542" t="s">
        <v>3662</v>
      </c>
      <c r="R223" s="547">
        <v>19</v>
      </c>
      <c r="S223" s="547" t="s">
        <v>179</v>
      </c>
      <c r="T223" s="547">
        <v>19397</v>
      </c>
      <c r="U223" s="547" t="s">
        <v>2157</v>
      </c>
      <c r="V223" s="547">
        <v>1133</v>
      </c>
      <c r="W223" s="547" t="s">
        <v>4130</v>
      </c>
      <c r="X223" s="547" t="s">
        <v>4084</v>
      </c>
      <c r="Y223" s="547" t="s">
        <v>4085</v>
      </c>
      <c r="Z223" s="547" t="s">
        <v>3969</v>
      </c>
      <c r="AA223" s="542">
        <v>1670</v>
      </c>
      <c r="AB223" s="548" t="s">
        <v>3662</v>
      </c>
      <c r="AC223" s="542" t="s">
        <v>4131</v>
      </c>
      <c r="AD223" s="548" t="s">
        <v>3662</v>
      </c>
      <c r="AE223" s="551"/>
      <c r="AF223" s="551"/>
    </row>
    <row r="224" spans="1:32" ht="11.25" hidden="1" customHeight="1">
      <c r="A224" s="542" t="s">
        <v>3662</v>
      </c>
      <c r="B224" s="542" t="s">
        <v>3662</v>
      </c>
      <c r="C224" s="542" t="s">
        <v>3662</v>
      </c>
      <c r="D224" s="542" t="s">
        <v>3662</v>
      </c>
      <c r="E224" s="542" t="s">
        <v>3662</v>
      </c>
      <c r="F224" s="542" t="s">
        <v>3662</v>
      </c>
      <c r="G224" s="542" t="s">
        <v>3662</v>
      </c>
      <c r="H224" s="542" t="s">
        <v>3662</v>
      </c>
      <c r="I224" s="542" t="s">
        <v>3662</v>
      </c>
      <c r="J224" s="542" t="s">
        <v>3662</v>
      </c>
      <c r="K224" s="542" t="s">
        <v>3662</v>
      </c>
      <c r="L224" s="542" t="s">
        <v>3662</v>
      </c>
      <c r="M224" s="542" t="s">
        <v>3662</v>
      </c>
      <c r="N224" s="542" t="s">
        <v>3662</v>
      </c>
      <c r="O224" s="542" t="s">
        <v>3662</v>
      </c>
      <c r="P224" s="542" t="s">
        <v>3662</v>
      </c>
      <c r="Q224" s="547">
        <v>19</v>
      </c>
      <c r="R224" s="547" t="s">
        <v>179</v>
      </c>
      <c r="S224" s="547">
        <v>19418</v>
      </c>
      <c r="T224" s="547" t="s">
        <v>4132</v>
      </c>
      <c r="U224" s="547">
        <v>1134</v>
      </c>
      <c r="V224" s="547" t="s">
        <v>4133</v>
      </c>
      <c r="W224" s="547" t="s">
        <v>3959</v>
      </c>
      <c r="X224" s="547" t="s">
        <v>4085</v>
      </c>
      <c r="Y224" s="547" t="s">
        <v>3806</v>
      </c>
      <c r="Z224" s="542" t="s">
        <v>3662</v>
      </c>
      <c r="AA224" s="542" t="s">
        <v>3662</v>
      </c>
      <c r="AB224" s="542">
        <v>1228</v>
      </c>
      <c r="AC224" s="548" t="s">
        <v>3662</v>
      </c>
      <c r="AD224" s="542" t="s">
        <v>4134</v>
      </c>
      <c r="AE224" s="548" t="s">
        <v>3662</v>
      </c>
      <c r="AF224" s="551"/>
    </row>
    <row r="225" spans="1:32" ht="11.25" hidden="1" customHeight="1">
      <c r="A225" s="542" t="s">
        <v>3662</v>
      </c>
      <c r="B225" s="542" t="s">
        <v>3662</v>
      </c>
      <c r="C225" s="542" t="s">
        <v>3662</v>
      </c>
      <c r="D225" s="542" t="s">
        <v>3662</v>
      </c>
      <c r="E225" s="542" t="s">
        <v>3662</v>
      </c>
      <c r="F225" s="542" t="s">
        <v>3662</v>
      </c>
      <c r="G225" s="542" t="s">
        <v>3662</v>
      </c>
      <c r="H225" s="542" t="s">
        <v>3662</v>
      </c>
      <c r="I225" s="542" t="s">
        <v>3662</v>
      </c>
      <c r="J225" s="542" t="s">
        <v>3662</v>
      </c>
      <c r="K225" s="542" t="s">
        <v>3662</v>
      </c>
      <c r="L225" s="542" t="s">
        <v>3662</v>
      </c>
      <c r="M225" s="542" t="s">
        <v>3662</v>
      </c>
      <c r="N225" s="542" t="s">
        <v>3662</v>
      </c>
      <c r="O225" s="542" t="s">
        <v>3662</v>
      </c>
      <c r="P225" s="542" t="s">
        <v>3662</v>
      </c>
      <c r="Q225" s="542" t="s">
        <v>3662</v>
      </c>
      <c r="R225" s="547">
        <v>19</v>
      </c>
      <c r="S225" s="547" t="s">
        <v>179</v>
      </c>
      <c r="T225" s="547">
        <v>19130</v>
      </c>
      <c r="U225" s="547" t="s">
        <v>2136</v>
      </c>
      <c r="V225" s="547">
        <v>1135</v>
      </c>
      <c r="W225" s="547" t="s">
        <v>4135</v>
      </c>
      <c r="X225" s="547" t="s">
        <v>3625</v>
      </c>
      <c r="Y225" s="547" t="s">
        <v>3625</v>
      </c>
      <c r="Z225" s="547" t="s">
        <v>3625</v>
      </c>
      <c r="AA225" s="542" t="s">
        <v>3662</v>
      </c>
      <c r="AB225" s="542" t="s">
        <v>3662</v>
      </c>
      <c r="AC225" s="542">
        <v>1791</v>
      </c>
      <c r="AD225" s="548" t="s">
        <v>3662</v>
      </c>
      <c r="AE225" s="542" t="s">
        <v>4136</v>
      </c>
      <c r="AF225" s="548" t="s">
        <v>3662</v>
      </c>
    </row>
    <row r="226" spans="1:32" ht="11.25" hidden="1" customHeight="1">
      <c r="A226" s="542" t="s">
        <v>3662</v>
      </c>
      <c r="B226" s="542" t="s">
        <v>3662</v>
      </c>
      <c r="C226" s="542" t="s">
        <v>3662</v>
      </c>
      <c r="D226" s="542" t="s">
        <v>3662</v>
      </c>
      <c r="E226" s="542" t="s">
        <v>3662</v>
      </c>
      <c r="F226" s="542" t="s">
        <v>3662</v>
      </c>
      <c r="G226" s="542" t="s">
        <v>3662</v>
      </c>
      <c r="H226" s="542" t="s">
        <v>3662</v>
      </c>
      <c r="I226" s="542" t="s">
        <v>3662</v>
      </c>
      <c r="J226" s="542" t="s">
        <v>3662</v>
      </c>
      <c r="K226" s="542" t="s">
        <v>3662</v>
      </c>
      <c r="L226" s="542" t="s">
        <v>3662</v>
      </c>
      <c r="M226" s="542" t="s">
        <v>3662</v>
      </c>
      <c r="N226" s="542" t="s">
        <v>3662</v>
      </c>
      <c r="O226" s="542" t="s">
        <v>3662</v>
      </c>
      <c r="P226" s="542" t="s">
        <v>3662</v>
      </c>
      <c r="Q226" s="542" t="s">
        <v>3662</v>
      </c>
      <c r="R226" s="547">
        <v>19</v>
      </c>
      <c r="S226" s="547" t="s">
        <v>179</v>
      </c>
      <c r="T226" s="547">
        <v>19473</v>
      </c>
      <c r="U226" s="547" t="s">
        <v>1752</v>
      </c>
      <c r="V226" s="547">
        <v>1135</v>
      </c>
      <c r="W226" s="547" t="s">
        <v>4135</v>
      </c>
      <c r="X226" s="547" t="s">
        <v>3675</v>
      </c>
      <c r="Y226" s="547" t="s">
        <v>4085</v>
      </c>
      <c r="Z226" s="547" t="s">
        <v>4137</v>
      </c>
      <c r="AA226" s="542" t="s">
        <v>3662</v>
      </c>
      <c r="AB226" s="542" t="s">
        <v>3662</v>
      </c>
      <c r="AC226" s="542">
        <v>1631</v>
      </c>
      <c r="AD226" s="548" t="s">
        <v>3662</v>
      </c>
      <c r="AE226" s="542" t="s">
        <v>4138</v>
      </c>
      <c r="AF226" s="548" t="s">
        <v>3662</v>
      </c>
    </row>
    <row r="227" spans="1:32" ht="11.25" hidden="1" customHeight="1">
      <c r="A227" s="542" t="s">
        <v>3662</v>
      </c>
      <c r="B227" s="542" t="s">
        <v>3662</v>
      </c>
      <c r="C227" s="542" t="s">
        <v>3662</v>
      </c>
      <c r="D227" s="542" t="s">
        <v>3662</v>
      </c>
      <c r="E227" s="542" t="s">
        <v>3662</v>
      </c>
      <c r="F227" s="542" t="s">
        <v>3662</v>
      </c>
      <c r="G227" s="542" t="s">
        <v>3662</v>
      </c>
      <c r="H227" s="542" t="s">
        <v>3662</v>
      </c>
      <c r="I227" s="542" t="s">
        <v>3662</v>
      </c>
      <c r="J227" s="542" t="s">
        <v>3662</v>
      </c>
      <c r="K227" s="542" t="s">
        <v>3662</v>
      </c>
      <c r="L227" s="542" t="s">
        <v>3662</v>
      </c>
      <c r="M227" s="542" t="s">
        <v>3662</v>
      </c>
      <c r="N227" s="542" t="s">
        <v>3662</v>
      </c>
      <c r="O227" s="542" t="s">
        <v>3662</v>
      </c>
      <c r="P227" s="542" t="s">
        <v>3662</v>
      </c>
      <c r="Q227" s="547">
        <v>19</v>
      </c>
      <c r="R227" s="547" t="s">
        <v>179</v>
      </c>
      <c r="S227" s="547">
        <v>19473</v>
      </c>
      <c r="T227" s="547" t="s">
        <v>1752</v>
      </c>
      <c r="U227" s="547">
        <v>1136</v>
      </c>
      <c r="V227" s="547" t="s">
        <v>4139</v>
      </c>
      <c r="W227" s="547" t="s">
        <v>3966</v>
      </c>
      <c r="X227" s="547" t="s">
        <v>4085</v>
      </c>
      <c r="Y227" s="547" t="s">
        <v>4137</v>
      </c>
      <c r="Z227" s="542" t="s">
        <v>3662</v>
      </c>
      <c r="AA227" s="542" t="s">
        <v>3662</v>
      </c>
      <c r="AB227" s="542">
        <v>1192</v>
      </c>
      <c r="AC227" s="548" t="s">
        <v>3662</v>
      </c>
      <c r="AD227" s="542" t="s">
        <v>4140</v>
      </c>
      <c r="AE227" s="548" t="s">
        <v>3662</v>
      </c>
      <c r="AF227" s="551"/>
    </row>
    <row r="228" spans="1:32" ht="11.25" hidden="1" customHeight="1">
      <c r="A228" s="542" t="s">
        <v>3662</v>
      </c>
      <c r="B228" s="542" t="s">
        <v>3662</v>
      </c>
      <c r="C228" s="542" t="s">
        <v>3662</v>
      </c>
      <c r="D228" s="542" t="s">
        <v>3662</v>
      </c>
      <c r="E228" s="542" t="s">
        <v>3662</v>
      </c>
      <c r="F228" s="542" t="s">
        <v>3662</v>
      </c>
      <c r="G228" s="542" t="s">
        <v>3662</v>
      </c>
      <c r="H228" s="542" t="s">
        <v>3662</v>
      </c>
      <c r="I228" s="542" t="s">
        <v>3662</v>
      </c>
      <c r="J228" s="542" t="s">
        <v>3662</v>
      </c>
      <c r="K228" s="542" t="s">
        <v>3662</v>
      </c>
      <c r="L228" s="542" t="s">
        <v>3662</v>
      </c>
      <c r="M228" s="542" t="s">
        <v>3662</v>
      </c>
      <c r="N228" s="542" t="s">
        <v>3662</v>
      </c>
      <c r="O228" s="542" t="s">
        <v>3662</v>
      </c>
      <c r="P228" s="542" t="s">
        <v>3662</v>
      </c>
      <c r="Q228" s="547">
        <v>19</v>
      </c>
      <c r="R228" s="547" t="s">
        <v>179</v>
      </c>
      <c r="S228" s="547">
        <v>19473</v>
      </c>
      <c r="T228" s="547" t="s">
        <v>1752</v>
      </c>
      <c r="U228" s="547">
        <v>1137</v>
      </c>
      <c r="V228" s="547" t="s">
        <v>3971</v>
      </c>
      <c r="W228" s="547" t="s">
        <v>3804</v>
      </c>
      <c r="X228" s="547" t="s">
        <v>4085</v>
      </c>
      <c r="Y228" s="547" t="s">
        <v>4137</v>
      </c>
      <c r="Z228" s="542" t="s">
        <v>3662</v>
      </c>
      <c r="AA228" s="542" t="s">
        <v>3662</v>
      </c>
      <c r="AB228" s="542">
        <v>1336</v>
      </c>
      <c r="AC228" s="548" t="s">
        <v>3662</v>
      </c>
      <c r="AD228" s="542" t="s">
        <v>4141</v>
      </c>
      <c r="AE228" s="548" t="s">
        <v>3662</v>
      </c>
      <c r="AF228" s="551"/>
    </row>
    <row r="229" spans="1:32" ht="11.25" hidden="1" customHeight="1">
      <c r="A229" s="542" t="s">
        <v>3662</v>
      </c>
      <c r="B229" s="542" t="s">
        <v>3662</v>
      </c>
      <c r="C229" s="542" t="s">
        <v>3662</v>
      </c>
      <c r="D229" s="542" t="s">
        <v>3662</v>
      </c>
      <c r="E229" s="542" t="s">
        <v>3662</v>
      </c>
      <c r="F229" s="542" t="s">
        <v>3662</v>
      </c>
      <c r="G229" s="542" t="s">
        <v>3662</v>
      </c>
      <c r="H229" s="542" t="s">
        <v>3662</v>
      </c>
      <c r="I229" s="542" t="s">
        <v>3662</v>
      </c>
      <c r="J229" s="542" t="s">
        <v>3662</v>
      </c>
      <c r="K229" s="542" t="s">
        <v>3662</v>
      </c>
      <c r="L229" s="542" t="s">
        <v>3662</v>
      </c>
      <c r="M229" s="542" t="s">
        <v>3662</v>
      </c>
      <c r="N229" s="542" t="s">
        <v>3662</v>
      </c>
      <c r="O229" s="542" t="s">
        <v>3662</v>
      </c>
      <c r="P229" s="542" t="s">
        <v>3662</v>
      </c>
      <c r="Q229" s="542" t="s">
        <v>3662</v>
      </c>
      <c r="R229" s="547">
        <v>19</v>
      </c>
      <c r="S229" s="547" t="s">
        <v>179</v>
      </c>
      <c r="T229" s="547">
        <v>19517</v>
      </c>
      <c r="U229" s="547" t="s">
        <v>1924</v>
      </c>
      <c r="V229" s="547">
        <v>1138</v>
      </c>
      <c r="W229" s="547" t="s">
        <v>4142</v>
      </c>
      <c r="X229" s="547" t="s">
        <v>3966</v>
      </c>
      <c r="Y229" s="547" t="s">
        <v>4085</v>
      </c>
      <c r="Z229" s="547" t="s">
        <v>3969</v>
      </c>
      <c r="AA229" s="542">
        <v>1639</v>
      </c>
      <c r="AB229" s="548" t="s">
        <v>3662</v>
      </c>
      <c r="AC229" s="542" t="s">
        <v>4143</v>
      </c>
      <c r="AD229" s="548" t="s">
        <v>3662</v>
      </c>
      <c r="AE229" s="551"/>
      <c r="AF229" s="551"/>
    </row>
    <row r="230" spans="1:32" ht="11.25" hidden="1" customHeight="1">
      <c r="A230" s="542" t="s">
        <v>3662</v>
      </c>
      <c r="B230" s="542" t="s">
        <v>3662</v>
      </c>
      <c r="C230" s="542" t="s">
        <v>3662</v>
      </c>
      <c r="D230" s="542" t="s">
        <v>3662</v>
      </c>
      <c r="E230" s="542" t="s">
        <v>3662</v>
      </c>
      <c r="F230" s="542" t="s">
        <v>3662</v>
      </c>
      <c r="G230" s="542" t="s">
        <v>3662</v>
      </c>
      <c r="H230" s="542" t="s">
        <v>3662</v>
      </c>
      <c r="I230" s="542" t="s">
        <v>3662</v>
      </c>
      <c r="J230" s="542" t="s">
        <v>3662</v>
      </c>
      <c r="K230" s="542" t="s">
        <v>3662</v>
      </c>
      <c r="L230" s="542" t="s">
        <v>3662</v>
      </c>
      <c r="M230" s="542" t="s">
        <v>3662</v>
      </c>
      <c r="N230" s="542" t="s">
        <v>3662</v>
      </c>
      <c r="O230" s="542" t="s">
        <v>3662</v>
      </c>
      <c r="P230" s="542" t="s">
        <v>3662</v>
      </c>
      <c r="Q230" s="542" t="s">
        <v>3662</v>
      </c>
      <c r="R230" s="547">
        <v>19</v>
      </c>
      <c r="S230" s="547" t="s">
        <v>179</v>
      </c>
      <c r="T230" s="547">
        <v>19517</v>
      </c>
      <c r="U230" s="547" t="s">
        <v>1924</v>
      </c>
      <c r="V230" s="547">
        <v>1139</v>
      </c>
      <c r="W230" s="547" t="s">
        <v>4144</v>
      </c>
      <c r="X230" s="547" t="s">
        <v>3966</v>
      </c>
      <c r="Y230" s="547" t="s">
        <v>4085</v>
      </c>
      <c r="Z230" s="547" t="s">
        <v>3969</v>
      </c>
      <c r="AA230" s="542">
        <v>1568</v>
      </c>
      <c r="AB230" s="548" t="s">
        <v>3662</v>
      </c>
      <c r="AC230" s="542" t="s">
        <v>4145</v>
      </c>
      <c r="AD230" s="548" t="s">
        <v>3662</v>
      </c>
      <c r="AE230" s="551"/>
      <c r="AF230" s="551"/>
    </row>
    <row r="231" spans="1:32" ht="11.25" hidden="1" customHeight="1">
      <c r="A231" s="542" t="s">
        <v>3662</v>
      </c>
      <c r="B231" s="542" t="s">
        <v>3662</v>
      </c>
      <c r="C231" s="542" t="s">
        <v>3662</v>
      </c>
      <c r="D231" s="542" t="s">
        <v>3662</v>
      </c>
      <c r="E231" s="542" t="s">
        <v>3662</v>
      </c>
      <c r="F231" s="542" t="s">
        <v>3662</v>
      </c>
      <c r="G231" s="542" t="s">
        <v>3662</v>
      </c>
      <c r="H231" s="542" t="s">
        <v>3662</v>
      </c>
      <c r="I231" s="542" t="s">
        <v>3662</v>
      </c>
      <c r="J231" s="542" t="s">
        <v>3662</v>
      </c>
      <c r="K231" s="542" t="s">
        <v>3662</v>
      </c>
      <c r="L231" s="542" t="s">
        <v>3662</v>
      </c>
      <c r="M231" s="542" t="s">
        <v>3662</v>
      </c>
      <c r="N231" s="542" t="s">
        <v>3662</v>
      </c>
      <c r="O231" s="542" t="s">
        <v>3662</v>
      </c>
      <c r="P231" s="542" t="s">
        <v>3662</v>
      </c>
      <c r="Q231" s="542" t="s">
        <v>3662</v>
      </c>
      <c r="R231" s="547">
        <v>19</v>
      </c>
      <c r="S231" s="547" t="s">
        <v>179</v>
      </c>
      <c r="T231" s="547">
        <v>19517</v>
      </c>
      <c r="U231" s="547" t="s">
        <v>1924</v>
      </c>
      <c r="V231" s="547">
        <v>1140</v>
      </c>
      <c r="W231" s="547" t="s">
        <v>4146</v>
      </c>
      <c r="X231" s="547" t="s">
        <v>3966</v>
      </c>
      <c r="Y231" s="547" t="s">
        <v>4085</v>
      </c>
      <c r="Z231" s="547" t="s">
        <v>3969</v>
      </c>
      <c r="AA231" s="542">
        <v>1472</v>
      </c>
      <c r="AB231" s="548" t="s">
        <v>3662</v>
      </c>
      <c r="AC231" s="542" t="s">
        <v>4147</v>
      </c>
      <c r="AD231" s="548" t="s">
        <v>3662</v>
      </c>
      <c r="AE231" s="551"/>
      <c r="AF231" s="551"/>
    </row>
    <row r="232" spans="1:32" ht="11.25" hidden="1" customHeight="1">
      <c r="A232" s="542" t="s">
        <v>3662</v>
      </c>
      <c r="B232" s="542" t="s">
        <v>3662</v>
      </c>
      <c r="C232" s="542" t="s">
        <v>3662</v>
      </c>
      <c r="D232" s="542" t="s">
        <v>3662</v>
      </c>
      <c r="E232" s="542" t="s">
        <v>3662</v>
      </c>
      <c r="F232" s="542" t="s">
        <v>3662</v>
      </c>
      <c r="G232" s="542" t="s">
        <v>3662</v>
      </c>
      <c r="H232" s="542" t="s">
        <v>3662</v>
      </c>
      <c r="I232" s="542" t="s">
        <v>3662</v>
      </c>
      <c r="J232" s="542" t="s">
        <v>3662</v>
      </c>
      <c r="K232" s="542" t="s">
        <v>3662</v>
      </c>
      <c r="L232" s="542" t="s">
        <v>3662</v>
      </c>
      <c r="M232" s="542" t="s">
        <v>3662</v>
      </c>
      <c r="N232" s="542" t="s">
        <v>3662</v>
      </c>
      <c r="O232" s="542" t="s">
        <v>3662</v>
      </c>
      <c r="P232" s="542" t="s">
        <v>3662</v>
      </c>
      <c r="Q232" s="547">
        <v>19</v>
      </c>
      <c r="R232" s="547" t="s">
        <v>179</v>
      </c>
      <c r="S232" s="547">
        <v>19517</v>
      </c>
      <c r="T232" s="547" t="s">
        <v>1924</v>
      </c>
      <c r="U232" s="547">
        <v>1141</v>
      </c>
      <c r="V232" s="547" t="s">
        <v>184</v>
      </c>
      <c r="W232" s="547" t="s">
        <v>3966</v>
      </c>
      <c r="X232" s="547" t="s">
        <v>4085</v>
      </c>
      <c r="Y232" s="547" t="s">
        <v>3969</v>
      </c>
      <c r="Z232" s="542">
        <v>2169</v>
      </c>
      <c r="AA232" s="548" t="s">
        <v>3662</v>
      </c>
      <c r="AB232" s="542" t="s">
        <v>4148</v>
      </c>
      <c r="AC232" s="548" t="s">
        <v>3662</v>
      </c>
      <c r="AD232" s="551"/>
      <c r="AE232" s="551"/>
      <c r="AF232" s="551"/>
    </row>
    <row r="233" spans="1:32" ht="11.25" hidden="1" customHeight="1">
      <c r="A233" s="542" t="s">
        <v>3662</v>
      </c>
      <c r="B233" s="542" t="s">
        <v>3662</v>
      </c>
      <c r="C233" s="542" t="s">
        <v>3662</v>
      </c>
      <c r="D233" s="542" t="s">
        <v>3662</v>
      </c>
      <c r="E233" s="542" t="s">
        <v>3662</v>
      </c>
      <c r="F233" s="542" t="s">
        <v>3662</v>
      </c>
      <c r="G233" s="542" t="s">
        <v>3662</v>
      </c>
      <c r="H233" s="542" t="s">
        <v>3662</v>
      </c>
      <c r="I233" s="542" t="s">
        <v>3662</v>
      </c>
      <c r="J233" s="542" t="s">
        <v>3662</v>
      </c>
      <c r="K233" s="542" t="s">
        <v>3662</v>
      </c>
      <c r="L233" s="542" t="s">
        <v>3662</v>
      </c>
      <c r="M233" s="542" t="s">
        <v>3662</v>
      </c>
      <c r="N233" s="542" t="s">
        <v>3662</v>
      </c>
      <c r="O233" s="542" t="s">
        <v>3662</v>
      </c>
      <c r="P233" s="542" t="s">
        <v>3662</v>
      </c>
      <c r="Q233" s="542" t="s">
        <v>3662</v>
      </c>
      <c r="R233" s="547">
        <v>19</v>
      </c>
      <c r="S233" s="547" t="s">
        <v>179</v>
      </c>
      <c r="T233" s="547">
        <v>19517</v>
      </c>
      <c r="U233" s="547" t="s">
        <v>1924</v>
      </c>
      <c r="V233" s="547">
        <v>1142</v>
      </c>
      <c r="W233" s="547" t="s">
        <v>4149</v>
      </c>
      <c r="X233" s="547" t="s">
        <v>3966</v>
      </c>
      <c r="Y233" s="547" t="s">
        <v>4085</v>
      </c>
      <c r="Z233" s="547" t="s">
        <v>3969</v>
      </c>
      <c r="AA233" s="542">
        <v>2071</v>
      </c>
      <c r="AB233" s="548" t="s">
        <v>3662</v>
      </c>
      <c r="AC233" s="542" t="s">
        <v>4150</v>
      </c>
      <c r="AD233" s="548" t="s">
        <v>3662</v>
      </c>
      <c r="AE233" s="551"/>
      <c r="AF233" s="551"/>
    </row>
    <row r="234" spans="1:32" ht="11.25" hidden="1" customHeight="1">
      <c r="A234" s="542" t="s">
        <v>3662</v>
      </c>
      <c r="B234" s="542" t="s">
        <v>3662</v>
      </c>
      <c r="C234" s="542" t="s">
        <v>3662</v>
      </c>
      <c r="D234" s="542" t="s">
        <v>3662</v>
      </c>
      <c r="E234" s="542" t="s">
        <v>3662</v>
      </c>
      <c r="F234" s="542" t="s">
        <v>3662</v>
      </c>
      <c r="G234" s="542" t="s">
        <v>3662</v>
      </c>
      <c r="H234" s="542" t="s">
        <v>3662</v>
      </c>
      <c r="I234" s="542" t="s">
        <v>3662</v>
      </c>
      <c r="J234" s="542" t="s">
        <v>3662</v>
      </c>
      <c r="K234" s="542" t="s">
        <v>3662</v>
      </c>
      <c r="L234" s="542" t="s">
        <v>3662</v>
      </c>
      <c r="M234" s="542" t="s">
        <v>3662</v>
      </c>
      <c r="N234" s="542" t="s">
        <v>3662</v>
      </c>
      <c r="O234" s="542" t="s">
        <v>3662</v>
      </c>
      <c r="P234" s="542" t="s">
        <v>3662</v>
      </c>
      <c r="Q234" s="542" t="s">
        <v>3662</v>
      </c>
      <c r="R234" s="547">
        <v>19</v>
      </c>
      <c r="S234" s="547" t="s">
        <v>179</v>
      </c>
      <c r="T234" s="547">
        <v>19517</v>
      </c>
      <c r="U234" s="547" t="s">
        <v>1924</v>
      </c>
      <c r="V234" s="547">
        <v>1143</v>
      </c>
      <c r="W234" s="547" t="s">
        <v>4151</v>
      </c>
      <c r="X234" s="547" t="s">
        <v>3966</v>
      </c>
      <c r="Y234" s="547" t="s">
        <v>4085</v>
      </c>
      <c r="Z234" s="547" t="s">
        <v>3969</v>
      </c>
      <c r="AA234" s="542">
        <v>2062</v>
      </c>
      <c r="AB234" s="548" t="s">
        <v>3662</v>
      </c>
      <c r="AC234" s="542" t="s">
        <v>4152</v>
      </c>
      <c r="AD234" s="548" t="s">
        <v>3662</v>
      </c>
      <c r="AE234" s="551"/>
      <c r="AF234" s="551"/>
    </row>
    <row r="235" spans="1:32" ht="11.25" hidden="1" customHeight="1">
      <c r="A235" s="542" t="s">
        <v>3662</v>
      </c>
      <c r="B235" s="542" t="s">
        <v>3662</v>
      </c>
      <c r="C235" s="542" t="s">
        <v>3662</v>
      </c>
      <c r="D235" s="542" t="s">
        <v>3662</v>
      </c>
      <c r="E235" s="542" t="s">
        <v>3662</v>
      </c>
      <c r="F235" s="542" t="s">
        <v>3662</v>
      </c>
      <c r="G235" s="542" t="s">
        <v>3662</v>
      </c>
      <c r="H235" s="542" t="s">
        <v>3662</v>
      </c>
      <c r="I235" s="542" t="s">
        <v>3662</v>
      </c>
      <c r="J235" s="542" t="s">
        <v>3662</v>
      </c>
      <c r="K235" s="542" t="s">
        <v>3662</v>
      </c>
      <c r="L235" s="542" t="s">
        <v>3662</v>
      </c>
      <c r="M235" s="542" t="s">
        <v>3662</v>
      </c>
      <c r="N235" s="542" t="s">
        <v>3662</v>
      </c>
      <c r="O235" s="542" t="s">
        <v>3662</v>
      </c>
      <c r="P235" s="542" t="s">
        <v>3662</v>
      </c>
      <c r="Q235" s="542" t="s">
        <v>3662</v>
      </c>
      <c r="R235" s="547">
        <v>19</v>
      </c>
      <c r="S235" s="547" t="s">
        <v>179</v>
      </c>
      <c r="T235" s="547">
        <v>19517</v>
      </c>
      <c r="U235" s="547" t="s">
        <v>1924</v>
      </c>
      <c r="V235" s="547">
        <v>1144</v>
      </c>
      <c r="W235" s="547" t="s">
        <v>4153</v>
      </c>
      <c r="X235" s="547" t="s">
        <v>3966</v>
      </c>
      <c r="Y235" s="547" t="s">
        <v>4085</v>
      </c>
      <c r="Z235" s="547" t="s">
        <v>3969</v>
      </c>
      <c r="AA235" s="542">
        <v>1075</v>
      </c>
      <c r="AB235" s="548" t="s">
        <v>3662</v>
      </c>
      <c r="AC235" s="542" t="s">
        <v>4154</v>
      </c>
      <c r="AD235" s="548" t="s">
        <v>3662</v>
      </c>
      <c r="AE235" s="551"/>
      <c r="AF235" s="551"/>
    </row>
    <row r="236" spans="1:32" ht="11.25" hidden="1" customHeight="1">
      <c r="A236" s="542" t="s">
        <v>3662</v>
      </c>
      <c r="B236" s="542" t="s">
        <v>3662</v>
      </c>
      <c r="C236" s="542" t="s">
        <v>3662</v>
      </c>
      <c r="D236" s="542" t="s">
        <v>3662</v>
      </c>
      <c r="E236" s="542" t="s">
        <v>3662</v>
      </c>
      <c r="F236" s="542" t="s">
        <v>3662</v>
      </c>
      <c r="G236" s="542" t="s">
        <v>3662</v>
      </c>
      <c r="H236" s="542" t="s">
        <v>3662</v>
      </c>
      <c r="I236" s="542" t="s">
        <v>3662</v>
      </c>
      <c r="J236" s="542" t="s">
        <v>3662</v>
      </c>
      <c r="K236" s="542" t="s">
        <v>3662</v>
      </c>
      <c r="L236" s="542" t="s">
        <v>3662</v>
      </c>
      <c r="M236" s="542" t="s">
        <v>3662</v>
      </c>
      <c r="N236" s="542" t="s">
        <v>3662</v>
      </c>
      <c r="O236" s="542" t="s">
        <v>3662</v>
      </c>
      <c r="P236" s="542" t="s">
        <v>3662</v>
      </c>
      <c r="Q236" s="542" t="s">
        <v>3662</v>
      </c>
      <c r="R236" s="547">
        <v>19</v>
      </c>
      <c r="S236" s="547" t="s">
        <v>179</v>
      </c>
      <c r="T236" s="547">
        <v>19517</v>
      </c>
      <c r="U236" s="547" t="s">
        <v>1924</v>
      </c>
      <c r="V236" s="547">
        <v>1145</v>
      </c>
      <c r="W236" s="547" t="s">
        <v>4155</v>
      </c>
      <c r="X236" s="547" t="s">
        <v>3966</v>
      </c>
      <c r="Y236" s="547" t="s">
        <v>4085</v>
      </c>
      <c r="Z236" s="547" t="s">
        <v>3969</v>
      </c>
      <c r="AA236" s="542">
        <v>1591</v>
      </c>
      <c r="AB236" s="548" t="s">
        <v>3662</v>
      </c>
      <c r="AC236" s="542" t="s">
        <v>4156</v>
      </c>
      <c r="AD236" s="548" t="s">
        <v>3662</v>
      </c>
      <c r="AE236" s="551"/>
      <c r="AF236" s="551"/>
    </row>
    <row r="237" spans="1:32" ht="11.25" hidden="1" customHeight="1">
      <c r="A237" s="542" t="s">
        <v>3662</v>
      </c>
      <c r="B237" s="542" t="s">
        <v>3662</v>
      </c>
      <c r="C237" s="542" t="s">
        <v>3662</v>
      </c>
      <c r="D237" s="542" t="s">
        <v>3662</v>
      </c>
      <c r="E237" s="542" t="s">
        <v>3662</v>
      </c>
      <c r="F237" s="542" t="s">
        <v>3662</v>
      </c>
      <c r="G237" s="542" t="s">
        <v>3662</v>
      </c>
      <c r="H237" s="542" t="s">
        <v>3662</v>
      </c>
      <c r="I237" s="542" t="s">
        <v>3662</v>
      </c>
      <c r="J237" s="542" t="s">
        <v>3662</v>
      </c>
      <c r="K237" s="542" t="s">
        <v>3662</v>
      </c>
      <c r="L237" s="542" t="s">
        <v>3662</v>
      </c>
      <c r="M237" s="542" t="s">
        <v>3662</v>
      </c>
      <c r="N237" s="542" t="s">
        <v>3662</v>
      </c>
      <c r="O237" s="542" t="s">
        <v>3662</v>
      </c>
      <c r="P237" s="542" t="s">
        <v>3662</v>
      </c>
      <c r="Q237" s="547">
        <v>19</v>
      </c>
      <c r="R237" s="547" t="s">
        <v>179</v>
      </c>
      <c r="S237" s="547">
        <v>19517</v>
      </c>
      <c r="T237" s="547" t="s">
        <v>1924</v>
      </c>
      <c r="U237" s="547">
        <v>1146</v>
      </c>
      <c r="V237" s="547" t="s">
        <v>4157</v>
      </c>
      <c r="W237" s="547" t="s">
        <v>3966</v>
      </c>
      <c r="X237" s="547" t="s">
        <v>4085</v>
      </c>
      <c r="Y237" s="547" t="s">
        <v>3969</v>
      </c>
      <c r="Z237" s="542">
        <v>2029</v>
      </c>
      <c r="AA237" s="548" t="s">
        <v>3662</v>
      </c>
      <c r="AB237" s="542" t="s">
        <v>4158</v>
      </c>
      <c r="AC237" s="548" t="s">
        <v>3662</v>
      </c>
      <c r="AD237" s="551"/>
      <c r="AE237" s="551"/>
      <c r="AF237" s="551"/>
    </row>
    <row r="238" spans="1:32" ht="11.25" hidden="1" customHeight="1">
      <c r="A238" s="542" t="s">
        <v>3662</v>
      </c>
      <c r="B238" s="542" t="s">
        <v>3662</v>
      </c>
      <c r="C238" s="542" t="s">
        <v>3662</v>
      </c>
      <c r="D238" s="542" t="s">
        <v>3662</v>
      </c>
      <c r="E238" s="542" t="s">
        <v>3662</v>
      </c>
      <c r="F238" s="542" t="s">
        <v>3662</v>
      </c>
      <c r="G238" s="542" t="s">
        <v>3662</v>
      </c>
      <c r="H238" s="542" t="s">
        <v>3662</v>
      </c>
      <c r="I238" s="542" t="s">
        <v>3662</v>
      </c>
      <c r="J238" s="542" t="s">
        <v>3662</v>
      </c>
      <c r="K238" s="542" t="s">
        <v>3662</v>
      </c>
      <c r="L238" s="542" t="s">
        <v>3662</v>
      </c>
      <c r="M238" s="542" t="s">
        <v>3662</v>
      </c>
      <c r="N238" s="542" t="s">
        <v>3662</v>
      </c>
      <c r="O238" s="542" t="s">
        <v>3662</v>
      </c>
      <c r="P238" s="542" t="s">
        <v>3662</v>
      </c>
      <c r="Q238" s="542" t="s">
        <v>3662</v>
      </c>
      <c r="R238" s="547">
        <v>19</v>
      </c>
      <c r="S238" s="547" t="s">
        <v>179</v>
      </c>
      <c r="T238" s="547">
        <v>19517</v>
      </c>
      <c r="U238" s="547" t="s">
        <v>1924</v>
      </c>
      <c r="V238" s="547">
        <v>1147</v>
      </c>
      <c r="W238" s="547" t="s">
        <v>4159</v>
      </c>
      <c r="X238" s="547" t="s">
        <v>3966</v>
      </c>
      <c r="Y238" s="547" t="s">
        <v>4085</v>
      </c>
      <c r="Z238" s="547" t="s">
        <v>3969</v>
      </c>
      <c r="AA238" s="542">
        <v>1507</v>
      </c>
      <c r="AB238" s="548" t="s">
        <v>3662</v>
      </c>
      <c r="AC238" s="542" t="s">
        <v>4160</v>
      </c>
      <c r="AD238" s="548" t="s">
        <v>3662</v>
      </c>
      <c r="AE238" s="551"/>
      <c r="AF238" s="551"/>
    </row>
    <row r="239" spans="1:32" ht="11.25" hidden="1" customHeight="1">
      <c r="A239" s="542" t="s">
        <v>3662</v>
      </c>
      <c r="B239" s="542" t="s">
        <v>3662</v>
      </c>
      <c r="C239" s="542" t="s">
        <v>3662</v>
      </c>
      <c r="D239" s="542" t="s">
        <v>3662</v>
      </c>
      <c r="E239" s="542" t="s">
        <v>3662</v>
      </c>
      <c r="F239" s="542" t="s">
        <v>3662</v>
      </c>
      <c r="G239" s="542" t="s">
        <v>3662</v>
      </c>
      <c r="H239" s="542" t="s">
        <v>3662</v>
      </c>
      <c r="I239" s="542" t="s">
        <v>3662</v>
      </c>
      <c r="J239" s="542" t="s">
        <v>3662</v>
      </c>
      <c r="K239" s="542" t="s">
        <v>3662</v>
      </c>
      <c r="L239" s="542" t="s">
        <v>3662</v>
      </c>
      <c r="M239" s="542" t="s">
        <v>3662</v>
      </c>
      <c r="N239" s="542" t="s">
        <v>3662</v>
      </c>
      <c r="O239" s="542" t="s">
        <v>3662</v>
      </c>
      <c r="P239" s="542" t="s">
        <v>3662</v>
      </c>
      <c r="Q239" s="542" t="s">
        <v>3662</v>
      </c>
      <c r="R239" s="547">
        <v>19</v>
      </c>
      <c r="S239" s="547" t="s">
        <v>179</v>
      </c>
      <c r="T239" s="547">
        <v>19517</v>
      </c>
      <c r="U239" s="547" t="s">
        <v>1924</v>
      </c>
      <c r="V239" s="547">
        <v>1148</v>
      </c>
      <c r="W239" s="547" t="s">
        <v>4161</v>
      </c>
      <c r="X239" s="547" t="s">
        <v>3966</v>
      </c>
      <c r="Y239" s="547" t="s">
        <v>4085</v>
      </c>
      <c r="Z239" s="547" t="s">
        <v>3969</v>
      </c>
      <c r="AA239" s="542">
        <v>1108</v>
      </c>
      <c r="AB239" s="548" t="s">
        <v>3662</v>
      </c>
      <c r="AC239" s="542" t="s">
        <v>4162</v>
      </c>
      <c r="AD239" s="548" t="s">
        <v>3662</v>
      </c>
      <c r="AE239" s="551"/>
      <c r="AF239" s="551"/>
    </row>
    <row r="240" spans="1:32" ht="11.25" hidden="1" customHeight="1">
      <c r="A240" s="542" t="s">
        <v>3662</v>
      </c>
      <c r="B240" s="542" t="s">
        <v>3662</v>
      </c>
      <c r="C240" s="542" t="s">
        <v>3662</v>
      </c>
      <c r="D240" s="542" t="s">
        <v>3662</v>
      </c>
      <c r="E240" s="542" t="s">
        <v>3662</v>
      </c>
      <c r="F240" s="542" t="s">
        <v>3662</v>
      </c>
      <c r="G240" s="542" t="s">
        <v>3662</v>
      </c>
      <c r="H240" s="542" t="s">
        <v>3662</v>
      </c>
      <c r="I240" s="542" t="s">
        <v>3662</v>
      </c>
      <c r="J240" s="542" t="s">
        <v>3662</v>
      </c>
      <c r="K240" s="542" t="s">
        <v>3662</v>
      </c>
      <c r="L240" s="542" t="s">
        <v>3662</v>
      </c>
      <c r="M240" s="542" t="s">
        <v>3662</v>
      </c>
      <c r="N240" s="542" t="s">
        <v>3662</v>
      </c>
      <c r="O240" s="542" t="s">
        <v>3662</v>
      </c>
      <c r="P240" s="542" t="s">
        <v>3662</v>
      </c>
      <c r="Q240" s="542" t="s">
        <v>3662</v>
      </c>
      <c r="R240" s="547">
        <v>19</v>
      </c>
      <c r="S240" s="547" t="s">
        <v>179</v>
      </c>
      <c r="T240" s="547">
        <v>19517</v>
      </c>
      <c r="U240" s="547" t="s">
        <v>1924</v>
      </c>
      <c r="V240" s="547">
        <v>1149</v>
      </c>
      <c r="W240" s="547" t="s">
        <v>4163</v>
      </c>
      <c r="X240" s="547" t="s">
        <v>3966</v>
      </c>
      <c r="Y240" s="547" t="s">
        <v>4085</v>
      </c>
      <c r="Z240" s="547" t="s">
        <v>3969</v>
      </c>
      <c r="AA240" s="542">
        <v>1161</v>
      </c>
      <c r="AB240" s="548" t="s">
        <v>3662</v>
      </c>
      <c r="AC240" s="542" t="s">
        <v>4164</v>
      </c>
      <c r="AD240" s="548" t="s">
        <v>3662</v>
      </c>
      <c r="AE240" s="551"/>
      <c r="AF240" s="551"/>
    </row>
    <row r="241" spans="1:32" ht="11.25" hidden="1" customHeight="1">
      <c r="A241" s="542" t="s">
        <v>3662</v>
      </c>
      <c r="B241" s="542" t="s">
        <v>3662</v>
      </c>
      <c r="C241" s="542" t="s">
        <v>3662</v>
      </c>
      <c r="D241" s="542" t="s">
        <v>3662</v>
      </c>
      <c r="E241" s="542" t="s">
        <v>3662</v>
      </c>
      <c r="F241" s="542" t="s">
        <v>3662</v>
      </c>
      <c r="G241" s="542" t="s">
        <v>3662</v>
      </c>
      <c r="H241" s="542" t="s">
        <v>3662</v>
      </c>
      <c r="I241" s="542" t="s">
        <v>3662</v>
      </c>
      <c r="J241" s="542" t="s">
        <v>3662</v>
      </c>
      <c r="K241" s="542" t="s">
        <v>3662</v>
      </c>
      <c r="L241" s="542" t="s">
        <v>3662</v>
      </c>
      <c r="M241" s="542" t="s">
        <v>3662</v>
      </c>
      <c r="N241" s="542" t="s">
        <v>3662</v>
      </c>
      <c r="O241" s="542" t="s">
        <v>3662</v>
      </c>
      <c r="P241" s="542" t="s">
        <v>3662</v>
      </c>
      <c r="Q241" s="542" t="s">
        <v>3662</v>
      </c>
      <c r="R241" s="547">
        <v>19</v>
      </c>
      <c r="S241" s="547" t="s">
        <v>179</v>
      </c>
      <c r="T241" s="547">
        <v>19533</v>
      </c>
      <c r="U241" s="547" t="s">
        <v>2172</v>
      </c>
      <c r="V241" s="547">
        <v>1150</v>
      </c>
      <c r="W241" s="547" t="s">
        <v>4165</v>
      </c>
      <c r="X241" s="547" t="s">
        <v>3703</v>
      </c>
      <c r="Y241" s="547" t="s">
        <v>4085</v>
      </c>
      <c r="Z241" s="547" t="s">
        <v>3969</v>
      </c>
      <c r="AA241" s="542">
        <v>1397</v>
      </c>
      <c r="AB241" s="548" t="s">
        <v>3662</v>
      </c>
      <c r="AC241" s="542" t="s">
        <v>4166</v>
      </c>
      <c r="AD241" s="548" t="s">
        <v>3662</v>
      </c>
      <c r="AE241" s="551"/>
      <c r="AF241" s="551"/>
    </row>
    <row r="242" spans="1:32" ht="11.25" hidden="1" customHeight="1">
      <c r="A242" s="542" t="s">
        <v>3662</v>
      </c>
      <c r="B242" s="542" t="s">
        <v>3662</v>
      </c>
      <c r="C242" s="542" t="s">
        <v>3662</v>
      </c>
      <c r="D242" s="542" t="s">
        <v>3662</v>
      </c>
      <c r="E242" s="542" t="s">
        <v>3662</v>
      </c>
      <c r="F242" s="542" t="s">
        <v>3662</v>
      </c>
      <c r="G242" s="542" t="s">
        <v>3662</v>
      </c>
      <c r="H242" s="542" t="s">
        <v>3662</v>
      </c>
      <c r="I242" s="542" t="s">
        <v>3662</v>
      </c>
      <c r="J242" s="542" t="s">
        <v>3662</v>
      </c>
      <c r="K242" s="542" t="s">
        <v>3662</v>
      </c>
      <c r="L242" s="542" t="s">
        <v>3662</v>
      </c>
      <c r="M242" s="542" t="s">
        <v>3662</v>
      </c>
      <c r="N242" s="542" t="s">
        <v>3662</v>
      </c>
      <c r="O242" s="542" t="s">
        <v>3662</v>
      </c>
      <c r="P242" s="542" t="s">
        <v>3662</v>
      </c>
      <c r="Q242" s="542" t="s">
        <v>3662</v>
      </c>
      <c r="R242" s="547">
        <v>19</v>
      </c>
      <c r="S242" s="547" t="s">
        <v>179</v>
      </c>
      <c r="T242" s="547">
        <v>19533</v>
      </c>
      <c r="U242" s="547" t="s">
        <v>2172</v>
      </c>
      <c r="V242" s="547">
        <v>1151</v>
      </c>
      <c r="W242" s="547" t="s">
        <v>4167</v>
      </c>
      <c r="X242" s="547" t="s">
        <v>3703</v>
      </c>
      <c r="Y242" s="547" t="s">
        <v>4085</v>
      </c>
      <c r="Z242" s="547" t="s">
        <v>3969</v>
      </c>
      <c r="AA242" s="542">
        <v>1094</v>
      </c>
      <c r="AB242" s="548" t="s">
        <v>3662</v>
      </c>
      <c r="AC242" s="542" t="s">
        <v>4168</v>
      </c>
      <c r="AD242" s="548" t="s">
        <v>3662</v>
      </c>
      <c r="AE242" s="551"/>
      <c r="AF242" s="551"/>
    </row>
    <row r="243" spans="1:32" ht="11.25" hidden="1" customHeight="1">
      <c r="A243" s="542" t="s">
        <v>3662</v>
      </c>
      <c r="B243" s="542" t="s">
        <v>3662</v>
      </c>
      <c r="C243" s="542" t="s">
        <v>3662</v>
      </c>
      <c r="D243" s="542" t="s">
        <v>3662</v>
      </c>
      <c r="E243" s="542" t="s">
        <v>3662</v>
      </c>
      <c r="F243" s="542" t="s">
        <v>3662</v>
      </c>
      <c r="G243" s="542" t="s">
        <v>3662</v>
      </c>
      <c r="H243" s="542" t="s">
        <v>3662</v>
      </c>
      <c r="I243" s="542" t="s">
        <v>3662</v>
      </c>
      <c r="J243" s="542" t="s">
        <v>3662</v>
      </c>
      <c r="K243" s="542" t="s">
        <v>3662</v>
      </c>
      <c r="L243" s="542" t="s">
        <v>3662</v>
      </c>
      <c r="M243" s="542" t="s">
        <v>3662</v>
      </c>
      <c r="N243" s="542" t="s">
        <v>3662</v>
      </c>
      <c r="O243" s="542" t="s">
        <v>3662</v>
      </c>
      <c r="P243" s="542" t="s">
        <v>3662</v>
      </c>
      <c r="Q243" s="542" t="s">
        <v>3662</v>
      </c>
      <c r="R243" s="547">
        <v>18</v>
      </c>
      <c r="S243" s="547" t="s">
        <v>178</v>
      </c>
      <c r="T243" s="547">
        <v>18205</v>
      </c>
      <c r="U243" s="547" t="s">
        <v>2103</v>
      </c>
      <c r="V243" s="547">
        <v>1152</v>
      </c>
      <c r="W243" s="547" t="s">
        <v>4169</v>
      </c>
      <c r="X243" s="547" t="s">
        <v>3625</v>
      </c>
      <c r="Y243" s="547" t="s">
        <v>3625</v>
      </c>
      <c r="Z243" s="547" t="s">
        <v>3625</v>
      </c>
      <c r="AA243" s="542" t="s">
        <v>3662</v>
      </c>
      <c r="AB243" s="542" t="s">
        <v>3662</v>
      </c>
      <c r="AC243" s="542">
        <v>1797</v>
      </c>
      <c r="AD243" s="548" t="s">
        <v>3662</v>
      </c>
      <c r="AE243" s="542" t="s">
        <v>4170</v>
      </c>
      <c r="AF243" s="548" t="s">
        <v>3662</v>
      </c>
    </row>
    <row r="244" spans="1:32" ht="11.25" hidden="1" customHeight="1">
      <c r="A244" s="542" t="s">
        <v>3662</v>
      </c>
      <c r="B244" s="542" t="s">
        <v>3662</v>
      </c>
      <c r="C244" s="542" t="s">
        <v>3662</v>
      </c>
      <c r="D244" s="542" t="s">
        <v>3662</v>
      </c>
      <c r="E244" s="542" t="s">
        <v>3662</v>
      </c>
      <c r="F244" s="542" t="s">
        <v>3662</v>
      </c>
      <c r="G244" s="542" t="s">
        <v>3662</v>
      </c>
      <c r="H244" s="542" t="s">
        <v>3662</v>
      </c>
      <c r="I244" s="542" t="s">
        <v>3662</v>
      </c>
      <c r="J244" s="542" t="s">
        <v>3662</v>
      </c>
      <c r="K244" s="542" t="s">
        <v>3662</v>
      </c>
      <c r="L244" s="542" t="s">
        <v>3662</v>
      </c>
      <c r="M244" s="542" t="s">
        <v>3662</v>
      </c>
      <c r="N244" s="542" t="s">
        <v>3662</v>
      </c>
      <c r="O244" s="542" t="s">
        <v>3662</v>
      </c>
      <c r="P244" s="542" t="s">
        <v>3662</v>
      </c>
      <c r="Q244" s="542" t="s">
        <v>3662</v>
      </c>
      <c r="R244" s="547">
        <v>18</v>
      </c>
      <c r="S244" s="547" t="s">
        <v>178</v>
      </c>
      <c r="T244" s="547">
        <v>18610</v>
      </c>
      <c r="U244" s="547" t="s">
        <v>3995</v>
      </c>
      <c r="V244" s="547">
        <v>1152</v>
      </c>
      <c r="W244" s="547" t="s">
        <v>4169</v>
      </c>
      <c r="X244" s="547" t="s">
        <v>3703</v>
      </c>
      <c r="Y244" s="547" t="s">
        <v>207</v>
      </c>
      <c r="Z244" s="547" t="s">
        <v>3969</v>
      </c>
      <c r="AA244" s="542">
        <v>1217</v>
      </c>
      <c r="AB244" s="548" t="s">
        <v>3662</v>
      </c>
      <c r="AC244" s="542" t="s">
        <v>4171</v>
      </c>
      <c r="AD244" s="548" t="s">
        <v>3662</v>
      </c>
      <c r="AE244" s="551"/>
      <c r="AF244" s="551"/>
    </row>
    <row r="245" spans="1:32" ht="11.25" hidden="1" customHeight="1">
      <c r="A245" s="542" t="s">
        <v>3662</v>
      </c>
      <c r="B245" s="542" t="s">
        <v>3662</v>
      </c>
      <c r="C245" s="542" t="s">
        <v>3662</v>
      </c>
      <c r="D245" s="542" t="s">
        <v>3662</v>
      </c>
      <c r="E245" s="542" t="s">
        <v>3662</v>
      </c>
      <c r="F245" s="542" t="s">
        <v>3662</v>
      </c>
      <c r="G245" s="542" t="s">
        <v>3662</v>
      </c>
      <c r="H245" s="542" t="s">
        <v>3662</v>
      </c>
      <c r="I245" s="542" t="s">
        <v>3662</v>
      </c>
      <c r="J245" s="542" t="s">
        <v>3662</v>
      </c>
      <c r="K245" s="542" t="s">
        <v>3662</v>
      </c>
      <c r="L245" s="542" t="s">
        <v>3662</v>
      </c>
      <c r="M245" s="542" t="s">
        <v>3662</v>
      </c>
      <c r="N245" s="542" t="s">
        <v>3662</v>
      </c>
      <c r="O245" s="542" t="s">
        <v>3662</v>
      </c>
      <c r="P245" s="542" t="s">
        <v>3662</v>
      </c>
      <c r="Q245" s="542" t="s">
        <v>3662</v>
      </c>
      <c r="R245" s="547">
        <v>19</v>
      </c>
      <c r="S245" s="547" t="s">
        <v>179</v>
      </c>
      <c r="T245" s="547">
        <v>19533</v>
      </c>
      <c r="U245" s="547" t="s">
        <v>2172</v>
      </c>
      <c r="V245" s="547">
        <v>1152</v>
      </c>
      <c r="W245" s="547" t="s">
        <v>4169</v>
      </c>
      <c r="X245" s="547" t="s">
        <v>3703</v>
      </c>
      <c r="Y245" s="547" t="s">
        <v>4085</v>
      </c>
      <c r="Z245" s="547" t="s">
        <v>3969</v>
      </c>
      <c r="AA245" s="542">
        <v>2071</v>
      </c>
      <c r="AB245" s="548" t="s">
        <v>3662</v>
      </c>
      <c r="AC245" s="542" t="s">
        <v>4172</v>
      </c>
      <c r="AD245" s="548" t="s">
        <v>3662</v>
      </c>
      <c r="AE245" s="551"/>
      <c r="AF245" s="551"/>
    </row>
    <row r="246" spans="1:32" ht="11.25" hidden="1" customHeight="1">
      <c r="A246" s="542" t="s">
        <v>3662</v>
      </c>
      <c r="B246" s="542" t="s">
        <v>3662</v>
      </c>
      <c r="C246" s="542" t="s">
        <v>3662</v>
      </c>
      <c r="D246" s="542" t="s">
        <v>3662</v>
      </c>
      <c r="E246" s="542" t="s">
        <v>3662</v>
      </c>
      <c r="F246" s="542" t="s">
        <v>3662</v>
      </c>
      <c r="G246" s="542" t="s">
        <v>3662</v>
      </c>
      <c r="H246" s="542" t="s">
        <v>3662</v>
      </c>
      <c r="I246" s="542" t="s">
        <v>3662</v>
      </c>
      <c r="J246" s="542" t="s">
        <v>3662</v>
      </c>
      <c r="K246" s="542" t="s">
        <v>3662</v>
      </c>
      <c r="L246" s="542" t="s">
        <v>3662</v>
      </c>
      <c r="M246" s="542" t="s">
        <v>3662</v>
      </c>
      <c r="N246" s="542" t="s">
        <v>3662</v>
      </c>
      <c r="O246" s="542" t="s">
        <v>3662</v>
      </c>
      <c r="P246" s="542" t="s">
        <v>3662</v>
      </c>
      <c r="Q246" s="542" t="s">
        <v>3662</v>
      </c>
      <c r="R246" s="547">
        <v>18</v>
      </c>
      <c r="S246" s="547" t="s">
        <v>178</v>
      </c>
      <c r="T246" s="547">
        <v>18610</v>
      </c>
      <c r="U246" s="547" t="s">
        <v>3995</v>
      </c>
      <c r="V246" s="547">
        <v>1153</v>
      </c>
      <c r="W246" s="547" t="s">
        <v>1607</v>
      </c>
      <c r="X246" s="547" t="s">
        <v>3625</v>
      </c>
      <c r="Y246" s="547" t="s">
        <v>3625</v>
      </c>
      <c r="Z246" s="547" t="s">
        <v>3625</v>
      </c>
      <c r="AA246" s="542" t="s">
        <v>3662</v>
      </c>
      <c r="AB246" s="542" t="s">
        <v>3662</v>
      </c>
      <c r="AC246" s="542">
        <v>1109</v>
      </c>
      <c r="AD246" s="548" t="s">
        <v>3662</v>
      </c>
      <c r="AE246" s="542" t="s">
        <v>4173</v>
      </c>
      <c r="AF246" s="548" t="s">
        <v>3662</v>
      </c>
    </row>
    <row r="247" spans="1:32" ht="11.25" hidden="1" customHeight="1">
      <c r="A247" s="542" t="s">
        <v>3662</v>
      </c>
      <c r="B247" s="542" t="s">
        <v>3662</v>
      </c>
      <c r="C247" s="542" t="s">
        <v>3662</v>
      </c>
      <c r="D247" s="542" t="s">
        <v>3662</v>
      </c>
      <c r="E247" s="542" t="s">
        <v>3662</v>
      </c>
      <c r="F247" s="542" t="s">
        <v>3662</v>
      </c>
      <c r="G247" s="542" t="s">
        <v>3662</v>
      </c>
      <c r="H247" s="542" t="s">
        <v>3662</v>
      </c>
      <c r="I247" s="542" t="s">
        <v>3662</v>
      </c>
      <c r="J247" s="542" t="s">
        <v>3662</v>
      </c>
      <c r="K247" s="542" t="s">
        <v>3662</v>
      </c>
      <c r="L247" s="542" t="s">
        <v>3662</v>
      </c>
      <c r="M247" s="542" t="s">
        <v>3662</v>
      </c>
      <c r="N247" s="542" t="s">
        <v>3662</v>
      </c>
      <c r="O247" s="542" t="s">
        <v>3662</v>
      </c>
      <c r="P247" s="542" t="s">
        <v>3662</v>
      </c>
      <c r="Q247" s="542" t="s">
        <v>3662</v>
      </c>
      <c r="R247" s="547">
        <v>19</v>
      </c>
      <c r="S247" s="547" t="s">
        <v>179</v>
      </c>
      <c r="T247" s="547">
        <v>19533</v>
      </c>
      <c r="U247" s="547" t="s">
        <v>2172</v>
      </c>
      <c r="V247" s="547">
        <v>1153</v>
      </c>
      <c r="W247" s="547" t="s">
        <v>1607</v>
      </c>
      <c r="X247" s="547" t="s">
        <v>3703</v>
      </c>
      <c r="Y247" s="547" t="s">
        <v>4085</v>
      </c>
      <c r="Z247" s="547" t="s">
        <v>3969</v>
      </c>
      <c r="AA247" s="542">
        <v>1731</v>
      </c>
      <c r="AB247" s="548" t="s">
        <v>3662</v>
      </c>
      <c r="AC247" s="542" t="s">
        <v>4174</v>
      </c>
      <c r="AD247" s="548" t="s">
        <v>3662</v>
      </c>
      <c r="AE247" s="551"/>
      <c r="AF247" s="551"/>
    </row>
    <row r="248" spans="1:32" ht="11.25" hidden="1" customHeight="1">
      <c r="A248" s="542" t="s">
        <v>3662</v>
      </c>
      <c r="B248" s="542" t="s">
        <v>3662</v>
      </c>
      <c r="C248" s="542" t="s">
        <v>3662</v>
      </c>
      <c r="D248" s="542" t="s">
        <v>3662</v>
      </c>
      <c r="E248" s="542" t="s">
        <v>3662</v>
      </c>
      <c r="F248" s="542" t="s">
        <v>3662</v>
      </c>
      <c r="G248" s="542" t="s">
        <v>3662</v>
      </c>
      <c r="H248" s="542" t="s">
        <v>3662</v>
      </c>
      <c r="I248" s="542" t="s">
        <v>3662</v>
      </c>
      <c r="J248" s="542" t="s">
        <v>3662</v>
      </c>
      <c r="K248" s="542" t="s">
        <v>3662</v>
      </c>
      <c r="L248" s="542" t="s">
        <v>3662</v>
      </c>
      <c r="M248" s="542" t="s">
        <v>3662</v>
      </c>
      <c r="N248" s="542" t="s">
        <v>3662</v>
      </c>
      <c r="O248" s="542" t="s">
        <v>3662</v>
      </c>
      <c r="P248" s="542" t="s">
        <v>3662</v>
      </c>
      <c r="Q248" s="542" t="s">
        <v>3662</v>
      </c>
      <c r="R248" s="547">
        <v>19</v>
      </c>
      <c r="S248" s="547" t="s">
        <v>179</v>
      </c>
      <c r="T248" s="547">
        <v>19137</v>
      </c>
      <c r="U248" s="547" t="s">
        <v>2138</v>
      </c>
      <c r="V248" s="547">
        <v>1154</v>
      </c>
      <c r="W248" s="547" t="s">
        <v>4175</v>
      </c>
      <c r="X248" s="547" t="s">
        <v>3625</v>
      </c>
      <c r="Y248" s="547" t="s">
        <v>3625</v>
      </c>
      <c r="Z248" s="547" t="s">
        <v>3625</v>
      </c>
      <c r="AA248" s="542" t="s">
        <v>3662</v>
      </c>
      <c r="AB248" s="542" t="s">
        <v>3662</v>
      </c>
      <c r="AC248" s="542">
        <v>1763</v>
      </c>
      <c r="AD248" s="548" t="s">
        <v>3662</v>
      </c>
      <c r="AE248" s="542" t="s">
        <v>4176</v>
      </c>
      <c r="AF248" s="548" t="s">
        <v>3662</v>
      </c>
    </row>
  </sheetData>
  <sheetProtection algorithmName="SHA-512" hashValue="pgsCmRk/auoxqoTEUUIqdPo4l9SwP0B9qA7XaS2YSThoePwqCPdgV4mW7ki3iX467EcvjYcT9hdOBxakstrZmA==" saltValue="X2nghwLQXUB0l7zcb83EPA==" spinCount="100000" sheet="1" objects="1" scenarios="1"/>
  <mergeCells count="9">
    <mergeCell ref="B49:D49"/>
    <mergeCell ref="E49:G49"/>
    <mergeCell ref="Y1:Z2"/>
    <mergeCell ref="C3:J3"/>
    <mergeCell ref="K3:P3"/>
    <mergeCell ref="C4:Q4"/>
    <mergeCell ref="D5:P5"/>
    <mergeCell ref="C6:D6"/>
    <mergeCell ref="E6:Q6"/>
  </mergeCells>
  <hyperlinks>
    <hyperlink ref="E6:Q6" location="Visor_NARP_CNPV_2018!A1" display="Visor de Datos" xr:uid="{00000000-0004-0000-0000-000000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rgb="FFFFC000"/>
  </sheetPr>
  <dimension ref="A1:F1097"/>
  <sheetViews>
    <sheetView topLeftCell="A1088" workbookViewId="0">
      <selection activeCell="E1097" sqref="E1097"/>
    </sheetView>
  </sheetViews>
  <sheetFormatPr baseColWidth="10" defaultRowHeight="14.5"/>
  <sheetData>
    <row r="1" spans="1:6">
      <c r="A1" s="51" t="s">
        <v>123</v>
      </c>
      <c r="B1" s="51" t="s">
        <v>170</v>
      </c>
      <c r="C1" s="51" t="s">
        <v>250</v>
      </c>
      <c r="D1" s="51" t="s">
        <v>251</v>
      </c>
      <c r="E1" s="51" t="s">
        <v>171</v>
      </c>
      <c r="F1" s="51" t="s">
        <v>37</v>
      </c>
    </row>
    <row r="2" spans="1:6">
      <c r="A2" s="51">
        <v>5</v>
      </c>
      <c r="B2" s="51" t="s">
        <v>107</v>
      </c>
      <c r="C2" s="51">
        <v>5001</v>
      </c>
      <c r="D2" s="51" t="s">
        <v>252</v>
      </c>
      <c r="E2" s="51">
        <v>59441</v>
      </c>
      <c r="F2" s="51">
        <v>2372330</v>
      </c>
    </row>
    <row r="3" spans="1:6">
      <c r="A3" s="51">
        <v>5</v>
      </c>
      <c r="B3" s="51" t="s">
        <v>107</v>
      </c>
      <c r="C3" s="51">
        <v>5002</v>
      </c>
      <c r="D3" s="51" t="s">
        <v>253</v>
      </c>
      <c r="E3" s="51">
        <v>62</v>
      </c>
      <c r="F3" s="51">
        <v>17599</v>
      </c>
    </row>
    <row r="4" spans="1:6">
      <c r="A4" s="51">
        <v>5</v>
      </c>
      <c r="B4" s="51" t="s">
        <v>107</v>
      </c>
      <c r="C4" s="51">
        <v>5004</v>
      </c>
      <c r="D4" s="51" t="s">
        <v>254</v>
      </c>
      <c r="E4" s="51">
        <v>43</v>
      </c>
      <c r="F4" s="51">
        <v>2159</v>
      </c>
    </row>
    <row r="5" spans="1:6">
      <c r="A5" s="51">
        <v>5</v>
      </c>
      <c r="B5" s="51" t="s">
        <v>107</v>
      </c>
      <c r="C5" s="51">
        <v>5021</v>
      </c>
      <c r="D5" s="51" t="s">
        <v>255</v>
      </c>
      <c r="E5" s="51">
        <v>12</v>
      </c>
      <c r="F5" s="51">
        <v>3839</v>
      </c>
    </row>
    <row r="6" spans="1:6">
      <c r="A6" s="51">
        <v>5</v>
      </c>
      <c r="B6" s="51" t="s">
        <v>107</v>
      </c>
      <c r="C6" s="51">
        <v>5030</v>
      </c>
      <c r="D6" s="51" t="s">
        <v>256</v>
      </c>
      <c r="E6" s="51">
        <v>128</v>
      </c>
      <c r="F6" s="51">
        <v>26821</v>
      </c>
    </row>
    <row r="7" spans="1:6">
      <c r="A7" s="51">
        <v>5</v>
      </c>
      <c r="B7" s="51" t="s">
        <v>107</v>
      </c>
      <c r="C7" s="51">
        <v>5031</v>
      </c>
      <c r="D7" s="51" t="s">
        <v>257</v>
      </c>
      <c r="E7" s="51">
        <v>102</v>
      </c>
      <c r="F7" s="51">
        <v>20265</v>
      </c>
    </row>
    <row r="8" spans="1:6">
      <c r="A8" s="51">
        <v>5</v>
      </c>
      <c r="B8" s="51" t="s">
        <v>107</v>
      </c>
      <c r="C8" s="51">
        <v>5034</v>
      </c>
      <c r="D8" s="51" t="s">
        <v>258</v>
      </c>
      <c r="E8" s="51">
        <v>228</v>
      </c>
      <c r="F8" s="51">
        <v>38144</v>
      </c>
    </row>
    <row r="9" spans="1:6">
      <c r="A9" s="51">
        <v>5</v>
      </c>
      <c r="B9" s="51" t="s">
        <v>107</v>
      </c>
      <c r="C9" s="51">
        <v>5036</v>
      </c>
      <c r="D9" s="51" t="s">
        <v>259</v>
      </c>
      <c r="E9" s="51">
        <v>27</v>
      </c>
      <c r="F9" s="51">
        <v>5027</v>
      </c>
    </row>
    <row r="10" spans="1:6">
      <c r="A10" s="51">
        <v>5</v>
      </c>
      <c r="B10" s="51" t="s">
        <v>107</v>
      </c>
      <c r="C10" s="51">
        <v>5038</v>
      </c>
      <c r="D10" s="51" t="s">
        <v>260</v>
      </c>
      <c r="E10" s="51">
        <v>53</v>
      </c>
      <c r="F10" s="51">
        <v>10500</v>
      </c>
    </row>
    <row r="11" spans="1:6">
      <c r="A11" s="51">
        <v>5</v>
      </c>
      <c r="B11" s="51" t="s">
        <v>107</v>
      </c>
      <c r="C11" s="51">
        <v>5040</v>
      </c>
      <c r="D11" s="51" t="s">
        <v>261</v>
      </c>
      <c r="E11" s="51">
        <v>244</v>
      </c>
      <c r="F11" s="51">
        <v>14502</v>
      </c>
    </row>
    <row r="12" spans="1:6">
      <c r="A12" s="51">
        <v>5</v>
      </c>
      <c r="B12" s="51" t="s">
        <v>107</v>
      </c>
      <c r="C12" s="51">
        <v>5042</v>
      </c>
      <c r="D12" s="51" t="s">
        <v>262</v>
      </c>
      <c r="E12" s="51">
        <v>769</v>
      </c>
      <c r="F12" s="51">
        <v>23216</v>
      </c>
    </row>
    <row r="13" spans="1:6">
      <c r="A13" s="51">
        <v>5</v>
      </c>
      <c r="B13" s="51" t="s">
        <v>107</v>
      </c>
      <c r="C13" s="51">
        <v>5044</v>
      </c>
      <c r="D13" s="51" t="s">
        <v>263</v>
      </c>
      <c r="E13" s="51">
        <v>22</v>
      </c>
      <c r="F13" s="51">
        <v>6388</v>
      </c>
    </row>
    <row r="14" spans="1:6">
      <c r="A14" s="51">
        <v>5</v>
      </c>
      <c r="B14" s="51" t="s">
        <v>107</v>
      </c>
      <c r="C14" s="51">
        <v>5045</v>
      </c>
      <c r="D14" s="51" t="s">
        <v>264</v>
      </c>
      <c r="E14" s="51">
        <v>42894</v>
      </c>
      <c r="F14" s="51">
        <v>113469</v>
      </c>
    </row>
    <row r="15" spans="1:6">
      <c r="A15" s="51">
        <v>5</v>
      </c>
      <c r="B15" s="51" t="s">
        <v>107</v>
      </c>
      <c r="C15" s="51">
        <v>5051</v>
      </c>
      <c r="D15" s="51" t="s">
        <v>265</v>
      </c>
      <c r="E15" s="51">
        <v>7111</v>
      </c>
      <c r="F15" s="51">
        <v>26289</v>
      </c>
    </row>
    <row r="16" spans="1:6">
      <c r="A16" s="51">
        <v>5</v>
      </c>
      <c r="B16" s="51" t="s">
        <v>107</v>
      </c>
      <c r="C16" s="51">
        <v>5055</v>
      </c>
      <c r="D16" s="51" t="s">
        <v>266</v>
      </c>
      <c r="E16" s="51">
        <v>57</v>
      </c>
      <c r="F16" s="51">
        <v>6752</v>
      </c>
    </row>
    <row r="17" spans="1:6">
      <c r="A17" s="51">
        <v>5</v>
      </c>
      <c r="B17" s="51" t="s">
        <v>107</v>
      </c>
      <c r="C17" s="51">
        <v>5059</v>
      </c>
      <c r="D17" s="51" t="s">
        <v>267</v>
      </c>
      <c r="E17" s="51">
        <v>7</v>
      </c>
      <c r="F17" s="51">
        <v>3819</v>
      </c>
    </row>
    <row r="18" spans="1:6">
      <c r="A18" s="51">
        <v>5</v>
      </c>
      <c r="B18" s="51" t="s">
        <v>107</v>
      </c>
      <c r="C18" s="51">
        <v>5079</v>
      </c>
      <c r="D18" s="51" t="s">
        <v>268</v>
      </c>
      <c r="E18" s="51">
        <v>230</v>
      </c>
      <c r="F18" s="51">
        <v>44757</v>
      </c>
    </row>
    <row r="19" spans="1:6">
      <c r="A19" s="51">
        <v>5</v>
      </c>
      <c r="B19" s="51" t="s">
        <v>107</v>
      </c>
      <c r="C19" s="51">
        <v>5086</v>
      </c>
      <c r="D19" s="51" t="s">
        <v>269</v>
      </c>
      <c r="E19" s="51">
        <v>2098</v>
      </c>
      <c r="F19" s="51">
        <v>5349</v>
      </c>
    </row>
    <row r="20" spans="1:6">
      <c r="A20" s="51">
        <v>5</v>
      </c>
      <c r="B20" s="51" t="s">
        <v>107</v>
      </c>
      <c r="C20" s="51">
        <v>5088</v>
      </c>
      <c r="D20" s="51" t="s">
        <v>270</v>
      </c>
      <c r="E20" s="51">
        <v>9347</v>
      </c>
      <c r="F20" s="51">
        <v>481901</v>
      </c>
    </row>
    <row r="21" spans="1:6">
      <c r="A21" s="51">
        <v>5</v>
      </c>
      <c r="B21" s="51" t="s">
        <v>107</v>
      </c>
      <c r="C21" s="51">
        <v>5091</v>
      </c>
      <c r="D21" s="51" t="s">
        <v>271</v>
      </c>
      <c r="E21" s="51">
        <v>64</v>
      </c>
      <c r="F21" s="51">
        <v>8589</v>
      </c>
    </row>
    <row r="22" spans="1:6">
      <c r="A22" s="51">
        <v>5</v>
      </c>
      <c r="B22" s="51" t="s">
        <v>107</v>
      </c>
      <c r="C22" s="51">
        <v>5093</v>
      </c>
      <c r="D22" s="51" t="s">
        <v>272</v>
      </c>
      <c r="E22" s="51">
        <v>71</v>
      </c>
      <c r="F22" s="51">
        <v>15097</v>
      </c>
    </row>
    <row r="23" spans="1:6">
      <c r="A23" s="51">
        <v>5</v>
      </c>
      <c r="B23" s="51" t="s">
        <v>107</v>
      </c>
      <c r="C23" s="51">
        <v>5101</v>
      </c>
      <c r="D23" s="51" t="s">
        <v>273</v>
      </c>
      <c r="E23" s="51">
        <v>191</v>
      </c>
      <c r="F23" s="51">
        <v>23361</v>
      </c>
    </row>
    <row r="24" spans="1:6">
      <c r="A24" s="51">
        <v>5</v>
      </c>
      <c r="B24" s="51" t="s">
        <v>107</v>
      </c>
      <c r="C24" s="51">
        <v>5107</v>
      </c>
      <c r="D24" s="51" t="s">
        <v>274</v>
      </c>
      <c r="E24" s="51">
        <v>31</v>
      </c>
      <c r="F24" s="51">
        <v>5946</v>
      </c>
    </row>
    <row r="25" spans="1:6">
      <c r="A25" s="51">
        <v>5</v>
      </c>
      <c r="B25" s="51" t="s">
        <v>107</v>
      </c>
      <c r="C25" s="51">
        <v>5113</v>
      </c>
      <c r="D25" s="51" t="s">
        <v>275</v>
      </c>
      <c r="E25" s="51">
        <v>27</v>
      </c>
      <c r="F25" s="51">
        <v>7409</v>
      </c>
    </row>
    <row r="26" spans="1:6">
      <c r="A26" s="51">
        <v>5</v>
      </c>
      <c r="B26" s="51" t="s">
        <v>107</v>
      </c>
      <c r="C26" s="51">
        <v>5120</v>
      </c>
      <c r="D26" s="51" t="s">
        <v>276</v>
      </c>
      <c r="E26" s="51">
        <v>597</v>
      </c>
      <c r="F26" s="51">
        <v>26460</v>
      </c>
    </row>
    <row r="27" spans="1:6">
      <c r="A27" s="51">
        <v>5</v>
      </c>
      <c r="B27" s="51" t="s">
        <v>107</v>
      </c>
      <c r="C27" s="51">
        <v>5125</v>
      </c>
      <c r="D27" s="51" t="s">
        <v>277</v>
      </c>
      <c r="E27" s="51">
        <v>16</v>
      </c>
      <c r="F27" s="51">
        <v>7018</v>
      </c>
    </row>
    <row r="28" spans="1:6">
      <c r="A28" s="51">
        <v>5</v>
      </c>
      <c r="B28" s="51" t="s">
        <v>107</v>
      </c>
      <c r="C28" s="51">
        <v>5129</v>
      </c>
      <c r="D28" s="51" t="s">
        <v>278</v>
      </c>
      <c r="E28" s="51">
        <v>413</v>
      </c>
      <c r="F28" s="51">
        <v>76260</v>
      </c>
    </row>
    <row r="29" spans="1:6">
      <c r="A29" s="51">
        <v>5</v>
      </c>
      <c r="B29" s="51" t="s">
        <v>107</v>
      </c>
      <c r="C29" s="51">
        <v>5134</v>
      </c>
      <c r="D29" s="51" t="s">
        <v>279</v>
      </c>
      <c r="E29" s="51">
        <v>22</v>
      </c>
      <c r="F29" s="51">
        <v>7432</v>
      </c>
    </row>
    <row r="30" spans="1:6">
      <c r="A30" s="51">
        <v>5</v>
      </c>
      <c r="B30" s="51" t="s">
        <v>107</v>
      </c>
      <c r="C30" s="51">
        <v>5138</v>
      </c>
      <c r="D30" s="51" t="s">
        <v>280</v>
      </c>
      <c r="E30" s="51">
        <v>46</v>
      </c>
      <c r="F30" s="51">
        <v>13595</v>
      </c>
    </row>
    <row r="31" spans="1:6">
      <c r="A31" s="51">
        <v>5</v>
      </c>
      <c r="B31" s="51" t="s">
        <v>107</v>
      </c>
      <c r="C31" s="51">
        <v>5142</v>
      </c>
      <c r="D31" s="51" t="s">
        <v>281</v>
      </c>
      <c r="E31" s="51">
        <v>12</v>
      </c>
      <c r="F31" s="51">
        <v>3967</v>
      </c>
    </row>
    <row r="32" spans="1:6">
      <c r="A32" s="51">
        <v>5</v>
      </c>
      <c r="B32" s="51" t="s">
        <v>107</v>
      </c>
      <c r="C32" s="51">
        <v>5145</v>
      </c>
      <c r="D32" s="51" t="s">
        <v>282</v>
      </c>
      <c r="E32" s="51">
        <v>15</v>
      </c>
      <c r="F32" s="51">
        <v>4269</v>
      </c>
    </row>
    <row r="33" spans="1:6">
      <c r="A33" s="51">
        <v>5</v>
      </c>
      <c r="B33" s="51" t="s">
        <v>107</v>
      </c>
      <c r="C33" s="51">
        <v>5147</v>
      </c>
      <c r="D33" s="51" t="s">
        <v>283</v>
      </c>
      <c r="E33" s="51">
        <v>11373</v>
      </c>
      <c r="F33" s="51">
        <v>45936</v>
      </c>
    </row>
    <row r="34" spans="1:6">
      <c r="A34" s="51">
        <v>5</v>
      </c>
      <c r="B34" s="51" t="s">
        <v>107</v>
      </c>
      <c r="C34" s="51">
        <v>5148</v>
      </c>
      <c r="D34" s="51" t="s">
        <v>284</v>
      </c>
      <c r="E34" s="51">
        <v>156</v>
      </c>
      <c r="F34" s="51">
        <v>53949</v>
      </c>
    </row>
    <row r="35" spans="1:6">
      <c r="A35" s="51">
        <v>5</v>
      </c>
      <c r="B35" s="51" t="s">
        <v>107</v>
      </c>
      <c r="C35" s="51">
        <v>5150</v>
      </c>
      <c r="D35" s="51" t="s">
        <v>285</v>
      </c>
      <c r="E35" s="51">
        <v>38</v>
      </c>
      <c r="F35" s="51">
        <v>3343</v>
      </c>
    </row>
    <row r="36" spans="1:6">
      <c r="A36" s="51">
        <v>5</v>
      </c>
      <c r="B36" s="51" t="s">
        <v>107</v>
      </c>
      <c r="C36" s="51">
        <v>5154</v>
      </c>
      <c r="D36" s="51" t="s">
        <v>286</v>
      </c>
      <c r="E36" s="51">
        <v>3447</v>
      </c>
      <c r="F36" s="51">
        <v>84717</v>
      </c>
    </row>
    <row r="37" spans="1:6">
      <c r="A37" s="51">
        <v>5</v>
      </c>
      <c r="B37" s="51" t="s">
        <v>107</v>
      </c>
      <c r="C37" s="51">
        <v>5172</v>
      </c>
      <c r="D37" s="51" t="s">
        <v>287</v>
      </c>
      <c r="E37" s="51">
        <v>27536</v>
      </c>
      <c r="F37" s="51">
        <v>55564</v>
      </c>
    </row>
    <row r="38" spans="1:6">
      <c r="A38" s="51">
        <v>5</v>
      </c>
      <c r="B38" s="51" t="s">
        <v>107</v>
      </c>
      <c r="C38" s="51">
        <v>5190</v>
      </c>
      <c r="D38" s="51" t="s">
        <v>288</v>
      </c>
      <c r="E38" s="51">
        <v>110</v>
      </c>
      <c r="F38" s="51">
        <v>8910</v>
      </c>
    </row>
    <row r="39" spans="1:6">
      <c r="A39" s="51">
        <v>5</v>
      </c>
      <c r="B39" s="51" t="s">
        <v>107</v>
      </c>
      <c r="C39" s="51">
        <v>5197</v>
      </c>
      <c r="D39" s="51" t="s">
        <v>289</v>
      </c>
      <c r="E39" s="51">
        <v>86</v>
      </c>
      <c r="F39" s="51">
        <v>14743</v>
      </c>
    </row>
    <row r="40" spans="1:6">
      <c r="A40" s="51">
        <v>5</v>
      </c>
      <c r="B40" s="51" t="s">
        <v>107</v>
      </c>
      <c r="C40" s="51">
        <v>5206</v>
      </c>
      <c r="D40" s="51" t="s">
        <v>290</v>
      </c>
      <c r="E40" s="51">
        <v>12</v>
      </c>
      <c r="F40" s="51">
        <v>3936</v>
      </c>
    </row>
    <row r="41" spans="1:6">
      <c r="A41" s="51">
        <v>5</v>
      </c>
      <c r="B41" s="51" t="s">
        <v>107</v>
      </c>
      <c r="C41" s="51">
        <v>5209</v>
      </c>
      <c r="D41" s="51" t="s">
        <v>291</v>
      </c>
      <c r="E41" s="51">
        <v>62</v>
      </c>
      <c r="F41" s="51">
        <v>16095</v>
      </c>
    </row>
    <row r="42" spans="1:6">
      <c r="A42" s="51">
        <v>5</v>
      </c>
      <c r="B42" s="51" t="s">
        <v>107</v>
      </c>
      <c r="C42" s="51">
        <v>5212</v>
      </c>
      <c r="D42" s="51" t="s">
        <v>292</v>
      </c>
      <c r="E42" s="51">
        <v>684</v>
      </c>
      <c r="F42" s="51">
        <v>76479</v>
      </c>
    </row>
    <row r="43" spans="1:6">
      <c r="A43" s="51">
        <v>5</v>
      </c>
      <c r="B43" s="51" t="s">
        <v>107</v>
      </c>
      <c r="C43" s="51">
        <v>5234</v>
      </c>
      <c r="D43" s="51" t="s">
        <v>293</v>
      </c>
      <c r="E43" s="51">
        <v>116</v>
      </c>
      <c r="F43" s="51">
        <v>22717</v>
      </c>
    </row>
    <row r="44" spans="1:6">
      <c r="A44" s="51">
        <v>5</v>
      </c>
      <c r="B44" s="51" t="s">
        <v>107</v>
      </c>
      <c r="C44" s="51">
        <v>5237</v>
      </c>
      <c r="D44" s="51" t="s">
        <v>294</v>
      </c>
      <c r="E44" s="51">
        <v>64</v>
      </c>
      <c r="F44" s="51">
        <v>14208</v>
      </c>
    </row>
    <row r="45" spans="1:6">
      <c r="A45" s="51">
        <v>5</v>
      </c>
      <c r="B45" s="51" t="s">
        <v>107</v>
      </c>
      <c r="C45" s="51">
        <v>5240</v>
      </c>
      <c r="D45" s="51" t="s">
        <v>295</v>
      </c>
      <c r="E45" s="51">
        <v>47</v>
      </c>
      <c r="F45" s="51">
        <v>10338</v>
      </c>
    </row>
    <row r="46" spans="1:6">
      <c r="A46" s="51">
        <v>5</v>
      </c>
      <c r="B46" s="51" t="s">
        <v>107</v>
      </c>
      <c r="C46" s="51">
        <v>5250</v>
      </c>
      <c r="D46" s="51" t="s">
        <v>296</v>
      </c>
      <c r="E46" s="51">
        <v>2216</v>
      </c>
      <c r="F46" s="51">
        <v>47642</v>
      </c>
    </row>
    <row r="47" spans="1:6">
      <c r="A47" s="51">
        <v>5</v>
      </c>
      <c r="B47" s="51" t="s">
        <v>107</v>
      </c>
      <c r="C47" s="51">
        <v>5264</v>
      </c>
      <c r="D47" s="51" t="s">
        <v>297</v>
      </c>
      <c r="E47" s="51">
        <v>31</v>
      </c>
      <c r="F47" s="51">
        <v>8820</v>
      </c>
    </row>
    <row r="48" spans="1:6">
      <c r="A48" s="51">
        <v>5</v>
      </c>
      <c r="B48" s="51" t="s">
        <v>107</v>
      </c>
      <c r="C48" s="51">
        <v>5266</v>
      </c>
      <c r="D48" s="51" t="s">
        <v>298</v>
      </c>
      <c r="E48" s="51">
        <v>1403</v>
      </c>
      <c r="F48" s="51">
        <v>212437</v>
      </c>
    </row>
    <row r="49" spans="1:6">
      <c r="A49" s="51">
        <v>5</v>
      </c>
      <c r="B49" s="51" t="s">
        <v>107</v>
      </c>
      <c r="C49" s="51">
        <v>5282</v>
      </c>
      <c r="D49" s="51" t="s">
        <v>299</v>
      </c>
      <c r="E49" s="51">
        <v>159</v>
      </c>
      <c r="F49" s="51">
        <v>18790</v>
      </c>
    </row>
    <row r="50" spans="1:6">
      <c r="A50" s="51">
        <v>5</v>
      </c>
      <c r="B50" s="51" t="s">
        <v>107</v>
      </c>
      <c r="C50" s="51">
        <v>5284</v>
      </c>
      <c r="D50" s="51" t="s">
        <v>300</v>
      </c>
      <c r="E50" s="51">
        <v>105</v>
      </c>
      <c r="F50" s="51">
        <v>20156</v>
      </c>
    </row>
    <row r="51" spans="1:6">
      <c r="A51" s="51">
        <v>5</v>
      </c>
      <c r="B51" s="51" t="s">
        <v>107</v>
      </c>
      <c r="C51" s="51">
        <v>5306</v>
      </c>
      <c r="D51" s="51" t="s">
        <v>301</v>
      </c>
      <c r="E51" s="51">
        <v>15</v>
      </c>
      <c r="F51" s="51">
        <v>5057</v>
      </c>
    </row>
    <row r="52" spans="1:6">
      <c r="A52" s="51">
        <v>5</v>
      </c>
      <c r="B52" s="51" t="s">
        <v>107</v>
      </c>
      <c r="C52" s="51">
        <v>5308</v>
      </c>
      <c r="D52" s="51" t="s">
        <v>302</v>
      </c>
      <c r="E52" s="51">
        <v>2979</v>
      </c>
      <c r="F52" s="51">
        <v>49045</v>
      </c>
    </row>
    <row r="53" spans="1:6">
      <c r="A53" s="51">
        <v>5</v>
      </c>
      <c r="B53" s="51" t="s">
        <v>107</v>
      </c>
      <c r="C53" s="51">
        <v>5310</v>
      </c>
      <c r="D53" s="51" t="s">
        <v>303</v>
      </c>
      <c r="E53" s="51">
        <v>66</v>
      </c>
      <c r="F53" s="51">
        <v>8235</v>
      </c>
    </row>
    <row r="54" spans="1:6">
      <c r="A54" s="51">
        <v>5</v>
      </c>
      <c r="B54" s="51" t="s">
        <v>107</v>
      </c>
      <c r="C54" s="51">
        <v>5313</v>
      </c>
      <c r="D54" s="51" t="s">
        <v>304</v>
      </c>
      <c r="E54" s="51">
        <v>164</v>
      </c>
      <c r="F54" s="51">
        <v>9204</v>
      </c>
    </row>
    <row r="55" spans="1:6">
      <c r="A55" s="51">
        <v>5</v>
      </c>
      <c r="B55" s="51" t="s">
        <v>107</v>
      </c>
      <c r="C55" s="51">
        <v>5315</v>
      </c>
      <c r="D55" s="51" t="s">
        <v>305</v>
      </c>
      <c r="E55" s="51">
        <v>29</v>
      </c>
      <c r="F55" s="51">
        <v>5452</v>
      </c>
    </row>
    <row r="56" spans="1:6">
      <c r="A56" s="51">
        <v>5</v>
      </c>
      <c r="B56" s="51" t="s">
        <v>107</v>
      </c>
      <c r="C56" s="51">
        <v>5318</v>
      </c>
      <c r="D56" s="51" t="s">
        <v>306</v>
      </c>
      <c r="E56" s="51">
        <v>193</v>
      </c>
      <c r="F56" s="51">
        <v>42500</v>
      </c>
    </row>
    <row r="57" spans="1:6">
      <c r="A57" s="51">
        <v>5</v>
      </c>
      <c r="B57" s="51" t="s">
        <v>107</v>
      </c>
      <c r="C57" s="51">
        <v>5321</v>
      </c>
      <c r="D57" s="51" t="s">
        <v>307</v>
      </c>
      <c r="E57" s="51">
        <v>29</v>
      </c>
      <c r="F57" s="51">
        <v>7038</v>
      </c>
    </row>
    <row r="58" spans="1:6">
      <c r="A58" s="51">
        <v>5</v>
      </c>
      <c r="B58" s="51" t="s">
        <v>107</v>
      </c>
      <c r="C58" s="51">
        <v>5347</v>
      </c>
      <c r="D58" s="51" t="s">
        <v>308</v>
      </c>
      <c r="E58" s="51">
        <v>21</v>
      </c>
      <c r="F58" s="51">
        <v>4709</v>
      </c>
    </row>
    <row r="59" spans="1:6">
      <c r="A59" s="51">
        <v>5</v>
      </c>
      <c r="B59" s="51" t="s">
        <v>107</v>
      </c>
      <c r="C59" s="51">
        <v>5353</v>
      </c>
      <c r="D59" s="51" t="s">
        <v>309</v>
      </c>
      <c r="E59" s="51">
        <v>39</v>
      </c>
      <c r="F59" s="51">
        <v>4950</v>
      </c>
    </row>
    <row r="60" spans="1:6">
      <c r="A60" s="51">
        <v>5</v>
      </c>
      <c r="B60" s="51" t="s">
        <v>107</v>
      </c>
      <c r="C60" s="51">
        <v>5360</v>
      </c>
      <c r="D60" s="51" t="s">
        <v>310</v>
      </c>
      <c r="E60" s="51">
        <v>2173</v>
      </c>
      <c r="F60" s="51">
        <v>263332</v>
      </c>
    </row>
    <row r="61" spans="1:6">
      <c r="A61" s="51">
        <v>5</v>
      </c>
      <c r="B61" s="51" t="s">
        <v>107</v>
      </c>
      <c r="C61" s="51">
        <v>5361</v>
      </c>
      <c r="D61" s="51" t="s">
        <v>311</v>
      </c>
      <c r="E61" s="51">
        <v>140</v>
      </c>
      <c r="F61" s="51">
        <v>23784</v>
      </c>
    </row>
    <row r="62" spans="1:6">
      <c r="A62" s="51">
        <v>5</v>
      </c>
      <c r="B62" s="51" t="s">
        <v>107</v>
      </c>
      <c r="C62" s="51">
        <v>5364</v>
      </c>
      <c r="D62" s="51" t="s">
        <v>312</v>
      </c>
      <c r="E62" s="51">
        <v>67</v>
      </c>
      <c r="F62" s="51">
        <v>13541</v>
      </c>
    </row>
    <row r="63" spans="1:6">
      <c r="A63" s="51">
        <v>5</v>
      </c>
      <c r="B63" s="51" t="s">
        <v>107</v>
      </c>
      <c r="C63" s="51">
        <v>5368</v>
      </c>
      <c r="D63" s="51" t="s">
        <v>313</v>
      </c>
      <c r="E63" s="51">
        <v>24</v>
      </c>
      <c r="F63" s="51">
        <v>11257</v>
      </c>
    </row>
    <row r="64" spans="1:6">
      <c r="A64" s="51">
        <v>5</v>
      </c>
      <c r="B64" s="51" t="s">
        <v>107</v>
      </c>
      <c r="C64" s="51">
        <v>5376</v>
      </c>
      <c r="D64" s="51" t="s">
        <v>314</v>
      </c>
      <c r="E64" s="51">
        <v>204</v>
      </c>
      <c r="F64" s="51">
        <v>59386</v>
      </c>
    </row>
    <row r="65" spans="1:6">
      <c r="A65" s="51">
        <v>5</v>
      </c>
      <c r="B65" s="51" t="s">
        <v>107</v>
      </c>
      <c r="C65" s="51">
        <v>5380</v>
      </c>
      <c r="D65" s="51" t="s">
        <v>315</v>
      </c>
      <c r="E65" s="51">
        <v>369</v>
      </c>
      <c r="F65" s="51">
        <v>67881</v>
      </c>
    </row>
    <row r="66" spans="1:6">
      <c r="A66" s="51">
        <v>5</v>
      </c>
      <c r="B66" s="51" t="s">
        <v>107</v>
      </c>
      <c r="C66" s="51">
        <v>5390</v>
      </c>
      <c r="D66" s="51" t="s">
        <v>316</v>
      </c>
      <c r="E66" s="51">
        <v>87</v>
      </c>
      <c r="F66" s="51">
        <v>7974</v>
      </c>
    </row>
    <row r="67" spans="1:6">
      <c r="A67" s="51">
        <v>5</v>
      </c>
      <c r="B67" s="51" t="s">
        <v>107</v>
      </c>
      <c r="C67" s="51">
        <v>5400</v>
      </c>
      <c r="D67" s="51" t="s">
        <v>317</v>
      </c>
      <c r="E67" s="51">
        <v>50</v>
      </c>
      <c r="F67" s="51">
        <v>20769</v>
      </c>
    </row>
    <row r="68" spans="1:6">
      <c r="A68" s="51">
        <v>5</v>
      </c>
      <c r="B68" s="51" t="s">
        <v>107</v>
      </c>
      <c r="C68" s="51">
        <v>5411</v>
      </c>
      <c r="D68" s="51" t="s">
        <v>318</v>
      </c>
      <c r="E68" s="51">
        <v>34</v>
      </c>
      <c r="F68" s="51">
        <v>7928</v>
      </c>
    </row>
    <row r="69" spans="1:6">
      <c r="A69" s="51">
        <v>5</v>
      </c>
      <c r="B69" s="51" t="s">
        <v>107</v>
      </c>
      <c r="C69" s="51">
        <v>5425</v>
      </c>
      <c r="D69" s="51" t="s">
        <v>319</v>
      </c>
      <c r="E69" s="51">
        <v>52</v>
      </c>
      <c r="F69" s="51">
        <v>7297</v>
      </c>
    </row>
    <row r="70" spans="1:6">
      <c r="A70" s="51">
        <v>5</v>
      </c>
      <c r="B70" s="51" t="s">
        <v>107</v>
      </c>
      <c r="C70" s="51">
        <v>5440</v>
      </c>
      <c r="D70" s="51" t="s">
        <v>320</v>
      </c>
      <c r="E70" s="51">
        <v>184</v>
      </c>
      <c r="F70" s="51">
        <v>55230</v>
      </c>
    </row>
    <row r="71" spans="1:6">
      <c r="A71" s="51">
        <v>5</v>
      </c>
      <c r="B71" s="51" t="s">
        <v>107</v>
      </c>
      <c r="C71" s="51">
        <v>5467</v>
      </c>
      <c r="D71" s="51" t="s">
        <v>321</v>
      </c>
      <c r="E71" s="51">
        <v>13</v>
      </c>
      <c r="F71" s="51">
        <v>5881</v>
      </c>
    </row>
    <row r="72" spans="1:6">
      <c r="A72" s="51">
        <v>5</v>
      </c>
      <c r="B72" s="51" t="s">
        <v>107</v>
      </c>
      <c r="C72" s="51">
        <v>5475</v>
      </c>
      <c r="D72" s="51" t="s">
        <v>322</v>
      </c>
      <c r="E72" s="51">
        <v>2414</v>
      </c>
      <c r="F72" s="51">
        <v>4642</v>
      </c>
    </row>
    <row r="73" spans="1:6">
      <c r="A73" s="51">
        <v>5</v>
      </c>
      <c r="B73" s="51" t="s">
        <v>107</v>
      </c>
      <c r="C73" s="51">
        <v>5480</v>
      </c>
      <c r="D73" s="51" t="s">
        <v>323</v>
      </c>
      <c r="E73" s="51">
        <v>1188</v>
      </c>
      <c r="F73" s="51">
        <v>12607</v>
      </c>
    </row>
    <row r="74" spans="1:6">
      <c r="A74" s="51">
        <v>5</v>
      </c>
      <c r="B74" s="51" t="s">
        <v>107</v>
      </c>
      <c r="C74" s="51">
        <v>5483</v>
      </c>
      <c r="D74" s="51" t="s">
        <v>324</v>
      </c>
      <c r="E74" s="51">
        <v>27</v>
      </c>
      <c r="F74" s="51">
        <v>8603</v>
      </c>
    </row>
    <row r="75" spans="1:6">
      <c r="A75" s="51">
        <v>5</v>
      </c>
      <c r="B75" s="51" t="s">
        <v>107</v>
      </c>
      <c r="C75" s="51">
        <v>5490</v>
      </c>
      <c r="D75" s="51" t="s">
        <v>325</v>
      </c>
      <c r="E75" s="51">
        <v>18367</v>
      </c>
      <c r="F75" s="51">
        <v>38420</v>
      </c>
    </row>
    <row r="76" spans="1:6">
      <c r="A76" s="51">
        <v>5</v>
      </c>
      <c r="B76" s="51" t="s">
        <v>107</v>
      </c>
      <c r="C76" s="51">
        <v>5495</v>
      </c>
      <c r="D76" s="51" t="s">
        <v>326</v>
      </c>
      <c r="E76" s="51">
        <v>2978</v>
      </c>
      <c r="F76" s="51">
        <v>24066</v>
      </c>
    </row>
    <row r="77" spans="1:6">
      <c r="A77" s="51">
        <v>5</v>
      </c>
      <c r="B77" s="51" t="s">
        <v>107</v>
      </c>
      <c r="C77" s="51">
        <v>5501</v>
      </c>
      <c r="D77" s="51" t="s">
        <v>327</v>
      </c>
      <c r="E77" s="51">
        <v>32</v>
      </c>
      <c r="F77" s="51">
        <v>2719</v>
      </c>
    </row>
    <row r="78" spans="1:6">
      <c r="A78" s="51">
        <v>5</v>
      </c>
      <c r="B78" s="51" t="s">
        <v>107</v>
      </c>
      <c r="C78" s="51">
        <v>5541</v>
      </c>
      <c r="D78" s="51" t="s">
        <v>328</v>
      </c>
      <c r="E78" s="51">
        <v>73</v>
      </c>
      <c r="F78" s="51">
        <v>18010</v>
      </c>
    </row>
    <row r="79" spans="1:6">
      <c r="A79" s="51">
        <v>5</v>
      </c>
      <c r="B79" s="51" t="s">
        <v>107</v>
      </c>
      <c r="C79" s="51">
        <v>5543</v>
      </c>
      <c r="D79" s="51" t="s">
        <v>329</v>
      </c>
      <c r="E79" s="51">
        <v>58</v>
      </c>
      <c r="F79" s="51">
        <v>7155</v>
      </c>
    </row>
    <row r="80" spans="1:6">
      <c r="A80" s="51">
        <v>5</v>
      </c>
      <c r="B80" s="51" t="s">
        <v>107</v>
      </c>
      <c r="C80" s="51">
        <v>5576</v>
      </c>
      <c r="D80" s="51" t="s">
        <v>330</v>
      </c>
      <c r="E80" s="51">
        <v>29</v>
      </c>
      <c r="F80" s="51">
        <v>7202</v>
      </c>
    </row>
    <row r="81" spans="1:6">
      <c r="A81" s="51">
        <v>5</v>
      </c>
      <c r="B81" s="51" t="s">
        <v>107</v>
      </c>
      <c r="C81" s="51">
        <v>5579</v>
      </c>
      <c r="D81" s="51" t="s">
        <v>331</v>
      </c>
      <c r="E81" s="51">
        <v>1457</v>
      </c>
      <c r="F81" s="51">
        <v>36801</v>
      </c>
    </row>
    <row r="82" spans="1:6">
      <c r="A82" s="51">
        <v>5</v>
      </c>
      <c r="B82" s="51" t="s">
        <v>107</v>
      </c>
      <c r="C82" s="51">
        <v>5585</v>
      </c>
      <c r="D82" s="51" t="s">
        <v>332</v>
      </c>
      <c r="E82" s="51">
        <v>366</v>
      </c>
      <c r="F82" s="51">
        <v>12161</v>
      </c>
    </row>
    <row r="83" spans="1:6">
      <c r="A83" s="51">
        <v>5</v>
      </c>
      <c r="B83" s="51" t="s">
        <v>107</v>
      </c>
      <c r="C83" s="51">
        <v>5591</v>
      </c>
      <c r="D83" s="51" t="s">
        <v>333</v>
      </c>
      <c r="E83" s="51">
        <v>158</v>
      </c>
      <c r="F83" s="51">
        <v>17231</v>
      </c>
    </row>
    <row r="84" spans="1:6">
      <c r="A84" s="51">
        <v>5</v>
      </c>
      <c r="B84" s="51" t="s">
        <v>107</v>
      </c>
      <c r="C84" s="51">
        <v>5604</v>
      </c>
      <c r="D84" s="51" t="s">
        <v>334</v>
      </c>
      <c r="E84" s="51">
        <v>120</v>
      </c>
      <c r="F84" s="51">
        <v>22530</v>
      </c>
    </row>
    <row r="85" spans="1:6">
      <c r="A85" s="51">
        <v>5</v>
      </c>
      <c r="B85" s="51" t="s">
        <v>107</v>
      </c>
      <c r="C85" s="51">
        <v>5607</v>
      </c>
      <c r="D85" s="51" t="s">
        <v>335</v>
      </c>
      <c r="E85" s="51">
        <v>59</v>
      </c>
      <c r="F85" s="51">
        <v>20700</v>
      </c>
    </row>
    <row r="86" spans="1:6">
      <c r="A86" s="51">
        <v>5</v>
      </c>
      <c r="B86" s="51" t="s">
        <v>107</v>
      </c>
      <c r="C86" s="51">
        <v>5615</v>
      </c>
      <c r="D86" s="51" t="s">
        <v>336</v>
      </c>
      <c r="E86" s="51">
        <v>723</v>
      </c>
      <c r="F86" s="51">
        <v>116400</v>
      </c>
    </row>
    <row r="87" spans="1:6">
      <c r="A87" s="51">
        <v>5</v>
      </c>
      <c r="B87" s="51" t="s">
        <v>107</v>
      </c>
      <c r="C87" s="51">
        <v>5628</v>
      </c>
      <c r="D87" s="51" t="s">
        <v>337</v>
      </c>
      <c r="E87" s="51">
        <v>110</v>
      </c>
      <c r="F87" s="51">
        <v>7833</v>
      </c>
    </row>
    <row r="88" spans="1:6">
      <c r="A88" s="51">
        <v>5</v>
      </c>
      <c r="B88" s="51" t="s">
        <v>107</v>
      </c>
      <c r="C88" s="51">
        <v>5631</v>
      </c>
      <c r="D88" s="51" t="s">
        <v>338</v>
      </c>
      <c r="E88" s="51">
        <v>586</v>
      </c>
      <c r="F88" s="51">
        <v>81797</v>
      </c>
    </row>
    <row r="89" spans="1:6">
      <c r="A89" s="51">
        <v>5</v>
      </c>
      <c r="B89" s="51" t="s">
        <v>107</v>
      </c>
      <c r="C89" s="51">
        <v>5642</v>
      </c>
      <c r="D89" s="51" t="s">
        <v>339</v>
      </c>
      <c r="E89" s="51">
        <v>98</v>
      </c>
      <c r="F89" s="51">
        <v>15782</v>
      </c>
    </row>
    <row r="90" spans="1:6">
      <c r="A90" s="51">
        <v>5</v>
      </c>
      <c r="B90" s="51" t="s">
        <v>107</v>
      </c>
      <c r="C90" s="51">
        <v>5647</v>
      </c>
      <c r="D90" s="51" t="s">
        <v>340</v>
      </c>
      <c r="E90" s="51">
        <v>45</v>
      </c>
      <c r="F90" s="51">
        <v>6295</v>
      </c>
    </row>
    <row r="91" spans="1:6">
      <c r="A91" s="51">
        <v>5</v>
      </c>
      <c r="B91" s="51" t="s">
        <v>107</v>
      </c>
      <c r="C91" s="51">
        <v>5649</v>
      </c>
      <c r="D91" s="51" t="s">
        <v>341</v>
      </c>
      <c r="E91" s="51">
        <v>47</v>
      </c>
      <c r="F91" s="51">
        <v>14480</v>
      </c>
    </row>
    <row r="92" spans="1:6">
      <c r="A92" s="51">
        <v>5</v>
      </c>
      <c r="B92" s="51" t="s">
        <v>107</v>
      </c>
      <c r="C92" s="51">
        <v>5652</v>
      </c>
      <c r="D92" s="51" t="s">
        <v>342</v>
      </c>
      <c r="E92" s="51">
        <v>33</v>
      </c>
      <c r="F92" s="51">
        <v>5365</v>
      </c>
    </row>
    <row r="93" spans="1:6">
      <c r="A93" s="51">
        <v>5</v>
      </c>
      <c r="B93" s="51" t="s">
        <v>107</v>
      </c>
      <c r="C93" s="51">
        <v>5656</v>
      </c>
      <c r="D93" s="51" t="s">
        <v>343</v>
      </c>
      <c r="E93" s="51">
        <v>36</v>
      </c>
      <c r="F93" s="51">
        <v>13158</v>
      </c>
    </row>
    <row r="94" spans="1:6">
      <c r="A94" s="51">
        <v>5</v>
      </c>
      <c r="B94" s="51" t="s">
        <v>107</v>
      </c>
      <c r="C94" s="51">
        <v>5658</v>
      </c>
      <c r="D94" s="51" t="s">
        <v>344</v>
      </c>
      <c r="E94" s="51">
        <v>28</v>
      </c>
      <c r="F94" s="51">
        <v>2952</v>
      </c>
    </row>
    <row r="95" spans="1:6">
      <c r="A95" s="51">
        <v>5</v>
      </c>
      <c r="B95" s="51" t="s">
        <v>107</v>
      </c>
      <c r="C95" s="51">
        <v>5659</v>
      </c>
      <c r="D95" s="51" t="s">
        <v>345</v>
      </c>
      <c r="E95" s="51">
        <v>10270</v>
      </c>
      <c r="F95" s="51">
        <v>19992</v>
      </c>
    </row>
    <row r="96" spans="1:6">
      <c r="A96" s="51">
        <v>5</v>
      </c>
      <c r="B96" s="51" t="s">
        <v>107</v>
      </c>
      <c r="C96" s="51">
        <v>5660</v>
      </c>
      <c r="D96" s="51" t="s">
        <v>346</v>
      </c>
      <c r="E96" s="51">
        <v>54</v>
      </c>
      <c r="F96" s="51">
        <v>11120</v>
      </c>
    </row>
    <row r="97" spans="1:6">
      <c r="A97" s="51">
        <v>5</v>
      </c>
      <c r="B97" s="51" t="s">
        <v>107</v>
      </c>
      <c r="C97" s="51">
        <v>5664</v>
      </c>
      <c r="D97" s="51" t="s">
        <v>347</v>
      </c>
      <c r="E97" s="51">
        <v>57</v>
      </c>
      <c r="F97" s="51">
        <v>17119</v>
      </c>
    </row>
    <row r="98" spans="1:6">
      <c r="A98" s="51">
        <v>5</v>
      </c>
      <c r="B98" s="51" t="s">
        <v>107</v>
      </c>
      <c r="C98" s="51">
        <v>5665</v>
      </c>
      <c r="D98" s="51" t="s">
        <v>348</v>
      </c>
      <c r="E98" s="51">
        <v>326</v>
      </c>
      <c r="F98" s="51">
        <v>30527</v>
      </c>
    </row>
    <row r="99" spans="1:6">
      <c r="A99" s="51">
        <v>5</v>
      </c>
      <c r="B99" s="51" t="s">
        <v>107</v>
      </c>
      <c r="C99" s="51">
        <v>5667</v>
      </c>
      <c r="D99" s="51" t="s">
        <v>349</v>
      </c>
      <c r="E99" s="51">
        <v>63</v>
      </c>
      <c r="F99" s="51">
        <v>12578</v>
      </c>
    </row>
    <row r="100" spans="1:6">
      <c r="A100" s="51">
        <v>5</v>
      </c>
      <c r="B100" s="51" t="s">
        <v>107</v>
      </c>
      <c r="C100" s="51">
        <v>5670</v>
      </c>
      <c r="D100" s="51" t="s">
        <v>350</v>
      </c>
      <c r="E100" s="51">
        <v>55</v>
      </c>
      <c r="F100" s="51">
        <v>17792</v>
      </c>
    </row>
    <row r="101" spans="1:6">
      <c r="A101" s="51">
        <v>5</v>
      </c>
      <c r="B101" s="51" t="s">
        <v>107</v>
      </c>
      <c r="C101" s="51">
        <v>5674</v>
      </c>
      <c r="D101" s="51" t="s">
        <v>351</v>
      </c>
      <c r="E101" s="51">
        <v>27</v>
      </c>
      <c r="F101" s="51">
        <v>18051</v>
      </c>
    </row>
    <row r="102" spans="1:6">
      <c r="A102" s="51">
        <v>5</v>
      </c>
      <c r="B102" s="51" t="s">
        <v>107</v>
      </c>
      <c r="C102" s="51">
        <v>5679</v>
      </c>
      <c r="D102" s="51" t="s">
        <v>352</v>
      </c>
      <c r="E102" s="51">
        <v>93</v>
      </c>
      <c r="F102" s="51">
        <v>22030</v>
      </c>
    </row>
    <row r="103" spans="1:6">
      <c r="A103" s="51">
        <v>5</v>
      </c>
      <c r="B103" s="51" t="s">
        <v>107</v>
      </c>
      <c r="C103" s="51">
        <v>5686</v>
      </c>
      <c r="D103" s="51" t="s">
        <v>353</v>
      </c>
      <c r="E103" s="51">
        <v>140</v>
      </c>
      <c r="F103" s="51">
        <v>31067</v>
      </c>
    </row>
    <row r="104" spans="1:6">
      <c r="A104" s="51">
        <v>5</v>
      </c>
      <c r="B104" s="51" t="s">
        <v>107</v>
      </c>
      <c r="C104" s="51">
        <v>5690</v>
      </c>
      <c r="D104" s="51" t="s">
        <v>354</v>
      </c>
      <c r="E104" s="51">
        <v>53</v>
      </c>
      <c r="F104" s="51">
        <v>9786</v>
      </c>
    </row>
    <row r="105" spans="1:6">
      <c r="A105" s="51">
        <v>5</v>
      </c>
      <c r="B105" s="51" t="s">
        <v>107</v>
      </c>
      <c r="C105" s="51">
        <v>5697</v>
      </c>
      <c r="D105" s="51" t="s">
        <v>355</v>
      </c>
      <c r="E105" s="51">
        <v>61</v>
      </c>
      <c r="F105" s="51">
        <v>30311</v>
      </c>
    </row>
    <row r="106" spans="1:6">
      <c r="A106" s="51">
        <v>5</v>
      </c>
      <c r="B106" s="51" t="s">
        <v>107</v>
      </c>
      <c r="C106" s="51">
        <v>5736</v>
      </c>
      <c r="D106" s="51" t="s">
        <v>356</v>
      </c>
      <c r="E106" s="51">
        <v>881</v>
      </c>
      <c r="F106" s="51">
        <v>33690</v>
      </c>
    </row>
    <row r="107" spans="1:6">
      <c r="A107" s="51">
        <v>5</v>
      </c>
      <c r="B107" s="51" t="s">
        <v>107</v>
      </c>
      <c r="C107" s="51">
        <v>5756</v>
      </c>
      <c r="D107" s="51" t="s">
        <v>357</v>
      </c>
      <c r="E107" s="51">
        <v>173</v>
      </c>
      <c r="F107" s="51">
        <v>31861</v>
      </c>
    </row>
    <row r="108" spans="1:6">
      <c r="A108" s="51">
        <v>5</v>
      </c>
      <c r="B108" s="51" t="s">
        <v>107</v>
      </c>
      <c r="C108" s="51">
        <v>5761</v>
      </c>
      <c r="D108" s="51" t="s">
        <v>358</v>
      </c>
      <c r="E108" s="51">
        <v>1676</v>
      </c>
      <c r="F108" s="51">
        <v>13748</v>
      </c>
    </row>
    <row r="109" spans="1:6">
      <c r="A109" s="51">
        <v>5</v>
      </c>
      <c r="B109" s="51" t="s">
        <v>107</v>
      </c>
      <c r="C109" s="51">
        <v>5789</v>
      </c>
      <c r="D109" s="51" t="s">
        <v>359</v>
      </c>
      <c r="E109" s="51">
        <v>78</v>
      </c>
      <c r="F109" s="51">
        <v>15012</v>
      </c>
    </row>
    <row r="110" spans="1:6">
      <c r="A110" s="51">
        <v>5</v>
      </c>
      <c r="B110" s="51" t="s">
        <v>107</v>
      </c>
      <c r="C110" s="51">
        <v>5790</v>
      </c>
      <c r="D110" s="51" t="s">
        <v>360</v>
      </c>
      <c r="E110" s="51">
        <v>453</v>
      </c>
      <c r="F110" s="51">
        <v>22826</v>
      </c>
    </row>
    <row r="111" spans="1:6">
      <c r="A111" s="51">
        <v>5</v>
      </c>
      <c r="B111" s="51" t="s">
        <v>107</v>
      </c>
      <c r="C111" s="51">
        <v>5792</v>
      </c>
      <c r="D111" s="51" t="s">
        <v>361</v>
      </c>
      <c r="E111" s="51">
        <v>19</v>
      </c>
      <c r="F111" s="51">
        <v>5663</v>
      </c>
    </row>
    <row r="112" spans="1:6">
      <c r="A112" s="51">
        <v>5</v>
      </c>
      <c r="B112" s="51" t="s">
        <v>107</v>
      </c>
      <c r="C112" s="51">
        <v>5809</v>
      </c>
      <c r="D112" s="51" t="s">
        <v>362</v>
      </c>
      <c r="E112" s="51">
        <v>30</v>
      </c>
      <c r="F112" s="51">
        <v>8316</v>
      </c>
    </row>
    <row r="113" spans="1:6">
      <c r="A113" s="51">
        <v>5</v>
      </c>
      <c r="B113" s="51" t="s">
        <v>107</v>
      </c>
      <c r="C113" s="51">
        <v>5819</v>
      </c>
      <c r="D113" s="51" t="s">
        <v>363</v>
      </c>
      <c r="E113" s="51">
        <v>30</v>
      </c>
      <c r="F113" s="51">
        <v>4930</v>
      </c>
    </row>
    <row r="114" spans="1:6">
      <c r="A114" s="51">
        <v>5</v>
      </c>
      <c r="B114" s="51" t="s">
        <v>107</v>
      </c>
      <c r="C114" s="51">
        <v>5837</v>
      </c>
      <c r="D114" s="51" t="s">
        <v>364</v>
      </c>
      <c r="E114" s="51">
        <v>72564</v>
      </c>
      <c r="F114" s="51">
        <v>114434</v>
      </c>
    </row>
    <row r="115" spans="1:6">
      <c r="A115" s="51">
        <v>5</v>
      </c>
      <c r="B115" s="51" t="s">
        <v>107</v>
      </c>
      <c r="C115" s="51">
        <v>5842</v>
      </c>
      <c r="D115" s="51" t="s">
        <v>365</v>
      </c>
      <c r="E115" s="51">
        <v>52</v>
      </c>
      <c r="F115" s="51">
        <v>6523</v>
      </c>
    </row>
    <row r="116" spans="1:6">
      <c r="A116" s="51">
        <v>5</v>
      </c>
      <c r="B116" s="51" t="s">
        <v>107</v>
      </c>
      <c r="C116" s="51">
        <v>5847</v>
      </c>
      <c r="D116" s="51" t="s">
        <v>366</v>
      </c>
      <c r="E116" s="51">
        <v>1196</v>
      </c>
      <c r="F116" s="51">
        <v>29004</v>
      </c>
    </row>
    <row r="117" spans="1:6">
      <c r="A117" s="51">
        <v>5</v>
      </c>
      <c r="B117" s="51" t="s">
        <v>107</v>
      </c>
      <c r="C117" s="51">
        <v>5854</v>
      </c>
      <c r="D117" s="51" t="s">
        <v>367</v>
      </c>
      <c r="E117" s="51">
        <v>87</v>
      </c>
      <c r="F117" s="51">
        <v>11511</v>
      </c>
    </row>
    <row r="118" spans="1:6">
      <c r="A118" s="51">
        <v>5</v>
      </c>
      <c r="B118" s="51" t="s">
        <v>107</v>
      </c>
      <c r="C118" s="51">
        <v>5856</v>
      </c>
      <c r="D118" s="51" t="s">
        <v>368</v>
      </c>
      <c r="E118" s="51">
        <v>15</v>
      </c>
      <c r="F118" s="51">
        <v>5431</v>
      </c>
    </row>
    <row r="119" spans="1:6">
      <c r="A119" s="51">
        <v>5</v>
      </c>
      <c r="B119" s="51" t="s">
        <v>107</v>
      </c>
      <c r="C119" s="51">
        <v>5858</v>
      </c>
      <c r="D119" s="51" t="s">
        <v>369</v>
      </c>
      <c r="E119" s="51">
        <v>96</v>
      </c>
      <c r="F119" s="51">
        <v>11134</v>
      </c>
    </row>
    <row r="120" spans="1:6">
      <c r="A120" s="51">
        <v>5</v>
      </c>
      <c r="B120" s="51" t="s">
        <v>107</v>
      </c>
      <c r="C120" s="51">
        <v>5861</v>
      </c>
      <c r="D120" s="51" t="s">
        <v>370</v>
      </c>
      <c r="E120" s="51">
        <v>45</v>
      </c>
      <c r="F120" s="51">
        <v>10280</v>
      </c>
    </row>
    <row r="121" spans="1:6">
      <c r="A121" s="51">
        <v>5</v>
      </c>
      <c r="B121" s="51" t="s">
        <v>107</v>
      </c>
      <c r="C121" s="51">
        <v>5873</v>
      </c>
      <c r="D121" s="51" t="s">
        <v>371</v>
      </c>
      <c r="E121" s="51">
        <v>6683</v>
      </c>
      <c r="F121" s="51">
        <v>8139</v>
      </c>
    </row>
    <row r="122" spans="1:6">
      <c r="A122" s="51">
        <v>5</v>
      </c>
      <c r="B122" s="51" t="s">
        <v>107</v>
      </c>
      <c r="C122" s="51">
        <v>5885</v>
      </c>
      <c r="D122" s="51" t="s">
        <v>372</v>
      </c>
      <c r="E122" s="51">
        <v>39</v>
      </c>
      <c r="F122" s="51">
        <v>6234</v>
      </c>
    </row>
    <row r="123" spans="1:6">
      <c r="A123" s="51">
        <v>5</v>
      </c>
      <c r="B123" s="51" t="s">
        <v>107</v>
      </c>
      <c r="C123" s="51">
        <v>5887</v>
      </c>
      <c r="D123" s="51" t="s">
        <v>373</v>
      </c>
      <c r="E123" s="51">
        <v>149</v>
      </c>
      <c r="F123" s="51">
        <v>36337</v>
      </c>
    </row>
    <row r="124" spans="1:6">
      <c r="A124" s="51">
        <v>5</v>
      </c>
      <c r="B124" s="51" t="s">
        <v>107</v>
      </c>
      <c r="C124" s="51">
        <v>5890</v>
      </c>
      <c r="D124" s="51" t="s">
        <v>374</v>
      </c>
      <c r="E124" s="51">
        <v>106</v>
      </c>
      <c r="F124" s="51">
        <v>19010</v>
      </c>
    </row>
    <row r="125" spans="1:6">
      <c r="A125" s="51">
        <v>5</v>
      </c>
      <c r="B125" s="51" t="s">
        <v>107</v>
      </c>
      <c r="C125" s="51">
        <v>5893</v>
      </c>
      <c r="D125" s="51" t="s">
        <v>375</v>
      </c>
      <c r="E125" s="51">
        <v>661</v>
      </c>
      <c r="F125" s="51">
        <v>17597</v>
      </c>
    </row>
    <row r="126" spans="1:6">
      <c r="A126" s="51">
        <v>5</v>
      </c>
      <c r="B126" s="51" t="s">
        <v>107</v>
      </c>
      <c r="C126" s="51">
        <v>5895</v>
      </c>
      <c r="D126" s="51" t="s">
        <v>376</v>
      </c>
      <c r="E126" s="51">
        <v>7891</v>
      </c>
      <c r="F126" s="51">
        <v>24067</v>
      </c>
    </row>
    <row r="127" spans="1:6">
      <c r="A127" s="51">
        <v>8</v>
      </c>
      <c r="B127" s="51" t="s">
        <v>173</v>
      </c>
      <c r="C127" s="51">
        <v>8001</v>
      </c>
      <c r="D127" s="51" t="s">
        <v>377</v>
      </c>
      <c r="E127" s="51">
        <v>58318</v>
      </c>
      <c r="F127" s="51">
        <v>1120103</v>
      </c>
    </row>
    <row r="128" spans="1:6">
      <c r="A128" s="51">
        <v>8</v>
      </c>
      <c r="B128" s="51" t="s">
        <v>173</v>
      </c>
      <c r="C128" s="51">
        <v>8078</v>
      </c>
      <c r="D128" s="51" t="s">
        <v>378</v>
      </c>
      <c r="E128" s="51">
        <v>639</v>
      </c>
      <c r="F128" s="51">
        <v>61527</v>
      </c>
    </row>
    <row r="129" spans="1:6">
      <c r="A129" s="51">
        <v>8</v>
      </c>
      <c r="B129" s="51" t="s">
        <v>173</v>
      </c>
      <c r="C129" s="51">
        <v>8137</v>
      </c>
      <c r="D129" s="51" t="s">
        <v>379</v>
      </c>
      <c r="E129" s="51">
        <v>1165</v>
      </c>
      <c r="F129" s="51">
        <v>22810</v>
      </c>
    </row>
    <row r="130" spans="1:6">
      <c r="A130" s="51">
        <v>8</v>
      </c>
      <c r="B130" s="51" t="s">
        <v>173</v>
      </c>
      <c r="C130" s="51">
        <v>8141</v>
      </c>
      <c r="D130" s="51" t="s">
        <v>380</v>
      </c>
      <c r="E130" s="51">
        <v>7365</v>
      </c>
      <c r="F130" s="51">
        <v>15631</v>
      </c>
    </row>
    <row r="131" spans="1:6">
      <c r="A131" s="51">
        <v>8</v>
      </c>
      <c r="B131" s="51" t="s">
        <v>173</v>
      </c>
      <c r="C131" s="51">
        <v>8296</v>
      </c>
      <c r="D131" s="51" t="s">
        <v>381</v>
      </c>
      <c r="E131" s="51">
        <v>456</v>
      </c>
      <c r="F131" s="51">
        <v>55123</v>
      </c>
    </row>
    <row r="132" spans="1:6">
      <c r="A132" s="51">
        <v>8</v>
      </c>
      <c r="B132" s="51" t="s">
        <v>173</v>
      </c>
      <c r="C132" s="51">
        <v>8372</v>
      </c>
      <c r="D132" s="51" t="s">
        <v>382</v>
      </c>
      <c r="E132" s="51">
        <v>2541</v>
      </c>
      <c r="F132" s="51">
        <v>18828</v>
      </c>
    </row>
    <row r="133" spans="1:6">
      <c r="A133" s="51">
        <v>8</v>
      </c>
      <c r="B133" s="51" t="s">
        <v>173</v>
      </c>
      <c r="C133" s="51">
        <v>8421</v>
      </c>
      <c r="D133" s="51" t="s">
        <v>383</v>
      </c>
      <c r="E133" s="51">
        <v>21164</v>
      </c>
      <c r="F133" s="51">
        <v>27647</v>
      </c>
    </row>
    <row r="134" spans="1:6">
      <c r="A134" s="51">
        <v>8</v>
      </c>
      <c r="B134" s="51" t="s">
        <v>173</v>
      </c>
      <c r="C134" s="51">
        <v>8433</v>
      </c>
      <c r="D134" s="51" t="s">
        <v>384</v>
      </c>
      <c r="E134" s="51">
        <v>649</v>
      </c>
      <c r="F134" s="51">
        <v>119920</v>
      </c>
    </row>
    <row r="135" spans="1:6">
      <c r="A135" s="51">
        <v>8</v>
      </c>
      <c r="B135" s="51" t="s">
        <v>173</v>
      </c>
      <c r="C135" s="51">
        <v>8436</v>
      </c>
      <c r="D135" s="51" t="s">
        <v>385</v>
      </c>
      <c r="E135" s="51">
        <v>5894</v>
      </c>
      <c r="F135" s="51">
        <v>19233</v>
      </c>
    </row>
    <row r="136" spans="1:6">
      <c r="A136" s="51">
        <v>8</v>
      </c>
      <c r="B136" s="51" t="s">
        <v>173</v>
      </c>
      <c r="C136" s="51">
        <v>8520</v>
      </c>
      <c r="D136" s="51" t="s">
        <v>386</v>
      </c>
      <c r="E136" s="51">
        <v>190</v>
      </c>
      <c r="F136" s="51">
        <v>27098</v>
      </c>
    </row>
    <row r="137" spans="1:6">
      <c r="A137" s="51">
        <v>8</v>
      </c>
      <c r="B137" s="51" t="s">
        <v>173</v>
      </c>
      <c r="C137" s="51">
        <v>8549</v>
      </c>
      <c r="D137" s="51" t="s">
        <v>387</v>
      </c>
      <c r="E137" s="51">
        <v>270</v>
      </c>
      <c r="F137" s="51">
        <v>5636</v>
      </c>
    </row>
    <row r="138" spans="1:6">
      <c r="A138" s="51">
        <v>8</v>
      </c>
      <c r="B138" s="51" t="s">
        <v>173</v>
      </c>
      <c r="C138" s="51">
        <v>8558</v>
      </c>
      <c r="D138" s="51" t="s">
        <v>388</v>
      </c>
      <c r="E138" s="51">
        <v>280</v>
      </c>
      <c r="F138" s="51">
        <v>16222</v>
      </c>
    </row>
    <row r="139" spans="1:6">
      <c r="A139" s="51">
        <v>8</v>
      </c>
      <c r="B139" s="51" t="s">
        <v>173</v>
      </c>
      <c r="C139" s="51">
        <v>8560</v>
      </c>
      <c r="D139" s="51" t="s">
        <v>389</v>
      </c>
      <c r="E139" s="51">
        <v>292</v>
      </c>
      <c r="F139" s="51">
        <v>23420</v>
      </c>
    </row>
    <row r="140" spans="1:6">
      <c r="A140" s="51">
        <v>8</v>
      </c>
      <c r="B140" s="51" t="s">
        <v>173</v>
      </c>
      <c r="C140" s="51">
        <v>8573</v>
      </c>
      <c r="D140" s="51" t="s">
        <v>390</v>
      </c>
      <c r="E140" s="51">
        <v>668</v>
      </c>
      <c r="F140" s="51">
        <v>47899</v>
      </c>
    </row>
    <row r="141" spans="1:6">
      <c r="A141" s="51">
        <v>8</v>
      </c>
      <c r="B141" s="51" t="s">
        <v>173</v>
      </c>
      <c r="C141" s="51">
        <v>8606</v>
      </c>
      <c r="D141" s="51" t="s">
        <v>391</v>
      </c>
      <c r="E141" s="51">
        <v>21709</v>
      </c>
      <c r="F141" s="51">
        <v>25467</v>
      </c>
    </row>
    <row r="142" spans="1:6">
      <c r="A142" s="51">
        <v>8</v>
      </c>
      <c r="B142" s="51" t="s">
        <v>173</v>
      </c>
      <c r="C142" s="51">
        <v>8634</v>
      </c>
      <c r="D142" s="51" t="s">
        <v>392</v>
      </c>
      <c r="E142" s="51">
        <v>597</v>
      </c>
      <c r="F142" s="51">
        <v>32026</v>
      </c>
    </row>
    <row r="143" spans="1:6">
      <c r="A143" s="51">
        <v>8</v>
      </c>
      <c r="B143" s="51" t="s">
        <v>173</v>
      </c>
      <c r="C143" s="51">
        <v>8638</v>
      </c>
      <c r="D143" s="51" t="s">
        <v>337</v>
      </c>
      <c r="E143" s="51">
        <v>1068</v>
      </c>
      <c r="F143" s="51">
        <v>92480</v>
      </c>
    </row>
    <row r="144" spans="1:6">
      <c r="A144" s="51">
        <v>8</v>
      </c>
      <c r="B144" s="51" t="s">
        <v>173</v>
      </c>
      <c r="C144" s="51">
        <v>8675</v>
      </c>
      <c r="D144" s="51" t="s">
        <v>393</v>
      </c>
      <c r="E144" s="51">
        <v>4439</v>
      </c>
      <c r="F144" s="51">
        <v>12650</v>
      </c>
    </row>
    <row r="145" spans="1:6">
      <c r="A145" s="51">
        <v>8</v>
      </c>
      <c r="B145" s="51" t="s">
        <v>173</v>
      </c>
      <c r="C145" s="51">
        <v>8685</v>
      </c>
      <c r="D145" s="51" t="s">
        <v>394</v>
      </c>
      <c r="E145" s="51">
        <v>130</v>
      </c>
      <c r="F145" s="51">
        <v>28693</v>
      </c>
    </row>
    <row r="146" spans="1:6">
      <c r="A146" s="51">
        <v>8</v>
      </c>
      <c r="B146" s="51" t="s">
        <v>173</v>
      </c>
      <c r="C146" s="51">
        <v>8758</v>
      </c>
      <c r="D146" s="51" t="s">
        <v>395</v>
      </c>
      <c r="E146" s="51">
        <v>7094</v>
      </c>
      <c r="F146" s="51">
        <v>535984</v>
      </c>
    </row>
    <row r="147" spans="1:6">
      <c r="A147" s="51">
        <v>8</v>
      </c>
      <c r="B147" s="51" t="s">
        <v>173</v>
      </c>
      <c r="C147" s="51">
        <v>8770</v>
      </c>
      <c r="D147" s="51" t="s">
        <v>396</v>
      </c>
      <c r="E147" s="51">
        <v>5100</v>
      </c>
      <c r="F147" s="51">
        <v>11607</v>
      </c>
    </row>
    <row r="148" spans="1:6">
      <c r="A148" s="51">
        <v>8</v>
      </c>
      <c r="B148" s="51" t="s">
        <v>173</v>
      </c>
      <c r="C148" s="51">
        <v>8832</v>
      </c>
      <c r="D148" s="51" t="s">
        <v>397</v>
      </c>
      <c r="E148" s="51">
        <v>77</v>
      </c>
      <c r="F148" s="51">
        <v>12718</v>
      </c>
    </row>
    <row r="149" spans="1:6">
      <c r="A149" s="51">
        <v>8</v>
      </c>
      <c r="B149" s="51" t="s">
        <v>173</v>
      </c>
      <c r="C149" s="51">
        <v>8849</v>
      </c>
      <c r="D149" s="51" t="s">
        <v>398</v>
      </c>
      <c r="E149" s="51">
        <v>37</v>
      </c>
      <c r="F149" s="51">
        <v>9543</v>
      </c>
    </row>
    <row r="150" spans="1:6">
      <c r="A150" s="51">
        <v>11</v>
      </c>
      <c r="B150" s="51" t="s">
        <v>174</v>
      </c>
      <c r="C150" s="51">
        <v>11001</v>
      </c>
      <c r="D150" s="51" t="s">
        <v>399</v>
      </c>
      <c r="E150" s="51">
        <v>66934</v>
      </c>
      <c r="F150" s="51">
        <v>7181469</v>
      </c>
    </row>
    <row r="151" spans="1:6">
      <c r="A151" s="51">
        <v>13</v>
      </c>
      <c r="B151" s="51" t="s">
        <v>175</v>
      </c>
      <c r="C151" s="51">
        <v>13001</v>
      </c>
      <c r="D151" s="51" t="s">
        <v>400</v>
      </c>
      <c r="E151" s="51">
        <v>179901</v>
      </c>
      <c r="F151" s="51">
        <v>887946</v>
      </c>
    </row>
    <row r="152" spans="1:6">
      <c r="A152" s="51">
        <v>13</v>
      </c>
      <c r="B152" s="51" t="s">
        <v>175</v>
      </c>
      <c r="C152" s="51">
        <v>13006</v>
      </c>
      <c r="D152" s="51" t="s">
        <v>401</v>
      </c>
      <c r="E152" s="51">
        <v>89</v>
      </c>
      <c r="F152" s="51">
        <v>18879</v>
      </c>
    </row>
    <row r="153" spans="1:6">
      <c r="A153" s="51">
        <v>13</v>
      </c>
      <c r="B153" s="51" t="s">
        <v>175</v>
      </c>
      <c r="C153" s="51">
        <v>13030</v>
      </c>
      <c r="D153" s="51" t="s">
        <v>402</v>
      </c>
      <c r="E153" s="51">
        <v>4588</v>
      </c>
      <c r="F153" s="51">
        <v>9009</v>
      </c>
    </row>
    <row r="154" spans="1:6">
      <c r="A154" s="51">
        <v>13</v>
      </c>
      <c r="B154" s="51" t="s">
        <v>175</v>
      </c>
      <c r="C154" s="51">
        <v>13042</v>
      </c>
      <c r="D154" s="51" t="s">
        <v>403</v>
      </c>
      <c r="E154" s="51">
        <v>2397</v>
      </c>
      <c r="F154" s="51">
        <v>7169</v>
      </c>
    </row>
    <row r="155" spans="1:6">
      <c r="A155" s="51">
        <v>13</v>
      </c>
      <c r="B155" s="51" t="s">
        <v>175</v>
      </c>
      <c r="C155" s="51">
        <v>13052</v>
      </c>
      <c r="D155" s="51" t="s">
        <v>404</v>
      </c>
      <c r="E155" s="51">
        <v>17798</v>
      </c>
      <c r="F155" s="51">
        <v>67118</v>
      </c>
    </row>
    <row r="156" spans="1:6">
      <c r="A156" s="51">
        <v>13</v>
      </c>
      <c r="B156" s="51" t="s">
        <v>175</v>
      </c>
      <c r="C156" s="51">
        <v>13062</v>
      </c>
      <c r="D156" s="51" t="s">
        <v>405</v>
      </c>
      <c r="E156" s="51">
        <v>1795</v>
      </c>
      <c r="F156" s="51">
        <v>8058</v>
      </c>
    </row>
    <row r="157" spans="1:6">
      <c r="A157" s="51">
        <v>13</v>
      </c>
      <c r="B157" s="51" t="s">
        <v>175</v>
      </c>
      <c r="C157" s="51">
        <v>13074</v>
      </c>
      <c r="D157" s="51" t="s">
        <v>406</v>
      </c>
      <c r="E157" s="51">
        <v>13769</v>
      </c>
      <c r="F157" s="51">
        <v>14435</v>
      </c>
    </row>
    <row r="158" spans="1:6">
      <c r="A158" s="51">
        <v>13</v>
      </c>
      <c r="B158" s="51" t="s">
        <v>175</v>
      </c>
      <c r="C158" s="51">
        <v>13140</v>
      </c>
      <c r="D158" s="51" t="s">
        <v>407</v>
      </c>
      <c r="E158" s="51">
        <v>219</v>
      </c>
      <c r="F158" s="51">
        <v>22202</v>
      </c>
    </row>
    <row r="159" spans="1:6">
      <c r="A159" s="51">
        <v>13</v>
      </c>
      <c r="B159" s="51" t="s">
        <v>175</v>
      </c>
      <c r="C159" s="51">
        <v>13160</v>
      </c>
      <c r="D159" s="51" t="s">
        <v>408</v>
      </c>
      <c r="E159" s="51">
        <v>382</v>
      </c>
      <c r="F159" s="51">
        <v>6874</v>
      </c>
    </row>
    <row r="160" spans="1:6">
      <c r="A160" s="51">
        <v>13</v>
      </c>
      <c r="B160" s="51" t="s">
        <v>175</v>
      </c>
      <c r="C160" s="51">
        <v>13188</v>
      </c>
      <c r="D160" s="51" t="s">
        <v>409</v>
      </c>
      <c r="E160" s="51">
        <v>546</v>
      </c>
      <c r="F160" s="51">
        <v>13120</v>
      </c>
    </row>
    <row r="161" spans="1:6">
      <c r="A161" s="51">
        <v>13</v>
      </c>
      <c r="B161" s="51" t="s">
        <v>175</v>
      </c>
      <c r="C161" s="51">
        <v>13212</v>
      </c>
      <c r="D161" s="51" t="s">
        <v>410</v>
      </c>
      <c r="E161" s="51">
        <v>47</v>
      </c>
      <c r="F161" s="51">
        <v>15012</v>
      </c>
    </row>
    <row r="162" spans="1:6">
      <c r="A162" s="51">
        <v>13</v>
      </c>
      <c r="B162" s="51" t="s">
        <v>175</v>
      </c>
      <c r="C162" s="51">
        <v>13222</v>
      </c>
      <c r="D162" s="51" t="s">
        <v>411</v>
      </c>
      <c r="E162" s="51">
        <v>200</v>
      </c>
      <c r="F162" s="51">
        <v>13821</v>
      </c>
    </row>
    <row r="163" spans="1:6">
      <c r="A163" s="51">
        <v>13</v>
      </c>
      <c r="B163" s="51" t="s">
        <v>175</v>
      </c>
      <c r="C163" s="51">
        <v>13244</v>
      </c>
      <c r="D163" s="51" t="s">
        <v>412</v>
      </c>
      <c r="E163" s="51">
        <v>2572</v>
      </c>
      <c r="F163" s="51">
        <v>67461</v>
      </c>
    </row>
    <row r="164" spans="1:6">
      <c r="A164" s="51">
        <v>13</v>
      </c>
      <c r="B164" s="51" t="s">
        <v>175</v>
      </c>
      <c r="C164" s="51">
        <v>13248</v>
      </c>
      <c r="D164" s="51" t="s">
        <v>413</v>
      </c>
      <c r="E164" s="51">
        <v>1242</v>
      </c>
      <c r="F164" s="51">
        <v>7861</v>
      </c>
    </row>
    <row r="165" spans="1:6">
      <c r="A165" s="51">
        <v>13</v>
      </c>
      <c r="B165" s="51" t="s">
        <v>175</v>
      </c>
      <c r="C165" s="51">
        <v>13268</v>
      </c>
      <c r="D165" s="51" t="s">
        <v>414</v>
      </c>
      <c r="E165" s="51">
        <v>161</v>
      </c>
      <c r="F165" s="51">
        <v>7234</v>
      </c>
    </row>
    <row r="166" spans="1:6">
      <c r="A166" s="51">
        <v>13</v>
      </c>
      <c r="B166" s="51" t="s">
        <v>175</v>
      </c>
      <c r="C166" s="51">
        <v>13300</v>
      </c>
      <c r="D166" s="51" t="s">
        <v>415</v>
      </c>
      <c r="E166" s="51">
        <v>81</v>
      </c>
      <c r="F166" s="51">
        <v>11770</v>
      </c>
    </row>
    <row r="167" spans="1:6">
      <c r="A167" s="51">
        <v>13</v>
      </c>
      <c r="B167" s="51" t="s">
        <v>175</v>
      </c>
      <c r="C167" s="51">
        <v>13430</v>
      </c>
      <c r="D167" s="51" t="s">
        <v>416</v>
      </c>
      <c r="E167" s="51">
        <v>1216</v>
      </c>
      <c r="F167" s="51">
        <v>128003</v>
      </c>
    </row>
    <row r="168" spans="1:6">
      <c r="A168" s="51">
        <v>13</v>
      </c>
      <c r="B168" s="51" t="s">
        <v>175</v>
      </c>
      <c r="C168" s="51">
        <v>13433</v>
      </c>
      <c r="D168" s="51" t="s">
        <v>417</v>
      </c>
      <c r="E168" s="51">
        <v>18800</v>
      </c>
      <c r="F168" s="51">
        <v>26075</v>
      </c>
    </row>
    <row r="169" spans="1:6">
      <c r="A169" s="51">
        <v>13</v>
      </c>
      <c r="B169" s="51" t="s">
        <v>175</v>
      </c>
      <c r="C169" s="51">
        <v>13440</v>
      </c>
      <c r="D169" s="51" t="s">
        <v>418</v>
      </c>
      <c r="E169" s="51">
        <v>33</v>
      </c>
      <c r="F169" s="51">
        <v>9720</v>
      </c>
    </row>
    <row r="170" spans="1:6">
      <c r="A170" s="51">
        <v>13</v>
      </c>
      <c r="B170" s="51" t="s">
        <v>175</v>
      </c>
      <c r="C170" s="51">
        <v>13442</v>
      </c>
      <c r="D170" s="51" t="s">
        <v>419</v>
      </c>
      <c r="E170" s="51">
        <v>42229</v>
      </c>
      <c r="F170" s="51">
        <v>45324</v>
      </c>
    </row>
    <row r="171" spans="1:6">
      <c r="A171" s="51">
        <v>13</v>
      </c>
      <c r="B171" s="51" t="s">
        <v>175</v>
      </c>
      <c r="C171" s="51">
        <v>13458</v>
      </c>
      <c r="D171" s="51" t="s">
        <v>420</v>
      </c>
      <c r="E171" s="51">
        <v>2654</v>
      </c>
      <c r="F171" s="51">
        <v>13470</v>
      </c>
    </row>
    <row r="172" spans="1:6">
      <c r="A172" s="51">
        <v>13</v>
      </c>
      <c r="B172" s="51" t="s">
        <v>175</v>
      </c>
      <c r="C172" s="51">
        <v>13468</v>
      </c>
      <c r="D172" s="51" t="s">
        <v>421</v>
      </c>
      <c r="E172" s="51">
        <v>217</v>
      </c>
      <c r="F172" s="51">
        <v>43217</v>
      </c>
    </row>
    <row r="173" spans="1:6">
      <c r="A173" s="51">
        <v>13</v>
      </c>
      <c r="B173" s="51" t="s">
        <v>175</v>
      </c>
      <c r="C173" s="51">
        <v>13473</v>
      </c>
      <c r="D173" s="51" t="s">
        <v>422</v>
      </c>
      <c r="E173" s="51">
        <v>157</v>
      </c>
      <c r="F173" s="51">
        <v>18678</v>
      </c>
    </row>
    <row r="174" spans="1:6">
      <c r="A174" s="51">
        <v>13</v>
      </c>
      <c r="B174" s="51" t="s">
        <v>175</v>
      </c>
      <c r="C174" s="51">
        <v>13490</v>
      </c>
      <c r="D174" s="51" t="s">
        <v>423</v>
      </c>
      <c r="E174" s="51">
        <v>225</v>
      </c>
      <c r="F174" s="51">
        <v>7899</v>
      </c>
    </row>
    <row r="175" spans="1:6">
      <c r="A175" s="51">
        <v>13</v>
      </c>
      <c r="B175" s="51" t="s">
        <v>175</v>
      </c>
      <c r="C175" s="51">
        <v>13549</v>
      </c>
      <c r="D175" s="51" t="s">
        <v>424</v>
      </c>
      <c r="E175" s="51">
        <v>345</v>
      </c>
      <c r="F175" s="51">
        <v>23349</v>
      </c>
    </row>
    <row r="176" spans="1:6">
      <c r="A176" s="51">
        <v>13</v>
      </c>
      <c r="B176" s="51" t="s">
        <v>175</v>
      </c>
      <c r="C176" s="51">
        <v>13580</v>
      </c>
      <c r="D176" s="51" t="s">
        <v>425</v>
      </c>
      <c r="E176" s="51">
        <v>72</v>
      </c>
      <c r="F176" s="51">
        <v>5335</v>
      </c>
    </row>
    <row r="177" spans="1:6">
      <c r="A177" s="51">
        <v>13</v>
      </c>
      <c r="B177" s="51" t="s">
        <v>175</v>
      </c>
      <c r="C177" s="51">
        <v>13600</v>
      </c>
      <c r="D177" s="51" t="s">
        <v>426</v>
      </c>
      <c r="E177" s="51">
        <v>123</v>
      </c>
      <c r="F177" s="51">
        <v>8125</v>
      </c>
    </row>
    <row r="178" spans="1:6">
      <c r="A178" s="51">
        <v>13</v>
      </c>
      <c r="B178" s="51" t="s">
        <v>175</v>
      </c>
      <c r="C178" s="51">
        <v>13620</v>
      </c>
      <c r="D178" s="51" t="s">
        <v>427</v>
      </c>
      <c r="E178" s="51">
        <v>3216</v>
      </c>
      <c r="F178" s="51">
        <v>7454</v>
      </c>
    </row>
    <row r="179" spans="1:6">
      <c r="A179" s="51">
        <v>13</v>
      </c>
      <c r="B179" s="51" t="s">
        <v>175</v>
      </c>
      <c r="C179" s="51">
        <v>13647</v>
      </c>
      <c r="D179" s="51" t="s">
        <v>428</v>
      </c>
      <c r="E179" s="51">
        <v>5771</v>
      </c>
      <c r="F179" s="51">
        <v>16518</v>
      </c>
    </row>
    <row r="180" spans="1:6">
      <c r="A180" s="51">
        <v>13</v>
      </c>
      <c r="B180" s="51" t="s">
        <v>175</v>
      </c>
      <c r="C180" s="51">
        <v>13650</v>
      </c>
      <c r="D180" s="51" t="s">
        <v>429</v>
      </c>
      <c r="E180" s="51">
        <v>35</v>
      </c>
      <c r="F180" s="51">
        <v>9776</v>
      </c>
    </row>
    <row r="181" spans="1:6">
      <c r="A181" s="51">
        <v>13</v>
      </c>
      <c r="B181" s="51" t="s">
        <v>175</v>
      </c>
      <c r="C181" s="51">
        <v>13654</v>
      </c>
      <c r="D181" s="51" t="s">
        <v>430</v>
      </c>
      <c r="E181" s="51">
        <v>1111</v>
      </c>
      <c r="F181" s="51">
        <v>23576</v>
      </c>
    </row>
    <row r="182" spans="1:6">
      <c r="A182" s="51">
        <v>13</v>
      </c>
      <c r="B182" s="51" t="s">
        <v>175</v>
      </c>
      <c r="C182" s="51">
        <v>13655</v>
      </c>
      <c r="D182" s="51" t="s">
        <v>431</v>
      </c>
      <c r="E182" s="51">
        <v>39</v>
      </c>
      <c r="F182" s="51">
        <v>8079</v>
      </c>
    </row>
    <row r="183" spans="1:6">
      <c r="A183" s="51">
        <v>13</v>
      </c>
      <c r="B183" s="51" t="s">
        <v>175</v>
      </c>
      <c r="C183" s="51">
        <v>13657</v>
      </c>
      <c r="D183" s="51" t="s">
        <v>432</v>
      </c>
      <c r="E183" s="51">
        <v>2370</v>
      </c>
      <c r="F183" s="51">
        <v>35438</v>
      </c>
    </row>
    <row r="184" spans="1:6">
      <c r="A184" s="51">
        <v>13</v>
      </c>
      <c r="B184" s="51" t="s">
        <v>175</v>
      </c>
      <c r="C184" s="51">
        <v>13667</v>
      </c>
      <c r="D184" s="51" t="s">
        <v>433</v>
      </c>
      <c r="E184" s="51">
        <v>151</v>
      </c>
      <c r="F184" s="51">
        <v>14504</v>
      </c>
    </row>
    <row r="185" spans="1:6">
      <c r="A185" s="51">
        <v>13</v>
      </c>
      <c r="B185" s="51" t="s">
        <v>175</v>
      </c>
      <c r="C185" s="51">
        <v>13670</v>
      </c>
      <c r="D185" s="51" t="s">
        <v>434</v>
      </c>
      <c r="E185" s="51">
        <v>117</v>
      </c>
      <c r="F185" s="51">
        <v>24669</v>
      </c>
    </row>
    <row r="186" spans="1:6">
      <c r="A186" s="51">
        <v>13</v>
      </c>
      <c r="B186" s="51" t="s">
        <v>175</v>
      </c>
      <c r="C186" s="51">
        <v>13673</v>
      </c>
      <c r="D186" s="51" t="s">
        <v>435</v>
      </c>
      <c r="E186" s="51">
        <v>3509</v>
      </c>
      <c r="F186" s="51">
        <v>14039</v>
      </c>
    </row>
    <row r="187" spans="1:6">
      <c r="A187" s="51">
        <v>13</v>
      </c>
      <c r="B187" s="51" t="s">
        <v>175</v>
      </c>
      <c r="C187" s="51">
        <v>13683</v>
      </c>
      <c r="D187" s="51" t="s">
        <v>436</v>
      </c>
      <c r="E187" s="51">
        <v>810</v>
      </c>
      <c r="F187" s="51">
        <v>18375</v>
      </c>
    </row>
    <row r="188" spans="1:6">
      <c r="A188" s="51">
        <v>13</v>
      </c>
      <c r="B188" s="51" t="s">
        <v>175</v>
      </c>
      <c r="C188" s="51">
        <v>13688</v>
      </c>
      <c r="D188" s="51" t="s">
        <v>437</v>
      </c>
      <c r="E188" s="51">
        <v>107</v>
      </c>
      <c r="F188" s="51">
        <v>27825</v>
      </c>
    </row>
    <row r="189" spans="1:6">
      <c r="A189" s="51">
        <v>13</v>
      </c>
      <c r="B189" s="51" t="s">
        <v>175</v>
      </c>
      <c r="C189" s="51">
        <v>13744</v>
      </c>
      <c r="D189" s="51" t="s">
        <v>438</v>
      </c>
      <c r="E189" s="51">
        <v>129</v>
      </c>
      <c r="F189" s="51">
        <v>15353</v>
      </c>
    </row>
    <row r="190" spans="1:6">
      <c r="A190" s="51">
        <v>13</v>
      </c>
      <c r="B190" s="51" t="s">
        <v>175</v>
      </c>
      <c r="C190" s="51">
        <v>13760</v>
      </c>
      <c r="D190" s="51" t="s">
        <v>439</v>
      </c>
      <c r="E190" s="51">
        <v>1218</v>
      </c>
      <c r="F190" s="51">
        <v>9187</v>
      </c>
    </row>
    <row r="191" spans="1:6">
      <c r="A191" s="51">
        <v>13</v>
      </c>
      <c r="B191" s="51" t="s">
        <v>175</v>
      </c>
      <c r="C191" s="51">
        <v>13780</v>
      </c>
      <c r="D191" s="51" t="s">
        <v>440</v>
      </c>
      <c r="E191" s="51">
        <v>52</v>
      </c>
      <c r="F191" s="51">
        <v>12845</v>
      </c>
    </row>
    <row r="192" spans="1:6">
      <c r="A192" s="51">
        <v>13</v>
      </c>
      <c r="B192" s="51" t="s">
        <v>175</v>
      </c>
      <c r="C192" s="51">
        <v>13810</v>
      </c>
      <c r="D192" s="51" t="s">
        <v>441</v>
      </c>
      <c r="E192" s="51">
        <v>39</v>
      </c>
      <c r="F192" s="51">
        <v>17939</v>
      </c>
    </row>
    <row r="193" spans="1:6">
      <c r="A193" s="51">
        <v>13</v>
      </c>
      <c r="B193" s="51" t="s">
        <v>175</v>
      </c>
      <c r="C193" s="51">
        <v>13836</v>
      </c>
      <c r="D193" s="51" t="s">
        <v>442</v>
      </c>
      <c r="E193" s="51">
        <v>1909</v>
      </c>
      <c r="F193" s="51">
        <v>98667</v>
      </c>
    </row>
    <row r="194" spans="1:6">
      <c r="A194" s="51">
        <v>13</v>
      </c>
      <c r="B194" s="51" t="s">
        <v>175</v>
      </c>
      <c r="C194" s="51">
        <v>13838</v>
      </c>
      <c r="D194" s="51" t="s">
        <v>443</v>
      </c>
      <c r="E194" s="51">
        <v>495</v>
      </c>
      <c r="F194" s="51">
        <v>15550</v>
      </c>
    </row>
    <row r="195" spans="1:6">
      <c r="A195" s="51">
        <v>13</v>
      </c>
      <c r="B195" s="51" t="s">
        <v>175</v>
      </c>
      <c r="C195" s="51">
        <v>13873</v>
      </c>
      <c r="D195" s="51" t="s">
        <v>444</v>
      </c>
      <c r="E195" s="51">
        <v>5954</v>
      </c>
      <c r="F195" s="51">
        <v>21135</v>
      </c>
    </row>
    <row r="196" spans="1:6">
      <c r="A196" s="51">
        <v>13</v>
      </c>
      <c r="B196" s="51" t="s">
        <v>175</v>
      </c>
      <c r="C196" s="51">
        <v>13894</v>
      </c>
      <c r="D196" s="51" t="s">
        <v>445</v>
      </c>
      <c r="E196" s="51">
        <v>506</v>
      </c>
      <c r="F196" s="51">
        <v>11367</v>
      </c>
    </row>
    <row r="197" spans="1:6">
      <c r="A197" s="51">
        <v>15</v>
      </c>
      <c r="B197" s="51" t="s">
        <v>176</v>
      </c>
      <c r="C197" s="51">
        <v>15001</v>
      </c>
      <c r="D197" s="51" t="s">
        <v>446</v>
      </c>
      <c r="E197" s="51">
        <v>658</v>
      </c>
      <c r="F197" s="51">
        <v>167991</v>
      </c>
    </row>
    <row r="198" spans="1:6">
      <c r="A198" s="51">
        <v>15</v>
      </c>
      <c r="B198" s="51" t="s">
        <v>176</v>
      </c>
      <c r="C198" s="51">
        <v>15022</v>
      </c>
      <c r="D198" s="51" t="s">
        <v>447</v>
      </c>
      <c r="E198" s="51">
        <v>1</v>
      </c>
      <c r="F198" s="51">
        <v>1582</v>
      </c>
    </row>
    <row r="199" spans="1:6">
      <c r="A199" s="51">
        <v>15</v>
      </c>
      <c r="B199" s="51" t="s">
        <v>176</v>
      </c>
      <c r="C199" s="51">
        <v>15047</v>
      </c>
      <c r="D199" s="51" t="s">
        <v>448</v>
      </c>
      <c r="E199" s="51">
        <v>31</v>
      </c>
      <c r="F199" s="51">
        <v>13860</v>
      </c>
    </row>
    <row r="200" spans="1:6">
      <c r="A200" s="51">
        <v>15</v>
      </c>
      <c r="B200" s="51" t="s">
        <v>176</v>
      </c>
      <c r="C200" s="51">
        <v>15051</v>
      </c>
      <c r="D200" s="51" t="s">
        <v>449</v>
      </c>
      <c r="E200" s="51">
        <v>4</v>
      </c>
      <c r="F200" s="51">
        <v>5465</v>
      </c>
    </row>
    <row r="201" spans="1:6">
      <c r="A201" s="51">
        <v>15</v>
      </c>
      <c r="B201" s="51" t="s">
        <v>176</v>
      </c>
      <c r="C201" s="51">
        <v>15087</v>
      </c>
      <c r="D201" s="51" t="s">
        <v>450</v>
      </c>
      <c r="E201" s="51">
        <v>16</v>
      </c>
      <c r="F201" s="51">
        <v>7322</v>
      </c>
    </row>
    <row r="202" spans="1:6">
      <c r="A202" s="51">
        <v>15</v>
      </c>
      <c r="B202" s="51" t="s">
        <v>176</v>
      </c>
      <c r="C202" s="51">
        <v>15090</v>
      </c>
      <c r="D202" s="51" t="s">
        <v>451</v>
      </c>
      <c r="E202" s="51">
        <v>2</v>
      </c>
      <c r="F202" s="51">
        <v>1453</v>
      </c>
    </row>
    <row r="203" spans="1:6">
      <c r="A203" s="51">
        <v>15</v>
      </c>
      <c r="B203" s="51" t="s">
        <v>176</v>
      </c>
      <c r="C203" s="51">
        <v>15092</v>
      </c>
      <c r="D203" s="51" t="s">
        <v>452</v>
      </c>
      <c r="E203" s="51">
        <v>2</v>
      </c>
      <c r="F203" s="51">
        <v>1895</v>
      </c>
    </row>
    <row r="204" spans="1:6">
      <c r="A204" s="51">
        <v>15</v>
      </c>
      <c r="B204" s="51" t="s">
        <v>176</v>
      </c>
      <c r="C204" s="51">
        <v>15097</v>
      </c>
      <c r="D204" s="51" t="s">
        <v>453</v>
      </c>
      <c r="E204" s="51">
        <v>11</v>
      </c>
      <c r="F204" s="51">
        <v>5024</v>
      </c>
    </row>
    <row r="205" spans="1:6">
      <c r="A205" s="51">
        <v>15</v>
      </c>
      <c r="B205" s="51" t="s">
        <v>176</v>
      </c>
      <c r="C205" s="51">
        <v>15104</v>
      </c>
      <c r="D205" s="51" t="s">
        <v>454</v>
      </c>
      <c r="E205" s="51">
        <v>4</v>
      </c>
      <c r="F205" s="51">
        <v>4472</v>
      </c>
    </row>
    <row r="206" spans="1:6">
      <c r="A206" s="51">
        <v>15</v>
      </c>
      <c r="B206" s="51" t="s">
        <v>176</v>
      </c>
      <c r="C206" s="51">
        <v>15106</v>
      </c>
      <c r="D206" s="51" t="s">
        <v>274</v>
      </c>
      <c r="E206" s="51">
        <v>2</v>
      </c>
      <c r="F206" s="51">
        <v>2054</v>
      </c>
    </row>
    <row r="207" spans="1:6">
      <c r="A207" s="51">
        <v>15</v>
      </c>
      <c r="B207" s="51" t="s">
        <v>176</v>
      </c>
      <c r="C207" s="51">
        <v>15109</v>
      </c>
      <c r="D207" s="51" t="s">
        <v>455</v>
      </c>
      <c r="E207" s="51">
        <v>14</v>
      </c>
      <c r="F207" s="51">
        <v>4240</v>
      </c>
    </row>
    <row r="208" spans="1:6">
      <c r="A208" s="51">
        <v>15</v>
      </c>
      <c r="B208" s="51" t="s">
        <v>176</v>
      </c>
      <c r="C208" s="51">
        <v>15114</v>
      </c>
      <c r="D208" s="51" t="s">
        <v>456</v>
      </c>
      <c r="E208" s="51">
        <v>3</v>
      </c>
      <c r="F208" s="51">
        <v>903</v>
      </c>
    </row>
    <row r="209" spans="1:6">
      <c r="A209" s="51">
        <v>15</v>
      </c>
      <c r="B209" s="51" t="s">
        <v>176</v>
      </c>
      <c r="C209" s="51">
        <v>15131</v>
      </c>
      <c r="D209" s="51" t="s">
        <v>278</v>
      </c>
      <c r="E209" s="51">
        <v>7</v>
      </c>
      <c r="F209" s="51">
        <v>3086</v>
      </c>
    </row>
    <row r="210" spans="1:6">
      <c r="A210" s="51">
        <v>15</v>
      </c>
      <c r="B210" s="51" t="s">
        <v>176</v>
      </c>
      <c r="C210" s="51">
        <v>15135</v>
      </c>
      <c r="D210" s="51" t="s">
        <v>457</v>
      </c>
      <c r="E210" s="51">
        <v>6</v>
      </c>
      <c r="F210" s="51">
        <v>2705</v>
      </c>
    </row>
    <row r="211" spans="1:6">
      <c r="A211" s="51">
        <v>15</v>
      </c>
      <c r="B211" s="51" t="s">
        <v>176</v>
      </c>
      <c r="C211" s="51">
        <v>15162</v>
      </c>
      <c r="D211" s="51" t="s">
        <v>458</v>
      </c>
      <c r="E211" s="51">
        <v>7</v>
      </c>
      <c r="F211" s="51">
        <v>3636</v>
      </c>
    </row>
    <row r="212" spans="1:6">
      <c r="A212" s="51">
        <v>15</v>
      </c>
      <c r="B212" s="51" t="s">
        <v>176</v>
      </c>
      <c r="C212" s="51">
        <v>15172</v>
      </c>
      <c r="D212" s="51" t="s">
        <v>459</v>
      </c>
      <c r="E212" s="51">
        <v>1</v>
      </c>
      <c r="F212" s="51">
        <v>2842</v>
      </c>
    </row>
    <row r="213" spans="1:6">
      <c r="A213" s="51">
        <v>15</v>
      </c>
      <c r="B213" s="51" t="s">
        <v>176</v>
      </c>
      <c r="C213" s="51">
        <v>15176</v>
      </c>
      <c r="D213" s="51" t="s">
        <v>460</v>
      </c>
      <c r="E213" s="51">
        <v>196</v>
      </c>
      <c r="F213" s="51">
        <v>52321</v>
      </c>
    </row>
    <row r="214" spans="1:6">
      <c r="A214" s="51">
        <v>15</v>
      </c>
      <c r="B214" s="51" t="s">
        <v>176</v>
      </c>
      <c r="C214" s="51">
        <v>15180</v>
      </c>
      <c r="D214" s="51" t="s">
        <v>461</v>
      </c>
      <c r="E214" s="51">
        <v>1</v>
      </c>
      <c r="F214" s="51">
        <v>3587</v>
      </c>
    </row>
    <row r="215" spans="1:6">
      <c r="A215" s="51">
        <v>15</v>
      </c>
      <c r="B215" s="51" t="s">
        <v>176</v>
      </c>
      <c r="C215" s="51">
        <v>15183</v>
      </c>
      <c r="D215" s="51" t="s">
        <v>462</v>
      </c>
      <c r="E215" s="51">
        <v>14</v>
      </c>
      <c r="F215" s="51">
        <v>7778</v>
      </c>
    </row>
    <row r="216" spans="1:6">
      <c r="A216" s="51">
        <v>15</v>
      </c>
      <c r="B216" s="51" t="s">
        <v>176</v>
      </c>
      <c r="C216" s="51">
        <v>15185</v>
      </c>
      <c r="D216" s="51" t="s">
        <v>463</v>
      </c>
      <c r="E216" s="51">
        <v>2</v>
      </c>
      <c r="F216" s="51">
        <v>5013</v>
      </c>
    </row>
    <row r="217" spans="1:6">
      <c r="A217" s="51">
        <v>15</v>
      </c>
      <c r="B217" s="51" t="s">
        <v>176</v>
      </c>
      <c r="C217" s="51">
        <v>15187</v>
      </c>
      <c r="D217" s="51" t="s">
        <v>464</v>
      </c>
      <c r="E217" s="51">
        <v>43</v>
      </c>
      <c r="F217" s="51">
        <v>2783</v>
      </c>
    </row>
    <row r="218" spans="1:6">
      <c r="A218" s="51">
        <v>15</v>
      </c>
      <c r="B218" s="51" t="s">
        <v>176</v>
      </c>
      <c r="C218" s="51">
        <v>15189</v>
      </c>
      <c r="D218" s="51" t="s">
        <v>465</v>
      </c>
      <c r="E218" s="51">
        <v>6</v>
      </c>
      <c r="F218" s="51">
        <v>4492</v>
      </c>
    </row>
    <row r="219" spans="1:6">
      <c r="A219" s="51">
        <v>15</v>
      </c>
      <c r="B219" s="51" t="s">
        <v>176</v>
      </c>
      <c r="C219" s="51">
        <v>15204</v>
      </c>
      <c r="D219" s="51" t="s">
        <v>466</v>
      </c>
      <c r="E219" s="51">
        <v>178</v>
      </c>
      <c r="F219" s="51">
        <v>12636</v>
      </c>
    </row>
    <row r="220" spans="1:6">
      <c r="A220" s="51">
        <v>15</v>
      </c>
      <c r="B220" s="51" t="s">
        <v>176</v>
      </c>
      <c r="C220" s="51">
        <v>15212</v>
      </c>
      <c r="D220" s="51" t="s">
        <v>467</v>
      </c>
      <c r="E220" s="51">
        <v>2</v>
      </c>
      <c r="F220" s="51">
        <v>3019</v>
      </c>
    </row>
    <row r="221" spans="1:6">
      <c r="A221" s="51">
        <v>15</v>
      </c>
      <c r="B221" s="51" t="s">
        <v>176</v>
      </c>
      <c r="C221" s="51">
        <v>15215</v>
      </c>
      <c r="D221" s="51" t="s">
        <v>468</v>
      </c>
      <c r="E221" s="51">
        <v>5</v>
      </c>
      <c r="F221" s="51">
        <v>2479</v>
      </c>
    </row>
    <row r="222" spans="1:6">
      <c r="A222" s="51">
        <v>15</v>
      </c>
      <c r="B222" s="51" t="s">
        <v>176</v>
      </c>
      <c r="C222" s="51">
        <v>15218</v>
      </c>
      <c r="D222" s="51" t="s">
        <v>469</v>
      </c>
      <c r="E222" s="51">
        <v>7</v>
      </c>
      <c r="F222" s="51">
        <v>2628</v>
      </c>
    </row>
    <row r="223" spans="1:6">
      <c r="A223" s="51">
        <v>15</v>
      </c>
      <c r="B223" s="51" t="s">
        <v>176</v>
      </c>
      <c r="C223" s="51">
        <v>15223</v>
      </c>
      <c r="D223" s="51" t="s">
        <v>470</v>
      </c>
      <c r="E223" s="51">
        <v>42</v>
      </c>
      <c r="F223" s="51">
        <v>10164</v>
      </c>
    </row>
    <row r="224" spans="1:6">
      <c r="A224" s="51">
        <v>15</v>
      </c>
      <c r="B224" s="51" t="s">
        <v>176</v>
      </c>
      <c r="C224" s="51">
        <v>15226</v>
      </c>
      <c r="D224" s="51" t="s">
        <v>471</v>
      </c>
      <c r="E224" s="51">
        <v>4</v>
      </c>
      <c r="F224" s="51">
        <v>1628</v>
      </c>
    </row>
    <row r="225" spans="1:6">
      <c r="A225" s="51">
        <v>15</v>
      </c>
      <c r="B225" s="51" t="s">
        <v>176</v>
      </c>
      <c r="C225" s="51">
        <v>15232</v>
      </c>
      <c r="D225" s="51" t="s">
        <v>472</v>
      </c>
      <c r="E225" s="51">
        <v>2</v>
      </c>
      <c r="F225" s="51">
        <v>4347</v>
      </c>
    </row>
    <row r="226" spans="1:6">
      <c r="A226" s="51">
        <v>15</v>
      </c>
      <c r="B226" s="51" t="s">
        <v>176</v>
      </c>
      <c r="C226" s="51">
        <v>15236</v>
      </c>
      <c r="D226" s="51" t="s">
        <v>473</v>
      </c>
      <c r="E226" s="51">
        <v>1</v>
      </c>
      <c r="F226" s="51">
        <v>1669</v>
      </c>
    </row>
    <row r="227" spans="1:6">
      <c r="A227" s="51">
        <v>15</v>
      </c>
      <c r="B227" s="51" t="s">
        <v>176</v>
      </c>
      <c r="C227" s="51">
        <v>15238</v>
      </c>
      <c r="D227" s="51" t="s">
        <v>474</v>
      </c>
      <c r="E227" s="51">
        <v>258</v>
      </c>
      <c r="F227" s="51">
        <v>117606</v>
      </c>
    </row>
    <row r="228" spans="1:6">
      <c r="A228" s="51">
        <v>15</v>
      </c>
      <c r="B228" s="51" t="s">
        <v>176</v>
      </c>
      <c r="C228" s="51">
        <v>15244</v>
      </c>
      <c r="D228" s="51" t="s">
        <v>475</v>
      </c>
      <c r="E228" s="51">
        <v>9</v>
      </c>
      <c r="F228" s="51">
        <v>3999</v>
      </c>
    </row>
    <row r="229" spans="1:6">
      <c r="A229" s="51">
        <v>15</v>
      </c>
      <c r="B229" s="51" t="s">
        <v>176</v>
      </c>
      <c r="C229" s="51">
        <v>15248</v>
      </c>
      <c r="D229" s="51" t="s">
        <v>476</v>
      </c>
      <c r="E229" s="51">
        <v>11</v>
      </c>
      <c r="F229" s="51">
        <v>2715</v>
      </c>
    </row>
    <row r="230" spans="1:6">
      <c r="A230" s="51">
        <v>15</v>
      </c>
      <c r="B230" s="51" t="s">
        <v>176</v>
      </c>
      <c r="C230" s="51">
        <v>15272</v>
      </c>
      <c r="D230" s="51" t="s">
        <v>477</v>
      </c>
      <c r="E230" s="51">
        <v>8</v>
      </c>
      <c r="F230" s="51">
        <v>6523</v>
      </c>
    </row>
    <row r="231" spans="1:6">
      <c r="A231" s="51">
        <v>15</v>
      </c>
      <c r="B231" s="51" t="s">
        <v>176</v>
      </c>
      <c r="C231" s="51">
        <v>15293</v>
      </c>
      <c r="D231" s="51" t="s">
        <v>478</v>
      </c>
      <c r="E231" s="51">
        <v>5</v>
      </c>
      <c r="F231" s="51">
        <v>2744</v>
      </c>
    </row>
    <row r="232" spans="1:6">
      <c r="A232" s="51">
        <v>15</v>
      </c>
      <c r="B232" s="51" t="s">
        <v>176</v>
      </c>
      <c r="C232" s="51">
        <v>15296</v>
      </c>
      <c r="D232" s="51" t="s">
        <v>479</v>
      </c>
      <c r="E232" s="51">
        <v>9</v>
      </c>
      <c r="F232" s="51">
        <v>4395</v>
      </c>
    </row>
    <row r="233" spans="1:6">
      <c r="A233" s="51">
        <v>15</v>
      </c>
      <c r="B233" s="51" t="s">
        <v>176</v>
      </c>
      <c r="C233" s="51">
        <v>15299</v>
      </c>
      <c r="D233" s="51" t="s">
        <v>480</v>
      </c>
      <c r="E233" s="51">
        <v>33</v>
      </c>
      <c r="F233" s="51">
        <v>14145</v>
      </c>
    </row>
    <row r="234" spans="1:6">
      <c r="A234" s="51">
        <v>15</v>
      </c>
      <c r="B234" s="51" t="s">
        <v>176</v>
      </c>
      <c r="C234" s="51">
        <v>15317</v>
      </c>
      <c r="D234" s="51" t="s">
        <v>481</v>
      </c>
      <c r="E234" s="51">
        <v>1</v>
      </c>
      <c r="F234" s="51">
        <v>1790</v>
      </c>
    </row>
    <row r="235" spans="1:6">
      <c r="A235" s="51">
        <v>15</v>
      </c>
      <c r="B235" s="51" t="s">
        <v>176</v>
      </c>
      <c r="C235" s="51">
        <v>15322</v>
      </c>
      <c r="D235" s="51" t="s">
        <v>482</v>
      </c>
      <c r="E235" s="51">
        <v>7</v>
      </c>
      <c r="F235" s="51">
        <v>8123</v>
      </c>
    </row>
    <row r="236" spans="1:6">
      <c r="A236" s="51">
        <v>15</v>
      </c>
      <c r="B236" s="51" t="s">
        <v>176</v>
      </c>
      <c r="C236" s="51">
        <v>15325</v>
      </c>
      <c r="D236" s="51" t="s">
        <v>483</v>
      </c>
      <c r="E236" s="51">
        <v>1</v>
      </c>
      <c r="F236" s="51">
        <v>3112</v>
      </c>
    </row>
    <row r="237" spans="1:6">
      <c r="A237" s="51">
        <v>15</v>
      </c>
      <c r="B237" s="51" t="s">
        <v>176</v>
      </c>
      <c r="C237" s="51">
        <v>15332</v>
      </c>
      <c r="D237" s="51" t="s">
        <v>484</v>
      </c>
      <c r="E237" s="51">
        <v>5</v>
      </c>
      <c r="F237" s="51">
        <v>3921</v>
      </c>
    </row>
    <row r="238" spans="1:6">
      <c r="A238" s="51">
        <v>15</v>
      </c>
      <c r="B238" s="51" t="s">
        <v>176</v>
      </c>
      <c r="C238" s="51">
        <v>15362</v>
      </c>
      <c r="D238" s="51" t="s">
        <v>485</v>
      </c>
      <c r="E238" s="51">
        <v>6</v>
      </c>
      <c r="F238" s="51">
        <v>1944</v>
      </c>
    </row>
    <row r="239" spans="1:6">
      <c r="A239" s="51">
        <v>15</v>
      </c>
      <c r="B239" s="51" t="s">
        <v>176</v>
      </c>
      <c r="C239" s="51">
        <v>15367</v>
      </c>
      <c r="D239" s="51" t="s">
        <v>486</v>
      </c>
      <c r="E239" s="51">
        <v>6</v>
      </c>
      <c r="F239" s="51">
        <v>6333</v>
      </c>
    </row>
    <row r="240" spans="1:6">
      <c r="A240" s="51">
        <v>15</v>
      </c>
      <c r="B240" s="51" t="s">
        <v>176</v>
      </c>
      <c r="C240" s="51">
        <v>15368</v>
      </c>
      <c r="D240" s="51" t="s">
        <v>313</v>
      </c>
      <c r="E240" s="51">
        <v>6</v>
      </c>
      <c r="F240" s="51">
        <v>3540</v>
      </c>
    </row>
    <row r="241" spans="1:6">
      <c r="A241" s="51">
        <v>15</v>
      </c>
      <c r="B241" s="51" t="s">
        <v>176</v>
      </c>
      <c r="C241" s="51">
        <v>15401</v>
      </c>
      <c r="D241" s="51" t="s">
        <v>487</v>
      </c>
      <c r="E241" s="51">
        <v>1</v>
      </c>
      <c r="F241" s="51">
        <v>956</v>
      </c>
    </row>
    <row r="242" spans="1:6">
      <c r="A242" s="51">
        <v>15</v>
      </c>
      <c r="B242" s="51" t="s">
        <v>176</v>
      </c>
      <c r="C242" s="51">
        <v>15403</v>
      </c>
      <c r="D242" s="51" t="s">
        <v>488</v>
      </c>
      <c r="E242" s="51">
        <v>1</v>
      </c>
      <c r="F242" s="51">
        <v>2872</v>
      </c>
    </row>
    <row r="243" spans="1:6">
      <c r="A243" s="51">
        <v>15</v>
      </c>
      <c r="B243" s="51" t="s">
        <v>176</v>
      </c>
      <c r="C243" s="51">
        <v>15407</v>
      </c>
      <c r="D243" s="51" t="s">
        <v>489</v>
      </c>
      <c r="E243" s="51">
        <v>41</v>
      </c>
      <c r="F243" s="51">
        <v>14406</v>
      </c>
    </row>
    <row r="244" spans="1:6">
      <c r="A244" s="51">
        <v>15</v>
      </c>
      <c r="B244" s="51" t="s">
        <v>176</v>
      </c>
      <c r="C244" s="51">
        <v>15425</v>
      </c>
      <c r="D244" s="51" t="s">
        <v>490</v>
      </c>
      <c r="E244" s="51">
        <v>4</v>
      </c>
      <c r="F244" s="51">
        <v>3568</v>
      </c>
    </row>
    <row r="245" spans="1:6">
      <c r="A245" s="51">
        <v>15</v>
      </c>
      <c r="B245" s="51" t="s">
        <v>176</v>
      </c>
      <c r="C245" s="51">
        <v>15442</v>
      </c>
      <c r="D245" s="51" t="s">
        <v>491</v>
      </c>
      <c r="E245" s="51">
        <v>8</v>
      </c>
      <c r="F245" s="51">
        <v>5354</v>
      </c>
    </row>
    <row r="246" spans="1:6">
      <c r="A246" s="51">
        <v>15</v>
      </c>
      <c r="B246" s="51" t="s">
        <v>176</v>
      </c>
      <c r="C246" s="51">
        <v>15455</v>
      </c>
      <c r="D246" s="51" t="s">
        <v>492</v>
      </c>
      <c r="E246" s="51">
        <v>21</v>
      </c>
      <c r="F246" s="51">
        <v>8274</v>
      </c>
    </row>
    <row r="247" spans="1:6">
      <c r="A247" s="51">
        <v>15</v>
      </c>
      <c r="B247" s="51" t="s">
        <v>176</v>
      </c>
      <c r="C247" s="51">
        <v>15464</v>
      </c>
      <c r="D247" s="51" t="s">
        <v>493</v>
      </c>
      <c r="E247" s="51">
        <v>5</v>
      </c>
      <c r="F247" s="51">
        <v>4300</v>
      </c>
    </row>
    <row r="248" spans="1:6">
      <c r="A248" s="51">
        <v>15</v>
      </c>
      <c r="B248" s="51" t="s">
        <v>176</v>
      </c>
      <c r="C248" s="51">
        <v>15466</v>
      </c>
      <c r="D248" s="51" t="s">
        <v>494</v>
      </c>
      <c r="E248" s="51">
        <v>5</v>
      </c>
      <c r="F248" s="51">
        <v>3895</v>
      </c>
    </row>
    <row r="249" spans="1:6">
      <c r="A249" s="51">
        <v>15</v>
      </c>
      <c r="B249" s="51" t="s">
        <v>176</v>
      </c>
      <c r="C249" s="51">
        <v>15469</v>
      </c>
      <c r="D249" s="51" t="s">
        <v>495</v>
      </c>
      <c r="E249" s="51">
        <v>31</v>
      </c>
      <c r="F249" s="51">
        <v>20848</v>
      </c>
    </row>
    <row r="250" spans="1:6">
      <c r="A250" s="51">
        <v>15</v>
      </c>
      <c r="B250" s="51" t="s">
        <v>176</v>
      </c>
      <c r="C250" s="51">
        <v>15476</v>
      </c>
      <c r="D250" s="51" t="s">
        <v>496</v>
      </c>
      <c r="E250" s="51">
        <v>6</v>
      </c>
      <c r="F250" s="51">
        <v>5253</v>
      </c>
    </row>
    <row r="251" spans="1:6">
      <c r="A251" s="51">
        <v>15</v>
      </c>
      <c r="B251" s="51" t="s">
        <v>176</v>
      </c>
      <c r="C251" s="51">
        <v>15480</v>
      </c>
      <c r="D251" s="51" t="s">
        <v>497</v>
      </c>
      <c r="E251" s="51">
        <v>20</v>
      </c>
      <c r="F251" s="51">
        <v>8323</v>
      </c>
    </row>
    <row r="252" spans="1:6">
      <c r="A252" s="51">
        <v>15</v>
      </c>
      <c r="B252" s="51" t="s">
        <v>176</v>
      </c>
      <c r="C252" s="51">
        <v>15491</v>
      </c>
      <c r="D252" s="51" t="s">
        <v>498</v>
      </c>
      <c r="E252" s="51">
        <v>13</v>
      </c>
      <c r="F252" s="51">
        <v>14651</v>
      </c>
    </row>
    <row r="253" spans="1:6">
      <c r="A253" s="51">
        <v>15</v>
      </c>
      <c r="B253" s="51" t="s">
        <v>176</v>
      </c>
      <c r="C253" s="51">
        <v>15500</v>
      </c>
      <c r="D253" s="51" t="s">
        <v>499</v>
      </c>
      <c r="E253" s="51">
        <v>11</v>
      </c>
      <c r="F253" s="51">
        <v>2797</v>
      </c>
    </row>
    <row r="254" spans="1:6">
      <c r="A254" s="51">
        <v>15</v>
      </c>
      <c r="B254" s="51" t="s">
        <v>176</v>
      </c>
      <c r="C254" s="51">
        <v>15507</v>
      </c>
      <c r="D254" s="51" t="s">
        <v>500</v>
      </c>
      <c r="E254" s="51">
        <v>7</v>
      </c>
      <c r="F254" s="51">
        <v>6997</v>
      </c>
    </row>
    <row r="255" spans="1:6">
      <c r="A255" s="51">
        <v>15</v>
      </c>
      <c r="B255" s="51" t="s">
        <v>176</v>
      </c>
      <c r="C255" s="51">
        <v>15511</v>
      </c>
      <c r="D255" s="51" t="s">
        <v>501</v>
      </c>
      <c r="E255" s="51">
        <v>2</v>
      </c>
      <c r="F255" s="51">
        <v>2275</v>
      </c>
    </row>
    <row r="256" spans="1:6">
      <c r="A256" s="51">
        <v>15</v>
      </c>
      <c r="B256" s="51" t="s">
        <v>176</v>
      </c>
      <c r="C256" s="51">
        <v>15514</v>
      </c>
      <c r="D256" s="51" t="s">
        <v>502</v>
      </c>
      <c r="E256" s="51">
        <v>17</v>
      </c>
      <c r="F256" s="51">
        <v>2930</v>
      </c>
    </row>
    <row r="257" spans="1:6">
      <c r="A257" s="51">
        <v>15</v>
      </c>
      <c r="B257" s="51" t="s">
        <v>176</v>
      </c>
      <c r="C257" s="51">
        <v>15516</v>
      </c>
      <c r="D257" s="51" t="s">
        <v>503</v>
      </c>
      <c r="E257" s="51">
        <v>43</v>
      </c>
      <c r="F257" s="51">
        <v>31141</v>
      </c>
    </row>
    <row r="258" spans="1:6">
      <c r="A258" s="51">
        <v>15</v>
      </c>
      <c r="B258" s="51" t="s">
        <v>176</v>
      </c>
      <c r="C258" s="51">
        <v>15518</v>
      </c>
      <c r="D258" s="51" t="s">
        <v>504</v>
      </c>
      <c r="E258" s="51">
        <v>5</v>
      </c>
      <c r="F258" s="51">
        <v>1941</v>
      </c>
    </row>
    <row r="259" spans="1:6">
      <c r="A259" s="51">
        <v>15</v>
      </c>
      <c r="B259" s="51" t="s">
        <v>176</v>
      </c>
      <c r="C259" s="51">
        <v>15522</v>
      </c>
      <c r="D259" s="51" t="s">
        <v>505</v>
      </c>
      <c r="E259" s="51">
        <v>6</v>
      </c>
      <c r="F259" s="51">
        <v>1644</v>
      </c>
    </row>
    <row r="260" spans="1:6">
      <c r="A260" s="51">
        <v>15</v>
      </c>
      <c r="B260" s="51" t="s">
        <v>176</v>
      </c>
      <c r="C260" s="51">
        <v>15531</v>
      </c>
      <c r="D260" s="51" t="s">
        <v>506</v>
      </c>
      <c r="E260" s="51">
        <v>9</v>
      </c>
      <c r="F260" s="51">
        <v>6355</v>
      </c>
    </row>
    <row r="261" spans="1:6">
      <c r="A261" s="51">
        <v>15</v>
      </c>
      <c r="B261" s="51" t="s">
        <v>176</v>
      </c>
      <c r="C261" s="51">
        <v>15533</v>
      </c>
      <c r="D261" s="51" t="s">
        <v>507</v>
      </c>
      <c r="E261" s="51">
        <v>1</v>
      </c>
      <c r="F261" s="51">
        <v>2061</v>
      </c>
    </row>
    <row r="262" spans="1:6">
      <c r="A262" s="51">
        <v>15</v>
      </c>
      <c r="B262" s="51" t="s">
        <v>176</v>
      </c>
      <c r="C262" s="51">
        <v>15537</v>
      </c>
      <c r="D262" s="51" t="s">
        <v>508</v>
      </c>
      <c r="E262" s="51">
        <v>1</v>
      </c>
      <c r="F262" s="51">
        <v>4047</v>
      </c>
    </row>
    <row r="263" spans="1:6">
      <c r="A263" s="51">
        <v>15</v>
      </c>
      <c r="B263" s="51" t="s">
        <v>176</v>
      </c>
      <c r="C263" s="51">
        <v>15542</v>
      </c>
      <c r="D263" s="51" t="s">
        <v>509</v>
      </c>
      <c r="E263" s="51">
        <v>4</v>
      </c>
      <c r="F263" s="51">
        <v>6604</v>
      </c>
    </row>
    <row r="264" spans="1:6">
      <c r="A264" s="51">
        <v>15</v>
      </c>
      <c r="B264" s="51" t="s">
        <v>176</v>
      </c>
      <c r="C264" s="51">
        <v>15550</v>
      </c>
      <c r="D264" s="51" t="s">
        <v>510</v>
      </c>
      <c r="E264" s="51">
        <v>1</v>
      </c>
      <c r="F264" s="51">
        <v>1582</v>
      </c>
    </row>
    <row r="265" spans="1:6">
      <c r="A265" s="51">
        <v>15</v>
      </c>
      <c r="B265" s="51" t="s">
        <v>176</v>
      </c>
      <c r="C265" s="51">
        <v>15572</v>
      </c>
      <c r="D265" s="51" t="s">
        <v>511</v>
      </c>
      <c r="E265" s="51">
        <v>1659</v>
      </c>
      <c r="F265" s="51">
        <v>44784</v>
      </c>
    </row>
    <row r="266" spans="1:6">
      <c r="A266" s="51">
        <v>15</v>
      </c>
      <c r="B266" s="51" t="s">
        <v>176</v>
      </c>
      <c r="C266" s="51">
        <v>15580</v>
      </c>
      <c r="D266" s="51" t="s">
        <v>512</v>
      </c>
      <c r="E266" s="51">
        <v>6</v>
      </c>
      <c r="F266" s="51">
        <v>4194</v>
      </c>
    </row>
    <row r="267" spans="1:6">
      <c r="A267" s="51">
        <v>15</v>
      </c>
      <c r="B267" s="51" t="s">
        <v>176</v>
      </c>
      <c r="C267" s="51">
        <v>15599</v>
      </c>
      <c r="D267" s="51" t="s">
        <v>513</v>
      </c>
      <c r="E267" s="51">
        <v>19</v>
      </c>
      <c r="F267" s="51">
        <v>8889</v>
      </c>
    </row>
    <row r="268" spans="1:6">
      <c r="A268" s="51">
        <v>15</v>
      </c>
      <c r="B268" s="51" t="s">
        <v>176</v>
      </c>
      <c r="C268" s="51">
        <v>15600</v>
      </c>
      <c r="D268" s="51" t="s">
        <v>514</v>
      </c>
      <c r="E268" s="51">
        <v>9</v>
      </c>
      <c r="F268" s="51">
        <v>7312</v>
      </c>
    </row>
    <row r="269" spans="1:6">
      <c r="A269" s="51">
        <v>15</v>
      </c>
      <c r="B269" s="51" t="s">
        <v>176</v>
      </c>
      <c r="C269" s="51">
        <v>15621</v>
      </c>
      <c r="D269" s="51" t="s">
        <v>515</v>
      </c>
      <c r="E269" s="51">
        <v>11</v>
      </c>
      <c r="F269" s="51">
        <v>2230</v>
      </c>
    </row>
    <row r="270" spans="1:6">
      <c r="A270" s="51">
        <v>15</v>
      </c>
      <c r="B270" s="51" t="s">
        <v>176</v>
      </c>
      <c r="C270" s="51">
        <v>15632</v>
      </c>
      <c r="D270" s="51" t="s">
        <v>516</v>
      </c>
      <c r="E270" s="51">
        <v>14</v>
      </c>
      <c r="F270" s="51">
        <v>11161</v>
      </c>
    </row>
    <row r="271" spans="1:6">
      <c r="A271" s="51">
        <v>15</v>
      </c>
      <c r="B271" s="51" t="s">
        <v>176</v>
      </c>
      <c r="C271" s="51">
        <v>15638</v>
      </c>
      <c r="D271" s="51" t="s">
        <v>517</v>
      </c>
      <c r="E271" s="51">
        <v>13</v>
      </c>
      <c r="F271" s="51">
        <v>4823</v>
      </c>
    </row>
    <row r="272" spans="1:6">
      <c r="A272" s="51">
        <v>15</v>
      </c>
      <c r="B272" s="51" t="s">
        <v>176</v>
      </c>
      <c r="C272" s="51">
        <v>15646</v>
      </c>
      <c r="D272" s="51" t="s">
        <v>518</v>
      </c>
      <c r="E272" s="51">
        <v>25</v>
      </c>
      <c r="F272" s="51">
        <v>17542</v>
      </c>
    </row>
    <row r="273" spans="1:6">
      <c r="A273" s="51">
        <v>15</v>
      </c>
      <c r="B273" s="51" t="s">
        <v>176</v>
      </c>
      <c r="C273" s="51">
        <v>15664</v>
      </c>
      <c r="D273" s="51" t="s">
        <v>519</v>
      </c>
      <c r="E273" s="51">
        <v>1</v>
      </c>
      <c r="F273" s="51">
        <v>4658</v>
      </c>
    </row>
    <row r="274" spans="1:6">
      <c r="A274" s="51">
        <v>15</v>
      </c>
      <c r="B274" s="51" t="s">
        <v>176</v>
      </c>
      <c r="C274" s="51">
        <v>15667</v>
      </c>
      <c r="D274" s="51" t="s">
        <v>520</v>
      </c>
      <c r="E274" s="51">
        <v>4</v>
      </c>
      <c r="F274" s="51">
        <v>4551</v>
      </c>
    </row>
    <row r="275" spans="1:6">
      <c r="A275" s="51">
        <v>15</v>
      </c>
      <c r="B275" s="51" t="s">
        <v>176</v>
      </c>
      <c r="C275" s="51">
        <v>15673</v>
      </c>
      <c r="D275" s="51" t="s">
        <v>521</v>
      </c>
      <c r="E275" s="51">
        <v>6</v>
      </c>
      <c r="F275" s="51">
        <v>3307</v>
      </c>
    </row>
    <row r="276" spans="1:6">
      <c r="A276" s="51">
        <v>15</v>
      </c>
      <c r="B276" s="51" t="s">
        <v>176</v>
      </c>
      <c r="C276" s="51">
        <v>15676</v>
      </c>
      <c r="D276" s="51" t="s">
        <v>522</v>
      </c>
      <c r="E276" s="51">
        <v>7</v>
      </c>
      <c r="F276" s="51">
        <v>2901</v>
      </c>
    </row>
    <row r="277" spans="1:6">
      <c r="A277" s="51">
        <v>15</v>
      </c>
      <c r="B277" s="51" t="s">
        <v>176</v>
      </c>
      <c r="C277" s="51">
        <v>15681</v>
      </c>
      <c r="D277" s="51" t="s">
        <v>523</v>
      </c>
      <c r="E277" s="51">
        <v>8</v>
      </c>
      <c r="F277" s="51">
        <v>5839</v>
      </c>
    </row>
    <row r="278" spans="1:6">
      <c r="A278" s="51">
        <v>15</v>
      </c>
      <c r="B278" s="51" t="s">
        <v>176</v>
      </c>
      <c r="C278" s="51">
        <v>15686</v>
      </c>
      <c r="D278" s="51" t="s">
        <v>524</v>
      </c>
      <c r="E278" s="51">
        <v>4</v>
      </c>
      <c r="F278" s="51">
        <v>6826</v>
      </c>
    </row>
    <row r="279" spans="1:6">
      <c r="A279" s="51">
        <v>15</v>
      </c>
      <c r="B279" s="51" t="s">
        <v>176</v>
      </c>
      <c r="C279" s="51">
        <v>15690</v>
      </c>
      <c r="D279" s="51" t="s">
        <v>525</v>
      </c>
      <c r="E279" s="51">
        <v>38</v>
      </c>
      <c r="F279" s="51">
        <v>3109</v>
      </c>
    </row>
    <row r="280" spans="1:6">
      <c r="A280" s="51">
        <v>15</v>
      </c>
      <c r="B280" s="51" t="s">
        <v>176</v>
      </c>
      <c r="C280" s="51">
        <v>15693</v>
      </c>
      <c r="D280" s="51" t="s">
        <v>526</v>
      </c>
      <c r="E280" s="51">
        <v>81</v>
      </c>
      <c r="F280" s="51">
        <v>11329</v>
      </c>
    </row>
    <row r="281" spans="1:6">
      <c r="A281" s="51">
        <v>15</v>
      </c>
      <c r="B281" s="51" t="s">
        <v>176</v>
      </c>
      <c r="C281" s="51">
        <v>15696</v>
      </c>
      <c r="D281" s="51" t="s">
        <v>527</v>
      </c>
      <c r="E281" s="51">
        <v>10</v>
      </c>
      <c r="F281" s="51">
        <v>2959</v>
      </c>
    </row>
    <row r="282" spans="1:6">
      <c r="A282" s="51">
        <v>15</v>
      </c>
      <c r="B282" s="51" t="s">
        <v>176</v>
      </c>
      <c r="C282" s="51">
        <v>15740</v>
      </c>
      <c r="D282" s="51" t="s">
        <v>528</v>
      </c>
      <c r="E282" s="51">
        <v>8</v>
      </c>
      <c r="F282" s="51">
        <v>6649</v>
      </c>
    </row>
    <row r="283" spans="1:6">
      <c r="A283" s="51">
        <v>15</v>
      </c>
      <c r="B283" s="51" t="s">
        <v>176</v>
      </c>
      <c r="C283" s="51">
        <v>15753</v>
      </c>
      <c r="D283" s="51" t="s">
        <v>529</v>
      </c>
      <c r="E283" s="51">
        <v>15</v>
      </c>
      <c r="F283" s="51">
        <v>8538</v>
      </c>
    </row>
    <row r="284" spans="1:6">
      <c r="A284" s="51">
        <v>15</v>
      </c>
      <c r="B284" s="51" t="s">
        <v>176</v>
      </c>
      <c r="C284" s="51">
        <v>15755</v>
      </c>
      <c r="D284" s="51" t="s">
        <v>530</v>
      </c>
      <c r="E284" s="51">
        <v>8</v>
      </c>
      <c r="F284" s="51">
        <v>7133</v>
      </c>
    </row>
    <row r="285" spans="1:6">
      <c r="A285" s="51">
        <v>15</v>
      </c>
      <c r="B285" s="51" t="s">
        <v>176</v>
      </c>
      <c r="C285" s="51">
        <v>15757</v>
      </c>
      <c r="D285" s="51" t="s">
        <v>531</v>
      </c>
      <c r="E285" s="51">
        <v>9</v>
      </c>
      <c r="F285" s="51">
        <v>7509</v>
      </c>
    </row>
    <row r="286" spans="1:6">
      <c r="A286" s="51">
        <v>15</v>
      </c>
      <c r="B286" s="51" t="s">
        <v>176</v>
      </c>
      <c r="C286" s="51">
        <v>15759</v>
      </c>
      <c r="D286" s="51" t="s">
        <v>532</v>
      </c>
      <c r="E286" s="51">
        <v>225</v>
      </c>
      <c r="F286" s="51">
        <v>120462</v>
      </c>
    </row>
    <row r="287" spans="1:6">
      <c r="A287" s="51">
        <v>15</v>
      </c>
      <c r="B287" s="51" t="s">
        <v>176</v>
      </c>
      <c r="C287" s="51">
        <v>15761</v>
      </c>
      <c r="D287" s="51" t="s">
        <v>533</v>
      </c>
      <c r="E287" s="51">
        <v>1</v>
      </c>
      <c r="F287" s="51">
        <v>2377</v>
      </c>
    </row>
    <row r="288" spans="1:6">
      <c r="A288" s="51">
        <v>15</v>
      </c>
      <c r="B288" s="51" t="s">
        <v>176</v>
      </c>
      <c r="C288" s="51">
        <v>15762</v>
      </c>
      <c r="D288" s="51" t="s">
        <v>534</v>
      </c>
      <c r="E288" s="51">
        <v>1</v>
      </c>
      <c r="F288" s="51">
        <v>2586</v>
      </c>
    </row>
    <row r="289" spans="1:6">
      <c r="A289" s="51">
        <v>15</v>
      </c>
      <c r="B289" s="51" t="s">
        <v>176</v>
      </c>
      <c r="C289" s="51">
        <v>15763</v>
      </c>
      <c r="D289" s="51" t="s">
        <v>535</v>
      </c>
      <c r="E289" s="51">
        <v>2</v>
      </c>
      <c r="F289" s="51">
        <v>7953</v>
      </c>
    </row>
    <row r="290" spans="1:6">
      <c r="A290" s="51">
        <v>15</v>
      </c>
      <c r="B290" s="51" t="s">
        <v>176</v>
      </c>
      <c r="C290" s="51">
        <v>15764</v>
      </c>
      <c r="D290" s="51" t="s">
        <v>536</v>
      </c>
      <c r="E290" s="51">
        <v>6</v>
      </c>
      <c r="F290" s="51">
        <v>5904</v>
      </c>
    </row>
    <row r="291" spans="1:6">
      <c r="A291" s="51">
        <v>15</v>
      </c>
      <c r="B291" s="51" t="s">
        <v>176</v>
      </c>
      <c r="C291" s="51">
        <v>15776</v>
      </c>
      <c r="D291" s="51" t="s">
        <v>537</v>
      </c>
      <c r="E291" s="51">
        <v>8</v>
      </c>
      <c r="F291" s="51">
        <v>5755</v>
      </c>
    </row>
    <row r="292" spans="1:6">
      <c r="A292" s="51">
        <v>15</v>
      </c>
      <c r="B292" s="51" t="s">
        <v>176</v>
      </c>
      <c r="C292" s="51">
        <v>15790</v>
      </c>
      <c r="D292" s="51" t="s">
        <v>538</v>
      </c>
      <c r="E292" s="51">
        <v>4</v>
      </c>
      <c r="F292" s="51">
        <v>5150</v>
      </c>
    </row>
    <row r="293" spans="1:6">
      <c r="A293" s="51">
        <v>15</v>
      </c>
      <c r="B293" s="51" t="s">
        <v>176</v>
      </c>
      <c r="C293" s="51">
        <v>15798</v>
      </c>
      <c r="D293" s="51" t="s">
        <v>539</v>
      </c>
      <c r="E293" s="51">
        <v>39</v>
      </c>
      <c r="F293" s="51">
        <v>3461</v>
      </c>
    </row>
    <row r="294" spans="1:6">
      <c r="A294" s="51">
        <v>15</v>
      </c>
      <c r="B294" s="51" t="s">
        <v>176</v>
      </c>
      <c r="C294" s="51">
        <v>15804</v>
      </c>
      <c r="D294" s="51" t="s">
        <v>540</v>
      </c>
      <c r="E294" s="51">
        <v>6</v>
      </c>
      <c r="F294" s="51">
        <v>7966</v>
      </c>
    </row>
    <row r="295" spans="1:6">
      <c r="A295" s="51">
        <v>15</v>
      </c>
      <c r="B295" s="51" t="s">
        <v>176</v>
      </c>
      <c r="C295" s="51">
        <v>15806</v>
      </c>
      <c r="D295" s="51" t="s">
        <v>541</v>
      </c>
      <c r="E295" s="51">
        <v>17</v>
      </c>
      <c r="F295" s="51">
        <v>11023</v>
      </c>
    </row>
    <row r="296" spans="1:6">
      <c r="A296" s="51">
        <v>15</v>
      </c>
      <c r="B296" s="51" t="s">
        <v>176</v>
      </c>
      <c r="C296" s="51">
        <v>15808</v>
      </c>
      <c r="D296" s="51" t="s">
        <v>542</v>
      </c>
      <c r="E296" s="51">
        <v>10</v>
      </c>
      <c r="F296" s="51">
        <v>2869</v>
      </c>
    </row>
    <row r="297" spans="1:6">
      <c r="A297" s="51">
        <v>15</v>
      </c>
      <c r="B297" s="51" t="s">
        <v>176</v>
      </c>
      <c r="C297" s="51">
        <v>15810</v>
      </c>
      <c r="D297" s="51" t="s">
        <v>543</v>
      </c>
      <c r="E297" s="51">
        <v>2</v>
      </c>
      <c r="F297" s="51">
        <v>3154</v>
      </c>
    </row>
    <row r="298" spans="1:6">
      <c r="A298" s="51">
        <v>15</v>
      </c>
      <c r="B298" s="51" t="s">
        <v>176</v>
      </c>
      <c r="C298" s="51">
        <v>15814</v>
      </c>
      <c r="D298" s="51" t="s">
        <v>544</v>
      </c>
      <c r="E298" s="51">
        <v>12</v>
      </c>
      <c r="F298" s="51">
        <v>8707</v>
      </c>
    </row>
    <row r="299" spans="1:6">
      <c r="A299" s="51">
        <v>15</v>
      </c>
      <c r="B299" s="51" t="s">
        <v>176</v>
      </c>
      <c r="C299" s="51">
        <v>15816</v>
      </c>
      <c r="D299" s="51" t="s">
        <v>545</v>
      </c>
      <c r="E299" s="51">
        <v>10</v>
      </c>
      <c r="F299" s="51">
        <v>4224</v>
      </c>
    </row>
    <row r="300" spans="1:6">
      <c r="A300" s="51">
        <v>15</v>
      </c>
      <c r="B300" s="51" t="s">
        <v>176</v>
      </c>
      <c r="C300" s="51">
        <v>15820</v>
      </c>
      <c r="D300" s="51" t="s">
        <v>546</v>
      </c>
      <c r="E300" s="51">
        <v>3</v>
      </c>
      <c r="F300" s="51">
        <v>3531</v>
      </c>
    </row>
    <row r="301" spans="1:6">
      <c r="A301" s="51">
        <v>15</v>
      </c>
      <c r="B301" s="51" t="s">
        <v>176</v>
      </c>
      <c r="C301" s="51">
        <v>15822</v>
      </c>
      <c r="D301" s="51" t="s">
        <v>547</v>
      </c>
      <c r="E301" s="51">
        <v>1</v>
      </c>
      <c r="F301" s="51">
        <v>4530</v>
      </c>
    </row>
    <row r="302" spans="1:6">
      <c r="A302" s="51">
        <v>15</v>
      </c>
      <c r="B302" s="51" t="s">
        <v>176</v>
      </c>
      <c r="C302" s="51">
        <v>15832</v>
      </c>
      <c r="D302" s="51" t="s">
        <v>548</v>
      </c>
      <c r="E302" s="51">
        <v>1</v>
      </c>
      <c r="F302" s="51">
        <v>1526</v>
      </c>
    </row>
    <row r="303" spans="1:6">
      <c r="A303" s="51">
        <v>15</v>
      </c>
      <c r="B303" s="51" t="s">
        <v>176</v>
      </c>
      <c r="C303" s="51">
        <v>15835</v>
      </c>
      <c r="D303" s="51" t="s">
        <v>549</v>
      </c>
      <c r="E303" s="51">
        <v>3</v>
      </c>
      <c r="F303" s="51">
        <v>5856</v>
      </c>
    </row>
    <row r="304" spans="1:6">
      <c r="A304" s="51">
        <v>15</v>
      </c>
      <c r="B304" s="51" t="s">
        <v>176</v>
      </c>
      <c r="C304" s="51">
        <v>15837</v>
      </c>
      <c r="D304" s="51" t="s">
        <v>550</v>
      </c>
      <c r="E304" s="51">
        <v>11</v>
      </c>
      <c r="F304" s="51">
        <v>8154</v>
      </c>
    </row>
    <row r="305" spans="1:6">
      <c r="A305" s="51">
        <v>15</v>
      </c>
      <c r="B305" s="51" t="s">
        <v>176</v>
      </c>
      <c r="C305" s="51">
        <v>15839</v>
      </c>
      <c r="D305" s="51" t="s">
        <v>551</v>
      </c>
      <c r="E305" s="51">
        <v>4</v>
      </c>
      <c r="F305" s="51">
        <v>1794</v>
      </c>
    </row>
    <row r="306" spans="1:6">
      <c r="A306" s="51">
        <v>15</v>
      </c>
      <c r="B306" s="51" t="s">
        <v>176</v>
      </c>
      <c r="C306" s="51">
        <v>15842</v>
      </c>
      <c r="D306" s="51" t="s">
        <v>552</v>
      </c>
      <c r="E306" s="51">
        <v>7</v>
      </c>
      <c r="F306" s="51">
        <v>6905</v>
      </c>
    </row>
    <row r="307" spans="1:6">
      <c r="A307" s="51">
        <v>15</v>
      </c>
      <c r="B307" s="51" t="s">
        <v>176</v>
      </c>
      <c r="C307" s="51">
        <v>15861</v>
      </c>
      <c r="D307" s="51" t="s">
        <v>553</v>
      </c>
      <c r="E307" s="51">
        <v>9</v>
      </c>
      <c r="F307" s="51">
        <v>13984</v>
      </c>
    </row>
    <row r="308" spans="1:6">
      <c r="A308" s="51">
        <v>15</v>
      </c>
      <c r="B308" s="51" t="s">
        <v>176</v>
      </c>
      <c r="C308" s="51">
        <v>15879</v>
      </c>
      <c r="D308" s="51" t="s">
        <v>554</v>
      </c>
      <c r="E308" s="51">
        <v>2</v>
      </c>
      <c r="F308" s="51">
        <v>2582</v>
      </c>
    </row>
    <row r="309" spans="1:6">
      <c r="A309" s="51">
        <v>15</v>
      </c>
      <c r="B309" s="51" t="s">
        <v>176</v>
      </c>
      <c r="C309" s="51">
        <v>15897</v>
      </c>
      <c r="D309" s="51" t="s">
        <v>555</v>
      </c>
      <c r="E309" s="51">
        <v>8</v>
      </c>
      <c r="F309" s="51">
        <v>4301</v>
      </c>
    </row>
    <row r="310" spans="1:6">
      <c r="A310" s="51">
        <v>17</v>
      </c>
      <c r="B310" s="51" t="s">
        <v>177</v>
      </c>
      <c r="C310" s="51">
        <v>17001</v>
      </c>
      <c r="D310" s="51" t="s">
        <v>556</v>
      </c>
      <c r="E310" s="51">
        <v>4928</v>
      </c>
      <c r="F310" s="51">
        <v>400436</v>
      </c>
    </row>
    <row r="311" spans="1:6">
      <c r="A311" s="51">
        <v>17</v>
      </c>
      <c r="B311" s="51" t="s">
        <v>177</v>
      </c>
      <c r="C311" s="51">
        <v>17013</v>
      </c>
      <c r="D311" s="51" t="s">
        <v>557</v>
      </c>
      <c r="E311" s="51">
        <v>50</v>
      </c>
      <c r="F311" s="51">
        <v>20712</v>
      </c>
    </row>
    <row r="312" spans="1:6">
      <c r="A312" s="51">
        <v>17</v>
      </c>
      <c r="B312" s="51" t="s">
        <v>177</v>
      </c>
      <c r="C312" s="51">
        <v>17042</v>
      </c>
      <c r="D312" s="51" t="s">
        <v>558</v>
      </c>
      <c r="E312" s="51">
        <v>282</v>
      </c>
      <c r="F312" s="51">
        <v>31811</v>
      </c>
    </row>
    <row r="313" spans="1:6">
      <c r="A313" s="51">
        <v>17</v>
      </c>
      <c r="B313" s="51" t="s">
        <v>177</v>
      </c>
      <c r="C313" s="51">
        <v>17050</v>
      </c>
      <c r="D313" s="51" t="s">
        <v>559</v>
      </c>
      <c r="E313" s="51">
        <v>9</v>
      </c>
      <c r="F313" s="51">
        <v>9854</v>
      </c>
    </row>
    <row r="314" spans="1:6">
      <c r="A314" s="51">
        <v>17</v>
      </c>
      <c r="B314" s="51" t="s">
        <v>177</v>
      </c>
      <c r="C314" s="51">
        <v>17088</v>
      </c>
      <c r="D314" s="51" t="s">
        <v>560</v>
      </c>
      <c r="E314" s="51">
        <v>36</v>
      </c>
      <c r="F314" s="51">
        <v>9690</v>
      </c>
    </row>
    <row r="315" spans="1:6">
      <c r="A315" s="51">
        <v>17</v>
      </c>
      <c r="B315" s="51" t="s">
        <v>177</v>
      </c>
      <c r="C315" s="51">
        <v>17174</v>
      </c>
      <c r="D315" s="51" t="s">
        <v>561</v>
      </c>
      <c r="E315" s="51">
        <v>149</v>
      </c>
      <c r="F315" s="51">
        <v>48484</v>
      </c>
    </row>
    <row r="316" spans="1:6">
      <c r="A316" s="51">
        <v>17</v>
      </c>
      <c r="B316" s="51" t="s">
        <v>177</v>
      </c>
      <c r="C316" s="51">
        <v>17272</v>
      </c>
      <c r="D316" s="51" t="s">
        <v>562</v>
      </c>
      <c r="E316" s="51">
        <v>47</v>
      </c>
      <c r="F316" s="51">
        <v>9630</v>
      </c>
    </row>
    <row r="317" spans="1:6">
      <c r="A317" s="51">
        <v>17</v>
      </c>
      <c r="B317" s="51" t="s">
        <v>177</v>
      </c>
      <c r="C317" s="51">
        <v>17380</v>
      </c>
      <c r="D317" s="51" t="s">
        <v>563</v>
      </c>
      <c r="E317" s="51">
        <v>1224</v>
      </c>
      <c r="F317" s="51">
        <v>70802</v>
      </c>
    </row>
    <row r="318" spans="1:6">
      <c r="A318" s="51">
        <v>17</v>
      </c>
      <c r="B318" s="51" t="s">
        <v>177</v>
      </c>
      <c r="C318" s="51">
        <v>17388</v>
      </c>
      <c r="D318" s="51" t="s">
        <v>564</v>
      </c>
      <c r="E318" s="51">
        <v>8</v>
      </c>
      <c r="F318" s="51">
        <v>5325</v>
      </c>
    </row>
    <row r="319" spans="1:6">
      <c r="A319" s="51">
        <v>17</v>
      </c>
      <c r="B319" s="51" t="s">
        <v>177</v>
      </c>
      <c r="C319" s="51">
        <v>17433</v>
      </c>
      <c r="D319" s="51" t="s">
        <v>565</v>
      </c>
      <c r="E319" s="51">
        <v>66</v>
      </c>
      <c r="F319" s="51">
        <v>16532</v>
      </c>
    </row>
    <row r="320" spans="1:6">
      <c r="A320" s="51">
        <v>17</v>
      </c>
      <c r="B320" s="51" t="s">
        <v>177</v>
      </c>
      <c r="C320" s="51">
        <v>17442</v>
      </c>
      <c r="D320" s="51" t="s">
        <v>566</v>
      </c>
      <c r="E320" s="51">
        <v>946</v>
      </c>
      <c r="F320" s="51">
        <v>8485</v>
      </c>
    </row>
    <row r="321" spans="1:6">
      <c r="A321" s="51">
        <v>17</v>
      </c>
      <c r="B321" s="51" t="s">
        <v>177</v>
      </c>
      <c r="C321" s="51">
        <v>17444</v>
      </c>
      <c r="D321" s="51" t="s">
        <v>567</v>
      </c>
      <c r="E321" s="51">
        <v>18</v>
      </c>
      <c r="F321" s="51">
        <v>12146</v>
      </c>
    </row>
    <row r="322" spans="1:6">
      <c r="A322" s="51">
        <v>17</v>
      </c>
      <c r="B322" s="51" t="s">
        <v>177</v>
      </c>
      <c r="C322" s="51">
        <v>17446</v>
      </c>
      <c r="D322" s="51" t="s">
        <v>568</v>
      </c>
      <c r="E322" s="51">
        <v>6</v>
      </c>
      <c r="F322" s="51">
        <v>2081</v>
      </c>
    </row>
    <row r="323" spans="1:6">
      <c r="A323" s="51">
        <v>17</v>
      </c>
      <c r="B323" s="51" t="s">
        <v>177</v>
      </c>
      <c r="C323" s="51">
        <v>17486</v>
      </c>
      <c r="D323" s="51" t="s">
        <v>569</v>
      </c>
      <c r="E323" s="51">
        <v>77</v>
      </c>
      <c r="F323" s="51">
        <v>20495</v>
      </c>
    </row>
    <row r="324" spans="1:6">
      <c r="A324" s="51">
        <v>17</v>
      </c>
      <c r="B324" s="51" t="s">
        <v>177</v>
      </c>
      <c r="C324" s="51">
        <v>17495</v>
      </c>
      <c r="D324" s="51" t="s">
        <v>570</v>
      </c>
      <c r="E324" s="51">
        <v>25</v>
      </c>
      <c r="F324" s="51">
        <v>5949</v>
      </c>
    </row>
    <row r="325" spans="1:6">
      <c r="A325" s="51">
        <v>17</v>
      </c>
      <c r="B325" s="51" t="s">
        <v>177</v>
      </c>
      <c r="C325" s="51">
        <v>17513</v>
      </c>
      <c r="D325" s="51" t="s">
        <v>571</v>
      </c>
      <c r="E325" s="51">
        <v>26</v>
      </c>
      <c r="F325" s="51">
        <v>13214</v>
      </c>
    </row>
    <row r="326" spans="1:6">
      <c r="A326" s="51">
        <v>17</v>
      </c>
      <c r="B326" s="51" t="s">
        <v>177</v>
      </c>
      <c r="C326" s="51">
        <v>17524</v>
      </c>
      <c r="D326" s="51" t="s">
        <v>572</v>
      </c>
      <c r="E326" s="51">
        <v>128</v>
      </c>
      <c r="F326" s="51">
        <v>13560</v>
      </c>
    </row>
    <row r="327" spans="1:6">
      <c r="A327" s="51">
        <v>17</v>
      </c>
      <c r="B327" s="51" t="s">
        <v>177</v>
      </c>
      <c r="C327" s="51">
        <v>17541</v>
      </c>
      <c r="D327" s="51" t="s">
        <v>573</v>
      </c>
      <c r="E327" s="51">
        <v>100</v>
      </c>
      <c r="F327" s="51">
        <v>17342</v>
      </c>
    </row>
    <row r="328" spans="1:6">
      <c r="A328" s="51">
        <v>17</v>
      </c>
      <c r="B328" s="51" t="s">
        <v>177</v>
      </c>
      <c r="C328" s="51">
        <v>17614</v>
      </c>
      <c r="D328" s="51" t="s">
        <v>574</v>
      </c>
      <c r="E328" s="51">
        <v>247</v>
      </c>
      <c r="F328" s="51">
        <v>48329</v>
      </c>
    </row>
    <row r="329" spans="1:6">
      <c r="A329" s="51">
        <v>17</v>
      </c>
      <c r="B329" s="51" t="s">
        <v>177</v>
      </c>
      <c r="C329" s="51">
        <v>17616</v>
      </c>
      <c r="D329" s="51" t="s">
        <v>575</v>
      </c>
      <c r="E329" s="51">
        <v>42</v>
      </c>
      <c r="F329" s="51">
        <v>9840</v>
      </c>
    </row>
    <row r="330" spans="1:6">
      <c r="A330" s="51">
        <v>17</v>
      </c>
      <c r="B330" s="51" t="s">
        <v>177</v>
      </c>
      <c r="C330" s="51">
        <v>17653</v>
      </c>
      <c r="D330" s="51" t="s">
        <v>576</v>
      </c>
      <c r="E330" s="51">
        <v>188</v>
      </c>
      <c r="F330" s="51">
        <v>16759</v>
      </c>
    </row>
    <row r="331" spans="1:6">
      <c r="A331" s="51">
        <v>17</v>
      </c>
      <c r="B331" s="51" t="s">
        <v>177</v>
      </c>
      <c r="C331" s="51">
        <v>17662</v>
      </c>
      <c r="D331" s="51" t="s">
        <v>577</v>
      </c>
      <c r="E331" s="51">
        <v>4114</v>
      </c>
      <c r="F331" s="51">
        <v>17466</v>
      </c>
    </row>
    <row r="332" spans="1:6">
      <c r="A332" s="51">
        <v>17</v>
      </c>
      <c r="B332" s="51" t="s">
        <v>177</v>
      </c>
      <c r="C332" s="51">
        <v>17665</v>
      </c>
      <c r="D332" s="51" t="s">
        <v>578</v>
      </c>
      <c r="E332" s="51">
        <v>15</v>
      </c>
      <c r="F332" s="51">
        <v>4524</v>
      </c>
    </row>
    <row r="333" spans="1:6">
      <c r="A333" s="51">
        <v>17</v>
      </c>
      <c r="B333" s="51" t="s">
        <v>177</v>
      </c>
      <c r="C333" s="51">
        <v>17777</v>
      </c>
      <c r="D333" s="51" t="s">
        <v>579</v>
      </c>
      <c r="E333" s="51">
        <v>1120</v>
      </c>
      <c r="F333" s="51">
        <v>26571</v>
      </c>
    </row>
    <row r="334" spans="1:6">
      <c r="A334" s="51">
        <v>17</v>
      </c>
      <c r="B334" s="51" t="s">
        <v>177</v>
      </c>
      <c r="C334" s="51">
        <v>17867</v>
      </c>
      <c r="D334" s="51" t="s">
        <v>580</v>
      </c>
      <c r="E334" s="51">
        <v>107</v>
      </c>
      <c r="F334" s="51">
        <v>8172</v>
      </c>
    </row>
    <row r="335" spans="1:6">
      <c r="A335" s="51">
        <v>17</v>
      </c>
      <c r="B335" s="51" t="s">
        <v>177</v>
      </c>
      <c r="C335" s="51">
        <v>17873</v>
      </c>
      <c r="D335" s="51" t="s">
        <v>581</v>
      </c>
      <c r="E335" s="51">
        <v>660</v>
      </c>
      <c r="F335" s="51">
        <v>62831</v>
      </c>
    </row>
    <row r="336" spans="1:6">
      <c r="A336" s="51">
        <v>17</v>
      </c>
      <c r="B336" s="51" t="s">
        <v>177</v>
      </c>
      <c r="C336" s="51">
        <v>17877</v>
      </c>
      <c r="D336" s="51" t="s">
        <v>582</v>
      </c>
      <c r="E336" s="51">
        <v>98</v>
      </c>
      <c r="F336" s="51">
        <v>12432</v>
      </c>
    </row>
    <row r="337" spans="1:6">
      <c r="A337" s="51">
        <v>18</v>
      </c>
      <c r="B337" s="51" t="s">
        <v>178</v>
      </c>
      <c r="C337" s="51">
        <v>18001</v>
      </c>
      <c r="D337" s="51" t="s">
        <v>583</v>
      </c>
      <c r="E337" s="51">
        <v>2041</v>
      </c>
      <c r="F337" s="51">
        <v>156789</v>
      </c>
    </row>
    <row r="338" spans="1:6">
      <c r="A338" s="51">
        <v>18</v>
      </c>
      <c r="B338" s="51" t="s">
        <v>178</v>
      </c>
      <c r="C338" s="51">
        <v>18029</v>
      </c>
      <c r="D338" s="51" t="s">
        <v>584</v>
      </c>
      <c r="E338" s="51">
        <v>34</v>
      </c>
      <c r="F338" s="51">
        <v>4514</v>
      </c>
    </row>
    <row r="339" spans="1:6">
      <c r="A339" s="51">
        <v>18</v>
      </c>
      <c r="B339" s="51" t="s">
        <v>178</v>
      </c>
      <c r="C339" s="51">
        <v>18094</v>
      </c>
      <c r="D339" s="51" t="s">
        <v>585</v>
      </c>
      <c r="E339" s="51">
        <v>35</v>
      </c>
      <c r="F339" s="51">
        <v>9075</v>
      </c>
    </row>
    <row r="340" spans="1:6">
      <c r="A340" s="51">
        <v>18</v>
      </c>
      <c r="B340" s="51" t="s">
        <v>178</v>
      </c>
      <c r="C340" s="51">
        <v>18150</v>
      </c>
      <c r="D340" s="51" t="s">
        <v>586</v>
      </c>
      <c r="E340" s="51">
        <v>383</v>
      </c>
      <c r="F340" s="51">
        <v>27939</v>
      </c>
    </row>
    <row r="341" spans="1:6">
      <c r="A341" s="51">
        <v>18</v>
      </c>
      <c r="B341" s="51" t="s">
        <v>178</v>
      </c>
      <c r="C341" s="51">
        <v>18205</v>
      </c>
      <c r="D341" s="51" t="s">
        <v>587</v>
      </c>
      <c r="E341" s="51">
        <v>235</v>
      </c>
      <c r="F341" s="51">
        <v>7518</v>
      </c>
    </row>
    <row r="342" spans="1:6">
      <c r="A342" s="51">
        <v>18</v>
      </c>
      <c r="B342" s="51" t="s">
        <v>178</v>
      </c>
      <c r="C342" s="51">
        <v>18247</v>
      </c>
      <c r="D342" s="51" t="s">
        <v>588</v>
      </c>
      <c r="E342" s="51">
        <v>1087</v>
      </c>
      <c r="F342" s="51">
        <v>17775</v>
      </c>
    </row>
    <row r="343" spans="1:6">
      <c r="A343" s="51">
        <v>18</v>
      </c>
      <c r="B343" s="51" t="s">
        <v>178</v>
      </c>
      <c r="C343" s="51">
        <v>18256</v>
      </c>
      <c r="D343" s="51" t="s">
        <v>589</v>
      </c>
      <c r="E343" s="51">
        <v>71</v>
      </c>
      <c r="F343" s="51">
        <v>13014</v>
      </c>
    </row>
    <row r="344" spans="1:6">
      <c r="A344" s="51">
        <v>18</v>
      </c>
      <c r="B344" s="51" t="s">
        <v>178</v>
      </c>
      <c r="C344" s="51">
        <v>18410</v>
      </c>
      <c r="D344" s="51" t="s">
        <v>590</v>
      </c>
      <c r="E344" s="51">
        <v>40</v>
      </c>
      <c r="F344" s="51">
        <v>12128</v>
      </c>
    </row>
    <row r="345" spans="1:6">
      <c r="A345" s="51">
        <v>18</v>
      </c>
      <c r="B345" s="51" t="s">
        <v>178</v>
      </c>
      <c r="C345" s="51">
        <v>18460</v>
      </c>
      <c r="D345" s="51" t="s">
        <v>591</v>
      </c>
      <c r="E345" s="51">
        <v>19</v>
      </c>
      <c r="F345" s="51">
        <v>7507</v>
      </c>
    </row>
    <row r="346" spans="1:6">
      <c r="A346" s="51">
        <v>18</v>
      </c>
      <c r="B346" s="51" t="s">
        <v>178</v>
      </c>
      <c r="C346" s="51">
        <v>18479</v>
      </c>
      <c r="D346" s="51" t="s">
        <v>592</v>
      </c>
      <c r="E346" s="51">
        <v>18</v>
      </c>
      <c r="F346" s="51">
        <v>3350</v>
      </c>
    </row>
    <row r="347" spans="1:6">
      <c r="A347" s="51">
        <v>18</v>
      </c>
      <c r="B347" s="51" t="s">
        <v>178</v>
      </c>
      <c r="C347" s="51">
        <v>18592</v>
      </c>
      <c r="D347" s="51" t="s">
        <v>593</v>
      </c>
      <c r="E347" s="51">
        <v>243</v>
      </c>
      <c r="F347" s="51">
        <v>24395</v>
      </c>
    </row>
    <row r="348" spans="1:6">
      <c r="A348" s="51">
        <v>18</v>
      </c>
      <c r="B348" s="51" t="s">
        <v>178</v>
      </c>
      <c r="C348" s="51">
        <v>18610</v>
      </c>
      <c r="D348" s="51" t="s">
        <v>594</v>
      </c>
      <c r="E348" s="51">
        <v>100</v>
      </c>
      <c r="F348" s="51">
        <v>11364</v>
      </c>
    </row>
    <row r="349" spans="1:6">
      <c r="A349" s="51">
        <v>18</v>
      </c>
      <c r="B349" s="51" t="s">
        <v>178</v>
      </c>
      <c r="C349" s="51">
        <v>18753</v>
      </c>
      <c r="D349" s="51" t="s">
        <v>595</v>
      </c>
      <c r="E349" s="51">
        <v>387</v>
      </c>
      <c r="F349" s="51">
        <v>42390</v>
      </c>
    </row>
    <row r="350" spans="1:6">
      <c r="A350" s="51">
        <v>18</v>
      </c>
      <c r="B350" s="51" t="s">
        <v>178</v>
      </c>
      <c r="C350" s="51">
        <v>18756</v>
      </c>
      <c r="D350" s="51" t="s">
        <v>596</v>
      </c>
      <c r="E350" s="51">
        <v>201</v>
      </c>
      <c r="F350" s="51">
        <v>10331</v>
      </c>
    </row>
    <row r="351" spans="1:6">
      <c r="A351" s="51">
        <v>18</v>
      </c>
      <c r="B351" s="51" t="s">
        <v>178</v>
      </c>
      <c r="C351" s="51">
        <v>18785</v>
      </c>
      <c r="D351" s="51" t="s">
        <v>597</v>
      </c>
      <c r="E351" s="51">
        <v>153</v>
      </c>
      <c r="F351" s="51">
        <v>5431</v>
      </c>
    </row>
    <row r="352" spans="1:6">
      <c r="A352" s="51">
        <v>18</v>
      </c>
      <c r="B352" s="51" t="s">
        <v>178</v>
      </c>
      <c r="C352" s="51">
        <v>18860</v>
      </c>
      <c r="D352" s="51" t="s">
        <v>368</v>
      </c>
      <c r="E352" s="51">
        <v>40</v>
      </c>
      <c r="F352" s="51">
        <v>6082</v>
      </c>
    </row>
    <row r="353" spans="1:6">
      <c r="A353" s="51">
        <v>19</v>
      </c>
      <c r="B353" s="51" t="s">
        <v>179</v>
      </c>
      <c r="C353" s="51">
        <v>19001</v>
      </c>
      <c r="D353" s="51" t="s">
        <v>598</v>
      </c>
      <c r="E353" s="51">
        <v>6048</v>
      </c>
      <c r="F353" s="51">
        <v>277270</v>
      </c>
    </row>
    <row r="354" spans="1:6">
      <c r="A354" s="51">
        <v>19</v>
      </c>
      <c r="B354" s="51" t="s">
        <v>179</v>
      </c>
      <c r="C354" s="51">
        <v>19022</v>
      </c>
      <c r="D354" s="51" t="s">
        <v>599</v>
      </c>
      <c r="E354" s="51">
        <v>11</v>
      </c>
      <c r="F354" s="51">
        <v>16523</v>
      </c>
    </row>
    <row r="355" spans="1:6">
      <c r="A355" s="51">
        <v>19</v>
      </c>
      <c r="B355" s="51" t="s">
        <v>179</v>
      </c>
      <c r="C355" s="51">
        <v>19050</v>
      </c>
      <c r="D355" s="51" t="s">
        <v>266</v>
      </c>
      <c r="E355" s="51">
        <v>128</v>
      </c>
      <c r="F355" s="51">
        <v>20136</v>
      </c>
    </row>
    <row r="356" spans="1:6">
      <c r="A356" s="51">
        <v>19</v>
      </c>
      <c r="B356" s="51" t="s">
        <v>179</v>
      </c>
      <c r="C356" s="51">
        <v>19075</v>
      </c>
      <c r="D356" s="51" t="s">
        <v>600</v>
      </c>
      <c r="E356" s="51">
        <v>2342</v>
      </c>
      <c r="F356" s="51">
        <v>18910</v>
      </c>
    </row>
    <row r="357" spans="1:6">
      <c r="A357" s="51">
        <v>19</v>
      </c>
      <c r="B357" s="51" t="s">
        <v>179</v>
      </c>
      <c r="C357" s="51">
        <v>19100</v>
      </c>
      <c r="D357" s="51" t="s">
        <v>601</v>
      </c>
      <c r="E357" s="51">
        <v>1822</v>
      </c>
      <c r="F357" s="51">
        <v>35837</v>
      </c>
    </row>
    <row r="358" spans="1:6">
      <c r="A358" s="51">
        <v>19</v>
      </c>
      <c r="B358" s="51" t="s">
        <v>179</v>
      </c>
      <c r="C358" s="51">
        <v>19110</v>
      </c>
      <c r="D358" s="51" t="s">
        <v>602</v>
      </c>
      <c r="E358" s="51">
        <v>16569</v>
      </c>
      <c r="F358" s="51">
        <v>25257</v>
      </c>
    </row>
    <row r="359" spans="1:6">
      <c r="A359" s="51">
        <v>19</v>
      </c>
      <c r="B359" s="51" t="s">
        <v>179</v>
      </c>
      <c r="C359" s="51">
        <v>19130</v>
      </c>
      <c r="D359" s="51" t="s">
        <v>603</v>
      </c>
      <c r="E359" s="51">
        <v>1033</v>
      </c>
      <c r="F359" s="51">
        <v>32237</v>
      </c>
    </row>
    <row r="360" spans="1:6">
      <c r="A360" s="51">
        <v>19</v>
      </c>
      <c r="B360" s="51" t="s">
        <v>179</v>
      </c>
      <c r="C360" s="51">
        <v>19137</v>
      </c>
      <c r="D360" s="51" t="s">
        <v>604</v>
      </c>
      <c r="E360" s="51">
        <v>119</v>
      </c>
      <c r="F360" s="51">
        <v>36139</v>
      </c>
    </row>
    <row r="361" spans="1:6">
      <c r="A361" s="51">
        <v>19</v>
      </c>
      <c r="B361" s="51" t="s">
        <v>179</v>
      </c>
      <c r="C361" s="51">
        <v>19142</v>
      </c>
      <c r="D361" s="51" t="s">
        <v>605</v>
      </c>
      <c r="E361" s="51">
        <v>6409</v>
      </c>
      <c r="F361" s="51">
        <v>25416</v>
      </c>
    </row>
    <row r="362" spans="1:6">
      <c r="A362" s="51">
        <v>19</v>
      </c>
      <c r="B362" s="51" t="s">
        <v>179</v>
      </c>
      <c r="C362" s="51">
        <v>19212</v>
      </c>
      <c r="D362" s="51" t="s">
        <v>606</v>
      </c>
      <c r="E362" s="51">
        <v>2511</v>
      </c>
      <c r="F362" s="51">
        <v>21975</v>
      </c>
    </row>
    <row r="363" spans="1:6">
      <c r="A363" s="51">
        <v>19</v>
      </c>
      <c r="B363" s="51" t="s">
        <v>179</v>
      </c>
      <c r="C363" s="51">
        <v>19256</v>
      </c>
      <c r="D363" s="51" t="s">
        <v>607</v>
      </c>
      <c r="E363" s="51">
        <v>4028</v>
      </c>
      <c r="F363" s="51">
        <v>38688</v>
      </c>
    </row>
    <row r="364" spans="1:6">
      <c r="A364" s="51">
        <v>19</v>
      </c>
      <c r="B364" s="51" t="s">
        <v>179</v>
      </c>
      <c r="C364" s="51">
        <v>19290</v>
      </c>
      <c r="D364" s="51" t="s">
        <v>583</v>
      </c>
      <c r="E364" s="51">
        <v>4</v>
      </c>
      <c r="F364" s="51">
        <v>5089</v>
      </c>
    </row>
    <row r="365" spans="1:6">
      <c r="A365" s="51">
        <v>19</v>
      </c>
      <c r="B365" s="51" t="s">
        <v>179</v>
      </c>
      <c r="C365" s="51">
        <v>19300</v>
      </c>
      <c r="D365" s="51" t="s">
        <v>608</v>
      </c>
      <c r="E365" s="51">
        <v>17670</v>
      </c>
      <c r="F365" s="51">
        <v>18513</v>
      </c>
    </row>
    <row r="366" spans="1:6">
      <c r="A366" s="51">
        <v>19</v>
      </c>
      <c r="B366" s="51" t="s">
        <v>179</v>
      </c>
      <c r="C366" s="51">
        <v>19318</v>
      </c>
      <c r="D366" s="51" t="s">
        <v>609</v>
      </c>
      <c r="E366" s="51">
        <v>22826</v>
      </c>
      <c r="F366" s="51">
        <v>24037</v>
      </c>
    </row>
    <row r="367" spans="1:6">
      <c r="A367" s="51">
        <v>19</v>
      </c>
      <c r="B367" s="51" t="s">
        <v>179</v>
      </c>
      <c r="C367" s="51">
        <v>19355</v>
      </c>
      <c r="D367" s="51" t="s">
        <v>610</v>
      </c>
      <c r="E367" s="51">
        <v>42</v>
      </c>
      <c r="F367" s="51">
        <v>26571</v>
      </c>
    </row>
    <row r="368" spans="1:6">
      <c r="A368" s="51">
        <v>19</v>
      </c>
      <c r="B368" s="51" t="s">
        <v>179</v>
      </c>
      <c r="C368" s="51">
        <v>19364</v>
      </c>
      <c r="D368" s="51" t="s">
        <v>611</v>
      </c>
      <c r="E368" s="51">
        <v>30</v>
      </c>
      <c r="F368" s="51">
        <v>16353</v>
      </c>
    </row>
    <row r="369" spans="1:6">
      <c r="A369" s="51">
        <v>19</v>
      </c>
      <c r="B369" s="51" t="s">
        <v>179</v>
      </c>
      <c r="C369" s="51">
        <v>19392</v>
      </c>
      <c r="D369" s="51" t="s">
        <v>612</v>
      </c>
      <c r="E369" s="51">
        <v>1270</v>
      </c>
      <c r="F369" s="51">
        <v>9935</v>
      </c>
    </row>
    <row r="370" spans="1:6">
      <c r="A370" s="51">
        <v>19</v>
      </c>
      <c r="B370" s="51" t="s">
        <v>179</v>
      </c>
      <c r="C370" s="51">
        <v>19397</v>
      </c>
      <c r="D370" s="51" t="s">
        <v>613</v>
      </c>
      <c r="E370" s="51">
        <v>31</v>
      </c>
      <c r="F370" s="51">
        <v>19777</v>
      </c>
    </row>
    <row r="371" spans="1:6">
      <c r="A371" s="51">
        <v>19</v>
      </c>
      <c r="B371" s="51" t="s">
        <v>179</v>
      </c>
      <c r="C371" s="51">
        <v>19418</v>
      </c>
      <c r="D371" s="51" t="s">
        <v>614</v>
      </c>
      <c r="E371" s="51">
        <v>12934</v>
      </c>
      <c r="F371" s="51">
        <v>15154</v>
      </c>
    </row>
    <row r="372" spans="1:6">
      <c r="A372" s="51">
        <v>19</v>
      </c>
      <c r="B372" s="51" t="s">
        <v>179</v>
      </c>
      <c r="C372" s="51">
        <v>19450</v>
      </c>
      <c r="D372" s="51" t="s">
        <v>615</v>
      </c>
      <c r="E372" s="51">
        <v>2707</v>
      </c>
      <c r="F372" s="51">
        <v>14824</v>
      </c>
    </row>
    <row r="373" spans="1:6">
      <c r="A373" s="51">
        <v>19</v>
      </c>
      <c r="B373" s="51" t="s">
        <v>179</v>
      </c>
      <c r="C373" s="51">
        <v>19455</v>
      </c>
      <c r="D373" s="51" t="s">
        <v>616</v>
      </c>
      <c r="E373" s="51">
        <v>7852</v>
      </c>
      <c r="F373" s="51">
        <v>28662</v>
      </c>
    </row>
    <row r="374" spans="1:6">
      <c r="A374" s="51">
        <v>19</v>
      </c>
      <c r="B374" s="51" t="s">
        <v>179</v>
      </c>
      <c r="C374" s="51">
        <v>19473</v>
      </c>
      <c r="D374" s="51" t="s">
        <v>422</v>
      </c>
      <c r="E374" s="51">
        <v>633</v>
      </c>
      <c r="F374" s="51">
        <v>29737</v>
      </c>
    </row>
    <row r="375" spans="1:6">
      <c r="A375" s="51">
        <v>19</v>
      </c>
      <c r="B375" s="51" t="s">
        <v>179</v>
      </c>
      <c r="C375" s="51">
        <v>19513</v>
      </c>
      <c r="D375" s="51" t="s">
        <v>617</v>
      </c>
      <c r="E375" s="51">
        <v>8321</v>
      </c>
      <c r="F375" s="51">
        <v>8763</v>
      </c>
    </row>
    <row r="376" spans="1:6">
      <c r="A376" s="51">
        <v>19</v>
      </c>
      <c r="B376" s="51" t="s">
        <v>179</v>
      </c>
      <c r="C376" s="51">
        <v>19517</v>
      </c>
      <c r="D376" s="51" t="s">
        <v>502</v>
      </c>
      <c r="E376" s="51">
        <v>2314</v>
      </c>
      <c r="F376" s="51">
        <v>37666</v>
      </c>
    </row>
    <row r="377" spans="1:6">
      <c r="A377" s="51">
        <v>19</v>
      </c>
      <c r="B377" s="51" t="s">
        <v>179</v>
      </c>
      <c r="C377" s="51">
        <v>19532</v>
      </c>
      <c r="D377" s="51" t="s">
        <v>618</v>
      </c>
      <c r="E377" s="51">
        <v>20072</v>
      </c>
      <c r="F377" s="51">
        <v>28586</v>
      </c>
    </row>
    <row r="378" spans="1:6">
      <c r="A378" s="51">
        <v>19</v>
      </c>
      <c r="B378" s="51" t="s">
        <v>179</v>
      </c>
      <c r="C378" s="51">
        <v>19533</v>
      </c>
      <c r="D378" s="51" t="s">
        <v>619</v>
      </c>
      <c r="E378" s="51">
        <v>221</v>
      </c>
      <c r="F378" s="51">
        <v>7125</v>
      </c>
    </row>
    <row r="379" spans="1:6">
      <c r="A379" s="51">
        <v>19</v>
      </c>
      <c r="B379" s="51" t="s">
        <v>179</v>
      </c>
      <c r="C379" s="51">
        <v>19548</v>
      </c>
      <c r="D379" s="51" t="s">
        <v>620</v>
      </c>
      <c r="E379" s="51">
        <v>618</v>
      </c>
      <c r="F379" s="51">
        <v>33431</v>
      </c>
    </row>
    <row r="380" spans="1:6">
      <c r="A380" s="51">
        <v>19</v>
      </c>
      <c r="B380" s="51" t="s">
        <v>179</v>
      </c>
      <c r="C380" s="51">
        <v>19573</v>
      </c>
      <c r="D380" s="51" t="s">
        <v>621</v>
      </c>
      <c r="E380" s="51">
        <v>38350</v>
      </c>
      <c r="F380" s="51">
        <v>40244</v>
      </c>
    </row>
    <row r="381" spans="1:6">
      <c r="A381" s="51">
        <v>19</v>
      </c>
      <c r="B381" s="51" t="s">
        <v>179</v>
      </c>
      <c r="C381" s="51">
        <v>19585</v>
      </c>
      <c r="D381" s="51" t="s">
        <v>622</v>
      </c>
      <c r="E381" s="51">
        <v>28</v>
      </c>
      <c r="F381" s="51">
        <v>14952</v>
      </c>
    </row>
    <row r="382" spans="1:6">
      <c r="A382" s="51">
        <v>19</v>
      </c>
      <c r="B382" s="51" t="s">
        <v>179</v>
      </c>
      <c r="C382" s="51">
        <v>19622</v>
      </c>
      <c r="D382" s="51" t="s">
        <v>623</v>
      </c>
      <c r="E382" s="51">
        <v>175</v>
      </c>
      <c r="F382" s="51">
        <v>9336</v>
      </c>
    </row>
    <row r="383" spans="1:6">
      <c r="A383" s="51">
        <v>19</v>
      </c>
      <c r="B383" s="51" t="s">
        <v>179</v>
      </c>
      <c r="C383" s="51">
        <v>19693</v>
      </c>
      <c r="D383" s="51" t="s">
        <v>624</v>
      </c>
      <c r="E383" s="51">
        <v>6</v>
      </c>
      <c r="F383" s="51">
        <v>9806</v>
      </c>
    </row>
    <row r="384" spans="1:6">
      <c r="A384" s="51">
        <v>19</v>
      </c>
      <c r="B384" s="51" t="s">
        <v>179</v>
      </c>
      <c r="C384" s="51">
        <v>19698</v>
      </c>
      <c r="D384" s="51" t="s">
        <v>625</v>
      </c>
      <c r="E384" s="51">
        <v>22011</v>
      </c>
      <c r="F384" s="51">
        <v>96032</v>
      </c>
    </row>
    <row r="385" spans="1:6">
      <c r="A385" s="51">
        <v>19</v>
      </c>
      <c r="B385" s="51" t="s">
        <v>179</v>
      </c>
      <c r="C385" s="51">
        <v>19701</v>
      </c>
      <c r="D385" s="51" t="s">
        <v>436</v>
      </c>
      <c r="E385" s="51">
        <v>33</v>
      </c>
      <c r="F385" s="51">
        <v>5045</v>
      </c>
    </row>
    <row r="386" spans="1:6">
      <c r="A386" s="51">
        <v>19</v>
      </c>
      <c r="B386" s="51" t="s">
        <v>179</v>
      </c>
      <c r="C386" s="51">
        <v>19743</v>
      </c>
      <c r="D386" s="51" t="s">
        <v>626</v>
      </c>
      <c r="E386" s="51">
        <v>37</v>
      </c>
      <c r="F386" s="51">
        <v>33508</v>
      </c>
    </row>
    <row r="387" spans="1:6">
      <c r="A387" s="51">
        <v>19</v>
      </c>
      <c r="B387" s="51" t="s">
        <v>179</v>
      </c>
      <c r="C387" s="51">
        <v>19760</v>
      </c>
      <c r="D387" s="51" t="s">
        <v>627</v>
      </c>
      <c r="E387" s="51">
        <v>17</v>
      </c>
      <c r="F387" s="51">
        <v>11958</v>
      </c>
    </row>
    <row r="388" spans="1:6">
      <c r="A388" s="51">
        <v>19</v>
      </c>
      <c r="B388" s="51" t="s">
        <v>179</v>
      </c>
      <c r="C388" s="51">
        <v>19780</v>
      </c>
      <c r="D388" s="51" t="s">
        <v>628</v>
      </c>
      <c r="E388" s="51">
        <v>11056</v>
      </c>
      <c r="F388" s="51">
        <v>19690</v>
      </c>
    </row>
    <row r="389" spans="1:6">
      <c r="A389" s="51">
        <v>19</v>
      </c>
      <c r="B389" s="51" t="s">
        <v>179</v>
      </c>
      <c r="C389" s="51">
        <v>19785</v>
      </c>
      <c r="D389" s="51" t="s">
        <v>629</v>
      </c>
      <c r="E389" s="51">
        <v>13</v>
      </c>
      <c r="F389" s="51">
        <v>6201</v>
      </c>
    </row>
    <row r="390" spans="1:6">
      <c r="A390" s="51">
        <v>19</v>
      </c>
      <c r="B390" s="51" t="s">
        <v>179</v>
      </c>
      <c r="C390" s="51">
        <v>19807</v>
      </c>
      <c r="D390" s="51" t="s">
        <v>630</v>
      </c>
      <c r="E390" s="51">
        <v>160</v>
      </c>
      <c r="F390" s="51">
        <v>32217</v>
      </c>
    </row>
    <row r="391" spans="1:6">
      <c r="A391" s="51">
        <v>19</v>
      </c>
      <c r="B391" s="51" t="s">
        <v>179</v>
      </c>
      <c r="C391" s="51">
        <v>19809</v>
      </c>
      <c r="D391" s="51" t="s">
        <v>631</v>
      </c>
      <c r="E391" s="51">
        <v>17267</v>
      </c>
      <c r="F391" s="51">
        <v>21618</v>
      </c>
    </row>
    <row r="392" spans="1:6">
      <c r="A392" s="51">
        <v>19</v>
      </c>
      <c r="B392" s="51" t="s">
        <v>179</v>
      </c>
      <c r="C392" s="51">
        <v>19821</v>
      </c>
      <c r="D392" s="51" t="s">
        <v>632</v>
      </c>
      <c r="E392" s="51">
        <v>30</v>
      </c>
      <c r="F392" s="51">
        <v>30654</v>
      </c>
    </row>
    <row r="393" spans="1:6">
      <c r="A393" s="51">
        <v>19</v>
      </c>
      <c r="B393" s="51" t="s">
        <v>179</v>
      </c>
      <c r="C393" s="51">
        <v>19824</v>
      </c>
      <c r="D393" s="51" t="s">
        <v>633</v>
      </c>
      <c r="E393" s="51">
        <v>32</v>
      </c>
      <c r="F393" s="51">
        <v>20870</v>
      </c>
    </row>
    <row r="394" spans="1:6">
      <c r="A394" s="51">
        <v>19</v>
      </c>
      <c r="B394" s="51" t="s">
        <v>179</v>
      </c>
      <c r="C394" s="51">
        <v>19845</v>
      </c>
      <c r="D394" s="51" t="s">
        <v>634</v>
      </c>
      <c r="E394" s="51">
        <v>17582</v>
      </c>
      <c r="F394" s="51">
        <v>18761</v>
      </c>
    </row>
    <row r="395" spans="1:6">
      <c r="A395" s="51">
        <v>20</v>
      </c>
      <c r="B395" s="51" t="s">
        <v>180</v>
      </c>
      <c r="C395" s="51">
        <v>20001</v>
      </c>
      <c r="D395" s="51" t="s">
        <v>635</v>
      </c>
      <c r="E395" s="51">
        <v>33163</v>
      </c>
      <c r="F395" s="51">
        <v>459349</v>
      </c>
    </row>
    <row r="396" spans="1:6">
      <c r="A396" s="51">
        <v>20</v>
      </c>
      <c r="B396" s="51" t="s">
        <v>180</v>
      </c>
      <c r="C396" s="51">
        <v>20011</v>
      </c>
      <c r="D396" s="51" t="s">
        <v>636</v>
      </c>
      <c r="E396" s="51">
        <v>1182</v>
      </c>
      <c r="F396" s="51">
        <v>95878</v>
      </c>
    </row>
    <row r="397" spans="1:6">
      <c r="A397" s="51">
        <v>20</v>
      </c>
      <c r="B397" s="51" t="s">
        <v>180</v>
      </c>
      <c r="C397" s="51">
        <v>20013</v>
      </c>
      <c r="D397" s="51" t="s">
        <v>637</v>
      </c>
      <c r="E397" s="51">
        <v>19884</v>
      </c>
      <c r="F397" s="51">
        <v>58621</v>
      </c>
    </row>
    <row r="398" spans="1:6">
      <c r="A398" s="51">
        <v>20</v>
      </c>
      <c r="B398" s="51" t="s">
        <v>180</v>
      </c>
      <c r="C398" s="51">
        <v>20032</v>
      </c>
      <c r="D398" s="51" t="s">
        <v>638</v>
      </c>
      <c r="E398" s="51">
        <v>2925</v>
      </c>
      <c r="F398" s="51">
        <v>18434</v>
      </c>
    </row>
    <row r="399" spans="1:6">
      <c r="A399" s="51">
        <v>20</v>
      </c>
      <c r="B399" s="51" t="s">
        <v>180</v>
      </c>
      <c r="C399" s="51">
        <v>20045</v>
      </c>
      <c r="D399" s="51" t="s">
        <v>639</v>
      </c>
      <c r="E399" s="51">
        <v>2985</v>
      </c>
      <c r="F399" s="51">
        <v>20477</v>
      </c>
    </row>
    <row r="400" spans="1:6">
      <c r="A400" s="51">
        <v>20</v>
      </c>
      <c r="B400" s="51" t="s">
        <v>180</v>
      </c>
      <c r="C400" s="51">
        <v>20060</v>
      </c>
      <c r="D400" s="51" t="s">
        <v>640</v>
      </c>
      <c r="E400" s="51">
        <v>529</v>
      </c>
      <c r="F400" s="51">
        <v>37531</v>
      </c>
    </row>
    <row r="401" spans="1:6">
      <c r="A401" s="51">
        <v>20</v>
      </c>
      <c r="B401" s="51" t="s">
        <v>180</v>
      </c>
      <c r="C401" s="51">
        <v>20175</v>
      </c>
      <c r="D401" s="51" t="s">
        <v>641</v>
      </c>
      <c r="E401" s="51">
        <v>8667</v>
      </c>
      <c r="F401" s="51">
        <v>30289</v>
      </c>
    </row>
    <row r="402" spans="1:6">
      <c r="A402" s="51">
        <v>20</v>
      </c>
      <c r="B402" s="51" t="s">
        <v>180</v>
      </c>
      <c r="C402" s="51">
        <v>20178</v>
      </c>
      <c r="D402" s="51" t="s">
        <v>642</v>
      </c>
      <c r="E402" s="51">
        <v>4688</v>
      </c>
      <c r="F402" s="51">
        <v>27006</v>
      </c>
    </row>
    <row r="403" spans="1:6">
      <c r="A403" s="51">
        <v>20</v>
      </c>
      <c r="B403" s="51" t="s">
        <v>180</v>
      </c>
      <c r="C403" s="51">
        <v>20228</v>
      </c>
      <c r="D403" s="51" t="s">
        <v>643</v>
      </c>
      <c r="E403" s="51">
        <v>1359</v>
      </c>
      <c r="F403" s="51">
        <v>34838</v>
      </c>
    </row>
    <row r="404" spans="1:6">
      <c r="A404" s="51">
        <v>20</v>
      </c>
      <c r="B404" s="51" t="s">
        <v>180</v>
      </c>
      <c r="C404" s="51">
        <v>20238</v>
      </c>
      <c r="D404" s="51" t="s">
        <v>644</v>
      </c>
      <c r="E404" s="51">
        <v>13780</v>
      </c>
      <c r="F404" s="51">
        <v>28550</v>
      </c>
    </row>
    <row r="405" spans="1:6">
      <c r="A405" s="51">
        <v>20</v>
      </c>
      <c r="B405" s="51" t="s">
        <v>180</v>
      </c>
      <c r="C405" s="51">
        <v>20250</v>
      </c>
      <c r="D405" s="51" t="s">
        <v>645</v>
      </c>
      <c r="E405" s="51">
        <v>27458</v>
      </c>
      <c r="F405" s="51">
        <v>34620</v>
      </c>
    </row>
    <row r="406" spans="1:6">
      <c r="A406" s="51">
        <v>20</v>
      </c>
      <c r="B406" s="51" t="s">
        <v>180</v>
      </c>
      <c r="C406" s="51">
        <v>20295</v>
      </c>
      <c r="D406" s="51" t="s">
        <v>646</v>
      </c>
      <c r="E406" s="51">
        <v>2264</v>
      </c>
      <c r="F406" s="51">
        <v>12444</v>
      </c>
    </row>
    <row r="407" spans="1:6">
      <c r="A407" s="51">
        <v>20</v>
      </c>
      <c r="B407" s="51" t="s">
        <v>180</v>
      </c>
      <c r="C407" s="51">
        <v>20310</v>
      </c>
      <c r="D407" s="51" t="s">
        <v>647</v>
      </c>
      <c r="E407" s="51">
        <v>4</v>
      </c>
      <c r="F407" s="51">
        <v>4053</v>
      </c>
    </row>
    <row r="408" spans="1:6">
      <c r="A408" s="51">
        <v>20</v>
      </c>
      <c r="B408" s="51" t="s">
        <v>180</v>
      </c>
      <c r="C408" s="51">
        <v>20383</v>
      </c>
      <c r="D408" s="51" t="s">
        <v>648</v>
      </c>
      <c r="E408" s="51">
        <v>367</v>
      </c>
      <c r="F408" s="51">
        <v>14989</v>
      </c>
    </row>
    <row r="409" spans="1:6">
      <c r="A409" s="51">
        <v>20</v>
      </c>
      <c r="B409" s="51" t="s">
        <v>180</v>
      </c>
      <c r="C409" s="51">
        <v>20400</v>
      </c>
      <c r="D409" s="51" t="s">
        <v>649</v>
      </c>
      <c r="E409" s="51">
        <v>8986</v>
      </c>
      <c r="F409" s="51">
        <v>37356</v>
      </c>
    </row>
    <row r="410" spans="1:6">
      <c r="A410" s="51">
        <v>20</v>
      </c>
      <c r="B410" s="51" t="s">
        <v>180</v>
      </c>
      <c r="C410" s="51">
        <v>20443</v>
      </c>
      <c r="D410" s="51" t="s">
        <v>650</v>
      </c>
      <c r="E410" s="51">
        <v>274</v>
      </c>
      <c r="F410" s="51">
        <v>9313</v>
      </c>
    </row>
    <row r="411" spans="1:6">
      <c r="A411" s="51">
        <v>20</v>
      </c>
      <c r="B411" s="51" t="s">
        <v>180</v>
      </c>
      <c r="C411" s="51">
        <v>20517</v>
      </c>
      <c r="D411" s="51" t="s">
        <v>651</v>
      </c>
      <c r="E411" s="51">
        <v>190</v>
      </c>
      <c r="F411" s="51">
        <v>16800</v>
      </c>
    </row>
    <row r="412" spans="1:6">
      <c r="A412" s="51">
        <v>20</v>
      </c>
      <c r="B412" s="51" t="s">
        <v>180</v>
      </c>
      <c r="C412" s="51">
        <v>20550</v>
      </c>
      <c r="D412" s="51" t="s">
        <v>652</v>
      </c>
      <c r="E412" s="51">
        <v>3090</v>
      </c>
      <c r="F412" s="51">
        <v>18497</v>
      </c>
    </row>
    <row r="413" spans="1:6">
      <c r="A413" s="51">
        <v>20</v>
      </c>
      <c r="B413" s="51" t="s">
        <v>180</v>
      </c>
      <c r="C413" s="51">
        <v>20570</v>
      </c>
      <c r="D413" s="51" t="s">
        <v>653</v>
      </c>
      <c r="E413" s="51">
        <v>55</v>
      </c>
      <c r="F413" s="51">
        <v>22929</v>
      </c>
    </row>
    <row r="414" spans="1:6">
      <c r="A414" s="51">
        <v>20</v>
      </c>
      <c r="B414" s="51" t="s">
        <v>180</v>
      </c>
      <c r="C414" s="51">
        <v>20614</v>
      </c>
      <c r="D414" s="51" t="s">
        <v>654</v>
      </c>
      <c r="E414" s="51">
        <v>12</v>
      </c>
      <c r="F414" s="51">
        <v>14408</v>
      </c>
    </row>
    <row r="415" spans="1:6">
      <c r="A415" s="51">
        <v>20</v>
      </c>
      <c r="B415" s="51" t="s">
        <v>180</v>
      </c>
      <c r="C415" s="51">
        <v>20621</v>
      </c>
      <c r="D415" s="51" t="s">
        <v>655</v>
      </c>
      <c r="E415" s="51">
        <v>1159</v>
      </c>
      <c r="F415" s="51">
        <v>26109</v>
      </c>
    </row>
    <row r="416" spans="1:6">
      <c r="A416" s="51">
        <v>20</v>
      </c>
      <c r="B416" s="51" t="s">
        <v>180</v>
      </c>
      <c r="C416" s="51">
        <v>20710</v>
      </c>
      <c r="D416" s="51" t="s">
        <v>656</v>
      </c>
      <c r="E416" s="51">
        <v>88</v>
      </c>
      <c r="F416" s="51">
        <v>23040</v>
      </c>
    </row>
    <row r="417" spans="1:6">
      <c r="A417" s="51">
        <v>20</v>
      </c>
      <c r="B417" s="51" t="s">
        <v>180</v>
      </c>
      <c r="C417" s="51">
        <v>20750</v>
      </c>
      <c r="D417" s="51" t="s">
        <v>657</v>
      </c>
      <c r="E417" s="51">
        <v>393</v>
      </c>
      <c r="F417" s="51">
        <v>18531</v>
      </c>
    </row>
    <row r="418" spans="1:6">
      <c r="A418" s="51">
        <v>20</v>
      </c>
      <c r="B418" s="51" t="s">
        <v>180</v>
      </c>
      <c r="C418" s="51">
        <v>20770</v>
      </c>
      <c r="D418" s="51" t="s">
        <v>658</v>
      </c>
      <c r="E418" s="51">
        <v>50</v>
      </c>
      <c r="F418" s="51">
        <v>20452</v>
      </c>
    </row>
    <row r="419" spans="1:6">
      <c r="A419" s="51">
        <v>20</v>
      </c>
      <c r="B419" s="51" t="s">
        <v>180</v>
      </c>
      <c r="C419" s="51">
        <v>20787</v>
      </c>
      <c r="D419" s="51" t="s">
        <v>659</v>
      </c>
      <c r="E419" s="51">
        <v>8884</v>
      </c>
      <c r="F419" s="51">
        <v>14063</v>
      </c>
    </row>
    <row r="420" spans="1:6">
      <c r="A420" s="51">
        <v>23</v>
      </c>
      <c r="B420" s="51" t="s">
        <v>181</v>
      </c>
      <c r="C420" s="51">
        <v>23001</v>
      </c>
      <c r="D420" s="51" t="s">
        <v>660</v>
      </c>
      <c r="E420" s="51">
        <v>7388</v>
      </c>
      <c r="F420" s="51">
        <v>433723</v>
      </c>
    </row>
    <row r="421" spans="1:6">
      <c r="A421" s="51">
        <v>23</v>
      </c>
      <c r="B421" s="51" t="s">
        <v>181</v>
      </c>
      <c r="C421" s="51">
        <v>23068</v>
      </c>
      <c r="D421" s="51" t="s">
        <v>661</v>
      </c>
      <c r="E421" s="51">
        <v>1582</v>
      </c>
      <c r="F421" s="51">
        <v>38816</v>
      </c>
    </row>
    <row r="422" spans="1:6">
      <c r="A422" s="51">
        <v>23</v>
      </c>
      <c r="B422" s="51" t="s">
        <v>181</v>
      </c>
      <c r="C422" s="51">
        <v>23079</v>
      </c>
      <c r="D422" s="51" t="s">
        <v>455</v>
      </c>
      <c r="E422" s="51">
        <v>195</v>
      </c>
      <c r="F422" s="51">
        <v>18344</v>
      </c>
    </row>
    <row r="423" spans="1:6">
      <c r="A423" s="51">
        <v>23</v>
      </c>
      <c r="B423" s="51" t="s">
        <v>181</v>
      </c>
      <c r="C423" s="51">
        <v>23090</v>
      </c>
      <c r="D423" s="51" t="s">
        <v>662</v>
      </c>
      <c r="E423" s="51">
        <v>132</v>
      </c>
      <c r="F423" s="51">
        <v>14831</v>
      </c>
    </row>
    <row r="424" spans="1:6">
      <c r="A424" s="51">
        <v>23</v>
      </c>
      <c r="B424" s="51" t="s">
        <v>181</v>
      </c>
      <c r="C424" s="51">
        <v>23162</v>
      </c>
      <c r="D424" s="51" t="s">
        <v>663</v>
      </c>
      <c r="E424" s="51">
        <v>1190</v>
      </c>
      <c r="F424" s="51">
        <v>96252</v>
      </c>
    </row>
    <row r="425" spans="1:6">
      <c r="A425" s="51">
        <v>23</v>
      </c>
      <c r="B425" s="51" t="s">
        <v>181</v>
      </c>
      <c r="C425" s="51">
        <v>23168</v>
      </c>
      <c r="D425" s="51" t="s">
        <v>664</v>
      </c>
      <c r="E425" s="51">
        <v>49</v>
      </c>
      <c r="F425" s="51">
        <v>13492</v>
      </c>
    </row>
    <row r="426" spans="1:6">
      <c r="A426" s="51">
        <v>23</v>
      </c>
      <c r="B426" s="51" t="s">
        <v>181</v>
      </c>
      <c r="C426" s="51">
        <v>23182</v>
      </c>
      <c r="D426" s="51" t="s">
        <v>665</v>
      </c>
      <c r="E426" s="51">
        <v>579</v>
      </c>
      <c r="F426" s="51">
        <v>42680</v>
      </c>
    </row>
    <row r="427" spans="1:6">
      <c r="A427" s="51">
        <v>23</v>
      </c>
      <c r="B427" s="51" t="s">
        <v>181</v>
      </c>
      <c r="C427" s="51">
        <v>23189</v>
      </c>
      <c r="D427" s="51" t="s">
        <v>666</v>
      </c>
      <c r="E427" s="51">
        <v>201</v>
      </c>
      <c r="F427" s="51">
        <v>56278</v>
      </c>
    </row>
    <row r="428" spans="1:6">
      <c r="A428" s="51">
        <v>23</v>
      </c>
      <c r="B428" s="51" t="s">
        <v>181</v>
      </c>
      <c r="C428" s="51">
        <v>23300</v>
      </c>
      <c r="D428" s="51" t="s">
        <v>667</v>
      </c>
      <c r="E428" s="51">
        <v>270</v>
      </c>
      <c r="F428" s="51">
        <v>16215</v>
      </c>
    </row>
    <row r="429" spans="1:6">
      <c r="A429" s="51">
        <v>23</v>
      </c>
      <c r="B429" s="51" t="s">
        <v>181</v>
      </c>
      <c r="C429" s="51">
        <v>23350</v>
      </c>
      <c r="D429" s="51" t="s">
        <v>668</v>
      </c>
      <c r="E429" s="51">
        <v>137</v>
      </c>
      <c r="F429" s="51">
        <v>13742</v>
      </c>
    </row>
    <row r="430" spans="1:6">
      <c r="A430" s="51">
        <v>23</v>
      </c>
      <c r="B430" s="51" t="s">
        <v>181</v>
      </c>
      <c r="C430" s="51">
        <v>23417</v>
      </c>
      <c r="D430" s="51" t="s">
        <v>669</v>
      </c>
      <c r="E430" s="51">
        <v>1789</v>
      </c>
      <c r="F430" s="51">
        <v>98491</v>
      </c>
    </row>
    <row r="431" spans="1:6">
      <c r="A431" s="51">
        <v>23</v>
      </c>
      <c r="B431" s="51" t="s">
        <v>181</v>
      </c>
      <c r="C431" s="51">
        <v>23419</v>
      </c>
      <c r="D431" s="51" t="s">
        <v>670</v>
      </c>
      <c r="E431" s="51">
        <v>2304</v>
      </c>
      <c r="F431" s="51">
        <v>15886</v>
      </c>
    </row>
    <row r="432" spans="1:6">
      <c r="A432" s="51">
        <v>23</v>
      </c>
      <c r="B432" s="51" t="s">
        <v>181</v>
      </c>
      <c r="C432" s="51">
        <v>23464</v>
      </c>
      <c r="D432" s="51" t="s">
        <v>671</v>
      </c>
      <c r="E432" s="51">
        <v>645</v>
      </c>
      <c r="F432" s="51">
        <v>16264</v>
      </c>
    </row>
    <row r="433" spans="1:6">
      <c r="A433" s="51">
        <v>23</v>
      </c>
      <c r="B433" s="51" t="s">
        <v>181</v>
      </c>
      <c r="C433" s="51">
        <v>23466</v>
      </c>
      <c r="D433" s="51" t="s">
        <v>672</v>
      </c>
      <c r="E433" s="51">
        <v>750</v>
      </c>
      <c r="F433" s="51">
        <v>71824</v>
      </c>
    </row>
    <row r="434" spans="1:6">
      <c r="A434" s="51">
        <v>23</v>
      </c>
      <c r="B434" s="51" t="s">
        <v>181</v>
      </c>
      <c r="C434" s="51">
        <v>23500</v>
      </c>
      <c r="D434" s="51" t="s">
        <v>673</v>
      </c>
      <c r="E434" s="51">
        <v>21911</v>
      </c>
      <c r="F434" s="51">
        <v>25095</v>
      </c>
    </row>
    <row r="435" spans="1:6">
      <c r="A435" s="51">
        <v>23</v>
      </c>
      <c r="B435" s="51" t="s">
        <v>181</v>
      </c>
      <c r="C435" s="51">
        <v>23555</v>
      </c>
      <c r="D435" s="51" t="s">
        <v>674</v>
      </c>
      <c r="E435" s="51">
        <v>937</v>
      </c>
      <c r="F435" s="51">
        <v>60259</v>
      </c>
    </row>
    <row r="436" spans="1:6">
      <c r="A436" s="51">
        <v>23</v>
      </c>
      <c r="B436" s="51" t="s">
        <v>181</v>
      </c>
      <c r="C436" s="51">
        <v>23570</v>
      </c>
      <c r="D436" s="51" t="s">
        <v>675</v>
      </c>
      <c r="E436" s="51">
        <v>1891</v>
      </c>
      <c r="F436" s="51">
        <v>26968</v>
      </c>
    </row>
    <row r="437" spans="1:6">
      <c r="A437" s="51">
        <v>23</v>
      </c>
      <c r="B437" s="51" t="s">
        <v>181</v>
      </c>
      <c r="C437" s="51">
        <v>23574</v>
      </c>
      <c r="D437" s="51" t="s">
        <v>676</v>
      </c>
      <c r="E437" s="51">
        <v>13478</v>
      </c>
      <c r="F437" s="51">
        <v>19474</v>
      </c>
    </row>
    <row r="438" spans="1:6">
      <c r="A438" s="51">
        <v>23</v>
      </c>
      <c r="B438" s="51" t="s">
        <v>181</v>
      </c>
      <c r="C438" s="51">
        <v>23580</v>
      </c>
      <c r="D438" s="51" t="s">
        <v>677</v>
      </c>
      <c r="E438" s="51">
        <v>553</v>
      </c>
      <c r="F438" s="51">
        <v>35362</v>
      </c>
    </row>
    <row r="439" spans="1:6">
      <c r="A439" s="51">
        <v>23</v>
      </c>
      <c r="B439" s="51" t="s">
        <v>181</v>
      </c>
      <c r="C439" s="51">
        <v>23586</v>
      </c>
      <c r="D439" s="51" t="s">
        <v>678</v>
      </c>
      <c r="E439" s="51">
        <v>80</v>
      </c>
      <c r="F439" s="51">
        <v>14705</v>
      </c>
    </row>
    <row r="440" spans="1:6">
      <c r="A440" s="51">
        <v>23</v>
      </c>
      <c r="B440" s="51" t="s">
        <v>181</v>
      </c>
      <c r="C440" s="51">
        <v>23660</v>
      </c>
      <c r="D440" s="51" t="s">
        <v>679</v>
      </c>
      <c r="E440" s="51">
        <v>789</v>
      </c>
      <c r="F440" s="51">
        <v>94020</v>
      </c>
    </row>
    <row r="441" spans="1:6">
      <c r="A441" s="51">
        <v>23</v>
      </c>
      <c r="B441" s="51" t="s">
        <v>181</v>
      </c>
      <c r="C441" s="51">
        <v>23670</v>
      </c>
      <c r="D441" s="51" t="s">
        <v>680</v>
      </c>
      <c r="E441" s="51">
        <v>97</v>
      </c>
      <c r="F441" s="51">
        <v>42046</v>
      </c>
    </row>
    <row r="442" spans="1:6">
      <c r="A442" s="51">
        <v>23</v>
      </c>
      <c r="B442" s="51" t="s">
        <v>181</v>
      </c>
      <c r="C442" s="51">
        <v>23672</v>
      </c>
      <c r="D442" s="51" t="s">
        <v>681</v>
      </c>
      <c r="E442" s="51">
        <v>17328</v>
      </c>
      <c r="F442" s="51">
        <v>29028</v>
      </c>
    </row>
    <row r="443" spans="1:6">
      <c r="A443" s="51">
        <v>23</v>
      </c>
      <c r="B443" s="51" t="s">
        <v>181</v>
      </c>
      <c r="C443" s="51">
        <v>23675</v>
      </c>
      <c r="D443" s="51" t="s">
        <v>682</v>
      </c>
      <c r="E443" s="51">
        <v>15296</v>
      </c>
      <c r="F443" s="51">
        <v>29437</v>
      </c>
    </row>
    <row r="444" spans="1:6">
      <c r="A444" s="51">
        <v>23</v>
      </c>
      <c r="B444" s="51" t="s">
        <v>181</v>
      </c>
      <c r="C444" s="51">
        <v>23678</v>
      </c>
      <c r="D444" s="51" t="s">
        <v>341</v>
      </c>
      <c r="E444" s="51">
        <v>60</v>
      </c>
      <c r="F444" s="51">
        <v>23532</v>
      </c>
    </row>
    <row r="445" spans="1:6">
      <c r="A445" s="51">
        <v>23</v>
      </c>
      <c r="B445" s="51" t="s">
        <v>181</v>
      </c>
      <c r="C445" s="51">
        <v>23682</v>
      </c>
      <c r="D445" s="51" t="s">
        <v>683</v>
      </c>
      <c r="E445" s="51">
        <v>2633</v>
      </c>
      <c r="F445" s="51">
        <v>11059</v>
      </c>
    </row>
    <row r="446" spans="1:6">
      <c r="A446" s="51">
        <v>23</v>
      </c>
      <c r="B446" s="51" t="s">
        <v>181</v>
      </c>
      <c r="C446" s="51">
        <v>23686</v>
      </c>
      <c r="D446" s="51" t="s">
        <v>684</v>
      </c>
      <c r="E446" s="51">
        <v>1262</v>
      </c>
      <c r="F446" s="51">
        <v>40617</v>
      </c>
    </row>
    <row r="447" spans="1:6">
      <c r="A447" s="51">
        <v>23</v>
      </c>
      <c r="B447" s="51" t="s">
        <v>181</v>
      </c>
      <c r="C447" s="51">
        <v>23807</v>
      </c>
      <c r="D447" s="51" t="s">
        <v>685</v>
      </c>
      <c r="E447" s="51">
        <v>6986</v>
      </c>
      <c r="F447" s="51">
        <v>86578</v>
      </c>
    </row>
    <row r="448" spans="1:6">
      <c r="A448" s="51">
        <v>23</v>
      </c>
      <c r="B448" s="51" t="s">
        <v>181</v>
      </c>
      <c r="C448" s="51">
        <v>23815</v>
      </c>
      <c r="D448" s="51" t="s">
        <v>686</v>
      </c>
      <c r="E448" s="51">
        <v>502</v>
      </c>
      <c r="F448" s="51">
        <v>40033</v>
      </c>
    </row>
    <row r="449" spans="1:6">
      <c r="A449" s="51">
        <v>23</v>
      </c>
      <c r="B449" s="51" t="s">
        <v>181</v>
      </c>
      <c r="C449" s="51">
        <v>23855</v>
      </c>
      <c r="D449" s="51" t="s">
        <v>687</v>
      </c>
      <c r="E449" s="51">
        <v>1481</v>
      </c>
      <c r="F449" s="51">
        <v>30545</v>
      </c>
    </row>
    <row r="450" spans="1:6">
      <c r="A450" s="51">
        <v>25</v>
      </c>
      <c r="B450" s="51" t="s">
        <v>182</v>
      </c>
      <c r="C450" s="51">
        <v>25001</v>
      </c>
      <c r="D450" s="51" t="s">
        <v>688</v>
      </c>
      <c r="E450" s="51">
        <v>88</v>
      </c>
      <c r="F450" s="51">
        <v>10742</v>
      </c>
    </row>
    <row r="451" spans="1:6">
      <c r="A451" s="51">
        <v>25</v>
      </c>
      <c r="B451" s="51" t="s">
        <v>182</v>
      </c>
      <c r="C451" s="51">
        <v>25019</v>
      </c>
      <c r="D451" s="51" t="s">
        <v>689</v>
      </c>
      <c r="E451" s="51">
        <v>16</v>
      </c>
      <c r="F451" s="51">
        <v>6136</v>
      </c>
    </row>
    <row r="452" spans="1:6">
      <c r="A452" s="51">
        <v>25</v>
      </c>
      <c r="B452" s="51" t="s">
        <v>182</v>
      </c>
      <c r="C452" s="51">
        <v>25035</v>
      </c>
      <c r="D452" s="51" t="s">
        <v>690</v>
      </c>
      <c r="E452" s="51">
        <v>66</v>
      </c>
      <c r="F452" s="51">
        <v>12241</v>
      </c>
    </row>
    <row r="453" spans="1:6">
      <c r="A453" s="51">
        <v>25</v>
      </c>
      <c r="B453" s="51" t="s">
        <v>182</v>
      </c>
      <c r="C453" s="51">
        <v>25040</v>
      </c>
      <c r="D453" s="51" t="s">
        <v>691</v>
      </c>
      <c r="E453" s="51">
        <v>57</v>
      </c>
      <c r="F453" s="51">
        <v>12204</v>
      </c>
    </row>
    <row r="454" spans="1:6">
      <c r="A454" s="51">
        <v>25</v>
      </c>
      <c r="B454" s="51" t="s">
        <v>182</v>
      </c>
      <c r="C454" s="51">
        <v>25053</v>
      </c>
      <c r="D454" s="51" t="s">
        <v>692</v>
      </c>
      <c r="E454" s="51">
        <v>9</v>
      </c>
      <c r="F454" s="51">
        <v>10005</v>
      </c>
    </row>
    <row r="455" spans="1:6">
      <c r="A455" s="51">
        <v>25</v>
      </c>
      <c r="B455" s="51" t="s">
        <v>182</v>
      </c>
      <c r="C455" s="51">
        <v>25086</v>
      </c>
      <c r="D455" s="51" t="s">
        <v>693</v>
      </c>
      <c r="E455" s="51">
        <v>4</v>
      </c>
      <c r="F455" s="51">
        <v>1720</v>
      </c>
    </row>
    <row r="456" spans="1:6">
      <c r="A456" s="51">
        <v>25</v>
      </c>
      <c r="B456" s="51" t="s">
        <v>182</v>
      </c>
      <c r="C456" s="51">
        <v>25095</v>
      </c>
      <c r="D456" s="51" t="s">
        <v>694</v>
      </c>
      <c r="E456" s="51">
        <v>1</v>
      </c>
      <c r="F456" s="51">
        <v>2224</v>
      </c>
    </row>
    <row r="457" spans="1:6">
      <c r="A457" s="51">
        <v>25</v>
      </c>
      <c r="B457" s="51" t="s">
        <v>182</v>
      </c>
      <c r="C457" s="51">
        <v>25099</v>
      </c>
      <c r="D457" s="51" t="s">
        <v>695</v>
      </c>
      <c r="E457" s="51">
        <v>26</v>
      </c>
      <c r="F457" s="51">
        <v>9674</v>
      </c>
    </row>
    <row r="458" spans="1:6">
      <c r="A458" s="51">
        <v>25</v>
      </c>
      <c r="B458" s="51" t="s">
        <v>182</v>
      </c>
      <c r="C458" s="51">
        <v>25120</v>
      </c>
      <c r="D458" s="51" t="s">
        <v>696</v>
      </c>
      <c r="E458" s="51">
        <v>6</v>
      </c>
      <c r="F458" s="51">
        <v>4512</v>
      </c>
    </row>
    <row r="459" spans="1:6">
      <c r="A459" s="51">
        <v>25</v>
      </c>
      <c r="B459" s="51" t="s">
        <v>182</v>
      </c>
      <c r="C459" s="51">
        <v>25123</v>
      </c>
      <c r="D459" s="51" t="s">
        <v>697</v>
      </c>
      <c r="E459" s="51">
        <v>16</v>
      </c>
      <c r="F459" s="51">
        <v>9274</v>
      </c>
    </row>
    <row r="460" spans="1:6">
      <c r="A460" s="51">
        <v>25</v>
      </c>
      <c r="B460" s="51" t="s">
        <v>182</v>
      </c>
      <c r="C460" s="51">
        <v>25126</v>
      </c>
      <c r="D460" s="51" t="s">
        <v>698</v>
      </c>
      <c r="E460" s="51">
        <v>314</v>
      </c>
      <c r="F460" s="51">
        <v>81111</v>
      </c>
    </row>
    <row r="461" spans="1:6">
      <c r="A461" s="51">
        <v>25</v>
      </c>
      <c r="B461" s="51" t="s">
        <v>182</v>
      </c>
      <c r="C461" s="51">
        <v>25148</v>
      </c>
      <c r="D461" s="51" t="s">
        <v>699</v>
      </c>
      <c r="E461" s="51">
        <v>17</v>
      </c>
      <c r="F461" s="51">
        <v>10301</v>
      </c>
    </row>
    <row r="462" spans="1:6">
      <c r="A462" s="51">
        <v>25</v>
      </c>
      <c r="B462" s="51" t="s">
        <v>182</v>
      </c>
      <c r="C462" s="51">
        <v>25151</v>
      </c>
      <c r="D462" s="51" t="s">
        <v>700</v>
      </c>
      <c r="E462" s="51">
        <v>50</v>
      </c>
      <c r="F462" s="51">
        <v>15594</v>
      </c>
    </row>
    <row r="463" spans="1:6">
      <c r="A463" s="51">
        <v>25</v>
      </c>
      <c r="B463" s="51" t="s">
        <v>182</v>
      </c>
      <c r="C463" s="51">
        <v>25154</v>
      </c>
      <c r="D463" s="51" t="s">
        <v>701</v>
      </c>
      <c r="E463" s="51">
        <v>9</v>
      </c>
      <c r="F463" s="51">
        <v>7345</v>
      </c>
    </row>
    <row r="464" spans="1:6">
      <c r="A464" s="51">
        <v>25</v>
      </c>
      <c r="B464" s="51" t="s">
        <v>182</v>
      </c>
      <c r="C464" s="51">
        <v>25168</v>
      </c>
      <c r="D464" s="51" t="s">
        <v>702</v>
      </c>
      <c r="E464" s="51">
        <v>6</v>
      </c>
      <c r="F464" s="51">
        <v>3323</v>
      </c>
    </row>
    <row r="465" spans="1:6">
      <c r="A465" s="51">
        <v>25</v>
      </c>
      <c r="B465" s="51" t="s">
        <v>182</v>
      </c>
      <c r="C465" s="51">
        <v>25175</v>
      </c>
      <c r="D465" s="51" t="s">
        <v>703</v>
      </c>
      <c r="E465" s="51">
        <v>463</v>
      </c>
      <c r="F465" s="51">
        <v>129613</v>
      </c>
    </row>
    <row r="466" spans="1:6">
      <c r="A466" s="51">
        <v>25</v>
      </c>
      <c r="B466" s="51" t="s">
        <v>182</v>
      </c>
      <c r="C466" s="51">
        <v>25178</v>
      </c>
      <c r="D466" s="51" t="s">
        <v>704</v>
      </c>
      <c r="E466" s="51">
        <v>17</v>
      </c>
      <c r="F466" s="51">
        <v>8633</v>
      </c>
    </row>
    <row r="467" spans="1:6">
      <c r="A467" s="51">
        <v>25</v>
      </c>
      <c r="B467" s="51" t="s">
        <v>182</v>
      </c>
      <c r="C467" s="51">
        <v>25181</v>
      </c>
      <c r="D467" s="51" t="s">
        <v>705</v>
      </c>
      <c r="E467" s="51">
        <v>26</v>
      </c>
      <c r="F467" s="51">
        <v>10397</v>
      </c>
    </row>
    <row r="468" spans="1:6">
      <c r="A468" s="51">
        <v>25</v>
      </c>
      <c r="B468" s="51" t="s">
        <v>182</v>
      </c>
      <c r="C468" s="51">
        <v>25183</v>
      </c>
      <c r="D468" s="51" t="s">
        <v>706</v>
      </c>
      <c r="E468" s="51">
        <v>30</v>
      </c>
      <c r="F468" s="51">
        <v>19825</v>
      </c>
    </row>
    <row r="469" spans="1:6">
      <c r="A469" s="51">
        <v>25</v>
      </c>
      <c r="B469" s="51" t="s">
        <v>182</v>
      </c>
      <c r="C469" s="51">
        <v>25200</v>
      </c>
      <c r="D469" s="51" t="s">
        <v>707</v>
      </c>
      <c r="E469" s="51">
        <v>11</v>
      </c>
      <c r="F469" s="51">
        <v>21102</v>
      </c>
    </row>
    <row r="470" spans="1:6">
      <c r="A470" s="51">
        <v>25</v>
      </c>
      <c r="B470" s="51" t="s">
        <v>182</v>
      </c>
      <c r="C470" s="51">
        <v>25214</v>
      </c>
      <c r="D470" s="51" t="s">
        <v>708</v>
      </c>
      <c r="E470" s="51">
        <v>156</v>
      </c>
      <c r="F470" s="51">
        <v>31868</v>
      </c>
    </row>
    <row r="471" spans="1:6">
      <c r="A471" s="51">
        <v>25</v>
      </c>
      <c r="B471" s="51" t="s">
        <v>182</v>
      </c>
      <c r="C471" s="51">
        <v>25224</v>
      </c>
      <c r="D471" s="51" t="s">
        <v>709</v>
      </c>
      <c r="E471" s="51">
        <v>12</v>
      </c>
      <c r="F471" s="51">
        <v>7013</v>
      </c>
    </row>
    <row r="472" spans="1:6">
      <c r="A472" s="51">
        <v>25</v>
      </c>
      <c r="B472" s="51" t="s">
        <v>182</v>
      </c>
      <c r="C472" s="51">
        <v>25245</v>
      </c>
      <c r="D472" s="51" t="s">
        <v>710</v>
      </c>
      <c r="E472" s="51">
        <v>28</v>
      </c>
      <c r="F472" s="51">
        <v>22775</v>
      </c>
    </row>
    <row r="473" spans="1:6">
      <c r="A473" s="51">
        <v>25</v>
      </c>
      <c r="B473" s="51" t="s">
        <v>182</v>
      </c>
      <c r="C473" s="51">
        <v>25258</v>
      </c>
      <c r="D473" s="51" t="s">
        <v>414</v>
      </c>
      <c r="E473" s="51">
        <v>2</v>
      </c>
      <c r="F473" s="51">
        <v>3458</v>
      </c>
    </row>
    <row r="474" spans="1:6">
      <c r="A474" s="51">
        <v>25</v>
      </c>
      <c r="B474" s="51" t="s">
        <v>182</v>
      </c>
      <c r="C474" s="51">
        <v>25260</v>
      </c>
      <c r="D474" s="51" t="s">
        <v>711</v>
      </c>
      <c r="E474" s="51">
        <v>22</v>
      </c>
      <c r="F474" s="51">
        <v>21887</v>
      </c>
    </row>
    <row r="475" spans="1:6">
      <c r="A475" s="51">
        <v>25</v>
      </c>
      <c r="B475" s="51" t="s">
        <v>182</v>
      </c>
      <c r="C475" s="51">
        <v>25269</v>
      </c>
      <c r="D475" s="51" t="s">
        <v>712</v>
      </c>
      <c r="E475" s="51">
        <v>437</v>
      </c>
      <c r="F475" s="51">
        <v>136041</v>
      </c>
    </row>
    <row r="476" spans="1:6">
      <c r="A476" s="51">
        <v>25</v>
      </c>
      <c r="B476" s="51" t="s">
        <v>182</v>
      </c>
      <c r="C476" s="51">
        <v>25279</v>
      </c>
      <c r="D476" s="51" t="s">
        <v>713</v>
      </c>
      <c r="E476" s="51">
        <v>8</v>
      </c>
      <c r="F476" s="51">
        <v>10749</v>
      </c>
    </row>
    <row r="477" spans="1:6">
      <c r="A477" s="51">
        <v>25</v>
      </c>
      <c r="B477" s="51" t="s">
        <v>182</v>
      </c>
      <c r="C477" s="51">
        <v>25281</v>
      </c>
      <c r="D477" s="51" t="s">
        <v>714</v>
      </c>
      <c r="E477" s="51">
        <v>5</v>
      </c>
      <c r="F477" s="51">
        <v>5578</v>
      </c>
    </row>
    <row r="478" spans="1:6">
      <c r="A478" s="51">
        <v>25</v>
      </c>
      <c r="B478" s="51" t="s">
        <v>182</v>
      </c>
      <c r="C478" s="51">
        <v>25286</v>
      </c>
      <c r="D478" s="51" t="s">
        <v>715</v>
      </c>
      <c r="E478" s="51">
        <v>446</v>
      </c>
      <c r="F478" s="51">
        <v>90854</v>
      </c>
    </row>
    <row r="479" spans="1:6">
      <c r="A479" s="51">
        <v>25</v>
      </c>
      <c r="B479" s="51" t="s">
        <v>182</v>
      </c>
      <c r="C479" s="51">
        <v>25288</v>
      </c>
      <c r="D479" s="51" t="s">
        <v>716</v>
      </c>
      <c r="E479" s="51">
        <v>1</v>
      </c>
      <c r="F479" s="51">
        <v>4849</v>
      </c>
    </row>
    <row r="480" spans="1:6">
      <c r="A480" s="51">
        <v>25</v>
      </c>
      <c r="B480" s="51" t="s">
        <v>182</v>
      </c>
      <c r="C480" s="51">
        <v>25290</v>
      </c>
      <c r="D480" s="51" t="s">
        <v>717</v>
      </c>
      <c r="E480" s="51">
        <v>448</v>
      </c>
      <c r="F480" s="51">
        <v>134658</v>
      </c>
    </row>
    <row r="481" spans="1:6">
      <c r="A481" s="51">
        <v>25</v>
      </c>
      <c r="B481" s="51" t="s">
        <v>182</v>
      </c>
      <c r="C481" s="51">
        <v>25293</v>
      </c>
      <c r="D481" s="51" t="s">
        <v>718</v>
      </c>
      <c r="E481" s="51">
        <v>1</v>
      </c>
      <c r="F481" s="51">
        <v>4378</v>
      </c>
    </row>
    <row r="482" spans="1:6">
      <c r="A482" s="51">
        <v>25</v>
      </c>
      <c r="B482" s="51" t="s">
        <v>182</v>
      </c>
      <c r="C482" s="51">
        <v>25295</v>
      </c>
      <c r="D482" s="51" t="s">
        <v>719</v>
      </c>
      <c r="E482" s="51">
        <v>28</v>
      </c>
      <c r="F482" s="51">
        <v>16633</v>
      </c>
    </row>
    <row r="483" spans="1:6">
      <c r="A483" s="51">
        <v>25</v>
      </c>
      <c r="B483" s="51" t="s">
        <v>182</v>
      </c>
      <c r="C483" s="51">
        <v>25297</v>
      </c>
      <c r="D483" s="51" t="s">
        <v>720</v>
      </c>
      <c r="E483" s="51">
        <v>14</v>
      </c>
      <c r="F483" s="51">
        <v>8203</v>
      </c>
    </row>
    <row r="484" spans="1:6">
      <c r="A484" s="51">
        <v>25</v>
      </c>
      <c r="B484" s="51" t="s">
        <v>182</v>
      </c>
      <c r="C484" s="51">
        <v>25307</v>
      </c>
      <c r="D484" s="51" t="s">
        <v>721</v>
      </c>
      <c r="E484" s="51">
        <v>398</v>
      </c>
      <c r="F484" s="51">
        <v>92903</v>
      </c>
    </row>
    <row r="485" spans="1:6">
      <c r="A485" s="51">
        <v>25</v>
      </c>
      <c r="B485" s="51" t="s">
        <v>182</v>
      </c>
      <c r="C485" s="51">
        <v>25312</v>
      </c>
      <c r="D485" s="51" t="s">
        <v>304</v>
      </c>
      <c r="E485" s="51">
        <v>12</v>
      </c>
      <c r="F485" s="51">
        <v>6922</v>
      </c>
    </row>
    <row r="486" spans="1:6">
      <c r="A486" s="51">
        <v>25</v>
      </c>
      <c r="B486" s="51" t="s">
        <v>182</v>
      </c>
      <c r="C486" s="51">
        <v>25317</v>
      </c>
      <c r="D486" s="51" t="s">
        <v>722</v>
      </c>
      <c r="E486" s="51">
        <v>80</v>
      </c>
      <c r="F486" s="51">
        <v>12405</v>
      </c>
    </row>
    <row r="487" spans="1:6">
      <c r="A487" s="51">
        <v>25</v>
      </c>
      <c r="B487" s="51" t="s">
        <v>182</v>
      </c>
      <c r="C487" s="51">
        <v>25320</v>
      </c>
      <c r="D487" s="51" t="s">
        <v>723</v>
      </c>
      <c r="E487" s="51">
        <v>106</v>
      </c>
      <c r="F487" s="51">
        <v>27571</v>
      </c>
    </row>
    <row r="488" spans="1:6">
      <c r="A488" s="51">
        <v>25</v>
      </c>
      <c r="B488" s="51" t="s">
        <v>182</v>
      </c>
      <c r="C488" s="51">
        <v>25322</v>
      </c>
      <c r="D488" s="51" t="s">
        <v>724</v>
      </c>
      <c r="E488" s="51">
        <v>23</v>
      </c>
      <c r="F488" s="51">
        <v>14992</v>
      </c>
    </row>
    <row r="489" spans="1:6">
      <c r="A489" s="51">
        <v>25</v>
      </c>
      <c r="B489" s="51" t="s">
        <v>182</v>
      </c>
      <c r="C489" s="51">
        <v>25324</v>
      </c>
      <c r="D489" s="51" t="s">
        <v>725</v>
      </c>
      <c r="E489" s="51">
        <v>10</v>
      </c>
      <c r="F489" s="51">
        <v>1977</v>
      </c>
    </row>
    <row r="490" spans="1:6">
      <c r="A490" s="51">
        <v>25</v>
      </c>
      <c r="B490" s="51" t="s">
        <v>182</v>
      </c>
      <c r="C490" s="51">
        <v>25326</v>
      </c>
      <c r="D490" s="51" t="s">
        <v>726</v>
      </c>
      <c r="E490" s="51">
        <v>11</v>
      </c>
      <c r="F490" s="51">
        <v>6148</v>
      </c>
    </row>
    <row r="491" spans="1:6">
      <c r="A491" s="51">
        <v>25</v>
      </c>
      <c r="B491" s="51" t="s">
        <v>182</v>
      </c>
      <c r="C491" s="51">
        <v>25328</v>
      </c>
      <c r="D491" s="51" t="s">
        <v>727</v>
      </c>
      <c r="E491" s="51">
        <v>3</v>
      </c>
      <c r="F491" s="51">
        <v>3604</v>
      </c>
    </row>
    <row r="492" spans="1:6">
      <c r="A492" s="51">
        <v>25</v>
      </c>
      <c r="B492" s="51" t="s">
        <v>182</v>
      </c>
      <c r="C492" s="51">
        <v>25335</v>
      </c>
      <c r="D492" s="51" t="s">
        <v>728</v>
      </c>
      <c r="E492" s="51">
        <v>12</v>
      </c>
      <c r="F492" s="51">
        <v>5809</v>
      </c>
    </row>
    <row r="493" spans="1:6">
      <c r="A493" s="51">
        <v>25</v>
      </c>
      <c r="B493" s="51" t="s">
        <v>182</v>
      </c>
      <c r="C493" s="51">
        <v>25339</v>
      </c>
      <c r="D493" s="51" t="s">
        <v>729</v>
      </c>
      <c r="E493" s="51">
        <v>1</v>
      </c>
      <c r="F493" s="51">
        <v>3311</v>
      </c>
    </row>
    <row r="494" spans="1:6">
      <c r="A494" s="51">
        <v>25</v>
      </c>
      <c r="B494" s="51" t="s">
        <v>182</v>
      </c>
      <c r="C494" s="51">
        <v>25368</v>
      </c>
      <c r="D494" s="51" t="s">
        <v>730</v>
      </c>
      <c r="E494" s="51">
        <v>5</v>
      </c>
      <c r="F494" s="51">
        <v>2025</v>
      </c>
    </row>
    <row r="495" spans="1:6">
      <c r="A495" s="51">
        <v>25</v>
      </c>
      <c r="B495" s="51" t="s">
        <v>182</v>
      </c>
      <c r="C495" s="51">
        <v>25372</v>
      </c>
      <c r="D495" s="51" t="s">
        <v>731</v>
      </c>
      <c r="E495" s="51">
        <v>7</v>
      </c>
      <c r="F495" s="51">
        <v>5234</v>
      </c>
    </row>
    <row r="496" spans="1:6">
      <c r="A496" s="51">
        <v>25</v>
      </c>
      <c r="B496" s="51" t="s">
        <v>182</v>
      </c>
      <c r="C496" s="51">
        <v>25377</v>
      </c>
      <c r="D496" s="51" t="s">
        <v>732</v>
      </c>
      <c r="E496" s="51">
        <v>96</v>
      </c>
      <c r="F496" s="51">
        <v>28501</v>
      </c>
    </row>
    <row r="497" spans="1:6">
      <c r="A497" s="51">
        <v>25</v>
      </c>
      <c r="B497" s="51" t="s">
        <v>182</v>
      </c>
      <c r="C497" s="51">
        <v>25386</v>
      </c>
      <c r="D497" s="51" t="s">
        <v>733</v>
      </c>
      <c r="E497" s="51">
        <v>86</v>
      </c>
      <c r="F497" s="51">
        <v>29452</v>
      </c>
    </row>
    <row r="498" spans="1:6">
      <c r="A498" s="51">
        <v>25</v>
      </c>
      <c r="B498" s="51" t="s">
        <v>182</v>
      </c>
      <c r="C498" s="51">
        <v>25394</v>
      </c>
      <c r="D498" s="51" t="s">
        <v>734</v>
      </c>
      <c r="E498" s="51">
        <v>21</v>
      </c>
      <c r="F498" s="51">
        <v>7708</v>
      </c>
    </row>
    <row r="499" spans="1:6">
      <c r="A499" s="51">
        <v>25</v>
      </c>
      <c r="B499" s="51" t="s">
        <v>182</v>
      </c>
      <c r="C499" s="51">
        <v>25398</v>
      </c>
      <c r="D499" s="51" t="s">
        <v>735</v>
      </c>
      <c r="E499" s="51">
        <v>11</v>
      </c>
      <c r="F499" s="51">
        <v>5429</v>
      </c>
    </row>
    <row r="500" spans="1:6">
      <c r="A500" s="51">
        <v>25</v>
      </c>
      <c r="B500" s="51" t="s">
        <v>182</v>
      </c>
      <c r="C500" s="51">
        <v>25402</v>
      </c>
      <c r="D500" s="51" t="s">
        <v>613</v>
      </c>
      <c r="E500" s="51">
        <v>18</v>
      </c>
      <c r="F500" s="51">
        <v>13085</v>
      </c>
    </row>
    <row r="501" spans="1:6">
      <c r="A501" s="51">
        <v>25</v>
      </c>
      <c r="B501" s="51" t="s">
        <v>182</v>
      </c>
      <c r="C501" s="51">
        <v>25407</v>
      </c>
      <c r="D501" s="51" t="s">
        <v>736</v>
      </c>
      <c r="E501" s="51">
        <v>5</v>
      </c>
      <c r="F501" s="51">
        <v>9425</v>
      </c>
    </row>
    <row r="502" spans="1:6">
      <c r="A502" s="51">
        <v>25</v>
      </c>
      <c r="B502" s="51" t="s">
        <v>182</v>
      </c>
      <c r="C502" s="51">
        <v>25426</v>
      </c>
      <c r="D502" s="51" t="s">
        <v>737</v>
      </c>
      <c r="E502" s="51">
        <v>16</v>
      </c>
      <c r="F502" s="51">
        <v>6057</v>
      </c>
    </row>
    <row r="503" spans="1:6">
      <c r="A503" s="51">
        <v>25</v>
      </c>
      <c r="B503" s="51" t="s">
        <v>182</v>
      </c>
      <c r="C503" s="51">
        <v>25430</v>
      </c>
      <c r="D503" s="51" t="s">
        <v>738</v>
      </c>
      <c r="E503" s="51">
        <v>628</v>
      </c>
      <c r="F503" s="51">
        <v>109696</v>
      </c>
    </row>
    <row r="504" spans="1:6">
      <c r="A504" s="51">
        <v>25</v>
      </c>
      <c r="B504" s="51" t="s">
        <v>182</v>
      </c>
      <c r="C504" s="51">
        <v>25436</v>
      </c>
      <c r="D504" s="51" t="s">
        <v>739</v>
      </c>
      <c r="E504" s="51">
        <v>1</v>
      </c>
      <c r="F504" s="51">
        <v>3354</v>
      </c>
    </row>
    <row r="505" spans="1:6">
      <c r="A505" s="51">
        <v>25</v>
      </c>
      <c r="B505" s="51" t="s">
        <v>182</v>
      </c>
      <c r="C505" s="51">
        <v>25438</v>
      </c>
      <c r="D505" s="51" t="s">
        <v>740</v>
      </c>
      <c r="E505" s="51">
        <v>13</v>
      </c>
      <c r="F505" s="51">
        <v>7281</v>
      </c>
    </row>
    <row r="506" spans="1:6">
      <c r="A506" s="51">
        <v>25</v>
      </c>
      <c r="B506" s="51" t="s">
        <v>182</v>
      </c>
      <c r="C506" s="51">
        <v>25473</v>
      </c>
      <c r="D506" s="51" t="s">
        <v>741</v>
      </c>
      <c r="E506" s="51">
        <v>539</v>
      </c>
      <c r="F506" s="51">
        <v>128893</v>
      </c>
    </row>
    <row r="507" spans="1:6">
      <c r="A507" s="51">
        <v>25</v>
      </c>
      <c r="B507" s="51" t="s">
        <v>182</v>
      </c>
      <c r="C507" s="51">
        <v>25483</v>
      </c>
      <c r="D507" s="51" t="s">
        <v>324</v>
      </c>
      <c r="E507" s="51">
        <v>5</v>
      </c>
      <c r="F507" s="51">
        <v>2101</v>
      </c>
    </row>
    <row r="508" spans="1:6">
      <c r="A508" s="51">
        <v>25</v>
      </c>
      <c r="B508" s="51" t="s">
        <v>182</v>
      </c>
      <c r="C508" s="51">
        <v>25486</v>
      </c>
      <c r="D508" s="51" t="s">
        <v>742</v>
      </c>
      <c r="E508" s="51">
        <v>32</v>
      </c>
      <c r="F508" s="51">
        <v>12198</v>
      </c>
    </row>
    <row r="509" spans="1:6">
      <c r="A509" s="51">
        <v>25</v>
      </c>
      <c r="B509" s="51" t="s">
        <v>182</v>
      </c>
      <c r="C509" s="51">
        <v>25488</v>
      </c>
      <c r="D509" s="51" t="s">
        <v>743</v>
      </c>
      <c r="E509" s="51">
        <v>134</v>
      </c>
      <c r="F509" s="51">
        <v>10555</v>
      </c>
    </row>
    <row r="510" spans="1:6">
      <c r="A510" s="51">
        <v>25</v>
      </c>
      <c r="B510" s="51" t="s">
        <v>182</v>
      </c>
      <c r="C510" s="51">
        <v>25491</v>
      </c>
      <c r="D510" s="51" t="s">
        <v>744</v>
      </c>
      <c r="E510" s="51">
        <v>4</v>
      </c>
      <c r="F510" s="51">
        <v>5211</v>
      </c>
    </row>
    <row r="511" spans="1:6">
      <c r="A511" s="51">
        <v>25</v>
      </c>
      <c r="B511" s="51" t="s">
        <v>182</v>
      </c>
      <c r="C511" s="51">
        <v>25506</v>
      </c>
      <c r="D511" s="51" t="s">
        <v>370</v>
      </c>
      <c r="E511" s="51">
        <v>18</v>
      </c>
      <c r="F511" s="51">
        <v>4130</v>
      </c>
    </row>
    <row r="512" spans="1:6">
      <c r="A512" s="51">
        <v>25</v>
      </c>
      <c r="B512" s="51" t="s">
        <v>182</v>
      </c>
      <c r="C512" s="51">
        <v>25513</v>
      </c>
      <c r="D512" s="51" t="s">
        <v>745</v>
      </c>
      <c r="E512" s="51">
        <v>39</v>
      </c>
      <c r="F512" s="51">
        <v>23726</v>
      </c>
    </row>
    <row r="513" spans="1:6">
      <c r="A513" s="51">
        <v>25</v>
      </c>
      <c r="B513" s="51" t="s">
        <v>182</v>
      </c>
      <c r="C513" s="51">
        <v>25518</v>
      </c>
      <c r="D513" s="51" t="s">
        <v>746</v>
      </c>
      <c r="E513" s="51">
        <v>5</v>
      </c>
      <c r="F513" s="51">
        <v>3865</v>
      </c>
    </row>
    <row r="514" spans="1:6">
      <c r="A514" s="51">
        <v>25</v>
      </c>
      <c r="B514" s="51" t="s">
        <v>182</v>
      </c>
      <c r="C514" s="51">
        <v>25524</v>
      </c>
      <c r="D514" s="51" t="s">
        <v>747</v>
      </c>
      <c r="E514" s="51">
        <v>13</v>
      </c>
      <c r="F514" s="51">
        <v>4735</v>
      </c>
    </row>
    <row r="515" spans="1:6">
      <c r="A515" s="51">
        <v>25</v>
      </c>
      <c r="B515" s="51" t="s">
        <v>182</v>
      </c>
      <c r="C515" s="51">
        <v>25530</v>
      </c>
      <c r="D515" s="51" t="s">
        <v>748</v>
      </c>
      <c r="E515" s="51">
        <v>14</v>
      </c>
      <c r="F515" s="51">
        <v>8043</v>
      </c>
    </row>
    <row r="516" spans="1:6">
      <c r="A516" s="51">
        <v>25</v>
      </c>
      <c r="B516" s="51" t="s">
        <v>182</v>
      </c>
      <c r="C516" s="51">
        <v>25535</v>
      </c>
      <c r="D516" s="51" t="s">
        <v>749</v>
      </c>
      <c r="E516" s="51">
        <v>22</v>
      </c>
      <c r="F516" s="51">
        <v>8686</v>
      </c>
    </row>
    <row r="517" spans="1:6">
      <c r="A517" s="51">
        <v>25</v>
      </c>
      <c r="B517" s="51" t="s">
        <v>182</v>
      </c>
      <c r="C517" s="51">
        <v>25572</v>
      </c>
      <c r="D517" s="51" t="s">
        <v>750</v>
      </c>
      <c r="E517" s="51">
        <v>103</v>
      </c>
      <c r="F517" s="51">
        <v>15019</v>
      </c>
    </row>
    <row r="518" spans="1:6">
      <c r="A518" s="51">
        <v>25</v>
      </c>
      <c r="B518" s="51" t="s">
        <v>182</v>
      </c>
      <c r="C518" s="51">
        <v>25592</v>
      </c>
      <c r="D518" s="51" t="s">
        <v>751</v>
      </c>
      <c r="E518" s="51">
        <v>13</v>
      </c>
      <c r="F518" s="51">
        <v>4453</v>
      </c>
    </row>
    <row r="519" spans="1:6">
      <c r="A519" s="51">
        <v>25</v>
      </c>
      <c r="B519" s="51" t="s">
        <v>182</v>
      </c>
      <c r="C519" s="51">
        <v>25594</v>
      </c>
      <c r="D519" s="51" t="s">
        <v>752</v>
      </c>
      <c r="E519" s="51">
        <v>21</v>
      </c>
      <c r="F519" s="51">
        <v>4929</v>
      </c>
    </row>
    <row r="520" spans="1:6">
      <c r="A520" s="51">
        <v>25</v>
      </c>
      <c r="B520" s="51" t="s">
        <v>182</v>
      </c>
      <c r="C520" s="51">
        <v>25596</v>
      </c>
      <c r="D520" s="51" t="s">
        <v>753</v>
      </c>
      <c r="E520" s="51">
        <v>8</v>
      </c>
      <c r="F520" s="51">
        <v>6114</v>
      </c>
    </row>
    <row r="521" spans="1:6">
      <c r="A521" s="51">
        <v>25</v>
      </c>
      <c r="B521" s="51" t="s">
        <v>182</v>
      </c>
      <c r="C521" s="51">
        <v>25599</v>
      </c>
      <c r="D521" s="51" t="s">
        <v>754</v>
      </c>
      <c r="E521" s="51">
        <v>7</v>
      </c>
      <c r="F521" s="51">
        <v>7533</v>
      </c>
    </row>
    <row r="522" spans="1:6">
      <c r="A522" s="51">
        <v>25</v>
      </c>
      <c r="B522" s="51" t="s">
        <v>182</v>
      </c>
      <c r="C522" s="51">
        <v>25612</v>
      </c>
      <c r="D522" s="51" t="s">
        <v>755</v>
      </c>
      <c r="E522" s="51">
        <v>27</v>
      </c>
      <c r="F522" s="51">
        <v>10788</v>
      </c>
    </row>
    <row r="523" spans="1:6">
      <c r="A523" s="51">
        <v>25</v>
      </c>
      <c r="B523" s="51" t="s">
        <v>182</v>
      </c>
      <c r="C523" s="51">
        <v>25645</v>
      </c>
      <c r="D523" s="51" t="s">
        <v>756</v>
      </c>
      <c r="E523" s="51">
        <v>15</v>
      </c>
      <c r="F523" s="51">
        <v>10214</v>
      </c>
    </row>
    <row r="524" spans="1:6">
      <c r="A524" s="51">
        <v>25</v>
      </c>
      <c r="B524" s="51" t="s">
        <v>182</v>
      </c>
      <c r="C524" s="51">
        <v>25649</v>
      </c>
      <c r="D524" s="51" t="s">
        <v>757</v>
      </c>
      <c r="E524" s="51">
        <v>13</v>
      </c>
      <c r="F524" s="51">
        <v>7417</v>
      </c>
    </row>
    <row r="525" spans="1:6">
      <c r="A525" s="51">
        <v>25</v>
      </c>
      <c r="B525" s="51" t="s">
        <v>182</v>
      </c>
      <c r="C525" s="51">
        <v>25653</v>
      </c>
      <c r="D525" s="51" t="s">
        <v>758</v>
      </c>
      <c r="E525" s="51">
        <v>7</v>
      </c>
      <c r="F525" s="51">
        <v>4043</v>
      </c>
    </row>
    <row r="526" spans="1:6">
      <c r="A526" s="51">
        <v>25</v>
      </c>
      <c r="B526" s="51" t="s">
        <v>182</v>
      </c>
      <c r="C526" s="51">
        <v>25658</v>
      </c>
      <c r="D526" s="51" t="s">
        <v>342</v>
      </c>
      <c r="E526" s="51">
        <v>16</v>
      </c>
      <c r="F526" s="51">
        <v>9644</v>
      </c>
    </row>
    <row r="527" spans="1:6">
      <c r="A527" s="51">
        <v>25</v>
      </c>
      <c r="B527" s="51" t="s">
        <v>182</v>
      </c>
      <c r="C527" s="51">
        <v>25662</v>
      </c>
      <c r="D527" s="51" t="s">
        <v>759</v>
      </c>
      <c r="E527" s="51">
        <v>19</v>
      </c>
      <c r="F527" s="51">
        <v>7547</v>
      </c>
    </row>
    <row r="528" spans="1:6">
      <c r="A528" s="51">
        <v>25</v>
      </c>
      <c r="B528" s="51" t="s">
        <v>182</v>
      </c>
      <c r="C528" s="51">
        <v>25718</v>
      </c>
      <c r="D528" s="51" t="s">
        <v>760</v>
      </c>
      <c r="E528" s="51">
        <v>7</v>
      </c>
      <c r="F528" s="51">
        <v>9807</v>
      </c>
    </row>
    <row r="529" spans="1:6">
      <c r="A529" s="51">
        <v>25</v>
      </c>
      <c r="B529" s="51" t="s">
        <v>182</v>
      </c>
      <c r="C529" s="51">
        <v>25736</v>
      </c>
      <c r="D529" s="51" t="s">
        <v>761</v>
      </c>
      <c r="E529" s="51">
        <v>16</v>
      </c>
      <c r="F529" s="51">
        <v>11067</v>
      </c>
    </row>
    <row r="530" spans="1:6">
      <c r="A530" s="51">
        <v>25</v>
      </c>
      <c r="B530" s="51" t="s">
        <v>182</v>
      </c>
      <c r="C530" s="51">
        <v>25740</v>
      </c>
      <c r="D530" s="51" t="s">
        <v>762</v>
      </c>
      <c r="E530" s="51">
        <v>89</v>
      </c>
      <c r="F530" s="51">
        <v>32803</v>
      </c>
    </row>
    <row r="531" spans="1:6">
      <c r="A531" s="51">
        <v>25</v>
      </c>
      <c r="B531" s="51" t="s">
        <v>182</v>
      </c>
      <c r="C531" s="51">
        <v>25743</v>
      </c>
      <c r="D531" s="51" t="s">
        <v>763</v>
      </c>
      <c r="E531" s="51">
        <v>27</v>
      </c>
      <c r="F531" s="51">
        <v>20581</v>
      </c>
    </row>
    <row r="532" spans="1:6">
      <c r="A532" s="51">
        <v>25</v>
      </c>
      <c r="B532" s="51" t="s">
        <v>182</v>
      </c>
      <c r="C532" s="51">
        <v>25745</v>
      </c>
      <c r="D532" s="51" t="s">
        <v>764</v>
      </c>
      <c r="E532" s="51">
        <v>10</v>
      </c>
      <c r="F532" s="51">
        <v>11526</v>
      </c>
    </row>
    <row r="533" spans="1:6">
      <c r="A533" s="51">
        <v>25</v>
      </c>
      <c r="B533" s="51" t="s">
        <v>182</v>
      </c>
      <c r="C533" s="51">
        <v>25754</v>
      </c>
      <c r="D533" s="51" t="s">
        <v>765</v>
      </c>
      <c r="E533" s="51">
        <v>6403</v>
      </c>
      <c r="F533" s="51">
        <v>645205</v>
      </c>
    </row>
    <row r="534" spans="1:6">
      <c r="A534" s="51">
        <v>25</v>
      </c>
      <c r="B534" s="51" t="s">
        <v>182</v>
      </c>
      <c r="C534" s="51">
        <v>25758</v>
      </c>
      <c r="D534" s="51" t="s">
        <v>766</v>
      </c>
      <c r="E534" s="51">
        <v>78</v>
      </c>
      <c r="F534" s="51">
        <v>24838</v>
      </c>
    </row>
    <row r="535" spans="1:6">
      <c r="A535" s="51">
        <v>25</v>
      </c>
      <c r="B535" s="51" t="s">
        <v>182</v>
      </c>
      <c r="C535" s="51">
        <v>25769</v>
      </c>
      <c r="D535" s="51" t="s">
        <v>767</v>
      </c>
      <c r="E535" s="51">
        <v>49</v>
      </c>
      <c r="F535" s="51">
        <v>14874</v>
      </c>
    </row>
    <row r="536" spans="1:6">
      <c r="A536" s="51">
        <v>25</v>
      </c>
      <c r="B536" s="51" t="s">
        <v>182</v>
      </c>
      <c r="C536" s="51">
        <v>25772</v>
      </c>
      <c r="D536" s="51" t="s">
        <v>768</v>
      </c>
      <c r="E536" s="51">
        <v>14</v>
      </c>
      <c r="F536" s="51">
        <v>15401</v>
      </c>
    </row>
    <row r="537" spans="1:6">
      <c r="A537" s="51">
        <v>25</v>
      </c>
      <c r="B537" s="51" t="s">
        <v>182</v>
      </c>
      <c r="C537" s="51">
        <v>25777</v>
      </c>
      <c r="D537" s="51" t="s">
        <v>769</v>
      </c>
      <c r="E537" s="51">
        <v>11</v>
      </c>
      <c r="F537" s="51">
        <v>4726</v>
      </c>
    </row>
    <row r="538" spans="1:6">
      <c r="A538" s="51">
        <v>25</v>
      </c>
      <c r="B538" s="51" t="s">
        <v>182</v>
      </c>
      <c r="C538" s="51">
        <v>25779</v>
      </c>
      <c r="D538" s="51" t="s">
        <v>770</v>
      </c>
      <c r="E538" s="51">
        <v>7</v>
      </c>
      <c r="F538" s="51">
        <v>6073</v>
      </c>
    </row>
    <row r="539" spans="1:6">
      <c r="A539" s="51">
        <v>25</v>
      </c>
      <c r="B539" s="51" t="s">
        <v>182</v>
      </c>
      <c r="C539" s="51">
        <v>25781</v>
      </c>
      <c r="D539" s="51" t="s">
        <v>771</v>
      </c>
      <c r="E539" s="51">
        <v>20</v>
      </c>
      <c r="F539" s="51">
        <v>5258</v>
      </c>
    </row>
    <row r="540" spans="1:6">
      <c r="A540" s="51">
        <v>25</v>
      </c>
      <c r="B540" s="51" t="s">
        <v>182</v>
      </c>
      <c r="C540" s="51">
        <v>25785</v>
      </c>
      <c r="D540" s="51" t="s">
        <v>772</v>
      </c>
      <c r="E540" s="51">
        <v>58</v>
      </c>
      <c r="F540" s="51">
        <v>20602</v>
      </c>
    </row>
    <row r="541" spans="1:6">
      <c r="A541" s="51">
        <v>25</v>
      </c>
      <c r="B541" s="51" t="s">
        <v>182</v>
      </c>
      <c r="C541" s="51">
        <v>25793</v>
      </c>
      <c r="D541" s="51" t="s">
        <v>773</v>
      </c>
      <c r="E541" s="51">
        <v>1</v>
      </c>
      <c r="F541" s="51">
        <v>6735</v>
      </c>
    </row>
    <row r="542" spans="1:6">
      <c r="A542" s="51">
        <v>25</v>
      </c>
      <c r="B542" s="51" t="s">
        <v>182</v>
      </c>
      <c r="C542" s="51">
        <v>25797</v>
      </c>
      <c r="D542" s="51" t="s">
        <v>774</v>
      </c>
      <c r="E542" s="51">
        <v>8</v>
      </c>
      <c r="F542" s="51">
        <v>8072</v>
      </c>
    </row>
    <row r="543" spans="1:6">
      <c r="A543" s="51">
        <v>25</v>
      </c>
      <c r="B543" s="51" t="s">
        <v>182</v>
      </c>
      <c r="C543" s="51">
        <v>25799</v>
      </c>
      <c r="D543" s="51" t="s">
        <v>775</v>
      </c>
      <c r="E543" s="51">
        <v>49</v>
      </c>
      <c r="F543" s="51">
        <v>20386</v>
      </c>
    </row>
    <row r="544" spans="1:6">
      <c r="A544" s="51">
        <v>25</v>
      </c>
      <c r="B544" s="51" t="s">
        <v>182</v>
      </c>
      <c r="C544" s="51">
        <v>25805</v>
      </c>
      <c r="D544" s="51" t="s">
        <v>776</v>
      </c>
      <c r="E544" s="51">
        <v>5</v>
      </c>
      <c r="F544" s="51">
        <v>3944</v>
      </c>
    </row>
    <row r="545" spans="1:6">
      <c r="A545" s="51">
        <v>25</v>
      </c>
      <c r="B545" s="51" t="s">
        <v>182</v>
      </c>
      <c r="C545" s="51">
        <v>25815</v>
      </c>
      <c r="D545" s="51" t="s">
        <v>777</v>
      </c>
      <c r="E545" s="51">
        <v>22</v>
      </c>
      <c r="F545" s="51">
        <v>13649</v>
      </c>
    </row>
    <row r="546" spans="1:6">
      <c r="A546" s="51">
        <v>25</v>
      </c>
      <c r="B546" s="51" t="s">
        <v>182</v>
      </c>
      <c r="C546" s="51">
        <v>25817</v>
      </c>
      <c r="D546" s="51" t="s">
        <v>778</v>
      </c>
      <c r="E546" s="51">
        <v>190</v>
      </c>
      <c r="F546" s="51">
        <v>39416</v>
      </c>
    </row>
    <row r="547" spans="1:6">
      <c r="A547" s="51">
        <v>25</v>
      </c>
      <c r="B547" s="51" t="s">
        <v>182</v>
      </c>
      <c r="C547" s="51">
        <v>25823</v>
      </c>
      <c r="D547" s="51" t="s">
        <v>779</v>
      </c>
      <c r="E547" s="51">
        <v>10</v>
      </c>
      <c r="F547" s="51">
        <v>3537</v>
      </c>
    </row>
    <row r="548" spans="1:6">
      <c r="A548" s="51">
        <v>25</v>
      </c>
      <c r="B548" s="51" t="s">
        <v>182</v>
      </c>
      <c r="C548" s="51">
        <v>25839</v>
      </c>
      <c r="D548" s="51" t="s">
        <v>780</v>
      </c>
      <c r="E548" s="51">
        <v>28</v>
      </c>
      <c r="F548" s="51">
        <v>7583</v>
      </c>
    </row>
    <row r="549" spans="1:6">
      <c r="A549" s="51">
        <v>25</v>
      </c>
      <c r="B549" s="51" t="s">
        <v>182</v>
      </c>
      <c r="C549" s="51">
        <v>25841</v>
      </c>
      <c r="D549" s="51" t="s">
        <v>781</v>
      </c>
      <c r="E549" s="51">
        <v>10</v>
      </c>
      <c r="F549" s="51">
        <v>6390</v>
      </c>
    </row>
    <row r="550" spans="1:6">
      <c r="A550" s="51">
        <v>25</v>
      </c>
      <c r="B550" s="51" t="s">
        <v>182</v>
      </c>
      <c r="C550" s="51">
        <v>25843</v>
      </c>
      <c r="D550" s="51" t="s">
        <v>782</v>
      </c>
      <c r="E550" s="51">
        <v>119</v>
      </c>
      <c r="F550" s="51">
        <v>40001</v>
      </c>
    </row>
    <row r="551" spans="1:6">
      <c r="A551" s="51">
        <v>25</v>
      </c>
      <c r="B551" s="51" t="s">
        <v>182</v>
      </c>
      <c r="C551" s="51">
        <v>25845</v>
      </c>
      <c r="D551" s="51" t="s">
        <v>783</v>
      </c>
      <c r="E551" s="51">
        <v>6</v>
      </c>
      <c r="F551" s="51">
        <v>6902</v>
      </c>
    </row>
    <row r="552" spans="1:6">
      <c r="A552" s="51">
        <v>25</v>
      </c>
      <c r="B552" s="51" t="s">
        <v>182</v>
      </c>
      <c r="C552" s="51">
        <v>25851</v>
      </c>
      <c r="D552" s="51" t="s">
        <v>784</v>
      </c>
      <c r="E552" s="51">
        <v>12</v>
      </c>
      <c r="F552" s="51">
        <v>4032</v>
      </c>
    </row>
    <row r="553" spans="1:6">
      <c r="A553" s="51">
        <v>25</v>
      </c>
      <c r="B553" s="51" t="s">
        <v>182</v>
      </c>
      <c r="C553" s="51">
        <v>25862</v>
      </c>
      <c r="D553" s="51" t="s">
        <v>785</v>
      </c>
      <c r="E553" s="51">
        <v>1</v>
      </c>
      <c r="F553" s="51">
        <v>6063</v>
      </c>
    </row>
    <row r="554" spans="1:6">
      <c r="A554" s="51">
        <v>25</v>
      </c>
      <c r="B554" s="51" t="s">
        <v>182</v>
      </c>
      <c r="C554" s="51">
        <v>25867</v>
      </c>
      <c r="D554" s="51" t="s">
        <v>786</v>
      </c>
      <c r="E554" s="51">
        <v>7</v>
      </c>
      <c r="F554" s="51">
        <v>3806</v>
      </c>
    </row>
    <row r="555" spans="1:6">
      <c r="A555" s="51">
        <v>25</v>
      </c>
      <c r="B555" s="51" t="s">
        <v>182</v>
      </c>
      <c r="C555" s="51">
        <v>25871</v>
      </c>
      <c r="D555" s="51" t="s">
        <v>787</v>
      </c>
      <c r="E555" s="51">
        <v>8</v>
      </c>
      <c r="F555" s="51">
        <v>1712</v>
      </c>
    </row>
    <row r="556" spans="1:6">
      <c r="A556" s="51">
        <v>25</v>
      </c>
      <c r="B556" s="51" t="s">
        <v>182</v>
      </c>
      <c r="C556" s="51">
        <v>25873</v>
      </c>
      <c r="D556" s="51" t="s">
        <v>788</v>
      </c>
      <c r="E556" s="51">
        <v>12</v>
      </c>
      <c r="F556" s="51">
        <v>15834</v>
      </c>
    </row>
    <row r="557" spans="1:6">
      <c r="A557" s="51">
        <v>25</v>
      </c>
      <c r="B557" s="51" t="s">
        <v>182</v>
      </c>
      <c r="C557" s="51">
        <v>25875</v>
      </c>
      <c r="D557" s="51" t="s">
        <v>789</v>
      </c>
      <c r="E557" s="51">
        <v>57</v>
      </c>
      <c r="F557" s="51">
        <v>25957</v>
      </c>
    </row>
    <row r="558" spans="1:6">
      <c r="A558" s="51">
        <v>25</v>
      </c>
      <c r="B558" s="51" t="s">
        <v>182</v>
      </c>
      <c r="C558" s="51">
        <v>25878</v>
      </c>
      <c r="D558" s="51" t="s">
        <v>790</v>
      </c>
      <c r="E558" s="51">
        <v>10</v>
      </c>
      <c r="F558" s="51">
        <v>12589</v>
      </c>
    </row>
    <row r="559" spans="1:6">
      <c r="A559" s="51">
        <v>25</v>
      </c>
      <c r="B559" s="51" t="s">
        <v>182</v>
      </c>
      <c r="C559" s="51">
        <v>25885</v>
      </c>
      <c r="D559" s="51" t="s">
        <v>791</v>
      </c>
      <c r="E559" s="51">
        <v>37</v>
      </c>
      <c r="F559" s="51">
        <v>10887</v>
      </c>
    </row>
    <row r="560" spans="1:6">
      <c r="A560" s="51">
        <v>25</v>
      </c>
      <c r="B560" s="51" t="s">
        <v>182</v>
      </c>
      <c r="C560" s="51">
        <v>25898</v>
      </c>
      <c r="D560" s="51" t="s">
        <v>792</v>
      </c>
      <c r="E560" s="51">
        <v>2</v>
      </c>
      <c r="F560" s="51">
        <v>4211</v>
      </c>
    </row>
    <row r="561" spans="1:6">
      <c r="A561" s="51">
        <v>25</v>
      </c>
      <c r="B561" s="51" t="s">
        <v>182</v>
      </c>
      <c r="C561" s="51">
        <v>25899</v>
      </c>
      <c r="D561" s="51" t="s">
        <v>793</v>
      </c>
      <c r="E561" s="51">
        <v>232</v>
      </c>
      <c r="F561" s="51">
        <v>129652</v>
      </c>
    </row>
    <row r="562" spans="1:6">
      <c r="A562" s="51">
        <v>27</v>
      </c>
      <c r="B562" s="51" t="s">
        <v>183</v>
      </c>
      <c r="C562" s="51">
        <v>27001</v>
      </c>
      <c r="D562" s="51" t="s">
        <v>794</v>
      </c>
      <c r="E562" s="51">
        <v>109805</v>
      </c>
      <c r="F562" s="51">
        <v>120679</v>
      </c>
    </row>
    <row r="563" spans="1:6">
      <c r="A563" s="51">
        <v>27</v>
      </c>
      <c r="B563" s="51" t="s">
        <v>183</v>
      </c>
      <c r="C563" s="51">
        <v>27006</v>
      </c>
      <c r="D563" s="51" t="s">
        <v>795</v>
      </c>
      <c r="E563" s="51">
        <v>10525</v>
      </c>
      <c r="F563" s="51">
        <v>12095</v>
      </c>
    </row>
    <row r="564" spans="1:6">
      <c r="A564" s="51">
        <v>27</v>
      </c>
      <c r="B564" s="51" t="s">
        <v>183</v>
      </c>
      <c r="C564" s="51">
        <v>27025</v>
      </c>
      <c r="D564" s="51" t="s">
        <v>796</v>
      </c>
      <c r="E564" s="51">
        <v>7791</v>
      </c>
      <c r="F564" s="51">
        <v>23954</v>
      </c>
    </row>
    <row r="565" spans="1:6">
      <c r="A565" s="51">
        <v>27</v>
      </c>
      <c r="B565" s="51" t="s">
        <v>183</v>
      </c>
      <c r="C565" s="51">
        <v>27050</v>
      </c>
      <c r="D565" s="51" t="s">
        <v>797</v>
      </c>
      <c r="E565" s="51">
        <v>5304</v>
      </c>
      <c r="F565" s="51">
        <v>5519</v>
      </c>
    </row>
    <row r="566" spans="1:6">
      <c r="A566" s="51">
        <v>27</v>
      </c>
      <c r="B566" s="51" t="s">
        <v>183</v>
      </c>
      <c r="C566" s="51">
        <v>27073</v>
      </c>
      <c r="D566" s="51" t="s">
        <v>798</v>
      </c>
      <c r="E566" s="51">
        <v>3668</v>
      </c>
      <c r="F566" s="51">
        <v>10583</v>
      </c>
    </row>
    <row r="567" spans="1:6">
      <c r="A567" s="51">
        <v>27</v>
      </c>
      <c r="B567" s="51" t="s">
        <v>183</v>
      </c>
      <c r="C567" s="51">
        <v>27075</v>
      </c>
      <c r="D567" s="51" t="s">
        <v>799</v>
      </c>
      <c r="E567" s="51">
        <v>7631</v>
      </c>
      <c r="F567" s="51">
        <v>9417</v>
      </c>
    </row>
    <row r="568" spans="1:6">
      <c r="A568" s="51">
        <v>27</v>
      </c>
      <c r="B568" s="51" t="s">
        <v>183</v>
      </c>
      <c r="C568" s="51">
        <v>27077</v>
      </c>
      <c r="D568" s="51" t="s">
        <v>800</v>
      </c>
      <c r="E568" s="51">
        <v>9931</v>
      </c>
      <c r="F568" s="51">
        <v>18561</v>
      </c>
    </row>
    <row r="569" spans="1:6">
      <c r="A569" s="51">
        <v>27</v>
      </c>
      <c r="B569" s="51" t="s">
        <v>183</v>
      </c>
      <c r="C569" s="51">
        <v>27099</v>
      </c>
      <c r="D569" s="51" t="s">
        <v>801</v>
      </c>
      <c r="E569" s="51">
        <v>5502</v>
      </c>
      <c r="F569" s="51">
        <v>11933</v>
      </c>
    </row>
    <row r="570" spans="1:6">
      <c r="A570" s="51">
        <v>27</v>
      </c>
      <c r="B570" s="51" t="s">
        <v>183</v>
      </c>
      <c r="C570" s="51">
        <v>27135</v>
      </c>
      <c r="D570" s="51" t="s">
        <v>802</v>
      </c>
      <c r="E570" s="51">
        <v>4962</v>
      </c>
      <c r="F570" s="51">
        <v>5663</v>
      </c>
    </row>
    <row r="571" spans="1:6">
      <c r="A571" s="51">
        <v>27</v>
      </c>
      <c r="B571" s="51" t="s">
        <v>183</v>
      </c>
      <c r="C571" s="51">
        <v>27150</v>
      </c>
      <c r="D571" s="51" t="s">
        <v>803</v>
      </c>
      <c r="E571" s="51">
        <v>9152</v>
      </c>
      <c r="F571" s="51">
        <v>13189</v>
      </c>
    </row>
    <row r="572" spans="1:6">
      <c r="A572" s="51">
        <v>27</v>
      </c>
      <c r="B572" s="51" t="s">
        <v>183</v>
      </c>
      <c r="C572" s="51">
        <v>27160</v>
      </c>
      <c r="D572" s="51" t="s">
        <v>804</v>
      </c>
      <c r="E572" s="51">
        <v>4009</v>
      </c>
      <c r="F572" s="51">
        <v>4683</v>
      </c>
    </row>
    <row r="573" spans="1:6">
      <c r="A573" s="51">
        <v>27</v>
      </c>
      <c r="B573" s="51" t="s">
        <v>183</v>
      </c>
      <c r="C573" s="51">
        <v>27205</v>
      </c>
      <c r="D573" s="51" t="s">
        <v>805</v>
      </c>
      <c r="E573" s="51">
        <v>11526</v>
      </c>
      <c r="F573" s="51">
        <v>12251</v>
      </c>
    </row>
    <row r="574" spans="1:6">
      <c r="A574" s="51">
        <v>27</v>
      </c>
      <c r="B574" s="51" t="s">
        <v>183</v>
      </c>
      <c r="C574" s="51">
        <v>27245</v>
      </c>
      <c r="D574" s="51" t="s">
        <v>806</v>
      </c>
      <c r="E574" s="51">
        <v>310</v>
      </c>
      <c r="F574" s="51">
        <v>7900</v>
      </c>
    </row>
    <row r="575" spans="1:6">
      <c r="A575" s="51">
        <v>27</v>
      </c>
      <c r="B575" s="51" t="s">
        <v>183</v>
      </c>
      <c r="C575" s="51">
        <v>27250</v>
      </c>
      <c r="D575" s="51" t="s">
        <v>807</v>
      </c>
      <c r="E575" s="51">
        <v>4261</v>
      </c>
      <c r="F575" s="51">
        <v>11579</v>
      </c>
    </row>
    <row r="576" spans="1:6">
      <c r="A576" s="51">
        <v>27</v>
      </c>
      <c r="B576" s="51" t="s">
        <v>183</v>
      </c>
      <c r="C576" s="51">
        <v>27361</v>
      </c>
      <c r="D576" s="51" t="s">
        <v>808</v>
      </c>
      <c r="E576" s="51">
        <v>25130</v>
      </c>
      <c r="F576" s="51">
        <v>28087</v>
      </c>
    </row>
    <row r="577" spans="1:6">
      <c r="A577" s="51">
        <v>27</v>
      </c>
      <c r="B577" s="51" t="s">
        <v>183</v>
      </c>
      <c r="C577" s="51">
        <v>27372</v>
      </c>
      <c r="D577" s="51" t="s">
        <v>809</v>
      </c>
      <c r="E577" s="51">
        <v>1751</v>
      </c>
      <c r="F577" s="51">
        <v>4108</v>
      </c>
    </row>
    <row r="578" spans="1:6">
      <c r="A578" s="51">
        <v>27</v>
      </c>
      <c r="B578" s="51" t="s">
        <v>183</v>
      </c>
      <c r="C578" s="51">
        <v>27413</v>
      </c>
      <c r="D578" s="51" t="s">
        <v>810</v>
      </c>
      <c r="E578" s="51">
        <v>5249</v>
      </c>
      <c r="F578" s="51">
        <v>8928</v>
      </c>
    </row>
    <row r="579" spans="1:6">
      <c r="A579" s="51">
        <v>27</v>
      </c>
      <c r="B579" s="51" t="s">
        <v>183</v>
      </c>
      <c r="C579" s="51">
        <v>27425</v>
      </c>
      <c r="D579" s="51" t="s">
        <v>811</v>
      </c>
      <c r="E579" s="51">
        <v>7095</v>
      </c>
      <c r="F579" s="51">
        <v>10140</v>
      </c>
    </row>
    <row r="580" spans="1:6">
      <c r="A580" s="51">
        <v>27</v>
      </c>
      <c r="B580" s="51" t="s">
        <v>183</v>
      </c>
      <c r="C580" s="51">
        <v>27430</v>
      </c>
      <c r="D580" s="51" t="s">
        <v>812</v>
      </c>
      <c r="E580" s="51">
        <v>8646</v>
      </c>
      <c r="F580" s="51">
        <v>13423</v>
      </c>
    </row>
    <row r="581" spans="1:6">
      <c r="A581" s="51">
        <v>27</v>
      </c>
      <c r="B581" s="51" t="s">
        <v>183</v>
      </c>
      <c r="C581" s="51">
        <v>27450</v>
      </c>
      <c r="D581" s="51" t="s">
        <v>813</v>
      </c>
      <c r="E581" s="51">
        <v>7035</v>
      </c>
      <c r="F581" s="51">
        <v>9073</v>
      </c>
    </row>
    <row r="582" spans="1:6">
      <c r="A582" s="51">
        <v>27</v>
      </c>
      <c r="B582" s="51" t="s">
        <v>183</v>
      </c>
      <c r="C582" s="51">
        <v>27491</v>
      </c>
      <c r="D582" s="51" t="s">
        <v>814</v>
      </c>
      <c r="E582" s="51">
        <v>7415</v>
      </c>
      <c r="F582" s="51">
        <v>8164</v>
      </c>
    </row>
    <row r="583" spans="1:6">
      <c r="A583" s="51">
        <v>27</v>
      </c>
      <c r="B583" s="51" t="s">
        <v>183</v>
      </c>
      <c r="C583" s="51">
        <v>27495</v>
      </c>
      <c r="D583" s="51" t="s">
        <v>815</v>
      </c>
      <c r="E583" s="51">
        <v>1627</v>
      </c>
      <c r="F583" s="51">
        <v>3456</v>
      </c>
    </row>
    <row r="584" spans="1:6">
      <c r="A584" s="51">
        <v>27</v>
      </c>
      <c r="B584" s="51" t="s">
        <v>183</v>
      </c>
      <c r="C584" s="51">
        <v>27580</v>
      </c>
      <c r="D584" s="51" t="s">
        <v>816</v>
      </c>
      <c r="E584" s="51">
        <v>4021</v>
      </c>
      <c r="F584" s="51">
        <v>4525</v>
      </c>
    </row>
    <row r="585" spans="1:6">
      <c r="A585" s="51">
        <v>27</v>
      </c>
      <c r="B585" s="51" t="s">
        <v>183</v>
      </c>
      <c r="C585" s="51">
        <v>27600</v>
      </c>
      <c r="D585" s="51" t="s">
        <v>817</v>
      </c>
      <c r="E585" s="51">
        <v>6341</v>
      </c>
      <c r="F585" s="51">
        <v>7974</v>
      </c>
    </row>
    <row r="586" spans="1:6">
      <c r="A586" s="51">
        <v>27</v>
      </c>
      <c r="B586" s="51" t="s">
        <v>183</v>
      </c>
      <c r="C586" s="51">
        <v>27615</v>
      </c>
      <c r="D586" s="51" t="s">
        <v>574</v>
      </c>
      <c r="E586" s="51">
        <v>36442</v>
      </c>
      <c r="F586" s="51">
        <v>48257</v>
      </c>
    </row>
    <row r="587" spans="1:6">
      <c r="A587" s="51">
        <v>27</v>
      </c>
      <c r="B587" s="51" t="s">
        <v>183</v>
      </c>
      <c r="C587" s="51">
        <v>27660</v>
      </c>
      <c r="D587" s="51" t="s">
        <v>818</v>
      </c>
      <c r="E587" s="51">
        <v>1092</v>
      </c>
      <c r="F587" s="51">
        <v>4721</v>
      </c>
    </row>
    <row r="588" spans="1:6">
      <c r="A588" s="51">
        <v>27</v>
      </c>
      <c r="B588" s="51" t="s">
        <v>183</v>
      </c>
      <c r="C588" s="51">
        <v>27745</v>
      </c>
      <c r="D588" s="51" t="s">
        <v>819</v>
      </c>
      <c r="E588" s="51">
        <v>2249</v>
      </c>
      <c r="F588" s="51">
        <v>2768</v>
      </c>
    </row>
    <row r="589" spans="1:6">
      <c r="A589" s="51">
        <v>27</v>
      </c>
      <c r="B589" s="51" t="s">
        <v>183</v>
      </c>
      <c r="C589" s="51">
        <v>27787</v>
      </c>
      <c r="D589" s="51" t="s">
        <v>820</v>
      </c>
      <c r="E589" s="51">
        <v>14211</v>
      </c>
      <c r="F589" s="51">
        <v>17000</v>
      </c>
    </row>
    <row r="590" spans="1:6">
      <c r="A590" s="51">
        <v>27</v>
      </c>
      <c r="B590" s="51" t="s">
        <v>183</v>
      </c>
      <c r="C590" s="51">
        <v>27800</v>
      </c>
      <c r="D590" s="51" t="s">
        <v>821</v>
      </c>
      <c r="E590" s="51">
        <v>9303</v>
      </c>
      <c r="F590" s="51">
        <v>12192</v>
      </c>
    </row>
    <row r="591" spans="1:6">
      <c r="A591" s="51">
        <v>27</v>
      </c>
      <c r="B591" s="51" t="s">
        <v>183</v>
      </c>
      <c r="C591" s="51">
        <v>27810</v>
      </c>
      <c r="D591" s="51" t="s">
        <v>822</v>
      </c>
      <c r="E591" s="51">
        <v>5712</v>
      </c>
      <c r="F591" s="51">
        <v>6590</v>
      </c>
    </row>
    <row r="592" spans="1:6">
      <c r="A592" s="51">
        <v>41</v>
      </c>
      <c r="B592" s="51" t="s">
        <v>184</v>
      </c>
      <c r="C592" s="51">
        <v>41001</v>
      </c>
      <c r="D592" s="51" t="s">
        <v>823</v>
      </c>
      <c r="E592" s="51">
        <v>1996</v>
      </c>
      <c r="F592" s="51">
        <v>314526</v>
      </c>
    </row>
    <row r="593" spans="1:6">
      <c r="A593" s="51">
        <v>41</v>
      </c>
      <c r="B593" s="51" t="s">
        <v>184</v>
      </c>
      <c r="C593" s="51">
        <v>41006</v>
      </c>
      <c r="D593" s="51" t="s">
        <v>824</v>
      </c>
      <c r="E593" s="51">
        <v>106</v>
      </c>
      <c r="F593" s="51">
        <v>24562</v>
      </c>
    </row>
    <row r="594" spans="1:6">
      <c r="A594" s="51">
        <v>41</v>
      </c>
      <c r="B594" s="51" t="s">
        <v>184</v>
      </c>
      <c r="C594" s="51">
        <v>41013</v>
      </c>
      <c r="D594" s="51" t="s">
        <v>825</v>
      </c>
      <c r="E594" s="51">
        <v>16</v>
      </c>
      <c r="F594" s="51">
        <v>8593</v>
      </c>
    </row>
    <row r="595" spans="1:6">
      <c r="A595" s="51">
        <v>41</v>
      </c>
      <c r="B595" s="51" t="s">
        <v>184</v>
      </c>
      <c r="C595" s="51">
        <v>41016</v>
      </c>
      <c r="D595" s="51" t="s">
        <v>826</v>
      </c>
      <c r="E595" s="51">
        <v>28</v>
      </c>
      <c r="F595" s="51">
        <v>14817</v>
      </c>
    </row>
    <row r="596" spans="1:6">
      <c r="A596" s="51">
        <v>41</v>
      </c>
      <c r="B596" s="51" t="s">
        <v>184</v>
      </c>
      <c r="C596" s="51">
        <v>41020</v>
      </c>
      <c r="D596" s="51" t="s">
        <v>827</v>
      </c>
      <c r="E596" s="51">
        <v>23</v>
      </c>
      <c r="F596" s="51">
        <v>20259</v>
      </c>
    </row>
    <row r="597" spans="1:6">
      <c r="A597" s="51">
        <v>41</v>
      </c>
      <c r="B597" s="51" t="s">
        <v>184</v>
      </c>
      <c r="C597" s="51">
        <v>41026</v>
      </c>
      <c r="D597" s="51" t="s">
        <v>828</v>
      </c>
      <c r="E597" s="51">
        <v>6</v>
      </c>
      <c r="F597" s="51">
        <v>4169</v>
      </c>
    </row>
    <row r="598" spans="1:6">
      <c r="A598" s="51">
        <v>41</v>
      </c>
      <c r="B598" s="51" t="s">
        <v>184</v>
      </c>
      <c r="C598" s="51">
        <v>41078</v>
      </c>
      <c r="D598" s="51" t="s">
        <v>829</v>
      </c>
      <c r="E598" s="51">
        <v>19</v>
      </c>
      <c r="F598" s="51">
        <v>6679</v>
      </c>
    </row>
    <row r="599" spans="1:6">
      <c r="A599" s="51">
        <v>41</v>
      </c>
      <c r="B599" s="51" t="s">
        <v>184</v>
      </c>
      <c r="C599" s="51">
        <v>41132</v>
      </c>
      <c r="D599" s="51" t="s">
        <v>830</v>
      </c>
      <c r="E599" s="51">
        <v>61</v>
      </c>
      <c r="F599" s="51">
        <v>30183</v>
      </c>
    </row>
    <row r="600" spans="1:6">
      <c r="A600" s="51">
        <v>41</v>
      </c>
      <c r="B600" s="51" t="s">
        <v>184</v>
      </c>
      <c r="C600" s="51">
        <v>41206</v>
      </c>
      <c r="D600" s="51" t="s">
        <v>831</v>
      </c>
      <c r="E600" s="51">
        <v>7</v>
      </c>
      <c r="F600" s="51">
        <v>7040</v>
      </c>
    </row>
    <row r="601" spans="1:6">
      <c r="A601" s="51">
        <v>41</v>
      </c>
      <c r="B601" s="51" t="s">
        <v>184</v>
      </c>
      <c r="C601" s="51">
        <v>41244</v>
      </c>
      <c r="D601" s="51" t="s">
        <v>832</v>
      </c>
      <c r="E601" s="51">
        <v>10</v>
      </c>
      <c r="F601" s="51">
        <v>3736</v>
      </c>
    </row>
    <row r="602" spans="1:6">
      <c r="A602" s="51">
        <v>41</v>
      </c>
      <c r="B602" s="51" t="s">
        <v>184</v>
      </c>
      <c r="C602" s="51">
        <v>41298</v>
      </c>
      <c r="D602" s="51" t="s">
        <v>833</v>
      </c>
      <c r="E602" s="51">
        <v>260</v>
      </c>
      <c r="F602" s="51">
        <v>66311</v>
      </c>
    </row>
    <row r="603" spans="1:6">
      <c r="A603" s="51">
        <v>41</v>
      </c>
      <c r="B603" s="51" t="s">
        <v>184</v>
      </c>
      <c r="C603" s="51">
        <v>41306</v>
      </c>
      <c r="D603" s="51" t="s">
        <v>834</v>
      </c>
      <c r="E603" s="51">
        <v>83</v>
      </c>
      <c r="F603" s="51">
        <v>22871</v>
      </c>
    </row>
    <row r="604" spans="1:6">
      <c r="A604" s="51">
        <v>41</v>
      </c>
      <c r="B604" s="51" t="s">
        <v>184</v>
      </c>
      <c r="C604" s="51">
        <v>41319</v>
      </c>
      <c r="D604" s="51" t="s">
        <v>305</v>
      </c>
      <c r="E604" s="51">
        <v>26</v>
      </c>
      <c r="F604" s="51">
        <v>15913</v>
      </c>
    </row>
    <row r="605" spans="1:6">
      <c r="A605" s="51">
        <v>41</v>
      </c>
      <c r="B605" s="51" t="s">
        <v>184</v>
      </c>
      <c r="C605" s="51">
        <v>41349</v>
      </c>
      <c r="D605" s="51" t="s">
        <v>835</v>
      </c>
      <c r="E605" s="51">
        <v>28</v>
      </c>
      <c r="F605" s="51">
        <v>6700</v>
      </c>
    </row>
    <row r="606" spans="1:6">
      <c r="A606" s="51">
        <v>41</v>
      </c>
      <c r="B606" s="51" t="s">
        <v>184</v>
      </c>
      <c r="C606" s="51">
        <v>41357</v>
      </c>
      <c r="D606" s="51" t="s">
        <v>836</v>
      </c>
      <c r="E606" s="51">
        <v>18</v>
      </c>
      <c r="F606" s="51">
        <v>9064</v>
      </c>
    </row>
    <row r="607" spans="1:6">
      <c r="A607" s="51">
        <v>41</v>
      </c>
      <c r="B607" s="51" t="s">
        <v>184</v>
      </c>
      <c r="C607" s="51">
        <v>41359</v>
      </c>
      <c r="D607" s="51" t="s">
        <v>837</v>
      </c>
      <c r="E607" s="51">
        <v>19</v>
      </c>
      <c r="F607" s="51">
        <v>24593</v>
      </c>
    </row>
    <row r="608" spans="1:6">
      <c r="A608" s="51">
        <v>41</v>
      </c>
      <c r="B608" s="51" t="s">
        <v>184</v>
      </c>
      <c r="C608" s="51">
        <v>41378</v>
      </c>
      <c r="D608" s="51" t="s">
        <v>838</v>
      </c>
      <c r="E608" s="51">
        <v>43</v>
      </c>
      <c r="F608" s="51">
        <v>12475</v>
      </c>
    </row>
    <row r="609" spans="1:6">
      <c r="A609" s="51">
        <v>41</v>
      </c>
      <c r="B609" s="51" t="s">
        <v>184</v>
      </c>
      <c r="C609" s="51">
        <v>41396</v>
      </c>
      <c r="D609" s="51" t="s">
        <v>839</v>
      </c>
      <c r="E609" s="51">
        <v>544</v>
      </c>
      <c r="F609" s="51">
        <v>54405</v>
      </c>
    </row>
    <row r="610" spans="1:6">
      <c r="A610" s="51">
        <v>41</v>
      </c>
      <c r="B610" s="51" t="s">
        <v>184</v>
      </c>
      <c r="C610" s="51">
        <v>41483</v>
      </c>
      <c r="D610" s="51" t="s">
        <v>840</v>
      </c>
      <c r="E610" s="51">
        <v>21</v>
      </c>
      <c r="F610" s="51">
        <v>6168</v>
      </c>
    </row>
    <row r="611" spans="1:6">
      <c r="A611" s="51">
        <v>41</v>
      </c>
      <c r="B611" s="51" t="s">
        <v>184</v>
      </c>
      <c r="C611" s="51">
        <v>41503</v>
      </c>
      <c r="D611" s="51" t="s">
        <v>841</v>
      </c>
      <c r="E611" s="51">
        <v>25</v>
      </c>
      <c r="F611" s="51">
        <v>11111</v>
      </c>
    </row>
    <row r="612" spans="1:6">
      <c r="A612" s="51">
        <v>41</v>
      </c>
      <c r="B612" s="51" t="s">
        <v>184</v>
      </c>
      <c r="C612" s="51">
        <v>41518</v>
      </c>
      <c r="D612" s="51" t="s">
        <v>842</v>
      </c>
      <c r="E612" s="51">
        <v>62</v>
      </c>
      <c r="F612" s="51">
        <v>6424</v>
      </c>
    </row>
    <row r="613" spans="1:6">
      <c r="A613" s="51">
        <v>41</v>
      </c>
      <c r="B613" s="51" t="s">
        <v>184</v>
      </c>
      <c r="C613" s="51">
        <v>41524</v>
      </c>
      <c r="D613" s="51" t="s">
        <v>843</v>
      </c>
      <c r="E613" s="51">
        <v>70</v>
      </c>
      <c r="F613" s="51">
        <v>24243</v>
      </c>
    </row>
    <row r="614" spans="1:6">
      <c r="A614" s="51">
        <v>41</v>
      </c>
      <c r="B614" s="51" t="s">
        <v>184</v>
      </c>
      <c r="C614" s="51">
        <v>41530</v>
      </c>
      <c r="D614" s="51" t="s">
        <v>572</v>
      </c>
      <c r="E614" s="51">
        <v>64</v>
      </c>
      <c r="F614" s="51">
        <v>10454</v>
      </c>
    </row>
    <row r="615" spans="1:6">
      <c r="A615" s="51">
        <v>41</v>
      </c>
      <c r="B615" s="51" t="s">
        <v>184</v>
      </c>
      <c r="C615" s="51">
        <v>41548</v>
      </c>
      <c r="D615" s="51" t="s">
        <v>844</v>
      </c>
      <c r="E615" s="51">
        <v>26</v>
      </c>
      <c r="F615" s="51">
        <v>12246</v>
      </c>
    </row>
    <row r="616" spans="1:6">
      <c r="A616" s="51">
        <v>41</v>
      </c>
      <c r="B616" s="51" t="s">
        <v>184</v>
      </c>
      <c r="C616" s="51">
        <v>41551</v>
      </c>
      <c r="D616" s="51" t="s">
        <v>845</v>
      </c>
      <c r="E616" s="51">
        <v>1103</v>
      </c>
      <c r="F616" s="51">
        <v>120287</v>
      </c>
    </row>
    <row r="617" spans="1:6">
      <c r="A617" s="51">
        <v>41</v>
      </c>
      <c r="B617" s="51" t="s">
        <v>184</v>
      </c>
      <c r="C617" s="51">
        <v>41615</v>
      </c>
      <c r="D617" s="51" t="s">
        <v>846</v>
      </c>
      <c r="E617" s="51">
        <v>94</v>
      </c>
      <c r="F617" s="51">
        <v>22877</v>
      </c>
    </row>
    <row r="618" spans="1:6">
      <c r="A618" s="51">
        <v>41</v>
      </c>
      <c r="B618" s="51" t="s">
        <v>184</v>
      </c>
      <c r="C618" s="51">
        <v>41660</v>
      </c>
      <c r="D618" s="51" t="s">
        <v>847</v>
      </c>
      <c r="E618" s="51">
        <v>17</v>
      </c>
      <c r="F618" s="51">
        <v>10076</v>
      </c>
    </row>
    <row r="619" spans="1:6">
      <c r="A619" s="51">
        <v>41</v>
      </c>
      <c r="B619" s="51" t="s">
        <v>184</v>
      </c>
      <c r="C619" s="51">
        <v>41668</v>
      </c>
      <c r="D619" s="51" t="s">
        <v>848</v>
      </c>
      <c r="E619" s="51">
        <v>68</v>
      </c>
      <c r="F619" s="51">
        <v>32409</v>
      </c>
    </row>
    <row r="620" spans="1:6">
      <c r="A620" s="51">
        <v>41</v>
      </c>
      <c r="B620" s="51" t="s">
        <v>184</v>
      </c>
      <c r="C620" s="51">
        <v>41676</v>
      </c>
      <c r="D620" s="51" t="s">
        <v>525</v>
      </c>
      <c r="E620" s="51">
        <v>16</v>
      </c>
      <c r="F620" s="51">
        <v>10215</v>
      </c>
    </row>
    <row r="621" spans="1:6">
      <c r="A621" s="51">
        <v>41</v>
      </c>
      <c r="B621" s="51" t="s">
        <v>184</v>
      </c>
      <c r="C621" s="51">
        <v>41770</v>
      </c>
      <c r="D621" s="51" t="s">
        <v>849</v>
      </c>
      <c r="E621" s="51">
        <v>12</v>
      </c>
      <c r="F621" s="51">
        <v>17376</v>
      </c>
    </row>
    <row r="622" spans="1:6">
      <c r="A622" s="51">
        <v>41</v>
      </c>
      <c r="B622" s="51" t="s">
        <v>184</v>
      </c>
      <c r="C622" s="51">
        <v>41791</v>
      </c>
      <c r="D622" s="51" t="s">
        <v>850</v>
      </c>
      <c r="E622" s="51">
        <v>19</v>
      </c>
      <c r="F622" s="51">
        <v>16108</v>
      </c>
    </row>
    <row r="623" spans="1:6">
      <c r="A623" s="51">
        <v>41</v>
      </c>
      <c r="B623" s="51" t="s">
        <v>184</v>
      </c>
      <c r="C623" s="51">
        <v>41797</v>
      </c>
      <c r="D623" s="51" t="s">
        <v>851</v>
      </c>
      <c r="E623" s="51">
        <v>68</v>
      </c>
      <c r="F623" s="51">
        <v>9767</v>
      </c>
    </row>
    <row r="624" spans="1:6">
      <c r="A624" s="51">
        <v>41</v>
      </c>
      <c r="B624" s="51" t="s">
        <v>184</v>
      </c>
      <c r="C624" s="51">
        <v>41799</v>
      </c>
      <c r="D624" s="51" t="s">
        <v>852</v>
      </c>
      <c r="E624" s="51">
        <v>18</v>
      </c>
      <c r="F624" s="51">
        <v>10273</v>
      </c>
    </row>
    <row r="625" spans="1:6">
      <c r="A625" s="51">
        <v>41</v>
      </c>
      <c r="B625" s="51" t="s">
        <v>184</v>
      </c>
      <c r="C625" s="51">
        <v>41801</v>
      </c>
      <c r="D625" s="51" t="s">
        <v>853</v>
      </c>
      <c r="E625" s="51">
        <v>26</v>
      </c>
      <c r="F625" s="51">
        <v>7376</v>
      </c>
    </row>
    <row r="626" spans="1:6">
      <c r="A626" s="51">
        <v>41</v>
      </c>
      <c r="B626" s="51" t="s">
        <v>184</v>
      </c>
      <c r="C626" s="51">
        <v>41807</v>
      </c>
      <c r="D626" s="51" t="s">
        <v>854</v>
      </c>
      <c r="E626" s="51">
        <v>62</v>
      </c>
      <c r="F626" s="51">
        <v>20919</v>
      </c>
    </row>
    <row r="627" spans="1:6">
      <c r="A627" s="51">
        <v>41</v>
      </c>
      <c r="B627" s="51" t="s">
        <v>184</v>
      </c>
      <c r="C627" s="51">
        <v>41872</v>
      </c>
      <c r="D627" s="51" t="s">
        <v>855</v>
      </c>
      <c r="E627" s="51">
        <v>16</v>
      </c>
      <c r="F627" s="51">
        <v>6943</v>
      </c>
    </row>
    <row r="628" spans="1:6">
      <c r="A628" s="51">
        <v>41</v>
      </c>
      <c r="B628" s="51" t="s">
        <v>184</v>
      </c>
      <c r="C628" s="51">
        <v>41885</v>
      </c>
      <c r="D628" s="51" t="s">
        <v>856</v>
      </c>
      <c r="E628" s="51">
        <v>19</v>
      </c>
      <c r="F628" s="51">
        <v>7380</v>
      </c>
    </row>
    <row r="629" spans="1:6">
      <c r="A629" s="51">
        <v>44</v>
      </c>
      <c r="B629" s="51" t="s">
        <v>185</v>
      </c>
      <c r="C629" s="51">
        <v>44001</v>
      </c>
      <c r="D629" s="51" t="s">
        <v>857</v>
      </c>
      <c r="E629" s="51">
        <v>22974</v>
      </c>
      <c r="F629" s="51">
        <v>177573</v>
      </c>
    </row>
    <row r="630" spans="1:6">
      <c r="A630" s="51">
        <v>44</v>
      </c>
      <c r="B630" s="51" t="s">
        <v>185</v>
      </c>
      <c r="C630" s="51">
        <v>44035</v>
      </c>
      <c r="D630" s="51" t="s">
        <v>584</v>
      </c>
      <c r="E630" s="51">
        <v>1141</v>
      </c>
      <c r="F630" s="51">
        <v>26940</v>
      </c>
    </row>
    <row r="631" spans="1:6">
      <c r="A631" s="51">
        <v>44</v>
      </c>
      <c r="B631" s="51" t="s">
        <v>185</v>
      </c>
      <c r="C631" s="51">
        <v>44078</v>
      </c>
      <c r="D631" s="51" t="s">
        <v>858</v>
      </c>
      <c r="E631" s="51">
        <v>6274</v>
      </c>
      <c r="F631" s="51">
        <v>28549</v>
      </c>
    </row>
    <row r="632" spans="1:6">
      <c r="A632" s="51">
        <v>44</v>
      </c>
      <c r="B632" s="51" t="s">
        <v>185</v>
      </c>
      <c r="C632" s="51">
        <v>44090</v>
      </c>
      <c r="D632" s="51" t="s">
        <v>859</v>
      </c>
      <c r="E632" s="51">
        <v>2737</v>
      </c>
      <c r="F632" s="51">
        <v>36196</v>
      </c>
    </row>
    <row r="633" spans="1:6">
      <c r="A633" s="51">
        <v>44</v>
      </c>
      <c r="B633" s="51" t="s">
        <v>185</v>
      </c>
      <c r="C633" s="51">
        <v>44098</v>
      </c>
      <c r="D633" s="51" t="s">
        <v>860</v>
      </c>
      <c r="E633" s="51">
        <v>869</v>
      </c>
      <c r="F633" s="51">
        <v>11934</v>
      </c>
    </row>
    <row r="634" spans="1:6">
      <c r="A634" s="51">
        <v>44</v>
      </c>
      <c r="B634" s="51" t="s">
        <v>185</v>
      </c>
      <c r="C634" s="51">
        <v>44110</v>
      </c>
      <c r="D634" s="51" t="s">
        <v>861</v>
      </c>
      <c r="E634" s="51">
        <v>649</v>
      </c>
      <c r="F634" s="51">
        <v>6963</v>
      </c>
    </row>
    <row r="635" spans="1:6">
      <c r="A635" s="51">
        <v>44</v>
      </c>
      <c r="B635" s="51" t="s">
        <v>185</v>
      </c>
      <c r="C635" s="51">
        <v>44279</v>
      </c>
      <c r="D635" s="51" t="s">
        <v>862</v>
      </c>
      <c r="E635" s="51">
        <v>2992</v>
      </c>
      <c r="F635" s="51">
        <v>40852</v>
      </c>
    </row>
    <row r="636" spans="1:6">
      <c r="A636" s="51">
        <v>44</v>
      </c>
      <c r="B636" s="51" t="s">
        <v>185</v>
      </c>
      <c r="C636" s="51">
        <v>44378</v>
      </c>
      <c r="D636" s="51" t="s">
        <v>863</v>
      </c>
      <c r="E636" s="51">
        <v>2041</v>
      </c>
      <c r="F636" s="51">
        <v>17672</v>
      </c>
    </row>
    <row r="637" spans="1:6">
      <c r="A637" s="51">
        <v>44</v>
      </c>
      <c r="B637" s="51" t="s">
        <v>185</v>
      </c>
      <c r="C637" s="51">
        <v>44420</v>
      </c>
      <c r="D637" s="51" t="s">
        <v>864</v>
      </c>
      <c r="E637" s="51">
        <v>333</v>
      </c>
      <c r="F637" s="51">
        <v>2952</v>
      </c>
    </row>
    <row r="638" spans="1:6">
      <c r="A638" s="51">
        <v>44</v>
      </c>
      <c r="B638" s="51" t="s">
        <v>185</v>
      </c>
      <c r="C638" s="51">
        <v>44430</v>
      </c>
      <c r="D638" s="51" t="s">
        <v>865</v>
      </c>
      <c r="E638" s="51">
        <v>6731</v>
      </c>
      <c r="F638" s="51">
        <v>159223</v>
      </c>
    </row>
    <row r="639" spans="1:6">
      <c r="A639" s="51">
        <v>44</v>
      </c>
      <c r="B639" s="51" t="s">
        <v>185</v>
      </c>
      <c r="C639" s="51">
        <v>44560</v>
      </c>
      <c r="D639" s="51" t="s">
        <v>650</v>
      </c>
      <c r="E639" s="51">
        <v>349</v>
      </c>
      <c r="F639" s="51">
        <v>74528</v>
      </c>
    </row>
    <row r="640" spans="1:6">
      <c r="A640" s="51">
        <v>44</v>
      </c>
      <c r="B640" s="51" t="s">
        <v>185</v>
      </c>
      <c r="C640" s="51">
        <v>44650</v>
      </c>
      <c r="D640" s="51" t="s">
        <v>866</v>
      </c>
      <c r="E640" s="51">
        <v>12116</v>
      </c>
      <c r="F640" s="51">
        <v>46077</v>
      </c>
    </row>
    <row r="641" spans="1:6">
      <c r="A641" s="51">
        <v>44</v>
      </c>
      <c r="B641" s="51" t="s">
        <v>185</v>
      </c>
      <c r="C641" s="51">
        <v>44847</v>
      </c>
      <c r="D641" s="51" t="s">
        <v>867</v>
      </c>
      <c r="E641" s="51">
        <v>160</v>
      </c>
      <c r="F641" s="51">
        <v>160711</v>
      </c>
    </row>
    <row r="642" spans="1:6">
      <c r="A642" s="51">
        <v>44</v>
      </c>
      <c r="B642" s="51" t="s">
        <v>185</v>
      </c>
      <c r="C642" s="51">
        <v>44855</v>
      </c>
      <c r="D642" s="51" t="s">
        <v>868</v>
      </c>
      <c r="E642" s="51">
        <v>751</v>
      </c>
      <c r="F642" s="51">
        <v>10198</v>
      </c>
    </row>
    <row r="643" spans="1:6">
      <c r="A643" s="51">
        <v>44</v>
      </c>
      <c r="B643" s="51" t="s">
        <v>185</v>
      </c>
      <c r="C643" s="51">
        <v>44874</v>
      </c>
      <c r="D643" s="51" t="s">
        <v>444</v>
      </c>
      <c r="E643" s="51">
        <v>358</v>
      </c>
      <c r="F643" s="51">
        <v>24996</v>
      </c>
    </row>
    <row r="644" spans="1:6">
      <c r="A644" s="51">
        <v>47</v>
      </c>
      <c r="B644" s="51" t="s">
        <v>186</v>
      </c>
      <c r="C644" s="51">
        <v>47001</v>
      </c>
      <c r="D644" s="51" t="s">
        <v>869</v>
      </c>
      <c r="E644" s="51">
        <v>17008</v>
      </c>
      <c r="F644" s="51">
        <v>479853</v>
      </c>
    </row>
    <row r="645" spans="1:6">
      <c r="A645" s="51">
        <v>47</v>
      </c>
      <c r="B645" s="51" t="s">
        <v>186</v>
      </c>
      <c r="C645" s="51">
        <v>47030</v>
      </c>
      <c r="D645" s="51" t="s">
        <v>870</v>
      </c>
      <c r="E645" s="51">
        <v>234</v>
      </c>
      <c r="F645" s="51">
        <v>14294</v>
      </c>
    </row>
    <row r="646" spans="1:6">
      <c r="A646" s="51">
        <v>47</v>
      </c>
      <c r="B646" s="51" t="s">
        <v>186</v>
      </c>
      <c r="C646" s="51">
        <v>47053</v>
      </c>
      <c r="D646" s="51" t="s">
        <v>871</v>
      </c>
      <c r="E646" s="51">
        <v>2744</v>
      </c>
      <c r="F646" s="51">
        <v>37476</v>
      </c>
    </row>
    <row r="647" spans="1:6">
      <c r="A647" s="51">
        <v>47</v>
      </c>
      <c r="B647" s="51" t="s">
        <v>186</v>
      </c>
      <c r="C647" s="51">
        <v>47058</v>
      </c>
      <c r="D647" s="51" t="s">
        <v>872</v>
      </c>
      <c r="E647" s="51">
        <v>115</v>
      </c>
      <c r="F647" s="51">
        <v>28348</v>
      </c>
    </row>
    <row r="648" spans="1:6">
      <c r="A648" s="51">
        <v>47</v>
      </c>
      <c r="B648" s="51" t="s">
        <v>186</v>
      </c>
      <c r="C648" s="51">
        <v>47161</v>
      </c>
      <c r="D648" s="51" t="s">
        <v>873</v>
      </c>
      <c r="E648" s="51">
        <v>19</v>
      </c>
      <c r="F648" s="51">
        <v>9225</v>
      </c>
    </row>
    <row r="649" spans="1:6">
      <c r="A649" s="51">
        <v>47</v>
      </c>
      <c r="B649" s="51" t="s">
        <v>186</v>
      </c>
      <c r="C649" s="51">
        <v>47170</v>
      </c>
      <c r="D649" s="51" t="s">
        <v>874</v>
      </c>
      <c r="E649" s="51">
        <v>110</v>
      </c>
      <c r="F649" s="51">
        <v>18208</v>
      </c>
    </row>
    <row r="650" spans="1:6">
      <c r="A650" s="51">
        <v>47</v>
      </c>
      <c r="B650" s="51" t="s">
        <v>186</v>
      </c>
      <c r="C650" s="51">
        <v>47189</v>
      </c>
      <c r="D650" s="51" t="s">
        <v>875</v>
      </c>
      <c r="E650" s="51">
        <v>5225</v>
      </c>
      <c r="F650" s="51">
        <v>118435</v>
      </c>
    </row>
    <row r="651" spans="1:6">
      <c r="A651" s="51">
        <v>47</v>
      </c>
      <c r="B651" s="51" t="s">
        <v>186</v>
      </c>
      <c r="C651" s="51">
        <v>47205</v>
      </c>
      <c r="D651" s="51" t="s">
        <v>291</v>
      </c>
      <c r="E651" s="51">
        <v>49</v>
      </c>
      <c r="F651" s="51">
        <v>9681</v>
      </c>
    </row>
    <row r="652" spans="1:6">
      <c r="A652" s="51">
        <v>47</v>
      </c>
      <c r="B652" s="51" t="s">
        <v>186</v>
      </c>
      <c r="C652" s="51">
        <v>47245</v>
      </c>
      <c r="D652" s="51" t="s">
        <v>876</v>
      </c>
      <c r="E652" s="51">
        <v>21087</v>
      </c>
      <c r="F652" s="51">
        <v>59594</v>
      </c>
    </row>
    <row r="653" spans="1:6">
      <c r="A653" s="51">
        <v>47</v>
      </c>
      <c r="B653" s="51" t="s">
        <v>186</v>
      </c>
      <c r="C653" s="51">
        <v>47258</v>
      </c>
      <c r="D653" s="51" t="s">
        <v>877</v>
      </c>
      <c r="E653" s="51">
        <v>6380</v>
      </c>
      <c r="F653" s="51">
        <v>17308</v>
      </c>
    </row>
    <row r="654" spans="1:6">
      <c r="A654" s="51">
        <v>47</v>
      </c>
      <c r="B654" s="51" t="s">
        <v>186</v>
      </c>
      <c r="C654" s="51">
        <v>47268</v>
      </c>
      <c r="D654" s="51" t="s">
        <v>878</v>
      </c>
      <c r="E654" s="51">
        <v>5119</v>
      </c>
      <c r="F654" s="51">
        <v>19345</v>
      </c>
    </row>
    <row r="655" spans="1:6">
      <c r="A655" s="51">
        <v>47</v>
      </c>
      <c r="B655" s="51" t="s">
        <v>186</v>
      </c>
      <c r="C655" s="51">
        <v>47288</v>
      </c>
      <c r="D655" s="51" t="s">
        <v>879</v>
      </c>
      <c r="E655" s="51">
        <v>2016</v>
      </c>
      <c r="F655" s="51">
        <v>64833</v>
      </c>
    </row>
    <row r="656" spans="1:6">
      <c r="A656" s="51">
        <v>47</v>
      </c>
      <c r="B656" s="51" t="s">
        <v>186</v>
      </c>
      <c r="C656" s="51">
        <v>47318</v>
      </c>
      <c r="D656" s="51" t="s">
        <v>880</v>
      </c>
      <c r="E656" s="51">
        <v>86</v>
      </c>
      <c r="F656" s="51">
        <v>25312</v>
      </c>
    </row>
    <row r="657" spans="1:6">
      <c r="A657" s="51">
        <v>47</v>
      </c>
      <c r="B657" s="51" t="s">
        <v>186</v>
      </c>
      <c r="C657" s="51">
        <v>47460</v>
      </c>
      <c r="D657" s="51" t="s">
        <v>881</v>
      </c>
      <c r="E657" s="51">
        <v>47</v>
      </c>
      <c r="F657" s="51">
        <v>17470</v>
      </c>
    </row>
    <row r="658" spans="1:6">
      <c r="A658" s="51">
        <v>47</v>
      </c>
      <c r="B658" s="51" t="s">
        <v>186</v>
      </c>
      <c r="C658" s="51">
        <v>47541</v>
      </c>
      <c r="D658" s="51" t="s">
        <v>882</v>
      </c>
      <c r="E658" s="51">
        <v>3221</v>
      </c>
      <c r="F658" s="51">
        <v>7569</v>
      </c>
    </row>
    <row r="659" spans="1:6">
      <c r="A659" s="51">
        <v>47</v>
      </c>
      <c r="B659" s="51" t="s">
        <v>186</v>
      </c>
      <c r="C659" s="51">
        <v>47545</v>
      </c>
      <c r="D659" s="51" t="s">
        <v>883</v>
      </c>
      <c r="E659" s="51">
        <v>83</v>
      </c>
      <c r="F659" s="51">
        <v>11071</v>
      </c>
    </row>
    <row r="660" spans="1:6">
      <c r="A660" s="51">
        <v>47</v>
      </c>
      <c r="B660" s="51" t="s">
        <v>186</v>
      </c>
      <c r="C660" s="51">
        <v>47551</v>
      </c>
      <c r="D660" s="51" t="s">
        <v>884</v>
      </c>
      <c r="E660" s="51">
        <v>120</v>
      </c>
      <c r="F660" s="51">
        <v>34374</v>
      </c>
    </row>
    <row r="661" spans="1:6">
      <c r="A661" s="51">
        <v>47</v>
      </c>
      <c r="B661" s="51" t="s">
        <v>186</v>
      </c>
      <c r="C661" s="51">
        <v>47555</v>
      </c>
      <c r="D661" s="51" t="s">
        <v>885</v>
      </c>
      <c r="E661" s="51">
        <v>7143</v>
      </c>
      <c r="F661" s="51">
        <v>56210</v>
      </c>
    </row>
    <row r="662" spans="1:6">
      <c r="A662" s="51">
        <v>47</v>
      </c>
      <c r="B662" s="51" t="s">
        <v>186</v>
      </c>
      <c r="C662" s="51">
        <v>47570</v>
      </c>
      <c r="D662" s="51" t="s">
        <v>886</v>
      </c>
      <c r="E662" s="51">
        <v>1567</v>
      </c>
      <c r="F662" s="51">
        <v>26419</v>
      </c>
    </row>
    <row r="663" spans="1:6">
      <c r="A663" s="51">
        <v>47</v>
      </c>
      <c r="B663" s="51" t="s">
        <v>186</v>
      </c>
      <c r="C663" s="51">
        <v>47605</v>
      </c>
      <c r="D663" s="51" t="s">
        <v>887</v>
      </c>
      <c r="E663" s="51">
        <v>10</v>
      </c>
      <c r="F663" s="51">
        <v>9555</v>
      </c>
    </row>
    <row r="664" spans="1:6">
      <c r="A664" s="51">
        <v>47</v>
      </c>
      <c r="B664" s="51" t="s">
        <v>186</v>
      </c>
      <c r="C664" s="51">
        <v>47660</v>
      </c>
      <c r="D664" s="51" t="s">
        <v>888</v>
      </c>
      <c r="E664" s="51">
        <v>329</v>
      </c>
      <c r="F664" s="51">
        <v>14060</v>
      </c>
    </row>
    <row r="665" spans="1:6">
      <c r="A665" s="51">
        <v>47</v>
      </c>
      <c r="B665" s="51" t="s">
        <v>186</v>
      </c>
      <c r="C665" s="51">
        <v>47675</v>
      </c>
      <c r="D665" s="51" t="s">
        <v>576</v>
      </c>
      <c r="E665" s="51">
        <v>40</v>
      </c>
      <c r="F665" s="51">
        <v>9360</v>
      </c>
    </row>
    <row r="666" spans="1:6">
      <c r="A666" s="51">
        <v>47</v>
      </c>
      <c r="B666" s="51" t="s">
        <v>186</v>
      </c>
      <c r="C666" s="51">
        <v>47692</v>
      </c>
      <c r="D666" s="51" t="s">
        <v>889</v>
      </c>
      <c r="E666" s="51">
        <v>51</v>
      </c>
      <c r="F666" s="51">
        <v>18865</v>
      </c>
    </row>
    <row r="667" spans="1:6">
      <c r="A667" s="51">
        <v>47</v>
      </c>
      <c r="B667" s="51" t="s">
        <v>186</v>
      </c>
      <c r="C667" s="51">
        <v>47703</v>
      </c>
      <c r="D667" s="51" t="s">
        <v>890</v>
      </c>
      <c r="E667" s="51">
        <v>40</v>
      </c>
      <c r="F667" s="51">
        <v>11279</v>
      </c>
    </row>
    <row r="668" spans="1:6">
      <c r="A668" s="51">
        <v>47</v>
      </c>
      <c r="B668" s="51" t="s">
        <v>186</v>
      </c>
      <c r="C668" s="51">
        <v>47707</v>
      </c>
      <c r="D668" s="51" t="s">
        <v>891</v>
      </c>
      <c r="E668" s="51">
        <v>2815</v>
      </c>
      <c r="F668" s="51">
        <v>22723</v>
      </c>
    </row>
    <row r="669" spans="1:6">
      <c r="A669" s="51">
        <v>47</v>
      </c>
      <c r="B669" s="51" t="s">
        <v>186</v>
      </c>
      <c r="C669" s="51">
        <v>47720</v>
      </c>
      <c r="D669" s="51" t="s">
        <v>892</v>
      </c>
      <c r="E669" s="51">
        <v>388</v>
      </c>
      <c r="F669" s="51">
        <v>9345</v>
      </c>
    </row>
    <row r="670" spans="1:6">
      <c r="A670" s="51">
        <v>47</v>
      </c>
      <c r="B670" s="51" t="s">
        <v>186</v>
      </c>
      <c r="C670" s="51">
        <v>47745</v>
      </c>
      <c r="D670" s="51" t="s">
        <v>893</v>
      </c>
      <c r="E670" s="51">
        <v>29</v>
      </c>
      <c r="F670" s="51">
        <v>25804</v>
      </c>
    </row>
    <row r="671" spans="1:6">
      <c r="A671" s="51">
        <v>47</v>
      </c>
      <c r="B671" s="51" t="s">
        <v>186</v>
      </c>
      <c r="C671" s="51">
        <v>47798</v>
      </c>
      <c r="D671" s="51" t="s">
        <v>894</v>
      </c>
      <c r="E671" s="51">
        <v>583</v>
      </c>
      <c r="F671" s="51">
        <v>12364</v>
      </c>
    </row>
    <row r="672" spans="1:6">
      <c r="A672" s="51">
        <v>47</v>
      </c>
      <c r="B672" s="51" t="s">
        <v>186</v>
      </c>
      <c r="C672" s="51">
        <v>47960</v>
      </c>
      <c r="D672" s="51" t="s">
        <v>895</v>
      </c>
      <c r="E672" s="51">
        <v>18</v>
      </c>
      <c r="F672" s="51">
        <v>8606</v>
      </c>
    </row>
    <row r="673" spans="1:6">
      <c r="A673" s="51">
        <v>47</v>
      </c>
      <c r="B673" s="51" t="s">
        <v>186</v>
      </c>
      <c r="C673" s="51">
        <v>47980</v>
      </c>
      <c r="D673" s="51" t="s">
        <v>896</v>
      </c>
      <c r="E673" s="51">
        <v>29642</v>
      </c>
      <c r="F673" s="51">
        <v>66802</v>
      </c>
    </row>
    <row r="674" spans="1:6">
      <c r="A674" s="51">
        <v>50</v>
      </c>
      <c r="B674" s="51" t="s">
        <v>187</v>
      </c>
      <c r="C674" s="51">
        <v>50001</v>
      </c>
      <c r="D674" s="51" t="s">
        <v>897</v>
      </c>
      <c r="E674" s="51">
        <v>4203</v>
      </c>
      <c r="F674" s="51">
        <v>451212</v>
      </c>
    </row>
    <row r="675" spans="1:6">
      <c r="A675" s="51">
        <v>50</v>
      </c>
      <c r="B675" s="51" t="s">
        <v>187</v>
      </c>
      <c r="C675" s="51">
        <v>50006</v>
      </c>
      <c r="D675" s="51" t="s">
        <v>898</v>
      </c>
      <c r="E675" s="51">
        <v>858</v>
      </c>
      <c r="F675" s="51">
        <v>78199</v>
      </c>
    </row>
    <row r="676" spans="1:6">
      <c r="A676" s="51">
        <v>50</v>
      </c>
      <c r="B676" s="51" t="s">
        <v>187</v>
      </c>
      <c r="C676" s="51">
        <v>50110</v>
      </c>
      <c r="D676" s="51" t="s">
        <v>899</v>
      </c>
      <c r="E676" s="51">
        <v>21</v>
      </c>
      <c r="F676" s="51">
        <v>5946</v>
      </c>
    </row>
    <row r="677" spans="1:6">
      <c r="A677" s="51">
        <v>50</v>
      </c>
      <c r="B677" s="51" t="s">
        <v>187</v>
      </c>
      <c r="C677" s="51">
        <v>50124</v>
      </c>
      <c r="D677" s="51" t="s">
        <v>900</v>
      </c>
      <c r="E677" s="51">
        <v>176</v>
      </c>
      <c r="F677" s="51">
        <v>5432</v>
      </c>
    </row>
    <row r="678" spans="1:6">
      <c r="A678" s="51">
        <v>50</v>
      </c>
      <c r="B678" s="51" t="s">
        <v>187</v>
      </c>
      <c r="C678" s="51">
        <v>50150</v>
      </c>
      <c r="D678" s="51" t="s">
        <v>901</v>
      </c>
      <c r="E678" s="51">
        <v>93</v>
      </c>
      <c r="F678" s="51">
        <v>13611</v>
      </c>
    </row>
    <row r="679" spans="1:6">
      <c r="A679" s="51">
        <v>50</v>
      </c>
      <c r="B679" s="51" t="s">
        <v>187</v>
      </c>
      <c r="C679" s="51">
        <v>50223</v>
      </c>
      <c r="D679" s="51" t="s">
        <v>902</v>
      </c>
      <c r="E679" s="51">
        <v>75</v>
      </c>
      <c r="F679" s="51">
        <v>6377</v>
      </c>
    </row>
    <row r="680" spans="1:6">
      <c r="A680" s="51">
        <v>50</v>
      </c>
      <c r="B680" s="51" t="s">
        <v>187</v>
      </c>
      <c r="C680" s="51">
        <v>50226</v>
      </c>
      <c r="D680" s="51" t="s">
        <v>903</v>
      </c>
      <c r="E680" s="51">
        <v>320</v>
      </c>
      <c r="F680" s="51">
        <v>21397</v>
      </c>
    </row>
    <row r="681" spans="1:6">
      <c r="A681" s="51">
        <v>50</v>
      </c>
      <c r="B681" s="51" t="s">
        <v>187</v>
      </c>
      <c r="C681" s="51">
        <v>50245</v>
      </c>
      <c r="D681" s="51" t="s">
        <v>904</v>
      </c>
      <c r="E681" s="51">
        <v>12</v>
      </c>
      <c r="F681" s="51">
        <v>1575</v>
      </c>
    </row>
    <row r="682" spans="1:6">
      <c r="A682" s="51">
        <v>50</v>
      </c>
      <c r="B682" s="51" t="s">
        <v>187</v>
      </c>
      <c r="C682" s="51">
        <v>50251</v>
      </c>
      <c r="D682" s="51" t="s">
        <v>905</v>
      </c>
      <c r="E682" s="51">
        <v>24</v>
      </c>
      <c r="F682" s="51">
        <v>7397</v>
      </c>
    </row>
    <row r="683" spans="1:6">
      <c r="A683" s="51">
        <v>50</v>
      </c>
      <c r="B683" s="51" t="s">
        <v>187</v>
      </c>
      <c r="C683" s="51">
        <v>50270</v>
      </c>
      <c r="D683" s="51" t="s">
        <v>906</v>
      </c>
      <c r="E683" s="51">
        <v>54</v>
      </c>
      <c r="F683" s="51">
        <v>3699</v>
      </c>
    </row>
    <row r="684" spans="1:6">
      <c r="A684" s="51">
        <v>50</v>
      </c>
      <c r="B684" s="51" t="s">
        <v>187</v>
      </c>
      <c r="C684" s="51">
        <v>50287</v>
      </c>
      <c r="D684" s="51" t="s">
        <v>907</v>
      </c>
      <c r="E684" s="51">
        <v>70</v>
      </c>
      <c r="F684" s="51">
        <v>11599</v>
      </c>
    </row>
    <row r="685" spans="1:6">
      <c r="A685" s="51">
        <v>50</v>
      </c>
      <c r="B685" s="51" t="s">
        <v>187</v>
      </c>
      <c r="C685" s="51">
        <v>50313</v>
      </c>
      <c r="D685" s="51" t="s">
        <v>304</v>
      </c>
      <c r="E685" s="51">
        <v>659</v>
      </c>
      <c r="F685" s="51">
        <v>64932</v>
      </c>
    </row>
    <row r="686" spans="1:6">
      <c r="A686" s="51">
        <v>50</v>
      </c>
      <c r="B686" s="51" t="s">
        <v>187</v>
      </c>
      <c r="C686" s="51">
        <v>50318</v>
      </c>
      <c r="D686" s="51" t="s">
        <v>880</v>
      </c>
      <c r="E686" s="51">
        <v>64</v>
      </c>
      <c r="F686" s="51">
        <v>13857</v>
      </c>
    </row>
    <row r="687" spans="1:6">
      <c r="A687" s="51">
        <v>50</v>
      </c>
      <c r="B687" s="51" t="s">
        <v>187</v>
      </c>
      <c r="C687" s="51">
        <v>50325</v>
      </c>
      <c r="D687" s="51" t="s">
        <v>908</v>
      </c>
      <c r="E687" s="51">
        <v>80</v>
      </c>
      <c r="F687" s="51">
        <v>6036</v>
      </c>
    </row>
    <row r="688" spans="1:6">
      <c r="A688" s="51">
        <v>50</v>
      </c>
      <c r="B688" s="51" t="s">
        <v>187</v>
      </c>
      <c r="C688" s="51">
        <v>50330</v>
      </c>
      <c r="D688" s="51" t="s">
        <v>909</v>
      </c>
      <c r="E688" s="51">
        <v>94</v>
      </c>
      <c r="F688" s="51">
        <v>9751</v>
      </c>
    </row>
    <row r="689" spans="1:6">
      <c r="A689" s="51">
        <v>50</v>
      </c>
      <c r="B689" s="51" t="s">
        <v>187</v>
      </c>
      <c r="C689" s="51">
        <v>50350</v>
      </c>
      <c r="D689" s="51" t="s">
        <v>910</v>
      </c>
      <c r="E689" s="51">
        <v>118</v>
      </c>
      <c r="F689" s="51">
        <v>23877</v>
      </c>
    </row>
    <row r="690" spans="1:6">
      <c r="A690" s="51">
        <v>50</v>
      </c>
      <c r="B690" s="51" t="s">
        <v>187</v>
      </c>
      <c r="C690" s="51">
        <v>50370</v>
      </c>
      <c r="D690" s="51" t="s">
        <v>911</v>
      </c>
      <c r="E690" s="51">
        <v>24</v>
      </c>
      <c r="F690" s="51">
        <v>8549</v>
      </c>
    </row>
    <row r="691" spans="1:6">
      <c r="A691" s="51">
        <v>50</v>
      </c>
      <c r="B691" s="51" t="s">
        <v>187</v>
      </c>
      <c r="C691" s="51">
        <v>50400</v>
      </c>
      <c r="D691" s="51" t="s">
        <v>912</v>
      </c>
      <c r="E691" s="51">
        <v>43</v>
      </c>
      <c r="F691" s="51">
        <v>10576</v>
      </c>
    </row>
    <row r="692" spans="1:6">
      <c r="A692" s="51">
        <v>50</v>
      </c>
      <c r="B692" s="51" t="s">
        <v>187</v>
      </c>
      <c r="C692" s="51">
        <v>50450</v>
      </c>
      <c r="D692" s="51" t="s">
        <v>913</v>
      </c>
      <c r="E692" s="51">
        <v>138</v>
      </c>
      <c r="F692" s="51">
        <v>8086</v>
      </c>
    </row>
    <row r="693" spans="1:6">
      <c r="A693" s="51">
        <v>50</v>
      </c>
      <c r="B693" s="51" t="s">
        <v>187</v>
      </c>
      <c r="C693" s="51">
        <v>50568</v>
      </c>
      <c r="D693" s="51" t="s">
        <v>914</v>
      </c>
      <c r="E693" s="51">
        <v>383</v>
      </c>
      <c r="F693" s="51">
        <v>41017</v>
      </c>
    </row>
    <row r="694" spans="1:6">
      <c r="A694" s="51">
        <v>50</v>
      </c>
      <c r="B694" s="51" t="s">
        <v>187</v>
      </c>
      <c r="C694" s="51">
        <v>50573</v>
      </c>
      <c r="D694" s="51" t="s">
        <v>915</v>
      </c>
      <c r="E694" s="51">
        <v>229</v>
      </c>
      <c r="F694" s="51">
        <v>28270</v>
      </c>
    </row>
    <row r="695" spans="1:6">
      <c r="A695" s="51">
        <v>50</v>
      </c>
      <c r="B695" s="51" t="s">
        <v>187</v>
      </c>
      <c r="C695" s="51">
        <v>50577</v>
      </c>
      <c r="D695" s="51" t="s">
        <v>916</v>
      </c>
      <c r="E695" s="51">
        <v>51</v>
      </c>
      <c r="F695" s="51">
        <v>8982</v>
      </c>
    </row>
    <row r="696" spans="1:6">
      <c r="A696" s="51">
        <v>50</v>
      </c>
      <c r="B696" s="51" t="s">
        <v>187</v>
      </c>
      <c r="C696" s="51">
        <v>50590</v>
      </c>
      <c r="D696" s="51" t="s">
        <v>593</v>
      </c>
      <c r="E696" s="51">
        <v>271</v>
      </c>
      <c r="F696" s="51">
        <v>11433</v>
      </c>
    </row>
    <row r="697" spans="1:6">
      <c r="A697" s="51">
        <v>50</v>
      </c>
      <c r="B697" s="51" t="s">
        <v>187</v>
      </c>
      <c r="C697" s="51">
        <v>50606</v>
      </c>
      <c r="D697" s="51" t="s">
        <v>917</v>
      </c>
      <c r="E697" s="51">
        <v>73</v>
      </c>
      <c r="F697" s="51">
        <v>17610</v>
      </c>
    </row>
    <row r="698" spans="1:6">
      <c r="A698" s="51">
        <v>50</v>
      </c>
      <c r="B698" s="51" t="s">
        <v>187</v>
      </c>
      <c r="C698" s="51">
        <v>50680</v>
      </c>
      <c r="D698" s="51" t="s">
        <v>918</v>
      </c>
      <c r="E698" s="51">
        <v>269</v>
      </c>
      <c r="F698" s="51">
        <v>11512</v>
      </c>
    </row>
    <row r="699" spans="1:6">
      <c r="A699" s="51">
        <v>50</v>
      </c>
      <c r="B699" s="51" t="s">
        <v>187</v>
      </c>
      <c r="C699" s="51">
        <v>50683</v>
      </c>
      <c r="D699" s="51" t="s">
        <v>919</v>
      </c>
      <c r="E699" s="51">
        <v>37</v>
      </c>
      <c r="F699" s="51">
        <v>8242</v>
      </c>
    </row>
    <row r="700" spans="1:6">
      <c r="A700" s="51">
        <v>50</v>
      </c>
      <c r="B700" s="51" t="s">
        <v>187</v>
      </c>
      <c r="C700" s="51">
        <v>50686</v>
      </c>
      <c r="D700" s="51" t="s">
        <v>920</v>
      </c>
      <c r="E700" s="51">
        <v>3</v>
      </c>
      <c r="F700" s="51">
        <v>1149</v>
      </c>
    </row>
    <row r="701" spans="1:6">
      <c r="A701" s="51">
        <v>50</v>
      </c>
      <c r="B701" s="51" t="s">
        <v>187</v>
      </c>
      <c r="C701" s="51">
        <v>50689</v>
      </c>
      <c r="D701" s="51" t="s">
        <v>658</v>
      </c>
      <c r="E701" s="51">
        <v>166</v>
      </c>
      <c r="F701" s="51">
        <v>22281</v>
      </c>
    </row>
    <row r="702" spans="1:6">
      <c r="A702" s="51">
        <v>50</v>
      </c>
      <c r="B702" s="51" t="s">
        <v>187</v>
      </c>
      <c r="C702" s="51">
        <v>50711</v>
      </c>
      <c r="D702" s="51" t="s">
        <v>921</v>
      </c>
      <c r="E702" s="51">
        <v>228</v>
      </c>
      <c r="F702" s="51">
        <v>16525</v>
      </c>
    </row>
    <row r="703" spans="1:6">
      <c r="A703" s="51">
        <v>52</v>
      </c>
      <c r="B703" s="51" t="s">
        <v>188</v>
      </c>
      <c r="C703" s="51">
        <v>52001</v>
      </c>
      <c r="D703" s="51" t="s">
        <v>922</v>
      </c>
      <c r="E703" s="51">
        <v>3228</v>
      </c>
      <c r="F703" s="51">
        <v>352326</v>
      </c>
    </row>
    <row r="704" spans="1:6">
      <c r="A704" s="51">
        <v>52</v>
      </c>
      <c r="B704" s="51" t="s">
        <v>188</v>
      </c>
      <c r="C704" s="51">
        <v>52019</v>
      </c>
      <c r="D704" s="51" t="s">
        <v>689</v>
      </c>
      <c r="E704" s="51">
        <v>23</v>
      </c>
      <c r="F704" s="51">
        <v>8197</v>
      </c>
    </row>
    <row r="705" spans="1:6">
      <c r="A705" s="51">
        <v>52</v>
      </c>
      <c r="B705" s="51" t="s">
        <v>188</v>
      </c>
      <c r="C705" s="51">
        <v>52022</v>
      </c>
      <c r="D705" s="51" t="s">
        <v>923</v>
      </c>
      <c r="E705" s="51">
        <v>10</v>
      </c>
      <c r="F705" s="51">
        <v>6872</v>
      </c>
    </row>
    <row r="706" spans="1:6">
      <c r="A706" s="51">
        <v>52</v>
      </c>
      <c r="B706" s="51" t="s">
        <v>188</v>
      </c>
      <c r="C706" s="51">
        <v>52036</v>
      </c>
      <c r="D706" s="51" t="s">
        <v>924</v>
      </c>
      <c r="E706" s="51">
        <v>13</v>
      </c>
      <c r="F706" s="51">
        <v>7481</v>
      </c>
    </row>
    <row r="707" spans="1:6">
      <c r="A707" s="51">
        <v>52</v>
      </c>
      <c r="B707" s="51" t="s">
        <v>188</v>
      </c>
      <c r="C707" s="51">
        <v>52051</v>
      </c>
      <c r="D707" s="51" t="s">
        <v>925</v>
      </c>
      <c r="E707" s="51">
        <v>36</v>
      </c>
      <c r="F707" s="51">
        <v>7626</v>
      </c>
    </row>
    <row r="708" spans="1:6">
      <c r="A708" s="51">
        <v>52</v>
      </c>
      <c r="B708" s="51" t="s">
        <v>188</v>
      </c>
      <c r="C708" s="51">
        <v>52079</v>
      </c>
      <c r="D708" s="51" t="s">
        <v>926</v>
      </c>
      <c r="E708" s="51">
        <v>20040</v>
      </c>
      <c r="F708" s="51">
        <v>34248</v>
      </c>
    </row>
    <row r="709" spans="1:6">
      <c r="A709" s="51">
        <v>52</v>
      </c>
      <c r="B709" s="51" t="s">
        <v>188</v>
      </c>
      <c r="C709" s="51">
        <v>52083</v>
      </c>
      <c r="D709" s="51" t="s">
        <v>450</v>
      </c>
      <c r="E709" s="51">
        <v>9</v>
      </c>
      <c r="F709" s="51">
        <v>5968</v>
      </c>
    </row>
    <row r="710" spans="1:6">
      <c r="A710" s="51">
        <v>52</v>
      </c>
      <c r="B710" s="51" t="s">
        <v>188</v>
      </c>
      <c r="C710" s="51">
        <v>52110</v>
      </c>
      <c r="D710" s="51" t="s">
        <v>927</v>
      </c>
      <c r="E710" s="51">
        <v>38</v>
      </c>
      <c r="F710" s="51">
        <v>19951</v>
      </c>
    </row>
    <row r="711" spans="1:6">
      <c r="A711" s="51">
        <v>52</v>
      </c>
      <c r="B711" s="51" t="s">
        <v>188</v>
      </c>
      <c r="C711" s="51">
        <v>52203</v>
      </c>
      <c r="D711" s="51" t="s">
        <v>928</v>
      </c>
      <c r="E711" s="51">
        <v>29</v>
      </c>
      <c r="F711" s="51">
        <v>7764</v>
      </c>
    </row>
    <row r="712" spans="1:6">
      <c r="A712" s="51">
        <v>52</v>
      </c>
      <c r="B712" s="51" t="s">
        <v>188</v>
      </c>
      <c r="C712" s="51">
        <v>52207</v>
      </c>
      <c r="D712" s="51" t="s">
        <v>929</v>
      </c>
      <c r="E712" s="51">
        <v>22</v>
      </c>
      <c r="F712" s="51">
        <v>10117</v>
      </c>
    </row>
    <row r="713" spans="1:6">
      <c r="A713" s="51">
        <v>52</v>
      </c>
      <c r="B713" s="51" t="s">
        <v>188</v>
      </c>
      <c r="C713" s="51">
        <v>52210</v>
      </c>
      <c r="D713" s="51" t="s">
        <v>930</v>
      </c>
      <c r="E713" s="51">
        <v>5</v>
      </c>
      <c r="F713" s="51">
        <v>6421</v>
      </c>
    </row>
    <row r="714" spans="1:6">
      <c r="A714" s="51">
        <v>52</v>
      </c>
      <c r="B714" s="51" t="s">
        <v>188</v>
      </c>
      <c r="C714" s="51">
        <v>52215</v>
      </c>
      <c r="D714" s="51" t="s">
        <v>410</v>
      </c>
      <c r="E714" s="51">
        <v>15</v>
      </c>
      <c r="F714" s="51">
        <v>14827</v>
      </c>
    </row>
    <row r="715" spans="1:6">
      <c r="A715" s="51">
        <v>52</v>
      </c>
      <c r="B715" s="51" t="s">
        <v>188</v>
      </c>
      <c r="C715" s="51">
        <v>52224</v>
      </c>
      <c r="D715" s="51" t="s">
        <v>931</v>
      </c>
      <c r="E715" s="51">
        <v>6</v>
      </c>
      <c r="F715" s="51">
        <v>8975</v>
      </c>
    </row>
    <row r="716" spans="1:6">
      <c r="A716" s="51">
        <v>52</v>
      </c>
      <c r="B716" s="51" t="s">
        <v>188</v>
      </c>
      <c r="C716" s="51">
        <v>52227</v>
      </c>
      <c r="D716" s="51" t="s">
        <v>932</v>
      </c>
      <c r="E716" s="51">
        <v>20</v>
      </c>
      <c r="F716" s="51">
        <v>32672</v>
      </c>
    </row>
    <row r="717" spans="1:6">
      <c r="A717" s="51">
        <v>52</v>
      </c>
      <c r="B717" s="51" t="s">
        <v>188</v>
      </c>
      <c r="C717" s="51">
        <v>52233</v>
      </c>
      <c r="D717" s="51" t="s">
        <v>933</v>
      </c>
      <c r="E717" s="51">
        <v>60</v>
      </c>
      <c r="F717" s="51">
        <v>5096</v>
      </c>
    </row>
    <row r="718" spans="1:6">
      <c r="A718" s="51">
        <v>52</v>
      </c>
      <c r="B718" s="51" t="s">
        <v>188</v>
      </c>
      <c r="C718" s="51">
        <v>52240</v>
      </c>
      <c r="D718" s="51" t="s">
        <v>934</v>
      </c>
      <c r="E718" s="51">
        <v>66</v>
      </c>
      <c r="F718" s="51">
        <v>12419</v>
      </c>
    </row>
    <row r="719" spans="1:6">
      <c r="A719" s="51">
        <v>52</v>
      </c>
      <c r="B719" s="51" t="s">
        <v>188</v>
      </c>
      <c r="C719" s="51">
        <v>52250</v>
      </c>
      <c r="D719" s="51" t="s">
        <v>935</v>
      </c>
      <c r="E719" s="51">
        <v>18639</v>
      </c>
      <c r="F719" s="51">
        <v>21071</v>
      </c>
    </row>
    <row r="720" spans="1:6">
      <c r="A720" s="51">
        <v>52</v>
      </c>
      <c r="B720" s="51" t="s">
        <v>188</v>
      </c>
      <c r="C720" s="51">
        <v>52254</v>
      </c>
      <c r="D720" s="51" t="s">
        <v>936</v>
      </c>
      <c r="E720" s="51">
        <v>9</v>
      </c>
      <c r="F720" s="51">
        <v>6223</v>
      </c>
    </row>
    <row r="721" spans="1:6">
      <c r="A721" s="51">
        <v>52</v>
      </c>
      <c r="B721" s="51" t="s">
        <v>188</v>
      </c>
      <c r="C721" s="51">
        <v>52256</v>
      </c>
      <c r="D721" s="51" t="s">
        <v>937</v>
      </c>
      <c r="E721" s="51">
        <v>11</v>
      </c>
      <c r="F721" s="51">
        <v>6498</v>
      </c>
    </row>
    <row r="722" spans="1:6">
      <c r="A722" s="51">
        <v>52</v>
      </c>
      <c r="B722" s="51" t="s">
        <v>188</v>
      </c>
      <c r="C722" s="51">
        <v>52258</v>
      </c>
      <c r="D722" s="51" t="s">
        <v>938</v>
      </c>
      <c r="E722" s="51">
        <v>8</v>
      </c>
      <c r="F722" s="51">
        <v>13255</v>
      </c>
    </row>
    <row r="723" spans="1:6">
      <c r="A723" s="51">
        <v>52</v>
      </c>
      <c r="B723" s="51" t="s">
        <v>188</v>
      </c>
      <c r="C723" s="51">
        <v>52260</v>
      </c>
      <c r="D723" s="51" t="s">
        <v>607</v>
      </c>
      <c r="E723" s="51">
        <v>54</v>
      </c>
      <c r="F723" s="51">
        <v>12457</v>
      </c>
    </row>
    <row r="724" spans="1:6">
      <c r="A724" s="51">
        <v>52</v>
      </c>
      <c r="B724" s="51" t="s">
        <v>188</v>
      </c>
      <c r="C724" s="51">
        <v>52287</v>
      </c>
      <c r="D724" s="51" t="s">
        <v>939</v>
      </c>
      <c r="E724" s="51">
        <v>18</v>
      </c>
      <c r="F724" s="51">
        <v>6211</v>
      </c>
    </row>
    <row r="725" spans="1:6">
      <c r="A725" s="51">
        <v>52</v>
      </c>
      <c r="B725" s="51" t="s">
        <v>188</v>
      </c>
      <c r="C725" s="51">
        <v>52317</v>
      </c>
      <c r="D725" s="51" t="s">
        <v>940</v>
      </c>
      <c r="E725" s="51">
        <v>22</v>
      </c>
      <c r="F725" s="51">
        <v>18845</v>
      </c>
    </row>
    <row r="726" spans="1:6">
      <c r="A726" s="51">
        <v>52</v>
      </c>
      <c r="B726" s="51" t="s">
        <v>188</v>
      </c>
      <c r="C726" s="51">
        <v>52320</v>
      </c>
      <c r="D726" s="51" t="s">
        <v>941</v>
      </c>
      <c r="E726" s="51">
        <v>11</v>
      </c>
      <c r="F726" s="51">
        <v>10774</v>
      </c>
    </row>
    <row r="727" spans="1:6">
      <c r="A727" s="51">
        <v>52</v>
      </c>
      <c r="B727" s="51" t="s">
        <v>188</v>
      </c>
      <c r="C727" s="51">
        <v>52323</v>
      </c>
      <c r="D727" s="51" t="s">
        <v>942</v>
      </c>
      <c r="E727" s="51">
        <v>14</v>
      </c>
      <c r="F727" s="51">
        <v>6290</v>
      </c>
    </row>
    <row r="728" spans="1:6">
      <c r="A728" s="51">
        <v>52</v>
      </c>
      <c r="B728" s="51" t="s">
        <v>188</v>
      </c>
      <c r="C728" s="51">
        <v>52352</v>
      </c>
      <c r="D728" s="51" t="s">
        <v>943</v>
      </c>
      <c r="E728" s="51">
        <v>15</v>
      </c>
      <c r="F728" s="51">
        <v>7112</v>
      </c>
    </row>
    <row r="729" spans="1:6">
      <c r="A729" s="51">
        <v>52</v>
      </c>
      <c r="B729" s="51" t="s">
        <v>188</v>
      </c>
      <c r="C729" s="51">
        <v>52354</v>
      </c>
      <c r="D729" s="51" t="s">
        <v>944</v>
      </c>
      <c r="E729" s="51">
        <v>12</v>
      </c>
      <c r="F729" s="51">
        <v>6351</v>
      </c>
    </row>
    <row r="730" spans="1:6">
      <c r="A730" s="51">
        <v>52</v>
      </c>
      <c r="B730" s="51" t="s">
        <v>188</v>
      </c>
      <c r="C730" s="51">
        <v>52356</v>
      </c>
      <c r="D730" s="51" t="s">
        <v>945</v>
      </c>
      <c r="E730" s="51">
        <v>750</v>
      </c>
      <c r="F730" s="51">
        <v>105517</v>
      </c>
    </row>
    <row r="731" spans="1:6">
      <c r="A731" s="51">
        <v>52</v>
      </c>
      <c r="B731" s="51" t="s">
        <v>188</v>
      </c>
      <c r="C731" s="51">
        <v>52378</v>
      </c>
      <c r="D731" s="51" t="s">
        <v>946</v>
      </c>
      <c r="E731" s="51">
        <v>19</v>
      </c>
      <c r="F731" s="51">
        <v>16674</v>
      </c>
    </row>
    <row r="732" spans="1:6">
      <c r="A732" s="51">
        <v>52</v>
      </c>
      <c r="B732" s="51" t="s">
        <v>188</v>
      </c>
      <c r="C732" s="51">
        <v>52381</v>
      </c>
      <c r="D732" s="51" t="s">
        <v>947</v>
      </c>
      <c r="E732" s="51">
        <v>16</v>
      </c>
      <c r="F732" s="51">
        <v>9047</v>
      </c>
    </row>
    <row r="733" spans="1:6">
      <c r="A733" s="51">
        <v>52</v>
      </c>
      <c r="B733" s="51" t="s">
        <v>188</v>
      </c>
      <c r="C733" s="51">
        <v>52385</v>
      </c>
      <c r="D733" s="51" t="s">
        <v>948</v>
      </c>
      <c r="E733" s="51">
        <v>110</v>
      </c>
      <c r="F733" s="51">
        <v>5321</v>
      </c>
    </row>
    <row r="734" spans="1:6">
      <c r="A734" s="51">
        <v>52</v>
      </c>
      <c r="B734" s="51" t="s">
        <v>188</v>
      </c>
      <c r="C734" s="51">
        <v>52390</v>
      </c>
      <c r="D734" s="51" t="s">
        <v>949</v>
      </c>
      <c r="E734" s="51">
        <v>5399</v>
      </c>
      <c r="F734" s="51">
        <v>5847</v>
      </c>
    </row>
    <row r="735" spans="1:6">
      <c r="A735" s="51">
        <v>52</v>
      </c>
      <c r="B735" s="51" t="s">
        <v>188</v>
      </c>
      <c r="C735" s="51">
        <v>52399</v>
      </c>
      <c r="D735" s="51" t="s">
        <v>317</v>
      </c>
      <c r="E735" s="51">
        <v>76</v>
      </c>
      <c r="F735" s="51">
        <v>28659</v>
      </c>
    </row>
    <row r="736" spans="1:6">
      <c r="A736" s="51">
        <v>52</v>
      </c>
      <c r="B736" s="51" t="s">
        <v>188</v>
      </c>
      <c r="C736" s="51">
        <v>52405</v>
      </c>
      <c r="D736" s="51" t="s">
        <v>950</v>
      </c>
      <c r="E736" s="51">
        <v>93</v>
      </c>
      <c r="F736" s="51">
        <v>8201</v>
      </c>
    </row>
    <row r="737" spans="1:6">
      <c r="A737" s="51">
        <v>52</v>
      </c>
      <c r="B737" s="51" t="s">
        <v>188</v>
      </c>
      <c r="C737" s="51">
        <v>52411</v>
      </c>
      <c r="D737" s="51" t="s">
        <v>951</v>
      </c>
      <c r="E737" s="51">
        <v>18</v>
      </c>
      <c r="F737" s="51">
        <v>8974</v>
      </c>
    </row>
    <row r="738" spans="1:6">
      <c r="A738" s="51">
        <v>52</v>
      </c>
      <c r="B738" s="51" t="s">
        <v>188</v>
      </c>
      <c r="C738" s="51">
        <v>52418</v>
      </c>
      <c r="D738" s="51" t="s">
        <v>952</v>
      </c>
      <c r="E738" s="51">
        <v>171</v>
      </c>
      <c r="F738" s="51">
        <v>8703</v>
      </c>
    </row>
    <row r="739" spans="1:6">
      <c r="A739" s="51">
        <v>52</v>
      </c>
      <c r="B739" s="51" t="s">
        <v>188</v>
      </c>
      <c r="C739" s="51">
        <v>52427</v>
      </c>
      <c r="D739" s="51" t="s">
        <v>953</v>
      </c>
      <c r="E739" s="51">
        <v>17228</v>
      </c>
      <c r="F739" s="51">
        <v>18262</v>
      </c>
    </row>
    <row r="740" spans="1:6">
      <c r="A740" s="51">
        <v>52</v>
      </c>
      <c r="B740" s="51" t="s">
        <v>188</v>
      </c>
      <c r="C740" s="51">
        <v>52435</v>
      </c>
      <c r="D740" s="51" t="s">
        <v>954</v>
      </c>
      <c r="E740" s="51">
        <v>22</v>
      </c>
      <c r="F740" s="51">
        <v>8013</v>
      </c>
    </row>
    <row r="741" spans="1:6">
      <c r="A741" s="51">
        <v>52</v>
      </c>
      <c r="B741" s="51" t="s">
        <v>188</v>
      </c>
      <c r="C741" s="51">
        <v>52473</v>
      </c>
      <c r="D741" s="51" t="s">
        <v>741</v>
      </c>
      <c r="E741" s="51">
        <v>9930</v>
      </c>
      <c r="F741" s="51">
        <v>10206</v>
      </c>
    </row>
    <row r="742" spans="1:6">
      <c r="A742" s="51">
        <v>52</v>
      </c>
      <c r="B742" s="51" t="s">
        <v>188</v>
      </c>
      <c r="C742" s="51">
        <v>52480</v>
      </c>
      <c r="D742" s="51" t="s">
        <v>324</v>
      </c>
      <c r="E742" s="51">
        <v>52</v>
      </c>
      <c r="F742" s="51">
        <v>4007</v>
      </c>
    </row>
    <row r="743" spans="1:6">
      <c r="A743" s="51">
        <v>52</v>
      </c>
      <c r="B743" s="51" t="s">
        <v>188</v>
      </c>
      <c r="C743" s="51">
        <v>52490</v>
      </c>
      <c r="D743" s="51" t="s">
        <v>955</v>
      </c>
      <c r="E743" s="51">
        <v>19754</v>
      </c>
      <c r="F743" s="51">
        <v>21415</v>
      </c>
    </row>
    <row r="744" spans="1:6">
      <c r="A744" s="51">
        <v>52</v>
      </c>
      <c r="B744" s="51" t="s">
        <v>188</v>
      </c>
      <c r="C744" s="51">
        <v>52506</v>
      </c>
      <c r="D744" s="51" t="s">
        <v>956</v>
      </c>
      <c r="E744" s="51">
        <v>5</v>
      </c>
      <c r="F744" s="51">
        <v>6488</v>
      </c>
    </row>
    <row r="745" spans="1:6">
      <c r="A745" s="51">
        <v>52</v>
      </c>
      <c r="B745" s="51" t="s">
        <v>188</v>
      </c>
      <c r="C745" s="51">
        <v>52520</v>
      </c>
      <c r="D745" s="51" t="s">
        <v>957</v>
      </c>
      <c r="E745" s="51">
        <v>6388</v>
      </c>
      <c r="F745" s="51">
        <v>7430</v>
      </c>
    </row>
    <row r="746" spans="1:6">
      <c r="A746" s="51">
        <v>52</v>
      </c>
      <c r="B746" s="51" t="s">
        <v>188</v>
      </c>
      <c r="C746" s="51">
        <v>52540</v>
      </c>
      <c r="D746" s="51" t="s">
        <v>958</v>
      </c>
      <c r="E746" s="51">
        <v>762</v>
      </c>
      <c r="F746" s="51">
        <v>8149</v>
      </c>
    </row>
    <row r="747" spans="1:6">
      <c r="A747" s="51">
        <v>52</v>
      </c>
      <c r="B747" s="51" t="s">
        <v>188</v>
      </c>
      <c r="C747" s="51">
        <v>52560</v>
      </c>
      <c r="D747" s="51" t="s">
        <v>959</v>
      </c>
      <c r="E747" s="51">
        <v>1</v>
      </c>
      <c r="F747" s="51">
        <v>10186</v>
      </c>
    </row>
    <row r="748" spans="1:6">
      <c r="A748" s="51">
        <v>52</v>
      </c>
      <c r="B748" s="51" t="s">
        <v>188</v>
      </c>
      <c r="C748" s="51">
        <v>52565</v>
      </c>
      <c r="D748" s="51" t="s">
        <v>960</v>
      </c>
      <c r="E748" s="51">
        <v>2</v>
      </c>
      <c r="F748" s="51">
        <v>4619</v>
      </c>
    </row>
    <row r="749" spans="1:6">
      <c r="A749" s="51">
        <v>52</v>
      </c>
      <c r="B749" s="51" t="s">
        <v>188</v>
      </c>
      <c r="C749" s="51">
        <v>52573</v>
      </c>
      <c r="D749" s="51" t="s">
        <v>961</v>
      </c>
      <c r="E749" s="51">
        <v>9</v>
      </c>
      <c r="F749" s="51">
        <v>8446</v>
      </c>
    </row>
    <row r="750" spans="1:6">
      <c r="A750" s="51">
        <v>52</v>
      </c>
      <c r="B750" s="51" t="s">
        <v>188</v>
      </c>
      <c r="C750" s="51">
        <v>52585</v>
      </c>
      <c r="D750" s="51" t="s">
        <v>962</v>
      </c>
      <c r="E750" s="51">
        <v>27</v>
      </c>
      <c r="F750" s="51">
        <v>16431</v>
      </c>
    </row>
    <row r="751" spans="1:6">
      <c r="A751" s="51">
        <v>52</v>
      </c>
      <c r="B751" s="51" t="s">
        <v>188</v>
      </c>
      <c r="C751" s="51">
        <v>52612</v>
      </c>
      <c r="D751" s="51" t="s">
        <v>755</v>
      </c>
      <c r="E751" s="51">
        <v>275</v>
      </c>
      <c r="F751" s="51">
        <v>18067</v>
      </c>
    </row>
    <row r="752" spans="1:6">
      <c r="A752" s="51">
        <v>52</v>
      </c>
      <c r="B752" s="51" t="s">
        <v>188</v>
      </c>
      <c r="C752" s="51">
        <v>52621</v>
      </c>
      <c r="D752" s="51" t="s">
        <v>963</v>
      </c>
      <c r="E752" s="51">
        <v>8459</v>
      </c>
      <c r="F752" s="51">
        <v>10473</v>
      </c>
    </row>
    <row r="753" spans="1:6">
      <c r="A753" s="51">
        <v>52</v>
      </c>
      <c r="B753" s="51" t="s">
        <v>188</v>
      </c>
      <c r="C753" s="51">
        <v>52678</v>
      </c>
      <c r="D753" s="51" t="s">
        <v>964</v>
      </c>
      <c r="E753" s="51">
        <v>57</v>
      </c>
      <c r="F753" s="51">
        <v>23727</v>
      </c>
    </row>
    <row r="754" spans="1:6">
      <c r="A754" s="51">
        <v>52</v>
      </c>
      <c r="B754" s="51" t="s">
        <v>188</v>
      </c>
      <c r="C754" s="51">
        <v>52683</v>
      </c>
      <c r="D754" s="51" t="s">
        <v>965</v>
      </c>
      <c r="E754" s="51">
        <v>110</v>
      </c>
      <c r="F754" s="51">
        <v>18859</v>
      </c>
    </row>
    <row r="755" spans="1:6">
      <c r="A755" s="51">
        <v>52</v>
      </c>
      <c r="B755" s="51" t="s">
        <v>188</v>
      </c>
      <c r="C755" s="51">
        <v>52685</v>
      </c>
      <c r="D755" s="51" t="s">
        <v>757</v>
      </c>
      <c r="E755" s="51">
        <v>9</v>
      </c>
      <c r="F755" s="51">
        <v>8874</v>
      </c>
    </row>
    <row r="756" spans="1:6">
      <c r="A756" s="51">
        <v>52</v>
      </c>
      <c r="B756" s="51" t="s">
        <v>188</v>
      </c>
      <c r="C756" s="51">
        <v>52687</v>
      </c>
      <c r="D756" s="51" t="s">
        <v>966</v>
      </c>
      <c r="E756" s="51">
        <v>22</v>
      </c>
      <c r="F756" s="51">
        <v>16653</v>
      </c>
    </row>
    <row r="757" spans="1:6">
      <c r="A757" s="51">
        <v>52</v>
      </c>
      <c r="B757" s="51" t="s">
        <v>188</v>
      </c>
      <c r="C757" s="51">
        <v>52693</v>
      </c>
      <c r="D757" s="51" t="s">
        <v>434</v>
      </c>
      <c r="E757" s="51">
        <v>33</v>
      </c>
      <c r="F757" s="51">
        <v>12929</v>
      </c>
    </row>
    <row r="758" spans="1:6">
      <c r="A758" s="51">
        <v>52</v>
      </c>
      <c r="B758" s="51" t="s">
        <v>188</v>
      </c>
      <c r="C758" s="51">
        <v>52694</v>
      </c>
      <c r="D758" s="51" t="s">
        <v>967</v>
      </c>
      <c r="E758" s="51">
        <v>19</v>
      </c>
      <c r="F758" s="51">
        <v>6572</v>
      </c>
    </row>
    <row r="759" spans="1:6">
      <c r="A759" s="51">
        <v>52</v>
      </c>
      <c r="B759" s="51" t="s">
        <v>188</v>
      </c>
      <c r="C759" s="51">
        <v>52696</v>
      </c>
      <c r="D759" s="51" t="s">
        <v>352</v>
      </c>
      <c r="E759" s="51">
        <v>8060</v>
      </c>
      <c r="F759" s="51">
        <v>8989</v>
      </c>
    </row>
    <row r="760" spans="1:6">
      <c r="A760" s="51">
        <v>52</v>
      </c>
      <c r="B760" s="51" t="s">
        <v>188</v>
      </c>
      <c r="C760" s="51">
        <v>52699</v>
      </c>
      <c r="D760" s="51" t="s">
        <v>968</v>
      </c>
      <c r="E760" s="51">
        <v>8</v>
      </c>
      <c r="F760" s="51">
        <v>9869</v>
      </c>
    </row>
    <row r="761" spans="1:6">
      <c r="A761" s="51">
        <v>52</v>
      </c>
      <c r="B761" s="51" t="s">
        <v>188</v>
      </c>
      <c r="C761" s="51">
        <v>52720</v>
      </c>
      <c r="D761" s="51" t="s">
        <v>969</v>
      </c>
      <c r="E761" s="51">
        <v>10</v>
      </c>
      <c r="F761" s="51">
        <v>7041</v>
      </c>
    </row>
    <row r="762" spans="1:6">
      <c r="A762" s="51">
        <v>52</v>
      </c>
      <c r="B762" s="51" t="s">
        <v>188</v>
      </c>
      <c r="C762" s="51">
        <v>52786</v>
      </c>
      <c r="D762" s="51" t="s">
        <v>970</v>
      </c>
      <c r="E762" s="51">
        <v>65</v>
      </c>
      <c r="F762" s="51">
        <v>15412</v>
      </c>
    </row>
    <row r="763" spans="1:6">
      <c r="A763" s="51">
        <v>52</v>
      </c>
      <c r="B763" s="51" t="s">
        <v>188</v>
      </c>
      <c r="C763" s="51">
        <v>52788</v>
      </c>
      <c r="D763" s="51" t="s">
        <v>971</v>
      </c>
      <c r="E763" s="51">
        <v>15</v>
      </c>
      <c r="F763" s="51">
        <v>10331</v>
      </c>
    </row>
    <row r="764" spans="1:6">
      <c r="A764" s="51">
        <v>52</v>
      </c>
      <c r="B764" s="51" t="s">
        <v>188</v>
      </c>
      <c r="C764" s="51">
        <v>52835</v>
      </c>
      <c r="D764" s="51" t="s">
        <v>972</v>
      </c>
      <c r="E764" s="51">
        <v>112565</v>
      </c>
      <c r="F764" s="51">
        <v>138091</v>
      </c>
    </row>
    <row r="765" spans="1:6">
      <c r="A765" s="51">
        <v>52</v>
      </c>
      <c r="B765" s="51" t="s">
        <v>188</v>
      </c>
      <c r="C765" s="51">
        <v>52838</v>
      </c>
      <c r="D765" s="51" t="s">
        <v>973</v>
      </c>
      <c r="E765" s="51">
        <v>73</v>
      </c>
      <c r="F765" s="51">
        <v>42413</v>
      </c>
    </row>
    <row r="766" spans="1:6">
      <c r="A766" s="51">
        <v>52</v>
      </c>
      <c r="B766" s="51" t="s">
        <v>188</v>
      </c>
      <c r="C766" s="51">
        <v>52885</v>
      </c>
      <c r="D766" s="51" t="s">
        <v>974</v>
      </c>
      <c r="E766" s="51">
        <v>17</v>
      </c>
      <c r="F766" s="51">
        <v>10579</v>
      </c>
    </row>
    <row r="767" spans="1:6">
      <c r="A767" s="51">
        <v>54</v>
      </c>
      <c r="B767" s="51" t="s">
        <v>189</v>
      </c>
      <c r="C767" s="51">
        <v>54001</v>
      </c>
      <c r="D767" s="51" t="s">
        <v>975</v>
      </c>
      <c r="E767" s="51">
        <v>3299</v>
      </c>
      <c r="F767" s="51">
        <v>629414</v>
      </c>
    </row>
    <row r="768" spans="1:6">
      <c r="A768" s="51">
        <v>54</v>
      </c>
      <c r="B768" s="51" t="s">
        <v>189</v>
      </c>
      <c r="C768" s="51">
        <v>54003</v>
      </c>
      <c r="D768" s="51" t="s">
        <v>976</v>
      </c>
      <c r="E768" s="51">
        <v>19</v>
      </c>
      <c r="F768" s="51">
        <v>30191</v>
      </c>
    </row>
    <row r="769" spans="1:6">
      <c r="A769" s="51">
        <v>54</v>
      </c>
      <c r="B769" s="51" t="s">
        <v>189</v>
      </c>
      <c r="C769" s="51">
        <v>54051</v>
      </c>
      <c r="D769" s="51" t="s">
        <v>977</v>
      </c>
      <c r="E769" s="51">
        <v>25</v>
      </c>
      <c r="F769" s="51">
        <v>8202</v>
      </c>
    </row>
    <row r="770" spans="1:6">
      <c r="A770" s="51">
        <v>54</v>
      </c>
      <c r="B770" s="51" t="s">
        <v>189</v>
      </c>
      <c r="C770" s="51">
        <v>54099</v>
      </c>
      <c r="D770" s="51" t="s">
        <v>978</v>
      </c>
      <c r="E770" s="51">
        <v>18</v>
      </c>
      <c r="F770" s="51">
        <v>6972</v>
      </c>
    </row>
    <row r="771" spans="1:6">
      <c r="A771" s="51">
        <v>54</v>
      </c>
      <c r="B771" s="51" t="s">
        <v>189</v>
      </c>
      <c r="C771" s="51">
        <v>54109</v>
      </c>
      <c r="D771" s="51" t="s">
        <v>979</v>
      </c>
      <c r="E771" s="51">
        <v>30</v>
      </c>
      <c r="F771" s="51">
        <v>4698</v>
      </c>
    </row>
    <row r="772" spans="1:6">
      <c r="A772" s="51">
        <v>54</v>
      </c>
      <c r="B772" s="51" t="s">
        <v>189</v>
      </c>
      <c r="C772" s="51">
        <v>54125</v>
      </c>
      <c r="D772" s="51" t="s">
        <v>980</v>
      </c>
      <c r="E772" s="51">
        <v>2</v>
      </c>
      <c r="F772" s="51">
        <v>2733</v>
      </c>
    </row>
    <row r="773" spans="1:6">
      <c r="A773" s="51">
        <v>54</v>
      </c>
      <c r="B773" s="51" t="s">
        <v>189</v>
      </c>
      <c r="C773" s="51">
        <v>54128</v>
      </c>
      <c r="D773" s="51" t="s">
        <v>981</v>
      </c>
      <c r="E773" s="51">
        <v>23</v>
      </c>
      <c r="F773" s="51">
        <v>8642</v>
      </c>
    </row>
    <row r="774" spans="1:6">
      <c r="A774" s="51">
        <v>54</v>
      </c>
      <c r="B774" s="51" t="s">
        <v>189</v>
      </c>
      <c r="C774" s="51">
        <v>54172</v>
      </c>
      <c r="D774" s="51" t="s">
        <v>982</v>
      </c>
      <c r="E774" s="51">
        <v>45</v>
      </c>
      <c r="F774" s="51">
        <v>16021</v>
      </c>
    </row>
    <row r="775" spans="1:6">
      <c r="A775" s="51">
        <v>54</v>
      </c>
      <c r="B775" s="51" t="s">
        <v>189</v>
      </c>
      <c r="C775" s="51">
        <v>54174</v>
      </c>
      <c r="D775" s="51" t="s">
        <v>983</v>
      </c>
      <c r="E775" s="51">
        <v>15</v>
      </c>
      <c r="F775" s="51">
        <v>10554</v>
      </c>
    </row>
    <row r="776" spans="1:6">
      <c r="A776" s="51">
        <v>54</v>
      </c>
      <c r="B776" s="51" t="s">
        <v>189</v>
      </c>
      <c r="C776" s="51">
        <v>54206</v>
      </c>
      <c r="D776" s="51" t="s">
        <v>984</v>
      </c>
      <c r="E776" s="51">
        <v>16</v>
      </c>
      <c r="F776" s="51">
        <v>18112</v>
      </c>
    </row>
    <row r="777" spans="1:6">
      <c r="A777" s="51">
        <v>54</v>
      </c>
      <c r="B777" s="51" t="s">
        <v>189</v>
      </c>
      <c r="C777" s="51">
        <v>54223</v>
      </c>
      <c r="D777" s="51" t="s">
        <v>985</v>
      </c>
      <c r="E777" s="51">
        <v>14</v>
      </c>
      <c r="F777" s="51">
        <v>7648</v>
      </c>
    </row>
    <row r="778" spans="1:6">
      <c r="A778" s="51">
        <v>54</v>
      </c>
      <c r="B778" s="51" t="s">
        <v>189</v>
      </c>
      <c r="C778" s="51">
        <v>54239</v>
      </c>
      <c r="D778" s="51" t="s">
        <v>986</v>
      </c>
      <c r="E778" s="51">
        <v>2</v>
      </c>
      <c r="F778" s="51">
        <v>4390</v>
      </c>
    </row>
    <row r="779" spans="1:6">
      <c r="A779" s="51">
        <v>54</v>
      </c>
      <c r="B779" s="51" t="s">
        <v>189</v>
      </c>
      <c r="C779" s="51">
        <v>54245</v>
      </c>
      <c r="D779" s="51" t="s">
        <v>987</v>
      </c>
      <c r="E779" s="51">
        <v>30</v>
      </c>
      <c r="F779" s="51">
        <v>12001</v>
      </c>
    </row>
    <row r="780" spans="1:6">
      <c r="A780" s="51">
        <v>54</v>
      </c>
      <c r="B780" s="51" t="s">
        <v>189</v>
      </c>
      <c r="C780" s="51">
        <v>54250</v>
      </c>
      <c r="D780" s="51" t="s">
        <v>988</v>
      </c>
      <c r="E780" s="51">
        <v>31</v>
      </c>
      <c r="F780" s="51">
        <v>19075</v>
      </c>
    </row>
    <row r="781" spans="1:6">
      <c r="A781" s="51">
        <v>54</v>
      </c>
      <c r="B781" s="51" t="s">
        <v>189</v>
      </c>
      <c r="C781" s="51">
        <v>54261</v>
      </c>
      <c r="D781" s="51" t="s">
        <v>989</v>
      </c>
      <c r="E781" s="51">
        <v>52</v>
      </c>
      <c r="F781" s="51">
        <v>26019</v>
      </c>
    </row>
    <row r="782" spans="1:6">
      <c r="A782" s="51">
        <v>54</v>
      </c>
      <c r="B782" s="51" t="s">
        <v>189</v>
      </c>
      <c r="C782" s="51">
        <v>54313</v>
      </c>
      <c r="D782" s="51" t="s">
        <v>990</v>
      </c>
      <c r="E782" s="51">
        <v>5</v>
      </c>
      <c r="F782" s="51">
        <v>6408</v>
      </c>
    </row>
    <row r="783" spans="1:6">
      <c r="A783" s="51">
        <v>54</v>
      </c>
      <c r="B783" s="51" t="s">
        <v>189</v>
      </c>
      <c r="C783" s="51">
        <v>54344</v>
      </c>
      <c r="D783" s="51" t="s">
        <v>991</v>
      </c>
      <c r="E783" s="51">
        <v>1</v>
      </c>
      <c r="F783" s="51">
        <v>9745</v>
      </c>
    </row>
    <row r="784" spans="1:6">
      <c r="A784" s="51">
        <v>54</v>
      </c>
      <c r="B784" s="51" t="s">
        <v>189</v>
      </c>
      <c r="C784" s="51">
        <v>54347</v>
      </c>
      <c r="D784" s="51" t="s">
        <v>992</v>
      </c>
      <c r="E784" s="51">
        <v>1</v>
      </c>
      <c r="F784" s="51">
        <v>4702</v>
      </c>
    </row>
    <row r="785" spans="1:6">
      <c r="A785" s="51">
        <v>54</v>
      </c>
      <c r="B785" s="51" t="s">
        <v>189</v>
      </c>
      <c r="C785" s="51">
        <v>54377</v>
      </c>
      <c r="D785" s="51" t="s">
        <v>993</v>
      </c>
      <c r="E785" s="51">
        <v>6</v>
      </c>
      <c r="F785" s="51">
        <v>5550</v>
      </c>
    </row>
    <row r="786" spans="1:6">
      <c r="A786" s="51">
        <v>54</v>
      </c>
      <c r="B786" s="51" t="s">
        <v>189</v>
      </c>
      <c r="C786" s="51">
        <v>54385</v>
      </c>
      <c r="D786" s="51" t="s">
        <v>994</v>
      </c>
      <c r="E786" s="51">
        <v>13</v>
      </c>
      <c r="F786" s="51">
        <v>11040</v>
      </c>
    </row>
    <row r="787" spans="1:6">
      <c r="A787" s="51">
        <v>54</v>
      </c>
      <c r="B787" s="51" t="s">
        <v>189</v>
      </c>
      <c r="C787" s="51">
        <v>54398</v>
      </c>
      <c r="D787" s="51" t="s">
        <v>995</v>
      </c>
      <c r="E787" s="51">
        <v>5</v>
      </c>
      <c r="F787" s="51">
        <v>7237</v>
      </c>
    </row>
    <row r="788" spans="1:6">
      <c r="A788" s="51">
        <v>54</v>
      </c>
      <c r="B788" s="51" t="s">
        <v>189</v>
      </c>
      <c r="C788" s="51">
        <v>54405</v>
      </c>
      <c r="D788" s="51" t="s">
        <v>996</v>
      </c>
      <c r="E788" s="51">
        <v>459</v>
      </c>
      <c r="F788" s="51">
        <v>81411</v>
      </c>
    </row>
    <row r="789" spans="1:6">
      <c r="A789" s="51">
        <v>54</v>
      </c>
      <c r="B789" s="51" t="s">
        <v>189</v>
      </c>
      <c r="C789" s="51">
        <v>54418</v>
      </c>
      <c r="D789" s="51" t="s">
        <v>997</v>
      </c>
      <c r="E789" s="51">
        <v>7</v>
      </c>
      <c r="F789" s="51">
        <v>3609</v>
      </c>
    </row>
    <row r="790" spans="1:6">
      <c r="A790" s="51">
        <v>54</v>
      </c>
      <c r="B790" s="51" t="s">
        <v>189</v>
      </c>
      <c r="C790" s="51">
        <v>54480</v>
      </c>
      <c r="D790" s="51" t="s">
        <v>998</v>
      </c>
      <c r="E790" s="51">
        <v>5</v>
      </c>
      <c r="F790" s="51">
        <v>3891</v>
      </c>
    </row>
    <row r="791" spans="1:6">
      <c r="A791" s="51">
        <v>54</v>
      </c>
      <c r="B791" s="51" t="s">
        <v>189</v>
      </c>
      <c r="C791" s="51">
        <v>54498</v>
      </c>
      <c r="D791" s="51" t="s">
        <v>999</v>
      </c>
      <c r="E791" s="51">
        <v>354</v>
      </c>
      <c r="F791" s="51">
        <v>111643</v>
      </c>
    </row>
    <row r="792" spans="1:6">
      <c r="A792" s="51">
        <v>54</v>
      </c>
      <c r="B792" s="51" t="s">
        <v>189</v>
      </c>
      <c r="C792" s="51">
        <v>54518</v>
      </c>
      <c r="D792" s="51" t="s">
        <v>1000</v>
      </c>
      <c r="E792" s="51">
        <v>290</v>
      </c>
      <c r="F792" s="51">
        <v>45521</v>
      </c>
    </row>
    <row r="793" spans="1:6">
      <c r="A793" s="51">
        <v>54</v>
      </c>
      <c r="B793" s="51" t="s">
        <v>189</v>
      </c>
      <c r="C793" s="51">
        <v>54520</v>
      </c>
      <c r="D793" s="51" t="s">
        <v>1001</v>
      </c>
      <c r="E793" s="51">
        <v>1</v>
      </c>
      <c r="F793" s="51">
        <v>4944</v>
      </c>
    </row>
    <row r="794" spans="1:6">
      <c r="A794" s="51">
        <v>54</v>
      </c>
      <c r="B794" s="51" t="s">
        <v>189</v>
      </c>
      <c r="C794" s="51">
        <v>54553</v>
      </c>
      <c r="D794" s="51" t="s">
        <v>1002</v>
      </c>
      <c r="E794" s="51">
        <v>84</v>
      </c>
      <c r="F794" s="51">
        <v>8139</v>
      </c>
    </row>
    <row r="795" spans="1:6">
      <c r="A795" s="51">
        <v>54</v>
      </c>
      <c r="B795" s="51" t="s">
        <v>189</v>
      </c>
      <c r="C795" s="51">
        <v>54599</v>
      </c>
      <c r="D795" s="51" t="s">
        <v>1003</v>
      </c>
      <c r="E795" s="51">
        <v>11</v>
      </c>
      <c r="F795" s="51">
        <v>5420</v>
      </c>
    </row>
    <row r="796" spans="1:6">
      <c r="A796" s="51">
        <v>54</v>
      </c>
      <c r="B796" s="51" t="s">
        <v>189</v>
      </c>
      <c r="C796" s="51">
        <v>54660</v>
      </c>
      <c r="D796" s="51" t="s">
        <v>1004</v>
      </c>
      <c r="E796" s="51">
        <v>30</v>
      </c>
      <c r="F796" s="51">
        <v>8768</v>
      </c>
    </row>
    <row r="797" spans="1:6">
      <c r="A797" s="51">
        <v>54</v>
      </c>
      <c r="B797" s="51" t="s">
        <v>189</v>
      </c>
      <c r="C797" s="51">
        <v>54670</v>
      </c>
      <c r="D797" s="51" t="s">
        <v>1005</v>
      </c>
      <c r="E797" s="51">
        <v>18</v>
      </c>
      <c r="F797" s="51">
        <v>9961</v>
      </c>
    </row>
    <row r="798" spans="1:6">
      <c r="A798" s="51">
        <v>54</v>
      </c>
      <c r="B798" s="51" t="s">
        <v>189</v>
      </c>
      <c r="C798" s="51">
        <v>54673</v>
      </c>
      <c r="D798" s="51" t="s">
        <v>758</v>
      </c>
      <c r="E798" s="51">
        <v>68</v>
      </c>
      <c r="F798" s="51">
        <v>6677</v>
      </c>
    </row>
    <row r="799" spans="1:6">
      <c r="A799" s="51">
        <v>54</v>
      </c>
      <c r="B799" s="51" t="s">
        <v>189</v>
      </c>
      <c r="C799" s="51">
        <v>54680</v>
      </c>
      <c r="D799" s="51" t="s">
        <v>1006</v>
      </c>
      <c r="E799" s="51">
        <v>1</v>
      </c>
      <c r="F799" s="51">
        <v>3087</v>
      </c>
    </row>
    <row r="800" spans="1:6">
      <c r="A800" s="51">
        <v>54</v>
      </c>
      <c r="B800" s="51" t="s">
        <v>189</v>
      </c>
      <c r="C800" s="51">
        <v>54720</v>
      </c>
      <c r="D800" s="51" t="s">
        <v>1007</v>
      </c>
      <c r="E800" s="51">
        <v>17</v>
      </c>
      <c r="F800" s="51">
        <v>21243</v>
      </c>
    </row>
    <row r="801" spans="1:6">
      <c r="A801" s="51">
        <v>54</v>
      </c>
      <c r="B801" s="51" t="s">
        <v>189</v>
      </c>
      <c r="C801" s="51">
        <v>54800</v>
      </c>
      <c r="D801" s="51" t="s">
        <v>1008</v>
      </c>
      <c r="E801" s="51">
        <v>6</v>
      </c>
      <c r="F801" s="51">
        <v>12727</v>
      </c>
    </row>
    <row r="802" spans="1:6">
      <c r="A802" s="51">
        <v>54</v>
      </c>
      <c r="B802" s="51" t="s">
        <v>189</v>
      </c>
      <c r="C802" s="51">
        <v>54810</v>
      </c>
      <c r="D802" s="51" t="s">
        <v>1009</v>
      </c>
      <c r="E802" s="51">
        <v>68</v>
      </c>
      <c r="F802" s="51">
        <v>51399</v>
      </c>
    </row>
    <row r="803" spans="1:6">
      <c r="A803" s="51">
        <v>54</v>
      </c>
      <c r="B803" s="51" t="s">
        <v>189</v>
      </c>
      <c r="C803" s="51">
        <v>54820</v>
      </c>
      <c r="D803" s="51" t="s">
        <v>363</v>
      </c>
      <c r="E803" s="51">
        <v>8</v>
      </c>
      <c r="F803" s="51">
        <v>14962</v>
      </c>
    </row>
    <row r="804" spans="1:6">
      <c r="A804" s="51">
        <v>54</v>
      </c>
      <c r="B804" s="51" t="s">
        <v>189</v>
      </c>
      <c r="C804" s="51">
        <v>54871</v>
      </c>
      <c r="D804" s="51" t="s">
        <v>1010</v>
      </c>
      <c r="E804" s="51">
        <v>11</v>
      </c>
      <c r="F804" s="51">
        <v>4602</v>
      </c>
    </row>
    <row r="805" spans="1:6">
      <c r="A805" s="51">
        <v>54</v>
      </c>
      <c r="B805" s="51" t="s">
        <v>189</v>
      </c>
      <c r="C805" s="51">
        <v>54874</v>
      </c>
      <c r="D805" s="51" t="s">
        <v>1011</v>
      </c>
      <c r="E805" s="51">
        <v>380</v>
      </c>
      <c r="F805" s="51">
        <v>93735</v>
      </c>
    </row>
    <row r="806" spans="1:6">
      <c r="A806" s="51">
        <v>63</v>
      </c>
      <c r="B806" s="51" t="s">
        <v>190</v>
      </c>
      <c r="C806" s="51">
        <v>63001</v>
      </c>
      <c r="D806" s="51" t="s">
        <v>267</v>
      </c>
      <c r="E806" s="51">
        <v>4516</v>
      </c>
      <c r="F806" s="51">
        <v>275641</v>
      </c>
    </row>
    <row r="807" spans="1:6">
      <c r="A807" s="51">
        <v>63</v>
      </c>
      <c r="B807" s="51" t="s">
        <v>190</v>
      </c>
      <c r="C807" s="51">
        <v>63111</v>
      </c>
      <c r="D807" s="51" t="s">
        <v>455</v>
      </c>
      <c r="E807" s="51">
        <v>13</v>
      </c>
      <c r="F807" s="51">
        <v>2741</v>
      </c>
    </row>
    <row r="808" spans="1:6">
      <c r="A808" s="51">
        <v>63</v>
      </c>
      <c r="B808" s="51" t="s">
        <v>190</v>
      </c>
      <c r="C808" s="51">
        <v>63130</v>
      </c>
      <c r="D808" s="51" t="s">
        <v>1012</v>
      </c>
      <c r="E808" s="51">
        <v>415</v>
      </c>
      <c r="F808" s="51">
        <v>70662</v>
      </c>
    </row>
    <row r="809" spans="1:6">
      <c r="A809" s="51">
        <v>63</v>
      </c>
      <c r="B809" s="51" t="s">
        <v>190</v>
      </c>
      <c r="C809" s="51">
        <v>63190</v>
      </c>
      <c r="D809" s="51" t="s">
        <v>1013</v>
      </c>
      <c r="E809" s="51">
        <v>96</v>
      </c>
      <c r="F809" s="51">
        <v>27135</v>
      </c>
    </row>
    <row r="810" spans="1:6">
      <c r="A810" s="51">
        <v>63</v>
      </c>
      <c r="B810" s="51" t="s">
        <v>190</v>
      </c>
      <c r="C810" s="51">
        <v>63212</v>
      </c>
      <c r="D810" s="51" t="s">
        <v>410</v>
      </c>
      <c r="E810" s="51">
        <v>87</v>
      </c>
      <c r="F810" s="51">
        <v>5535</v>
      </c>
    </row>
    <row r="811" spans="1:6">
      <c r="A811" s="51">
        <v>63</v>
      </c>
      <c r="B811" s="51" t="s">
        <v>190</v>
      </c>
      <c r="C811" s="51">
        <v>63272</v>
      </c>
      <c r="D811" s="51" t="s">
        <v>1014</v>
      </c>
      <c r="E811" s="51">
        <v>26</v>
      </c>
      <c r="F811" s="51">
        <v>11345</v>
      </c>
    </row>
    <row r="812" spans="1:6">
      <c r="A812" s="51">
        <v>63</v>
      </c>
      <c r="B812" s="51" t="s">
        <v>190</v>
      </c>
      <c r="C812" s="51">
        <v>63302</v>
      </c>
      <c r="D812" s="51" t="s">
        <v>1015</v>
      </c>
      <c r="E812" s="51">
        <v>10</v>
      </c>
      <c r="F812" s="51">
        <v>7121</v>
      </c>
    </row>
    <row r="813" spans="1:6">
      <c r="A813" s="51">
        <v>63</v>
      </c>
      <c r="B813" s="51" t="s">
        <v>190</v>
      </c>
      <c r="C813" s="51">
        <v>63401</v>
      </c>
      <c r="D813" s="51" t="s">
        <v>1016</v>
      </c>
      <c r="E813" s="51">
        <v>397</v>
      </c>
      <c r="F813" s="51">
        <v>32564</v>
      </c>
    </row>
    <row r="814" spans="1:6">
      <c r="A814" s="51">
        <v>63</v>
      </c>
      <c r="B814" s="51" t="s">
        <v>190</v>
      </c>
      <c r="C814" s="51">
        <v>63470</v>
      </c>
      <c r="D814" s="51" t="s">
        <v>1017</v>
      </c>
      <c r="E814" s="51">
        <v>346</v>
      </c>
      <c r="F814" s="51">
        <v>35324</v>
      </c>
    </row>
    <row r="815" spans="1:6">
      <c r="A815" s="51">
        <v>63</v>
      </c>
      <c r="B815" s="51" t="s">
        <v>190</v>
      </c>
      <c r="C815" s="51">
        <v>63548</v>
      </c>
      <c r="D815" s="51" t="s">
        <v>1018</v>
      </c>
      <c r="E815" s="51">
        <v>3</v>
      </c>
      <c r="F815" s="51">
        <v>4877</v>
      </c>
    </row>
    <row r="816" spans="1:6">
      <c r="A816" s="51">
        <v>63</v>
      </c>
      <c r="B816" s="51" t="s">
        <v>190</v>
      </c>
      <c r="C816" s="51">
        <v>63594</v>
      </c>
      <c r="D816" s="51" t="s">
        <v>1019</v>
      </c>
      <c r="E816" s="51">
        <v>127</v>
      </c>
      <c r="F816" s="51">
        <v>29117</v>
      </c>
    </row>
    <row r="817" spans="1:6">
      <c r="A817" s="51">
        <v>63</v>
      </c>
      <c r="B817" s="51" t="s">
        <v>190</v>
      </c>
      <c r="C817" s="51">
        <v>63690</v>
      </c>
      <c r="D817" s="51" t="s">
        <v>1020</v>
      </c>
      <c r="E817" s="51">
        <v>24</v>
      </c>
      <c r="F817" s="51">
        <v>7578</v>
      </c>
    </row>
    <row r="818" spans="1:6">
      <c r="A818" s="51">
        <v>66</v>
      </c>
      <c r="B818" s="51" t="s">
        <v>191</v>
      </c>
      <c r="C818" s="51">
        <v>66001</v>
      </c>
      <c r="D818" s="51" t="s">
        <v>1021</v>
      </c>
      <c r="E818" s="51">
        <v>10119</v>
      </c>
      <c r="F818" s="51">
        <v>409670</v>
      </c>
    </row>
    <row r="819" spans="1:6">
      <c r="A819" s="51">
        <v>66</v>
      </c>
      <c r="B819" s="51" t="s">
        <v>191</v>
      </c>
      <c r="C819" s="51">
        <v>66045</v>
      </c>
      <c r="D819" s="51" t="s">
        <v>1022</v>
      </c>
      <c r="E819" s="51">
        <v>55</v>
      </c>
      <c r="F819" s="51">
        <v>10707</v>
      </c>
    </row>
    <row r="820" spans="1:6">
      <c r="A820" s="51">
        <v>66</v>
      </c>
      <c r="B820" s="51" t="s">
        <v>191</v>
      </c>
      <c r="C820" s="51">
        <v>66075</v>
      </c>
      <c r="D820" s="51" t="s">
        <v>600</v>
      </c>
      <c r="E820" s="51">
        <v>24</v>
      </c>
      <c r="F820" s="51">
        <v>5009</v>
      </c>
    </row>
    <row r="821" spans="1:6">
      <c r="A821" s="51">
        <v>66</v>
      </c>
      <c r="B821" s="51" t="s">
        <v>191</v>
      </c>
      <c r="C821" s="51">
        <v>66088</v>
      </c>
      <c r="D821" s="51" t="s">
        <v>1023</v>
      </c>
      <c r="E821" s="51">
        <v>108</v>
      </c>
      <c r="F821" s="51">
        <v>21450</v>
      </c>
    </row>
    <row r="822" spans="1:6">
      <c r="A822" s="51">
        <v>66</v>
      </c>
      <c r="B822" s="51" t="s">
        <v>191</v>
      </c>
      <c r="C822" s="51">
        <v>66170</v>
      </c>
      <c r="D822" s="51" t="s">
        <v>1024</v>
      </c>
      <c r="E822" s="51">
        <v>3612</v>
      </c>
      <c r="F822" s="51">
        <v>194890</v>
      </c>
    </row>
    <row r="823" spans="1:6">
      <c r="A823" s="51">
        <v>66</v>
      </c>
      <c r="B823" s="51" t="s">
        <v>191</v>
      </c>
      <c r="C823" s="51">
        <v>66318</v>
      </c>
      <c r="D823" s="51" t="s">
        <v>1025</v>
      </c>
      <c r="E823" s="51">
        <v>27</v>
      </c>
      <c r="F823" s="51">
        <v>11532</v>
      </c>
    </row>
    <row r="824" spans="1:6">
      <c r="A824" s="51">
        <v>66</v>
      </c>
      <c r="B824" s="51" t="s">
        <v>191</v>
      </c>
      <c r="C824" s="51">
        <v>66383</v>
      </c>
      <c r="D824" s="51" t="s">
        <v>1026</v>
      </c>
      <c r="E824" s="51">
        <v>25</v>
      </c>
      <c r="F824" s="51">
        <v>6178</v>
      </c>
    </row>
    <row r="825" spans="1:6">
      <c r="A825" s="51">
        <v>66</v>
      </c>
      <c r="B825" s="51" t="s">
        <v>191</v>
      </c>
      <c r="C825" s="51">
        <v>66400</v>
      </c>
      <c r="D825" s="51" t="s">
        <v>1027</v>
      </c>
      <c r="E825" s="51">
        <v>343</v>
      </c>
      <c r="F825" s="51">
        <v>25900</v>
      </c>
    </row>
    <row r="826" spans="1:6">
      <c r="A826" s="51">
        <v>66</v>
      </c>
      <c r="B826" s="51" t="s">
        <v>191</v>
      </c>
      <c r="C826" s="51">
        <v>66440</v>
      </c>
      <c r="D826" s="51" t="s">
        <v>1028</v>
      </c>
      <c r="E826" s="51">
        <v>78</v>
      </c>
      <c r="F826" s="51">
        <v>15455</v>
      </c>
    </row>
    <row r="827" spans="1:6">
      <c r="A827" s="51">
        <v>66</v>
      </c>
      <c r="B827" s="51" t="s">
        <v>191</v>
      </c>
      <c r="C827" s="51">
        <v>66456</v>
      </c>
      <c r="D827" s="51" t="s">
        <v>1029</v>
      </c>
      <c r="E827" s="51">
        <v>35</v>
      </c>
      <c r="F827" s="51">
        <v>16203</v>
      </c>
    </row>
    <row r="828" spans="1:6">
      <c r="A828" s="51">
        <v>66</v>
      </c>
      <c r="B828" s="51" t="s">
        <v>191</v>
      </c>
      <c r="C828" s="51">
        <v>66572</v>
      </c>
      <c r="D828" s="51" t="s">
        <v>1030</v>
      </c>
      <c r="E828" s="51">
        <v>1815</v>
      </c>
      <c r="F828" s="51">
        <v>14429</v>
      </c>
    </row>
    <row r="829" spans="1:6">
      <c r="A829" s="51">
        <v>66</v>
      </c>
      <c r="B829" s="51" t="s">
        <v>191</v>
      </c>
      <c r="C829" s="51">
        <v>66594</v>
      </c>
      <c r="D829" s="51" t="s">
        <v>1031</v>
      </c>
      <c r="E829" s="51">
        <v>51</v>
      </c>
      <c r="F829" s="51">
        <v>25213</v>
      </c>
    </row>
    <row r="830" spans="1:6">
      <c r="A830" s="51">
        <v>66</v>
      </c>
      <c r="B830" s="51" t="s">
        <v>191</v>
      </c>
      <c r="C830" s="51">
        <v>66682</v>
      </c>
      <c r="D830" s="51" t="s">
        <v>1032</v>
      </c>
      <c r="E830" s="51">
        <v>388</v>
      </c>
      <c r="F830" s="51">
        <v>71174</v>
      </c>
    </row>
    <row r="831" spans="1:6">
      <c r="A831" s="51">
        <v>66</v>
      </c>
      <c r="B831" s="51" t="s">
        <v>191</v>
      </c>
      <c r="C831" s="51">
        <v>66687</v>
      </c>
      <c r="D831" s="51" t="s">
        <v>1033</v>
      </c>
      <c r="E831" s="51">
        <v>53</v>
      </c>
      <c r="F831" s="51">
        <v>11787</v>
      </c>
    </row>
    <row r="832" spans="1:6">
      <c r="A832" s="51">
        <v>68</v>
      </c>
      <c r="B832" s="51" t="s">
        <v>192</v>
      </c>
      <c r="C832" s="51">
        <v>68001</v>
      </c>
      <c r="D832" s="51" t="s">
        <v>1034</v>
      </c>
      <c r="E832" s="51">
        <v>8382</v>
      </c>
      <c r="F832" s="51">
        <v>528855</v>
      </c>
    </row>
    <row r="833" spans="1:6">
      <c r="A833" s="51">
        <v>68</v>
      </c>
      <c r="B833" s="51" t="s">
        <v>192</v>
      </c>
      <c r="C833" s="51">
        <v>68013</v>
      </c>
      <c r="D833" s="51" t="s">
        <v>1035</v>
      </c>
      <c r="E833" s="51">
        <v>5</v>
      </c>
      <c r="F833" s="51">
        <v>1662</v>
      </c>
    </row>
    <row r="834" spans="1:6">
      <c r="A834" s="51">
        <v>68</v>
      </c>
      <c r="B834" s="51" t="s">
        <v>192</v>
      </c>
      <c r="C834" s="51">
        <v>68020</v>
      </c>
      <c r="D834" s="51" t="s">
        <v>584</v>
      </c>
      <c r="E834" s="51">
        <v>1</v>
      </c>
      <c r="F834" s="51">
        <v>3317</v>
      </c>
    </row>
    <row r="835" spans="1:6">
      <c r="A835" s="51">
        <v>68</v>
      </c>
      <c r="B835" s="51" t="s">
        <v>192</v>
      </c>
      <c r="C835" s="51">
        <v>68051</v>
      </c>
      <c r="D835" s="51" t="s">
        <v>1036</v>
      </c>
      <c r="E835" s="51">
        <v>5</v>
      </c>
      <c r="F835" s="51">
        <v>7913</v>
      </c>
    </row>
    <row r="836" spans="1:6">
      <c r="A836" s="51">
        <v>68</v>
      </c>
      <c r="B836" s="51" t="s">
        <v>192</v>
      </c>
      <c r="C836" s="51">
        <v>68077</v>
      </c>
      <c r="D836" s="51" t="s">
        <v>268</v>
      </c>
      <c r="E836" s="51">
        <v>43</v>
      </c>
      <c r="F836" s="51">
        <v>28769</v>
      </c>
    </row>
    <row r="837" spans="1:6">
      <c r="A837" s="51">
        <v>68</v>
      </c>
      <c r="B837" s="51" t="s">
        <v>192</v>
      </c>
      <c r="C837" s="51">
        <v>68079</v>
      </c>
      <c r="D837" s="51" t="s">
        <v>1037</v>
      </c>
      <c r="E837" s="51">
        <v>15</v>
      </c>
      <c r="F837" s="51">
        <v>7647</v>
      </c>
    </row>
    <row r="838" spans="1:6">
      <c r="A838" s="51">
        <v>68</v>
      </c>
      <c r="B838" s="51" t="s">
        <v>192</v>
      </c>
      <c r="C838" s="51">
        <v>68081</v>
      </c>
      <c r="D838" s="51" t="s">
        <v>1038</v>
      </c>
      <c r="E838" s="51">
        <v>4414</v>
      </c>
      <c r="F838" s="51">
        <v>199564</v>
      </c>
    </row>
    <row r="839" spans="1:6">
      <c r="A839" s="51">
        <v>68</v>
      </c>
      <c r="B839" s="51" t="s">
        <v>192</v>
      </c>
      <c r="C839" s="51">
        <v>68092</v>
      </c>
      <c r="D839" s="51" t="s">
        <v>272</v>
      </c>
      <c r="E839" s="51">
        <v>12</v>
      </c>
      <c r="F839" s="51">
        <v>5230</v>
      </c>
    </row>
    <row r="840" spans="1:6">
      <c r="A840" s="51">
        <v>68</v>
      </c>
      <c r="B840" s="51" t="s">
        <v>192</v>
      </c>
      <c r="C840" s="51">
        <v>68101</v>
      </c>
      <c r="D840" s="51" t="s">
        <v>601</v>
      </c>
      <c r="E840" s="51">
        <v>36</v>
      </c>
      <c r="F840" s="51">
        <v>9567</v>
      </c>
    </row>
    <row r="841" spans="1:6">
      <c r="A841" s="51">
        <v>68</v>
      </c>
      <c r="B841" s="51" t="s">
        <v>192</v>
      </c>
      <c r="C841" s="51">
        <v>68121</v>
      </c>
      <c r="D841" s="51" t="s">
        <v>696</v>
      </c>
      <c r="E841" s="51">
        <v>1</v>
      </c>
      <c r="F841" s="51">
        <v>1621</v>
      </c>
    </row>
    <row r="842" spans="1:6">
      <c r="A842" s="51">
        <v>68</v>
      </c>
      <c r="B842" s="51" t="s">
        <v>192</v>
      </c>
      <c r="C842" s="51">
        <v>68132</v>
      </c>
      <c r="D842" s="51" t="s">
        <v>1039</v>
      </c>
      <c r="E842" s="51">
        <v>5</v>
      </c>
      <c r="F842" s="51">
        <v>1832</v>
      </c>
    </row>
    <row r="843" spans="1:6">
      <c r="A843" s="51">
        <v>68</v>
      </c>
      <c r="B843" s="51" t="s">
        <v>192</v>
      </c>
      <c r="C843" s="51">
        <v>68147</v>
      </c>
      <c r="D843" s="51" t="s">
        <v>1040</v>
      </c>
      <c r="E843" s="51">
        <v>21</v>
      </c>
      <c r="F843" s="51">
        <v>5328</v>
      </c>
    </row>
    <row r="844" spans="1:6">
      <c r="A844" s="51">
        <v>68</v>
      </c>
      <c r="B844" s="51" t="s">
        <v>192</v>
      </c>
      <c r="C844" s="51">
        <v>68152</v>
      </c>
      <c r="D844" s="51" t="s">
        <v>1041</v>
      </c>
      <c r="E844" s="51">
        <v>3</v>
      </c>
      <c r="F844" s="51">
        <v>4130</v>
      </c>
    </row>
    <row r="845" spans="1:6">
      <c r="A845" s="51">
        <v>68</v>
      </c>
      <c r="B845" s="51" t="s">
        <v>192</v>
      </c>
      <c r="C845" s="51">
        <v>68162</v>
      </c>
      <c r="D845" s="51" t="s">
        <v>1042</v>
      </c>
      <c r="E845" s="51">
        <v>2</v>
      </c>
      <c r="F845" s="51">
        <v>6460</v>
      </c>
    </row>
    <row r="846" spans="1:6">
      <c r="A846" s="51">
        <v>68</v>
      </c>
      <c r="B846" s="51" t="s">
        <v>192</v>
      </c>
      <c r="C846" s="51">
        <v>68167</v>
      </c>
      <c r="D846" s="51" t="s">
        <v>1043</v>
      </c>
      <c r="E846" s="51">
        <v>45</v>
      </c>
      <c r="F846" s="51">
        <v>11035</v>
      </c>
    </row>
    <row r="847" spans="1:6">
      <c r="A847" s="51">
        <v>68</v>
      </c>
      <c r="B847" s="51" t="s">
        <v>192</v>
      </c>
      <c r="C847" s="51">
        <v>68169</v>
      </c>
      <c r="D847" s="51" t="s">
        <v>1044</v>
      </c>
      <c r="E847" s="51">
        <v>3</v>
      </c>
      <c r="F847" s="51">
        <v>2824</v>
      </c>
    </row>
    <row r="848" spans="1:6">
      <c r="A848" s="51">
        <v>68</v>
      </c>
      <c r="B848" s="51" t="s">
        <v>192</v>
      </c>
      <c r="C848" s="51">
        <v>68176</v>
      </c>
      <c r="D848" s="51" t="s">
        <v>664</v>
      </c>
      <c r="E848" s="51">
        <v>2</v>
      </c>
      <c r="F848" s="51">
        <v>2364</v>
      </c>
    </row>
    <row r="849" spans="1:6">
      <c r="A849" s="51">
        <v>68</v>
      </c>
      <c r="B849" s="51" t="s">
        <v>192</v>
      </c>
      <c r="C849" s="51">
        <v>68179</v>
      </c>
      <c r="D849" s="51" t="s">
        <v>1045</v>
      </c>
      <c r="E849" s="51">
        <v>8</v>
      </c>
      <c r="F849" s="51">
        <v>4341</v>
      </c>
    </row>
    <row r="850" spans="1:6">
      <c r="A850" s="51">
        <v>68</v>
      </c>
      <c r="B850" s="51" t="s">
        <v>192</v>
      </c>
      <c r="C850" s="51">
        <v>68190</v>
      </c>
      <c r="D850" s="51" t="s">
        <v>1046</v>
      </c>
      <c r="E850" s="51">
        <v>511</v>
      </c>
      <c r="F850" s="51">
        <v>25782</v>
      </c>
    </row>
    <row r="851" spans="1:6">
      <c r="A851" s="51">
        <v>68</v>
      </c>
      <c r="B851" s="51" t="s">
        <v>192</v>
      </c>
      <c r="C851" s="51">
        <v>68207</v>
      </c>
      <c r="D851" s="51" t="s">
        <v>290</v>
      </c>
      <c r="E851" s="51">
        <v>3</v>
      </c>
      <c r="F851" s="51">
        <v>5300</v>
      </c>
    </row>
    <row r="852" spans="1:6">
      <c r="A852" s="51">
        <v>68</v>
      </c>
      <c r="B852" s="51" t="s">
        <v>192</v>
      </c>
      <c r="C852" s="51">
        <v>68209</v>
      </c>
      <c r="D852" s="51" t="s">
        <v>1047</v>
      </c>
      <c r="E852" s="51">
        <v>8</v>
      </c>
      <c r="F852" s="51">
        <v>2915</v>
      </c>
    </row>
    <row r="853" spans="1:6">
      <c r="A853" s="51">
        <v>68</v>
      </c>
      <c r="B853" s="51" t="s">
        <v>192</v>
      </c>
      <c r="C853" s="51">
        <v>68211</v>
      </c>
      <c r="D853" s="51" t="s">
        <v>1048</v>
      </c>
      <c r="E853" s="51">
        <v>4</v>
      </c>
      <c r="F853" s="51">
        <v>3296</v>
      </c>
    </row>
    <row r="854" spans="1:6">
      <c r="A854" s="51">
        <v>68</v>
      </c>
      <c r="B854" s="51" t="s">
        <v>192</v>
      </c>
      <c r="C854" s="51">
        <v>68217</v>
      </c>
      <c r="D854" s="51" t="s">
        <v>1049</v>
      </c>
      <c r="E854" s="51">
        <v>6</v>
      </c>
      <c r="F854" s="51">
        <v>4816</v>
      </c>
    </row>
    <row r="855" spans="1:6">
      <c r="A855" s="51">
        <v>68</v>
      </c>
      <c r="B855" s="51" t="s">
        <v>192</v>
      </c>
      <c r="C855" s="51">
        <v>68229</v>
      </c>
      <c r="D855" s="51" t="s">
        <v>1050</v>
      </c>
      <c r="E855" s="51">
        <v>21</v>
      </c>
      <c r="F855" s="51">
        <v>11653</v>
      </c>
    </row>
    <row r="856" spans="1:6">
      <c r="A856" s="51">
        <v>68</v>
      </c>
      <c r="B856" s="51" t="s">
        <v>192</v>
      </c>
      <c r="C856" s="51">
        <v>68235</v>
      </c>
      <c r="D856" s="51" t="s">
        <v>1051</v>
      </c>
      <c r="E856" s="51">
        <v>21</v>
      </c>
      <c r="F856" s="51">
        <v>17638</v>
      </c>
    </row>
    <row r="857" spans="1:6">
      <c r="A857" s="51">
        <v>68</v>
      </c>
      <c r="B857" s="51" t="s">
        <v>192</v>
      </c>
      <c r="C857" s="51">
        <v>68250</v>
      </c>
      <c r="D857" s="51" t="s">
        <v>414</v>
      </c>
      <c r="E857" s="51">
        <v>7</v>
      </c>
      <c r="F857" s="51">
        <v>4097</v>
      </c>
    </row>
    <row r="858" spans="1:6">
      <c r="A858" s="51">
        <v>68</v>
      </c>
      <c r="B858" s="51" t="s">
        <v>192</v>
      </c>
      <c r="C858" s="51">
        <v>68255</v>
      </c>
      <c r="D858" s="51" t="s">
        <v>1052</v>
      </c>
      <c r="E858" s="51">
        <v>4</v>
      </c>
      <c r="F858" s="51">
        <v>12966</v>
      </c>
    </row>
    <row r="859" spans="1:6">
      <c r="A859" s="51">
        <v>68</v>
      </c>
      <c r="B859" s="51" t="s">
        <v>192</v>
      </c>
      <c r="C859" s="51">
        <v>68264</v>
      </c>
      <c r="D859" s="51" t="s">
        <v>1053</v>
      </c>
      <c r="E859" s="51">
        <v>2</v>
      </c>
      <c r="F859" s="51">
        <v>2334</v>
      </c>
    </row>
    <row r="860" spans="1:6">
      <c r="A860" s="51">
        <v>68</v>
      </c>
      <c r="B860" s="51" t="s">
        <v>192</v>
      </c>
      <c r="C860" s="51">
        <v>68266</v>
      </c>
      <c r="D860" s="51" t="s">
        <v>1054</v>
      </c>
      <c r="E860" s="51">
        <v>1</v>
      </c>
      <c r="F860" s="51">
        <v>3394</v>
      </c>
    </row>
    <row r="861" spans="1:6">
      <c r="A861" s="51">
        <v>68</v>
      </c>
      <c r="B861" s="51" t="s">
        <v>192</v>
      </c>
      <c r="C861" s="51">
        <v>68271</v>
      </c>
      <c r="D861" s="51" t="s">
        <v>1055</v>
      </c>
      <c r="E861" s="51">
        <v>15</v>
      </c>
      <c r="F861" s="51">
        <v>4603</v>
      </c>
    </row>
    <row r="862" spans="1:6">
      <c r="A862" s="51">
        <v>68</v>
      </c>
      <c r="B862" s="51" t="s">
        <v>192</v>
      </c>
      <c r="C862" s="51">
        <v>68276</v>
      </c>
      <c r="D862" s="51" t="s">
        <v>1056</v>
      </c>
      <c r="E862" s="51">
        <v>5926</v>
      </c>
      <c r="F862" s="51">
        <v>275109</v>
      </c>
    </row>
    <row r="863" spans="1:6">
      <c r="A863" s="51">
        <v>68</v>
      </c>
      <c r="B863" s="51" t="s">
        <v>192</v>
      </c>
      <c r="C863" s="51">
        <v>68296</v>
      </c>
      <c r="D863" s="51" t="s">
        <v>1057</v>
      </c>
      <c r="E863" s="51">
        <v>4</v>
      </c>
      <c r="F863" s="51">
        <v>2682</v>
      </c>
    </row>
    <row r="864" spans="1:6">
      <c r="A864" s="51">
        <v>68</v>
      </c>
      <c r="B864" s="51" t="s">
        <v>192</v>
      </c>
      <c r="C864" s="51">
        <v>68298</v>
      </c>
      <c r="D864" s="51" t="s">
        <v>1058</v>
      </c>
      <c r="E864" s="51">
        <v>14</v>
      </c>
      <c r="F864" s="51">
        <v>3529</v>
      </c>
    </row>
    <row r="865" spans="1:6">
      <c r="A865" s="51">
        <v>68</v>
      </c>
      <c r="B865" s="51" t="s">
        <v>192</v>
      </c>
      <c r="C865" s="51">
        <v>68307</v>
      </c>
      <c r="D865" s="51" t="s">
        <v>1059</v>
      </c>
      <c r="E865" s="51">
        <v>554</v>
      </c>
      <c r="F865" s="51">
        <v>150610</v>
      </c>
    </row>
    <row r="866" spans="1:6">
      <c r="A866" s="51">
        <v>68</v>
      </c>
      <c r="B866" s="51" t="s">
        <v>192</v>
      </c>
      <c r="C866" s="51">
        <v>68318</v>
      </c>
      <c r="D866" s="51" t="s">
        <v>1060</v>
      </c>
      <c r="E866" s="51">
        <v>9</v>
      </c>
      <c r="F866" s="51">
        <v>5762</v>
      </c>
    </row>
    <row r="867" spans="1:6">
      <c r="A867" s="51">
        <v>68</v>
      </c>
      <c r="B867" s="51" t="s">
        <v>192</v>
      </c>
      <c r="C867" s="51">
        <v>68320</v>
      </c>
      <c r="D867" s="51" t="s">
        <v>305</v>
      </c>
      <c r="E867" s="51">
        <v>13</v>
      </c>
      <c r="F867" s="51">
        <v>3880</v>
      </c>
    </row>
    <row r="868" spans="1:6">
      <c r="A868" s="51">
        <v>68</v>
      </c>
      <c r="B868" s="51" t="s">
        <v>192</v>
      </c>
      <c r="C868" s="51">
        <v>68322</v>
      </c>
      <c r="D868" s="51" t="s">
        <v>1061</v>
      </c>
      <c r="E868" s="51">
        <v>3</v>
      </c>
      <c r="F868" s="51">
        <v>2052</v>
      </c>
    </row>
    <row r="869" spans="1:6">
      <c r="A869" s="51">
        <v>68</v>
      </c>
      <c r="B869" s="51" t="s">
        <v>192</v>
      </c>
      <c r="C869" s="51">
        <v>68324</v>
      </c>
      <c r="D869" s="51" t="s">
        <v>1062</v>
      </c>
      <c r="E869" s="51">
        <v>9</v>
      </c>
      <c r="F869" s="51">
        <v>3751</v>
      </c>
    </row>
    <row r="870" spans="1:6">
      <c r="A870" s="51">
        <v>68</v>
      </c>
      <c r="B870" s="51" t="s">
        <v>192</v>
      </c>
      <c r="C870" s="51">
        <v>68327</v>
      </c>
      <c r="D870" s="51" t="s">
        <v>1063</v>
      </c>
      <c r="E870" s="51">
        <v>18</v>
      </c>
      <c r="F870" s="51">
        <v>4405</v>
      </c>
    </row>
    <row r="871" spans="1:6">
      <c r="A871" s="51">
        <v>68</v>
      </c>
      <c r="B871" s="51" t="s">
        <v>192</v>
      </c>
      <c r="C871" s="51">
        <v>68344</v>
      </c>
      <c r="D871" s="51" t="s">
        <v>1064</v>
      </c>
      <c r="E871" s="51">
        <v>2</v>
      </c>
      <c r="F871" s="51">
        <v>2120</v>
      </c>
    </row>
    <row r="872" spans="1:6">
      <c r="A872" s="51">
        <v>68</v>
      </c>
      <c r="B872" s="51" t="s">
        <v>192</v>
      </c>
      <c r="C872" s="51">
        <v>68377</v>
      </c>
      <c r="D872" s="51" t="s">
        <v>1065</v>
      </c>
      <c r="E872" s="51">
        <v>10</v>
      </c>
      <c r="F872" s="51">
        <v>5505</v>
      </c>
    </row>
    <row r="873" spans="1:6">
      <c r="A873" s="51">
        <v>68</v>
      </c>
      <c r="B873" s="51" t="s">
        <v>192</v>
      </c>
      <c r="C873" s="51">
        <v>68385</v>
      </c>
      <c r="D873" s="51" t="s">
        <v>1066</v>
      </c>
      <c r="E873" s="51">
        <v>137</v>
      </c>
      <c r="F873" s="51">
        <v>9238</v>
      </c>
    </row>
    <row r="874" spans="1:6">
      <c r="A874" s="51">
        <v>68</v>
      </c>
      <c r="B874" s="51" t="s">
        <v>192</v>
      </c>
      <c r="C874" s="51">
        <v>68397</v>
      </c>
      <c r="D874" s="51" t="s">
        <v>655</v>
      </c>
      <c r="E874" s="51">
        <v>7</v>
      </c>
      <c r="F874" s="51">
        <v>3989</v>
      </c>
    </row>
    <row r="875" spans="1:6">
      <c r="A875" s="51">
        <v>68</v>
      </c>
      <c r="B875" s="51" t="s">
        <v>192</v>
      </c>
      <c r="C875" s="51">
        <v>68406</v>
      </c>
      <c r="D875" s="51" t="s">
        <v>1067</v>
      </c>
      <c r="E875" s="51">
        <v>80</v>
      </c>
      <c r="F875" s="51">
        <v>37214</v>
      </c>
    </row>
    <row r="876" spans="1:6">
      <c r="A876" s="51">
        <v>68</v>
      </c>
      <c r="B876" s="51" t="s">
        <v>192</v>
      </c>
      <c r="C876" s="51">
        <v>68418</v>
      </c>
      <c r="D876" s="51" t="s">
        <v>1068</v>
      </c>
      <c r="E876" s="51">
        <v>3</v>
      </c>
      <c r="F876" s="51">
        <v>12433</v>
      </c>
    </row>
    <row r="877" spans="1:6">
      <c r="A877" s="51">
        <v>68</v>
      </c>
      <c r="B877" s="51" t="s">
        <v>192</v>
      </c>
      <c r="C877" s="51">
        <v>68425</v>
      </c>
      <c r="D877" s="51" t="s">
        <v>1069</v>
      </c>
      <c r="E877" s="51">
        <v>14</v>
      </c>
      <c r="F877" s="51">
        <v>2130</v>
      </c>
    </row>
    <row r="878" spans="1:6">
      <c r="A878" s="51">
        <v>68</v>
      </c>
      <c r="B878" s="51" t="s">
        <v>192</v>
      </c>
      <c r="C878" s="51">
        <v>68432</v>
      </c>
      <c r="D878" s="51" t="s">
        <v>1070</v>
      </c>
      <c r="E878" s="51">
        <v>29</v>
      </c>
      <c r="F878" s="51">
        <v>19884</v>
      </c>
    </row>
    <row r="879" spans="1:6">
      <c r="A879" s="51">
        <v>68</v>
      </c>
      <c r="B879" s="51" t="s">
        <v>192</v>
      </c>
      <c r="C879" s="51">
        <v>68444</v>
      </c>
      <c r="D879" s="51" t="s">
        <v>1071</v>
      </c>
      <c r="E879" s="51">
        <v>2</v>
      </c>
      <c r="F879" s="51">
        <v>4499</v>
      </c>
    </row>
    <row r="880" spans="1:6">
      <c r="A880" s="51">
        <v>68</v>
      </c>
      <c r="B880" s="51" t="s">
        <v>192</v>
      </c>
      <c r="C880" s="51">
        <v>68464</v>
      </c>
      <c r="D880" s="51" t="s">
        <v>1072</v>
      </c>
      <c r="E880" s="51">
        <v>17</v>
      </c>
      <c r="F880" s="51">
        <v>10165</v>
      </c>
    </row>
    <row r="881" spans="1:6">
      <c r="A881" s="51">
        <v>68</v>
      </c>
      <c r="B881" s="51" t="s">
        <v>192</v>
      </c>
      <c r="C881" s="51">
        <v>68468</v>
      </c>
      <c r="D881" s="51" t="s">
        <v>1073</v>
      </c>
      <c r="E881" s="51">
        <v>11</v>
      </c>
      <c r="F881" s="51">
        <v>3915</v>
      </c>
    </row>
    <row r="882" spans="1:6">
      <c r="A882" s="51">
        <v>68</v>
      </c>
      <c r="B882" s="51" t="s">
        <v>192</v>
      </c>
      <c r="C882" s="51">
        <v>68498</v>
      </c>
      <c r="D882" s="51" t="s">
        <v>1074</v>
      </c>
      <c r="E882" s="51">
        <v>10</v>
      </c>
      <c r="F882" s="51">
        <v>4537</v>
      </c>
    </row>
    <row r="883" spans="1:6">
      <c r="A883" s="51">
        <v>68</v>
      </c>
      <c r="B883" s="51" t="s">
        <v>192</v>
      </c>
      <c r="C883" s="51">
        <v>68500</v>
      </c>
      <c r="D883" s="51" t="s">
        <v>1075</v>
      </c>
      <c r="E883" s="51">
        <v>22</v>
      </c>
      <c r="F883" s="51">
        <v>10117</v>
      </c>
    </row>
    <row r="884" spans="1:6">
      <c r="A884" s="51">
        <v>68</v>
      </c>
      <c r="B884" s="51" t="s">
        <v>192</v>
      </c>
      <c r="C884" s="51">
        <v>68502</v>
      </c>
      <c r="D884" s="51" t="s">
        <v>1076</v>
      </c>
      <c r="E884" s="51">
        <v>5</v>
      </c>
      <c r="F884" s="51">
        <v>3955</v>
      </c>
    </row>
    <row r="885" spans="1:6">
      <c r="A885" s="51">
        <v>68</v>
      </c>
      <c r="B885" s="51" t="s">
        <v>192</v>
      </c>
      <c r="C885" s="51">
        <v>68524</v>
      </c>
      <c r="D885" s="51" t="s">
        <v>1077</v>
      </c>
      <c r="E885" s="51">
        <v>3</v>
      </c>
      <c r="F885" s="51">
        <v>2467</v>
      </c>
    </row>
    <row r="886" spans="1:6">
      <c r="A886" s="51">
        <v>68</v>
      </c>
      <c r="B886" s="51" t="s">
        <v>192</v>
      </c>
      <c r="C886" s="51">
        <v>68533</v>
      </c>
      <c r="D886" s="51" t="s">
        <v>1078</v>
      </c>
      <c r="E886" s="51">
        <v>4</v>
      </c>
      <c r="F886" s="51">
        <v>4144</v>
      </c>
    </row>
    <row r="887" spans="1:6">
      <c r="A887" s="51">
        <v>68</v>
      </c>
      <c r="B887" s="51" t="s">
        <v>192</v>
      </c>
      <c r="C887" s="51">
        <v>68547</v>
      </c>
      <c r="D887" s="51" t="s">
        <v>1079</v>
      </c>
      <c r="E887" s="51">
        <v>505</v>
      </c>
      <c r="F887" s="51">
        <v>157425</v>
      </c>
    </row>
    <row r="888" spans="1:6">
      <c r="A888" s="51">
        <v>68</v>
      </c>
      <c r="B888" s="51" t="s">
        <v>192</v>
      </c>
      <c r="C888" s="51">
        <v>68549</v>
      </c>
      <c r="D888" s="51" t="s">
        <v>1080</v>
      </c>
      <c r="E888" s="51">
        <v>6</v>
      </c>
      <c r="F888" s="51">
        <v>4508</v>
      </c>
    </row>
    <row r="889" spans="1:6">
      <c r="A889" s="51">
        <v>68</v>
      </c>
      <c r="B889" s="51" t="s">
        <v>192</v>
      </c>
      <c r="C889" s="51">
        <v>68572</v>
      </c>
      <c r="D889" s="51" t="s">
        <v>1081</v>
      </c>
      <c r="E889" s="51">
        <v>34</v>
      </c>
      <c r="F889" s="51">
        <v>12586</v>
      </c>
    </row>
    <row r="890" spans="1:6">
      <c r="A890" s="51">
        <v>68</v>
      </c>
      <c r="B890" s="51" t="s">
        <v>192</v>
      </c>
      <c r="C890" s="51">
        <v>68573</v>
      </c>
      <c r="D890" s="51" t="s">
        <v>1082</v>
      </c>
      <c r="E890" s="51">
        <v>279</v>
      </c>
      <c r="F890" s="51">
        <v>6861</v>
      </c>
    </row>
    <row r="891" spans="1:6">
      <c r="A891" s="51">
        <v>68</v>
      </c>
      <c r="B891" s="51" t="s">
        <v>192</v>
      </c>
      <c r="C891" s="51">
        <v>68575</v>
      </c>
      <c r="D891" s="51" t="s">
        <v>1083</v>
      </c>
      <c r="E891" s="51">
        <v>547</v>
      </c>
      <c r="F891" s="51">
        <v>31698</v>
      </c>
    </row>
    <row r="892" spans="1:6">
      <c r="A892" s="51">
        <v>68</v>
      </c>
      <c r="B892" s="51" t="s">
        <v>192</v>
      </c>
      <c r="C892" s="51">
        <v>68615</v>
      </c>
      <c r="D892" s="51" t="s">
        <v>336</v>
      </c>
      <c r="E892" s="51">
        <v>65</v>
      </c>
      <c r="F892" s="51">
        <v>25266</v>
      </c>
    </row>
    <row r="893" spans="1:6">
      <c r="A893" s="51">
        <v>68</v>
      </c>
      <c r="B893" s="51" t="s">
        <v>192</v>
      </c>
      <c r="C893" s="51">
        <v>68655</v>
      </c>
      <c r="D893" s="51" t="s">
        <v>1084</v>
      </c>
      <c r="E893" s="51">
        <v>352</v>
      </c>
      <c r="F893" s="51">
        <v>27845</v>
      </c>
    </row>
    <row r="894" spans="1:6">
      <c r="A894" s="51">
        <v>68</v>
      </c>
      <c r="B894" s="51" t="s">
        <v>192</v>
      </c>
      <c r="C894" s="51">
        <v>68669</v>
      </c>
      <c r="D894" s="51" t="s">
        <v>1085</v>
      </c>
      <c r="E894" s="51">
        <v>9</v>
      </c>
      <c r="F894" s="51">
        <v>8035</v>
      </c>
    </row>
    <row r="895" spans="1:6">
      <c r="A895" s="51">
        <v>68</v>
      </c>
      <c r="B895" s="51" t="s">
        <v>192</v>
      </c>
      <c r="C895" s="51">
        <v>68673</v>
      </c>
      <c r="D895" s="51" t="s">
        <v>1086</v>
      </c>
      <c r="E895" s="51">
        <v>1</v>
      </c>
      <c r="F895" s="51">
        <v>2706</v>
      </c>
    </row>
    <row r="896" spans="1:6">
      <c r="A896" s="51">
        <v>68</v>
      </c>
      <c r="B896" s="51" t="s">
        <v>192</v>
      </c>
      <c r="C896" s="51">
        <v>68679</v>
      </c>
      <c r="D896" s="51" t="s">
        <v>1087</v>
      </c>
      <c r="E896" s="51">
        <v>114</v>
      </c>
      <c r="F896" s="51">
        <v>54687</v>
      </c>
    </row>
    <row r="897" spans="1:6">
      <c r="A897" s="51">
        <v>68</v>
      </c>
      <c r="B897" s="51" t="s">
        <v>192</v>
      </c>
      <c r="C897" s="51">
        <v>68682</v>
      </c>
      <c r="D897" s="51" t="s">
        <v>1088</v>
      </c>
      <c r="E897" s="51">
        <v>4</v>
      </c>
      <c r="F897" s="51">
        <v>2167</v>
      </c>
    </row>
    <row r="898" spans="1:6">
      <c r="A898" s="51">
        <v>68</v>
      </c>
      <c r="B898" s="51" t="s">
        <v>192</v>
      </c>
      <c r="C898" s="51">
        <v>68684</v>
      </c>
      <c r="D898" s="51" t="s">
        <v>1089</v>
      </c>
      <c r="E898" s="51">
        <v>4</v>
      </c>
      <c r="F898" s="51">
        <v>4153</v>
      </c>
    </row>
    <row r="899" spans="1:6">
      <c r="A899" s="51">
        <v>68</v>
      </c>
      <c r="B899" s="51" t="s">
        <v>192</v>
      </c>
      <c r="C899" s="51">
        <v>68686</v>
      </c>
      <c r="D899" s="51" t="s">
        <v>1090</v>
      </c>
      <c r="E899" s="51">
        <v>4</v>
      </c>
      <c r="F899" s="51">
        <v>2433</v>
      </c>
    </row>
    <row r="900" spans="1:6">
      <c r="A900" s="51">
        <v>68</v>
      </c>
      <c r="B900" s="51" t="s">
        <v>192</v>
      </c>
      <c r="C900" s="51">
        <v>68689</v>
      </c>
      <c r="D900" s="51" t="s">
        <v>1091</v>
      </c>
      <c r="E900" s="51">
        <v>75</v>
      </c>
      <c r="F900" s="51">
        <v>29427</v>
      </c>
    </row>
    <row r="901" spans="1:6">
      <c r="A901" s="51">
        <v>68</v>
      </c>
      <c r="B901" s="51" t="s">
        <v>192</v>
      </c>
      <c r="C901" s="51">
        <v>68705</v>
      </c>
      <c r="D901" s="51" t="s">
        <v>352</v>
      </c>
      <c r="E901" s="51">
        <v>4</v>
      </c>
      <c r="F901" s="51">
        <v>2239</v>
      </c>
    </row>
    <row r="902" spans="1:6">
      <c r="A902" s="51">
        <v>68</v>
      </c>
      <c r="B902" s="51" t="s">
        <v>192</v>
      </c>
      <c r="C902" s="51">
        <v>68720</v>
      </c>
      <c r="D902" s="51" t="s">
        <v>1092</v>
      </c>
      <c r="E902" s="51">
        <v>2</v>
      </c>
      <c r="F902" s="51">
        <v>3166</v>
      </c>
    </row>
    <row r="903" spans="1:6">
      <c r="A903" s="51">
        <v>68</v>
      </c>
      <c r="B903" s="51" t="s">
        <v>192</v>
      </c>
      <c r="C903" s="51">
        <v>68745</v>
      </c>
      <c r="D903" s="51" t="s">
        <v>1093</v>
      </c>
      <c r="E903" s="51">
        <v>16</v>
      </c>
      <c r="F903" s="51">
        <v>7842</v>
      </c>
    </row>
    <row r="904" spans="1:6">
      <c r="A904" s="51">
        <v>68</v>
      </c>
      <c r="B904" s="51" t="s">
        <v>192</v>
      </c>
      <c r="C904" s="51">
        <v>68755</v>
      </c>
      <c r="D904" s="51" t="s">
        <v>1094</v>
      </c>
      <c r="E904" s="51">
        <v>84</v>
      </c>
      <c r="F904" s="51">
        <v>29997</v>
      </c>
    </row>
    <row r="905" spans="1:6">
      <c r="A905" s="51">
        <v>68</v>
      </c>
      <c r="B905" s="51" t="s">
        <v>192</v>
      </c>
      <c r="C905" s="51">
        <v>68770</v>
      </c>
      <c r="D905" s="51" t="s">
        <v>1095</v>
      </c>
      <c r="E905" s="51">
        <v>19</v>
      </c>
      <c r="F905" s="51">
        <v>8771</v>
      </c>
    </row>
    <row r="906" spans="1:6">
      <c r="A906" s="51">
        <v>68</v>
      </c>
      <c r="B906" s="51" t="s">
        <v>192</v>
      </c>
      <c r="C906" s="51">
        <v>68773</v>
      </c>
      <c r="D906" s="51" t="s">
        <v>629</v>
      </c>
      <c r="E906" s="51">
        <v>11</v>
      </c>
      <c r="F906" s="51">
        <v>6044</v>
      </c>
    </row>
    <row r="907" spans="1:6">
      <c r="A907" s="51">
        <v>68</v>
      </c>
      <c r="B907" s="51" t="s">
        <v>192</v>
      </c>
      <c r="C907" s="51">
        <v>68780</v>
      </c>
      <c r="D907" s="51" t="s">
        <v>1096</v>
      </c>
      <c r="E907" s="51">
        <v>6</v>
      </c>
      <c r="F907" s="51">
        <v>3520</v>
      </c>
    </row>
    <row r="908" spans="1:6">
      <c r="A908" s="51">
        <v>68</v>
      </c>
      <c r="B908" s="51" t="s">
        <v>192</v>
      </c>
      <c r="C908" s="51">
        <v>68855</v>
      </c>
      <c r="D908" s="51" t="s">
        <v>1097</v>
      </c>
      <c r="E908" s="51">
        <v>19</v>
      </c>
      <c r="F908" s="51">
        <v>5648</v>
      </c>
    </row>
    <row r="909" spans="1:6">
      <c r="A909" s="51">
        <v>68</v>
      </c>
      <c r="B909" s="51" t="s">
        <v>192</v>
      </c>
      <c r="C909" s="51">
        <v>68861</v>
      </c>
      <c r="D909" s="51" t="s">
        <v>1098</v>
      </c>
      <c r="E909" s="51">
        <v>38</v>
      </c>
      <c r="F909" s="51">
        <v>19376</v>
      </c>
    </row>
    <row r="910" spans="1:6">
      <c r="A910" s="51">
        <v>68</v>
      </c>
      <c r="B910" s="51" t="s">
        <v>192</v>
      </c>
      <c r="C910" s="51">
        <v>68872</v>
      </c>
      <c r="D910" s="51" t="s">
        <v>444</v>
      </c>
      <c r="E910" s="51">
        <v>26</v>
      </c>
      <c r="F910" s="51">
        <v>6738</v>
      </c>
    </row>
    <row r="911" spans="1:6">
      <c r="A911" s="51">
        <v>68</v>
      </c>
      <c r="B911" s="51" t="s">
        <v>192</v>
      </c>
      <c r="C911" s="51">
        <v>68895</v>
      </c>
      <c r="D911" s="51" t="s">
        <v>1099</v>
      </c>
      <c r="E911" s="51">
        <v>23</v>
      </c>
      <c r="F911" s="51">
        <v>8997</v>
      </c>
    </row>
    <row r="912" spans="1:6">
      <c r="A912" s="51">
        <v>70</v>
      </c>
      <c r="B912" s="51" t="s">
        <v>193</v>
      </c>
      <c r="C912" s="51">
        <v>70001</v>
      </c>
      <c r="D912" s="51" t="s">
        <v>1100</v>
      </c>
      <c r="E912" s="51">
        <v>9225</v>
      </c>
      <c r="F912" s="51">
        <v>274622</v>
      </c>
    </row>
    <row r="913" spans="1:6">
      <c r="A913" s="51">
        <v>70</v>
      </c>
      <c r="B913" s="51" t="s">
        <v>193</v>
      </c>
      <c r="C913" s="51">
        <v>70110</v>
      </c>
      <c r="D913" s="51" t="s">
        <v>455</v>
      </c>
      <c r="E913" s="51">
        <v>400</v>
      </c>
      <c r="F913" s="51">
        <v>10007</v>
      </c>
    </row>
    <row r="914" spans="1:6">
      <c r="A914" s="51">
        <v>70</v>
      </c>
      <c r="B914" s="51" t="s">
        <v>193</v>
      </c>
      <c r="C914" s="51">
        <v>70124</v>
      </c>
      <c r="D914" s="51" t="s">
        <v>1101</v>
      </c>
      <c r="E914" s="51">
        <v>213</v>
      </c>
      <c r="F914" s="51">
        <v>13331</v>
      </c>
    </row>
    <row r="915" spans="1:6">
      <c r="A915" s="51">
        <v>70</v>
      </c>
      <c r="B915" s="51" t="s">
        <v>193</v>
      </c>
      <c r="C915" s="51">
        <v>70204</v>
      </c>
      <c r="D915" s="51" t="s">
        <v>1102</v>
      </c>
      <c r="E915" s="51">
        <v>169</v>
      </c>
      <c r="F915" s="51">
        <v>7803</v>
      </c>
    </row>
    <row r="916" spans="1:6">
      <c r="A916" s="51">
        <v>70</v>
      </c>
      <c r="B916" s="51" t="s">
        <v>193</v>
      </c>
      <c r="C916" s="51">
        <v>70215</v>
      </c>
      <c r="D916" s="51" t="s">
        <v>1103</v>
      </c>
      <c r="E916" s="51">
        <v>945</v>
      </c>
      <c r="F916" s="51">
        <v>66350</v>
      </c>
    </row>
    <row r="917" spans="1:6">
      <c r="A917" s="51">
        <v>70</v>
      </c>
      <c r="B917" s="51" t="s">
        <v>193</v>
      </c>
      <c r="C917" s="51">
        <v>70221</v>
      </c>
      <c r="D917" s="51" t="s">
        <v>1104</v>
      </c>
      <c r="E917" s="51">
        <v>4306</v>
      </c>
      <c r="F917" s="51">
        <v>17091</v>
      </c>
    </row>
    <row r="918" spans="1:6">
      <c r="A918" s="51">
        <v>70</v>
      </c>
      <c r="B918" s="51" t="s">
        <v>193</v>
      </c>
      <c r="C918" s="51">
        <v>70230</v>
      </c>
      <c r="D918" s="51" t="s">
        <v>1105</v>
      </c>
      <c r="E918" s="51">
        <v>668</v>
      </c>
      <c r="F918" s="51">
        <v>4425</v>
      </c>
    </row>
    <row r="919" spans="1:6">
      <c r="A919" s="51">
        <v>70</v>
      </c>
      <c r="B919" s="51" t="s">
        <v>193</v>
      </c>
      <c r="C919" s="51">
        <v>70233</v>
      </c>
      <c r="D919" s="51" t="s">
        <v>1106</v>
      </c>
      <c r="E919" s="51">
        <v>25</v>
      </c>
      <c r="F919" s="51">
        <v>9786</v>
      </c>
    </row>
    <row r="920" spans="1:6">
      <c r="A920" s="51">
        <v>70</v>
      </c>
      <c r="B920" s="51" t="s">
        <v>193</v>
      </c>
      <c r="C920" s="51">
        <v>70235</v>
      </c>
      <c r="D920" s="51" t="s">
        <v>1107</v>
      </c>
      <c r="E920" s="51">
        <v>337</v>
      </c>
      <c r="F920" s="51">
        <v>20239</v>
      </c>
    </row>
    <row r="921" spans="1:6">
      <c r="A921" s="51">
        <v>70</v>
      </c>
      <c r="B921" s="51" t="s">
        <v>193</v>
      </c>
      <c r="C921" s="51">
        <v>70265</v>
      </c>
      <c r="D921" s="51" t="s">
        <v>1108</v>
      </c>
      <c r="E921" s="51">
        <v>46</v>
      </c>
      <c r="F921" s="51">
        <v>15618</v>
      </c>
    </row>
    <row r="922" spans="1:6">
      <c r="A922" s="51">
        <v>70</v>
      </c>
      <c r="B922" s="51" t="s">
        <v>193</v>
      </c>
      <c r="C922" s="51">
        <v>70400</v>
      </c>
      <c r="D922" s="51" t="s">
        <v>317</v>
      </c>
      <c r="E922" s="51">
        <v>12</v>
      </c>
      <c r="F922" s="51">
        <v>11510</v>
      </c>
    </row>
    <row r="923" spans="1:6">
      <c r="A923" s="51">
        <v>70</v>
      </c>
      <c r="B923" s="51" t="s">
        <v>193</v>
      </c>
      <c r="C923" s="51">
        <v>70418</v>
      </c>
      <c r="D923" s="51" t="s">
        <v>1109</v>
      </c>
      <c r="E923" s="51">
        <v>331</v>
      </c>
      <c r="F923" s="51">
        <v>21831</v>
      </c>
    </row>
    <row r="924" spans="1:6">
      <c r="A924" s="51">
        <v>70</v>
      </c>
      <c r="B924" s="51" t="s">
        <v>193</v>
      </c>
      <c r="C924" s="51">
        <v>70429</v>
      </c>
      <c r="D924" s="51" t="s">
        <v>1110</v>
      </c>
      <c r="E924" s="51">
        <v>111</v>
      </c>
      <c r="F924" s="51">
        <v>32622</v>
      </c>
    </row>
    <row r="925" spans="1:6">
      <c r="A925" s="51">
        <v>70</v>
      </c>
      <c r="B925" s="51" t="s">
        <v>193</v>
      </c>
      <c r="C925" s="51">
        <v>70473</v>
      </c>
      <c r="D925" s="51" t="s">
        <v>1111</v>
      </c>
      <c r="E925" s="51">
        <v>136</v>
      </c>
      <c r="F925" s="51">
        <v>14793</v>
      </c>
    </row>
    <row r="926" spans="1:6">
      <c r="A926" s="51">
        <v>70</v>
      </c>
      <c r="B926" s="51" t="s">
        <v>193</v>
      </c>
      <c r="C926" s="51">
        <v>70508</v>
      </c>
      <c r="D926" s="51" t="s">
        <v>1112</v>
      </c>
      <c r="E926" s="51">
        <v>550</v>
      </c>
      <c r="F926" s="51">
        <v>22384</v>
      </c>
    </row>
    <row r="927" spans="1:6">
      <c r="A927" s="51">
        <v>70</v>
      </c>
      <c r="B927" s="51" t="s">
        <v>193</v>
      </c>
      <c r="C927" s="51">
        <v>70523</v>
      </c>
      <c r="D927" s="51" t="s">
        <v>1113</v>
      </c>
      <c r="E927" s="51">
        <v>95</v>
      </c>
      <c r="F927" s="51">
        <v>12534</v>
      </c>
    </row>
    <row r="928" spans="1:6">
      <c r="A928" s="51">
        <v>70</v>
      </c>
      <c r="B928" s="51" t="s">
        <v>193</v>
      </c>
      <c r="C928" s="51">
        <v>70670</v>
      </c>
      <c r="D928" s="51" t="s">
        <v>1114</v>
      </c>
      <c r="E928" s="51">
        <v>435</v>
      </c>
      <c r="F928" s="51">
        <v>44617</v>
      </c>
    </row>
    <row r="929" spans="1:6">
      <c r="A929" s="51">
        <v>70</v>
      </c>
      <c r="B929" s="51" t="s">
        <v>193</v>
      </c>
      <c r="C929" s="51">
        <v>70678</v>
      </c>
      <c r="D929" s="51" t="s">
        <v>1115</v>
      </c>
      <c r="E929" s="51">
        <v>4261</v>
      </c>
      <c r="F929" s="51">
        <v>25511</v>
      </c>
    </row>
    <row r="930" spans="1:6">
      <c r="A930" s="51">
        <v>70</v>
      </c>
      <c r="B930" s="51" t="s">
        <v>193</v>
      </c>
      <c r="C930" s="51">
        <v>70702</v>
      </c>
      <c r="D930" s="51" t="s">
        <v>1116</v>
      </c>
      <c r="E930" s="51">
        <v>50</v>
      </c>
      <c r="F930" s="51">
        <v>13437</v>
      </c>
    </row>
    <row r="931" spans="1:6">
      <c r="A931" s="51">
        <v>70</v>
      </c>
      <c r="B931" s="51" t="s">
        <v>193</v>
      </c>
      <c r="C931" s="51">
        <v>70708</v>
      </c>
      <c r="D931" s="51" t="s">
        <v>1117</v>
      </c>
      <c r="E931" s="51">
        <v>12773</v>
      </c>
      <c r="F931" s="51">
        <v>53340</v>
      </c>
    </row>
    <row r="932" spans="1:6">
      <c r="A932" s="51">
        <v>70</v>
      </c>
      <c r="B932" s="51" t="s">
        <v>193</v>
      </c>
      <c r="C932" s="51">
        <v>70713</v>
      </c>
      <c r="D932" s="51" t="s">
        <v>1118</v>
      </c>
      <c r="E932" s="51">
        <v>42597</v>
      </c>
      <c r="F932" s="51">
        <v>47952</v>
      </c>
    </row>
    <row r="933" spans="1:6">
      <c r="A933" s="51">
        <v>70</v>
      </c>
      <c r="B933" s="51" t="s">
        <v>193</v>
      </c>
      <c r="C933" s="51">
        <v>70717</v>
      </c>
      <c r="D933" s="51" t="s">
        <v>347</v>
      </c>
      <c r="E933" s="51">
        <v>1732</v>
      </c>
      <c r="F933" s="51">
        <v>18029</v>
      </c>
    </row>
    <row r="934" spans="1:6">
      <c r="A934" s="51">
        <v>70</v>
      </c>
      <c r="B934" s="51" t="s">
        <v>193</v>
      </c>
      <c r="C934" s="51">
        <v>70742</v>
      </c>
      <c r="D934" s="51" t="s">
        <v>1119</v>
      </c>
      <c r="E934" s="51">
        <v>505</v>
      </c>
      <c r="F934" s="51">
        <v>30188</v>
      </c>
    </row>
    <row r="935" spans="1:6">
      <c r="A935" s="51">
        <v>70</v>
      </c>
      <c r="B935" s="51" t="s">
        <v>193</v>
      </c>
      <c r="C935" s="51">
        <v>70771</v>
      </c>
      <c r="D935" s="51" t="s">
        <v>629</v>
      </c>
      <c r="E935" s="51">
        <v>64</v>
      </c>
      <c r="F935" s="51">
        <v>23971</v>
      </c>
    </row>
    <row r="936" spans="1:6">
      <c r="A936" s="51">
        <v>70</v>
      </c>
      <c r="B936" s="51" t="s">
        <v>193</v>
      </c>
      <c r="C936" s="51">
        <v>70820</v>
      </c>
      <c r="D936" s="51" t="s">
        <v>1120</v>
      </c>
      <c r="E936" s="51">
        <v>20698</v>
      </c>
      <c r="F936" s="51">
        <v>32012</v>
      </c>
    </row>
    <row r="937" spans="1:6">
      <c r="A937" s="51">
        <v>70</v>
      </c>
      <c r="B937" s="51" t="s">
        <v>193</v>
      </c>
      <c r="C937" s="51">
        <v>70823</v>
      </c>
      <c r="D937" s="51" t="s">
        <v>1121</v>
      </c>
      <c r="E937" s="51">
        <v>2152</v>
      </c>
      <c r="F937" s="51">
        <v>20033</v>
      </c>
    </row>
    <row r="938" spans="1:6">
      <c r="A938" s="51">
        <v>73</v>
      </c>
      <c r="B938" s="51" t="s">
        <v>194</v>
      </c>
      <c r="C938" s="51">
        <v>73001</v>
      </c>
      <c r="D938" s="51" t="s">
        <v>1122</v>
      </c>
      <c r="E938" s="51">
        <v>2230</v>
      </c>
      <c r="F938" s="51">
        <v>500686</v>
      </c>
    </row>
    <row r="939" spans="1:6">
      <c r="A939" s="51">
        <v>73</v>
      </c>
      <c r="B939" s="51" t="s">
        <v>194</v>
      </c>
      <c r="C939" s="51">
        <v>73024</v>
      </c>
      <c r="D939" s="51" t="s">
        <v>1123</v>
      </c>
      <c r="E939" s="51">
        <v>5</v>
      </c>
      <c r="F939" s="51">
        <v>4091</v>
      </c>
    </row>
    <row r="940" spans="1:6">
      <c r="A940" s="51">
        <v>73</v>
      </c>
      <c r="B940" s="51" t="s">
        <v>194</v>
      </c>
      <c r="C940" s="51">
        <v>73026</v>
      </c>
      <c r="D940" s="51" t="s">
        <v>1124</v>
      </c>
      <c r="E940" s="51">
        <v>12</v>
      </c>
      <c r="F940" s="51">
        <v>6712</v>
      </c>
    </row>
    <row r="941" spans="1:6">
      <c r="A941" s="51">
        <v>73</v>
      </c>
      <c r="B941" s="51" t="s">
        <v>194</v>
      </c>
      <c r="C941" s="51">
        <v>73030</v>
      </c>
      <c r="D941" s="51" t="s">
        <v>1125</v>
      </c>
      <c r="E941" s="51">
        <v>28</v>
      </c>
      <c r="F941" s="51">
        <v>6524</v>
      </c>
    </row>
    <row r="942" spans="1:6">
      <c r="A942" s="51">
        <v>73</v>
      </c>
      <c r="B942" s="51" t="s">
        <v>194</v>
      </c>
      <c r="C942" s="51">
        <v>73043</v>
      </c>
      <c r="D942" s="51" t="s">
        <v>1126</v>
      </c>
      <c r="E942" s="51">
        <v>11</v>
      </c>
      <c r="F942" s="51">
        <v>7658</v>
      </c>
    </row>
    <row r="943" spans="1:6">
      <c r="A943" s="51">
        <v>73</v>
      </c>
      <c r="B943" s="51" t="s">
        <v>194</v>
      </c>
      <c r="C943" s="51">
        <v>73055</v>
      </c>
      <c r="D943" s="51" t="s">
        <v>1127</v>
      </c>
      <c r="E943" s="51">
        <v>37</v>
      </c>
      <c r="F943" s="51">
        <v>11440</v>
      </c>
    </row>
    <row r="944" spans="1:6">
      <c r="A944" s="51">
        <v>73</v>
      </c>
      <c r="B944" s="51" t="s">
        <v>194</v>
      </c>
      <c r="C944" s="51">
        <v>73067</v>
      </c>
      <c r="D944" s="51" t="s">
        <v>1128</v>
      </c>
      <c r="E944" s="51">
        <v>206</v>
      </c>
      <c r="F944" s="51">
        <v>18237</v>
      </c>
    </row>
    <row r="945" spans="1:6">
      <c r="A945" s="51">
        <v>73</v>
      </c>
      <c r="B945" s="51" t="s">
        <v>194</v>
      </c>
      <c r="C945" s="51">
        <v>73124</v>
      </c>
      <c r="D945" s="51" t="s">
        <v>1129</v>
      </c>
      <c r="E945" s="51">
        <v>26</v>
      </c>
      <c r="F945" s="51">
        <v>17309</v>
      </c>
    </row>
    <row r="946" spans="1:6">
      <c r="A946" s="51">
        <v>73</v>
      </c>
      <c r="B946" s="51" t="s">
        <v>194</v>
      </c>
      <c r="C946" s="51">
        <v>73148</v>
      </c>
      <c r="D946" s="51" t="s">
        <v>1130</v>
      </c>
      <c r="E946" s="51">
        <v>30</v>
      </c>
      <c r="F946" s="51">
        <v>9643</v>
      </c>
    </row>
    <row r="947" spans="1:6">
      <c r="A947" s="51">
        <v>73</v>
      </c>
      <c r="B947" s="51" t="s">
        <v>194</v>
      </c>
      <c r="C947" s="51">
        <v>73152</v>
      </c>
      <c r="D947" s="51" t="s">
        <v>1131</v>
      </c>
      <c r="E947" s="51">
        <v>2</v>
      </c>
      <c r="F947" s="51">
        <v>5496</v>
      </c>
    </row>
    <row r="948" spans="1:6">
      <c r="A948" s="51">
        <v>73</v>
      </c>
      <c r="B948" s="51" t="s">
        <v>194</v>
      </c>
      <c r="C948" s="51">
        <v>73168</v>
      </c>
      <c r="D948" s="51" t="s">
        <v>1132</v>
      </c>
      <c r="E948" s="51">
        <v>213</v>
      </c>
      <c r="F948" s="51">
        <v>43795</v>
      </c>
    </row>
    <row r="949" spans="1:6">
      <c r="A949" s="51">
        <v>73</v>
      </c>
      <c r="B949" s="51" t="s">
        <v>194</v>
      </c>
      <c r="C949" s="51">
        <v>73200</v>
      </c>
      <c r="D949" s="51" t="s">
        <v>1133</v>
      </c>
      <c r="E949" s="51">
        <v>12</v>
      </c>
      <c r="F949" s="51">
        <v>7495</v>
      </c>
    </row>
    <row r="950" spans="1:6">
      <c r="A950" s="51">
        <v>73</v>
      </c>
      <c r="B950" s="51" t="s">
        <v>194</v>
      </c>
      <c r="C950" s="51">
        <v>73217</v>
      </c>
      <c r="D950" s="51" t="s">
        <v>1134</v>
      </c>
      <c r="E950" s="51">
        <v>53</v>
      </c>
      <c r="F950" s="51">
        <v>18999</v>
      </c>
    </row>
    <row r="951" spans="1:6">
      <c r="A951" s="51">
        <v>73</v>
      </c>
      <c r="B951" s="51" t="s">
        <v>194</v>
      </c>
      <c r="C951" s="51">
        <v>73226</v>
      </c>
      <c r="D951" s="51" t="s">
        <v>1135</v>
      </c>
      <c r="E951" s="51">
        <v>6</v>
      </c>
      <c r="F951" s="51">
        <v>7762</v>
      </c>
    </row>
    <row r="952" spans="1:6">
      <c r="A952" s="51">
        <v>73</v>
      </c>
      <c r="B952" s="51" t="s">
        <v>194</v>
      </c>
      <c r="C952" s="51">
        <v>73236</v>
      </c>
      <c r="D952" s="51" t="s">
        <v>1136</v>
      </c>
      <c r="E952" s="51">
        <v>8</v>
      </c>
      <c r="F952" s="51">
        <v>7274</v>
      </c>
    </row>
    <row r="953" spans="1:6">
      <c r="A953" s="51">
        <v>73</v>
      </c>
      <c r="B953" s="51" t="s">
        <v>194</v>
      </c>
      <c r="C953" s="51">
        <v>73268</v>
      </c>
      <c r="D953" s="51" t="s">
        <v>1137</v>
      </c>
      <c r="E953" s="51">
        <v>259</v>
      </c>
      <c r="F953" s="51">
        <v>67983</v>
      </c>
    </row>
    <row r="954" spans="1:6">
      <c r="A954" s="51">
        <v>73</v>
      </c>
      <c r="B954" s="51" t="s">
        <v>194</v>
      </c>
      <c r="C954" s="51">
        <v>73270</v>
      </c>
      <c r="D954" s="51" t="s">
        <v>1138</v>
      </c>
      <c r="E954" s="51">
        <v>8</v>
      </c>
      <c r="F954" s="51">
        <v>6612</v>
      </c>
    </row>
    <row r="955" spans="1:6">
      <c r="A955" s="51">
        <v>73</v>
      </c>
      <c r="B955" s="51" t="s">
        <v>194</v>
      </c>
      <c r="C955" s="51">
        <v>73275</v>
      </c>
      <c r="D955" s="51" t="s">
        <v>1139</v>
      </c>
      <c r="E955" s="51">
        <v>78</v>
      </c>
      <c r="F955" s="51">
        <v>27334</v>
      </c>
    </row>
    <row r="956" spans="1:6">
      <c r="A956" s="51">
        <v>73</v>
      </c>
      <c r="B956" s="51" t="s">
        <v>194</v>
      </c>
      <c r="C956" s="51">
        <v>73283</v>
      </c>
      <c r="D956" s="51" t="s">
        <v>1140</v>
      </c>
      <c r="E956" s="51">
        <v>24</v>
      </c>
      <c r="F956" s="51">
        <v>28920</v>
      </c>
    </row>
    <row r="957" spans="1:6">
      <c r="A957" s="51">
        <v>73</v>
      </c>
      <c r="B957" s="51" t="s">
        <v>194</v>
      </c>
      <c r="C957" s="51">
        <v>73319</v>
      </c>
      <c r="D957" s="51" t="s">
        <v>1141</v>
      </c>
      <c r="E957" s="51">
        <v>83</v>
      </c>
      <c r="F957" s="51">
        <v>30516</v>
      </c>
    </row>
    <row r="958" spans="1:6">
      <c r="A958" s="51">
        <v>73</v>
      </c>
      <c r="B958" s="51" t="s">
        <v>194</v>
      </c>
      <c r="C958" s="51">
        <v>73347</v>
      </c>
      <c r="D958" s="51" t="s">
        <v>1142</v>
      </c>
      <c r="E958" s="51">
        <v>5</v>
      </c>
      <c r="F958" s="51">
        <v>6368</v>
      </c>
    </row>
    <row r="959" spans="1:6">
      <c r="A959" s="51">
        <v>73</v>
      </c>
      <c r="B959" s="51" t="s">
        <v>194</v>
      </c>
      <c r="C959" s="51">
        <v>73349</v>
      </c>
      <c r="D959" s="51" t="s">
        <v>1143</v>
      </c>
      <c r="E959" s="51">
        <v>117</v>
      </c>
      <c r="F959" s="51">
        <v>23616</v>
      </c>
    </row>
    <row r="960" spans="1:6">
      <c r="A960" s="51">
        <v>73</v>
      </c>
      <c r="B960" s="51" t="s">
        <v>194</v>
      </c>
      <c r="C960" s="51">
        <v>73352</v>
      </c>
      <c r="D960" s="51" t="s">
        <v>1144</v>
      </c>
      <c r="E960" s="51">
        <v>22</v>
      </c>
      <c r="F960" s="51">
        <v>10057</v>
      </c>
    </row>
    <row r="961" spans="1:6">
      <c r="A961" s="51">
        <v>73</v>
      </c>
      <c r="B961" s="51" t="s">
        <v>194</v>
      </c>
      <c r="C961" s="51">
        <v>73408</v>
      </c>
      <c r="D961" s="51" t="s">
        <v>1145</v>
      </c>
      <c r="E961" s="51">
        <v>66</v>
      </c>
      <c r="F961" s="51">
        <v>17084</v>
      </c>
    </row>
    <row r="962" spans="1:6">
      <c r="A962" s="51">
        <v>73</v>
      </c>
      <c r="B962" s="51" t="s">
        <v>194</v>
      </c>
      <c r="C962" s="51">
        <v>73411</v>
      </c>
      <c r="D962" s="51" t="s">
        <v>1146</v>
      </c>
      <c r="E962" s="51">
        <v>83</v>
      </c>
      <c r="F962" s="51">
        <v>33262</v>
      </c>
    </row>
    <row r="963" spans="1:6">
      <c r="A963" s="51">
        <v>73</v>
      </c>
      <c r="B963" s="51" t="s">
        <v>194</v>
      </c>
      <c r="C963" s="51">
        <v>73443</v>
      </c>
      <c r="D963" s="51" t="s">
        <v>1147</v>
      </c>
      <c r="E963" s="51">
        <v>116</v>
      </c>
      <c r="F963" s="51">
        <v>34505</v>
      </c>
    </row>
    <row r="964" spans="1:6">
      <c r="A964" s="51">
        <v>73</v>
      </c>
      <c r="B964" s="51" t="s">
        <v>194</v>
      </c>
      <c r="C964" s="51">
        <v>73449</v>
      </c>
      <c r="D964" s="51" t="s">
        <v>1148</v>
      </c>
      <c r="E964" s="51">
        <v>432</v>
      </c>
      <c r="F964" s="51">
        <v>34136</v>
      </c>
    </row>
    <row r="965" spans="1:6">
      <c r="A965" s="51">
        <v>73</v>
      </c>
      <c r="B965" s="51" t="s">
        <v>194</v>
      </c>
      <c r="C965" s="51">
        <v>73461</v>
      </c>
      <c r="D965" s="51" t="s">
        <v>1149</v>
      </c>
      <c r="E965" s="51">
        <v>6</v>
      </c>
      <c r="F965" s="51">
        <v>3389</v>
      </c>
    </row>
    <row r="966" spans="1:6">
      <c r="A966" s="51">
        <v>73</v>
      </c>
      <c r="B966" s="51" t="s">
        <v>194</v>
      </c>
      <c r="C966" s="51">
        <v>73483</v>
      </c>
      <c r="D966" s="51" t="s">
        <v>1150</v>
      </c>
      <c r="E966" s="51">
        <v>42</v>
      </c>
      <c r="F966" s="51">
        <v>14292</v>
      </c>
    </row>
    <row r="967" spans="1:6">
      <c r="A967" s="51">
        <v>73</v>
      </c>
      <c r="B967" s="51" t="s">
        <v>194</v>
      </c>
      <c r="C967" s="51">
        <v>73504</v>
      </c>
      <c r="D967" s="51" t="s">
        <v>1151</v>
      </c>
      <c r="E967" s="51">
        <v>583</v>
      </c>
      <c r="F967" s="51">
        <v>29665</v>
      </c>
    </row>
    <row r="968" spans="1:6">
      <c r="A968" s="51">
        <v>73</v>
      </c>
      <c r="B968" s="51" t="s">
        <v>194</v>
      </c>
      <c r="C968" s="51">
        <v>73520</v>
      </c>
      <c r="D968" s="51" t="s">
        <v>1152</v>
      </c>
      <c r="E968" s="51">
        <v>11</v>
      </c>
      <c r="F968" s="51">
        <v>9210</v>
      </c>
    </row>
    <row r="969" spans="1:6">
      <c r="A969" s="51">
        <v>73</v>
      </c>
      <c r="B969" s="51" t="s">
        <v>194</v>
      </c>
      <c r="C969" s="51">
        <v>73547</v>
      </c>
      <c r="D969" s="51" t="s">
        <v>1153</v>
      </c>
      <c r="E969" s="51">
        <v>27</v>
      </c>
      <c r="F969" s="51">
        <v>5574</v>
      </c>
    </row>
    <row r="970" spans="1:6">
      <c r="A970" s="51">
        <v>73</v>
      </c>
      <c r="B970" s="51" t="s">
        <v>194</v>
      </c>
      <c r="C970" s="51">
        <v>73555</v>
      </c>
      <c r="D970" s="51" t="s">
        <v>1154</v>
      </c>
      <c r="E970" s="51">
        <v>52</v>
      </c>
      <c r="F970" s="51">
        <v>21557</v>
      </c>
    </row>
    <row r="971" spans="1:6">
      <c r="A971" s="51">
        <v>73</v>
      </c>
      <c r="B971" s="51" t="s">
        <v>194</v>
      </c>
      <c r="C971" s="51">
        <v>73563</v>
      </c>
      <c r="D971" s="51" t="s">
        <v>1155</v>
      </c>
      <c r="E971" s="51">
        <v>17</v>
      </c>
      <c r="F971" s="51">
        <v>7893</v>
      </c>
    </row>
    <row r="972" spans="1:6">
      <c r="A972" s="51">
        <v>73</v>
      </c>
      <c r="B972" s="51" t="s">
        <v>194</v>
      </c>
      <c r="C972" s="51">
        <v>73585</v>
      </c>
      <c r="D972" s="51" t="s">
        <v>1156</v>
      </c>
      <c r="E972" s="51">
        <v>37</v>
      </c>
      <c r="F972" s="51">
        <v>22682</v>
      </c>
    </row>
    <row r="973" spans="1:6">
      <c r="A973" s="51">
        <v>73</v>
      </c>
      <c r="B973" s="51" t="s">
        <v>194</v>
      </c>
      <c r="C973" s="51">
        <v>73616</v>
      </c>
      <c r="D973" s="51" t="s">
        <v>1157</v>
      </c>
      <c r="E973" s="51">
        <v>52</v>
      </c>
      <c r="F973" s="51">
        <v>19090</v>
      </c>
    </row>
    <row r="974" spans="1:6">
      <c r="A974" s="51">
        <v>73</v>
      </c>
      <c r="B974" s="51" t="s">
        <v>194</v>
      </c>
      <c r="C974" s="51">
        <v>73622</v>
      </c>
      <c r="D974" s="51" t="s">
        <v>1158</v>
      </c>
      <c r="E974" s="51">
        <v>11</v>
      </c>
      <c r="F974" s="51">
        <v>5161</v>
      </c>
    </row>
    <row r="975" spans="1:6">
      <c r="A975" s="51">
        <v>73</v>
      </c>
      <c r="B975" s="51" t="s">
        <v>194</v>
      </c>
      <c r="C975" s="51">
        <v>73624</v>
      </c>
      <c r="D975" s="51" t="s">
        <v>1159</v>
      </c>
      <c r="E975" s="51">
        <v>58</v>
      </c>
      <c r="F975" s="51">
        <v>20220</v>
      </c>
    </row>
    <row r="976" spans="1:6">
      <c r="A976" s="51">
        <v>73</v>
      </c>
      <c r="B976" s="51" t="s">
        <v>194</v>
      </c>
      <c r="C976" s="51">
        <v>73671</v>
      </c>
      <c r="D976" s="51" t="s">
        <v>1160</v>
      </c>
      <c r="E976" s="51">
        <v>12</v>
      </c>
      <c r="F976" s="51">
        <v>14099</v>
      </c>
    </row>
    <row r="977" spans="1:6">
      <c r="A977" s="51">
        <v>73</v>
      </c>
      <c r="B977" s="51" t="s">
        <v>194</v>
      </c>
      <c r="C977" s="51">
        <v>73675</v>
      </c>
      <c r="D977" s="51" t="s">
        <v>1161</v>
      </c>
      <c r="E977" s="51">
        <v>30</v>
      </c>
      <c r="F977" s="51">
        <v>11514</v>
      </c>
    </row>
    <row r="978" spans="1:6">
      <c r="A978" s="51">
        <v>73</v>
      </c>
      <c r="B978" s="51" t="s">
        <v>194</v>
      </c>
      <c r="C978" s="51">
        <v>73678</v>
      </c>
      <c r="D978" s="51" t="s">
        <v>346</v>
      </c>
      <c r="E978" s="51">
        <v>42</v>
      </c>
      <c r="F978" s="51">
        <v>12139</v>
      </c>
    </row>
    <row r="979" spans="1:6">
      <c r="A979" s="51">
        <v>73</v>
      </c>
      <c r="B979" s="51" t="s">
        <v>194</v>
      </c>
      <c r="C979" s="51">
        <v>73686</v>
      </c>
      <c r="D979" s="51" t="s">
        <v>1162</v>
      </c>
      <c r="E979" s="51">
        <v>8</v>
      </c>
      <c r="F979" s="51">
        <v>5128</v>
      </c>
    </row>
    <row r="980" spans="1:6">
      <c r="A980" s="51">
        <v>73</v>
      </c>
      <c r="B980" s="51" t="s">
        <v>194</v>
      </c>
      <c r="C980" s="51">
        <v>73770</v>
      </c>
      <c r="D980" s="51" t="s">
        <v>628</v>
      </c>
      <c r="E980" s="51">
        <v>15</v>
      </c>
      <c r="F980" s="51">
        <v>3446</v>
      </c>
    </row>
    <row r="981" spans="1:6">
      <c r="A981" s="51">
        <v>73</v>
      </c>
      <c r="B981" s="51" t="s">
        <v>194</v>
      </c>
      <c r="C981" s="51">
        <v>73854</v>
      </c>
      <c r="D981" s="51" t="s">
        <v>1163</v>
      </c>
      <c r="E981" s="51">
        <v>9</v>
      </c>
      <c r="F981" s="51">
        <v>4502</v>
      </c>
    </row>
    <row r="982" spans="1:6">
      <c r="A982" s="51">
        <v>73</v>
      </c>
      <c r="B982" s="51" t="s">
        <v>194</v>
      </c>
      <c r="C982" s="51">
        <v>73861</v>
      </c>
      <c r="D982" s="51" t="s">
        <v>1164</v>
      </c>
      <c r="E982" s="51">
        <v>14</v>
      </c>
      <c r="F982" s="51">
        <v>12137</v>
      </c>
    </row>
    <row r="983" spans="1:6">
      <c r="A983" s="51">
        <v>73</v>
      </c>
      <c r="B983" s="51" t="s">
        <v>194</v>
      </c>
      <c r="C983" s="51">
        <v>73870</v>
      </c>
      <c r="D983" s="51" t="s">
        <v>1165</v>
      </c>
      <c r="E983" s="51">
        <v>4</v>
      </c>
      <c r="F983" s="51">
        <v>8530</v>
      </c>
    </row>
    <row r="984" spans="1:6">
      <c r="A984" s="51">
        <v>73</v>
      </c>
      <c r="B984" s="51" t="s">
        <v>194</v>
      </c>
      <c r="C984" s="51">
        <v>73873</v>
      </c>
      <c r="D984" s="51" t="s">
        <v>1166</v>
      </c>
      <c r="E984" s="51">
        <v>5</v>
      </c>
      <c r="F984" s="51">
        <v>5021</v>
      </c>
    </row>
    <row r="985" spans="1:6">
      <c r="A985" s="51">
        <v>76</v>
      </c>
      <c r="B985" s="51" t="s">
        <v>195</v>
      </c>
      <c r="C985" s="51">
        <v>76001</v>
      </c>
      <c r="D985" s="51" t="s">
        <v>1167</v>
      </c>
      <c r="E985" s="51">
        <v>263257</v>
      </c>
      <c r="F985" s="51">
        <v>1822869</v>
      </c>
    </row>
    <row r="986" spans="1:6">
      <c r="A986" s="51">
        <v>76</v>
      </c>
      <c r="B986" s="51" t="s">
        <v>195</v>
      </c>
      <c r="C986" s="51">
        <v>76020</v>
      </c>
      <c r="D986" s="51" t="s">
        <v>1168</v>
      </c>
      <c r="E986" s="51">
        <v>140</v>
      </c>
      <c r="F986" s="51">
        <v>12186</v>
      </c>
    </row>
    <row r="987" spans="1:6">
      <c r="A987" s="51">
        <v>76</v>
      </c>
      <c r="B987" s="51" t="s">
        <v>195</v>
      </c>
      <c r="C987" s="51">
        <v>76036</v>
      </c>
      <c r="D987" s="51" t="s">
        <v>1169</v>
      </c>
      <c r="E987" s="51">
        <v>10875</v>
      </c>
      <c r="F987" s="51">
        <v>18132</v>
      </c>
    </row>
    <row r="988" spans="1:6">
      <c r="A988" s="51">
        <v>76</v>
      </c>
      <c r="B988" s="51" t="s">
        <v>195</v>
      </c>
      <c r="C988" s="51">
        <v>76041</v>
      </c>
      <c r="D988" s="51" t="s">
        <v>1170</v>
      </c>
      <c r="E988" s="51">
        <v>166</v>
      </c>
      <c r="F988" s="51">
        <v>15668</v>
      </c>
    </row>
    <row r="989" spans="1:6">
      <c r="A989" s="51">
        <v>76</v>
      </c>
      <c r="B989" s="51" t="s">
        <v>195</v>
      </c>
      <c r="C989" s="51">
        <v>76054</v>
      </c>
      <c r="D989" s="51" t="s">
        <v>266</v>
      </c>
      <c r="E989" s="51">
        <v>57</v>
      </c>
      <c r="F989" s="51">
        <v>5008</v>
      </c>
    </row>
    <row r="990" spans="1:6">
      <c r="A990" s="51">
        <v>76</v>
      </c>
      <c r="B990" s="51" t="s">
        <v>195</v>
      </c>
      <c r="C990" s="51">
        <v>76100</v>
      </c>
      <c r="D990" s="51" t="s">
        <v>601</v>
      </c>
      <c r="E990" s="51">
        <v>82</v>
      </c>
      <c r="F990" s="51">
        <v>13954</v>
      </c>
    </row>
    <row r="991" spans="1:6">
      <c r="A991" s="51">
        <v>76</v>
      </c>
      <c r="B991" s="51" t="s">
        <v>195</v>
      </c>
      <c r="C991" s="51">
        <v>76109</v>
      </c>
      <c r="D991" s="51" t="s">
        <v>1171</v>
      </c>
      <c r="E991" s="51">
        <v>220399</v>
      </c>
      <c r="F991" s="51">
        <v>258445</v>
      </c>
    </row>
    <row r="992" spans="1:6">
      <c r="A992" s="51">
        <v>76</v>
      </c>
      <c r="B992" s="51" t="s">
        <v>195</v>
      </c>
      <c r="C992" s="51">
        <v>76111</v>
      </c>
      <c r="D992" s="51" t="s">
        <v>1172</v>
      </c>
      <c r="E992" s="51">
        <v>2437</v>
      </c>
      <c r="F992" s="51">
        <v>115821</v>
      </c>
    </row>
    <row r="993" spans="1:6">
      <c r="A993" s="51">
        <v>76</v>
      </c>
      <c r="B993" s="51" t="s">
        <v>195</v>
      </c>
      <c r="C993" s="51">
        <v>76113</v>
      </c>
      <c r="D993" s="51" t="s">
        <v>1173</v>
      </c>
      <c r="E993" s="51">
        <v>355</v>
      </c>
      <c r="F993" s="51">
        <v>22052</v>
      </c>
    </row>
    <row r="994" spans="1:6">
      <c r="A994" s="51">
        <v>76</v>
      </c>
      <c r="B994" s="51" t="s">
        <v>195</v>
      </c>
      <c r="C994" s="51">
        <v>76122</v>
      </c>
      <c r="D994" s="51" t="s">
        <v>1174</v>
      </c>
      <c r="E994" s="51">
        <v>393</v>
      </c>
      <c r="F994" s="51">
        <v>26357</v>
      </c>
    </row>
    <row r="995" spans="1:6">
      <c r="A995" s="51">
        <v>76</v>
      </c>
      <c r="B995" s="51" t="s">
        <v>195</v>
      </c>
      <c r="C995" s="51">
        <v>76126</v>
      </c>
      <c r="D995" s="51" t="s">
        <v>1175</v>
      </c>
      <c r="E995" s="51">
        <v>274</v>
      </c>
      <c r="F995" s="51">
        <v>16054</v>
      </c>
    </row>
    <row r="996" spans="1:6">
      <c r="A996" s="51">
        <v>76</v>
      </c>
      <c r="B996" s="51" t="s">
        <v>195</v>
      </c>
      <c r="C996" s="51">
        <v>76130</v>
      </c>
      <c r="D996" s="51" t="s">
        <v>380</v>
      </c>
      <c r="E996" s="51">
        <v>19218</v>
      </c>
      <c r="F996" s="51">
        <v>84661</v>
      </c>
    </row>
    <row r="997" spans="1:6">
      <c r="A997" s="51">
        <v>76</v>
      </c>
      <c r="B997" s="51" t="s">
        <v>195</v>
      </c>
      <c r="C997" s="51">
        <v>76147</v>
      </c>
      <c r="D997" s="51" t="s">
        <v>1176</v>
      </c>
      <c r="E997" s="51">
        <v>2766</v>
      </c>
      <c r="F997" s="51">
        <v>118803</v>
      </c>
    </row>
    <row r="998" spans="1:6">
      <c r="A998" s="51">
        <v>76</v>
      </c>
      <c r="B998" s="51" t="s">
        <v>195</v>
      </c>
      <c r="C998" s="51">
        <v>76233</v>
      </c>
      <c r="D998" s="51" t="s">
        <v>1177</v>
      </c>
      <c r="E998" s="51">
        <v>7519</v>
      </c>
      <c r="F998" s="51">
        <v>39665</v>
      </c>
    </row>
    <row r="999" spans="1:6">
      <c r="A999" s="51">
        <v>76</v>
      </c>
      <c r="B999" s="51" t="s">
        <v>195</v>
      </c>
      <c r="C999" s="51">
        <v>76243</v>
      </c>
      <c r="D999" s="51" t="s">
        <v>1178</v>
      </c>
      <c r="E999" s="51">
        <v>57</v>
      </c>
      <c r="F999" s="51">
        <v>7393</v>
      </c>
    </row>
    <row r="1000" spans="1:6">
      <c r="A1000" s="51">
        <v>76</v>
      </c>
      <c r="B1000" s="51" t="s">
        <v>195</v>
      </c>
      <c r="C1000" s="51">
        <v>76246</v>
      </c>
      <c r="D1000" s="51" t="s">
        <v>1179</v>
      </c>
      <c r="E1000" s="51">
        <v>158</v>
      </c>
      <c r="F1000" s="51">
        <v>6179</v>
      </c>
    </row>
    <row r="1001" spans="1:6">
      <c r="A1001" s="51">
        <v>76</v>
      </c>
      <c r="B1001" s="51" t="s">
        <v>195</v>
      </c>
      <c r="C1001" s="51">
        <v>76248</v>
      </c>
      <c r="D1001" s="51" t="s">
        <v>1180</v>
      </c>
      <c r="E1001" s="51">
        <v>12988</v>
      </c>
      <c r="F1001" s="51">
        <v>53983</v>
      </c>
    </row>
    <row r="1002" spans="1:6">
      <c r="A1002" s="51">
        <v>76</v>
      </c>
      <c r="B1002" s="51" t="s">
        <v>195</v>
      </c>
      <c r="C1002" s="51">
        <v>76250</v>
      </c>
      <c r="D1002" s="51" t="s">
        <v>1181</v>
      </c>
      <c r="E1002" s="51">
        <v>50</v>
      </c>
      <c r="F1002" s="51">
        <v>8513</v>
      </c>
    </row>
    <row r="1003" spans="1:6">
      <c r="A1003" s="51">
        <v>76</v>
      </c>
      <c r="B1003" s="51" t="s">
        <v>195</v>
      </c>
      <c r="C1003" s="51">
        <v>76275</v>
      </c>
      <c r="D1003" s="51" t="s">
        <v>1182</v>
      </c>
      <c r="E1003" s="51">
        <v>5416</v>
      </c>
      <c r="F1003" s="51">
        <v>54207</v>
      </c>
    </row>
    <row r="1004" spans="1:6">
      <c r="A1004" s="51">
        <v>76</v>
      </c>
      <c r="B1004" s="51" t="s">
        <v>195</v>
      </c>
      <c r="C1004" s="51">
        <v>76306</v>
      </c>
      <c r="D1004" s="51" t="s">
        <v>1183</v>
      </c>
      <c r="E1004" s="51">
        <v>201</v>
      </c>
      <c r="F1004" s="51">
        <v>19069</v>
      </c>
    </row>
    <row r="1005" spans="1:6">
      <c r="A1005" s="51">
        <v>76</v>
      </c>
      <c r="B1005" s="51" t="s">
        <v>195</v>
      </c>
      <c r="C1005" s="51">
        <v>76318</v>
      </c>
      <c r="D1005" s="51" t="s">
        <v>1184</v>
      </c>
      <c r="E1005" s="51">
        <v>9417</v>
      </c>
      <c r="F1005" s="51">
        <v>30275</v>
      </c>
    </row>
    <row r="1006" spans="1:6">
      <c r="A1006" s="51">
        <v>76</v>
      </c>
      <c r="B1006" s="51" t="s">
        <v>195</v>
      </c>
      <c r="C1006" s="51">
        <v>76364</v>
      </c>
      <c r="D1006" s="51" t="s">
        <v>1185</v>
      </c>
      <c r="E1006" s="51">
        <v>36809</v>
      </c>
      <c r="F1006" s="51">
        <v>131806</v>
      </c>
    </row>
    <row r="1007" spans="1:6">
      <c r="A1007" s="51">
        <v>76</v>
      </c>
      <c r="B1007" s="51" t="s">
        <v>195</v>
      </c>
      <c r="C1007" s="51">
        <v>76377</v>
      </c>
      <c r="D1007" s="51" t="s">
        <v>1186</v>
      </c>
      <c r="E1007" s="51">
        <v>239</v>
      </c>
      <c r="F1007" s="51">
        <v>12879</v>
      </c>
    </row>
    <row r="1008" spans="1:6">
      <c r="A1008" s="51">
        <v>76</v>
      </c>
      <c r="B1008" s="51" t="s">
        <v>195</v>
      </c>
      <c r="C1008" s="51">
        <v>76400</v>
      </c>
      <c r="D1008" s="51" t="s">
        <v>317</v>
      </c>
      <c r="E1008" s="51">
        <v>220</v>
      </c>
      <c r="F1008" s="51">
        <v>29388</v>
      </c>
    </row>
    <row r="1009" spans="1:6">
      <c r="A1009" s="51">
        <v>76</v>
      </c>
      <c r="B1009" s="51" t="s">
        <v>195</v>
      </c>
      <c r="C1009" s="51">
        <v>76403</v>
      </c>
      <c r="D1009" s="51" t="s">
        <v>487</v>
      </c>
      <c r="E1009" s="51">
        <v>94</v>
      </c>
      <c r="F1009" s="51">
        <v>11058</v>
      </c>
    </row>
    <row r="1010" spans="1:6">
      <c r="A1010" s="51">
        <v>76</v>
      </c>
      <c r="B1010" s="51" t="s">
        <v>195</v>
      </c>
      <c r="C1010" s="51">
        <v>76497</v>
      </c>
      <c r="D1010" s="51" t="s">
        <v>1187</v>
      </c>
      <c r="E1010" s="51">
        <v>343</v>
      </c>
      <c r="F1010" s="51">
        <v>10970</v>
      </c>
    </row>
    <row r="1011" spans="1:6">
      <c r="A1011" s="51">
        <v>76</v>
      </c>
      <c r="B1011" s="51" t="s">
        <v>195</v>
      </c>
      <c r="C1011" s="51">
        <v>76520</v>
      </c>
      <c r="D1011" s="51" t="s">
        <v>1188</v>
      </c>
      <c r="E1011" s="51">
        <v>19848</v>
      </c>
      <c r="F1011" s="51">
        <v>302642</v>
      </c>
    </row>
    <row r="1012" spans="1:6">
      <c r="A1012" s="51">
        <v>76</v>
      </c>
      <c r="B1012" s="51" t="s">
        <v>195</v>
      </c>
      <c r="C1012" s="51">
        <v>76563</v>
      </c>
      <c r="D1012" s="51" t="s">
        <v>1189</v>
      </c>
      <c r="E1012" s="51">
        <v>13959</v>
      </c>
      <c r="F1012" s="51">
        <v>43552</v>
      </c>
    </row>
    <row r="1013" spans="1:6">
      <c r="A1013" s="51">
        <v>76</v>
      </c>
      <c r="B1013" s="51" t="s">
        <v>195</v>
      </c>
      <c r="C1013" s="51">
        <v>76606</v>
      </c>
      <c r="D1013" s="51" t="s">
        <v>917</v>
      </c>
      <c r="E1013" s="51">
        <v>107</v>
      </c>
      <c r="F1013" s="51">
        <v>12816</v>
      </c>
    </row>
    <row r="1014" spans="1:6">
      <c r="A1014" s="51">
        <v>76</v>
      </c>
      <c r="B1014" s="51" t="s">
        <v>195</v>
      </c>
      <c r="C1014" s="51">
        <v>76616</v>
      </c>
      <c r="D1014" s="51" t="s">
        <v>1190</v>
      </c>
      <c r="E1014" s="51">
        <v>377</v>
      </c>
      <c r="F1014" s="51">
        <v>14045</v>
      </c>
    </row>
    <row r="1015" spans="1:6">
      <c r="A1015" s="51">
        <v>76</v>
      </c>
      <c r="B1015" s="51" t="s">
        <v>195</v>
      </c>
      <c r="C1015" s="51">
        <v>76622</v>
      </c>
      <c r="D1015" s="51" t="s">
        <v>1191</v>
      </c>
      <c r="E1015" s="51">
        <v>176</v>
      </c>
      <c r="F1015" s="51">
        <v>31658</v>
      </c>
    </row>
    <row r="1016" spans="1:6">
      <c r="A1016" s="51">
        <v>76</v>
      </c>
      <c r="B1016" s="51" t="s">
        <v>195</v>
      </c>
      <c r="C1016" s="51">
        <v>76670</v>
      </c>
      <c r="D1016" s="51" t="s">
        <v>347</v>
      </c>
      <c r="E1016" s="51">
        <v>65</v>
      </c>
      <c r="F1016" s="51">
        <v>15450</v>
      </c>
    </row>
    <row r="1017" spans="1:6">
      <c r="A1017" s="51">
        <v>76</v>
      </c>
      <c r="B1017" s="51" t="s">
        <v>195</v>
      </c>
      <c r="C1017" s="51">
        <v>76736</v>
      </c>
      <c r="D1017" s="51" t="s">
        <v>1192</v>
      </c>
      <c r="E1017" s="51">
        <v>186</v>
      </c>
      <c r="F1017" s="51">
        <v>36827</v>
      </c>
    </row>
    <row r="1018" spans="1:6">
      <c r="A1018" s="51">
        <v>76</v>
      </c>
      <c r="B1018" s="51" t="s">
        <v>195</v>
      </c>
      <c r="C1018" s="51">
        <v>76823</v>
      </c>
      <c r="D1018" s="51" t="s">
        <v>1193</v>
      </c>
      <c r="E1018" s="51">
        <v>219</v>
      </c>
      <c r="F1018" s="51">
        <v>12091</v>
      </c>
    </row>
    <row r="1019" spans="1:6">
      <c r="A1019" s="51">
        <v>76</v>
      </c>
      <c r="B1019" s="51" t="s">
        <v>195</v>
      </c>
      <c r="C1019" s="51">
        <v>76828</v>
      </c>
      <c r="D1019" s="51" t="s">
        <v>1194</v>
      </c>
      <c r="E1019" s="51">
        <v>126</v>
      </c>
      <c r="F1019" s="51">
        <v>16688</v>
      </c>
    </row>
    <row r="1020" spans="1:6">
      <c r="A1020" s="51">
        <v>76</v>
      </c>
      <c r="B1020" s="51" t="s">
        <v>195</v>
      </c>
      <c r="C1020" s="51">
        <v>76834</v>
      </c>
      <c r="D1020" s="51" t="s">
        <v>1195</v>
      </c>
      <c r="E1020" s="51">
        <v>8567</v>
      </c>
      <c r="F1020" s="51">
        <v>187159</v>
      </c>
    </row>
    <row r="1021" spans="1:6">
      <c r="A1021" s="51">
        <v>76</v>
      </c>
      <c r="B1021" s="51" t="s">
        <v>195</v>
      </c>
      <c r="C1021" s="51">
        <v>76845</v>
      </c>
      <c r="D1021" s="51" t="s">
        <v>1196</v>
      </c>
      <c r="E1021" s="51">
        <v>12</v>
      </c>
      <c r="F1021" s="51">
        <v>4844</v>
      </c>
    </row>
    <row r="1022" spans="1:6">
      <c r="A1022" s="51">
        <v>76</v>
      </c>
      <c r="B1022" s="51" t="s">
        <v>195</v>
      </c>
      <c r="C1022" s="51">
        <v>76863</v>
      </c>
      <c r="D1022" s="51" t="s">
        <v>1197</v>
      </c>
      <c r="E1022" s="51">
        <v>20</v>
      </c>
      <c r="F1022" s="51">
        <v>6233</v>
      </c>
    </row>
    <row r="1023" spans="1:6">
      <c r="A1023" s="51">
        <v>76</v>
      </c>
      <c r="B1023" s="51" t="s">
        <v>195</v>
      </c>
      <c r="C1023" s="51">
        <v>76869</v>
      </c>
      <c r="D1023" s="51" t="s">
        <v>1198</v>
      </c>
      <c r="E1023" s="51">
        <v>167</v>
      </c>
      <c r="F1023" s="51">
        <v>10766</v>
      </c>
    </row>
    <row r="1024" spans="1:6">
      <c r="A1024" s="51">
        <v>76</v>
      </c>
      <c r="B1024" s="51" t="s">
        <v>195</v>
      </c>
      <c r="C1024" s="51">
        <v>76890</v>
      </c>
      <c r="D1024" s="51" t="s">
        <v>1199</v>
      </c>
      <c r="E1024" s="51">
        <v>151</v>
      </c>
      <c r="F1024" s="51">
        <v>15325</v>
      </c>
    </row>
    <row r="1025" spans="1:6">
      <c r="A1025" s="51">
        <v>76</v>
      </c>
      <c r="B1025" s="51" t="s">
        <v>195</v>
      </c>
      <c r="C1025" s="51">
        <v>76892</v>
      </c>
      <c r="D1025" s="51" t="s">
        <v>1200</v>
      </c>
      <c r="E1025" s="51">
        <v>3170</v>
      </c>
      <c r="F1025" s="51">
        <v>95040</v>
      </c>
    </row>
    <row r="1026" spans="1:6">
      <c r="A1026" s="51">
        <v>76</v>
      </c>
      <c r="B1026" s="51" t="s">
        <v>195</v>
      </c>
      <c r="C1026" s="51">
        <v>76895</v>
      </c>
      <c r="D1026" s="51" t="s">
        <v>1201</v>
      </c>
      <c r="E1026" s="51">
        <v>6446</v>
      </c>
      <c r="F1026" s="51">
        <v>39343</v>
      </c>
    </row>
    <row r="1027" spans="1:6">
      <c r="A1027" s="51">
        <v>81</v>
      </c>
      <c r="B1027" s="51" t="s">
        <v>196</v>
      </c>
      <c r="C1027" s="51">
        <v>81001</v>
      </c>
      <c r="D1027" s="51" t="s">
        <v>1202</v>
      </c>
      <c r="E1027" s="51">
        <v>4416</v>
      </c>
      <c r="F1027" s="51">
        <v>75735</v>
      </c>
    </row>
    <row r="1028" spans="1:6">
      <c r="A1028" s="51">
        <v>81</v>
      </c>
      <c r="B1028" s="51" t="s">
        <v>196</v>
      </c>
      <c r="C1028" s="51">
        <v>81065</v>
      </c>
      <c r="D1028" s="51" t="s">
        <v>1203</v>
      </c>
      <c r="E1028" s="51">
        <v>3010</v>
      </c>
      <c r="F1028" s="51">
        <v>45268</v>
      </c>
    </row>
    <row r="1029" spans="1:6">
      <c r="A1029" s="51">
        <v>81</v>
      </c>
      <c r="B1029" s="51" t="s">
        <v>196</v>
      </c>
      <c r="C1029" s="51">
        <v>81220</v>
      </c>
      <c r="D1029" s="51" t="s">
        <v>1204</v>
      </c>
      <c r="E1029" s="51">
        <v>50</v>
      </c>
      <c r="F1029" s="51">
        <v>3644</v>
      </c>
    </row>
    <row r="1030" spans="1:6">
      <c r="A1030" s="51">
        <v>81</v>
      </c>
      <c r="B1030" s="51" t="s">
        <v>196</v>
      </c>
      <c r="C1030" s="51">
        <v>81300</v>
      </c>
      <c r="D1030" s="51" t="s">
        <v>1205</v>
      </c>
      <c r="E1030" s="51">
        <v>295</v>
      </c>
      <c r="F1030" s="51">
        <v>17492</v>
      </c>
    </row>
    <row r="1031" spans="1:6">
      <c r="A1031" s="51">
        <v>81</v>
      </c>
      <c r="B1031" s="51" t="s">
        <v>196</v>
      </c>
      <c r="C1031" s="51">
        <v>81591</v>
      </c>
      <c r="D1031" s="51" t="s">
        <v>1206</v>
      </c>
      <c r="E1031" s="51">
        <v>31</v>
      </c>
      <c r="F1031" s="51">
        <v>4169</v>
      </c>
    </row>
    <row r="1032" spans="1:6">
      <c r="A1032" s="51">
        <v>81</v>
      </c>
      <c r="B1032" s="51" t="s">
        <v>196</v>
      </c>
      <c r="C1032" s="51">
        <v>81736</v>
      </c>
      <c r="D1032" s="51" t="s">
        <v>1207</v>
      </c>
      <c r="E1032" s="51">
        <v>1102</v>
      </c>
      <c r="F1032" s="51">
        <v>52884</v>
      </c>
    </row>
    <row r="1033" spans="1:6">
      <c r="A1033" s="51">
        <v>81</v>
      </c>
      <c r="B1033" s="51" t="s">
        <v>196</v>
      </c>
      <c r="C1033" s="51">
        <v>81794</v>
      </c>
      <c r="D1033" s="51" t="s">
        <v>1208</v>
      </c>
      <c r="E1033" s="51">
        <v>1154</v>
      </c>
      <c r="F1033" s="51">
        <v>40311</v>
      </c>
    </row>
    <row r="1034" spans="1:6">
      <c r="A1034" s="51">
        <v>85</v>
      </c>
      <c r="B1034" s="51" t="s">
        <v>197</v>
      </c>
      <c r="C1034" s="51">
        <v>85001</v>
      </c>
      <c r="D1034" s="51" t="s">
        <v>1209</v>
      </c>
      <c r="E1034" s="51">
        <v>2945</v>
      </c>
      <c r="F1034" s="51">
        <v>156942</v>
      </c>
    </row>
    <row r="1035" spans="1:6">
      <c r="A1035" s="51">
        <v>85</v>
      </c>
      <c r="B1035" s="51" t="s">
        <v>197</v>
      </c>
      <c r="C1035" s="51">
        <v>85010</v>
      </c>
      <c r="D1035" s="51" t="s">
        <v>1210</v>
      </c>
      <c r="E1035" s="51">
        <v>293</v>
      </c>
      <c r="F1035" s="51">
        <v>33440</v>
      </c>
    </row>
    <row r="1036" spans="1:6">
      <c r="A1036" s="51">
        <v>85</v>
      </c>
      <c r="B1036" s="51" t="s">
        <v>197</v>
      </c>
      <c r="C1036" s="51">
        <v>85015</v>
      </c>
      <c r="D1036" s="51" t="s">
        <v>1211</v>
      </c>
      <c r="E1036" s="51">
        <v>5</v>
      </c>
      <c r="F1036" s="51">
        <v>2009</v>
      </c>
    </row>
    <row r="1037" spans="1:6">
      <c r="A1037" s="51">
        <v>85</v>
      </c>
      <c r="B1037" s="51" t="s">
        <v>197</v>
      </c>
      <c r="C1037" s="51">
        <v>85125</v>
      </c>
      <c r="D1037" s="51" t="s">
        <v>1212</v>
      </c>
      <c r="E1037" s="51">
        <v>51</v>
      </c>
      <c r="F1037" s="51">
        <v>11431</v>
      </c>
    </row>
    <row r="1038" spans="1:6">
      <c r="A1038" s="51">
        <v>85</v>
      </c>
      <c r="B1038" s="51" t="s">
        <v>197</v>
      </c>
      <c r="C1038" s="51">
        <v>85136</v>
      </c>
      <c r="D1038" s="51" t="s">
        <v>1213</v>
      </c>
      <c r="E1038" s="51">
        <v>8</v>
      </c>
      <c r="F1038" s="51">
        <v>1227</v>
      </c>
    </row>
    <row r="1039" spans="1:6">
      <c r="A1039" s="51">
        <v>85</v>
      </c>
      <c r="B1039" s="51" t="s">
        <v>197</v>
      </c>
      <c r="C1039" s="51">
        <v>85139</v>
      </c>
      <c r="D1039" s="51" t="s">
        <v>1214</v>
      </c>
      <c r="E1039" s="51">
        <v>190</v>
      </c>
      <c r="F1039" s="51">
        <v>13291</v>
      </c>
    </row>
    <row r="1040" spans="1:6">
      <c r="A1040" s="51">
        <v>85</v>
      </c>
      <c r="B1040" s="51" t="s">
        <v>197</v>
      </c>
      <c r="C1040" s="51">
        <v>85162</v>
      </c>
      <c r="D1040" s="51" t="s">
        <v>1215</v>
      </c>
      <c r="E1040" s="51">
        <v>154</v>
      </c>
      <c r="F1040" s="51">
        <v>14828</v>
      </c>
    </row>
    <row r="1041" spans="1:6">
      <c r="A1041" s="51">
        <v>85</v>
      </c>
      <c r="B1041" s="51" t="s">
        <v>197</v>
      </c>
      <c r="C1041" s="51">
        <v>85225</v>
      </c>
      <c r="D1041" s="51" t="s">
        <v>1216</v>
      </c>
      <c r="E1041" s="51">
        <v>18</v>
      </c>
      <c r="F1041" s="51">
        <v>8469</v>
      </c>
    </row>
    <row r="1042" spans="1:6">
      <c r="A1042" s="51">
        <v>85</v>
      </c>
      <c r="B1042" s="51" t="s">
        <v>197</v>
      </c>
      <c r="C1042" s="51">
        <v>85230</v>
      </c>
      <c r="D1042" s="51" t="s">
        <v>1217</v>
      </c>
      <c r="E1042" s="51">
        <v>155</v>
      </c>
      <c r="F1042" s="51">
        <v>8142</v>
      </c>
    </row>
    <row r="1043" spans="1:6">
      <c r="A1043" s="51">
        <v>85</v>
      </c>
      <c r="B1043" s="51" t="s">
        <v>197</v>
      </c>
      <c r="C1043" s="51">
        <v>85250</v>
      </c>
      <c r="D1043" s="51" t="s">
        <v>1218</v>
      </c>
      <c r="E1043" s="51">
        <v>287</v>
      </c>
      <c r="F1043" s="51">
        <v>34446</v>
      </c>
    </row>
    <row r="1044" spans="1:6">
      <c r="A1044" s="51">
        <v>85</v>
      </c>
      <c r="B1044" s="51" t="s">
        <v>197</v>
      </c>
      <c r="C1044" s="51">
        <v>85263</v>
      </c>
      <c r="D1044" s="51" t="s">
        <v>1219</v>
      </c>
      <c r="E1044" s="51">
        <v>60</v>
      </c>
      <c r="F1044" s="51">
        <v>10675</v>
      </c>
    </row>
    <row r="1045" spans="1:6">
      <c r="A1045" s="51">
        <v>85</v>
      </c>
      <c r="B1045" s="51" t="s">
        <v>197</v>
      </c>
      <c r="C1045" s="51">
        <v>85279</v>
      </c>
      <c r="D1045" s="51" t="s">
        <v>1220</v>
      </c>
      <c r="E1045" s="51">
        <v>2</v>
      </c>
      <c r="F1045" s="51">
        <v>1247</v>
      </c>
    </row>
    <row r="1046" spans="1:6">
      <c r="A1046" s="51">
        <v>85</v>
      </c>
      <c r="B1046" s="51" t="s">
        <v>197</v>
      </c>
      <c r="C1046" s="51">
        <v>85300</v>
      </c>
      <c r="D1046" s="51" t="s">
        <v>337</v>
      </c>
      <c r="E1046" s="51">
        <v>16</v>
      </c>
      <c r="F1046" s="51">
        <v>3046</v>
      </c>
    </row>
    <row r="1047" spans="1:6">
      <c r="A1047" s="51">
        <v>85</v>
      </c>
      <c r="B1047" s="51" t="s">
        <v>197</v>
      </c>
      <c r="C1047" s="51">
        <v>85315</v>
      </c>
      <c r="D1047" s="51" t="s">
        <v>1221</v>
      </c>
      <c r="E1047" s="51">
        <v>2</v>
      </c>
      <c r="F1047" s="51">
        <v>1675</v>
      </c>
    </row>
    <row r="1048" spans="1:6">
      <c r="A1048" s="51">
        <v>85</v>
      </c>
      <c r="B1048" s="51" t="s">
        <v>197</v>
      </c>
      <c r="C1048" s="51">
        <v>85325</v>
      </c>
      <c r="D1048" s="51" t="s">
        <v>1222</v>
      </c>
      <c r="E1048" s="51">
        <v>51</v>
      </c>
      <c r="F1048" s="51">
        <v>7537</v>
      </c>
    </row>
    <row r="1049" spans="1:6">
      <c r="A1049" s="51">
        <v>85</v>
      </c>
      <c r="B1049" s="51" t="s">
        <v>197</v>
      </c>
      <c r="C1049" s="51">
        <v>85400</v>
      </c>
      <c r="D1049" s="51" t="s">
        <v>1223</v>
      </c>
      <c r="E1049" s="51">
        <v>53</v>
      </c>
      <c r="F1049" s="51">
        <v>6317</v>
      </c>
    </row>
    <row r="1050" spans="1:6">
      <c r="A1050" s="51">
        <v>85</v>
      </c>
      <c r="B1050" s="51" t="s">
        <v>197</v>
      </c>
      <c r="C1050" s="51">
        <v>85410</v>
      </c>
      <c r="D1050" s="51" t="s">
        <v>1224</v>
      </c>
      <c r="E1050" s="51">
        <v>457</v>
      </c>
      <c r="F1050" s="51">
        <v>21709</v>
      </c>
    </row>
    <row r="1051" spans="1:6">
      <c r="A1051" s="51">
        <v>85</v>
      </c>
      <c r="B1051" s="51" t="s">
        <v>197</v>
      </c>
      <c r="C1051" s="51">
        <v>85430</v>
      </c>
      <c r="D1051" s="51" t="s">
        <v>1225</v>
      </c>
      <c r="E1051" s="51">
        <v>51</v>
      </c>
      <c r="F1051" s="51">
        <v>11734</v>
      </c>
    </row>
    <row r="1052" spans="1:6">
      <c r="A1052" s="51">
        <v>85</v>
      </c>
      <c r="B1052" s="51" t="s">
        <v>197</v>
      </c>
      <c r="C1052" s="51">
        <v>85440</v>
      </c>
      <c r="D1052" s="51" t="s">
        <v>444</v>
      </c>
      <c r="E1052" s="51">
        <v>1332</v>
      </c>
      <c r="F1052" s="51">
        <v>31727</v>
      </c>
    </row>
    <row r="1053" spans="1:6">
      <c r="A1053" s="51">
        <v>86</v>
      </c>
      <c r="B1053" s="51" t="s">
        <v>198</v>
      </c>
      <c r="C1053" s="51">
        <v>86001</v>
      </c>
      <c r="D1053" s="51" t="s">
        <v>1226</v>
      </c>
      <c r="E1053" s="51">
        <v>1767</v>
      </c>
      <c r="F1053" s="51">
        <v>48422</v>
      </c>
    </row>
    <row r="1054" spans="1:6">
      <c r="A1054" s="51">
        <v>86</v>
      </c>
      <c r="B1054" s="51" t="s">
        <v>198</v>
      </c>
      <c r="C1054" s="51">
        <v>86219</v>
      </c>
      <c r="D1054" s="51" t="s">
        <v>928</v>
      </c>
      <c r="E1054" s="51">
        <v>57</v>
      </c>
      <c r="F1054" s="51">
        <v>5204</v>
      </c>
    </row>
    <row r="1055" spans="1:6">
      <c r="A1055" s="51">
        <v>86</v>
      </c>
      <c r="B1055" s="51" t="s">
        <v>198</v>
      </c>
      <c r="C1055" s="51">
        <v>86320</v>
      </c>
      <c r="D1055" s="51" t="s">
        <v>1227</v>
      </c>
      <c r="E1055" s="51">
        <v>1864</v>
      </c>
      <c r="F1055" s="51">
        <v>33003</v>
      </c>
    </row>
    <row r="1056" spans="1:6">
      <c r="A1056" s="51">
        <v>86</v>
      </c>
      <c r="B1056" s="51" t="s">
        <v>198</v>
      </c>
      <c r="C1056" s="51">
        <v>86568</v>
      </c>
      <c r="D1056" s="51" t="s">
        <v>1228</v>
      </c>
      <c r="E1056" s="51">
        <v>2011</v>
      </c>
      <c r="F1056" s="51">
        <v>57255</v>
      </c>
    </row>
    <row r="1057" spans="1:6">
      <c r="A1057" s="51">
        <v>86</v>
      </c>
      <c r="B1057" s="51" t="s">
        <v>198</v>
      </c>
      <c r="C1057" s="51">
        <v>86569</v>
      </c>
      <c r="D1057" s="51" t="s">
        <v>1229</v>
      </c>
      <c r="E1057" s="51">
        <v>428</v>
      </c>
      <c r="F1057" s="51">
        <v>11122</v>
      </c>
    </row>
    <row r="1058" spans="1:6">
      <c r="A1058" s="51">
        <v>86</v>
      </c>
      <c r="B1058" s="51" t="s">
        <v>198</v>
      </c>
      <c r="C1058" s="51">
        <v>86571</v>
      </c>
      <c r="D1058" s="51" t="s">
        <v>1230</v>
      </c>
      <c r="E1058" s="51">
        <v>1018</v>
      </c>
      <c r="F1058" s="51">
        <v>17495</v>
      </c>
    </row>
    <row r="1059" spans="1:6">
      <c r="A1059" s="51">
        <v>86</v>
      </c>
      <c r="B1059" s="51" t="s">
        <v>198</v>
      </c>
      <c r="C1059" s="51">
        <v>86573</v>
      </c>
      <c r="D1059" s="51" t="s">
        <v>1231</v>
      </c>
      <c r="E1059" s="51">
        <v>770</v>
      </c>
      <c r="F1059" s="51">
        <v>20045</v>
      </c>
    </row>
    <row r="1060" spans="1:6">
      <c r="A1060" s="51">
        <v>86</v>
      </c>
      <c r="B1060" s="51" t="s">
        <v>198</v>
      </c>
      <c r="C1060" s="51">
        <v>86749</v>
      </c>
      <c r="D1060" s="51" t="s">
        <v>1232</v>
      </c>
      <c r="E1060" s="51">
        <v>155</v>
      </c>
      <c r="F1060" s="51">
        <v>14104</v>
      </c>
    </row>
    <row r="1061" spans="1:6">
      <c r="A1061" s="51">
        <v>86</v>
      </c>
      <c r="B1061" s="51" t="s">
        <v>198</v>
      </c>
      <c r="C1061" s="51">
        <v>86755</v>
      </c>
      <c r="D1061" s="51" t="s">
        <v>342</v>
      </c>
      <c r="E1061" s="51">
        <v>75</v>
      </c>
      <c r="F1061" s="51">
        <v>5572</v>
      </c>
    </row>
    <row r="1062" spans="1:6">
      <c r="A1062" s="51">
        <v>86</v>
      </c>
      <c r="B1062" s="51" t="s">
        <v>198</v>
      </c>
      <c r="C1062" s="51">
        <v>86757</v>
      </c>
      <c r="D1062" s="51" t="s">
        <v>1090</v>
      </c>
      <c r="E1062" s="51">
        <v>655</v>
      </c>
      <c r="F1062" s="51">
        <v>14054</v>
      </c>
    </row>
    <row r="1063" spans="1:6">
      <c r="A1063" s="51">
        <v>86</v>
      </c>
      <c r="B1063" s="51" t="s">
        <v>198</v>
      </c>
      <c r="C1063" s="51">
        <v>86760</v>
      </c>
      <c r="D1063" s="51" t="s">
        <v>1006</v>
      </c>
      <c r="E1063" s="51">
        <v>81</v>
      </c>
      <c r="F1063" s="51">
        <v>6836</v>
      </c>
    </row>
    <row r="1064" spans="1:6">
      <c r="A1064" s="51">
        <v>86</v>
      </c>
      <c r="B1064" s="51" t="s">
        <v>198</v>
      </c>
      <c r="C1064" s="51">
        <v>86865</v>
      </c>
      <c r="D1064" s="51" t="s">
        <v>1233</v>
      </c>
      <c r="E1064" s="51">
        <v>814</v>
      </c>
      <c r="F1064" s="51">
        <v>27455</v>
      </c>
    </row>
    <row r="1065" spans="1:6">
      <c r="A1065" s="51">
        <v>86</v>
      </c>
      <c r="B1065" s="51" t="s">
        <v>198</v>
      </c>
      <c r="C1065" s="51">
        <v>86885</v>
      </c>
      <c r="D1065" s="51" t="s">
        <v>1234</v>
      </c>
      <c r="E1065" s="51">
        <v>567</v>
      </c>
      <c r="F1065" s="51">
        <v>22630</v>
      </c>
    </row>
    <row r="1066" spans="1:6">
      <c r="A1066" s="51">
        <v>88</v>
      </c>
      <c r="B1066" s="51" t="s">
        <v>199</v>
      </c>
      <c r="C1066" s="51">
        <v>88001</v>
      </c>
      <c r="D1066" s="51" t="s">
        <v>1085</v>
      </c>
      <c r="E1066" s="51">
        <v>22630</v>
      </c>
      <c r="F1066" s="51">
        <v>43754</v>
      </c>
    </row>
    <row r="1067" spans="1:6">
      <c r="A1067" s="51">
        <v>88</v>
      </c>
      <c r="B1067" s="51" t="s">
        <v>199</v>
      </c>
      <c r="C1067" s="51">
        <v>88564</v>
      </c>
      <c r="D1067" s="51" t="s">
        <v>960</v>
      </c>
      <c r="E1067" s="51">
        <v>4243</v>
      </c>
      <c r="F1067" s="51">
        <v>4545</v>
      </c>
    </row>
    <row r="1068" spans="1:6">
      <c r="A1068" s="51">
        <v>91</v>
      </c>
      <c r="B1068" s="51" t="s">
        <v>200</v>
      </c>
      <c r="C1068" s="51">
        <v>91001</v>
      </c>
      <c r="D1068" s="51" t="s">
        <v>1235</v>
      </c>
      <c r="E1068" s="51">
        <v>379</v>
      </c>
      <c r="F1068" s="51">
        <v>42844</v>
      </c>
    </row>
    <row r="1069" spans="1:6">
      <c r="A1069" s="51">
        <v>91</v>
      </c>
      <c r="B1069" s="51" t="s">
        <v>200</v>
      </c>
      <c r="C1069" s="51">
        <v>91263</v>
      </c>
      <c r="D1069" s="51" t="s">
        <v>1236</v>
      </c>
      <c r="E1069" s="51">
        <v>25</v>
      </c>
      <c r="F1069" s="51">
        <v>1885</v>
      </c>
    </row>
    <row r="1070" spans="1:6">
      <c r="A1070" s="51">
        <v>91</v>
      </c>
      <c r="B1070" s="51" t="s">
        <v>200</v>
      </c>
      <c r="C1070" s="51">
        <v>91405</v>
      </c>
      <c r="D1070" s="51" t="s">
        <v>1237</v>
      </c>
      <c r="E1070" s="51">
        <v>9</v>
      </c>
      <c r="F1070" s="51">
        <v>2357</v>
      </c>
    </row>
    <row r="1071" spans="1:6">
      <c r="A1071" s="51">
        <v>91</v>
      </c>
      <c r="B1071" s="51" t="s">
        <v>200</v>
      </c>
      <c r="C1071" s="51">
        <v>91407</v>
      </c>
      <c r="D1071" s="51" t="s">
        <v>1238</v>
      </c>
      <c r="E1071" s="51">
        <v>7</v>
      </c>
      <c r="F1071" s="51">
        <v>3781</v>
      </c>
    </row>
    <row r="1072" spans="1:6">
      <c r="A1072" s="51">
        <v>91</v>
      </c>
      <c r="B1072" s="51" t="s">
        <v>200</v>
      </c>
      <c r="C1072" s="51">
        <v>91460</v>
      </c>
      <c r="D1072" s="51" t="s">
        <v>1239</v>
      </c>
      <c r="E1072" s="51">
        <v>2</v>
      </c>
      <c r="F1072" s="51">
        <v>1023</v>
      </c>
    </row>
    <row r="1073" spans="1:6">
      <c r="A1073" s="51">
        <v>91</v>
      </c>
      <c r="B1073" s="51" t="s">
        <v>200</v>
      </c>
      <c r="C1073" s="51">
        <v>91530</v>
      </c>
      <c r="D1073" s="51" t="s">
        <v>1240</v>
      </c>
      <c r="E1073" s="51">
        <v>12</v>
      </c>
      <c r="F1073" s="51">
        <v>681</v>
      </c>
    </row>
    <row r="1074" spans="1:6">
      <c r="A1074" s="51">
        <v>91</v>
      </c>
      <c r="B1074" s="51" t="s">
        <v>200</v>
      </c>
      <c r="C1074" s="51">
        <v>91536</v>
      </c>
      <c r="D1074" s="51" t="s">
        <v>1241</v>
      </c>
      <c r="E1074" s="51">
        <v>12</v>
      </c>
      <c r="F1074" s="51">
        <v>794</v>
      </c>
    </row>
    <row r="1075" spans="1:6">
      <c r="A1075" s="51">
        <v>91</v>
      </c>
      <c r="B1075" s="51" t="s">
        <v>200</v>
      </c>
      <c r="C1075" s="51">
        <v>91540</v>
      </c>
      <c r="D1075" s="51" t="s">
        <v>1242</v>
      </c>
      <c r="E1075" s="51">
        <v>29</v>
      </c>
      <c r="F1075" s="51">
        <v>7896</v>
      </c>
    </row>
    <row r="1076" spans="1:6">
      <c r="A1076" s="51">
        <v>91</v>
      </c>
      <c r="B1076" s="51" t="s">
        <v>200</v>
      </c>
      <c r="C1076" s="51">
        <v>91669</v>
      </c>
      <c r="D1076" s="51" t="s">
        <v>1002</v>
      </c>
      <c r="E1076" s="51">
        <v>1</v>
      </c>
      <c r="F1076" s="51">
        <v>1450</v>
      </c>
    </row>
    <row r="1077" spans="1:6">
      <c r="A1077" s="51">
        <v>91</v>
      </c>
      <c r="B1077" s="51" t="s">
        <v>200</v>
      </c>
      <c r="C1077" s="51">
        <v>91798</v>
      </c>
      <c r="D1077" s="51" t="s">
        <v>1243</v>
      </c>
      <c r="E1077" s="51">
        <v>10</v>
      </c>
      <c r="F1077" s="51">
        <v>3179</v>
      </c>
    </row>
    <row r="1078" spans="1:6">
      <c r="A1078" s="51">
        <v>94</v>
      </c>
      <c r="B1078" s="51" t="s">
        <v>201</v>
      </c>
      <c r="C1078" s="51">
        <v>94001</v>
      </c>
      <c r="D1078" s="51" t="s">
        <v>1244</v>
      </c>
      <c r="E1078" s="51">
        <v>422</v>
      </c>
      <c r="F1078" s="51">
        <v>30104</v>
      </c>
    </row>
    <row r="1079" spans="1:6">
      <c r="A1079" s="51">
        <v>94</v>
      </c>
      <c r="B1079" s="51" t="s">
        <v>201</v>
      </c>
      <c r="C1079" s="51">
        <v>94343</v>
      </c>
      <c r="D1079" s="51" t="s">
        <v>1245</v>
      </c>
      <c r="E1079" s="51">
        <v>17</v>
      </c>
      <c r="F1079" s="51">
        <v>7207</v>
      </c>
    </row>
    <row r="1080" spans="1:6">
      <c r="A1080" s="51">
        <v>94</v>
      </c>
      <c r="B1080" s="51" t="s">
        <v>201</v>
      </c>
      <c r="C1080" s="51">
        <v>94663</v>
      </c>
      <c r="D1080" s="51" t="s">
        <v>1246</v>
      </c>
      <c r="E1080" s="51">
        <v>5</v>
      </c>
      <c r="F1080" s="51">
        <v>1011</v>
      </c>
    </row>
    <row r="1081" spans="1:6">
      <c r="A1081" s="51">
        <v>94</v>
      </c>
      <c r="B1081" s="51" t="s">
        <v>201</v>
      </c>
      <c r="C1081" s="51">
        <v>94884</v>
      </c>
      <c r="D1081" s="51" t="s">
        <v>390</v>
      </c>
      <c r="E1081" s="51">
        <v>6</v>
      </c>
      <c r="F1081" s="51">
        <v>1643</v>
      </c>
    </row>
    <row r="1082" spans="1:6">
      <c r="A1082" s="51">
        <v>94</v>
      </c>
      <c r="B1082" s="51" t="s">
        <v>201</v>
      </c>
      <c r="C1082" s="51">
        <v>94887</v>
      </c>
      <c r="D1082" s="51" t="s">
        <v>1247</v>
      </c>
      <c r="E1082" s="51">
        <v>7</v>
      </c>
      <c r="F1082" s="51">
        <v>1182</v>
      </c>
    </row>
    <row r="1083" spans="1:6">
      <c r="A1083" s="51">
        <v>94</v>
      </c>
      <c r="B1083" s="51" t="s">
        <v>201</v>
      </c>
      <c r="C1083" s="51">
        <v>94888</v>
      </c>
      <c r="D1083" s="51" t="s">
        <v>1248</v>
      </c>
      <c r="E1083" s="51">
        <v>3</v>
      </c>
      <c r="F1083" s="51">
        <v>812</v>
      </c>
    </row>
    <row r="1084" spans="1:6">
      <c r="A1084" s="51">
        <v>95</v>
      </c>
      <c r="B1084" s="51" t="s">
        <v>202</v>
      </c>
      <c r="C1084" s="51">
        <v>95001</v>
      </c>
      <c r="D1084" s="51" t="s">
        <v>1249</v>
      </c>
      <c r="E1084" s="51">
        <v>1972</v>
      </c>
      <c r="F1084" s="51">
        <v>48086</v>
      </c>
    </row>
    <row r="1085" spans="1:6">
      <c r="A1085" s="51">
        <v>95</v>
      </c>
      <c r="B1085" s="51" t="s">
        <v>202</v>
      </c>
      <c r="C1085" s="51">
        <v>95015</v>
      </c>
      <c r="D1085" s="51" t="s">
        <v>407</v>
      </c>
      <c r="E1085" s="51">
        <v>397</v>
      </c>
      <c r="F1085" s="51">
        <v>8648</v>
      </c>
    </row>
    <row r="1086" spans="1:6">
      <c r="A1086" s="51">
        <v>95</v>
      </c>
      <c r="B1086" s="51" t="s">
        <v>202</v>
      </c>
      <c r="C1086" s="51">
        <v>95025</v>
      </c>
      <c r="D1086" s="51" t="s">
        <v>1250</v>
      </c>
      <c r="E1086" s="51">
        <v>339</v>
      </c>
      <c r="F1086" s="51">
        <v>11340</v>
      </c>
    </row>
    <row r="1087" spans="1:6">
      <c r="A1087" s="51">
        <v>95</v>
      </c>
      <c r="B1087" s="51" t="s">
        <v>202</v>
      </c>
      <c r="C1087" s="51">
        <v>95200</v>
      </c>
      <c r="D1087" s="51" t="s">
        <v>492</v>
      </c>
      <c r="E1087" s="51">
        <v>283</v>
      </c>
      <c r="F1087" s="51">
        <v>5007</v>
      </c>
    </row>
    <row r="1088" spans="1:6">
      <c r="A1088" s="51">
        <v>97</v>
      </c>
      <c r="B1088" s="51" t="s">
        <v>203</v>
      </c>
      <c r="C1088" s="51">
        <v>97001</v>
      </c>
      <c r="D1088" s="51" t="s">
        <v>1251</v>
      </c>
      <c r="E1088" s="51">
        <v>249</v>
      </c>
      <c r="F1088" s="51">
        <v>27709</v>
      </c>
    </row>
    <row r="1089" spans="1:6">
      <c r="A1089" s="51">
        <v>97</v>
      </c>
      <c r="B1089" s="51" t="s">
        <v>203</v>
      </c>
      <c r="C1089" s="51">
        <v>97161</v>
      </c>
      <c r="D1089" s="51" t="s">
        <v>1252</v>
      </c>
      <c r="E1089" s="51">
        <v>23</v>
      </c>
      <c r="F1089" s="51">
        <v>2827</v>
      </c>
    </row>
    <row r="1090" spans="1:6">
      <c r="A1090" s="51">
        <v>97</v>
      </c>
      <c r="B1090" s="51" t="s">
        <v>203</v>
      </c>
      <c r="C1090" s="51">
        <v>97511</v>
      </c>
      <c r="D1090" s="51" t="s">
        <v>1253</v>
      </c>
      <c r="E1090" s="51">
        <v>2</v>
      </c>
      <c r="F1090" s="51">
        <v>3956</v>
      </c>
    </row>
    <row r="1091" spans="1:6">
      <c r="A1091" s="51">
        <v>97</v>
      </c>
      <c r="B1091" s="51" t="s">
        <v>203</v>
      </c>
      <c r="C1091" s="51">
        <v>97666</v>
      </c>
      <c r="D1091" s="51" t="s">
        <v>1254</v>
      </c>
      <c r="E1091" s="51">
        <v>6</v>
      </c>
      <c r="F1091" s="51">
        <v>2010</v>
      </c>
    </row>
    <row r="1092" spans="1:6">
      <c r="A1092" s="51">
        <v>97</v>
      </c>
      <c r="B1092" s="51" t="s">
        <v>203</v>
      </c>
      <c r="C1092" s="51">
        <v>97777</v>
      </c>
      <c r="D1092" s="51" t="s">
        <v>1255</v>
      </c>
      <c r="E1092" s="51">
        <v>6</v>
      </c>
      <c r="F1092" s="51">
        <v>432</v>
      </c>
    </row>
    <row r="1093" spans="1:6">
      <c r="A1093" s="51">
        <v>97</v>
      </c>
      <c r="B1093" s="51" t="s">
        <v>203</v>
      </c>
      <c r="C1093" s="51">
        <v>97889</v>
      </c>
      <c r="D1093" s="51" t="s">
        <v>1256</v>
      </c>
      <c r="E1093" s="51">
        <v>2</v>
      </c>
      <c r="F1093" s="51">
        <v>756</v>
      </c>
    </row>
    <row r="1094" spans="1:6">
      <c r="A1094" s="51">
        <v>99</v>
      </c>
      <c r="B1094" s="51" t="s">
        <v>204</v>
      </c>
      <c r="C1094" s="51">
        <v>99001</v>
      </c>
      <c r="D1094" s="51" t="s">
        <v>1257</v>
      </c>
      <c r="E1094" s="51">
        <v>274</v>
      </c>
      <c r="F1094" s="51">
        <v>19788</v>
      </c>
    </row>
    <row r="1095" spans="1:6">
      <c r="A1095" s="51">
        <v>99</v>
      </c>
      <c r="B1095" s="51" t="s">
        <v>204</v>
      </c>
      <c r="C1095" s="51">
        <v>99524</v>
      </c>
      <c r="D1095" s="51" t="s">
        <v>1258</v>
      </c>
      <c r="E1095" s="51">
        <v>106</v>
      </c>
      <c r="F1095" s="51">
        <v>9690</v>
      </c>
    </row>
    <row r="1096" spans="1:6">
      <c r="A1096" s="51">
        <v>99</v>
      </c>
      <c r="B1096" s="51" t="s">
        <v>204</v>
      </c>
      <c r="C1096" s="51">
        <v>99624</v>
      </c>
      <c r="D1096" s="51" t="s">
        <v>1259</v>
      </c>
      <c r="E1096" s="51">
        <v>45</v>
      </c>
      <c r="F1096" s="51">
        <v>4026</v>
      </c>
    </row>
    <row r="1097" spans="1:6">
      <c r="A1097" s="51">
        <v>99</v>
      </c>
      <c r="B1097" s="51" t="s">
        <v>204</v>
      </c>
      <c r="C1097" s="51">
        <v>99773</v>
      </c>
      <c r="D1097" s="51" t="s">
        <v>1260</v>
      </c>
      <c r="E1097" s="82">
        <v>44164417</v>
      </c>
      <c r="F1097" s="51">
        <v>43138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rgb="FFFFC000"/>
  </sheetPr>
  <dimension ref="A1:F104"/>
  <sheetViews>
    <sheetView topLeftCell="A88" workbookViewId="0">
      <selection activeCell="F96" sqref="F96"/>
    </sheetView>
  </sheetViews>
  <sheetFormatPr baseColWidth="10" defaultRowHeight="14.5"/>
  <sheetData>
    <row r="1" spans="1:6">
      <c r="A1" s="51" t="s">
        <v>123</v>
      </c>
      <c r="B1" s="51" t="s">
        <v>170</v>
      </c>
      <c r="C1" s="51" t="s">
        <v>1263</v>
      </c>
      <c r="D1" s="51" t="s">
        <v>171</v>
      </c>
      <c r="E1" s="51" t="s">
        <v>37</v>
      </c>
      <c r="F1">
        <v>2982224</v>
      </c>
    </row>
    <row r="2" spans="1:6">
      <c r="A2" s="51">
        <v>5</v>
      </c>
      <c r="B2" s="51" t="s">
        <v>107</v>
      </c>
      <c r="C2" s="51" t="s">
        <v>41</v>
      </c>
      <c r="D2" s="51">
        <v>219426</v>
      </c>
      <c r="E2" s="51">
        <v>312112</v>
      </c>
    </row>
    <row r="3" spans="1:6">
      <c r="A3" s="51">
        <v>5</v>
      </c>
      <c r="B3" s="51" t="s">
        <v>107</v>
      </c>
      <c r="C3" s="51" t="s">
        <v>1264</v>
      </c>
      <c r="D3" s="51">
        <v>48048</v>
      </c>
      <c r="E3" s="51">
        <v>312112</v>
      </c>
    </row>
    <row r="4" spans="1:6">
      <c r="A4" s="51">
        <v>5</v>
      </c>
      <c r="B4" s="51" t="s">
        <v>107</v>
      </c>
      <c r="C4" s="51" t="s">
        <v>8</v>
      </c>
      <c r="D4" s="51">
        <v>44638</v>
      </c>
      <c r="E4" s="51">
        <v>312112</v>
      </c>
    </row>
    <row r="5" spans="1:6">
      <c r="A5" s="51">
        <v>8</v>
      </c>
      <c r="B5" s="51" t="s">
        <v>173</v>
      </c>
      <c r="C5" s="51" t="s">
        <v>41</v>
      </c>
      <c r="D5" s="51">
        <v>113833</v>
      </c>
      <c r="E5" s="51">
        <v>140142</v>
      </c>
    </row>
    <row r="6" spans="1:6">
      <c r="A6" s="51">
        <v>8</v>
      </c>
      <c r="B6" s="51" t="s">
        <v>173</v>
      </c>
      <c r="C6" s="51" t="s">
        <v>1264</v>
      </c>
      <c r="D6" s="51">
        <v>24178</v>
      </c>
      <c r="E6" s="51">
        <v>140142</v>
      </c>
    </row>
    <row r="7" spans="1:6">
      <c r="A7" s="51">
        <v>8</v>
      </c>
      <c r="B7" s="51" t="s">
        <v>173</v>
      </c>
      <c r="C7" s="51" t="s">
        <v>8</v>
      </c>
      <c r="D7" s="51">
        <v>2131</v>
      </c>
      <c r="E7" s="51">
        <v>140142</v>
      </c>
    </row>
    <row r="8" spans="1:6">
      <c r="A8" s="51">
        <v>11</v>
      </c>
      <c r="B8" s="51" t="s">
        <v>174</v>
      </c>
      <c r="C8" s="51" t="s">
        <v>41</v>
      </c>
      <c r="D8" s="51">
        <v>66802</v>
      </c>
      <c r="E8" s="51">
        <v>66934</v>
      </c>
    </row>
    <row r="9" spans="1:6">
      <c r="A9" s="51">
        <v>11</v>
      </c>
      <c r="B9" s="51" t="s">
        <v>174</v>
      </c>
      <c r="C9" s="51" t="s">
        <v>1264</v>
      </c>
      <c r="D9" s="51">
        <v>13</v>
      </c>
      <c r="E9" s="51">
        <v>66934</v>
      </c>
    </row>
    <row r="10" spans="1:6">
      <c r="A10" s="51">
        <v>11</v>
      </c>
      <c r="B10" s="51" t="s">
        <v>174</v>
      </c>
      <c r="C10" s="51" t="s">
        <v>8</v>
      </c>
      <c r="D10" s="51">
        <v>119</v>
      </c>
      <c r="E10" s="51">
        <v>66934</v>
      </c>
    </row>
    <row r="11" spans="1:6">
      <c r="A11" s="51">
        <v>13</v>
      </c>
      <c r="B11" s="51" t="s">
        <v>175</v>
      </c>
      <c r="C11" s="51" t="s">
        <v>41</v>
      </c>
      <c r="D11" s="51">
        <v>208665</v>
      </c>
      <c r="E11" s="51">
        <v>319396</v>
      </c>
    </row>
    <row r="12" spans="1:6">
      <c r="A12" s="51">
        <v>13</v>
      </c>
      <c r="B12" s="51" t="s">
        <v>175</v>
      </c>
      <c r="C12" s="51" t="s">
        <v>1264</v>
      </c>
      <c r="D12" s="51">
        <v>90526</v>
      </c>
      <c r="E12" s="51">
        <v>319396</v>
      </c>
    </row>
    <row r="13" spans="1:6">
      <c r="A13" s="51">
        <v>13</v>
      </c>
      <c r="B13" s="51" t="s">
        <v>175</v>
      </c>
      <c r="C13" s="51" t="s">
        <v>8</v>
      </c>
      <c r="D13" s="51">
        <v>20205</v>
      </c>
      <c r="E13" s="51">
        <v>319396</v>
      </c>
    </row>
    <row r="14" spans="1:6">
      <c r="A14" s="51">
        <v>15</v>
      </c>
      <c r="B14" s="51" t="s">
        <v>176</v>
      </c>
      <c r="C14" s="51" t="s">
        <v>41</v>
      </c>
      <c r="D14" s="51">
        <v>3498</v>
      </c>
      <c r="E14" s="51">
        <v>4247</v>
      </c>
    </row>
    <row r="15" spans="1:6">
      <c r="A15" s="51">
        <v>15</v>
      </c>
      <c r="B15" s="51" t="s">
        <v>176</v>
      </c>
      <c r="C15" s="51" t="s">
        <v>1264</v>
      </c>
      <c r="D15" s="51">
        <v>320</v>
      </c>
      <c r="E15" s="51">
        <v>4247</v>
      </c>
    </row>
    <row r="16" spans="1:6">
      <c r="A16" s="51">
        <v>15</v>
      </c>
      <c r="B16" s="51" t="s">
        <v>176</v>
      </c>
      <c r="C16" s="51" t="s">
        <v>8</v>
      </c>
      <c r="D16" s="51">
        <v>429</v>
      </c>
      <c r="E16" s="51">
        <v>4247</v>
      </c>
    </row>
    <row r="17" spans="1:5">
      <c r="A17" s="51">
        <v>17</v>
      </c>
      <c r="B17" s="51" t="s">
        <v>177</v>
      </c>
      <c r="C17" s="51" t="s">
        <v>41</v>
      </c>
      <c r="D17" s="51">
        <v>8919</v>
      </c>
      <c r="E17" s="51">
        <v>14716</v>
      </c>
    </row>
    <row r="18" spans="1:5">
      <c r="A18" s="51">
        <v>17</v>
      </c>
      <c r="B18" s="51" t="s">
        <v>177</v>
      </c>
      <c r="C18" s="51" t="s">
        <v>1264</v>
      </c>
      <c r="D18" s="51">
        <v>1980</v>
      </c>
      <c r="E18" s="51">
        <v>14716</v>
      </c>
    </row>
    <row r="19" spans="1:5">
      <c r="A19" s="51">
        <v>17</v>
      </c>
      <c r="B19" s="51" t="s">
        <v>177</v>
      </c>
      <c r="C19" s="51" t="s">
        <v>8</v>
      </c>
      <c r="D19" s="51">
        <v>3817</v>
      </c>
      <c r="E19" s="51">
        <v>14716</v>
      </c>
    </row>
    <row r="20" spans="1:5">
      <c r="A20" s="51">
        <v>18</v>
      </c>
      <c r="B20" s="51" t="s">
        <v>178</v>
      </c>
      <c r="C20" s="51" t="s">
        <v>41</v>
      </c>
      <c r="D20" s="51">
        <v>3965</v>
      </c>
      <c r="E20" s="51">
        <v>5087</v>
      </c>
    </row>
    <row r="21" spans="1:5">
      <c r="A21" s="51">
        <v>18</v>
      </c>
      <c r="B21" s="51" t="s">
        <v>178</v>
      </c>
      <c r="C21" s="51" t="s">
        <v>1264</v>
      </c>
      <c r="D21" s="51">
        <v>207</v>
      </c>
      <c r="E21" s="51">
        <v>5087</v>
      </c>
    </row>
    <row r="22" spans="1:5">
      <c r="A22" s="51">
        <v>18</v>
      </c>
      <c r="B22" s="51" t="s">
        <v>178</v>
      </c>
      <c r="C22" s="51" t="s">
        <v>8</v>
      </c>
      <c r="D22" s="51">
        <v>915</v>
      </c>
      <c r="E22" s="51">
        <v>5087</v>
      </c>
    </row>
    <row r="23" spans="1:5">
      <c r="A23" s="51">
        <v>19</v>
      </c>
      <c r="B23" s="51" t="s">
        <v>179</v>
      </c>
      <c r="C23" s="51" t="s">
        <v>41</v>
      </c>
      <c r="D23" s="51">
        <v>112582</v>
      </c>
      <c r="E23" s="51">
        <v>245362</v>
      </c>
    </row>
    <row r="24" spans="1:5">
      <c r="A24" s="51">
        <v>19</v>
      </c>
      <c r="B24" s="51" t="s">
        <v>179</v>
      </c>
      <c r="C24" s="51" t="s">
        <v>1264</v>
      </c>
      <c r="D24" s="51">
        <v>47944</v>
      </c>
      <c r="E24" s="51">
        <v>245362</v>
      </c>
    </row>
    <row r="25" spans="1:5">
      <c r="A25" s="51">
        <v>19</v>
      </c>
      <c r="B25" s="51" t="s">
        <v>179</v>
      </c>
      <c r="C25" s="51" t="s">
        <v>8</v>
      </c>
      <c r="D25" s="51">
        <v>84836</v>
      </c>
      <c r="E25" s="51">
        <v>245362</v>
      </c>
    </row>
    <row r="26" spans="1:5">
      <c r="A26" s="51">
        <v>20</v>
      </c>
      <c r="B26" s="51" t="s">
        <v>180</v>
      </c>
      <c r="C26" s="51" t="s">
        <v>41</v>
      </c>
      <c r="D26" s="51">
        <v>71167</v>
      </c>
      <c r="E26" s="51">
        <v>142436</v>
      </c>
    </row>
    <row r="27" spans="1:5">
      <c r="A27" s="51">
        <v>20</v>
      </c>
      <c r="B27" s="51" t="s">
        <v>180</v>
      </c>
      <c r="C27" s="51" t="s">
        <v>1264</v>
      </c>
      <c r="D27" s="51">
        <v>57605</v>
      </c>
      <c r="E27" s="51">
        <v>142436</v>
      </c>
    </row>
    <row r="28" spans="1:5">
      <c r="A28" s="51">
        <v>20</v>
      </c>
      <c r="B28" s="51" t="s">
        <v>180</v>
      </c>
      <c r="C28" s="51" t="s">
        <v>8</v>
      </c>
      <c r="D28" s="51">
        <v>13664</v>
      </c>
      <c r="E28" s="51">
        <v>142436</v>
      </c>
    </row>
    <row r="29" spans="1:5">
      <c r="A29" s="51">
        <v>23</v>
      </c>
      <c r="B29" s="51" t="s">
        <v>181</v>
      </c>
      <c r="C29" s="51" t="s">
        <v>41</v>
      </c>
      <c r="D29" s="51">
        <v>45626</v>
      </c>
      <c r="E29" s="51">
        <v>102495</v>
      </c>
    </row>
    <row r="30" spans="1:5">
      <c r="A30" s="51">
        <v>23</v>
      </c>
      <c r="B30" s="51" t="s">
        <v>181</v>
      </c>
      <c r="C30" s="51" t="s">
        <v>1264</v>
      </c>
      <c r="D30" s="51">
        <v>16099</v>
      </c>
      <c r="E30" s="51">
        <v>102495</v>
      </c>
    </row>
    <row r="31" spans="1:5">
      <c r="A31" s="51">
        <v>23</v>
      </c>
      <c r="B31" s="51" t="s">
        <v>181</v>
      </c>
      <c r="C31" s="51" t="s">
        <v>8</v>
      </c>
      <c r="D31" s="51">
        <v>40770</v>
      </c>
      <c r="E31" s="51">
        <v>102495</v>
      </c>
    </row>
    <row r="32" spans="1:5">
      <c r="A32" s="51">
        <v>25</v>
      </c>
      <c r="B32" s="51" t="s">
        <v>182</v>
      </c>
      <c r="C32" s="51" t="s">
        <v>41</v>
      </c>
      <c r="D32" s="51">
        <v>11712</v>
      </c>
      <c r="E32" s="51">
        <v>13092</v>
      </c>
    </row>
    <row r="33" spans="1:5">
      <c r="A33" s="51">
        <v>25</v>
      </c>
      <c r="B33" s="51" t="s">
        <v>182</v>
      </c>
      <c r="C33" s="51" t="s">
        <v>1264</v>
      </c>
      <c r="D33" s="51">
        <v>438</v>
      </c>
      <c r="E33" s="51">
        <v>13092</v>
      </c>
    </row>
    <row r="34" spans="1:5">
      <c r="A34" s="51">
        <v>25</v>
      </c>
      <c r="B34" s="51" t="s">
        <v>182</v>
      </c>
      <c r="C34" s="51" t="s">
        <v>8</v>
      </c>
      <c r="D34" s="51">
        <v>942</v>
      </c>
      <c r="E34" s="51">
        <v>13092</v>
      </c>
    </row>
    <row r="35" spans="1:5">
      <c r="A35" s="51">
        <v>27</v>
      </c>
      <c r="B35" s="51" t="s">
        <v>183</v>
      </c>
      <c r="C35" s="51" t="s">
        <v>41</v>
      </c>
      <c r="D35" s="51">
        <v>205769</v>
      </c>
      <c r="E35" s="51">
        <v>337696</v>
      </c>
    </row>
    <row r="36" spans="1:5">
      <c r="A36" s="51">
        <v>27</v>
      </c>
      <c r="B36" s="51" t="s">
        <v>183</v>
      </c>
      <c r="C36" s="51" t="s">
        <v>1264</v>
      </c>
      <c r="D36" s="51">
        <v>59933</v>
      </c>
      <c r="E36" s="51">
        <v>337696</v>
      </c>
    </row>
    <row r="37" spans="1:5">
      <c r="A37" s="51">
        <v>27</v>
      </c>
      <c r="B37" s="51" t="s">
        <v>183</v>
      </c>
      <c r="C37" s="51" t="s">
        <v>8</v>
      </c>
      <c r="D37" s="51">
        <v>71994</v>
      </c>
      <c r="E37" s="51">
        <v>337696</v>
      </c>
    </row>
    <row r="38" spans="1:5">
      <c r="A38" s="51">
        <v>41</v>
      </c>
      <c r="B38" s="51" t="s">
        <v>184</v>
      </c>
      <c r="C38" s="51" t="s">
        <v>41</v>
      </c>
      <c r="D38" s="51">
        <v>3682</v>
      </c>
      <c r="E38" s="51">
        <v>5099</v>
      </c>
    </row>
    <row r="39" spans="1:5">
      <c r="A39" s="51">
        <v>41</v>
      </c>
      <c r="B39" s="51" t="s">
        <v>184</v>
      </c>
      <c r="C39" s="51" t="s">
        <v>1264</v>
      </c>
      <c r="D39" s="51">
        <v>266</v>
      </c>
      <c r="E39" s="51">
        <v>5099</v>
      </c>
    </row>
    <row r="40" spans="1:5">
      <c r="A40" s="51">
        <v>41</v>
      </c>
      <c r="B40" s="51" t="s">
        <v>184</v>
      </c>
      <c r="C40" s="51" t="s">
        <v>8</v>
      </c>
      <c r="D40" s="51">
        <v>1151</v>
      </c>
      <c r="E40" s="51">
        <v>5099</v>
      </c>
    </row>
    <row r="41" spans="1:5">
      <c r="A41" s="51">
        <v>44</v>
      </c>
      <c r="B41" s="51" t="s">
        <v>185</v>
      </c>
      <c r="C41" s="51" t="s">
        <v>41</v>
      </c>
      <c r="D41" s="51">
        <v>36121</v>
      </c>
      <c r="E41" s="51">
        <v>60475</v>
      </c>
    </row>
    <row r="42" spans="1:5">
      <c r="A42" s="51">
        <v>44</v>
      </c>
      <c r="B42" s="51" t="s">
        <v>185</v>
      </c>
      <c r="C42" s="51" t="s">
        <v>1264</v>
      </c>
      <c r="D42" s="51">
        <v>19448</v>
      </c>
      <c r="E42" s="51">
        <v>60475</v>
      </c>
    </row>
    <row r="43" spans="1:5">
      <c r="A43" s="51">
        <v>44</v>
      </c>
      <c r="B43" s="51" t="s">
        <v>185</v>
      </c>
      <c r="C43" s="51" t="s">
        <v>8</v>
      </c>
      <c r="D43" s="51">
        <v>4906</v>
      </c>
      <c r="E43" s="51">
        <v>60475</v>
      </c>
    </row>
    <row r="44" spans="1:5">
      <c r="A44" s="51">
        <v>47</v>
      </c>
      <c r="B44" s="51" t="s">
        <v>186</v>
      </c>
      <c r="C44" s="51" t="s">
        <v>41</v>
      </c>
      <c r="D44" s="51">
        <v>54833</v>
      </c>
      <c r="E44" s="51">
        <v>106318</v>
      </c>
    </row>
    <row r="45" spans="1:5">
      <c r="A45" s="51">
        <v>47</v>
      </c>
      <c r="B45" s="51" t="s">
        <v>186</v>
      </c>
      <c r="C45" s="51" t="s">
        <v>1264</v>
      </c>
      <c r="D45" s="51">
        <v>42996</v>
      </c>
      <c r="E45" s="51">
        <v>106318</v>
      </c>
    </row>
    <row r="46" spans="1:5">
      <c r="A46" s="51">
        <v>47</v>
      </c>
      <c r="B46" s="51" t="s">
        <v>186</v>
      </c>
      <c r="C46" s="51" t="s">
        <v>8</v>
      </c>
      <c r="D46" s="51">
        <v>8489</v>
      </c>
      <c r="E46" s="51">
        <v>106318</v>
      </c>
    </row>
    <row r="47" spans="1:5">
      <c r="A47" s="51">
        <v>50</v>
      </c>
      <c r="B47" s="51" t="s">
        <v>187</v>
      </c>
      <c r="C47" s="51" t="s">
        <v>41</v>
      </c>
      <c r="D47" s="51">
        <v>6586</v>
      </c>
      <c r="E47" s="51">
        <v>8836</v>
      </c>
    </row>
    <row r="48" spans="1:5">
      <c r="A48" s="51">
        <v>50</v>
      </c>
      <c r="B48" s="51" t="s">
        <v>187</v>
      </c>
      <c r="C48" s="51" t="s">
        <v>1264</v>
      </c>
      <c r="D48" s="51">
        <v>1172</v>
      </c>
      <c r="E48" s="51">
        <v>8836</v>
      </c>
    </row>
    <row r="49" spans="1:5">
      <c r="A49" s="51">
        <v>50</v>
      </c>
      <c r="B49" s="51" t="s">
        <v>187</v>
      </c>
      <c r="C49" s="51" t="s">
        <v>8</v>
      </c>
      <c r="D49" s="51">
        <v>1078</v>
      </c>
      <c r="E49" s="51">
        <v>8836</v>
      </c>
    </row>
    <row r="50" spans="1:5">
      <c r="A50" s="51">
        <v>52</v>
      </c>
      <c r="B50" s="51" t="s">
        <v>188</v>
      </c>
      <c r="C50" s="51" t="s">
        <v>41</v>
      </c>
      <c r="D50" s="51">
        <v>123632</v>
      </c>
      <c r="E50" s="51">
        <v>233062</v>
      </c>
    </row>
    <row r="51" spans="1:5">
      <c r="A51" s="51">
        <v>52</v>
      </c>
      <c r="B51" s="51" t="s">
        <v>188</v>
      </c>
      <c r="C51" s="51" t="s">
        <v>1264</v>
      </c>
      <c r="D51" s="51">
        <v>36067</v>
      </c>
      <c r="E51" s="51">
        <v>233062</v>
      </c>
    </row>
    <row r="52" spans="1:5">
      <c r="A52" s="51">
        <v>52</v>
      </c>
      <c r="B52" s="51" t="s">
        <v>188</v>
      </c>
      <c r="C52" s="51" t="s">
        <v>8</v>
      </c>
      <c r="D52" s="51">
        <v>73363</v>
      </c>
      <c r="E52" s="51">
        <v>233062</v>
      </c>
    </row>
    <row r="53" spans="1:5">
      <c r="A53" s="51">
        <v>54</v>
      </c>
      <c r="B53" s="51" t="s">
        <v>189</v>
      </c>
      <c r="C53" s="51" t="s">
        <v>41</v>
      </c>
      <c r="D53" s="51">
        <v>5125</v>
      </c>
      <c r="E53" s="51">
        <v>5470</v>
      </c>
    </row>
    <row r="54" spans="1:5">
      <c r="A54" s="51">
        <v>54</v>
      </c>
      <c r="B54" s="51" t="s">
        <v>189</v>
      </c>
      <c r="C54" s="51" t="s">
        <v>1264</v>
      </c>
      <c r="D54" s="51">
        <v>103</v>
      </c>
      <c r="E54" s="51">
        <v>5470</v>
      </c>
    </row>
    <row r="55" spans="1:5">
      <c r="A55" s="51">
        <v>54</v>
      </c>
      <c r="B55" s="51" t="s">
        <v>189</v>
      </c>
      <c r="C55" s="51" t="s">
        <v>8</v>
      </c>
      <c r="D55" s="51">
        <v>242</v>
      </c>
      <c r="E55" s="51">
        <v>5470</v>
      </c>
    </row>
    <row r="56" spans="1:5">
      <c r="A56" s="51">
        <v>63</v>
      </c>
      <c r="B56" s="51" t="s">
        <v>190</v>
      </c>
      <c r="C56" s="51" t="s">
        <v>41</v>
      </c>
      <c r="D56" s="51">
        <v>5819</v>
      </c>
      <c r="E56" s="51">
        <v>6060</v>
      </c>
    </row>
    <row r="57" spans="1:5">
      <c r="A57" s="51">
        <v>63</v>
      </c>
      <c r="B57" s="51" t="s">
        <v>190</v>
      </c>
      <c r="C57" s="51" t="s">
        <v>1264</v>
      </c>
      <c r="D57" s="51">
        <v>65</v>
      </c>
      <c r="E57" s="51">
        <v>6060</v>
      </c>
    </row>
    <row r="58" spans="1:5">
      <c r="A58" s="51">
        <v>63</v>
      </c>
      <c r="B58" s="51" t="s">
        <v>190</v>
      </c>
      <c r="C58" s="51" t="s">
        <v>8</v>
      </c>
      <c r="D58" s="51">
        <v>176</v>
      </c>
      <c r="E58" s="51">
        <v>6060</v>
      </c>
    </row>
    <row r="59" spans="1:5">
      <c r="A59" s="51">
        <v>66</v>
      </c>
      <c r="B59" s="51" t="s">
        <v>191</v>
      </c>
      <c r="C59" s="51" t="s">
        <v>41</v>
      </c>
      <c r="D59" s="51">
        <v>13888</v>
      </c>
      <c r="E59" s="51">
        <v>16733</v>
      </c>
    </row>
    <row r="60" spans="1:5">
      <c r="A60" s="51">
        <v>66</v>
      </c>
      <c r="B60" s="51" t="s">
        <v>191</v>
      </c>
      <c r="C60" s="51" t="s">
        <v>1264</v>
      </c>
      <c r="D60" s="51">
        <v>1406</v>
      </c>
      <c r="E60" s="51">
        <v>16733</v>
      </c>
    </row>
    <row r="61" spans="1:5">
      <c r="A61" s="51">
        <v>66</v>
      </c>
      <c r="B61" s="51" t="s">
        <v>191</v>
      </c>
      <c r="C61" s="51" t="s">
        <v>8</v>
      </c>
      <c r="D61" s="51">
        <v>1439</v>
      </c>
      <c r="E61" s="51">
        <v>16733</v>
      </c>
    </row>
    <row r="62" spans="1:5">
      <c r="A62" s="51">
        <v>68</v>
      </c>
      <c r="B62" s="51" t="s">
        <v>192</v>
      </c>
      <c r="C62" s="51" t="s">
        <v>41</v>
      </c>
      <c r="D62" s="51">
        <v>20943</v>
      </c>
      <c r="E62" s="51">
        <v>22759</v>
      </c>
    </row>
    <row r="63" spans="1:5">
      <c r="A63" s="51">
        <v>68</v>
      </c>
      <c r="B63" s="51" t="s">
        <v>192</v>
      </c>
      <c r="C63" s="51" t="s">
        <v>1264</v>
      </c>
      <c r="D63" s="51">
        <v>758</v>
      </c>
      <c r="E63" s="51">
        <v>22759</v>
      </c>
    </row>
    <row r="64" spans="1:5">
      <c r="A64" s="51">
        <v>68</v>
      </c>
      <c r="B64" s="51" t="s">
        <v>192</v>
      </c>
      <c r="C64" s="51" t="s">
        <v>8</v>
      </c>
      <c r="D64" s="51">
        <v>1058</v>
      </c>
      <c r="E64" s="51">
        <v>22759</v>
      </c>
    </row>
    <row r="65" spans="1:5">
      <c r="A65" s="51">
        <v>70</v>
      </c>
      <c r="B65" s="51" t="s">
        <v>193</v>
      </c>
      <c r="C65" s="51" t="s">
        <v>41</v>
      </c>
      <c r="D65" s="51">
        <v>60742</v>
      </c>
      <c r="E65" s="51">
        <v>102836</v>
      </c>
    </row>
    <row r="66" spans="1:5">
      <c r="A66" s="51">
        <v>70</v>
      </c>
      <c r="B66" s="51" t="s">
        <v>193</v>
      </c>
      <c r="C66" s="51" t="s">
        <v>1264</v>
      </c>
      <c r="D66" s="51">
        <v>33818</v>
      </c>
      <c r="E66" s="51">
        <v>102836</v>
      </c>
    </row>
    <row r="67" spans="1:5">
      <c r="A67" s="51">
        <v>70</v>
      </c>
      <c r="B67" s="51" t="s">
        <v>193</v>
      </c>
      <c r="C67" s="51" t="s">
        <v>8</v>
      </c>
      <c r="D67" s="51">
        <v>8276</v>
      </c>
      <c r="E67" s="51">
        <v>102836</v>
      </c>
    </row>
    <row r="68" spans="1:5">
      <c r="A68" s="51">
        <v>73</v>
      </c>
      <c r="B68" s="51" t="s">
        <v>194</v>
      </c>
      <c r="C68" s="51" t="s">
        <v>41</v>
      </c>
      <c r="D68" s="51">
        <v>3971</v>
      </c>
      <c r="E68" s="51">
        <v>5207</v>
      </c>
    </row>
    <row r="69" spans="1:5">
      <c r="A69" s="51">
        <v>73</v>
      </c>
      <c r="B69" s="51" t="s">
        <v>194</v>
      </c>
      <c r="C69" s="51" t="s">
        <v>1264</v>
      </c>
      <c r="D69" s="51">
        <v>180</v>
      </c>
      <c r="E69" s="51">
        <v>5207</v>
      </c>
    </row>
    <row r="70" spans="1:5">
      <c r="A70" s="51">
        <v>73</v>
      </c>
      <c r="B70" s="51" t="s">
        <v>194</v>
      </c>
      <c r="C70" s="51" t="s">
        <v>8</v>
      </c>
      <c r="D70" s="51">
        <v>1056</v>
      </c>
      <c r="E70" s="51">
        <v>5207</v>
      </c>
    </row>
    <row r="71" spans="1:5">
      <c r="A71" s="51">
        <v>76</v>
      </c>
      <c r="B71" s="51" t="s">
        <v>195</v>
      </c>
      <c r="C71" s="51" t="s">
        <v>41</v>
      </c>
      <c r="D71" s="51">
        <v>548697</v>
      </c>
      <c r="E71" s="51">
        <v>647526</v>
      </c>
    </row>
    <row r="72" spans="1:5">
      <c r="A72" s="51">
        <v>76</v>
      </c>
      <c r="B72" s="51" t="s">
        <v>195</v>
      </c>
      <c r="C72" s="51" t="s">
        <v>1264</v>
      </c>
      <c r="D72" s="51">
        <v>68122</v>
      </c>
      <c r="E72" s="51">
        <v>647526</v>
      </c>
    </row>
    <row r="73" spans="1:5">
      <c r="A73" s="51">
        <v>76</v>
      </c>
      <c r="B73" s="51" t="s">
        <v>195</v>
      </c>
      <c r="C73" s="51" t="s">
        <v>8</v>
      </c>
      <c r="D73" s="51">
        <v>30707</v>
      </c>
      <c r="E73" s="51">
        <v>647526</v>
      </c>
    </row>
    <row r="74" spans="1:5">
      <c r="A74" s="51">
        <v>81</v>
      </c>
      <c r="B74" s="51" t="s">
        <v>196</v>
      </c>
      <c r="C74" s="51" t="s">
        <v>41</v>
      </c>
      <c r="D74" s="51">
        <v>6055</v>
      </c>
      <c r="E74" s="51">
        <v>10058</v>
      </c>
    </row>
    <row r="75" spans="1:5">
      <c r="A75" s="51">
        <v>81</v>
      </c>
      <c r="B75" s="51" t="s">
        <v>196</v>
      </c>
      <c r="C75" s="51" t="s">
        <v>1264</v>
      </c>
      <c r="D75" s="51">
        <v>1613</v>
      </c>
      <c r="E75" s="51">
        <v>10058</v>
      </c>
    </row>
    <row r="76" spans="1:5">
      <c r="A76" s="51">
        <v>81</v>
      </c>
      <c r="B76" s="51" t="s">
        <v>196</v>
      </c>
      <c r="C76" s="51" t="s">
        <v>8</v>
      </c>
      <c r="D76" s="51">
        <v>2390</v>
      </c>
      <c r="E76" s="51">
        <v>10058</v>
      </c>
    </row>
    <row r="77" spans="1:5">
      <c r="A77" s="51">
        <v>85</v>
      </c>
      <c r="B77" s="51" t="s">
        <v>197</v>
      </c>
      <c r="C77" s="51" t="s">
        <v>41</v>
      </c>
      <c r="D77" s="51">
        <v>4779</v>
      </c>
      <c r="E77" s="51">
        <v>6130</v>
      </c>
    </row>
    <row r="78" spans="1:5">
      <c r="A78" s="51">
        <v>85</v>
      </c>
      <c r="B78" s="51" t="s">
        <v>197</v>
      </c>
      <c r="C78" s="51" t="s">
        <v>1264</v>
      </c>
      <c r="D78" s="51">
        <v>355</v>
      </c>
      <c r="E78" s="51">
        <v>6130</v>
      </c>
    </row>
    <row r="79" spans="1:5">
      <c r="A79" s="51">
        <v>85</v>
      </c>
      <c r="B79" s="51" t="s">
        <v>197</v>
      </c>
      <c r="C79" s="51" t="s">
        <v>8</v>
      </c>
      <c r="D79" s="51">
        <v>996</v>
      </c>
      <c r="E79" s="51">
        <v>6130</v>
      </c>
    </row>
    <row r="80" spans="1:5">
      <c r="A80" s="51">
        <v>86</v>
      </c>
      <c r="B80" s="51" t="s">
        <v>198</v>
      </c>
      <c r="C80" s="51" t="s">
        <v>41</v>
      </c>
      <c r="D80" s="51">
        <v>5665</v>
      </c>
      <c r="E80" s="51">
        <v>10262</v>
      </c>
    </row>
    <row r="81" spans="1:5">
      <c r="A81" s="51">
        <v>86</v>
      </c>
      <c r="B81" s="51" t="s">
        <v>198</v>
      </c>
      <c r="C81" s="51" t="s">
        <v>1264</v>
      </c>
      <c r="D81" s="51">
        <v>1685</v>
      </c>
      <c r="E81" s="51">
        <v>10262</v>
      </c>
    </row>
    <row r="82" spans="1:5">
      <c r="A82" s="51">
        <v>86</v>
      </c>
      <c r="B82" s="51" t="s">
        <v>198</v>
      </c>
      <c r="C82" s="51" t="s">
        <v>8</v>
      </c>
      <c r="D82" s="51">
        <v>2912</v>
      </c>
      <c r="E82" s="51">
        <v>10262</v>
      </c>
    </row>
    <row r="83" spans="1:5">
      <c r="A83" s="51">
        <v>88</v>
      </c>
      <c r="B83" s="51" t="s">
        <v>199</v>
      </c>
      <c r="C83" s="51" t="s">
        <v>41</v>
      </c>
      <c r="D83" s="51">
        <v>14499</v>
      </c>
      <c r="E83" s="51">
        <v>26873</v>
      </c>
    </row>
    <row r="84" spans="1:5">
      <c r="A84" s="51">
        <v>88</v>
      </c>
      <c r="B84" s="51" t="s">
        <v>199</v>
      </c>
      <c r="C84" s="51" t="s">
        <v>1264</v>
      </c>
      <c r="D84" s="51">
        <v>11483</v>
      </c>
      <c r="E84" s="51">
        <v>26873</v>
      </c>
    </row>
    <row r="85" spans="1:5">
      <c r="A85" s="51">
        <v>88</v>
      </c>
      <c r="B85" s="51" t="s">
        <v>199</v>
      </c>
      <c r="C85" s="51" t="s">
        <v>8</v>
      </c>
      <c r="D85" s="51">
        <v>891</v>
      </c>
      <c r="E85" s="51">
        <v>26873</v>
      </c>
    </row>
    <row r="86" spans="1:5">
      <c r="A86" s="51">
        <v>91</v>
      </c>
      <c r="B86" s="51" t="s">
        <v>200</v>
      </c>
      <c r="C86" s="51" t="s">
        <v>41</v>
      </c>
      <c r="D86" s="51">
        <v>371</v>
      </c>
      <c r="E86" s="51">
        <v>486</v>
      </c>
    </row>
    <row r="87" spans="1:5">
      <c r="A87" s="51">
        <v>91</v>
      </c>
      <c r="B87" s="51" t="s">
        <v>200</v>
      </c>
      <c r="C87" s="51" t="s">
        <v>1264</v>
      </c>
      <c r="D87" s="51">
        <v>77</v>
      </c>
      <c r="E87" s="51">
        <v>486</v>
      </c>
    </row>
    <row r="88" spans="1:5">
      <c r="A88" s="51">
        <v>91</v>
      </c>
      <c r="B88" s="51" t="s">
        <v>200</v>
      </c>
      <c r="C88" s="51" t="s">
        <v>8</v>
      </c>
      <c r="D88" s="51">
        <v>38</v>
      </c>
      <c r="E88" s="51">
        <v>486</v>
      </c>
    </row>
    <row r="89" spans="1:5">
      <c r="A89" s="51">
        <v>94</v>
      </c>
      <c r="B89" s="51" t="s">
        <v>201</v>
      </c>
      <c r="C89" s="51" t="s">
        <v>41</v>
      </c>
      <c r="D89" s="51">
        <v>400</v>
      </c>
      <c r="E89" s="51">
        <v>460</v>
      </c>
    </row>
    <row r="90" spans="1:5">
      <c r="A90" s="51">
        <v>94</v>
      </c>
      <c r="B90" s="51" t="s">
        <v>201</v>
      </c>
      <c r="C90" s="51" t="s">
        <v>1264</v>
      </c>
      <c r="D90" s="51">
        <v>23</v>
      </c>
      <c r="E90" s="51">
        <v>460</v>
      </c>
    </row>
    <row r="91" spans="1:5">
      <c r="A91" s="51">
        <v>94</v>
      </c>
      <c r="B91" s="51" t="s">
        <v>201</v>
      </c>
      <c r="C91" s="51" t="s">
        <v>8</v>
      </c>
      <c r="D91" s="51">
        <v>37</v>
      </c>
      <c r="E91" s="51">
        <v>460</v>
      </c>
    </row>
    <row r="92" spans="1:5">
      <c r="A92" s="51">
        <v>95</v>
      </c>
      <c r="B92" s="51" t="s">
        <v>202</v>
      </c>
      <c r="C92" s="51" t="s">
        <v>41</v>
      </c>
      <c r="D92" s="51">
        <v>2325</v>
      </c>
      <c r="E92" s="51">
        <v>2991</v>
      </c>
    </row>
    <row r="93" spans="1:5">
      <c r="A93" s="51">
        <v>95</v>
      </c>
      <c r="B93" s="51" t="s">
        <v>202</v>
      </c>
      <c r="C93" s="51" t="s">
        <v>1264</v>
      </c>
      <c r="D93" s="51">
        <v>145</v>
      </c>
      <c r="E93" s="51">
        <v>2991</v>
      </c>
    </row>
    <row r="94" spans="1:5">
      <c r="A94" s="51">
        <v>95</v>
      </c>
      <c r="B94" s="51" t="s">
        <v>202</v>
      </c>
      <c r="C94" s="51" t="s">
        <v>8</v>
      </c>
      <c r="D94" s="51">
        <v>521</v>
      </c>
      <c r="E94" s="51">
        <v>2991</v>
      </c>
    </row>
    <row r="95" spans="1:5">
      <c r="A95" s="51">
        <v>97</v>
      </c>
      <c r="B95" s="51" t="s">
        <v>203</v>
      </c>
      <c r="C95" s="51" t="s">
        <v>41</v>
      </c>
      <c r="D95" s="51">
        <v>216</v>
      </c>
      <c r="E95" s="51">
        <v>288</v>
      </c>
    </row>
    <row r="96" spans="1:5">
      <c r="A96" s="51">
        <v>97</v>
      </c>
      <c r="B96" s="51" t="s">
        <v>203</v>
      </c>
      <c r="C96" s="51" t="s">
        <v>1264</v>
      </c>
      <c r="D96" s="51">
        <v>2</v>
      </c>
      <c r="E96" s="51">
        <v>288</v>
      </c>
    </row>
    <row r="97" spans="1:5">
      <c r="A97" s="51">
        <v>97</v>
      </c>
      <c r="B97" s="51" t="s">
        <v>203</v>
      </c>
      <c r="C97" s="51" t="s">
        <v>8</v>
      </c>
      <c r="D97" s="51">
        <v>70</v>
      </c>
      <c r="E97" s="51">
        <v>288</v>
      </c>
    </row>
    <row r="98" spans="1:5">
      <c r="A98" s="51">
        <v>99</v>
      </c>
      <c r="B98" s="51" t="s">
        <v>204</v>
      </c>
      <c r="C98" s="51" t="s">
        <v>41</v>
      </c>
      <c r="D98" s="51">
        <v>434</v>
      </c>
      <c r="E98" s="51">
        <v>580</v>
      </c>
    </row>
    <row r="99" spans="1:5">
      <c r="A99" s="51">
        <v>99</v>
      </c>
      <c r="B99" s="51" t="s">
        <v>204</v>
      </c>
      <c r="C99" s="51" t="s">
        <v>1264</v>
      </c>
      <c r="D99" s="51">
        <v>36</v>
      </c>
      <c r="E99" s="51">
        <v>580</v>
      </c>
    </row>
    <row r="100" spans="1:5">
      <c r="A100" s="51">
        <v>99</v>
      </c>
      <c r="B100" s="51" t="s">
        <v>204</v>
      </c>
      <c r="C100" s="51" t="s">
        <v>8</v>
      </c>
      <c r="D100" s="51">
        <v>110</v>
      </c>
      <c r="E100" s="51">
        <v>580</v>
      </c>
    </row>
    <row r="101" spans="1:5">
      <c r="A101" s="433">
        <v>100</v>
      </c>
      <c r="B101" s="434" t="s">
        <v>4245</v>
      </c>
      <c r="C101" s="51" t="s">
        <v>41</v>
      </c>
      <c r="D101">
        <f>SUMIFS($D$2:$D$100,$C$2:$C$100,C101)</f>
        <v>1990747</v>
      </c>
    </row>
    <row r="102" spans="1:5">
      <c r="A102" s="433">
        <v>100</v>
      </c>
      <c r="B102" s="434" t="s">
        <v>4245</v>
      </c>
      <c r="C102" s="51" t="s">
        <v>1264</v>
      </c>
      <c r="D102">
        <f>SUMIFS($D$2:$D$100,$C$2:$C$100,C102)</f>
        <v>567111</v>
      </c>
    </row>
    <row r="103" spans="1:5">
      <c r="A103" s="433">
        <v>101</v>
      </c>
      <c r="B103" s="434" t="s">
        <v>4245</v>
      </c>
      <c r="C103" s="51" t="s">
        <v>8</v>
      </c>
      <c r="D103">
        <f>SUMIFS($D$2:$D$100,$C$2:$C$100,C103)</f>
        <v>424366</v>
      </c>
    </row>
    <row r="104" spans="1:5">
      <c r="B104" s="433" t="s">
        <v>4246</v>
      </c>
      <c r="D104" s="82">
        <f>SUM(D101:D103)</f>
        <v>2982224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tabColor rgb="FFFFC000"/>
  </sheetPr>
  <dimension ref="A1:G71"/>
  <sheetViews>
    <sheetView topLeftCell="A56" workbookViewId="0">
      <selection activeCell="E65" sqref="E65"/>
    </sheetView>
  </sheetViews>
  <sheetFormatPr baseColWidth="10" defaultRowHeight="14.5"/>
  <cols>
    <col min="3" max="3" width="25.36328125" bestFit="1" customWidth="1"/>
    <col min="4" max="4" width="37" bestFit="1" customWidth="1"/>
  </cols>
  <sheetData>
    <row r="1" spans="1:7">
      <c r="A1" s="51" t="s">
        <v>123</v>
      </c>
      <c r="B1" s="51" t="s">
        <v>170</v>
      </c>
      <c r="C1" s="51" t="s">
        <v>1265</v>
      </c>
      <c r="D1" s="51" t="s">
        <v>1266</v>
      </c>
      <c r="E1" s="51" t="s">
        <v>171</v>
      </c>
      <c r="F1" s="51" t="s">
        <v>37</v>
      </c>
      <c r="G1">
        <v>991477</v>
      </c>
    </row>
    <row r="2" spans="1:7">
      <c r="A2" s="51">
        <v>5</v>
      </c>
      <c r="B2" s="51" t="s">
        <v>107</v>
      </c>
      <c r="C2" s="51" t="s">
        <v>1267</v>
      </c>
      <c r="D2" s="51" t="s">
        <v>42</v>
      </c>
      <c r="E2" s="51">
        <v>278</v>
      </c>
      <c r="F2" s="51">
        <v>92686</v>
      </c>
    </row>
    <row r="3" spans="1:7">
      <c r="A3" s="51">
        <v>5</v>
      </c>
      <c r="B3" s="51" t="s">
        <v>107</v>
      </c>
      <c r="C3" s="51" t="s">
        <v>1267</v>
      </c>
      <c r="D3" s="51" t="s">
        <v>1268</v>
      </c>
      <c r="E3" s="51">
        <v>5887</v>
      </c>
      <c r="F3" s="51">
        <v>92686</v>
      </c>
    </row>
    <row r="4" spans="1:7">
      <c r="A4" s="51">
        <v>5</v>
      </c>
      <c r="B4" s="51" t="s">
        <v>107</v>
      </c>
      <c r="C4" s="51" t="s">
        <v>1269</v>
      </c>
      <c r="D4" t="s">
        <v>3706</v>
      </c>
      <c r="E4" s="51">
        <v>86521</v>
      </c>
      <c r="F4" s="51">
        <v>92686</v>
      </c>
      <c r="G4" t="s">
        <v>3706</v>
      </c>
    </row>
    <row r="5" spans="1:7">
      <c r="A5" s="51">
        <v>8</v>
      </c>
      <c r="B5" s="51" t="s">
        <v>173</v>
      </c>
      <c r="C5" s="51" t="s">
        <v>1269</v>
      </c>
      <c r="D5" t="s">
        <v>3706</v>
      </c>
      <c r="E5" s="51">
        <v>26309</v>
      </c>
      <c r="F5" s="51">
        <v>26309</v>
      </c>
    </row>
    <row r="6" spans="1:7">
      <c r="A6" s="51">
        <v>11</v>
      </c>
      <c r="B6" s="51" t="s">
        <v>174</v>
      </c>
      <c r="C6" s="51" t="s">
        <v>1269</v>
      </c>
      <c r="D6" t="s">
        <v>3706</v>
      </c>
      <c r="E6" s="51">
        <v>132</v>
      </c>
      <c r="F6" s="51">
        <v>132</v>
      </c>
    </row>
    <row r="7" spans="1:7">
      <c r="A7" s="51">
        <v>13</v>
      </c>
      <c r="B7" s="51" t="s">
        <v>175</v>
      </c>
      <c r="C7" s="51" t="s">
        <v>1267</v>
      </c>
      <c r="D7" s="51" t="s">
        <v>1268</v>
      </c>
      <c r="E7" s="51">
        <v>11349</v>
      </c>
      <c r="F7" s="51">
        <v>110731</v>
      </c>
    </row>
    <row r="8" spans="1:7">
      <c r="A8" s="51">
        <v>13</v>
      </c>
      <c r="B8" s="51" t="s">
        <v>175</v>
      </c>
      <c r="C8" s="51" t="s">
        <v>1269</v>
      </c>
      <c r="D8" t="s">
        <v>3706</v>
      </c>
      <c r="E8" s="51">
        <v>99382</v>
      </c>
      <c r="F8" s="51">
        <v>110731</v>
      </c>
    </row>
    <row r="9" spans="1:7">
      <c r="A9" s="51">
        <v>15</v>
      </c>
      <c r="B9" s="51" t="s">
        <v>176</v>
      </c>
      <c r="C9" s="51" t="s">
        <v>1269</v>
      </c>
      <c r="D9" t="s">
        <v>3706</v>
      </c>
      <c r="E9" s="51">
        <v>749</v>
      </c>
      <c r="F9" s="51">
        <v>749</v>
      </c>
    </row>
    <row r="10" spans="1:7">
      <c r="A10" s="51">
        <v>17</v>
      </c>
      <c r="B10" s="51" t="s">
        <v>177</v>
      </c>
      <c r="C10" s="51" t="s">
        <v>1267</v>
      </c>
      <c r="D10" s="51" t="s">
        <v>42</v>
      </c>
      <c r="E10" s="51">
        <v>95</v>
      </c>
      <c r="F10" s="51">
        <v>5797</v>
      </c>
    </row>
    <row r="11" spans="1:7">
      <c r="A11" s="51">
        <v>17</v>
      </c>
      <c r="B11" s="51" t="s">
        <v>177</v>
      </c>
      <c r="C11" s="51" t="s">
        <v>1269</v>
      </c>
      <c r="D11" t="s">
        <v>3706</v>
      </c>
      <c r="E11" s="51">
        <v>5702</v>
      </c>
      <c r="F11" s="51">
        <v>5797</v>
      </c>
    </row>
    <row r="12" spans="1:7">
      <c r="A12" s="51">
        <v>18</v>
      </c>
      <c r="B12" s="51" t="s">
        <v>178</v>
      </c>
      <c r="C12" s="51" t="s">
        <v>1267</v>
      </c>
      <c r="D12" s="51" t="s">
        <v>42</v>
      </c>
      <c r="E12" s="51">
        <v>10</v>
      </c>
      <c r="F12" s="51">
        <v>1122</v>
      </c>
    </row>
    <row r="13" spans="1:7">
      <c r="A13" s="51">
        <v>18</v>
      </c>
      <c r="B13" s="51" t="s">
        <v>178</v>
      </c>
      <c r="C13" s="51" t="s">
        <v>1269</v>
      </c>
      <c r="D13" t="s">
        <v>3706</v>
      </c>
      <c r="E13" s="51">
        <v>1112</v>
      </c>
      <c r="F13" s="51">
        <v>1122</v>
      </c>
    </row>
    <row r="14" spans="1:7">
      <c r="A14" s="51">
        <v>19</v>
      </c>
      <c r="B14" s="51" t="s">
        <v>179</v>
      </c>
      <c r="C14" s="51" t="s">
        <v>1267</v>
      </c>
      <c r="D14" s="51" t="s">
        <v>42</v>
      </c>
      <c r="E14" s="51">
        <v>1009</v>
      </c>
      <c r="F14" s="51">
        <v>132780</v>
      </c>
    </row>
    <row r="15" spans="1:7">
      <c r="A15" s="51">
        <v>19</v>
      </c>
      <c r="B15" s="51" t="s">
        <v>179</v>
      </c>
      <c r="C15" s="51" t="s">
        <v>1267</v>
      </c>
      <c r="D15" s="51" t="s">
        <v>1268</v>
      </c>
      <c r="E15" s="51">
        <v>30346</v>
      </c>
      <c r="F15" s="51">
        <v>132780</v>
      </c>
    </row>
    <row r="16" spans="1:7">
      <c r="A16" s="51">
        <v>19</v>
      </c>
      <c r="B16" s="51" t="s">
        <v>179</v>
      </c>
      <c r="C16" s="51" t="s">
        <v>1269</v>
      </c>
      <c r="D16" t="s">
        <v>3706</v>
      </c>
      <c r="E16" s="51">
        <v>101425</v>
      </c>
      <c r="F16" s="51">
        <v>132780</v>
      </c>
    </row>
    <row r="17" spans="1:6">
      <c r="A17" s="51">
        <v>20</v>
      </c>
      <c r="B17" s="51" t="s">
        <v>180</v>
      </c>
      <c r="C17" s="51" t="s">
        <v>1267</v>
      </c>
      <c r="D17" s="51" t="s">
        <v>42</v>
      </c>
      <c r="E17" s="51">
        <v>65</v>
      </c>
      <c r="F17" s="51">
        <v>71269</v>
      </c>
    </row>
    <row r="18" spans="1:6">
      <c r="A18" s="51">
        <v>20</v>
      </c>
      <c r="B18" s="51" t="s">
        <v>180</v>
      </c>
      <c r="C18" s="51" t="s">
        <v>1269</v>
      </c>
      <c r="D18" t="s">
        <v>3706</v>
      </c>
      <c r="E18" s="51">
        <v>71204</v>
      </c>
      <c r="F18" s="51">
        <v>71269</v>
      </c>
    </row>
    <row r="19" spans="1:6">
      <c r="A19" s="51">
        <v>23</v>
      </c>
      <c r="B19" s="51" t="s">
        <v>181</v>
      </c>
      <c r="C19" s="51" t="s">
        <v>1267</v>
      </c>
      <c r="D19" s="51" t="s">
        <v>42</v>
      </c>
      <c r="E19" s="51">
        <v>38</v>
      </c>
      <c r="F19" s="51">
        <v>56869</v>
      </c>
    </row>
    <row r="20" spans="1:6">
      <c r="A20" s="51">
        <v>23</v>
      </c>
      <c r="B20" s="51" t="s">
        <v>181</v>
      </c>
      <c r="C20" s="51" t="s">
        <v>1269</v>
      </c>
      <c r="D20" t="s">
        <v>3706</v>
      </c>
      <c r="E20" s="51">
        <v>56831</v>
      </c>
      <c r="F20" s="51">
        <v>56869</v>
      </c>
    </row>
    <row r="21" spans="1:6">
      <c r="A21" s="51">
        <v>25</v>
      </c>
      <c r="B21" s="51" t="s">
        <v>182</v>
      </c>
      <c r="C21" s="51" t="s">
        <v>1269</v>
      </c>
      <c r="D21" t="s">
        <v>3706</v>
      </c>
      <c r="E21" s="51">
        <v>1380</v>
      </c>
      <c r="F21" s="51">
        <v>1380</v>
      </c>
    </row>
    <row r="22" spans="1:6">
      <c r="A22" s="51">
        <v>27</v>
      </c>
      <c r="B22" s="51" t="s">
        <v>183</v>
      </c>
      <c r="C22" s="51" t="s">
        <v>1267</v>
      </c>
      <c r="D22" s="51" t="s">
        <v>42</v>
      </c>
      <c r="E22" s="51">
        <v>2690</v>
      </c>
      <c r="F22" s="51">
        <v>131927</v>
      </c>
    </row>
    <row r="23" spans="1:6">
      <c r="A23" s="51">
        <v>27</v>
      </c>
      <c r="B23" s="51" t="s">
        <v>183</v>
      </c>
      <c r="C23" s="51" t="s">
        <v>1267</v>
      </c>
      <c r="D23" s="51" t="s">
        <v>1268</v>
      </c>
      <c r="E23" s="51">
        <v>104093</v>
      </c>
      <c r="F23" s="51">
        <v>131927</v>
      </c>
    </row>
    <row r="24" spans="1:6">
      <c r="A24" s="51">
        <v>27</v>
      </c>
      <c r="B24" s="51" t="s">
        <v>183</v>
      </c>
      <c r="C24" s="51" t="s">
        <v>1269</v>
      </c>
      <c r="D24" t="s">
        <v>3706</v>
      </c>
      <c r="E24" s="51">
        <v>25144</v>
      </c>
      <c r="F24" s="51">
        <v>131927</v>
      </c>
    </row>
    <row r="25" spans="1:6">
      <c r="A25" s="51">
        <v>41</v>
      </c>
      <c r="B25" s="51" t="s">
        <v>184</v>
      </c>
      <c r="C25" s="51" t="s">
        <v>1269</v>
      </c>
      <c r="D25" t="s">
        <v>3706</v>
      </c>
      <c r="E25" s="51">
        <v>1417</v>
      </c>
      <c r="F25" s="51">
        <v>1417</v>
      </c>
    </row>
    <row r="26" spans="1:6">
      <c r="A26" s="51">
        <v>44</v>
      </c>
      <c r="B26" s="51" t="s">
        <v>185</v>
      </c>
      <c r="C26" s="51" t="s">
        <v>1267</v>
      </c>
      <c r="D26" s="51" t="s">
        <v>42</v>
      </c>
      <c r="E26" s="51">
        <v>277</v>
      </c>
      <c r="F26" s="51">
        <v>24354</v>
      </c>
    </row>
    <row r="27" spans="1:6">
      <c r="A27" s="51">
        <v>44</v>
      </c>
      <c r="B27" s="51" t="s">
        <v>185</v>
      </c>
      <c r="C27" s="51" t="s">
        <v>1267</v>
      </c>
      <c r="D27" s="51" t="s">
        <v>1268</v>
      </c>
      <c r="E27" s="51">
        <v>31</v>
      </c>
      <c r="F27" s="51">
        <v>24354</v>
      </c>
    </row>
    <row r="28" spans="1:6">
      <c r="A28" s="51">
        <v>44</v>
      </c>
      <c r="B28" s="51" t="s">
        <v>185</v>
      </c>
      <c r="C28" s="51" t="s">
        <v>1269</v>
      </c>
      <c r="D28" t="s">
        <v>3706</v>
      </c>
      <c r="E28" s="51">
        <v>24046</v>
      </c>
      <c r="F28" s="51">
        <v>24354</v>
      </c>
    </row>
    <row r="29" spans="1:6">
      <c r="A29" s="51">
        <v>47</v>
      </c>
      <c r="B29" s="51" t="s">
        <v>186</v>
      </c>
      <c r="C29" s="51" t="s">
        <v>1267</v>
      </c>
      <c r="D29" s="51" t="s">
        <v>42</v>
      </c>
      <c r="E29" s="51">
        <v>43</v>
      </c>
      <c r="F29" s="51">
        <v>51485</v>
      </c>
    </row>
    <row r="30" spans="1:6">
      <c r="A30" s="51">
        <v>47</v>
      </c>
      <c r="B30" s="51" t="s">
        <v>186</v>
      </c>
      <c r="C30" s="51" t="s">
        <v>1269</v>
      </c>
      <c r="D30" t="s">
        <v>3706</v>
      </c>
      <c r="E30" s="51">
        <v>51442</v>
      </c>
      <c r="F30" s="51">
        <v>51485</v>
      </c>
    </row>
    <row r="31" spans="1:6">
      <c r="A31" s="51">
        <v>50</v>
      </c>
      <c r="B31" s="51" t="s">
        <v>187</v>
      </c>
      <c r="C31" s="51" t="s">
        <v>1267</v>
      </c>
      <c r="D31" s="51" t="s">
        <v>42</v>
      </c>
      <c r="E31" s="51">
        <v>20</v>
      </c>
      <c r="F31" s="51">
        <v>2250</v>
      </c>
    </row>
    <row r="32" spans="1:6">
      <c r="A32" s="51">
        <v>50</v>
      </c>
      <c r="B32" s="51" t="s">
        <v>187</v>
      </c>
      <c r="C32" s="51" t="s">
        <v>1269</v>
      </c>
      <c r="D32" t="s">
        <v>3706</v>
      </c>
      <c r="E32" s="51">
        <v>2230</v>
      </c>
      <c r="F32" s="51">
        <v>2250</v>
      </c>
    </row>
    <row r="33" spans="1:6">
      <c r="A33" s="51">
        <v>52</v>
      </c>
      <c r="B33" s="51" t="s">
        <v>188</v>
      </c>
      <c r="C33" s="51" t="s">
        <v>1267</v>
      </c>
      <c r="D33" s="51" t="s">
        <v>42</v>
      </c>
      <c r="E33" s="51">
        <v>1579</v>
      </c>
      <c r="F33" s="51">
        <v>109430</v>
      </c>
    </row>
    <row r="34" spans="1:6">
      <c r="A34" s="51">
        <v>52</v>
      </c>
      <c r="B34" s="51" t="s">
        <v>188</v>
      </c>
      <c r="C34" s="51" t="s">
        <v>1267</v>
      </c>
      <c r="D34" s="51" t="s">
        <v>1268</v>
      </c>
      <c r="E34" s="51">
        <v>78906</v>
      </c>
      <c r="F34" s="51">
        <v>109430</v>
      </c>
    </row>
    <row r="35" spans="1:6">
      <c r="A35" s="51">
        <v>52</v>
      </c>
      <c r="B35" s="51" t="s">
        <v>188</v>
      </c>
      <c r="C35" s="51" t="s">
        <v>1269</v>
      </c>
      <c r="D35" t="s">
        <v>3706</v>
      </c>
      <c r="E35" s="51">
        <v>28945</v>
      </c>
      <c r="F35" s="51">
        <v>109430</v>
      </c>
    </row>
    <row r="36" spans="1:6">
      <c r="A36" s="51">
        <v>54</v>
      </c>
      <c r="B36" s="51" t="s">
        <v>189</v>
      </c>
      <c r="C36" s="51" t="s">
        <v>1267</v>
      </c>
      <c r="D36" s="51" t="s">
        <v>42</v>
      </c>
      <c r="E36" s="51">
        <v>4</v>
      </c>
      <c r="F36" s="51">
        <v>345</v>
      </c>
    </row>
    <row r="37" spans="1:6">
      <c r="A37" s="51">
        <v>54</v>
      </c>
      <c r="B37" s="51" t="s">
        <v>189</v>
      </c>
      <c r="C37" s="51" t="s">
        <v>1269</v>
      </c>
      <c r="D37" t="s">
        <v>3706</v>
      </c>
      <c r="E37" s="51">
        <v>341</v>
      </c>
      <c r="F37" s="51">
        <v>345</v>
      </c>
    </row>
    <row r="38" spans="1:6">
      <c r="A38" s="51">
        <v>63</v>
      </c>
      <c r="B38" s="51" t="s">
        <v>190</v>
      </c>
      <c r="C38" s="51" t="s">
        <v>1269</v>
      </c>
      <c r="D38" t="s">
        <v>3706</v>
      </c>
      <c r="E38" s="51">
        <v>241</v>
      </c>
      <c r="F38" s="51">
        <v>241</v>
      </c>
    </row>
    <row r="39" spans="1:6">
      <c r="A39" s="51">
        <v>66</v>
      </c>
      <c r="B39" s="51" t="s">
        <v>191</v>
      </c>
      <c r="C39" s="51" t="s">
        <v>1267</v>
      </c>
      <c r="D39" s="51" t="s">
        <v>42</v>
      </c>
      <c r="E39" s="51">
        <v>39</v>
      </c>
      <c r="F39" s="51">
        <v>2845</v>
      </c>
    </row>
    <row r="40" spans="1:6">
      <c r="A40" s="51">
        <v>66</v>
      </c>
      <c r="B40" s="51" t="s">
        <v>191</v>
      </c>
      <c r="C40" s="51" t="s">
        <v>1267</v>
      </c>
      <c r="D40" s="51" t="s">
        <v>1268</v>
      </c>
      <c r="E40" s="51">
        <v>1049</v>
      </c>
      <c r="F40" s="51">
        <v>2845</v>
      </c>
    </row>
    <row r="41" spans="1:6">
      <c r="A41" s="51">
        <v>66</v>
      </c>
      <c r="B41" s="51" t="s">
        <v>191</v>
      </c>
      <c r="C41" s="51" t="s">
        <v>1269</v>
      </c>
      <c r="D41" t="s">
        <v>3706</v>
      </c>
      <c r="E41" s="51">
        <v>1757</v>
      </c>
      <c r="F41" s="51">
        <v>2845</v>
      </c>
    </row>
    <row r="42" spans="1:6">
      <c r="A42" s="51">
        <v>68</v>
      </c>
      <c r="B42" s="51" t="s">
        <v>192</v>
      </c>
      <c r="C42" s="51" t="s">
        <v>1269</v>
      </c>
      <c r="D42" t="s">
        <v>3706</v>
      </c>
      <c r="E42" s="51">
        <v>1816</v>
      </c>
      <c r="F42" s="51">
        <v>1816</v>
      </c>
    </row>
    <row r="43" spans="1:6">
      <c r="A43" s="51">
        <v>70</v>
      </c>
      <c r="B43" s="51" t="s">
        <v>193</v>
      </c>
      <c r="C43" s="51" t="s">
        <v>1267</v>
      </c>
      <c r="D43" s="51" t="s">
        <v>42</v>
      </c>
      <c r="E43" s="51">
        <v>21</v>
      </c>
      <c r="F43" s="51">
        <v>42094</v>
      </c>
    </row>
    <row r="44" spans="1:6">
      <c r="A44" s="51">
        <v>70</v>
      </c>
      <c r="B44" s="51" t="s">
        <v>193</v>
      </c>
      <c r="C44" s="51" t="s">
        <v>1269</v>
      </c>
      <c r="D44" t="s">
        <v>3706</v>
      </c>
      <c r="E44" s="51">
        <v>42073</v>
      </c>
      <c r="F44" s="51">
        <v>42094</v>
      </c>
    </row>
    <row r="45" spans="1:6">
      <c r="A45" s="51">
        <v>73</v>
      </c>
      <c r="B45" s="51" t="s">
        <v>194</v>
      </c>
      <c r="C45" s="51" t="s">
        <v>1267</v>
      </c>
      <c r="D45" s="51" t="s">
        <v>42</v>
      </c>
      <c r="E45" s="51">
        <v>28</v>
      </c>
      <c r="F45" s="51">
        <v>1236</v>
      </c>
    </row>
    <row r="46" spans="1:6">
      <c r="A46" s="51">
        <v>73</v>
      </c>
      <c r="B46" s="51" t="s">
        <v>194</v>
      </c>
      <c r="C46" s="51" t="s">
        <v>1269</v>
      </c>
      <c r="D46" t="s">
        <v>3706</v>
      </c>
      <c r="E46" s="51">
        <v>1208</v>
      </c>
      <c r="F46" s="51">
        <v>1236</v>
      </c>
    </row>
    <row r="47" spans="1:6">
      <c r="A47" s="51">
        <v>76</v>
      </c>
      <c r="B47" s="51" t="s">
        <v>195</v>
      </c>
      <c r="C47" s="51" t="s">
        <v>1267</v>
      </c>
      <c r="D47" s="51" t="s">
        <v>42</v>
      </c>
      <c r="E47" s="51">
        <v>124</v>
      </c>
      <c r="F47" s="51">
        <v>98829</v>
      </c>
    </row>
    <row r="48" spans="1:6">
      <c r="A48" s="51">
        <v>76</v>
      </c>
      <c r="B48" s="51" t="s">
        <v>195</v>
      </c>
      <c r="C48" s="51" t="s">
        <v>1267</v>
      </c>
      <c r="D48" s="51" t="s">
        <v>1268</v>
      </c>
      <c r="E48" s="51">
        <v>31195</v>
      </c>
      <c r="F48" s="51">
        <v>98829</v>
      </c>
    </row>
    <row r="49" spans="1:6">
      <c r="A49" s="51">
        <v>76</v>
      </c>
      <c r="B49" s="51" t="s">
        <v>195</v>
      </c>
      <c r="C49" s="51" t="s">
        <v>1269</v>
      </c>
      <c r="D49" t="s">
        <v>3706</v>
      </c>
      <c r="E49" s="51">
        <v>67510</v>
      </c>
      <c r="F49" s="51">
        <v>98829</v>
      </c>
    </row>
    <row r="50" spans="1:6">
      <c r="A50" s="51">
        <v>81</v>
      </c>
      <c r="B50" s="51" t="s">
        <v>196</v>
      </c>
      <c r="C50" s="51" t="s">
        <v>1267</v>
      </c>
      <c r="D50" s="51" t="s">
        <v>42</v>
      </c>
      <c r="E50" s="51">
        <v>52</v>
      </c>
      <c r="F50" s="51">
        <v>4003</v>
      </c>
    </row>
    <row r="51" spans="1:6">
      <c r="A51" s="51">
        <v>81</v>
      </c>
      <c r="B51" s="51" t="s">
        <v>196</v>
      </c>
      <c r="C51" s="51" t="s">
        <v>1269</v>
      </c>
      <c r="D51" t="s">
        <v>3706</v>
      </c>
      <c r="E51" s="51">
        <v>3951</v>
      </c>
      <c r="F51" s="51">
        <v>4003</v>
      </c>
    </row>
    <row r="52" spans="1:6">
      <c r="A52" s="51">
        <v>85</v>
      </c>
      <c r="B52" s="51" t="s">
        <v>197</v>
      </c>
      <c r="C52" s="51" t="s">
        <v>1267</v>
      </c>
      <c r="D52" s="51" t="s">
        <v>42</v>
      </c>
      <c r="E52" s="51">
        <v>2</v>
      </c>
      <c r="F52" s="51">
        <v>1351</v>
      </c>
    </row>
    <row r="53" spans="1:6">
      <c r="A53" s="51">
        <v>85</v>
      </c>
      <c r="B53" s="51" t="s">
        <v>197</v>
      </c>
      <c r="C53" s="51" t="s">
        <v>1269</v>
      </c>
      <c r="D53" t="s">
        <v>3706</v>
      </c>
      <c r="E53" s="51">
        <v>1349</v>
      </c>
      <c r="F53" s="51">
        <v>1351</v>
      </c>
    </row>
    <row r="54" spans="1:6">
      <c r="A54" s="51">
        <v>86</v>
      </c>
      <c r="B54" s="51" t="s">
        <v>198</v>
      </c>
      <c r="C54" s="51" t="s">
        <v>1267</v>
      </c>
      <c r="D54" s="51" t="s">
        <v>42</v>
      </c>
      <c r="E54" s="51">
        <v>184</v>
      </c>
      <c r="F54" s="51">
        <v>4597</v>
      </c>
    </row>
    <row r="55" spans="1:6">
      <c r="A55" s="51">
        <v>86</v>
      </c>
      <c r="B55" s="51" t="s">
        <v>198</v>
      </c>
      <c r="C55" s="51" t="s">
        <v>1267</v>
      </c>
      <c r="D55" s="51" t="s">
        <v>1268</v>
      </c>
      <c r="E55" s="51">
        <v>95</v>
      </c>
      <c r="F55" s="51">
        <v>4597</v>
      </c>
    </row>
    <row r="56" spans="1:6">
      <c r="A56" s="51">
        <v>86</v>
      </c>
      <c r="B56" s="51" t="s">
        <v>198</v>
      </c>
      <c r="C56" s="51" t="s">
        <v>1269</v>
      </c>
      <c r="D56" t="s">
        <v>3706</v>
      </c>
      <c r="E56" s="51">
        <v>4318</v>
      </c>
      <c r="F56" s="51">
        <v>4597</v>
      </c>
    </row>
    <row r="57" spans="1:6">
      <c r="A57" s="51">
        <v>88</v>
      </c>
      <c r="B57" s="51" t="s">
        <v>199</v>
      </c>
      <c r="C57" s="51" t="s">
        <v>1269</v>
      </c>
      <c r="D57" t="s">
        <v>3706</v>
      </c>
      <c r="E57" s="51">
        <v>12374</v>
      </c>
      <c r="F57" s="51">
        <v>12374</v>
      </c>
    </row>
    <row r="58" spans="1:6">
      <c r="A58" s="51">
        <v>91</v>
      </c>
      <c r="B58" s="51" t="s">
        <v>200</v>
      </c>
      <c r="C58" s="51" t="s">
        <v>1267</v>
      </c>
      <c r="D58" s="51" t="s">
        <v>42</v>
      </c>
      <c r="E58" s="51">
        <v>56</v>
      </c>
      <c r="F58" s="51">
        <v>115</v>
      </c>
    </row>
    <row r="59" spans="1:6">
      <c r="A59" s="51">
        <v>91</v>
      </c>
      <c r="B59" s="51" t="s">
        <v>200</v>
      </c>
      <c r="C59" s="51" t="s">
        <v>1269</v>
      </c>
      <c r="D59" t="s">
        <v>3706</v>
      </c>
      <c r="E59" s="51">
        <v>59</v>
      </c>
      <c r="F59" s="51">
        <v>115</v>
      </c>
    </row>
    <row r="60" spans="1:6">
      <c r="A60" s="51">
        <v>94</v>
      </c>
      <c r="B60" s="51" t="s">
        <v>201</v>
      </c>
      <c r="C60" s="51" t="s">
        <v>1267</v>
      </c>
      <c r="D60" s="51" t="s">
        <v>42</v>
      </c>
      <c r="E60" s="51">
        <v>17</v>
      </c>
      <c r="F60" s="51">
        <v>60</v>
      </c>
    </row>
    <row r="61" spans="1:6">
      <c r="A61" s="51">
        <v>94</v>
      </c>
      <c r="B61" s="51" t="s">
        <v>201</v>
      </c>
      <c r="C61" s="51" t="s">
        <v>1269</v>
      </c>
      <c r="D61" t="s">
        <v>3706</v>
      </c>
      <c r="E61" s="51">
        <v>43</v>
      </c>
      <c r="F61" s="51">
        <v>60</v>
      </c>
    </row>
    <row r="62" spans="1:6">
      <c r="A62" s="51">
        <v>95</v>
      </c>
      <c r="B62" s="51" t="s">
        <v>202</v>
      </c>
      <c r="C62" s="51" t="s">
        <v>1267</v>
      </c>
      <c r="D62" s="51" t="s">
        <v>42</v>
      </c>
      <c r="E62" s="51">
        <v>93</v>
      </c>
      <c r="F62" s="51">
        <v>666</v>
      </c>
    </row>
    <row r="63" spans="1:6">
      <c r="A63" s="51">
        <v>95</v>
      </c>
      <c r="B63" s="51" t="s">
        <v>202</v>
      </c>
      <c r="C63" s="51" t="s">
        <v>1269</v>
      </c>
      <c r="D63" t="s">
        <v>3706</v>
      </c>
      <c r="E63" s="51">
        <v>573</v>
      </c>
      <c r="F63" s="51">
        <v>666</v>
      </c>
    </row>
    <row r="64" spans="1:6">
      <c r="A64" s="51">
        <v>97</v>
      </c>
      <c r="B64" s="51" t="s">
        <v>203</v>
      </c>
      <c r="C64" s="51" t="s">
        <v>1267</v>
      </c>
      <c r="D64" s="51" t="s">
        <v>42</v>
      </c>
      <c r="E64" s="51">
        <v>48</v>
      </c>
      <c r="F64" s="51">
        <v>72</v>
      </c>
    </row>
    <row r="65" spans="1:6">
      <c r="A65" s="51">
        <v>97</v>
      </c>
      <c r="B65" s="51" t="s">
        <v>203</v>
      </c>
      <c r="C65" s="51" t="s">
        <v>1269</v>
      </c>
      <c r="D65" t="s">
        <v>3706</v>
      </c>
      <c r="E65" s="51">
        <v>24</v>
      </c>
      <c r="F65" s="51">
        <v>72</v>
      </c>
    </row>
    <row r="66" spans="1:6">
      <c r="A66" s="51">
        <v>99</v>
      </c>
      <c r="B66" s="51" t="s">
        <v>204</v>
      </c>
      <c r="C66" s="51" t="s">
        <v>1267</v>
      </c>
      <c r="D66" s="51" t="s">
        <v>42</v>
      </c>
      <c r="E66" s="51">
        <v>28</v>
      </c>
      <c r="F66" s="51">
        <v>146</v>
      </c>
    </row>
    <row r="67" spans="1:6">
      <c r="A67" s="51">
        <v>99</v>
      </c>
      <c r="B67" s="51" t="s">
        <v>204</v>
      </c>
      <c r="C67" s="51" t="s">
        <v>1269</v>
      </c>
      <c r="D67" t="s">
        <v>3706</v>
      </c>
      <c r="E67" s="51">
        <v>118</v>
      </c>
      <c r="F67" s="51">
        <v>146</v>
      </c>
    </row>
    <row r="68" spans="1:6">
      <c r="A68" s="433">
        <v>100</v>
      </c>
      <c r="B68" s="434" t="s">
        <v>4245</v>
      </c>
      <c r="C68" s="51" t="s">
        <v>1267</v>
      </c>
      <c r="D68" s="51" t="s">
        <v>42</v>
      </c>
      <c r="E68">
        <f>SUMIFS($E$2:$E$67,$C$2:$C$67,C68,$D$2:$D$67,D68)</f>
        <v>6800</v>
      </c>
    </row>
    <row r="69" spans="1:6">
      <c r="A69" s="433">
        <v>100</v>
      </c>
      <c r="B69" s="434" t="s">
        <v>4245</v>
      </c>
      <c r="C69" s="51" t="s">
        <v>1267</v>
      </c>
      <c r="D69" s="51" t="s">
        <v>1268</v>
      </c>
      <c r="E69">
        <f t="shared" ref="E69:E70" si="0">SUMIFS($E$2:$E$67,$C$2:$C$67,C69,$D$2:$D$67,D69)</f>
        <v>262951</v>
      </c>
    </row>
    <row r="70" spans="1:6">
      <c r="A70" s="433">
        <v>101</v>
      </c>
      <c r="B70" s="434" t="s">
        <v>4245</v>
      </c>
      <c r="C70" s="51" t="s">
        <v>1269</v>
      </c>
      <c r="D70" t="s">
        <v>3706</v>
      </c>
      <c r="E70">
        <f t="shared" si="0"/>
        <v>721726</v>
      </c>
    </row>
    <row r="71" spans="1:6">
      <c r="B71" s="433" t="s">
        <v>4246</v>
      </c>
      <c r="E71" s="82">
        <f>SUM(E68:E70)</f>
        <v>991477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tabColor rgb="FFFFC000"/>
  </sheetPr>
  <dimension ref="A1:H3155"/>
  <sheetViews>
    <sheetView topLeftCell="A3139" workbookViewId="0">
      <selection activeCell="F3148" sqref="F3148"/>
    </sheetView>
  </sheetViews>
  <sheetFormatPr baseColWidth="10" defaultRowHeight="14.5"/>
  <cols>
    <col min="3" max="3" width="33.453125" bestFit="1" customWidth="1"/>
    <col min="4" max="4" width="8.08984375" bestFit="1" customWidth="1"/>
    <col min="5" max="5" width="13.08984375" bestFit="1" customWidth="1"/>
    <col min="6" max="6" width="17.54296875" bestFit="1" customWidth="1"/>
  </cols>
  <sheetData>
    <row r="1" spans="1:8">
      <c r="A1" s="51" t="s">
        <v>123</v>
      </c>
      <c r="B1" s="51" t="s">
        <v>170</v>
      </c>
      <c r="C1" s="51" t="s">
        <v>1270</v>
      </c>
      <c r="D1" s="51" t="s">
        <v>248</v>
      </c>
      <c r="E1" s="51" t="s">
        <v>1271</v>
      </c>
      <c r="F1" s="51" t="s">
        <v>171</v>
      </c>
      <c r="G1" s="51" t="s">
        <v>37</v>
      </c>
      <c r="H1">
        <v>2982224</v>
      </c>
    </row>
    <row r="2" spans="1:8">
      <c r="A2" s="51">
        <v>5</v>
      </c>
      <c r="B2" s="51" t="s">
        <v>107</v>
      </c>
      <c r="C2" s="51" t="s">
        <v>1350</v>
      </c>
      <c r="D2" s="51" t="s">
        <v>63</v>
      </c>
      <c r="E2" s="51" t="s">
        <v>1349</v>
      </c>
      <c r="F2" s="51">
        <v>11609</v>
      </c>
      <c r="G2" s="51"/>
    </row>
    <row r="3" spans="1:8">
      <c r="A3" s="51">
        <v>5</v>
      </c>
      <c r="B3" s="51" t="s">
        <v>107</v>
      </c>
      <c r="C3" s="51" t="s">
        <v>1350</v>
      </c>
      <c r="D3" s="51" t="s">
        <v>46</v>
      </c>
      <c r="E3" s="51" t="s">
        <v>1349</v>
      </c>
      <c r="F3" s="51">
        <v>11246</v>
      </c>
      <c r="G3" s="51"/>
    </row>
    <row r="4" spans="1:8">
      <c r="A4" s="51">
        <v>5</v>
      </c>
      <c r="B4" s="51" t="s">
        <v>107</v>
      </c>
      <c r="C4" s="51" t="s">
        <v>54</v>
      </c>
      <c r="D4" s="51" t="s">
        <v>63</v>
      </c>
      <c r="E4" s="51" t="s">
        <v>48</v>
      </c>
      <c r="F4" s="51">
        <v>3138</v>
      </c>
      <c r="G4" s="51">
        <v>3692</v>
      </c>
    </row>
    <row r="5" spans="1:8">
      <c r="A5" s="51">
        <v>5</v>
      </c>
      <c r="B5" s="51" t="s">
        <v>107</v>
      </c>
      <c r="C5" s="51" t="s">
        <v>54</v>
      </c>
      <c r="D5" s="51" t="s">
        <v>63</v>
      </c>
      <c r="E5" s="51" t="s">
        <v>49</v>
      </c>
      <c r="F5" s="51">
        <v>435</v>
      </c>
      <c r="G5" s="51">
        <v>3692</v>
      </c>
    </row>
    <row r="6" spans="1:8">
      <c r="A6" s="51">
        <v>5</v>
      </c>
      <c r="B6" s="51" t="s">
        <v>107</v>
      </c>
      <c r="C6" s="51" t="s">
        <v>54</v>
      </c>
      <c r="D6" s="51" t="s">
        <v>63</v>
      </c>
      <c r="E6" s="51" t="s">
        <v>50</v>
      </c>
      <c r="F6" s="51">
        <v>21</v>
      </c>
      <c r="G6" s="51">
        <v>3692</v>
      </c>
    </row>
    <row r="7" spans="1:8">
      <c r="A7" s="51">
        <v>5</v>
      </c>
      <c r="B7" s="51" t="s">
        <v>107</v>
      </c>
      <c r="C7" s="51" t="s">
        <v>54</v>
      </c>
      <c r="D7" s="51" t="s">
        <v>63</v>
      </c>
      <c r="E7" s="51" t="s">
        <v>51</v>
      </c>
      <c r="F7" s="51">
        <v>2</v>
      </c>
      <c r="G7" s="51">
        <v>3692</v>
      </c>
    </row>
    <row r="8" spans="1:8">
      <c r="A8" s="51">
        <v>5</v>
      </c>
      <c r="B8" s="51" t="s">
        <v>107</v>
      </c>
      <c r="C8" s="51" t="s">
        <v>54</v>
      </c>
      <c r="D8" s="51" t="s">
        <v>63</v>
      </c>
      <c r="E8" s="51" t="s">
        <v>52</v>
      </c>
      <c r="F8" s="51">
        <v>17</v>
      </c>
      <c r="G8" s="51">
        <v>3692</v>
      </c>
    </row>
    <row r="9" spans="1:8">
      <c r="A9" s="51">
        <v>5</v>
      </c>
      <c r="B9" s="51" t="s">
        <v>107</v>
      </c>
      <c r="C9" s="51" t="s">
        <v>54</v>
      </c>
      <c r="D9" s="51" t="s">
        <v>63</v>
      </c>
      <c r="E9" s="51" t="s">
        <v>53</v>
      </c>
      <c r="F9" s="51">
        <v>79</v>
      </c>
      <c r="G9" s="51">
        <v>3692</v>
      </c>
    </row>
    <row r="10" spans="1:8">
      <c r="A10" s="51">
        <v>5</v>
      </c>
      <c r="B10" s="51" t="s">
        <v>107</v>
      </c>
      <c r="C10" s="51" t="s">
        <v>54</v>
      </c>
      <c r="D10" s="51" t="s">
        <v>46</v>
      </c>
      <c r="E10" s="51" t="s">
        <v>48</v>
      </c>
      <c r="F10" s="51">
        <v>2968</v>
      </c>
      <c r="G10" s="51">
        <v>3474</v>
      </c>
    </row>
    <row r="11" spans="1:8">
      <c r="A11" s="51">
        <v>5</v>
      </c>
      <c r="B11" s="51" t="s">
        <v>107</v>
      </c>
      <c r="C11" s="51" t="s">
        <v>54</v>
      </c>
      <c r="D11" s="51" t="s">
        <v>46</v>
      </c>
      <c r="E11" s="51" t="s">
        <v>49</v>
      </c>
      <c r="F11" s="51">
        <v>390</v>
      </c>
      <c r="G11" s="51">
        <v>3474</v>
      </c>
    </row>
    <row r="12" spans="1:8">
      <c r="A12" s="51">
        <v>5</v>
      </c>
      <c r="B12" s="51" t="s">
        <v>107</v>
      </c>
      <c r="C12" s="51" t="s">
        <v>54</v>
      </c>
      <c r="D12" s="51" t="s">
        <v>46</v>
      </c>
      <c r="E12" s="51" t="s">
        <v>50</v>
      </c>
      <c r="F12" s="51">
        <v>15</v>
      </c>
      <c r="G12" s="51">
        <v>3474</v>
      </c>
    </row>
    <row r="13" spans="1:8">
      <c r="A13" s="51">
        <v>5</v>
      </c>
      <c r="B13" s="51" t="s">
        <v>107</v>
      </c>
      <c r="C13" s="51" t="s">
        <v>54</v>
      </c>
      <c r="D13" s="51" t="s">
        <v>46</v>
      </c>
      <c r="E13" s="51" t="s">
        <v>51</v>
      </c>
      <c r="F13" s="51">
        <v>5</v>
      </c>
      <c r="G13" s="51">
        <v>3474</v>
      </c>
    </row>
    <row r="14" spans="1:8">
      <c r="A14" s="51">
        <v>5</v>
      </c>
      <c r="B14" s="51" t="s">
        <v>107</v>
      </c>
      <c r="C14" s="51" t="s">
        <v>54</v>
      </c>
      <c r="D14" s="51" t="s">
        <v>46</v>
      </c>
      <c r="E14" s="51" t="s">
        <v>52</v>
      </c>
      <c r="F14" s="51">
        <v>14</v>
      </c>
      <c r="G14" s="51">
        <v>3474</v>
      </c>
    </row>
    <row r="15" spans="1:8">
      <c r="A15" s="51">
        <v>5</v>
      </c>
      <c r="B15" s="51" t="s">
        <v>107</v>
      </c>
      <c r="C15" s="51" t="s">
        <v>54</v>
      </c>
      <c r="D15" s="51" t="s">
        <v>46</v>
      </c>
      <c r="E15" s="51" t="s">
        <v>53</v>
      </c>
      <c r="F15" s="51">
        <v>82</v>
      </c>
      <c r="G15" s="51">
        <v>3474</v>
      </c>
    </row>
    <row r="16" spans="1:8">
      <c r="A16" s="51">
        <v>5</v>
      </c>
      <c r="B16" s="51" t="s">
        <v>107</v>
      </c>
      <c r="C16" s="51" t="s">
        <v>55</v>
      </c>
      <c r="D16" s="51" t="s">
        <v>63</v>
      </c>
      <c r="E16" s="51" t="s">
        <v>48</v>
      </c>
      <c r="F16" s="51">
        <v>1854</v>
      </c>
      <c r="G16" s="51">
        <v>45328</v>
      </c>
    </row>
    <row r="17" spans="1:7">
      <c r="A17" s="51">
        <v>5</v>
      </c>
      <c r="B17" s="51" t="s">
        <v>107</v>
      </c>
      <c r="C17" s="51" t="s">
        <v>55</v>
      </c>
      <c r="D17" s="51" t="s">
        <v>63</v>
      </c>
      <c r="E17" s="51" t="s">
        <v>49</v>
      </c>
      <c r="F17" s="51">
        <v>13601</v>
      </c>
      <c r="G17" s="51">
        <v>45328</v>
      </c>
    </row>
    <row r="18" spans="1:7">
      <c r="A18" s="51">
        <v>5</v>
      </c>
      <c r="B18" s="51" t="s">
        <v>107</v>
      </c>
      <c r="C18" s="51" t="s">
        <v>55</v>
      </c>
      <c r="D18" s="51" t="s">
        <v>63</v>
      </c>
      <c r="E18" s="51" t="s">
        <v>50</v>
      </c>
      <c r="F18" s="51">
        <v>3879</v>
      </c>
      <c r="G18" s="51">
        <v>45328</v>
      </c>
    </row>
    <row r="19" spans="1:7">
      <c r="A19" s="51">
        <v>5</v>
      </c>
      <c r="B19" s="51" t="s">
        <v>107</v>
      </c>
      <c r="C19" s="51" t="s">
        <v>55</v>
      </c>
      <c r="D19" s="51" t="s">
        <v>63</v>
      </c>
      <c r="E19" s="51" t="s">
        <v>51</v>
      </c>
      <c r="F19" s="51">
        <v>831</v>
      </c>
      <c r="G19" s="51">
        <v>45328</v>
      </c>
    </row>
    <row r="20" spans="1:7">
      <c r="A20" s="51">
        <v>5</v>
      </c>
      <c r="B20" s="51" t="s">
        <v>107</v>
      </c>
      <c r="C20" s="51" t="s">
        <v>55</v>
      </c>
      <c r="D20" s="51" t="s">
        <v>63</v>
      </c>
      <c r="E20" s="51" t="s">
        <v>52</v>
      </c>
      <c r="F20" s="51">
        <v>2207</v>
      </c>
      <c r="G20" s="51">
        <v>45328</v>
      </c>
    </row>
    <row r="21" spans="1:7">
      <c r="A21" s="51">
        <v>5</v>
      </c>
      <c r="B21" s="51" t="s">
        <v>107</v>
      </c>
      <c r="C21" s="51" t="s">
        <v>55</v>
      </c>
      <c r="D21" s="51" t="s">
        <v>63</v>
      </c>
      <c r="E21" s="51" t="s">
        <v>53</v>
      </c>
      <c r="F21" s="51">
        <v>22956</v>
      </c>
      <c r="G21" s="51">
        <v>45328</v>
      </c>
    </row>
    <row r="22" spans="1:7">
      <c r="A22" s="51">
        <v>5</v>
      </c>
      <c r="B22" s="51" t="s">
        <v>107</v>
      </c>
      <c r="C22" s="51" t="s">
        <v>55</v>
      </c>
      <c r="D22" s="51" t="s">
        <v>46</v>
      </c>
      <c r="E22" s="51" t="s">
        <v>48</v>
      </c>
      <c r="F22" s="51">
        <v>1820</v>
      </c>
      <c r="G22" s="51">
        <v>42317</v>
      </c>
    </row>
    <row r="23" spans="1:7">
      <c r="A23" s="51">
        <v>5</v>
      </c>
      <c r="B23" s="51" t="s">
        <v>107</v>
      </c>
      <c r="C23" s="51" t="s">
        <v>55</v>
      </c>
      <c r="D23" s="51" t="s">
        <v>46</v>
      </c>
      <c r="E23" s="51" t="s">
        <v>49</v>
      </c>
      <c r="F23" s="51">
        <v>13062</v>
      </c>
      <c r="G23" s="51">
        <v>42317</v>
      </c>
    </row>
    <row r="24" spans="1:7">
      <c r="A24" s="51">
        <v>5</v>
      </c>
      <c r="B24" s="51" t="s">
        <v>107</v>
      </c>
      <c r="C24" s="51" t="s">
        <v>55</v>
      </c>
      <c r="D24" s="51" t="s">
        <v>46</v>
      </c>
      <c r="E24" s="51" t="s">
        <v>50</v>
      </c>
      <c r="F24" s="51">
        <v>2446</v>
      </c>
      <c r="G24" s="51">
        <v>42317</v>
      </c>
    </row>
    <row r="25" spans="1:7">
      <c r="A25" s="51">
        <v>5</v>
      </c>
      <c r="B25" s="51" t="s">
        <v>107</v>
      </c>
      <c r="C25" s="51" t="s">
        <v>55</v>
      </c>
      <c r="D25" s="51" t="s">
        <v>46</v>
      </c>
      <c r="E25" s="51" t="s">
        <v>51</v>
      </c>
      <c r="F25" s="51">
        <v>380</v>
      </c>
      <c r="G25" s="51">
        <v>42317</v>
      </c>
    </row>
    <row r="26" spans="1:7">
      <c r="A26" s="51">
        <v>5</v>
      </c>
      <c r="B26" s="51" t="s">
        <v>107</v>
      </c>
      <c r="C26" s="51" t="s">
        <v>55</v>
      </c>
      <c r="D26" s="51" t="s">
        <v>46</v>
      </c>
      <c r="E26" s="51" t="s">
        <v>52</v>
      </c>
      <c r="F26" s="51">
        <v>1109</v>
      </c>
      <c r="G26" s="51">
        <v>42317</v>
      </c>
    </row>
    <row r="27" spans="1:7">
      <c r="A27" s="51">
        <v>5</v>
      </c>
      <c r="B27" s="51" t="s">
        <v>107</v>
      </c>
      <c r="C27" s="51" t="s">
        <v>55</v>
      </c>
      <c r="D27" s="51" t="s">
        <v>46</v>
      </c>
      <c r="E27" s="51" t="s">
        <v>53</v>
      </c>
      <c r="F27" s="51">
        <v>23500</v>
      </c>
      <c r="G27" s="51">
        <v>42317</v>
      </c>
    </row>
    <row r="28" spans="1:7">
      <c r="A28" s="51">
        <v>5</v>
      </c>
      <c r="B28" s="51" t="s">
        <v>107</v>
      </c>
      <c r="C28" s="51" t="s">
        <v>56</v>
      </c>
      <c r="D28" s="51" t="s">
        <v>63</v>
      </c>
      <c r="E28" s="51" t="s">
        <v>49</v>
      </c>
      <c r="F28" s="51">
        <v>1061</v>
      </c>
      <c r="G28" s="51">
        <v>29152</v>
      </c>
    </row>
    <row r="29" spans="1:7">
      <c r="A29" s="51">
        <v>5</v>
      </c>
      <c r="B29" s="51" t="s">
        <v>107</v>
      </c>
      <c r="C29" s="51" t="s">
        <v>56</v>
      </c>
      <c r="D29" s="51" t="s">
        <v>63</v>
      </c>
      <c r="E29" s="51" t="s">
        <v>50</v>
      </c>
      <c r="F29" s="51">
        <v>8848</v>
      </c>
      <c r="G29" s="51">
        <v>29152</v>
      </c>
    </row>
    <row r="30" spans="1:7">
      <c r="A30" s="51">
        <v>5</v>
      </c>
      <c r="B30" s="51" t="s">
        <v>107</v>
      </c>
      <c r="C30" s="51" t="s">
        <v>56</v>
      </c>
      <c r="D30" s="51" t="s">
        <v>63</v>
      </c>
      <c r="E30" s="51" t="s">
        <v>51</v>
      </c>
      <c r="F30" s="51">
        <v>3282</v>
      </c>
      <c r="G30" s="51">
        <v>29152</v>
      </c>
    </row>
    <row r="31" spans="1:7">
      <c r="A31" s="51">
        <v>5</v>
      </c>
      <c r="B31" s="51" t="s">
        <v>107</v>
      </c>
      <c r="C31" s="51" t="s">
        <v>56</v>
      </c>
      <c r="D31" s="51" t="s">
        <v>63</v>
      </c>
      <c r="E31" s="51" t="s">
        <v>52</v>
      </c>
      <c r="F31" s="51">
        <v>5199</v>
      </c>
      <c r="G31" s="51">
        <v>29152</v>
      </c>
    </row>
    <row r="32" spans="1:7">
      <c r="A32" s="51">
        <v>5</v>
      </c>
      <c r="B32" s="51" t="s">
        <v>107</v>
      </c>
      <c r="C32" s="51" t="s">
        <v>56</v>
      </c>
      <c r="D32" s="51" t="s">
        <v>63</v>
      </c>
      <c r="E32" s="51" t="s">
        <v>53</v>
      </c>
      <c r="F32" s="51">
        <v>10762</v>
      </c>
      <c r="G32" s="51">
        <v>29152</v>
      </c>
    </row>
    <row r="33" spans="1:7">
      <c r="A33" s="51">
        <v>5</v>
      </c>
      <c r="B33" s="51" t="s">
        <v>107</v>
      </c>
      <c r="C33" s="51" t="s">
        <v>56</v>
      </c>
      <c r="D33" s="51" t="s">
        <v>46</v>
      </c>
      <c r="E33" s="51" t="s">
        <v>49</v>
      </c>
      <c r="F33" s="51">
        <v>1321</v>
      </c>
      <c r="G33" s="51">
        <v>27846</v>
      </c>
    </row>
    <row r="34" spans="1:7">
      <c r="A34" s="51">
        <v>5</v>
      </c>
      <c r="B34" s="51" t="s">
        <v>107</v>
      </c>
      <c r="C34" s="51" t="s">
        <v>56</v>
      </c>
      <c r="D34" s="51" t="s">
        <v>46</v>
      </c>
      <c r="E34" s="51" t="s">
        <v>50</v>
      </c>
      <c r="F34" s="51">
        <v>9483</v>
      </c>
      <c r="G34" s="51">
        <v>27846</v>
      </c>
    </row>
    <row r="35" spans="1:7">
      <c r="A35" s="51">
        <v>5</v>
      </c>
      <c r="B35" s="51" t="s">
        <v>107</v>
      </c>
      <c r="C35" s="51" t="s">
        <v>56</v>
      </c>
      <c r="D35" s="51" t="s">
        <v>46</v>
      </c>
      <c r="E35" s="51" t="s">
        <v>51</v>
      </c>
      <c r="F35" s="51">
        <v>2607</v>
      </c>
      <c r="G35" s="51">
        <v>27846</v>
      </c>
    </row>
    <row r="36" spans="1:7">
      <c r="A36" s="51">
        <v>5</v>
      </c>
      <c r="B36" s="51" t="s">
        <v>107</v>
      </c>
      <c r="C36" s="51" t="s">
        <v>56</v>
      </c>
      <c r="D36" s="51" t="s">
        <v>46</v>
      </c>
      <c r="E36" s="51" t="s">
        <v>52</v>
      </c>
      <c r="F36" s="51">
        <v>3593</v>
      </c>
      <c r="G36" s="51">
        <v>27846</v>
      </c>
    </row>
    <row r="37" spans="1:7">
      <c r="A37" s="51">
        <v>5</v>
      </c>
      <c r="B37" s="51" t="s">
        <v>107</v>
      </c>
      <c r="C37" s="51" t="s">
        <v>56</v>
      </c>
      <c r="D37" s="51" t="s">
        <v>46</v>
      </c>
      <c r="E37" s="51" t="s">
        <v>53</v>
      </c>
      <c r="F37" s="51">
        <v>10842</v>
      </c>
      <c r="G37" s="51">
        <v>27846</v>
      </c>
    </row>
    <row r="38" spans="1:7">
      <c r="A38" s="51">
        <v>5</v>
      </c>
      <c r="B38" s="51" t="s">
        <v>107</v>
      </c>
      <c r="C38" s="51" t="s">
        <v>1273</v>
      </c>
      <c r="D38" s="51" t="s">
        <v>63</v>
      </c>
      <c r="E38" s="51" t="s">
        <v>50</v>
      </c>
      <c r="F38" s="51">
        <v>519</v>
      </c>
      <c r="G38" s="51">
        <v>29976</v>
      </c>
    </row>
    <row r="39" spans="1:7">
      <c r="A39" s="51">
        <v>5</v>
      </c>
      <c r="B39" s="51" t="s">
        <v>107</v>
      </c>
      <c r="C39" s="51" t="s">
        <v>1273</v>
      </c>
      <c r="D39" s="51" t="s">
        <v>63</v>
      </c>
      <c r="E39" s="51" t="s">
        <v>51</v>
      </c>
      <c r="F39" s="51">
        <v>2103</v>
      </c>
      <c r="G39" s="51">
        <v>29976</v>
      </c>
    </row>
    <row r="40" spans="1:7">
      <c r="A40" s="51">
        <v>5</v>
      </c>
      <c r="B40" s="51" t="s">
        <v>107</v>
      </c>
      <c r="C40" s="51" t="s">
        <v>1273</v>
      </c>
      <c r="D40" s="51" t="s">
        <v>63</v>
      </c>
      <c r="E40" s="51" t="s">
        <v>52</v>
      </c>
      <c r="F40" s="51">
        <v>8072</v>
      </c>
      <c r="G40" s="51">
        <v>29976</v>
      </c>
    </row>
    <row r="41" spans="1:7">
      <c r="A41" s="51">
        <v>5</v>
      </c>
      <c r="B41" s="51" t="s">
        <v>107</v>
      </c>
      <c r="C41" s="51" t="s">
        <v>1273</v>
      </c>
      <c r="D41" s="51" t="s">
        <v>63</v>
      </c>
      <c r="E41" s="51" t="s">
        <v>53</v>
      </c>
      <c r="F41" s="51">
        <v>19282</v>
      </c>
      <c r="G41" s="51">
        <v>29976</v>
      </c>
    </row>
    <row r="42" spans="1:7">
      <c r="A42" s="51">
        <v>5</v>
      </c>
      <c r="B42" s="51" t="s">
        <v>107</v>
      </c>
      <c r="C42" s="51" t="s">
        <v>1273</v>
      </c>
      <c r="D42" s="51" t="s">
        <v>46</v>
      </c>
      <c r="E42" s="51" t="s">
        <v>50</v>
      </c>
      <c r="F42" s="51">
        <v>727</v>
      </c>
      <c r="G42" s="51">
        <v>35290</v>
      </c>
    </row>
    <row r="43" spans="1:7">
      <c r="A43" s="51">
        <v>5</v>
      </c>
      <c r="B43" s="51" t="s">
        <v>107</v>
      </c>
      <c r="C43" s="51" t="s">
        <v>1273</v>
      </c>
      <c r="D43" s="51" t="s">
        <v>46</v>
      </c>
      <c r="E43" s="51" t="s">
        <v>51</v>
      </c>
      <c r="F43" s="51">
        <v>2857</v>
      </c>
      <c r="G43" s="51">
        <v>35290</v>
      </c>
    </row>
    <row r="44" spans="1:7">
      <c r="A44" s="51">
        <v>5</v>
      </c>
      <c r="B44" s="51" t="s">
        <v>107</v>
      </c>
      <c r="C44" s="51" t="s">
        <v>1273</v>
      </c>
      <c r="D44" s="51" t="s">
        <v>46</v>
      </c>
      <c r="E44" s="51" t="s">
        <v>52</v>
      </c>
      <c r="F44" s="51">
        <v>8847</v>
      </c>
      <c r="G44" s="51">
        <v>35290</v>
      </c>
    </row>
    <row r="45" spans="1:7">
      <c r="A45" s="51">
        <v>5</v>
      </c>
      <c r="B45" s="51" t="s">
        <v>107</v>
      </c>
      <c r="C45" s="51" t="s">
        <v>1273</v>
      </c>
      <c r="D45" s="51" t="s">
        <v>46</v>
      </c>
      <c r="E45" s="51" t="s">
        <v>53</v>
      </c>
      <c r="F45" s="51">
        <v>22859</v>
      </c>
      <c r="G45" s="51">
        <v>35290</v>
      </c>
    </row>
    <row r="46" spans="1:7">
      <c r="A46" s="51">
        <v>5</v>
      </c>
      <c r="B46" s="51" t="s">
        <v>107</v>
      </c>
      <c r="C46" s="51" t="s">
        <v>1274</v>
      </c>
      <c r="D46" s="51" t="s">
        <v>63</v>
      </c>
      <c r="E46" s="51" t="s">
        <v>50</v>
      </c>
      <c r="F46" s="51">
        <v>47</v>
      </c>
      <c r="G46" s="51">
        <v>1833</v>
      </c>
    </row>
    <row r="47" spans="1:7">
      <c r="A47" s="51">
        <v>5</v>
      </c>
      <c r="B47" s="51" t="s">
        <v>107</v>
      </c>
      <c r="C47" s="51" t="s">
        <v>1274</v>
      </c>
      <c r="D47" s="51" t="s">
        <v>63</v>
      </c>
      <c r="E47" s="51" t="s">
        <v>51</v>
      </c>
      <c r="F47" s="51">
        <v>147</v>
      </c>
      <c r="G47" s="51">
        <v>1833</v>
      </c>
    </row>
    <row r="48" spans="1:7">
      <c r="A48" s="51">
        <v>5</v>
      </c>
      <c r="B48" s="51" t="s">
        <v>107</v>
      </c>
      <c r="C48" s="51" t="s">
        <v>1274</v>
      </c>
      <c r="D48" s="51" t="s">
        <v>63</v>
      </c>
      <c r="E48" s="51" t="s">
        <v>52</v>
      </c>
      <c r="F48" s="51">
        <v>558</v>
      </c>
      <c r="G48" s="51">
        <v>1833</v>
      </c>
    </row>
    <row r="49" spans="1:7">
      <c r="A49" s="51">
        <v>5</v>
      </c>
      <c r="B49" s="51" t="s">
        <v>107</v>
      </c>
      <c r="C49" s="51" t="s">
        <v>1274</v>
      </c>
      <c r="D49" s="51" t="s">
        <v>63</v>
      </c>
      <c r="E49" s="51" t="s">
        <v>53</v>
      </c>
      <c r="F49" s="51">
        <v>1081</v>
      </c>
      <c r="G49" s="51">
        <v>1833</v>
      </c>
    </row>
    <row r="50" spans="1:7">
      <c r="A50" s="51">
        <v>5</v>
      </c>
      <c r="B50" s="51" t="s">
        <v>107</v>
      </c>
      <c r="C50" s="51" t="s">
        <v>1274</v>
      </c>
      <c r="D50" s="51" t="s">
        <v>46</v>
      </c>
      <c r="E50" s="51" t="s">
        <v>50</v>
      </c>
      <c r="F50" s="51">
        <v>43</v>
      </c>
      <c r="G50" s="51">
        <v>2068</v>
      </c>
    </row>
    <row r="51" spans="1:7">
      <c r="A51" s="51">
        <v>5</v>
      </c>
      <c r="B51" s="51" t="s">
        <v>107</v>
      </c>
      <c r="C51" s="51" t="s">
        <v>1274</v>
      </c>
      <c r="D51" s="51" t="s">
        <v>46</v>
      </c>
      <c r="E51" s="51" t="s">
        <v>51</v>
      </c>
      <c r="F51" s="51">
        <v>229</v>
      </c>
      <c r="G51" s="51">
        <v>2068</v>
      </c>
    </row>
    <row r="52" spans="1:7">
      <c r="A52" s="51">
        <v>5</v>
      </c>
      <c r="B52" s="51" t="s">
        <v>107</v>
      </c>
      <c r="C52" s="51" t="s">
        <v>1274</v>
      </c>
      <c r="D52" s="51" t="s">
        <v>46</v>
      </c>
      <c r="E52" s="51" t="s">
        <v>52</v>
      </c>
      <c r="F52" s="51">
        <v>634</v>
      </c>
      <c r="G52" s="51">
        <v>2068</v>
      </c>
    </row>
    <row r="53" spans="1:7">
      <c r="A53" s="51">
        <v>5</v>
      </c>
      <c r="B53" s="51" t="s">
        <v>107</v>
      </c>
      <c r="C53" s="51" t="s">
        <v>1274</v>
      </c>
      <c r="D53" s="51" t="s">
        <v>46</v>
      </c>
      <c r="E53" s="51" t="s">
        <v>53</v>
      </c>
      <c r="F53" s="51">
        <v>1162</v>
      </c>
      <c r="G53" s="51">
        <v>2068</v>
      </c>
    </row>
    <row r="54" spans="1:7">
      <c r="A54" s="51">
        <v>5</v>
      </c>
      <c r="B54" s="51" t="s">
        <v>107</v>
      </c>
      <c r="C54" s="51" t="s">
        <v>109</v>
      </c>
      <c r="D54" s="51" t="s">
        <v>63</v>
      </c>
      <c r="E54" s="51" t="s">
        <v>50</v>
      </c>
      <c r="F54" s="51">
        <v>8</v>
      </c>
      <c r="G54" s="51">
        <v>703</v>
      </c>
    </row>
    <row r="55" spans="1:7">
      <c r="A55" s="51">
        <v>5</v>
      </c>
      <c r="B55" s="51" t="s">
        <v>107</v>
      </c>
      <c r="C55" s="51" t="s">
        <v>109</v>
      </c>
      <c r="D55" s="51" t="s">
        <v>63</v>
      </c>
      <c r="E55" s="51" t="s">
        <v>51</v>
      </c>
      <c r="F55" s="51">
        <v>33</v>
      </c>
      <c r="G55" s="51">
        <v>703</v>
      </c>
    </row>
    <row r="56" spans="1:7">
      <c r="A56" s="51">
        <v>5</v>
      </c>
      <c r="B56" s="51" t="s">
        <v>107</v>
      </c>
      <c r="C56" s="51" t="s">
        <v>109</v>
      </c>
      <c r="D56" s="51" t="s">
        <v>63</v>
      </c>
      <c r="E56" s="51" t="s">
        <v>52</v>
      </c>
      <c r="F56" s="51">
        <v>175</v>
      </c>
      <c r="G56" s="51">
        <v>703</v>
      </c>
    </row>
    <row r="57" spans="1:7">
      <c r="A57" s="51">
        <v>5</v>
      </c>
      <c r="B57" s="51" t="s">
        <v>107</v>
      </c>
      <c r="C57" s="51" t="s">
        <v>109</v>
      </c>
      <c r="D57" s="51" t="s">
        <v>63</v>
      </c>
      <c r="E57" s="51" t="s">
        <v>53</v>
      </c>
      <c r="F57" s="51">
        <v>487</v>
      </c>
      <c r="G57" s="51">
        <v>703</v>
      </c>
    </row>
    <row r="58" spans="1:7">
      <c r="A58" s="51">
        <v>5</v>
      </c>
      <c r="B58" s="51" t="s">
        <v>107</v>
      </c>
      <c r="C58" s="51" t="s">
        <v>109</v>
      </c>
      <c r="D58" s="51" t="s">
        <v>46</v>
      </c>
      <c r="E58" s="51" t="s">
        <v>50</v>
      </c>
      <c r="F58" s="51">
        <v>10</v>
      </c>
      <c r="G58" s="51">
        <v>976</v>
      </c>
    </row>
    <row r="59" spans="1:7">
      <c r="A59" s="51">
        <v>5</v>
      </c>
      <c r="B59" s="51" t="s">
        <v>107</v>
      </c>
      <c r="C59" s="51" t="s">
        <v>109</v>
      </c>
      <c r="D59" s="51" t="s">
        <v>46</v>
      </c>
      <c r="E59" s="51" t="s">
        <v>51</v>
      </c>
      <c r="F59" s="51">
        <v>68</v>
      </c>
      <c r="G59" s="51">
        <v>976</v>
      </c>
    </row>
    <row r="60" spans="1:7">
      <c r="A60" s="51">
        <v>5</v>
      </c>
      <c r="B60" s="51" t="s">
        <v>107</v>
      </c>
      <c r="C60" s="51" t="s">
        <v>109</v>
      </c>
      <c r="D60" s="51" t="s">
        <v>46</v>
      </c>
      <c r="E60" s="51" t="s">
        <v>52</v>
      </c>
      <c r="F60" s="51">
        <v>209</v>
      </c>
      <c r="G60" s="51">
        <v>976</v>
      </c>
    </row>
    <row r="61" spans="1:7">
      <c r="A61" s="51">
        <v>5</v>
      </c>
      <c r="B61" s="51" t="s">
        <v>107</v>
      </c>
      <c r="C61" s="51" t="s">
        <v>109</v>
      </c>
      <c r="D61" s="51" t="s">
        <v>46</v>
      </c>
      <c r="E61" s="51" t="s">
        <v>53</v>
      </c>
      <c r="F61" s="51">
        <v>689</v>
      </c>
      <c r="G61" s="51">
        <v>976</v>
      </c>
    </row>
    <row r="62" spans="1:7">
      <c r="A62" s="51">
        <v>5</v>
      </c>
      <c r="B62" s="51" t="s">
        <v>107</v>
      </c>
      <c r="C62" s="51" t="s">
        <v>1275</v>
      </c>
      <c r="D62" s="51" t="s">
        <v>63</v>
      </c>
      <c r="E62" s="51" t="s">
        <v>50</v>
      </c>
      <c r="F62" s="51">
        <v>1</v>
      </c>
      <c r="G62" s="51">
        <v>9259</v>
      </c>
    </row>
    <row r="63" spans="1:7">
      <c r="A63" s="51">
        <v>5</v>
      </c>
      <c r="B63" s="51" t="s">
        <v>107</v>
      </c>
      <c r="C63" s="51" t="s">
        <v>1275</v>
      </c>
      <c r="D63" s="51" t="s">
        <v>63</v>
      </c>
      <c r="E63" s="51" t="s">
        <v>51</v>
      </c>
      <c r="F63" s="51">
        <v>109</v>
      </c>
      <c r="G63" s="51">
        <v>9259</v>
      </c>
    </row>
    <row r="64" spans="1:7">
      <c r="A64" s="51">
        <v>5</v>
      </c>
      <c r="B64" s="51" t="s">
        <v>107</v>
      </c>
      <c r="C64" s="51" t="s">
        <v>1275</v>
      </c>
      <c r="D64" s="51" t="s">
        <v>63</v>
      </c>
      <c r="E64" s="51" t="s">
        <v>52</v>
      </c>
      <c r="F64" s="51">
        <v>2044</v>
      </c>
      <c r="G64" s="51">
        <v>9259</v>
      </c>
    </row>
    <row r="65" spans="1:7">
      <c r="A65" s="51">
        <v>5</v>
      </c>
      <c r="B65" s="51" t="s">
        <v>107</v>
      </c>
      <c r="C65" s="51" t="s">
        <v>1275</v>
      </c>
      <c r="D65" s="51" t="s">
        <v>63</v>
      </c>
      <c r="E65" s="51" t="s">
        <v>53</v>
      </c>
      <c r="F65" s="51">
        <v>7105</v>
      </c>
      <c r="G65" s="51">
        <v>9259</v>
      </c>
    </row>
    <row r="66" spans="1:7">
      <c r="A66" s="51">
        <v>5</v>
      </c>
      <c r="B66" s="51" t="s">
        <v>107</v>
      </c>
      <c r="C66" s="51" t="s">
        <v>1275</v>
      </c>
      <c r="D66" s="51" t="s">
        <v>46</v>
      </c>
      <c r="E66" s="51" t="s">
        <v>50</v>
      </c>
      <c r="F66" s="51">
        <v>3</v>
      </c>
      <c r="G66" s="51">
        <v>14448</v>
      </c>
    </row>
    <row r="67" spans="1:7">
      <c r="A67" s="51">
        <v>5</v>
      </c>
      <c r="B67" s="51" t="s">
        <v>107</v>
      </c>
      <c r="C67" s="51" t="s">
        <v>1275</v>
      </c>
      <c r="D67" s="51" t="s">
        <v>46</v>
      </c>
      <c r="E67" s="51" t="s">
        <v>51</v>
      </c>
      <c r="F67" s="51">
        <v>221</v>
      </c>
      <c r="G67" s="51">
        <v>14448</v>
      </c>
    </row>
    <row r="68" spans="1:7">
      <c r="A68" s="51">
        <v>5</v>
      </c>
      <c r="B68" s="51" t="s">
        <v>107</v>
      </c>
      <c r="C68" s="51" t="s">
        <v>1275</v>
      </c>
      <c r="D68" s="51" t="s">
        <v>46</v>
      </c>
      <c r="E68" s="51" t="s">
        <v>52</v>
      </c>
      <c r="F68" s="51">
        <v>3776</v>
      </c>
      <c r="G68" s="51">
        <v>14448</v>
      </c>
    </row>
    <row r="69" spans="1:7">
      <c r="A69" s="51">
        <v>5</v>
      </c>
      <c r="B69" s="51" t="s">
        <v>107</v>
      </c>
      <c r="C69" s="51" t="s">
        <v>1275</v>
      </c>
      <c r="D69" s="51" t="s">
        <v>46</v>
      </c>
      <c r="E69" s="51" t="s">
        <v>53</v>
      </c>
      <c r="F69" s="51">
        <v>10448</v>
      </c>
      <c r="G69" s="51">
        <v>14448</v>
      </c>
    </row>
    <row r="70" spans="1:7">
      <c r="A70" s="51">
        <v>5</v>
      </c>
      <c r="B70" s="51" t="s">
        <v>107</v>
      </c>
      <c r="C70" s="51" t="s">
        <v>59</v>
      </c>
      <c r="D70" s="51" t="s">
        <v>63</v>
      </c>
      <c r="E70" s="51" t="s">
        <v>51</v>
      </c>
      <c r="F70" s="51">
        <v>100</v>
      </c>
      <c r="G70" s="51">
        <v>7718</v>
      </c>
    </row>
    <row r="71" spans="1:7">
      <c r="A71" s="51">
        <v>5</v>
      </c>
      <c r="B71" s="51" t="s">
        <v>107</v>
      </c>
      <c r="C71" s="51" t="s">
        <v>59</v>
      </c>
      <c r="D71" s="51" t="s">
        <v>63</v>
      </c>
      <c r="E71" s="51" t="s">
        <v>52</v>
      </c>
      <c r="F71" s="51">
        <v>1544</v>
      </c>
      <c r="G71" s="51">
        <v>7718</v>
      </c>
    </row>
    <row r="72" spans="1:7">
      <c r="A72" s="51">
        <v>5</v>
      </c>
      <c r="B72" s="51" t="s">
        <v>107</v>
      </c>
      <c r="C72" s="51" t="s">
        <v>59</v>
      </c>
      <c r="D72" s="51" t="s">
        <v>63</v>
      </c>
      <c r="E72" s="51" t="s">
        <v>53</v>
      </c>
      <c r="F72" s="51">
        <v>6074</v>
      </c>
      <c r="G72" s="51">
        <v>7718</v>
      </c>
    </row>
    <row r="73" spans="1:7">
      <c r="A73" s="51">
        <v>5</v>
      </c>
      <c r="B73" s="51" t="s">
        <v>107</v>
      </c>
      <c r="C73" s="51" t="s">
        <v>59</v>
      </c>
      <c r="D73" s="51" t="s">
        <v>46</v>
      </c>
      <c r="E73" s="51" t="s">
        <v>50</v>
      </c>
      <c r="F73" s="51">
        <v>1</v>
      </c>
      <c r="G73" s="51">
        <v>10381</v>
      </c>
    </row>
    <row r="74" spans="1:7">
      <c r="A74" s="51">
        <v>5</v>
      </c>
      <c r="B74" s="51" t="s">
        <v>107</v>
      </c>
      <c r="C74" s="51" t="s">
        <v>59</v>
      </c>
      <c r="D74" s="51" t="s">
        <v>46</v>
      </c>
      <c r="E74" s="51" t="s">
        <v>51</v>
      </c>
      <c r="F74" s="51">
        <v>170</v>
      </c>
      <c r="G74" s="51">
        <v>10381</v>
      </c>
    </row>
    <row r="75" spans="1:7">
      <c r="A75" s="51">
        <v>5</v>
      </c>
      <c r="B75" s="51" t="s">
        <v>107</v>
      </c>
      <c r="C75" s="51" t="s">
        <v>59</v>
      </c>
      <c r="D75" s="51" t="s">
        <v>46</v>
      </c>
      <c r="E75" s="51" t="s">
        <v>52</v>
      </c>
      <c r="F75" s="51">
        <v>2257</v>
      </c>
      <c r="G75" s="51">
        <v>10381</v>
      </c>
    </row>
    <row r="76" spans="1:7">
      <c r="A76" s="51">
        <v>5</v>
      </c>
      <c r="B76" s="51" t="s">
        <v>107</v>
      </c>
      <c r="C76" s="51" t="s">
        <v>59</v>
      </c>
      <c r="D76" s="51" t="s">
        <v>46</v>
      </c>
      <c r="E76" s="51" t="s">
        <v>53</v>
      </c>
      <c r="F76" s="51">
        <v>7953</v>
      </c>
      <c r="G76" s="51">
        <v>10381</v>
      </c>
    </row>
    <row r="77" spans="1:7">
      <c r="A77" s="51">
        <v>5</v>
      </c>
      <c r="B77" s="51" t="s">
        <v>107</v>
      </c>
      <c r="C77" s="51" t="s">
        <v>1276</v>
      </c>
      <c r="D77" s="51" t="s">
        <v>63</v>
      </c>
      <c r="E77" s="51" t="s">
        <v>52</v>
      </c>
      <c r="F77" s="51">
        <v>45</v>
      </c>
      <c r="G77" s="51">
        <v>2715</v>
      </c>
    </row>
    <row r="78" spans="1:7">
      <c r="A78" s="51">
        <v>5</v>
      </c>
      <c r="B78" s="51" t="s">
        <v>107</v>
      </c>
      <c r="C78" s="51" t="s">
        <v>1276</v>
      </c>
      <c r="D78" s="51" t="s">
        <v>63</v>
      </c>
      <c r="E78" s="51" t="s">
        <v>53</v>
      </c>
      <c r="F78" s="51">
        <v>2670</v>
      </c>
      <c r="G78" s="51">
        <v>2715</v>
      </c>
    </row>
    <row r="79" spans="1:7">
      <c r="A79" s="51">
        <v>5</v>
      </c>
      <c r="B79" s="51" t="s">
        <v>107</v>
      </c>
      <c r="C79" s="51" t="s">
        <v>1276</v>
      </c>
      <c r="D79" s="51" t="s">
        <v>46</v>
      </c>
      <c r="E79" s="51" t="s">
        <v>52</v>
      </c>
      <c r="F79" s="51">
        <v>84</v>
      </c>
      <c r="G79" s="51">
        <v>3518</v>
      </c>
    </row>
    <row r="80" spans="1:7">
      <c r="A80" s="51">
        <v>5</v>
      </c>
      <c r="B80" s="51" t="s">
        <v>107</v>
      </c>
      <c r="C80" s="51" t="s">
        <v>1276</v>
      </c>
      <c r="D80" s="51" t="s">
        <v>46</v>
      </c>
      <c r="E80" s="51" t="s">
        <v>53</v>
      </c>
      <c r="F80" s="51">
        <v>3434</v>
      </c>
      <c r="G80" s="51">
        <v>3518</v>
      </c>
    </row>
    <row r="81" spans="1:7">
      <c r="A81" s="51">
        <v>5</v>
      </c>
      <c r="B81" s="51" t="s">
        <v>107</v>
      </c>
      <c r="C81" s="51" t="s">
        <v>61</v>
      </c>
      <c r="D81" s="51" t="s">
        <v>63</v>
      </c>
      <c r="E81" s="51" t="s">
        <v>48</v>
      </c>
      <c r="F81" s="51">
        <v>177</v>
      </c>
      <c r="G81" s="51">
        <v>7705</v>
      </c>
    </row>
    <row r="82" spans="1:7">
      <c r="A82" s="51">
        <v>5</v>
      </c>
      <c r="B82" s="51" t="s">
        <v>107</v>
      </c>
      <c r="C82" s="51" t="s">
        <v>61</v>
      </c>
      <c r="D82" s="51" t="s">
        <v>63</v>
      </c>
      <c r="E82" s="51" t="s">
        <v>49</v>
      </c>
      <c r="F82" s="51">
        <v>140</v>
      </c>
      <c r="G82" s="51">
        <v>7705</v>
      </c>
    </row>
    <row r="83" spans="1:7">
      <c r="A83" s="51">
        <v>5</v>
      </c>
      <c r="B83" s="51" t="s">
        <v>107</v>
      </c>
      <c r="C83" s="51" t="s">
        <v>61</v>
      </c>
      <c r="D83" s="51" t="s">
        <v>63</v>
      </c>
      <c r="E83" s="51" t="s">
        <v>50</v>
      </c>
      <c r="F83" s="51">
        <v>171</v>
      </c>
      <c r="G83" s="51">
        <v>7705</v>
      </c>
    </row>
    <row r="84" spans="1:7">
      <c r="A84" s="51">
        <v>5</v>
      </c>
      <c r="B84" s="51" t="s">
        <v>107</v>
      </c>
      <c r="C84" s="51" t="s">
        <v>61</v>
      </c>
      <c r="D84" s="51" t="s">
        <v>63</v>
      </c>
      <c r="E84" s="51" t="s">
        <v>51</v>
      </c>
      <c r="F84" s="51">
        <v>97</v>
      </c>
      <c r="G84" s="51">
        <v>7705</v>
      </c>
    </row>
    <row r="85" spans="1:7">
      <c r="A85" s="51">
        <v>5</v>
      </c>
      <c r="B85" s="51" t="s">
        <v>107</v>
      </c>
      <c r="C85" s="51" t="s">
        <v>61</v>
      </c>
      <c r="D85" s="51" t="s">
        <v>63</v>
      </c>
      <c r="E85" s="51" t="s">
        <v>52</v>
      </c>
      <c r="F85" s="51">
        <v>404</v>
      </c>
      <c r="G85" s="51">
        <v>7705</v>
      </c>
    </row>
    <row r="86" spans="1:7">
      <c r="A86" s="51">
        <v>5</v>
      </c>
      <c r="B86" s="51" t="s">
        <v>107</v>
      </c>
      <c r="C86" s="51" t="s">
        <v>61</v>
      </c>
      <c r="D86" s="51" t="s">
        <v>63</v>
      </c>
      <c r="E86" s="51" t="s">
        <v>53</v>
      </c>
      <c r="F86" s="51">
        <v>6716</v>
      </c>
      <c r="G86" s="51">
        <v>7705</v>
      </c>
    </row>
    <row r="87" spans="1:7">
      <c r="A87" s="51">
        <v>5</v>
      </c>
      <c r="B87" s="51" t="s">
        <v>107</v>
      </c>
      <c r="C87" s="51" t="s">
        <v>61</v>
      </c>
      <c r="D87" s="51" t="s">
        <v>46</v>
      </c>
      <c r="E87" s="51" t="s">
        <v>48</v>
      </c>
      <c r="F87" s="51">
        <v>176</v>
      </c>
      <c r="G87" s="51">
        <v>8500</v>
      </c>
    </row>
    <row r="88" spans="1:7">
      <c r="A88" s="51">
        <v>5</v>
      </c>
      <c r="B88" s="51" t="s">
        <v>107</v>
      </c>
      <c r="C88" s="51" t="s">
        <v>61</v>
      </c>
      <c r="D88" s="51" t="s">
        <v>46</v>
      </c>
      <c r="E88" s="51" t="s">
        <v>49</v>
      </c>
      <c r="F88" s="51">
        <v>95</v>
      </c>
      <c r="G88" s="51">
        <v>8500</v>
      </c>
    </row>
    <row r="89" spans="1:7">
      <c r="A89" s="51">
        <v>5</v>
      </c>
      <c r="B89" s="51" t="s">
        <v>107</v>
      </c>
      <c r="C89" s="51" t="s">
        <v>61</v>
      </c>
      <c r="D89" s="51" t="s">
        <v>46</v>
      </c>
      <c r="E89" s="51" t="s">
        <v>50</v>
      </c>
      <c r="F89" s="51">
        <v>96</v>
      </c>
      <c r="G89" s="51">
        <v>8500</v>
      </c>
    </row>
    <row r="90" spans="1:7">
      <c r="A90" s="51">
        <v>5</v>
      </c>
      <c r="B90" s="51" t="s">
        <v>107</v>
      </c>
      <c r="C90" s="51" t="s">
        <v>61</v>
      </c>
      <c r="D90" s="51" t="s">
        <v>46</v>
      </c>
      <c r="E90" s="51" t="s">
        <v>51</v>
      </c>
      <c r="F90" s="51">
        <v>58</v>
      </c>
      <c r="G90" s="51">
        <v>8500</v>
      </c>
    </row>
    <row r="91" spans="1:7">
      <c r="A91" s="51">
        <v>5</v>
      </c>
      <c r="B91" s="51" t="s">
        <v>107</v>
      </c>
      <c r="C91" s="51" t="s">
        <v>61</v>
      </c>
      <c r="D91" s="51" t="s">
        <v>46</v>
      </c>
      <c r="E91" s="51" t="s">
        <v>52</v>
      </c>
      <c r="F91" s="51">
        <v>206</v>
      </c>
      <c r="G91" s="51">
        <v>8500</v>
      </c>
    </row>
    <row r="92" spans="1:7">
      <c r="A92" s="51">
        <v>5</v>
      </c>
      <c r="B92" s="51" t="s">
        <v>107</v>
      </c>
      <c r="C92" s="51" t="s">
        <v>61</v>
      </c>
      <c r="D92" s="51" t="s">
        <v>46</v>
      </c>
      <c r="E92" s="51" t="s">
        <v>53</v>
      </c>
      <c r="F92" s="51">
        <v>7869</v>
      </c>
      <c r="G92" s="51">
        <v>8500</v>
      </c>
    </row>
    <row r="93" spans="1:7">
      <c r="A93" s="51">
        <v>5</v>
      </c>
      <c r="B93" s="51" t="s">
        <v>107</v>
      </c>
      <c r="C93" s="51" t="s">
        <v>45</v>
      </c>
      <c r="D93" s="51" t="s">
        <v>63</v>
      </c>
      <c r="E93" s="51" t="s">
        <v>48</v>
      </c>
      <c r="F93" s="51">
        <v>275</v>
      </c>
      <c r="G93" s="51"/>
    </row>
    <row r="94" spans="1:7">
      <c r="A94" s="51">
        <v>5</v>
      </c>
      <c r="B94" s="51" t="s">
        <v>107</v>
      </c>
      <c r="C94" s="51" t="s">
        <v>45</v>
      </c>
      <c r="D94" s="51" t="s">
        <v>63</v>
      </c>
      <c r="E94" s="51" t="s">
        <v>49</v>
      </c>
      <c r="F94" s="51">
        <v>89</v>
      </c>
      <c r="G94" s="51"/>
    </row>
    <row r="95" spans="1:7">
      <c r="A95" s="51">
        <v>5</v>
      </c>
      <c r="B95" s="51" t="s">
        <v>107</v>
      </c>
      <c r="C95" s="51" t="s">
        <v>45</v>
      </c>
      <c r="D95" s="51" t="s">
        <v>63</v>
      </c>
      <c r="E95" s="51" t="s">
        <v>50</v>
      </c>
      <c r="F95" s="51">
        <v>53</v>
      </c>
      <c r="G95" s="51"/>
    </row>
    <row r="96" spans="1:7">
      <c r="A96" s="51">
        <v>5</v>
      </c>
      <c r="B96" s="51" t="s">
        <v>107</v>
      </c>
      <c r="C96" s="51" t="s">
        <v>45</v>
      </c>
      <c r="D96" s="51" t="s">
        <v>63</v>
      </c>
      <c r="E96" s="51" t="s">
        <v>51</v>
      </c>
      <c r="F96" s="51">
        <v>21</v>
      </c>
      <c r="G96" s="51"/>
    </row>
    <row r="97" spans="1:7">
      <c r="A97" s="51">
        <v>5</v>
      </c>
      <c r="B97" s="51" t="s">
        <v>107</v>
      </c>
      <c r="C97" s="51" t="s">
        <v>45</v>
      </c>
      <c r="D97" s="51" t="s">
        <v>63</v>
      </c>
      <c r="E97" s="51" t="s">
        <v>52</v>
      </c>
      <c r="F97" s="51">
        <v>133</v>
      </c>
      <c r="G97" s="51"/>
    </row>
    <row r="98" spans="1:7">
      <c r="A98" s="51">
        <v>5</v>
      </c>
      <c r="B98" s="51" t="s">
        <v>107</v>
      </c>
      <c r="C98" s="51" t="s">
        <v>45</v>
      </c>
      <c r="D98" s="51" t="s">
        <v>63</v>
      </c>
      <c r="E98" s="51" t="s">
        <v>53</v>
      </c>
      <c r="F98" s="51">
        <v>719</v>
      </c>
      <c r="G98" s="51"/>
    </row>
    <row r="99" spans="1:7">
      <c r="A99" s="51">
        <v>5</v>
      </c>
      <c r="B99" s="51" t="s">
        <v>107</v>
      </c>
      <c r="C99" s="51" t="s">
        <v>45</v>
      </c>
      <c r="D99" s="51" t="s">
        <v>46</v>
      </c>
      <c r="E99" s="51" t="s">
        <v>48</v>
      </c>
      <c r="F99" s="51">
        <v>241</v>
      </c>
      <c r="G99" s="51"/>
    </row>
    <row r="100" spans="1:7">
      <c r="A100" s="51">
        <v>5</v>
      </c>
      <c r="B100" s="51" t="s">
        <v>107</v>
      </c>
      <c r="C100" s="51" t="s">
        <v>45</v>
      </c>
      <c r="D100" s="51" t="s">
        <v>46</v>
      </c>
      <c r="E100" s="51" t="s">
        <v>49</v>
      </c>
      <c r="F100" s="51">
        <v>63</v>
      </c>
      <c r="G100" s="51"/>
    </row>
    <row r="101" spans="1:7">
      <c r="A101" s="51">
        <v>5</v>
      </c>
      <c r="B101" s="51" t="s">
        <v>107</v>
      </c>
      <c r="C101" s="51" t="s">
        <v>45</v>
      </c>
      <c r="D101" s="51" t="s">
        <v>46</v>
      </c>
      <c r="E101" s="51" t="s">
        <v>50</v>
      </c>
      <c r="F101" s="51">
        <v>38</v>
      </c>
      <c r="G101" s="51"/>
    </row>
    <row r="102" spans="1:7">
      <c r="A102" s="51">
        <v>5</v>
      </c>
      <c r="B102" s="51" t="s">
        <v>107</v>
      </c>
      <c r="C102" s="51" t="s">
        <v>45</v>
      </c>
      <c r="D102" s="51" t="s">
        <v>46</v>
      </c>
      <c r="E102" s="51" t="s">
        <v>51</v>
      </c>
      <c r="F102" s="51">
        <v>28</v>
      </c>
      <c r="G102" s="51"/>
    </row>
    <row r="103" spans="1:7">
      <c r="A103" s="51">
        <v>5</v>
      </c>
      <c r="B103" s="51" t="s">
        <v>107</v>
      </c>
      <c r="C103" s="51" t="s">
        <v>45</v>
      </c>
      <c r="D103" s="51" t="s">
        <v>46</v>
      </c>
      <c r="E103" s="51" t="s">
        <v>52</v>
      </c>
      <c r="F103" s="51">
        <v>87</v>
      </c>
      <c r="G103" s="51"/>
    </row>
    <row r="104" spans="1:7">
      <c r="A104" s="51">
        <v>5</v>
      </c>
      <c r="B104" s="51" t="s">
        <v>107</v>
      </c>
      <c r="C104" s="51" t="s">
        <v>45</v>
      </c>
      <c r="D104" s="51" t="s">
        <v>46</v>
      </c>
      <c r="E104" s="51" t="s">
        <v>53</v>
      </c>
      <c r="F104" s="51">
        <v>611</v>
      </c>
      <c r="G104" s="51"/>
    </row>
    <row r="105" spans="1:7">
      <c r="A105" s="51">
        <v>8</v>
      </c>
      <c r="B105" s="51" t="s">
        <v>173</v>
      </c>
      <c r="C105" s="51" t="s">
        <v>1350</v>
      </c>
      <c r="D105" s="51" t="s">
        <v>63</v>
      </c>
      <c r="E105" s="51" t="s">
        <v>1349</v>
      </c>
      <c r="F105" s="51">
        <v>5587</v>
      </c>
      <c r="G105" s="51"/>
    </row>
    <row r="106" spans="1:7">
      <c r="A106" s="51">
        <v>8</v>
      </c>
      <c r="B106" s="51" t="s">
        <v>173</v>
      </c>
      <c r="C106" s="51" t="s">
        <v>1350</v>
      </c>
      <c r="D106" s="51" t="s">
        <v>46</v>
      </c>
      <c r="E106" s="51" t="s">
        <v>1349</v>
      </c>
      <c r="F106" s="51">
        <v>5395</v>
      </c>
      <c r="G106" s="51"/>
    </row>
    <row r="107" spans="1:7">
      <c r="A107" s="51">
        <v>8</v>
      </c>
      <c r="B107" s="51" t="s">
        <v>173</v>
      </c>
      <c r="C107" s="51" t="s">
        <v>54</v>
      </c>
      <c r="D107" s="51" t="s">
        <v>63</v>
      </c>
      <c r="E107" s="51" t="s">
        <v>48</v>
      </c>
      <c r="F107" s="51">
        <v>1460</v>
      </c>
      <c r="G107" s="51">
        <v>1743</v>
      </c>
    </row>
    <row r="108" spans="1:7">
      <c r="A108" s="51">
        <v>8</v>
      </c>
      <c r="B108" s="51" t="s">
        <v>173</v>
      </c>
      <c r="C108" s="51" t="s">
        <v>54</v>
      </c>
      <c r="D108" s="51" t="s">
        <v>63</v>
      </c>
      <c r="E108" s="51" t="s">
        <v>49</v>
      </c>
      <c r="F108" s="51">
        <v>221</v>
      </c>
      <c r="G108" s="51">
        <v>1743</v>
      </c>
    </row>
    <row r="109" spans="1:7">
      <c r="A109" s="51">
        <v>8</v>
      </c>
      <c r="B109" s="51" t="s">
        <v>173</v>
      </c>
      <c r="C109" s="51" t="s">
        <v>54</v>
      </c>
      <c r="D109" s="51" t="s">
        <v>63</v>
      </c>
      <c r="E109" s="51" t="s">
        <v>50</v>
      </c>
      <c r="F109" s="51">
        <v>13</v>
      </c>
      <c r="G109" s="51">
        <v>1743</v>
      </c>
    </row>
    <row r="110" spans="1:7">
      <c r="A110" s="51">
        <v>8</v>
      </c>
      <c r="B110" s="51" t="s">
        <v>173</v>
      </c>
      <c r="C110" s="51" t="s">
        <v>54</v>
      </c>
      <c r="D110" s="51" t="s">
        <v>63</v>
      </c>
      <c r="E110" s="51" t="s">
        <v>51</v>
      </c>
      <c r="F110" s="51">
        <v>3</v>
      </c>
      <c r="G110" s="51">
        <v>1743</v>
      </c>
    </row>
    <row r="111" spans="1:7">
      <c r="A111" s="51">
        <v>8</v>
      </c>
      <c r="B111" s="51" t="s">
        <v>173</v>
      </c>
      <c r="C111" s="51" t="s">
        <v>54</v>
      </c>
      <c r="D111" s="51" t="s">
        <v>63</v>
      </c>
      <c r="E111" s="51" t="s">
        <v>52</v>
      </c>
      <c r="F111" s="51">
        <v>5</v>
      </c>
      <c r="G111" s="51">
        <v>1743</v>
      </c>
    </row>
    <row r="112" spans="1:7">
      <c r="A112" s="51">
        <v>8</v>
      </c>
      <c r="B112" s="51" t="s">
        <v>173</v>
      </c>
      <c r="C112" s="51" t="s">
        <v>54</v>
      </c>
      <c r="D112" s="51" t="s">
        <v>63</v>
      </c>
      <c r="E112" s="51" t="s">
        <v>53</v>
      </c>
      <c r="F112" s="51">
        <v>41</v>
      </c>
      <c r="G112" s="51">
        <v>1743</v>
      </c>
    </row>
    <row r="113" spans="1:7">
      <c r="A113" s="51">
        <v>8</v>
      </c>
      <c r="B113" s="51" t="s">
        <v>173</v>
      </c>
      <c r="C113" s="51" t="s">
        <v>54</v>
      </c>
      <c r="D113" s="51" t="s">
        <v>46</v>
      </c>
      <c r="E113" s="51" t="s">
        <v>48</v>
      </c>
      <c r="F113" s="51">
        <v>1314</v>
      </c>
      <c r="G113" s="51">
        <v>1514</v>
      </c>
    </row>
    <row r="114" spans="1:7">
      <c r="A114" s="51">
        <v>8</v>
      </c>
      <c r="B114" s="51" t="s">
        <v>173</v>
      </c>
      <c r="C114" s="51" t="s">
        <v>54</v>
      </c>
      <c r="D114" s="51" t="s">
        <v>46</v>
      </c>
      <c r="E114" s="51" t="s">
        <v>49</v>
      </c>
      <c r="F114" s="51">
        <v>151</v>
      </c>
      <c r="G114" s="51">
        <v>1514</v>
      </c>
    </row>
    <row r="115" spans="1:7">
      <c r="A115" s="51">
        <v>8</v>
      </c>
      <c r="B115" s="51" t="s">
        <v>173</v>
      </c>
      <c r="C115" s="51" t="s">
        <v>54</v>
      </c>
      <c r="D115" s="51" t="s">
        <v>46</v>
      </c>
      <c r="E115" s="51" t="s">
        <v>50</v>
      </c>
      <c r="F115" s="51">
        <v>8</v>
      </c>
      <c r="G115" s="51">
        <v>1514</v>
      </c>
    </row>
    <row r="116" spans="1:7">
      <c r="A116" s="51">
        <v>8</v>
      </c>
      <c r="B116" s="51" t="s">
        <v>173</v>
      </c>
      <c r="C116" s="51" t="s">
        <v>54</v>
      </c>
      <c r="D116" s="51" t="s">
        <v>46</v>
      </c>
      <c r="E116" s="51" t="s">
        <v>52</v>
      </c>
      <c r="F116" s="51">
        <v>4</v>
      </c>
      <c r="G116" s="51">
        <v>1514</v>
      </c>
    </row>
    <row r="117" spans="1:7">
      <c r="A117" s="51">
        <v>8</v>
      </c>
      <c r="B117" s="51" t="s">
        <v>173</v>
      </c>
      <c r="C117" s="51" t="s">
        <v>54</v>
      </c>
      <c r="D117" s="51" t="s">
        <v>46</v>
      </c>
      <c r="E117" s="51" t="s">
        <v>53</v>
      </c>
      <c r="F117" s="51">
        <v>37</v>
      </c>
      <c r="G117" s="51">
        <v>1514</v>
      </c>
    </row>
    <row r="118" spans="1:7">
      <c r="A118" s="51">
        <v>8</v>
      </c>
      <c r="B118" s="51" t="s">
        <v>173</v>
      </c>
      <c r="C118" s="51" t="s">
        <v>55</v>
      </c>
      <c r="D118" s="51" t="s">
        <v>63</v>
      </c>
      <c r="E118" s="51" t="s">
        <v>48</v>
      </c>
      <c r="F118" s="51">
        <v>797</v>
      </c>
      <c r="G118" s="51">
        <v>18192</v>
      </c>
    </row>
    <row r="119" spans="1:7">
      <c r="A119" s="51">
        <v>8</v>
      </c>
      <c r="B119" s="51" t="s">
        <v>173</v>
      </c>
      <c r="C119" s="51" t="s">
        <v>55</v>
      </c>
      <c r="D119" s="51" t="s">
        <v>63</v>
      </c>
      <c r="E119" s="51" t="s">
        <v>49</v>
      </c>
      <c r="F119" s="51">
        <v>5281</v>
      </c>
      <c r="G119" s="51">
        <v>18192</v>
      </c>
    </row>
    <row r="120" spans="1:7">
      <c r="A120" s="51">
        <v>8</v>
      </c>
      <c r="B120" s="51" t="s">
        <v>173</v>
      </c>
      <c r="C120" s="51" t="s">
        <v>55</v>
      </c>
      <c r="D120" s="51" t="s">
        <v>63</v>
      </c>
      <c r="E120" s="51" t="s">
        <v>50</v>
      </c>
      <c r="F120" s="51">
        <v>1133</v>
      </c>
      <c r="G120" s="51">
        <v>18192</v>
      </c>
    </row>
    <row r="121" spans="1:7">
      <c r="A121" s="51">
        <v>8</v>
      </c>
      <c r="B121" s="51" t="s">
        <v>173</v>
      </c>
      <c r="C121" s="51" t="s">
        <v>55</v>
      </c>
      <c r="D121" s="51" t="s">
        <v>63</v>
      </c>
      <c r="E121" s="51" t="s">
        <v>51</v>
      </c>
      <c r="F121" s="51">
        <v>202</v>
      </c>
      <c r="G121" s="51">
        <v>18192</v>
      </c>
    </row>
    <row r="122" spans="1:7">
      <c r="A122" s="51">
        <v>8</v>
      </c>
      <c r="B122" s="51" t="s">
        <v>173</v>
      </c>
      <c r="C122" s="51" t="s">
        <v>55</v>
      </c>
      <c r="D122" s="51" t="s">
        <v>63</v>
      </c>
      <c r="E122" s="51" t="s">
        <v>52</v>
      </c>
      <c r="F122" s="51">
        <v>701</v>
      </c>
      <c r="G122" s="51">
        <v>18192</v>
      </c>
    </row>
    <row r="123" spans="1:7">
      <c r="A123" s="51">
        <v>8</v>
      </c>
      <c r="B123" s="51" t="s">
        <v>173</v>
      </c>
      <c r="C123" s="51" t="s">
        <v>55</v>
      </c>
      <c r="D123" s="51" t="s">
        <v>63</v>
      </c>
      <c r="E123" s="51" t="s">
        <v>53</v>
      </c>
      <c r="F123" s="51">
        <v>10078</v>
      </c>
      <c r="G123" s="51">
        <v>18192</v>
      </c>
    </row>
    <row r="124" spans="1:7">
      <c r="A124" s="51">
        <v>8</v>
      </c>
      <c r="B124" s="51" t="s">
        <v>173</v>
      </c>
      <c r="C124" s="51" t="s">
        <v>55</v>
      </c>
      <c r="D124" s="51" t="s">
        <v>46</v>
      </c>
      <c r="E124" s="51" t="s">
        <v>48</v>
      </c>
      <c r="F124" s="51">
        <v>790</v>
      </c>
      <c r="G124" s="51">
        <v>18044</v>
      </c>
    </row>
    <row r="125" spans="1:7">
      <c r="A125" s="51">
        <v>8</v>
      </c>
      <c r="B125" s="51" t="s">
        <v>173</v>
      </c>
      <c r="C125" s="51" t="s">
        <v>55</v>
      </c>
      <c r="D125" s="51" t="s">
        <v>46</v>
      </c>
      <c r="E125" s="51" t="s">
        <v>49</v>
      </c>
      <c r="F125" s="51">
        <v>5062</v>
      </c>
      <c r="G125" s="51">
        <v>18044</v>
      </c>
    </row>
    <row r="126" spans="1:7">
      <c r="A126" s="51">
        <v>8</v>
      </c>
      <c r="B126" s="51" t="s">
        <v>173</v>
      </c>
      <c r="C126" s="51" t="s">
        <v>55</v>
      </c>
      <c r="D126" s="51" t="s">
        <v>46</v>
      </c>
      <c r="E126" s="51" t="s">
        <v>50</v>
      </c>
      <c r="F126" s="51">
        <v>630</v>
      </c>
      <c r="G126" s="51">
        <v>18044</v>
      </c>
    </row>
    <row r="127" spans="1:7">
      <c r="A127" s="51">
        <v>8</v>
      </c>
      <c r="B127" s="51" t="s">
        <v>173</v>
      </c>
      <c r="C127" s="51" t="s">
        <v>55</v>
      </c>
      <c r="D127" s="51" t="s">
        <v>46</v>
      </c>
      <c r="E127" s="51" t="s">
        <v>51</v>
      </c>
      <c r="F127" s="51">
        <v>69</v>
      </c>
      <c r="G127" s="51">
        <v>18044</v>
      </c>
    </row>
    <row r="128" spans="1:7">
      <c r="A128" s="51">
        <v>8</v>
      </c>
      <c r="B128" s="51" t="s">
        <v>173</v>
      </c>
      <c r="C128" s="51" t="s">
        <v>55</v>
      </c>
      <c r="D128" s="51" t="s">
        <v>46</v>
      </c>
      <c r="E128" s="51" t="s">
        <v>52</v>
      </c>
      <c r="F128" s="51">
        <v>369</v>
      </c>
      <c r="G128" s="51">
        <v>18044</v>
      </c>
    </row>
    <row r="129" spans="1:7">
      <c r="A129" s="51">
        <v>8</v>
      </c>
      <c r="B129" s="51" t="s">
        <v>173</v>
      </c>
      <c r="C129" s="51" t="s">
        <v>55</v>
      </c>
      <c r="D129" s="51" t="s">
        <v>46</v>
      </c>
      <c r="E129" s="51" t="s">
        <v>53</v>
      </c>
      <c r="F129" s="51">
        <v>11124</v>
      </c>
      <c r="G129" s="51">
        <v>18044</v>
      </c>
    </row>
    <row r="130" spans="1:7">
      <c r="A130" s="51">
        <v>8</v>
      </c>
      <c r="B130" s="51" t="s">
        <v>173</v>
      </c>
      <c r="C130" s="51" t="s">
        <v>56</v>
      </c>
      <c r="D130" s="51" t="s">
        <v>63</v>
      </c>
      <c r="E130" s="51" t="s">
        <v>49</v>
      </c>
      <c r="F130" s="51">
        <v>518</v>
      </c>
      <c r="G130" s="51">
        <v>12224</v>
      </c>
    </row>
    <row r="131" spans="1:7">
      <c r="A131" s="51">
        <v>8</v>
      </c>
      <c r="B131" s="51" t="s">
        <v>173</v>
      </c>
      <c r="C131" s="51" t="s">
        <v>56</v>
      </c>
      <c r="D131" s="51" t="s">
        <v>63</v>
      </c>
      <c r="E131" s="51" t="s">
        <v>50</v>
      </c>
      <c r="F131" s="51">
        <v>3609</v>
      </c>
      <c r="G131" s="51">
        <v>12224</v>
      </c>
    </row>
    <row r="132" spans="1:7">
      <c r="A132" s="51">
        <v>8</v>
      </c>
      <c r="B132" s="51" t="s">
        <v>173</v>
      </c>
      <c r="C132" s="51" t="s">
        <v>56</v>
      </c>
      <c r="D132" s="51" t="s">
        <v>63</v>
      </c>
      <c r="E132" s="51" t="s">
        <v>51</v>
      </c>
      <c r="F132" s="51">
        <v>1048</v>
      </c>
      <c r="G132" s="51">
        <v>12224</v>
      </c>
    </row>
    <row r="133" spans="1:7">
      <c r="A133" s="51">
        <v>8</v>
      </c>
      <c r="B133" s="51" t="s">
        <v>173</v>
      </c>
      <c r="C133" s="51" t="s">
        <v>56</v>
      </c>
      <c r="D133" s="51" t="s">
        <v>63</v>
      </c>
      <c r="E133" s="51" t="s">
        <v>52</v>
      </c>
      <c r="F133" s="51">
        <v>1550</v>
      </c>
      <c r="G133" s="51">
        <v>12224</v>
      </c>
    </row>
    <row r="134" spans="1:7">
      <c r="A134" s="51">
        <v>8</v>
      </c>
      <c r="B134" s="51" t="s">
        <v>173</v>
      </c>
      <c r="C134" s="51" t="s">
        <v>56</v>
      </c>
      <c r="D134" s="51" t="s">
        <v>63</v>
      </c>
      <c r="E134" s="51" t="s">
        <v>53</v>
      </c>
      <c r="F134" s="51">
        <v>5499</v>
      </c>
      <c r="G134" s="51">
        <v>12224</v>
      </c>
    </row>
    <row r="135" spans="1:7">
      <c r="A135" s="51">
        <v>8</v>
      </c>
      <c r="B135" s="51" t="s">
        <v>173</v>
      </c>
      <c r="C135" s="51" t="s">
        <v>56</v>
      </c>
      <c r="D135" s="51" t="s">
        <v>46</v>
      </c>
      <c r="E135" s="51" t="s">
        <v>49</v>
      </c>
      <c r="F135" s="51">
        <v>616</v>
      </c>
      <c r="G135" s="51">
        <v>11484</v>
      </c>
    </row>
    <row r="136" spans="1:7">
      <c r="A136" s="51">
        <v>8</v>
      </c>
      <c r="B136" s="51" t="s">
        <v>173</v>
      </c>
      <c r="C136" s="51" t="s">
        <v>56</v>
      </c>
      <c r="D136" s="51" t="s">
        <v>46</v>
      </c>
      <c r="E136" s="51" t="s">
        <v>50</v>
      </c>
      <c r="F136" s="51">
        <v>3669</v>
      </c>
      <c r="G136" s="51">
        <v>11484</v>
      </c>
    </row>
    <row r="137" spans="1:7">
      <c r="A137" s="51">
        <v>8</v>
      </c>
      <c r="B137" s="51" t="s">
        <v>173</v>
      </c>
      <c r="C137" s="51" t="s">
        <v>56</v>
      </c>
      <c r="D137" s="51" t="s">
        <v>46</v>
      </c>
      <c r="E137" s="51" t="s">
        <v>51</v>
      </c>
      <c r="F137" s="51">
        <v>786</v>
      </c>
      <c r="G137" s="51">
        <v>11484</v>
      </c>
    </row>
    <row r="138" spans="1:7">
      <c r="A138" s="51">
        <v>8</v>
      </c>
      <c r="B138" s="51" t="s">
        <v>173</v>
      </c>
      <c r="C138" s="51" t="s">
        <v>56</v>
      </c>
      <c r="D138" s="51" t="s">
        <v>46</v>
      </c>
      <c r="E138" s="51" t="s">
        <v>52</v>
      </c>
      <c r="F138" s="51">
        <v>1078</v>
      </c>
      <c r="G138" s="51">
        <v>11484</v>
      </c>
    </row>
    <row r="139" spans="1:7">
      <c r="A139" s="51">
        <v>8</v>
      </c>
      <c r="B139" s="51" t="s">
        <v>173</v>
      </c>
      <c r="C139" s="51" t="s">
        <v>56</v>
      </c>
      <c r="D139" s="51" t="s">
        <v>46</v>
      </c>
      <c r="E139" s="51" t="s">
        <v>53</v>
      </c>
      <c r="F139" s="51">
        <v>5335</v>
      </c>
      <c r="G139" s="51">
        <v>11484</v>
      </c>
    </row>
    <row r="140" spans="1:7">
      <c r="A140" s="51">
        <v>8</v>
      </c>
      <c r="B140" s="51" t="s">
        <v>173</v>
      </c>
      <c r="C140" s="51" t="s">
        <v>1273</v>
      </c>
      <c r="D140" s="51" t="s">
        <v>63</v>
      </c>
      <c r="E140" s="51" t="s">
        <v>50</v>
      </c>
      <c r="F140" s="51">
        <v>337</v>
      </c>
      <c r="G140" s="51">
        <v>16388</v>
      </c>
    </row>
    <row r="141" spans="1:7">
      <c r="A141" s="51">
        <v>8</v>
      </c>
      <c r="B141" s="51" t="s">
        <v>173</v>
      </c>
      <c r="C141" s="51" t="s">
        <v>1273</v>
      </c>
      <c r="D141" s="51" t="s">
        <v>63</v>
      </c>
      <c r="E141" s="51" t="s">
        <v>51</v>
      </c>
      <c r="F141" s="51">
        <v>1150</v>
      </c>
      <c r="G141" s="51">
        <v>16388</v>
      </c>
    </row>
    <row r="142" spans="1:7">
      <c r="A142" s="51">
        <v>8</v>
      </c>
      <c r="B142" s="51" t="s">
        <v>173</v>
      </c>
      <c r="C142" s="51" t="s">
        <v>1273</v>
      </c>
      <c r="D142" s="51" t="s">
        <v>63</v>
      </c>
      <c r="E142" s="51" t="s">
        <v>52</v>
      </c>
      <c r="F142" s="51">
        <v>4069</v>
      </c>
      <c r="G142" s="51">
        <v>16388</v>
      </c>
    </row>
    <row r="143" spans="1:7">
      <c r="A143" s="51">
        <v>8</v>
      </c>
      <c r="B143" s="51" t="s">
        <v>173</v>
      </c>
      <c r="C143" s="51" t="s">
        <v>1273</v>
      </c>
      <c r="D143" s="51" t="s">
        <v>63</v>
      </c>
      <c r="E143" s="51" t="s">
        <v>53</v>
      </c>
      <c r="F143" s="51">
        <v>10832</v>
      </c>
      <c r="G143" s="51">
        <v>16388</v>
      </c>
    </row>
    <row r="144" spans="1:7">
      <c r="A144" s="51">
        <v>8</v>
      </c>
      <c r="B144" s="51" t="s">
        <v>173</v>
      </c>
      <c r="C144" s="51" t="s">
        <v>1273</v>
      </c>
      <c r="D144" s="51" t="s">
        <v>46</v>
      </c>
      <c r="E144" s="51" t="s">
        <v>50</v>
      </c>
      <c r="F144" s="51">
        <v>518</v>
      </c>
      <c r="G144" s="51">
        <v>16445</v>
      </c>
    </row>
    <row r="145" spans="1:7">
      <c r="A145" s="51">
        <v>8</v>
      </c>
      <c r="B145" s="51" t="s">
        <v>173</v>
      </c>
      <c r="C145" s="51" t="s">
        <v>1273</v>
      </c>
      <c r="D145" s="51" t="s">
        <v>46</v>
      </c>
      <c r="E145" s="51" t="s">
        <v>51</v>
      </c>
      <c r="F145" s="51">
        <v>1450</v>
      </c>
      <c r="G145" s="51">
        <v>16445</v>
      </c>
    </row>
    <row r="146" spans="1:7">
      <c r="A146" s="51">
        <v>8</v>
      </c>
      <c r="B146" s="51" t="s">
        <v>173</v>
      </c>
      <c r="C146" s="51" t="s">
        <v>1273</v>
      </c>
      <c r="D146" s="51" t="s">
        <v>46</v>
      </c>
      <c r="E146" s="51" t="s">
        <v>52</v>
      </c>
      <c r="F146" s="51">
        <v>4003</v>
      </c>
      <c r="G146" s="51">
        <v>16445</v>
      </c>
    </row>
    <row r="147" spans="1:7">
      <c r="A147" s="51">
        <v>8</v>
      </c>
      <c r="B147" s="51" t="s">
        <v>173</v>
      </c>
      <c r="C147" s="51" t="s">
        <v>1273</v>
      </c>
      <c r="D147" s="51" t="s">
        <v>46</v>
      </c>
      <c r="E147" s="51" t="s">
        <v>53</v>
      </c>
      <c r="F147" s="51">
        <v>10474</v>
      </c>
      <c r="G147" s="51">
        <v>16445</v>
      </c>
    </row>
    <row r="148" spans="1:7">
      <c r="A148" s="51">
        <v>8</v>
      </c>
      <c r="B148" s="51" t="s">
        <v>173</v>
      </c>
      <c r="C148" s="51" t="s">
        <v>1274</v>
      </c>
      <c r="D148" s="51" t="s">
        <v>63</v>
      </c>
      <c r="E148" s="51" t="s">
        <v>50</v>
      </c>
      <c r="F148" s="51">
        <v>35</v>
      </c>
      <c r="G148" s="51">
        <v>1550</v>
      </c>
    </row>
    <row r="149" spans="1:7">
      <c r="A149" s="51">
        <v>8</v>
      </c>
      <c r="B149" s="51" t="s">
        <v>173</v>
      </c>
      <c r="C149" s="51" t="s">
        <v>1274</v>
      </c>
      <c r="D149" s="51" t="s">
        <v>63</v>
      </c>
      <c r="E149" s="51" t="s">
        <v>51</v>
      </c>
      <c r="F149" s="51">
        <v>118</v>
      </c>
      <c r="G149" s="51">
        <v>1550</v>
      </c>
    </row>
    <row r="150" spans="1:7">
      <c r="A150" s="51">
        <v>8</v>
      </c>
      <c r="B150" s="51" t="s">
        <v>173</v>
      </c>
      <c r="C150" s="51" t="s">
        <v>1274</v>
      </c>
      <c r="D150" s="51" t="s">
        <v>63</v>
      </c>
      <c r="E150" s="51" t="s">
        <v>52</v>
      </c>
      <c r="F150" s="51">
        <v>472</v>
      </c>
      <c r="G150" s="51">
        <v>1550</v>
      </c>
    </row>
    <row r="151" spans="1:7">
      <c r="A151" s="51">
        <v>8</v>
      </c>
      <c r="B151" s="51" t="s">
        <v>173</v>
      </c>
      <c r="C151" s="51" t="s">
        <v>1274</v>
      </c>
      <c r="D151" s="51" t="s">
        <v>63</v>
      </c>
      <c r="E151" s="51" t="s">
        <v>53</v>
      </c>
      <c r="F151" s="51">
        <v>925</v>
      </c>
      <c r="G151" s="51">
        <v>1550</v>
      </c>
    </row>
    <row r="152" spans="1:7">
      <c r="A152" s="51">
        <v>8</v>
      </c>
      <c r="B152" s="51" t="s">
        <v>173</v>
      </c>
      <c r="C152" s="51" t="s">
        <v>1274</v>
      </c>
      <c r="D152" s="51" t="s">
        <v>46</v>
      </c>
      <c r="E152" s="51" t="s">
        <v>50</v>
      </c>
      <c r="F152" s="51">
        <v>32</v>
      </c>
      <c r="G152" s="51">
        <v>1478</v>
      </c>
    </row>
    <row r="153" spans="1:7">
      <c r="A153" s="51">
        <v>8</v>
      </c>
      <c r="B153" s="51" t="s">
        <v>173</v>
      </c>
      <c r="C153" s="51" t="s">
        <v>1274</v>
      </c>
      <c r="D153" s="51" t="s">
        <v>46</v>
      </c>
      <c r="E153" s="51" t="s">
        <v>51</v>
      </c>
      <c r="F153" s="51">
        <v>169</v>
      </c>
      <c r="G153" s="51">
        <v>1478</v>
      </c>
    </row>
    <row r="154" spans="1:7">
      <c r="A154" s="51">
        <v>8</v>
      </c>
      <c r="B154" s="51" t="s">
        <v>173</v>
      </c>
      <c r="C154" s="51" t="s">
        <v>1274</v>
      </c>
      <c r="D154" s="51" t="s">
        <v>46</v>
      </c>
      <c r="E154" s="51" t="s">
        <v>52</v>
      </c>
      <c r="F154" s="51">
        <v>414</v>
      </c>
      <c r="G154" s="51">
        <v>1478</v>
      </c>
    </row>
    <row r="155" spans="1:7">
      <c r="A155" s="51">
        <v>8</v>
      </c>
      <c r="B155" s="51" t="s">
        <v>173</v>
      </c>
      <c r="C155" s="51" t="s">
        <v>1274</v>
      </c>
      <c r="D155" s="51" t="s">
        <v>46</v>
      </c>
      <c r="E155" s="51" t="s">
        <v>53</v>
      </c>
      <c r="F155" s="51">
        <v>863</v>
      </c>
      <c r="G155" s="51">
        <v>1478</v>
      </c>
    </row>
    <row r="156" spans="1:7">
      <c r="A156" s="51">
        <v>8</v>
      </c>
      <c r="B156" s="51" t="s">
        <v>173</v>
      </c>
      <c r="C156" s="51" t="s">
        <v>109</v>
      </c>
      <c r="D156" s="51" t="s">
        <v>63</v>
      </c>
      <c r="E156" s="51" t="s">
        <v>50</v>
      </c>
      <c r="F156" s="51">
        <v>7</v>
      </c>
      <c r="G156" s="51">
        <v>251</v>
      </c>
    </row>
    <row r="157" spans="1:7">
      <c r="A157" s="51">
        <v>8</v>
      </c>
      <c r="B157" s="51" t="s">
        <v>173</v>
      </c>
      <c r="C157" s="51" t="s">
        <v>109</v>
      </c>
      <c r="D157" s="51" t="s">
        <v>63</v>
      </c>
      <c r="E157" s="51" t="s">
        <v>51</v>
      </c>
      <c r="F157" s="51">
        <v>11</v>
      </c>
      <c r="G157" s="51">
        <v>251</v>
      </c>
    </row>
    <row r="158" spans="1:7">
      <c r="A158" s="51">
        <v>8</v>
      </c>
      <c r="B158" s="51" t="s">
        <v>173</v>
      </c>
      <c r="C158" s="51" t="s">
        <v>109</v>
      </c>
      <c r="D158" s="51" t="s">
        <v>63</v>
      </c>
      <c r="E158" s="51" t="s">
        <v>52</v>
      </c>
      <c r="F158" s="51">
        <v>55</v>
      </c>
      <c r="G158" s="51">
        <v>251</v>
      </c>
    </row>
    <row r="159" spans="1:7">
      <c r="A159" s="51">
        <v>8</v>
      </c>
      <c r="B159" s="51" t="s">
        <v>173</v>
      </c>
      <c r="C159" s="51" t="s">
        <v>109</v>
      </c>
      <c r="D159" s="51" t="s">
        <v>63</v>
      </c>
      <c r="E159" s="51" t="s">
        <v>53</v>
      </c>
      <c r="F159" s="51">
        <v>178</v>
      </c>
      <c r="G159" s="51">
        <v>251</v>
      </c>
    </row>
    <row r="160" spans="1:7">
      <c r="A160" s="51">
        <v>8</v>
      </c>
      <c r="B160" s="51" t="s">
        <v>173</v>
      </c>
      <c r="C160" s="51" t="s">
        <v>109</v>
      </c>
      <c r="D160" s="51" t="s">
        <v>46</v>
      </c>
      <c r="E160" s="51" t="s">
        <v>50</v>
      </c>
      <c r="F160" s="51">
        <v>6</v>
      </c>
      <c r="G160" s="51">
        <v>471</v>
      </c>
    </row>
    <row r="161" spans="1:7">
      <c r="A161" s="51">
        <v>8</v>
      </c>
      <c r="B161" s="51" t="s">
        <v>173</v>
      </c>
      <c r="C161" s="51" t="s">
        <v>109</v>
      </c>
      <c r="D161" s="51" t="s">
        <v>46</v>
      </c>
      <c r="E161" s="51" t="s">
        <v>51</v>
      </c>
      <c r="F161" s="51">
        <v>32</v>
      </c>
      <c r="G161" s="51">
        <v>471</v>
      </c>
    </row>
    <row r="162" spans="1:7">
      <c r="A162" s="51">
        <v>8</v>
      </c>
      <c r="B162" s="51" t="s">
        <v>173</v>
      </c>
      <c r="C162" s="51" t="s">
        <v>109</v>
      </c>
      <c r="D162" s="51" t="s">
        <v>46</v>
      </c>
      <c r="E162" s="51" t="s">
        <v>52</v>
      </c>
      <c r="F162" s="51">
        <v>94</v>
      </c>
      <c r="G162" s="51">
        <v>471</v>
      </c>
    </row>
    <row r="163" spans="1:7">
      <c r="A163" s="51">
        <v>8</v>
      </c>
      <c r="B163" s="51" t="s">
        <v>173</v>
      </c>
      <c r="C163" s="51" t="s">
        <v>109</v>
      </c>
      <c r="D163" s="51" t="s">
        <v>46</v>
      </c>
      <c r="E163" s="51" t="s">
        <v>53</v>
      </c>
      <c r="F163" s="51">
        <v>339</v>
      </c>
      <c r="G163" s="51">
        <v>471</v>
      </c>
    </row>
    <row r="164" spans="1:7">
      <c r="A164" s="51">
        <v>8</v>
      </c>
      <c r="B164" s="51" t="s">
        <v>173</v>
      </c>
      <c r="C164" s="51" t="s">
        <v>1275</v>
      </c>
      <c r="D164" s="51" t="s">
        <v>63</v>
      </c>
      <c r="E164" s="51" t="s">
        <v>50</v>
      </c>
      <c r="F164" s="51">
        <v>1</v>
      </c>
      <c r="G164" s="51">
        <v>4496</v>
      </c>
    </row>
    <row r="165" spans="1:7">
      <c r="A165" s="51">
        <v>8</v>
      </c>
      <c r="B165" s="51" t="s">
        <v>173</v>
      </c>
      <c r="C165" s="51" t="s">
        <v>1275</v>
      </c>
      <c r="D165" s="51" t="s">
        <v>63</v>
      </c>
      <c r="E165" s="51" t="s">
        <v>51</v>
      </c>
      <c r="F165" s="51">
        <v>74</v>
      </c>
      <c r="G165" s="51">
        <v>4496</v>
      </c>
    </row>
    <row r="166" spans="1:7">
      <c r="A166" s="51">
        <v>8</v>
      </c>
      <c r="B166" s="51" t="s">
        <v>173</v>
      </c>
      <c r="C166" s="51" t="s">
        <v>1275</v>
      </c>
      <c r="D166" s="51" t="s">
        <v>63</v>
      </c>
      <c r="E166" s="51" t="s">
        <v>52</v>
      </c>
      <c r="F166" s="51">
        <v>1163</v>
      </c>
      <c r="G166" s="51">
        <v>4496</v>
      </c>
    </row>
    <row r="167" spans="1:7">
      <c r="A167" s="51">
        <v>8</v>
      </c>
      <c r="B167" s="51" t="s">
        <v>173</v>
      </c>
      <c r="C167" s="51" t="s">
        <v>1275</v>
      </c>
      <c r="D167" s="51" t="s">
        <v>63</v>
      </c>
      <c r="E167" s="51" t="s">
        <v>53</v>
      </c>
      <c r="F167" s="51">
        <v>3258</v>
      </c>
      <c r="G167" s="51">
        <v>4496</v>
      </c>
    </row>
    <row r="168" spans="1:7">
      <c r="A168" s="51">
        <v>8</v>
      </c>
      <c r="B168" s="51" t="s">
        <v>173</v>
      </c>
      <c r="C168" s="51" t="s">
        <v>1275</v>
      </c>
      <c r="D168" s="51" t="s">
        <v>46</v>
      </c>
      <c r="E168" s="51" t="s">
        <v>50</v>
      </c>
      <c r="F168" s="51">
        <v>2</v>
      </c>
      <c r="G168" s="51">
        <v>5679</v>
      </c>
    </row>
    <row r="169" spans="1:7">
      <c r="A169" s="51">
        <v>8</v>
      </c>
      <c r="B169" s="51" t="s">
        <v>173</v>
      </c>
      <c r="C169" s="51" t="s">
        <v>1275</v>
      </c>
      <c r="D169" s="51" t="s">
        <v>46</v>
      </c>
      <c r="E169" s="51" t="s">
        <v>51</v>
      </c>
      <c r="F169" s="51">
        <v>142</v>
      </c>
      <c r="G169" s="51">
        <v>5679</v>
      </c>
    </row>
    <row r="170" spans="1:7">
      <c r="A170" s="51">
        <v>8</v>
      </c>
      <c r="B170" s="51" t="s">
        <v>173</v>
      </c>
      <c r="C170" s="51" t="s">
        <v>1275</v>
      </c>
      <c r="D170" s="51" t="s">
        <v>46</v>
      </c>
      <c r="E170" s="51" t="s">
        <v>52</v>
      </c>
      <c r="F170" s="51">
        <v>1462</v>
      </c>
      <c r="G170" s="51">
        <v>5679</v>
      </c>
    </row>
    <row r="171" spans="1:7">
      <c r="A171" s="51">
        <v>8</v>
      </c>
      <c r="B171" s="51" t="s">
        <v>173</v>
      </c>
      <c r="C171" s="51" t="s">
        <v>1275</v>
      </c>
      <c r="D171" s="51" t="s">
        <v>46</v>
      </c>
      <c r="E171" s="51" t="s">
        <v>53</v>
      </c>
      <c r="F171" s="51">
        <v>4073</v>
      </c>
      <c r="G171" s="51">
        <v>5679</v>
      </c>
    </row>
    <row r="172" spans="1:7">
      <c r="A172" s="51">
        <v>8</v>
      </c>
      <c r="B172" s="51" t="s">
        <v>173</v>
      </c>
      <c r="C172" s="51" t="s">
        <v>59</v>
      </c>
      <c r="D172" s="51" t="s">
        <v>63</v>
      </c>
      <c r="E172" s="51" t="s">
        <v>51</v>
      </c>
      <c r="F172" s="51">
        <v>83</v>
      </c>
      <c r="G172" s="51">
        <v>3811</v>
      </c>
    </row>
    <row r="173" spans="1:7">
      <c r="A173" s="51">
        <v>8</v>
      </c>
      <c r="B173" s="51" t="s">
        <v>173</v>
      </c>
      <c r="C173" s="51" t="s">
        <v>59</v>
      </c>
      <c r="D173" s="51" t="s">
        <v>63</v>
      </c>
      <c r="E173" s="51" t="s">
        <v>52</v>
      </c>
      <c r="F173" s="51">
        <v>976</v>
      </c>
      <c r="G173" s="51">
        <v>3811</v>
      </c>
    </row>
    <row r="174" spans="1:7">
      <c r="A174" s="51">
        <v>8</v>
      </c>
      <c r="B174" s="51" t="s">
        <v>173</v>
      </c>
      <c r="C174" s="51" t="s">
        <v>59</v>
      </c>
      <c r="D174" s="51" t="s">
        <v>63</v>
      </c>
      <c r="E174" s="51" t="s">
        <v>53</v>
      </c>
      <c r="F174" s="51">
        <v>2752</v>
      </c>
      <c r="G174" s="51">
        <v>3811</v>
      </c>
    </row>
    <row r="175" spans="1:7">
      <c r="A175" s="51">
        <v>8</v>
      </c>
      <c r="B175" s="51" t="s">
        <v>173</v>
      </c>
      <c r="C175" s="51" t="s">
        <v>59</v>
      </c>
      <c r="D175" s="51" t="s">
        <v>46</v>
      </c>
      <c r="E175" s="51" t="s">
        <v>50</v>
      </c>
      <c r="F175" s="51">
        <v>3</v>
      </c>
      <c r="G175" s="51">
        <v>4651</v>
      </c>
    </row>
    <row r="176" spans="1:7">
      <c r="A176" s="51">
        <v>8</v>
      </c>
      <c r="B176" s="51" t="s">
        <v>173</v>
      </c>
      <c r="C176" s="51" t="s">
        <v>59</v>
      </c>
      <c r="D176" s="51" t="s">
        <v>46</v>
      </c>
      <c r="E176" s="51" t="s">
        <v>51</v>
      </c>
      <c r="F176" s="51">
        <v>128</v>
      </c>
      <c r="G176" s="51">
        <v>4651</v>
      </c>
    </row>
    <row r="177" spans="1:7">
      <c r="A177" s="51">
        <v>8</v>
      </c>
      <c r="B177" s="51" t="s">
        <v>173</v>
      </c>
      <c r="C177" s="51" t="s">
        <v>59</v>
      </c>
      <c r="D177" s="51" t="s">
        <v>46</v>
      </c>
      <c r="E177" s="51" t="s">
        <v>52</v>
      </c>
      <c r="F177" s="51">
        <v>1286</v>
      </c>
      <c r="G177" s="51">
        <v>4651</v>
      </c>
    </row>
    <row r="178" spans="1:7">
      <c r="A178" s="51">
        <v>8</v>
      </c>
      <c r="B178" s="51" t="s">
        <v>173</v>
      </c>
      <c r="C178" s="51" t="s">
        <v>59</v>
      </c>
      <c r="D178" s="51" t="s">
        <v>46</v>
      </c>
      <c r="E178" s="51" t="s">
        <v>53</v>
      </c>
      <c r="F178" s="51">
        <v>3234</v>
      </c>
      <c r="G178" s="51">
        <v>4651</v>
      </c>
    </row>
    <row r="179" spans="1:7">
      <c r="A179" s="51">
        <v>8</v>
      </c>
      <c r="B179" s="51" t="s">
        <v>173</v>
      </c>
      <c r="C179" s="51" t="s">
        <v>1276</v>
      </c>
      <c r="D179" s="51" t="s">
        <v>63</v>
      </c>
      <c r="E179" s="51" t="s">
        <v>52</v>
      </c>
      <c r="F179" s="51">
        <v>25</v>
      </c>
      <c r="G179" s="51">
        <v>885</v>
      </c>
    </row>
    <row r="180" spans="1:7">
      <c r="A180" s="51">
        <v>8</v>
      </c>
      <c r="B180" s="51" t="s">
        <v>173</v>
      </c>
      <c r="C180" s="51" t="s">
        <v>1276</v>
      </c>
      <c r="D180" s="51" t="s">
        <v>63</v>
      </c>
      <c r="E180" s="51" t="s">
        <v>53</v>
      </c>
      <c r="F180" s="51">
        <v>860</v>
      </c>
      <c r="G180" s="51">
        <v>885</v>
      </c>
    </row>
    <row r="181" spans="1:7">
      <c r="A181" s="51">
        <v>8</v>
      </c>
      <c r="B181" s="51" t="s">
        <v>173</v>
      </c>
      <c r="C181" s="51" t="s">
        <v>1276</v>
      </c>
      <c r="D181" s="51" t="s">
        <v>46</v>
      </c>
      <c r="E181" s="51" t="s">
        <v>52</v>
      </c>
      <c r="F181" s="51">
        <v>22</v>
      </c>
      <c r="G181" s="51">
        <v>1116</v>
      </c>
    </row>
    <row r="182" spans="1:7">
      <c r="A182" s="51">
        <v>8</v>
      </c>
      <c r="B182" s="51" t="s">
        <v>173</v>
      </c>
      <c r="C182" s="51" t="s">
        <v>1276</v>
      </c>
      <c r="D182" s="51" t="s">
        <v>46</v>
      </c>
      <c r="E182" s="51" t="s">
        <v>53</v>
      </c>
      <c r="F182" s="51">
        <v>1094</v>
      </c>
      <c r="G182" s="51">
        <v>1116</v>
      </c>
    </row>
    <row r="183" spans="1:7">
      <c r="A183" s="51">
        <v>8</v>
      </c>
      <c r="B183" s="51" t="s">
        <v>173</v>
      </c>
      <c r="C183" s="51" t="s">
        <v>61</v>
      </c>
      <c r="D183" s="51" t="s">
        <v>63</v>
      </c>
      <c r="E183" s="51" t="s">
        <v>48</v>
      </c>
      <c r="F183" s="51">
        <v>53</v>
      </c>
      <c r="G183" s="51">
        <v>4348</v>
      </c>
    </row>
    <row r="184" spans="1:7">
      <c r="A184" s="51">
        <v>8</v>
      </c>
      <c r="B184" s="51" t="s">
        <v>173</v>
      </c>
      <c r="C184" s="51" t="s">
        <v>61</v>
      </c>
      <c r="D184" s="51" t="s">
        <v>63</v>
      </c>
      <c r="E184" s="51" t="s">
        <v>49</v>
      </c>
      <c r="F184" s="51">
        <v>71</v>
      </c>
      <c r="G184" s="51">
        <v>4348</v>
      </c>
    </row>
    <row r="185" spans="1:7">
      <c r="A185" s="51">
        <v>8</v>
      </c>
      <c r="B185" s="51" t="s">
        <v>173</v>
      </c>
      <c r="C185" s="51" t="s">
        <v>61</v>
      </c>
      <c r="D185" s="51" t="s">
        <v>63</v>
      </c>
      <c r="E185" s="51" t="s">
        <v>50</v>
      </c>
      <c r="F185" s="51">
        <v>64</v>
      </c>
      <c r="G185" s="51">
        <v>4348</v>
      </c>
    </row>
    <row r="186" spans="1:7">
      <c r="A186" s="51">
        <v>8</v>
      </c>
      <c r="B186" s="51" t="s">
        <v>173</v>
      </c>
      <c r="C186" s="51" t="s">
        <v>61</v>
      </c>
      <c r="D186" s="51" t="s">
        <v>63</v>
      </c>
      <c r="E186" s="51" t="s">
        <v>51</v>
      </c>
      <c r="F186" s="51">
        <v>36</v>
      </c>
      <c r="G186" s="51">
        <v>4348</v>
      </c>
    </row>
    <row r="187" spans="1:7">
      <c r="A187" s="51">
        <v>8</v>
      </c>
      <c r="B187" s="51" t="s">
        <v>173</v>
      </c>
      <c r="C187" s="51" t="s">
        <v>61</v>
      </c>
      <c r="D187" s="51" t="s">
        <v>63</v>
      </c>
      <c r="E187" s="51" t="s">
        <v>52</v>
      </c>
      <c r="F187" s="51">
        <v>171</v>
      </c>
      <c r="G187" s="51">
        <v>4348</v>
      </c>
    </row>
    <row r="188" spans="1:7">
      <c r="A188" s="51">
        <v>8</v>
      </c>
      <c r="B188" s="51" t="s">
        <v>173</v>
      </c>
      <c r="C188" s="51" t="s">
        <v>61</v>
      </c>
      <c r="D188" s="51" t="s">
        <v>63</v>
      </c>
      <c r="E188" s="51" t="s">
        <v>53</v>
      </c>
      <c r="F188" s="51">
        <v>3953</v>
      </c>
      <c r="G188" s="51">
        <v>4348</v>
      </c>
    </row>
    <row r="189" spans="1:7">
      <c r="A189" s="51">
        <v>8</v>
      </c>
      <c r="B189" s="51" t="s">
        <v>173</v>
      </c>
      <c r="C189" s="51" t="s">
        <v>61</v>
      </c>
      <c r="D189" s="51" t="s">
        <v>46</v>
      </c>
      <c r="E189" s="51" t="s">
        <v>48</v>
      </c>
      <c r="F189" s="51">
        <v>38</v>
      </c>
      <c r="G189" s="51">
        <v>3647</v>
      </c>
    </row>
    <row r="190" spans="1:7">
      <c r="A190" s="51">
        <v>8</v>
      </c>
      <c r="B190" s="51" t="s">
        <v>173</v>
      </c>
      <c r="C190" s="51" t="s">
        <v>61</v>
      </c>
      <c r="D190" s="51" t="s">
        <v>46</v>
      </c>
      <c r="E190" s="51" t="s">
        <v>49</v>
      </c>
      <c r="F190" s="51">
        <v>50</v>
      </c>
      <c r="G190" s="51">
        <v>3647</v>
      </c>
    </row>
    <row r="191" spans="1:7">
      <c r="A191" s="51">
        <v>8</v>
      </c>
      <c r="B191" s="51" t="s">
        <v>173</v>
      </c>
      <c r="C191" s="51" t="s">
        <v>61</v>
      </c>
      <c r="D191" s="51" t="s">
        <v>46</v>
      </c>
      <c r="E191" s="51" t="s">
        <v>50</v>
      </c>
      <c r="F191" s="51">
        <v>21</v>
      </c>
      <c r="G191" s="51">
        <v>3647</v>
      </c>
    </row>
    <row r="192" spans="1:7">
      <c r="A192" s="51">
        <v>8</v>
      </c>
      <c r="B192" s="51" t="s">
        <v>173</v>
      </c>
      <c r="C192" s="51" t="s">
        <v>61</v>
      </c>
      <c r="D192" s="51" t="s">
        <v>46</v>
      </c>
      <c r="E192" s="51" t="s">
        <v>51</v>
      </c>
      <c r="F192" s="51">
        <v>18</v>
      </c>
      <c r="G192" s="51">
        <v>3647</v>
      </c>
    </row>
    <row r="193" spans="1:7">
      <c r="A193" s="51">
        <v>8</v>
      </c>
      <c r="B193" s="51" t="s">
        <v>173</v>
      </c>
      <c r="C193" s="51" t="s">
        <v>61</v>
      </c>
      <c r="D193" s="51" t="s">
        <v>46</v>
      </c>
      <c r="E193" s="51" t="s">
        <v>52</v>
      </c>
      <c r="F193" s="51">
        <v>89</v>
      </c>
      <c r="G193" s="51">
        <v>3647</v>
      </c>
    </row>
    <row r="194" spans="1:7">
      <c r="A194" s="51">
        <v>8</v>
      </c>
      <c r="B194" s="51" t="s">
        <v>173</v>
      </c>
      <c r="C194" s="51" t="s">
        <v>61</v>
      </c>
      <c r="D194" s="51" t="s">
        <v>46</v>
      </c>
      <c r="E194" s="51" t="s">
        <v>53</v>
      </c>
      <c r="F194" s="51">
        <v>3431</v>
      </c>
      <c r="G194" s="51">
        <v>3647</v>
      </c>
    </row>
    <row r="195" spans="1:7">
      <c r="A195" s="51">
        <v>8</v>
      </c>
      <c r="B195" s="51" t="s">
        <v>173</v>
      </c>
      <c r="C195" s="51" t="s">
        <v>45</v>
      </c>
      <c r="D195" s="51" t="s">
        <v>63</v>
      </c>
      <c r="E195" s="51" t="s">
        <v>48</v>
      </c>
      <c r="F195" s="51">
        <v>100</v>
      </c>
      <c r="G195" s="51"/>
    </row>
    <row r="196" spans="1:7">
      <c r="A196" s="51">
        <v>8</v>
      </c>
      <c r="B196" s="51" t="s">
        <v>173</v>
      </c>
      <c r="C196" s="51" t="s">
        <v>45</v>
      </c>
      <c r="D196" s="51" t="s">
        <v>63</v>
      </c>
      <c r="E196" s="51" t="s">
        <v>49</v>
      </c>
      <c r="F196" s="51">
        <v>13</v>
      </c>
      <c r="G196" s="51"/>
    </row>
    <row r="197" spans="1:7">
      <c r="A197" s="51">
        <v>8</v>
      </c>
      <c r="B197" s="51" t="s">
        <v>173</v>
      </c>
      <c r="C197" s="51" t="s">
        <v>45</v>
      </c>
      <c r="D197" s="51" t="s">
        <v>63</v>
      </c>
      <c r="E197" s="51" t="s">
        <v>50</v>
      </c>
      <c r="F197" s="51">
        <v>13</v>
      </c>
      <c r="G197" s="51"/>
    </row>
    <row r="198" spans="1:7">
      <c r="A198" s="51">
        <v>8</v>
      </c>
      <c r="B198" s="51" t="s">
        <v>173</v>
      </c>
      <c r="C198" s="51" t="s">
        <v>45</v>
      </c>
      <c r="D198" s="51" t="s">
        <v>63</v>
      </c>
      <c r="E198" s="51" t="s">
        <v>51</v>
      </c>
      <c r="F198" s="51">
        <v>7</v>
      </c>
      <c r="G198" s="51"/>
    </row>
    <row r="199" spans="1:7">
      <c r="A199" s="51">
        <v>8</v>
      </c>
      <c r="B199" s="51" t="s">
        <v>173</v>
      </c>
      <c r="C199" s="51" t="s">
        <v>45</v>
      </c>
      <c r="D199" s="51" t="s">
        <v>63</v>
      </c>
      <c r="E199" s="51" t="s">
        <v>52</v>
      </c>
      <c r="F199" s="51">
        <v>62</v>
      </c>
      <c r="G199" s="51"/>
    </row>
    <row r="200" spans="1:7">
      <c r="A200" s="51">
        <v>8</v>
      </c>
      <c r="B200" s="51" t="s">
        <v>173</v>
      </c>
      <c r="C200" s="51" t="s">
        <v>45</v>
      </c>
      <c r="D200" s="51" t="s">
        <v>63</v>
      </c>
      <c r="E200" s="51" t="s">
        <v>53</v>
      </c>
      <c r="F200" s="51">
        <v>219</v>
      </c>
      <c r="G200" s="51"/>
    </row>
    <row r="201" spans="1:7">
      <c r="A201" s="51">
        <v>8</v>
      </c>
      <c r="B201" s="51" t="s">
        <v>173</v>
      </c>
      <c r="C201" s="51" t="s">
        <v>45</v>
      </c>
      <c r="D201" s="51" t="s">
        <v>46</v>
      </c>
      <c r="E201" s="51" t="s">
        <v>48</v>
      </c>
      <c r="F201" s="51">
        <v>78</v>
      </c>
      <c r="G201" s="51"/>
    </row>
    <row r="202" spans="1:7">
      <c r="A202" s="51">
        <v>8</v>
      </c>
      <c r="B202" s="51" t="s">
        <v>173</v>
      </c>
      <c r="C202" s="51" t="s">
        <v>45</v>
      </c>
      <c r="D202" s="51" t="s">
        <v>46</v>
      </c>
      <c r="E202" s="51" t="s">
        <v>49</v>
      </c>
      <c r="F202" s="51">
        <v>11</v>
      </c>
      <c r="G202" s="51"/>
    </row>
    <row r="203" spans="1:7">
      <c r="A203" s="51">
        <v>8</v>
      </c>
      <c r="B203" s="51" t="s">
        <v>173</v>
      </c>
      <c r="C203" s="51" t="s">
        <v>45</v>
      </c>
      <c r="D203" s="51" t="s">
        <v>46</v>
      </c>
      <c r="E203" s="51" t="s">
        <v>50</v>
      </c>
      <c r="F203" s="51">
        <v>7</v>
      </c>
      <c r="G203" s="51"/>
    </row>
    <row r="204" spans="1:7">
      <c r="A204" s="51">
        <v>8</v>
      </c>
      <c r="B204" s="51" t="s">
        <v>173</v>
      </c>
      <c r="C204" s="51" t="s">
        <v>45</v>
      </c>
      <c r="D204" s="51" t="s">
        <v>46</v>
      </c>
      <c r="E204" s="51" t="s">
        <v>51</v>
      </c>
      <c r="F204" s="51">
        <v>5</v>
      </c>
      <c r="G204" s="51"/>
    </row>
    <row r="205" spans="1:7">
      <c r="A205" s="51">
        <v>8</v>
      </c>
      <c r="B205" s="51" t="s">
        <v>173</v>
      </c>
      <c r="C205" s="51" t="s">
        <v>45</v>
      </c>
      <c r="D205" s="51" t="s">
        <v>46</v>
      </c>
      <c r="E205" s="51" t="s">
        <v>52</v>
      </c>
      <c r="F205" s="51">
        <v>38</v>
      </c>
      <c r="G205" s="51"/>
    </row>
    <row r="206" spans="1:7">
      <c r="A206" s="51">
        <v>8</v>
      </c>
      <c r="B206" s="51" t="s">
        <v>173</v>
      </c>
      <c r="C206" s="51" t="s">
        <v>45</v>
      </c>
      <c r="D206" s="51" t="s">
        <v>46</v>
      </c>
      <c r="E206" s="51" t="s">
        <v>53</v>
      </c>
      <c r="F206" s="51">
        <v>190</v>
      </c>
      <c r="G206" s="51"/>
    </row>
    <row r="207" spans="1:7">
      <c r="A207" s="51">
        <v>11</v>
      </c>
      <c r="B207" s="51" t="s">
        <v>174</v>
      </c>
      <c r="C207" s="51" t="s">
        <v>1350</v>
      </c>
      <c r="D207" s="51" t="s">
        <v>63</v>
      </c>
      <c r="E207" s="51" t="s">
        <v>1349</v>
      </c>
      <c r="F207" s="51">
        <v>1936</v>
      </c>
      <c r="G207" s="51"/>
    </row>
    <row r="208" spans="1:7">
      <c r="A208" s="51">
        <v>11</v>
      </c>
      <c r="B208" s="51" t="s">
        <v>174</v>
      </c>
      <c r="C208" s="51" t="s">
        <v>1350</v>
      </c>
      <c r="D208" s="51" t="s">
        <v>46</v>
      </c>
      <c r="E208" s="51" t="s">
        <v>1349</v>
      </c>
      <c r="F208" s="51">
        <v>1837</v>
      </c>
      <c r="G208" s="51"/>
    </row>
    <row r="209" spans="1:7">
      <c r="A209" s="51">
        <v>11</v>
      </c>
      <c r="B209" s="51" t="s">
        <v>174</v>
      </c>
      <c r="C209" s="51" t="s">
        <v>54</v>
      </c>
      <c r="D209" s="51" t="s">
        <v>63</v>
      </c>
      <c r="E209" s="51" t="s">
        <v>48</v>
      </c>
      <c r="F209" s="51">
        <v>462</v>
      </c>
      <c r="G209" s="51">
        <v>561</v>
      </c>
    </row>
    <row r="210" spans="1:7">
      <c r="A210" s="51">
        <v>11</v>
      </c>
      <c r="B210" s="51" t="s">
        <v>174</v>
      </c>
      <c r="C210" s="51" t="s">
        <v>54</v>
      </c>
      <c r="D210" s="51" t="s">
        <v>63</v>
      </c>
      <c r="E210" s="51" t="s">
        <v>49</v>
      </c>
      <c r="F210" s="51">
        <v>82</v>
      </c>
      <c r="G210" s="51">
        <v>561</v>
      </c>
    </row>
    <row r="211" spans="1:7">
      <c r="A211" s="51">
        <v>11</v>
      </c>
      <c r="B211" s="51" t="s">
        <v>174</v>
      </c>
      <c r="C211" s="51" t="s">
        <v>54</v>
      </c>
      <c r="D211" s="51" t="s">
        <v>63</v>
      </c>
      <c r="E211" s="51" t="s">
        <v>50</v>
      </c>
      <c r="F211" s="51">
        <v>1</v>
      </c>
      <c r="G211" s="51">
        <v>561</v>
      </c>
    </row>
    <row r="212" spans="1:7">
      <c r="A212" s="51">
        <v>11</v>
      </c>
      <c r="B212" s="51" t="s">
        <v>174</v>
      </c>
      <c r="C212" s="51" t="s">
        <v>54</v>
      </c>
      <c r="D212" s="51" t="s">
        <v>63</v>
      </c>
      <c r="E212" s="51" t="s">
        <v>52</v>
      </c>
      <c r="F212" s="51">
        <v>3</v>
      </c>
      <c r="G212" s="51">
        <v>561</v>
      </c>
    </row>
    <row r="213" spans="1:7">
      <c r="A213" s="51">
        <v>11</v>
      </c>
      <c r="B213" s="51" t="s">
        <v>174</v>
      </c>
      <c r="C213" s="51" t="s">
        <v>54</v>
      </c>
      <c r="D213" s="51" t="s">
        <v>63</v>
      </c>
      <c r="E213" s="51" t="s">
        <v>53</v>
      </c>
      <c r="F213" s="51">
        <v>13</v>
      </c>
      <c r="G213" s="51">
        <v>561</v>
      </c>
    </row>
    <row r="214" spans="1:7">
      <c r="A214" s="51">
        <v>11</v>
      </c>
      <c r="B214" s="51" t="s">
        <v>174</v>
      </c>
      <c r="C214" s="51" t="s">
        <v>54</v>
      </c>
      <c r="D214" s="51" t="s">
        <v>46</v>
      </c>
      <c r="E214" s="51" t="s">
        <v>48</v>
      </c>
      <c r="F214" s="51">
        <v>466</v>
      </c>
      <c r="G214" s="51">
        <v>548</v>
      </c>
    </row>
    <row r="215" spans="1:7">
      <c r="A215" s="51">
        <v>11</v>
      </c>
      <c r="B215" s="51" t="s">
        <v>174</v>
      </c>
      <c r="C215" s="51" t="s">
        <v>54</v>
      </c>
      <c r="D215" s="51" t="s">
        <v>46</v>
      </c>
      <c r="E215" s="51" t="s">
        <v>49</v>
      </c>
      <c r="F215" s="51">
        <v>56</v>
      </c>
      <c r="G215" s="51">
        <v>548</v>
      </c>
    </row>
    <row r="216" spans="1:7">
      <c r="A216" s="51">
        <v>11</v>
      </c>
      <c r="B216" s="51" t="s">
        <v>174</v>
      </c>
      <c r="C216" s="51" t="s">
        <v>54</v>
      </c>
      <c r="D216" s="51" t="s">
        <v>46</v>
      </c>
      <c r="E216" s="51" t="s">
        <v>50</v>
      </c>
      <c r="F216" s="51">
        <v>1</v>
      </c>
      <c r="G216" s="51">
        <v>548</v>
      </c>
    </row>
    <row r="217" spans="1:7">
      <c r="A217" s="51">
        <v>11</v>
      </c>
      <c r="B217" s="51" t="s">
        <v>174</v>
      </c>
      <c r="C217" s="51" t="s">
        <v>54</v>
      </c>
      <c r="D217" s="51" t="s">
        <v>46</v>
      </c>
      <c r="E217" s="51" t="s">
        <v>51</v>
      </c>
      <c r="F217" s="51">
        <v>2</v>
      </c>
      <c r="G217" s="51">
        <v>548</v>
      </c>
    </row>
    <row r="218" spans="1:7">
      <c r="A218" s="51">
        <v>11</v>
      </c>
      <c r="B218" s="51" t="s">
        <v>174</v>
      </c>
      <c r="C218" s="51" t="s">
        <v>54</v>
      </c>
      <c r="D218" s="51" t="s">
        <v>46</v>
      </c>
      <c r="E218" s="51" t="s">
        <v>52</v>
      </c>
      <c r="F218" s="51">
        <v>6</v>
      </c>
      <c r="G218" s="51">
        <v>548</v>
      </c>
    </row>
    <row r="219" spans="1:7">
      <c r="A219" s="51">
        <v>11</v>
      </c>
      <c r="B219" s="51" t="s">
        <v>174</v>
      </c>
      <c r="C219" s="51" t="s">
        <v>54</v>
      </c>
      <c r="D219" s="51" t="s">
        <v>46</v>
      </c>
      <c r="E219" s="51" t="s">
        <v>53</v>
      </c>
      <c r="F219" s="51">
        <v>17</v>
      </c>
      <c r="G219" s="51">
        <v>548</v>
      </c>
    </row>
    <row r="220" spans="1:7">
      <c r="A220" s="51">
        <v>11</v>
      </c>
      <c r="B220" s="51" t="s">
        <v>174</v>
      </c>
      <c r="C220" s="51" t="s">
        <v>55</v>
      </c>
      <c r="D220" s="51" t="s">
        <v>63</v>
      </c>
      <c r="E220" s="51" t="s">
        <v>48</v>
      </c>
      <c r="F220" s="51">
        <v>208</v>
      </c>
      <c r="G220" s="51">
        <v>5071</v>
      </c>
    </row>
    <row r="221" spans="1:7">
      <c r="A221" s="51">
        <v>11</v>
      </c>
      <c r="B221" s="51" t="s">
        <v>174</v>
      </c>
      <c r="C221" s="51" t="s">
        <v>55</v>
      </c>
      <c r="D221" s="51" t="s">
        <v>63</v>
      </c>
      <c r="E221" s="51" t="s">
        <v>49</v>
      </c>
      <c r="F221" s="51">
        <v>1961</v>
      </c>
      <c r="G221" s="51">
        <v>5071</v>
      </c>
    </row>
    <row r="222" spans="1:7">
      <c r="A222" s="51">
        <v>11</v>
      </c>
      <c r="B222" s="51" t="s">
        <v>174</v>
      </c>
      <c r="C222" s="51" t="s">
        <v>55</v>
      </c>
      <c r="D222" s="51" t="s">
        <v>63</v>
      </c>
      <c r="E222" s="51" t="s">
        <v>50</v>
      </c>
      <c r="F222" s="51">
        <v>340</v>
      </c>
      <c r="G222" s="51">
        <v>5071</v>
      </c>
    </row>
    <row r="223" spans="1:7">
      <c r="A223" s="51">
        <v>11</v>
      </c>
      <c r="B223" s="51" t="s">
        <v>174</v>
      </c>
      <c r="C223" s="51" t="s">
        <v>55</v>
      </c>
      <c r="D223" s="51" t="s">
        <v>63</v>
      </c>
      <c r="E223" s="51" t="s">
        <v>51</v>
      </c>
      <c r="F223" s="51">
        <v>27</v>
      </c>
      <c r="G223" s="51">
        <v>5071</v>
      </c>
    </row>
    <row r="224" spans="1:7">
      <c r="A224" s="51">
        <v>11</v>
      </c>
      <c r="B224" s="51" t="s">
        <v>174</v>
      </c>
      <c r="C224" s="51" t="s">
        <v>55</v>
      </c>
      <c r="D224" s="51" t="s">
        <v>63</v>
      </c>
      <c r="E224" s="51" t="s">
        <v>52</v>
      </c>
      <c r="F224" s="51">
        <v>158</v>
      </c>
      <c r="G224" s="51">
        <v>5071</v>
      </c>
    </row>
    <row r="225" spans="1:7">
      <c r="A225" s="51">
        <v>11</v>
      </c>
      <c r="B225" s="51" t="s">
        <v>174</v>
      </c>
      <c r="C225" s="51" t="s">
        <v>55</v>
      </c>
      <c r="D225" s="51" t="s">
        <v>63</v>
      </c>
      <c r="E225" s="51" t="s">
        <v>53</v>
      </c>
      <c r="F225" s="51">
        <v>2377</v>
      </c>
      <c r="G225" s="51">
        <v>5071</v>
      </c>
    </row>
    <row r="226" spans="1:7">
      <c r="A226" s="51">
        <v>11</v>
      </c>
      <c r="B226" s="51" t="s">
        <v>174</v>
      </c>
      <c r="C226" s="51" t="s">
        <v>55</v>
      </c>
      <c r="D226" s="51" t="s">
        <v>46</v>
      </c>
      <c r="E226" s="51" t="s">
        <v>48</v>
      </c>
      <c r="F226" s="51">
        <v>190</v>
      </c>
      <c r="G226" s="51">
        <v>5525</v>
      </c>
    </row>
    <row r="227" spans="1:7">
      <c r="A227" s="51">
        <v>11</v>
      </c>
      <c r="B227" s="51" t="s">
        <v>174</v>
      </c>
      <c r="C227" s="51" t="s">
        <v>55</v>
      </c>
      <c r="D227" s="51" t="s">
        <v>46</v>
      </c>
      <c r="E227" s="51" t="s">
        <v>49</v>
      </c>
      <c r="F227" s="51">
        <v>1833</v>
      </c>
      <c r="G227" s="51">
        <v>5525</v>
      </c>
    </row>
    <row r="228" spans="1:7">
      <c r="A228" s="51">
        <v>11</v>
      </c>
      <c r="B228" s="51" t="s">
        <v>174</v>
      </c>
      <c r="C228" s="51" t="s">
        <v>55</v>
      </c>
      <c r="D228" s="51" t="s">
        <v>46</v>
      </c>
      <c r="E228" s="51" t="s">
        <v>50</v>
      </c>
      <c r="F228" s="51">
        <v>268</v>
      </c>
      <c r="G228" s="51">
        <v>5525</v>
      </c>
    </row>
    <row r="229" spans="1:7">
      <c r="A229" s="51">
        <v>11</v>
      </c>
      <c r="B229" s="51" t="s">
        <v>174</v>
      </c>
      <c r="C229" s="51" t="s">
        <v>55</v>
      </c>
      <c r="D229" s="51" t="s">
        <v>46</v>
      </c>
      <c r="E229" s="51" t="s">
        <v>51</v>
      </c>
      <c r="F229" s="51">
        <v>19</v>
      </c>
      <c r="G229" s="51">
        <v>5525</v>
      </c>
    </row>
    <row r="230" spans="1:7">
      <c r="A230" s="51">
        <v>11</v>
      </c>
      <c r="B230" s="51" t="s">
        <v>174</v>
      </c>
      <c r="C230" s="51" t="s">
        <v>55</v>
      </c>
      <c r="D230" s="51" t="s">
        <v>46</v>
      </c>
      <c r="E230" s="51" t="s">
        <v>52</v>
      </c>
      <c r="F230" s="51">
        <v>84</v>
      </c>
      <c r="G230" s="51">
        <v>5525</v>
      </c>
    </row>
    <row r="231" spans="1:7">
      <c r="A231" s="51">
        <v>11</v>
      </c>
      <c r="B231" s="51" t="s">
        <v>174</v>
      </c>
      <c r="C231" s="51" t="s">
        <v>55</v>
      </c>
      <c r="D231" s="51" t="s">
        <v>46</v>
      </c>
      <c r="E231" s="51" t="s">
        <v>53</v>
      </c>
      <c r="F231" s="51">
        <v>3131</v>
      </c>
      <c r="G231" s="51">
        <v>5525</v>
      </c>
    </row>
    <row r="232" spans="1:7">
      <c r="A232" s="51">
        <v>11</v>
      </c>
      <c r="B232" s="51" t="s">
        <v>174</v>
      </c>
      <c r="C232" s="51" t="s">
        <v>56</v>
      </c>
      <c r="D232" s="51" t="s">
        <v>63</v>
      </c>
      <c r="E232" s="51" t="s">
        <v>49</v>
      </c>
      <c r="F232" s="51">
        <v>150</v>
      </c>
      <c r="G232" s="51">
        <v>4388</v>
      </c>
    </row>
    <row r="233" spans="1:7">
      <c r="A233" s="51">
        <v>11</v>
      </c>
      <c r="B233" s="51" t="s">
        <v>174</v>
      </c>
      <c r="C233" s="51" t="s">
        <v>56</v>
      </c>
      <c r="D233" s="51" t="s">
        <v>63</v>
      </c>
      <c r="E233" s="51" t="s">
        <v>50</v>
      </c>
      <c r="F233" s="51">
        <v>1400</v>
      </c>
      <c r="G233" s="51">
        <v>4388</v>
      </c>
    </row>
    <row r="234" spans="1:7">
      <c r="A234" s="51">
        <v>11</v>
      </c>
      <c r="B234" s="51" t="s">
        <v>174</v>
      </c>
      <c r="C234" s="51" t="s">
        <v>56</v>
      </c>
      <c r="D234" s="51" t="s">
        <v>63</v>
      </c>
      <c r="E234" s="51" t="s">
        <v>51</v>
      </c>
      <c r="F234" s="51">
        <v>395</v>
      </c>
      <c r="G234" s="51">
        <v>4388</v>
      </c>
    </row>
    <row r="235" spans="1:7">
      <c r="A235" s="51">
        <v>11</v>
      </c>
      <c r="B235" s="51" t="s">
        <v>174</v>
      </c>
      <c r="C235" s="51" t="s">
        <v>56</v>
      </c>
      <c r="D235" s="51" t="s">
        <v>63</v>
      </c>
      <c r="E235" s="51" t="s">
        <v>52</v>
      </c>
      <c r="F235" s="51">
        <v>594</v>
      </c>
      <c r="G235" s="51">
        <v>4388</v>
      </c>
    </row>
    <row r="236" spans="1:7">
      <c r="A236" s="51">
        <v>11</v>
      </c>
      <c r="B236" s="51" t="s">
        <v>174</v>
      </c>
      <c r="C236" s="51" t="s">
        <v>56</v>
      </c>
      <c r="D236" s="51" t="s">
        <v>63</v>
      </c>
      <c r="E236" s="51" t="s">
        <v>53</v>
      </c>
      <c r="F236" s="51">
        <v>1849</v>
      </c>
      <c r="G236" s="51">
        <v>4388</v>
      </c>
    </row>
    <row r="237" spans="1:7">
      <c r="A237" s="51">
        <v>11</v>
      </c>
      <c r="B237" s="51" t="s">
        <v>174</v>
      </c>
      <c r="C237" s="51" t="s">
        <v>56</v>
      </c>
      <c r="D237" s="51" t="s">
        <v>46</v>
      </c>
      <c r="E237" s="51" t="s">
        <v>49</v>
      </c>
      <c r="F237" s="51">
        <v>190</v>
      </c>
      <c r="G237" s="51">
        <v>4458</v>
      </c>
    </row>
    <row r="238" spans="1:7">
      <c r="A238" s="51">
        <v>11</v>
      </c>
      <c r="B238" s="51" t="s">
        <v>174</v>
      </c>
      <c r="C238" s="51" t="s">
        <v>56</v>
      </c>
      <c r="D238" s="51" t="s">
        <v>46</v>
      </c>
      <c r="E238" s="51" t="s">
        <v>50</v>
      </c>
      <c r="F238" s="51">
        <v>1418</v>
      </c>
      <c r="G238" s="51">
        <v>4458</v>
      </c>
    </row>
    <row r="239" spans="1:7">
      <c r="A239" s="51">
        <v>11</v>
      </c>
      <c r="B239" s="51" t="s">
        <v>174</v>
      </c>
      <c r="C239" s="51" t="s">
        <v>56</v>
      </c>
      <c r="D239" s="51" t="s">
        <v>46</v>
      </c>
      <c r="E239" s="51" t="s">
        <v>51</v>
      </c>
      <c r="F239" s="51">
        <v>293</v>
      </c>
      <c r="G239" s="51">
        <v>4458</v>
      </c>
    </row>
    <row r="240" spans="1:7">
      <c r="A240" s="51">
        <v>11</v>
      </c>
      <c r="B240" s="51" t="s">
        <v>174</v>
      </c>
      <c r="C240" s="51" t="s">
        <v>56</v>
      </c>
      <c r="D240" s="51" t="s">
        <v>46</v>
      </c>
      <c r="E240" s="51" t="s">
        <v>52</v>
      </c>
      <c r="F240" s="51">
        <v>367</v>
      </c>
      <c r="G240" s="51">
        <v>4458</v>
      </c>
    </row>
    <row r="241" spans="1:7">
      <c r="A241" s="51">
        <v>11</v>
      </c>
      <c r="B241" s="51" t="s">
        <v>174</v>
      </c>
      <c r="C241" s="51" t="s">
        <v>56</v>
      </c>
      <c r="D241" s="51" t="s">
        <v>46</v>
      </c>
      <c r="E241" s="51" t="s">
        <v>53</v>
      </c>
      <c r="F241" s="51">
        <v>2190</v>
      </c>
      <c r="G241" s="51">
        <v>4458</v>
      </c>
    </row>
    <row r="242" spans="1:7">
      <c r="A242" s="51">
        <v>11</v>
      </c>
      <c r="B242" s="51" t="s">
        <v>174</v>
      </c>
      <c r="C242" s="51" t="s">
        <v>1273</v>
      </c>
      <c r="D242" s="51" t="s">
        <v>63</v>
      </c>
      <c r="E242" s="51" t="s">
        <v>50</v>
      </c>
      <c r="F242" s="51">
        <v>103</v>
      </c>
      <c r="G242" s="51">
        <v>7605</v>
      </c>
    </row>
    <row r="243" spans="1:7">
      <c r="A243" s="51">
        <v>11</v>
      </c>
      <c r="B243" s="51" t="s">
        <v>174</v>
      </c>
      <c r="C243" s="51" t="s">
        <v>1273</v>
      </c>
      <c r="D243" s="51" t="s">
        <v>63</v>
      </c>
      <c r="E243" s="51" t="s">
        <v>51</v>
      </c>
      <c r="F243" s="51">
        <v>403</v>
      </c>
      <c r="G243" s="51">
        <v>7605</v>
      </c>
    </row>
    <row r="244" spans="1:7">
      <c r="A244" s="51">
        <v>11</v>
      </c>
      <c r="B244" s="51" t="s">
        <v>174</v>
      </c>
      <c r="C244" s="51" t="s">
        <v>1273</v>
      </c>
      <c r="D244" s="51" t="s">
        <v>63</v>
      </c>
      <c r="E244" s="51" t="s">
        <v>52</v>
      </c>
      <c r="F244" s="51">
        <v>1876</v>
      </c>
      <c r="G244" s="51">
        <v>7605</v>
      </c>
    </row>
    <row r="245" spans="1:7">
      <c r="A245" s="51">
        <v>11</v>
      </c>
      <c r="B245" s="51" t="s">
        <v>174</v>
      </c>
      <c r="C245" s="51" t="s">
        <v>1273</v>
      </c>
      <c r="D245" s="51" t="s">
        <v>63</v>
      </c>
      <c r="E245" s="51" t="s">
        <v>53</v>
      </c>
      <c r="F245" s="51">
        <v>5223</v>
      </c>
      <c r="G245" s="51">
        <v>7605</v>
      </c>
    </row>
    <row r="246" spans="1:7">
      <c r="A246" s="51">
        <v>11</v>
      </c>
      <c r="B246" s="51" t="s">
        <v>174</v>
      </c>
      <c r="C246" s="51" t="s">
        <v>1273</v>
      </c>
      <c r="D246" s="51" t="s">
        <v>46</v>
      </c>
      <c r="E246" s="51" t="s">
        <v>50</v>
      </c>
      <c r="F246" s="51">
        <v>150</v>
      </c>
      <c r="G246" s="51">
        <v>6909</v>
      </c>
    </row>
    <row r="247" spans="1:7">
      <c r="A247" s="51">
        <v>11</v>
      </c>
      <c r="B247" s="51" t="s">
        <v>174</v>
      </c>
      <c r="C247" s="51" t="s">
        <v>1273</v>
      </c>
      <c r="D247" s="51" t="s">
        <v>46</v>
      </c>
      <c r="E247" s="51" t="s">
        <v>51</v>
      </c>
      <c r="F247" s="51">
        <v>473</v>
      </c>
      <c r="G247" s="51">
        <v>6909</v>
      </c>
    </row>
    <row r="248" spans="1:7">
      <c r="A248" s="51">
        <v>11</v>
      </c>
      <c r="B248" s="51" t="s">
        <v>174</v>
      </c>
      <c r="C248" s="51" t="s">
        <v>1273</v>
      </c>
      <c r="D248" s="51" t="s">
        <v>46</v>
      </c>
      <c r="E248" s="51" t="s">
        <v>52</v>
      </c>
      <c r="F248" s="51">
        <v>1512</v>
      </c>
      <c r="G248" s="51">
        <v>6909</v>
      </c>
    </row>
    <row r="249" spans="1:7">
      <c r="A249" s="51">
        <v>11</v>
      </c>
      <c r="B249" s="51" t="s">
        <v>174</v>
      </c>
      <c r="C249" s="51" t="s">
        <v>1273</v>
      </c>
      <c r="D249" s="51" t="s">
        <v>46</v>
      </c>
      <c r="E249" s="51" t="s">
        <v>53</v>
      </c>
      <c r="F249" s="51">
        <v>4774</v>
      </c>
      <c r="G249" s="51">
        <v>6909</v>
      </c>
    </row>
    <row r="250" spans="1:7">
      <c r="A250" s="51">
        <v>11</v>
      </c>
      <c r="B250" s="51" t="s">
        <v>174</v>
      </c>
      <c r="C250" s="51" t="s">
        <v>1274</v>
      </c>
      <c r="D250" s="51" t="s">
        <v>63</v>
      </c>
      <c r="E250" s="51" t="s">
        <v>50</v>
      </c>
      <c r="F250" s="51">
        <v>20</v>
      </c>
      <c r="G250" s="51">
        <v>1184</v>
      </c>
    </row>
    <row r="251" spans="1:7">
      <c r="A251" s="51">
        <v>11</v>
      </c>
      <c r="B251" s="51" t="s">
        <v>174</v>
      </c>
      <c r="C251" s="51" t="s">
        <v>1274</v>
      </c>
      <c r="D251" s="51" t="s">
        <v>63</v>
      </c>
      <c r="E251" s="51" t="s">
        <v>51</v>
      </c>
      <c r="F251" s="51">
        <v>84</v>
      </c>
      <c r="G251" s="51">
        <v>1184</v>
      </c>
    </row>
    <row r="252" spans="1:7">
      <c r="A252" s="51">
        <v>11</v>
      </c>
      <c r="B252" s="51" t="s">
        <v>174</v>
      </c>
      <c r="C252" s="51" t="s">
        <v>1274</v>
      </c>
      <c r="D252" s="51" t="s">
        <v>63</v>
      </c>
      <c r="E252" s="51" t="s">
        <v>52</v>
      </c>
      <c r="F252" s="51">
        <v>310</v>
      </c>
      <c r="G252" s="51">
        <v>1184</v>
      </c>
    </row>
    <row r="253" spans="1:7">
      <c r="A253" s="51">
        <v>11</v>
      </c>
      <c r="B253" s="51" t="s">
        <v>174</v>
      </c>
      <c r="C253" s="51" t="s">
        <v>1274</v>
      </c>
      <c r="D253" s="51" t="s">
        <v>63</v>
      </c>
      <c r="E253" s="51" t="s">
        <v>53</v>
      </c>
      <c r="F253" s="51">
        <v>770</v>
      </c>
      <c r="G253" s="51">
        <v>1184</v>
      </c>
    </row>
    <row r="254" spans="1:7">
      <c r="A254" s="51">
        <v>11</v>
      </c>
      <c r="B254" s="51" t="s">
        <v>174</v>
      </c>
      <c r="C254" s="51" t="s">
        <v>1274</v>
      </c>
      <c r="D254" s="51" t="s">
        <v>46</v>
      </c>
      <c r="E254" s="51" t="s">
        <v>50</v>
      </c>
      <c r="F254" s="51">
        <v>25</v>
      </c>
      <c r="G254" s="51">
        <v>1002</v>
      </c>
    </row>
    <row r="255" spans="1:7">
      <c r="A255" s="51">
        <v>11</v>
      </c>
      <c r="B255" s="51" t="s">
        <v>174</v>
      </c>
      <c r="C255" s="51" t="s">
        <v>1274</v>
      </c>
      <c r="D255" s="51" t="s">
        <v>46</v>
      </c>
      <c r="E255" s="51" t="s">
        <v>51</v>
      </c>
      <c r="F255" s="51">
        <v>80</v>
      </c>
      <c r="G255" s="51">
        <v>1002</v>
      </c>
    </row>
    <row r="256" spans="1:7">
      <c r="A256" s="51">
        <v>11</v>
      </c>
      <c r="B256" s="51" t="s">
        <v>174</v>
      </c>
      <c r="C256" s="51" t="s">
        <v>1274</v>
      </c>
      <c r="D256" s="51" t="s">
        <v>46</v>
      </c>
      <c r="E256" s="51" t="s">
        <v>52</v>
      </c>
      <c r="F256" s="51">
        <v>217</v>
      </c>
      <c r="G256" s="51">
        <v>1002</v>
      </c>
    </row>
    <row r="257" spans="1:7">
      <c r="A257" s="51">
        <v>11</v>
      </c>
      <c r="B257" s="51" t="s">
        <v>174</v>
      </c>
      <c r="C257" s="51" t="s">
        <v>1274</v>
      </c>
      <c r="D257" s="51" t="s">
        <v>46</v>
      </c>
      <c r="E257" s="51" t="s">
        <v>53</v>
      </c>
      <c r="F257" s="51">
        <v>680</v>
      </c>
      <c r="G257" s="51">
        <v>1002</v>
      </c>
    </row>
    <row r="258" spans="1:7">
      <c r="A258" s="51">
        <v>11</v>
      </c>
      <c r="B258" s="51" t="s">
        <v>174</v>
      </c>
      <c r="C258" s="51" t="s">
        <v>109</v>
      </c>
      <c r="D258" s="51" t="s">
        <v>63</v>
      </c>
      <c r="E258" s="51" t="s">
        <v>50</v>
      </c>
      <c r="F258" s="51">
        <v>4</v>
      </c>
      <c r="G258" s="51">
        <v>245</v>
      </c>
    </row>
    <row r="259" spans="1:7">
      <c r="A259" s="51">
        <v>11</v>
      </c>
      <c r="B259" s="51" t="s">
        <v>174</v>
      </c>
      <c r="C259" s="51" t="s">
        <v>109</v>
      </c>
      <c r="D259" s="51" t="s">
        <v>63</v>
      </c>
      <c r="E259" s="51" t="s">
        <v>51</v>
      </c>
      <c r="F259" s="51">
        <v>12</v>
      </c>
      <c r="G259" s="51">
        <v>245</v>
      </c>
    </row>
    <row r="260" spans="1:7">
      <c r="A260" s="51">
        <v>11</v>
      </c>
      <c r="B260" s="51" t="s">
        <v>174</v>
      </c>
      <c r="C260" s="51" t="s">
        <v>109</v>
      </c>
      <c r="D260" s="51" t="s">
        <v>63</v>
      </c>
      <c r="E260" s="51" t="s">
        <v>52</v>
      </c>
      <c r="F260" s="51">
        <v>58</v>
      </c>
      <c r="G260" s="51">
        <v>245</v>
      </c>
    </row>
    <row r="261" spans="1:7">
      <c r="A261" s="51">
        <v>11</v>
      </c>
      <c r="B261" s="51" t="s">
        <v>174</v>
      </c>
      <c r="C261" s="51" t="s">
        <v>109</v>
      </c>
      <c r="D261" s="51" t="s">
        <v>63</v>
      </c>
      <c r="E261" s="51" t="s">
        <v>53</v>
      </c>
      <c r="F261" s="51">
        <v>171</v>
      </c>
      <c r="G261" s="51">
        <v>245</v>
      </c>
    </row>
    <row r="262" spans="1:7">
      <c r="A262" s="51">
        <v>11</v>
      </c>
      <c r="B262" s="51" t="s">
        <v>174</v>
      </c>
      <c r="C262" s="51" t="s">
        <v>109</v>
      </c>
      <c r="D262" s="51" t="s">
        <v>46</v>
      </c>
      <c r="E262" s="51" t="s">
        <v>50</v>
      </c>
      <c r="F262" s="51">
        <v>5</v>
      </c>
      <c r="G262" s="51">
        <v>290</v>
      </c>
    </row>
    <row r="263" spans="1:7">
      <c r="A263" s="51">
        <v>11</v>
      </c>
      <c r="B263" s="51" t="s">
        <v>174</v>
      </c>
      <c r="C263" s="51" t="s">
        <v>109</v>
      </c>
      <c r="D263" s="51" t="s">
        <v>46</v>
      </c>
      <c r="E263" s="51" t="s">
        <v>51</v>
      </c>
      <c r="F263" s="51">
        <v>20</v>
      </c>
      <c r="G263" s="51">
        <v>290</v>
      </c>
    </row>
    <row r="264" spans="1:7">
      <c r="A264" s="51">
        <v>11</v>
      </c>
      <c r="B264" s="51" t="s">
        <v>174</v>
      </c>
      <c r="C264" s="51" t="s">
        <v>109</v>
      </c>
      <c r="D264" s="51" t="s">
        <v>46</v>
      </c>
      <c r="E264" s="51" t="s">
        <v>52</v>
      </c>
      <c r="F264" s="51">
        <v>38</v>
      </c>
      <c r="G264" s="51">
        <v>290</v>
      </c>
    </row>
    <row r="265" spans="1:7">
      <c r="A265" s="51">
        <v>11</v>
      </c>
      <c r="B265" s="51" t="s">
        <v>174</v>
      </c>
      <c r="C265" s="51" t="s">
        <v>109</v>
      </c>
      <c r="D265" s="51" t="s">
        <v>46</v>
      </c>
      <c r="E265" s="51" t="s">
        <v>53</v>
      </c>
      <c r="F265" s="51">
        <v>227</v>
      </c>
      <c r="G265" s="51">
        <v>290</v>
      </c>
    </row>
    <row r="266" spans="1:7">
      <c r="A266" s="51">
        <v>11</v>
      </c>
      <c r="B266" s="51" t="s">
        <v>174</v>
      </c>
      <c r="C266" s="51" t="s">
        <v>1275</v>
      </c>
      <c r="D266" s="51" t="s">
        <v>63</v>
      </c>
      <c r="E266" s="51" t="s">
        <v>51</v>
      </c>
      <c r="F266" s="51">
        <v>18</v>
      </c>
      <c r="G266" s="51">
        <v>3718</v>
      </c>
    </row>
    <row r="267" spans="1:7">
      <c r="A267" s="51">
        <v>11</v>
      </c>
      <c r="B267" s="51" t="s">
        <v>174</v>
      </c>
      <c r="C267" s="51" t="s">
        <v>1275</v>
      </c>
      <c r="D267" s="51" t="s">
        <v>63</v>
      </c>
      <c r="E267" s="51" t="s">
        <v>52</v>
      </c>
      <c r="F267" s="51">
        <v>703</v>
      </c>
      <c r="G267" s="51">
        <v>3718</v>
      </c>
    </row>
    <row r="268" spans="1:7">
      <c r="A268" s="51">
        <v>11</v>
      </c>
      <c r="B268" s="51" t="s">
        <v>174</v>
      </c>
      <c r="C268" s="51" t="s">
        <v>1275</v>
      </c>
      <c r="D268" s="51" t="s">
        <v>63</v>
      </c>
      <c r="E268" s="51" t="s">
        <v>53</v>
      </c>
      <c r="F268" s="51">
        <v>2997</v>
      </c>
      <c r="G268" s="51">
        <v>3718</v>
      </c>
    </row>
    <row r="269" spans="1:7">
      <c r="A269" s="51">
        <v>11</v>
      </c>
      <c r="B269" s="51" t="s">
        <v>174</v>
      </c>
      <c r="C269" s="51" t="s">
        <v>1275</v>
      </c>
      <c r="D269" s="51" t="s">
        <v>46</v>
      </c>
      <c r="E269" s="51" t="s">
        <v>51</v>
      </c>
      <c r="F269" s="51">
        <v>36</v>
      </c>
      <c r="G269" s="51">
        <v>4179</v>
      </c>
    </row>
    <row r="270" spans="1:7">
      <c r="A270" s="51">
        <v>11</v>
      </c>
      <c r="B270" s="51" t="s">
        <v>174</v>
      </c>
      <c r="C270" s="51" t="s">
        <v>1275</v>
      </c>
      <c r="D270" s="51" t="s">
        <v>46</v>
      </c>
      <c r="E270" s="51" t="s">
        <v>52</v>
      </c>
      <c r="F270" s="51">
        <v>866</v>
      </c>
      <c r="G270" s="51">
        <v>4179</v>
      </c>
    </row>
    <row r="271" spans="1:7">
      <c r="A271" s="51">
        <v>11</v>
      </c>
      <c r="B271" s="51" t="s">
        <v>174</v>
      </c>
      <c r="C271" s="51" t="s">
        <v>1275</v>
      </c>
      <c r="D271" s="51" t="s">
        <v>46</v>
      </c>
      <c r="E271" s="51" t="s">
        <v>53</v>
      </c>
      <c r="F271" s="51">
        <v>3277</v>
      </c>
      <c r="G271" s="51">
        <v>4179</v>
      </c>
    </row>
    <row r="272" spans="1:7">
      <c r="A272" s="51">
        <v>11</v>
      </c>
      <c r="B272" s="51" t="s">
        <v>174</v>
      </c>
      <c r="C272" s="51" t="s">
        <v>59</v>
      </c>
      <c r="D272" s="51" t="s">
        <v>63</v>
      </c>
      <c r="E272" s="51" t="s">
        <v>50</v>
      </c>
      <c r="F272" s="51">
        <v>1</v>
      </c>
      <c r="G272" s="51">
        <v>4758</v>
      </c>
    </row>
    <row r="273" spans="1:7">
      <c r="A273" s="51">
        <v>11</v>
      </c>
      <c r="B273" s="51" t="s">
        <v>174</v>
      </c>
      <c r="C273" s="51" t="s">
        <v>59</v>
      </c>
      <c r="D273" s="51" t="s">
        <v>63</v>
      </c>
      <c r="E273" s="51" t="s">
        <v>51</v>
      </c>
      <c r="F273" s="51">
        <v>35</v>
      </c>
      <c r="G273" s="51">
        <v>4758</v>
      </c>
    </row>
    <row r="274" spans="1:7">
      <c r="A274" s="51">
        <v>11</v>
      </c>
      <c r="B274" s="51" t="s">
        <v>174</v>
      </c>
      <c r="C274" s="51" t="s">
        <v>59</v>
      </c>
      <c r="D274" s="51" t="s">
        <v>63</v>
      </c>
      <c r="E274" s="51" t="s">
        <v>52</v>
      </c>
      <c r="F274" s="51">
        <v>1105</v>
      </c>
      <c r="G274" s="51">
        <v>4758</v>
      </c>
    </row>
    <row r="275" spans="1:7">
      <c r="A275" s="51">
        <v>11</v>
      </c>
      <c r="B275" s="51" t="s">
        <v>174</v>
      </c>
      <c r="C275" s="51" t="s">
        <v>59</v>
      </c>
      <c r="D275" s="51" t="s">
        <v>63</v>
      </c>
      <c r="E275" s="51" t="s">
        <v>53</v>
      </c>
      <c r="F275" s="51">
        <v>3617</v>
      </c>
      <c r="G275" s="51">
        <v>4758</v>
      </c>
    </row>
    <row r="276" spans="1:7">
      <c r="A276" s="51">
        <v>11</v>
      </c>
      <c r="B276" s="51" t="s">
        <v>174</v>
      </c>
      <c r="C276" s="51" t="s">
        <v>59</v>
      </c>
      <c r="D276" s="51" t="s">
        <v>46</v>
      </c>
      <c r="E276" s="51" t="s">
        <v>51</v>
      </c>
      <c r="F276" s="51">
        <v>85</v>
      </c>
      <c r="G276" s="51">
        <v>5022</v>
      </c>
    </row>
    <row r="277" spans="1:7">
      <c r="A277" s="51">
        <v>11</v>
      </c>
      <c r="B277" s="51" t="s">
        <v>174</v>
      </c>
      <c r="C277" s="51" t="s">
        <v>59</v>
      </c>
      <c r="D277" s="51" t="s">
        <v>46</v>
      </c>
      <c r="E277" s="51" t="s">
        <v>52</v>
      </c>
      <c r="F277" s="51">
        <v>1333</v>
      </c>
      <c r="G277" s="51">
        <v>5022</v>
      </c>
    </row>
    <row r="278" spans="1:7">
      <c r="A278" s="51">
        <v>11</v>
      </c>
      <c r="B278" s="51" t="s">
        <v>174</v>
      </c>
      <c r="C278" s="51" t="s">
        <v>59</v>
      </c>
      <c r="D278" s="51" t="s">
        <v>46</v>
      </c>
      <c r="E278" s="51" t="s">
        <v>53</v>
      </c>
      <c r="F278" s="51">
        <v>3604</v>
      </c>
      <c r="G278" s="51">
        <v>5022</v>
      </c>
    </row>
    <row r="279" spans="1:7">
      <c r="A279" s="51">
        <v>11</v>
      </c>
      <c r="B279" s="51" t="s">
        <v>174</v>
      </c>
      <c r="C279" s="51" t="s">
        <v>1276</v>
      </c>
      <c r="D279" s="51" t="s">
        <v>63</v>
      </c>
      <c r="E279" s="51" t="s">
        <v>52</v>
      </c>
      <c r="F279" s="51">
        <v>61</v>
      </c>
      <c r="G279" s="51">
        <v>2471</v>
      </c>
    </row>
    <row r="280" spans="1:7">
      <c r="A280" s="51">
        <v>11</v>
      </c>
      <c r="B280" s="51" t="s">
        <v>174</v>
      </c>
      <c r="C280" s="51" t="s">
        <v>1276</v>
      </c>
      <c r="D280" s="51" t="s">
        <v>63</v>
      </c>
      <c r="E280" s="51" t="s">
        <v>53</v>
      </c>
      <c r="F280" s="51">
        <v>2410</v>
      </c>
      <c r="G280" s="51">
        <v>2471</v>
      </c>
    </row>
    <row r="281" spans="1:7">
      <c r="A281" s="51">
        <v>11</v>
      </c>
      <c r="B281" s="51" t="s">
        <v>174</v>
      </c>
      <c r="C281" s="51" t="s">
        <v>1276</v>
      </c>
      <c r="D281" s="51" t="s">
        <v>46</v>
      </c>
      <c r="E281" s="51" t="s">
        <v>52</v>
      </c>
      <c r="F281" s="51">
        <v>62</v>
      </c>
      <c r="G281" s="51">
        <v>2699</v>
      </c>
    </row>
    <row r="282" spans="1:7">
      <c r="A282" s="51">
        <v>11</v>
      </c>
      <c r="B282" s="51" t="s">
        <v>174</v>
      </c>
      <c r="C282" s="51" t="s">
        <v>1276</v>
      </c>
      <c r="D282" s="51" t="s">
        <v>46</v>
      </c>
      <c r="E282" s="51" t="s">
        <v>53</v>
      </c>
      <c r="F282" s="51">
        <v>2637</v>
      </c>
      <c r="G282" s="51">
        <v>2699</v>
      </c>
    </row>
    <row r="283" spans="1:7">
      <c r="A283" s="51">
        <v>11</v>
      </c>
      <c r="B283" s="51" t="s">
        <v>174</v>
      </c>
      <c r="C283" s="51" t="s">
        <v>61</v>
      </c>
      <c r="D283" s="51" t="s">
        <v>63</v>
      </c>
      <c r="E283" s="51" t="s">
        <v>48</v>
      </c>
      <c r="F283" s="51">
        <v>17</v>
      </c>
      <c r="G283" s="51">
        <v>661</v>
      </c>
    </row>
    <row r="284" spans="1:7">
      <c r="A284" s="51">
        <v>11</v>
      </c>
      <c r="B284" s="51" t="s">
        <v>174</v>
      </c>
      <c r="C284" s="51" t="s">
        <v>61</v>
      </c>
      <c r="D284" s="51" t="s">
        <v>63</v>
      </c>
      <c r="E284" s="51" t="s">
        <v>49</v>
      </c>
      <c r="F284" s="51">
        <v>16</v>
      </c>
      <c r="G284" s="51">
        <v>661</v>
      </c>
    </row>
    <row r="285" spans="1:7">
      <c r="A285" s="51">
        <v>11</v>
      </c>
      <c r="B285" s="51" t="s">
        <v>174</v>
      </c>
      <c r="C285" s="51" t="s">
        <v>61</v>
      </c>
      <c r="D285" s="51" t="s">
        <v>63</v>
      </c>
      <c r="E285" s="51" t="s">
        <v>50</v>
      </c>
      <c r="F285" s="51">
        <v>11</v>
      </c>
      <c r="G285" s="51">
        <v>661</v>
      </c>
    </row>
    <row r="286" spans="1:7">
      <c r="A286" s="51">
        <v>11</v>
      </c>
      <c r="B286" s="51" t="s">
        <v>174</v>
      </c>
      <c r="C286" s="51" t="s">
        <v>61</v>
      </c>
      <c r="D286" s="51" t="s">
        <v>63</v>
      </c>
      <c r="E286" s="51" t="s">
        <v>51</v>
      </c>
      <c r="F286" s="51">
        <v>8</v>
      </c>
      <c r="G286" s="51">
        <v>661</v>
      </c>
    </row>
    <row r="287" spans="1:7">
      <c r="A287" s="51">
        <v>11</v>
      </c>
      <c r="B287" s="51" t="s">
        <v>174</v>
      </c>
      <c r="C287" s="51" t="s">
        <v>61</v>
      </c>
      <c r="D287" s="51" t="s">
        <v>63</v>
      </c>
      <c r="E287" s="51" t="s">
        <v>52</v>
      </c>
      <c r="F287" s="51">
        <v>58</v>
      </c>
      <c r="G287" s="51">
        <v>661</v>
      </c>
    </row>
    <row r="288" spans="1:7">
      <c r="A288" s="51">
        <v>11</v>
      </c>
      <c r="B288" s="51" t="s">
        <v>174</v>
      </c>
      <c r="C288" s="51" t="s">
        <v>61</v>
      </c>
      <c r="D288" s="51" t="s">
        <v>63</v>
      </c>
      <c r="E288" s="51" t="s">
        <v>53</v>
      </c>
      <c r="F288" s="51">
        <v>551</v>
      </c>
      <c r="G288" s="51">
        <v>661</v>
      </c>
    </row>
    <row r="289" spans="1:7">
      <c r="A289" s="51">
        <v>11</v>
      </c>
      <c r="B289" s="51" t="s">
        <v>174</v>
      </c>
      <c r="C289" s="51" t="s">
        <v>61</v>
      </c>
      <c r="D289" s="51" t="s">
        <v>46</v>
      </c>
      <c r="E289" s="51" t="s">
        <v>48</v>
      </c>
      <c r="F289" s="51">
        <v>18</v>
      </c>
      <c r="G289" s="51">
        <v>762</v>
      </c>
    </row>
    <row r="290" spans="1:7">
      <c r="A290" s="51">
        <v>11</v>
      </c>
      <c r="B290" s="51" t="s">
        <v>174</v>
      </c>
      <c r="C290" s="51" t="s">
        <v>61</v>
      </c>
      <c r="D290" s="51" t="s">
        <v>46</v>
      </c>
      <c r="E290" s="51" t="s">
        <v>49</v>
      </c>
      <c r="F290" s="51">
        <v>10</v>
      </c>
      <c r="G290" s="51">
        <v>762</v>
      </c>
    </row>
    <row r="291" spans="1:7">
      <c r="A291" s="51">
        <v>11</v>
      </c>
      <c r="B291" s="51" t="s">
        <v>174</v>
      </c>
      <c r="C291" s="51" t="s">
        <v>61</v>
      </c>
      <c r="D291" s="51" t="s">
        <v>46</v>
      </c>
      <c r="E291" s="51" t="s">
        <v>50</v>
      </c>
      <c r="F291" s="51">
        <v>9</v>
      </c>
      <c r="G291" s="51">
        <v>762</v>
      </c>
    </row>
    <row r="292" spans="1:7">
      <c r="A292" s="51">
        <v>11</v>
      </c>
      <c r="B292" s="51" t="s">
        <v>174</v>
      </c>
      <c r="C292" s="51" t="s">
        <v>61</v>
      </c>
      <c r="D292" s="51" t="s">
        <v>46</v>
      </c>
      <c r="E292" s="51" t="s">
        <v>51</v>
      </c>
      <c r="F292" s="51">
        <v>9</v>
      </c>
      <c r="G292" s="51">
        <v>762</v>
      </c>
    </row>
    <row r="293" spans="1:7">
      <c r="A293" s="51">
        <v>11</v>
      </c>
      <c r="B293" s="51" t="s">
        <v>174</v>
      </c>
      <c r="C293" s="51" t="s">
        <v>61</v>
      </c>
      <c r="D293" s="51" t="s">
        <v>46</v>
      </c>
      <c r="E293" s="51" t="s">
        <v>52</v>
      </c>
      <c r="F293" s="51">
        <v>32</v>
      </c>
      <c r="G293" s="51">
        <v>762</v>
      </c>
    </row>
    <row r="294" spans="1:7">
      <c r="A294" s="51">
        <v>11</v>
      </c>
      <c r="B294" s="51" t="s">
        <v>174</v>
      </c>
      <c r="C294" s="51" t="s">
        <v>61</v>
      </c>
      <c r="D294" s="51" t="s">
        <v>46</v>
      </c>
      <c r="E294" s="51" t="s">
        <v>53</v>
      </c>
      <c r="F294" s="51">
        <v>684</v>
      </c>
      <c r="G294" s="51">
        <v>762</v>
      </c>
    </row>
    <row r="295" spans="1:7">
      <c r="A295" s="51">
        <v>11</v>
      </c>
      <c r="B295" s="51" t="s">
        <v>174</v>
      </c>
      <c r="C295" s="51" t="s">
        <v>45</v>
      </c>
      <c r="D295" s="51" t="s">
        <v>63</v>
      </c>
      <c r="E295" s="51" t="s">
        <v>48</v>
      </c>
      <c r="F295" s="51">
        <v>103</v>
      </c>
      <c r="G295" s="51"/>
    </row>
    <row r="296" spans="1:7">
      <c r="A296" s="51">
        <v>11</v>
      </c>
      <c r="B296" s="51" t="s">
        <v>174</v>
      </c>
      <c r="C296" s="51" t="s">
        <v>45</v>
      </c>
      <c r="D296" s="51" t="s">
        <v>63</v>
      </c>
      <c r="E296" s="51" t="s">
        <v>49</v>
      </c>
      <c r="F296" s="51">
        <v>31</v>
      </c>
      <c r="G296" s="51"/>
    </row>
    <row r="297" spans="1:7">
      <c r="A297" s="51">
        <v>11</v>
      </c>
      <c r="B297" s="51" t="s">
        <v>174</v>
      </c>
      <c r="C297" s="51" t="s">
        <v>45</v>
      </c>
      <c r="D297" s="51" t="s">
        <v>63</v>
      </c>
      <c r="E297" s="51" t="s">
        <v>50</v>
      </c>
      <c r="F297" s="51">
        <v>16</v>
      </c>
      <c r="G297" s="51"/>
    </row>
    <row r="298" spans="1:7">
      <c r="A298" s="51">
        <v>11</v>
      </c>
      <c r="B298" s="51" t="s">
        <v>174</v>
      </c>
      <c r="C298" s="51" t="s">
        <v>45</v>
      </c>
      <c r="D298" s="51" t="s">
        <v>63</v>
      </c>
      <c r="E298" s="51" t="s">
        <v>51</v>
      </c>
      <c r="F298" s="51">
        <v>16</v>
      </c>
      <c r="G298" s="51"/>
    </row>
    <row r="299" spans="1:7">
      <c r="A299" s="51">
        <v>11</v>
      </c>
      <c r="B299" s="51" t="s">
        <v>174</v>
      </c>
      <c r="C299" s="51" t="s">
        <v>45</v>
      </c>
      <c r="D299" s="51" t="s">
        <v>63</v>
      </c>
      <c r="E299" s="51" t="s">
        <v>52</v>
      </c>
      <c r="F299" s="51">
        <v>90</v>
      </c>
      <c r="G299" s="51"/>
    </row>
    <row r="300" spans="1:7">
      <c r="A300" s="51">
        <v>11</v>
      </c>
      <c r="B300" s="51" t="s">
        <v>174</v>
      </c>
      <c r="C300" s="51" t="s">
        <v>45</v>
      </c>
      <c r="D300" s="51" t="s">
        <v>63</v>
      </c>
      <c r="E300" s="51" t="s">
        <v>53</v>
      </c>
      <c r="F300" s="51">
        <v>352</v>
      </c>
      <c r="G300" s="51"/>
    </row>
    <row r="301" spans="1:7">
      <c r="A301" s="51">
        <v>11</v>
      </c>
      <c r="B301" s="51" t="s">
        <v>174</v>
      </c>
      <c r="C301" s="51" t="s">
        <v>45</v>
      </c>
      <c r="D301" s="51" t="s">
        <v>46</v>
      </c>
      <c r="E301" s="51" t="s">
        <v>48</v>
      </c>
      <c r="F301" s="51">
        <v>102</v>
      </c>
      <c r="G301" s="51"/>
    </row>
    <row r="302" spans="1:7">
      <c r="A302" s="51">
        <v>11</v>
      </c>
      <c r="B302" s="51" t="s">
        <v>174</v>
      </c>
      <c r="C302" s="51" t="s">
        <v>45</v>
      </c>
      <c r="D302" s="51" t="s">
        <v>46</v>
      </c>
      <c r="E302" s="51" t="s">
        <v>49</v>
      </c>
      <c r="F302" s="51">
        <v>12</v>
      </c>
      <c r="G302" s="51"/>
    </row>
    <row r="303" spans="1:7">
      <c r="A303" s="51">
        <v>11</v>
      </c>
      <c r="B303" s="51" t="s">
        <v>174</v>
      </c>
      <c r="C303" s="51" t="s">
        <v>45</v>
      </c>
      <c r="D303" s="51" t="s">
        <v>46</v>
      </c>
      <c r="E303" s="51" t="s">
        <v>50</v>
      </c>
      <c r="F303" s="51">
        <v>16</v>
      </c>
      <c r="G303" s="51"/>
    </row>
    <row r="304" spans="1:7">
      <c r="A304" s="51">
        <v>11</v>
      </c>
      <c r="B304" s="51" t="s">
        <v>174</v>
      </c>
      <c r="C304" s="51" t="s">
        <v>45</v>
      </c>
      <c r="D304" s="51" t="s">
        <v>46</v>
      </c>
      <c r="E304" s="51" t="s">
        <v>51</v>
      </c>
      <c r="F304" s="51">
        <v>9</v>
      </c>
      <c r="G304" s="51"/>
    </row>
    <row r="305" spans="1:7">
      <c r="A305" s="51">
        <v>11</v>
      </c>
      <c r="B305" s="51" t="s">
        <v>174</v>
      </c>
      <c r="C305" s="51" t="s">
        <v>45</v>
      </c>
      <c r="D305" s="51" t="s">
        <v>46</v>
      </c>
      <c r="E305" s="51" t="s">
        <v>52</v>
      </c>
      <c r="F305" s="51">
        <v>44</v>
      </c>
      <c r="G305" s="51"/>
    </row>
    <row r="306" spans="1:7">
      <c r="A306" s="51">
        <v>11</v>
      </c>
      <c r="B306" s="51" t="s">
        <v>174</v>
      </c>
      <c r="C306" s="51" t="s">
        <v>45</v>
      </c>
      <c r="D306" s="51" t="s">
        <v>46</v>
      </c>
      <c r="E306" s="51" t="s">
        <v>53</v>
      </c>
      <c r="F306" s="51">
        <v>314</v>
      </c>
      <c r="G306" s="51"/>
    </row>
    <row r="307" spans="1:7">
      <c r="A307" s="51">
        <v>13</v>
      </c>
      <c r="B307" s="51" t="s">
        <v>175</v>
      </c>
      <c r="C307" s="51" t="s">
        <v>1350</v>
      </c>
      <c r="D307" s="51" t="s">
        <v>63</v>
      </c>
      <c r="E307" s="51" t="s">
        <v>1349</v>
      </c>
      <c r="F307" s="51">
        <v>13230</v>
      </c>
      <c r="G307" s="51"/>
    </row>
    <row r="308" spans="1:7">
      <c r="A308" s="51">
        <v>13</v>
      </c>
      <c r="B308" s="51" t="s">
        <v>175</v>
      </c>
      <c r="C308" s="51" t="s">
        <v>1350</v>
      </c>
      <c r="D308" s="51" t="s">
        <v>46</v>
      </c>
      <c r="E308" s="51" t="s">
        <v>1349</v>
      </c>
      <c r="F308" s="51">
        <v>12815</v>
      </c>
      <c r="G308" s="51"/>
    </row>
    <row r="309" spans="1:7">
      <c r="A309" s="51">
        <v>13</v>
      </c>
      <c r="B309" s="51" t="s">
        <v>175</v>
      </c>
      <c r="C309" s="51" t="s">
        <v>54</v>
      </c>
      <c r="D309" s="51" t="s">
        <v>63</v>
      </c>
      <c r="E309" s="51" t="s">
        <v>48</v>
      </c>
      <c r="F309" s="51">
        <v>3236</v>
      </c>
      <c r="G309" s="51">
        <v>3752</v>
      </c>
    </row>
    <row r="310" spans="1:7">
      <c r="A310" s="51">
        <v>13</v>
      </c>
      <c r="B310" s="51" t="s">
        <v>175</v>
      </c>
      <c r="C310" s="51" t="s">
        <v>54</v>
      </c>
      <c r="D310" s="51" t="s">
        <v>63</v>
      </c>
      <c r="E310" s="51" t="s">
        <v>49</v>
      </c>
      <c r="F310" s="51">
        <v>400</v>
      </c>
      <c r="G310" s="51">
        <v>3752</v>
      </c>
    </row>
    <row r="311" spans="1:7">
      <c r="A311" s="51">
        <v>13</v>
      </c>
      <c r="B311" s="51" t="s">
        <v>175</v>
      </c>
      <c r="C311" s="51" t="s">
        <v>54</v>
      </c>
      <c r="D311" s="51" t="s">
        <v>63</v>
      </c>
      <c r="E311" s="51" t="s">
        <v>50</v>
      </c>
      <c r="F311" s="51">
        <v>27</v>
      </c>
      <c r="G311" s="51">
        <v>3752</v>
      </c>
    </row>
    <row r="312" spans="1:7">
      <c r="A312" s="51">
        <v>13</v>
      </c>
      <c r="B312" s="51" t="s">
        <v>175</v>
      </c>
      <c r="C312" s="51" t="s">
        <v>54</v>
      </c>
      <c r="D312" s="51" t="s">
        <v>63</v>
      </c>
      <c r="E312" s="51" t="s">
        <v>51</v>
      </c>
      <c r="F312" s="51">
        <v>2</v>
      </c>
      <c r="G312" s="51">
        <v>3752</v>
      </c>
    </row>
    <row r="313" spans="1:7">
      <c r="A313" s="51">
        <v>13</v>
      </c>
      <c r="B313" s="51" t="s">
        <v>175</v>
      </c>
      <c r="C313" s="51" t="s">
        <v>54</v>
      </c>
      <c r="D313" s="51" t="s">
        <v>63</v>
      </c>
      <c r="E313" s="51" t="s">
        <v>52</v>
      </c>
      <c r="F313" s="51">
        <v>21</v>
      </c>
      <c r="G313" s="51">
        <v>3752</v>
      </c>
    </row>
    <row r="314" spans="1:7">
      <c r="A314" s="51">
        <v>13</v>
      </c>
      <c r="B314" s="51" t="s">
        <v>175</v>
      </c>
      <c r="C314" s="51" t="s">
        <v>54</v>
      </c>
      <c r="D314" s="51" t="s">
        <v>63</v>
      </c>
      <c r="E314" s="51" t="s">
        <v>53</v>
      </c>
      <c r="F314" s="51">
        <v>66</v>
      </c>
      <c r="G314" s="51">
        <v>3752</v>
      </c>
    </row>
    <row r="315" spans="1:7">
      <c r="A315" s="51">
        <v>13</v>
      </c>
      <c r="B315" s="51" t="s">
        <v>175</v>
      </c>
      <c r="C315" s="51" t="s">
        <v>54</v>
      </c>
      <c r="D315" s="51" t="s">
        <v>46</v>
      </c>
      <c r="E315" s="51" t="s">
        <v>48</v>
      </c>
      <c r="F315" s="51">
        <v>2993</v>
      </c>
      <c r="G315" s="51">
        <v>3384</v>
      </c>
    </row>
    <row r="316" spans="1:7">
      <c r="A316" s="51">
        <v>13</v>
      </c>
      <c r="B316" s="51" t="s">
        <v>175</v>
      </c>
      <c r="C316" s="51" t="s">
        <v>54</v>
      </c>
      <c r="D316" s="51" t="s">
        <v>46</v>
      </c>
      <c r="E316" s="51" t="s">
        <v>49</v>
      </c>
      <c r="F316" s="51">
        <v>278</v>
      </c>
      <c r="G316" s="51">
        <v>3384</v>
      </c>
    </row>
    <row r="317" spans="1:7">
      <c r="A317" s="51">
        <v>13</v>
      </c>
      <c r="B317" s="51" t="s">
        <v>175</v>
      </c>
      <c r="C317" s="51" t="s">
        <v>54</v>
      </c>
      <c r="D317" s="51" t="s">
        <v>46</v>
      </c>
      <c r="E317" s="51" t="s">
        <v>50</v>
      </c>
      <c r="F317" s="51">
        <v>22</v>
      </c>
      <c r="G317" s="51">
        <v>3384</v>
      </c>
    </row>
    <row r="318" spans="1:7">
      <c r="A318" s="51">
        <v>13</v>
      </c>
      <c r="B318" s="51" t="s">
        <v>175</v>
      </c>
      <c r="C318" s="51" t="s">
        <v>54</v>
      </c>
      <c r="D318" s="51" t="s">
        <v>46</v>
      </c>
      <c r="E318" s="51" t="s">
        <v>51</v>
      </c>
      <c r="F318" s="51">
        <v>5</v>
      </c>
      <c r="G318" s="51">
        <v>3384</v>
      </c>
    </row>
    <row r="319" spans="1:7">
      <c r="A319" s="51">
        <v>13</v>
      </c>
      <c r="B319" s="51" t="s">
        <v>175</v>
      </c>
      <c r="C319" s="51" t="s">
        <v>54</v>
      </c>
      <c r="D319" s="51" t="s">
        <v>46</v>
      </c>
      <c r="E319" s="51" t="s">
        <v>52</v>
      </c>
      <c r="F319" s="51">
        <v>17</v>
      </c>
      <c r="G319" s="51">
        <v>3384</v>
      </c>
    </row>
    <row r="320" spans="1:7">
      <c r="A320" s="51">
        <v>13</v>
      </c>
      <c r="B320" s="51" t="s">
        <v>175</v>
      </c>
      <c r="C320" s="51" t="s">
        <v>54</v>
      </c>
      <c r="D320" s="51" t="s">
        <v>46</v>
      </c>
      <c r="E320" s="51" t="s">
        <v>53</v>
      </c>
      <c r="F320" s="51">
        <v>69</v>
      </c>
      <c r="G320" s="51">
        <v>3384</v>
      </c>
    </row>
    <row r="321" spans="1:7">
      <c r="A321" s="51">
        <v>13</v>
      </c>
      <c r="B321" s="51" t="s">
        <v>175</v>
      </c>
      <c r="C321" s="51" t="s">
        <v>55</v>
      </c>
      <c r="D321" s="51" t="s">
        <v>63</v>
      </c>
      <c r="E321" s="51" t="s">
        <v>48</v>
      </c>
      <c r="F321" s="51">
        <v>2259</v>
      </c>
      <c r="G321" s="51">
        <v>44569</v>
      </c>
    </row>
    <row r="322" spans="1:7">
      <c r="A322" s="51">
        <v>13</v>
      </c>
      <c r="B322" s="51" t="s">
        <v>175</v>
      </c>
      <c r="C322" s="51" t="s">
        <v>55</v>
      </c>
      <c r="D322" s="51" t="s">
        <v>63</v>
      </c>
      <c r="E322" s="51" t="s">
        <v>49</v>
      </c>
      <c r="F322" s="51">
        <v>13073</v>
      </c>
      <c r="G322" s="51">
        <v>44569</v>
      </c>
    </row>
    <row r="323" spans="1:7">
      <c r="A323" s="51">
        <v>13</v>
      </c>
      <c r="B323" s="51" t="s">
        <v>175</v>
      </c>
      <c r="C323" s="51" t="s">
        <v>55</v>
      </c>
      <c r="D323" s="51" t="s">
        <v>63</v>
      </c>
      <c r="E323" s="51" t="s">
        <v>50</v>
      </c>
      <c r="F323" s="51">
        <v>2812</v>
      </c>
      <c r="G323" s="51">
        <v>44569</v>
      </c>
    </row>
    <row r="324" spans="1:7">
      <c r="A324" s="51">
        <v>13</v>
      </c>
      <c r="B324" s="51" t="s">
        <v>175</v>
      </c>
      <c r="C324" s="51" t="s">
        <v>55</v>
      </c>
      <c r="D324" s="51" t="s">
        <v>63</v>
      </c>
      <c r="E324" s="51" t="s">
        <v>51</v>
      </c>
      <c r="F324" s="51">
        <v>562</v>
      </c>
      <c r="G324" s="51">
        <v>44569</v>
      </c>
    </row>
    <row r="325" spans="1:7">
      <c r="A325" s="51">
        <v>13</v>
      </c>
      <c r="B325" s="51" t="s">
        <v>175</v>
      </c>
      <c r="C325" s="51" t="s">
        <v>55</v>
      </c>
      <c r="D325" s="51" t="s">
        <v>63</v>
      </c>
      <c r="E325" s="51" t="s">
        <v>52</v>
      </c>
      <c r="F325" s="51">
        <v>1744</v>
      </c>
      <c r="G325" s="51">
        <v>44569</v>
      </c>
    </row>
    <row r="326" spans="1:7">
      <c r="A326" s="51">
        <v>13</v>
      </c>
      <c r="B326" s="51" t="s">
        <v>175</v>
      </c>
      <c r="C326" s="51" t="s">
        <v>55</v>
      </c>
      <c r="D326" s="51" t="s">
        <v>63</v>
      </c>
      <c r="E326" s="51" t="s">
        <v>53</v>
      </c>
      <c r="F326" s="51">
        <v>24119</v>
      </c>
      <c r="G326" s="51">
        <v>44569</v>
      </c>
    </row>
    <row r="327" spans="1:7">
      <c r="A327" s="51">
        <v>13</v>
      </c>
      <c r="B327" s="51" t="s">
        <v>175</v>
      </c>
      <c r="C327" s="51" t="s">
        <v>55</v>
      </c>
      <c r="D327" s="51" t="s">
        <v>46</v>
      </c>
      <c r="E327" s="51" t="s">
        <v>48</v>
      </c>
      <c r="F327" s="51">
        <v>2228</v>
      </c>
      <c r="G327" s="51">
        <v>42759</v>
      </c>
    </row>
    <row r="328" spans="1:7">
      <c r="A328" s="51">
        <v>13</v>
      </c>
      <c r="B328" s="51" t="s">
        <v>175</v>
      </c>
      <c r="C328" s="51" t="s">
        <v>55</v>
      </c>
      <c r="D328" s="51" t="s">
        <v>46</v>
      </c>
      <c r="E328" s="51" t="s">
        <v>49</v>
      </c>
      <c r="F328" s="51">
        <v>11840</v>
      </c>
      <c r="G328" s="51">
        <v>42759</v>
      </c>
    </row>
    <row r="329" spans="1:7">
      <c r="A329" s="51">
        <v>13</v>
      </c>
      <c r="B329" s="51" t="s">
        <v>175</v>
      </c>
      <c r="C329" s="51" t="s">
        <v>55</v>
      </c>
      <c r="D329" s="51" t="s">
        <v>46</v>
      </c>
      <c r="E329" s="51" t="s">
        <v>50</v>
      </c>
      <c r="F329" s="51">
        <v>1524</v>
      </c>
      <c r="G329" s="51">
        <v>42759</v>
      </c>
    </row>
    <row r="330" spans="1:7">
      <c r="A330" s="51">
        <v>13</v>
      </c>
      <c r="B330" s="51" t="s">
        <v>175</v>
      </c>
      <c r="C330" s="51" t="s">
        <v>55</v>
      </c>
      <c r="D330" s="51" t="s">
        <v>46</v>
      </c>
      <c r="E330" s="51" t="s">
        <v>51</v>
      </c>
      <c r="F330" s="51">
        <v>251</v>
      </c>
      <c r="G330" s="51">
        <v>42759</v>
      </c>
    </row>
    <row r="331" spans="1:7">
      <c r="A331" s="51">
        <v>13</v>
      </c>
      <c r="B331" s="51" t="s">
        <v>175</v>
      </c>
      <c r="C331" s="51" t="s">
        <v>55</v>
      </c>
      <c r="D331" s="51" t="s">
        <v>46</v>
      </c>
      <c r="E331" s="51" t="s">
        <v>52</v>
      </c>
      <c r="F331" s="51">
        <v>1003</v>
      </c>
      <c r="G331" s="51">
        <v>42759</v>
      </c>
    </row>
    <row r="332" spans="1:7">
      <c r="A332" s="51">
        <v>13</v>
      </c>
      <c r="B332" s="51" t="s">
        <v>175</v>
      </c>
      <c r="C332" s="51" t="s">
        <v>55</v>
      </c>
      <c r="D332" s="51" t="s">
        <v>46</v>
      </c>
      <c r="E332" s="51" t="s">
        <v>53</v>
      </c>
      <c r="F332" s="51">
        <v>25913</v>
      </c>
      <c r="G332" s="51">
        <v>42759</v>
      </c>
    </row>
    <row r="333" spans="1:7">
      <c r="A333" s="51">
        <v>13</v>
      </c>
      <c r="B333" s="51" t="s">
        <v>175</v>
      </c>
      <c r="C333" s="51" t="s">
        <v>56</v>
      </c>
      <c r="D333" s="51" t="s">
        <v>63</v>
      </c>
      <c r="E333" s="51" t="s">
        <v>49</v>
      </c>
      <c r="F333" s="51">
        <v>1303</v>
      </c>
      <c r="G333" s="51">
        <v>28994</v>
      </c>
    </row>
    <row r="334" spans="1:7">
      <c r="A334" s="51">
        <v>13</v>
      </c>
      <c r="B334" s="51" t="s">
        <v>175</v>
      </c>
      <c r="C334" s="51" t="s">
        <v>56</v>
      </c>
      <c r="D334" s="51" t="s">
        <v>63</v>
      </c>
      <c r="E334" s="51" t="s">
        <v>50</v>
      </c>
      <c r="F334" s="51">
        <v>8568</v>
      </c>
      <c r="G334" s="51">
        <v>28994</v>
      </c>
    </row>
    <row r="335" spans="1:7">
      <c r="A335" s="51">
        <v>13</v>
      </c>
      <c r="B335" s="51" t="s">
        <v>175</v>
      </c>
      <c r="C335" s="51" t="s">
        <v>56</v>
      </c>
      <c r="D335" s="51" t="s">
        <v>63</v>
      </c>
      <c r="E335" s="51" t="s">
        <v>51</v>
      </c>
      <c r="F335" s="51">
        <v>2662</v>
      </c>
      <c r="G335" s="51">
        <v>28994</v>
      </c>
    </row>
    <row r="336" spans="1:7">
      <c r="A336" s="51">
        <v>13</v>
      </c>
      <c r="B336" s="51" t="s">
        <v>175</v>
      </c>
      <c r="C336" s="51" t="s">
        <v>56</v>
      </c>
      <c r="D336" s="51" t="s">
        <v>63</v>
      </c>
      <c r="E336" s="51" t="s">
        <v>52</v>
      </c>
      <c r="F336" s="51">
        <v>3913</v>
      </c>
      <c r="G336" s="51">
        <v>28994</v>
      </c>
    </row>
    <row r="337" spans="1:7">
      <c r="A337" s="51">
        <v>13</v>
      </c>
      <c r="B337" s="51" t="s">
        <v>175</v>
      </c>
      <c r="C337" s="51" t="s">
        <v>56</v>
      </c>
      <c r="D337" s="51" t="s">
        <v>63</v>
      </c>
      <c r="E337" s="51" t="s">
        <v>53</v>
      </c>
      <c r="F337" s="51">
        <v>12548</v>
      </c>
      <c r="G337" s="51">
        <v>28994</v>
      </c>
    </row>
    <row r="338" spans="1:7">
      <c r="A338" s="51">
        <v>13</v>
      </c>
      <c r="B338" s="51" t="s">
        <v>175</v>
      </c>
      <c r="C338" s="51" t="s">
        <v>56</v>
      </c>
      <c r="D338" s="51" t="s">
        <v>46</v>
      </c>
      <c r="E338" s="51" t="s">
        <v>49</v>
      </c>
      <c r="F338" s="51">
        <v>1602</v>
      </c>
      <c r="G338" s="51">
        <v>28898</v>
      </c>
    </row>
    <row r="339" spans="1:7">
      <c r="A339" s="51">
        <v>13</v>
      </c>
      <c r="B339" s="51" t="s">
        <v>175</v>
      </c>
      <c r="C339" s="51" t="s">
        <v>56</v>
      </c>
      <c r="D339" s="51" t="s">
        <v>46</v>
      </c>
      <c r="E339" s="51" t="s">
        <v>50</v>
      </c>
      <c r="F339" s="51">
        <v>8771</v>
      </c>
      <c r="G339" s="51">
        <v>28898</v>
      </c>
    </row>
    <row r="340" spans="1:7">
      <c r="A340" s="51">
        <v>13</v>
      </c>
      <c r="B340" s="51" t="s">
        <v>175</v>
      </c>
      <c r="C340" s="51" t="s">
        <v>56</v>
      </c>
      <c r="D340" s="51" t="s">
        <v>46</v>
      </c>
      <c r="E340" s="51" t="s">
        <v>51</v>
      </c>
      <c r="F340" s="51">
        <v>1780</v>
      </c>
      <c r="G340" s="51">
        <v>28898</v>
      </c>
    </row>
    <row r="341" spans="1:7">
      <c r="A341" s="51">
        <v>13</v>
      </c>
      <c r="B341" s="51" t="s">
        <v>175</v>
      </c>
      <c r="C341" s="51" t="s">
        <v>56</v>
      </c>
      <c r="D341" s="51" t="s">
        <v>46</v>
      </c>
      <c r="E341" s="51" t="s">
        <v>52</v>
      </c>
      <c r="F341" s="51">
        <v>3035</v>
      </c>
      <c r="G341" s="51">
        <v>28898</v>
      </c>
    </row>
    <row r="342" spans="1:7">
      <c r="A342" s="51">
        <v>13</v>
      </c>
      <c r="B342" s="51" t="s">
        <v>175</v>
      </c>
      <c r="C342" s="51" t="s">
        <v>56</v>
      </c>
      <c r="D342" s="51" t="s">
        <v>46</v>
      </c>
      <c r="E342" s="51" t="s">
        <v>53</v>
      </c>
      <c r="F342" s="51">
        <v>13710</v>
      </c>
      <c r="G342" s="51">
        <v>28898</v>
      </c>
    </row>
    <row r="343" spans="1:7">
      <c r="A343" s="51">
        <v>13</v>
      </c>
      <c r="B343" s="51" t="s">
        <v>175</v>
      </c>
      <c r="C343" s="51" t="s">
        <v>1273</v>
      </c>
      <c r="D343" s="51" t="s">
        <v>63</v>
      </c>
      <c r="E343" s="51" t="s">
        <v>50</v>
      </c>
      <c r="F343" s="51">
        <v>792</v>
      </c>
      <c r="G343" s="51">
        <v>32066</v>
      </c>
    </row>
    <row r="344" spans="1:7">
      <c r="A344" s="51">
        <v>13</v>
      </c>
      <c r="B344" s="51" t="s">
        <v>175</v>
      </c>
      <c r="C344" s="51" t="s">
        <v>1273</v>
      </c>
      <c r="D344" s="51" t="s">
        <v>63</v>
      </c>
      <c r="E344" s="51" t="s">
        <v>51</v>
      </c>
      <c r="F344" s="51">
        <v>2465</v>
      </c>
      <c r="G344" s="51">
        <v>32066</v>
      </c>
    </row>
    <row r="345" spans="1:7">
      <c r="A345" s="51">
        <v>13</v>
      </c>
      <c r="B345" s="51" t="s">
        <v>175</v>
      </c>
      <c r="C345" s="51" t="s">
        <v>1273</v>
      </c>
      <c r="D345" s="51" t="s">
        <v>63</v>
      </c>
      <c r="E345" s="51" t="s">
        <v>52</v>
      </c>
      <c r="F345" s="51">
        <v>7990</v>
      </c>
      <c r="G345" s="51">
        <v>32066</v>
      </c>
    </row>
    <row r="346" spans="1:7">
      <c r="A346" s="51">
        <v>13</v>
      </c>
      <c r="B346" s="51" t="s">
        <v>175</v>
      </c>
      <c r="C346" s="51" t="s">
        <v>1273</v>
      </c>
      <c r="D346" s="51" t="s">
        <v>63</v>
      </c>
      <c r="E346" s="51" t="s">
        <v>53</v>
      </c>
      <c r="F346" s="51">
        <v>20819</v>
      </c>
      <c r="G346" s="51">
        <v>32066</v>
      </c>
    </row>
    <row r="347" spans="1:7">
      <c r="A347" s="51">
        <v>13</v>
      </c>
      <c r="B347" s="51" t="s">
        <v>175</v>
      </c>
      <c r="C347" s="51" t="s">
        <v>1273</v>
      </c>
      <c r="D347" s="51" t="s">
        <v>46</v>
      </c>
      <c r="E347" s="51" t="s">
        <v>50</v>
      </c>
      <c r="F347" s="51">
        <v>1139</v>
      </c>
      <c r="G347" s="51">
        <v>33894</v>
      </c>
    </row>
    <row r="348" spans="1:7">
      <c r="A348" s="51">
        <v>13</v>
      </c>
      <c r="B348" s="51" t="s">
        <v>175</v>
      </c>
      <c r="C348" s="51" t="s">
        <v>1273</v>
      </c>
      <c r="D348" s="51" t="s">
        <v>46</v>
      </c>
      <c r="E348" s="51" t="s">
        <v>51</v>
      </c>
      <c r="F348" s="51">
        <v>3007</v>
      </c>
      <c r="G348" s="51">
        <v>33894</v>
      </c>
    </row>
    <row r="349" spans="1:7">
      <c r="A349" s="51">
        <v>13</v>
      </c>
      <c r="B349" s="51" t="s">
        <v>175</v>
      </c>
      <c r="C349" s="51" t="s">
        <v>1273</v>
      </c>
      <c r="D349" s="51" t="s">
        <v>46</v>
      </c>
      <c r="E349" s="51" t="s">
        <v>52</v>
      </c>
      <c r="F349" s="51">
        <v>8083</v>
      </c>
      <c r="G349" s="51">
        <v>33894</v>
      </c>
    </row>
    <row r="350" spans="1:7">
      <c r="A350" s="51">
        <v>13</v>
      </c>
      <c r="B350" s="51" t="s">
        <v>175</v>
      </c>
      <c r="C350" s="51" t="s">
        <v>1273</v>
      </c>
      <c r="D350" s="51" t="s">
        <v>46</v>
      </c>
      <c r="E350" s="51" t="s">
        <v>53</v>
      </c>
      <c r="F350" s="51">
        <v>21665</v>
      </c>
      <c r="G350" s="51">
        <v>33894</v>
      </c>
    </row>
    <row r="351" spans="1:7">
      <c r="A351" s="51">
        <v>13</v>
      </c>
      <c r="B351" s="51" t="s">
        <v>175</v>
      </c>
      <c r="C351" s="51" t="s">
        <v>1274</v>
      </c>
      <c r="D351" s="51" t="s">
        <v>63</v>
      </c>
      <c r="E351" s="51" t="s">
        <v>50</v>
      </c>
      <c r="F351" s="51">
        <v>54</v>
      </c>
      <c r="G351" s="51">
        <v>3229</v>
      </c>
    </row>
    <row r="352" spans="1:7">
      <c r="A352" s="51">
        <v>13</v>
      </c>
      <c r="B352" s="51" t="s">
        <v>175</v>
      </c>
      <c r="C352" s="51" t="s">
        <v>1274</v>
      </c>
      <c r="D352" s="51" t="s">
        <v>63</v>
      </c>
      <c r="E352" s="51" t="s">
        <v>51</v>
      </c>
      <c r="F352" s="51">
        <v>251</v>
      </c>
      <c r="G352" s="51">
        <v>3229</v>
      </c>
    </row>
    <row r="353" spans="1:7">
      <c r="A353" s="51">
        <v>13</v>
      </c>
      <c r="B353" s="51" t="s">
        <v>175</v>
      </c>
      <c r="C353" s="51" t="s">
        <v>1274</v>
      </c>
      <c r="D353" s="51" t="s">
        <v>63</v>
      </c>
      <c r="E353" s="51" t="s">
        <v>52</v>
      </c>
      <c r="F353" s="51">
        <v>932</v>
      </c>
      <c r="G353" s="51">
        <v>3229</v>
      </c>
    </row>
    <row r="354" spans="1:7">
      <c r="A354" s="51">
        <v>13</v>
      </c>
      <c r="B354" s="51" t="s">
        <v>175</v>
      </c>
      <c r="C354" s="51" t="s">
        <v>1274</v>
      </c>
      <c r="D354" s="51" t="s">
        <v>63</v>
      </c>
      <c r="E354" s="51" t="s">
        <v>53</v>
      </c>
      <c r="F354" s="51">
        <v>1992</v>
      </c>
      <c r="G354" s="51">
        <v>3229</v>
      </c>
    </row>
    <row r="355" spans="1:7">
      <c r="A355" s="51">
        <v>13</v>
      </c>
      <c r="B355" s="51" t="s">
        <v>175</v>
      </c>
      <c r="C355" s="51" t="s">
        <v>1274</v>
      </c>
      <c r="D355" s="51" t="s">
        <v>46</v>
      </c>
      <c r="E355" s="51" t="s">
        <v>50</v>
      </c>
      <c r="F355" s="51">
        <v>78</v>
      </c>
      <c r="G355" s="51">
        <v>3537</v>
      </c>
    </row>
    <row r="356" spans="1:7">
      <c r="A356" s="51">
        <v>13</v>
      </c>
      <c r="B356" s="51" t="s">
        <v>175</v>
      </c>
      <c r="C356" s="51" t="s">
        <v>1274</v>
      </c>
      <c r="D356" s="51" t="s">
        <v>46</v>
      </c>
      <c r="E356" s="51" t="s">
        <v>51</v>
      </c>
      <c r="F356" s="51">
        <v>328</v>
      </c>
      <c r="G356" s="51">
        <v>3537</v>
      </c>
    </row>
    <row r="357" spans="1:7">
      <c r="A357" s="51">
        <v>13</v>
      </c>
      <c r="B357" s="51" t="s">
        <v>175</v>
      </c>
      <c r="C357" s="51" t="s">
        <v>1274</v>
      </c>
      <c r="D357" s="51" t="s">
        <v>46</v>
      </c>
      <c r="E357" s="51" t="s">
        <v>52</v>
      </c>
      <c r="F357" s="51">
        <v>987</v>
      </c>
      <c r="G357" s="51">
        <v>3537</v>
      </c>
    </row>
    <row r="358" spans="1:7">
      <c r="A358" s="51">
        <v>13</v>
      </c>
      <c r="B358" s="51" t="s">
        <v>175</v>
      </c>
      <c r="C358" s="51" t="s">
        <v>1274</v>
      </c>
      <c r="D358" s="51" t="s">
        <v>46</v>
      </c>
      <c r="E358" s="51" t="s">
        <v>53</v>
      </c>
      <c r="F358" s="51">
        <v>2144</v>
      </c>
      <c r="G358" s="51">
        <v>3537</v>
      </c>
    </row>
    <row r="359" spans="1:7">
      <c r="A359" s="51">
        <v>13</v>
      </c>
      <c r="B359" s="51" t="s">
        <v>175</v>
      </c>
      <c r="C359" s="51" t="s">
        <v>109</v>
      </c>
      <c r="D359" s="51" t="s">
        <v>63</v>
      </c>
      <c r="E359" s="51" t="s">
        <v>50</v>
      </c>
      <c r="F359" s="51">
        <v>4</v>
      </c>
      <c r="G359" s="51">
        <v>352</v>
      </c>
    </row>
    <row r="360" spans="1:7">
      <c r="A360" s="51">
        <v>13</v>
      </c>
      <c r="B360" s="51" t="s">
        <v>175</v>
      </c>
      <c r="C360" s="51" t="s">
        <v>109</v>
      </c>
      <c r="D360" s="51" t="s">
        <v>63</v>
      </c>
      <c r="E360" s="51" t="s">
        <v>51</v>
      </c>
      <c r="F360" s="51">
        <v>12</v>
      </c>
      <c r="G360" s="51">
        <v>352</v>
      </c>
    </row>
    <row r="361" spans="1:7">
      <c r="A361" s="51">
        <v>13</v>
      </c>
      <c r="B361" s="51" t="s">
        <v>175</v>
      </c>
      <c r="C361" s="51" t="s">
        <v>109</v>
      </c>
      <c r="D361" s="51" t="s">
        <v>63</v>
      </c>
      <c r="E361" s="51" t="s">
        <v>52</v>
      </c>
      <c r="F361" s="51">
        <v>73</v>
      </c>
      <c r="G361" s="51">
        <v>352</v>
      </c>
    </row>
    <row r="362" spans="1:7">
      <c r="A362" s="51">
        <v>13</v>
      </c>
      <c r="B362" s="51" t="s">
        <v>175</v>
      </c>
      <c r="C362" s="51" t="s">
        <v>109</v>
      </c>
      <c r="D362" s="51" t="s">
        <v>63</v>
      </c>
      <c r="E362" s="51" t="s">
        <v>53</v>
      </c>
      <c r="F362" s="51">
        <v>263</v>
      </c>
      <c r="G362" s="51">
        <v>352</v>
      </c>
    </row>
    <row r="363" spans="1:7">
      <c r="A363" s="51">
        <v>13</v>
      </c>
      <c r="B363" s="51" t="s">
        <v>175</v>
      </c>
      <c r="C363" s="51" t="s">
        <v>109</v>
      </c>
      <c r="D363" s="51" t="s">
        <v>46</v>
      </c>
      <c r="E363" s="51" t="s">
        <v>50</v>
      </c>
      <c r="F363" s="51">
        <v>6</v>
      </c>
      <c r="G363" s="51">
        <v>600</v>
      </c>
    </row>
    <row r="364" spans="1:7">
      <c r="A364" s="51">
        <v>13</v>
      </c>
      <c r="B364" s="51" t="s">
        <v>175</v>
      </c>
      <c r="C364" s="51" t="s">
        <v>109</v>
      </c>
      <c r="D364" s="51" t="s">
        <v>46</v>
      </c>
      <c r="E364" s="51" t="s">
        <v>51</v>
      </c>
      <c r="F364" s="51">
        <v>15</v>
      </c>
      <c r="G364" s="51">
        <v>600</v>
      </c>
    </row>
    <row r="365" spans="1:7">
      <c r="A365" s="51">
        <v>13</v>
      </c>
      <c r="B365" s="51" t="s">
        <v>175</v>
      </c>
      <c r="C365" s="51" t="s">
        <v>109</v>
      </c>
      <c r="D365" s="51" t="s">
        <v>46</v>
      </c>
      <c r="E365" s="51" t="s">
        <v>52</v>
      </c>
      <c r="F365" s="51">
        <v>75</v>
      </c>
      <c r="G365" s="51">
        <v>600</v>
      </c>
    </row>
    <row r="366" spans="1:7">
      <c r="A366" s="51">
        <v>13</v>
      </c>
      <c r="B366" s="51" t="s">
        <v>175</v>
      </c>
      <c r="C366" s="51" t="s">
        <v>109</v>
      </c>
      <c r="D366" s="51" t="s">
        <v>46</v>
      </c>
      <c r="E366" s="51" t="s">
        <v>53</v>
      </c>
      <c r="F366" s="51">
        <v>504</v>
      </c>
      <c r="G366" s="51">
        <v>600</v>
      </c>
    </row>
    <row r="367" spans="1:7">
      <c r="A367" s="51">
        <v>13</v>
      </c>
      <c r="B367" s="51" t="s">
        <v>175</v>
      </c>
      <c r="C367" s="51" t="s">
        <v>1275</v>
      </c>
      <c r="D367" s="51" t="s">
        <v>63</v>
      </c>
      <c r="E367" s="51" t="s">
        <v>51</v>
      </c>
      <c r="F367" s="51">
        <v>176</v>
      </c>
      <c r="G367" s="51">
        <v>10814</v>
      </c>
    </row>
    <row r="368" spans="1:7">
      <c r="A368" s="51">
        <v>13</v>
      </c>
      <c r="B368" s="51" t="s">
        <v>175</v>
      </c>
      <c r="C368" s="51" t="s">
        <v>1275</v>
      </c>
      <c r="D368" s="51" t="s">
        <v>63</v>
      </c>
      <c r="E368" s="51" t="s">
        <v>52</v>
      </c>
      <c r="F368" s="51">
        <v>2667</v>
      </c>
      <c r="G368" s="51">
        <v>10814</v>
      </c>
    </row>
    <row r="369" spans="1:7">
      <c r="A369" s="51">
        <v>13</v>
      </c>
      <c r="B369" s="51" t="s">
        <v>175</v>
      </c>
      <c r="C369" s="51" t="s">
        <v>1275</v>
      </c>
      <c r="D369" s="51" t="s">
        <v>63</v>
      </c>
      <c r="E369" s="51" t="s">
        <v>53</v>
      </c>
      <c r="F369" s="51">
        <v>7971</v>
      </c>
      <c r="G369" s="51">
        <v>10814</v>
      </c>
    </row>
    <row r="370" spans="1:7">
      <c r="A370" s="51">
        <v>13</v>
      </c>
      <c r="B370" s="51" t="s">
        <v>175</v>
      </c>
      <c r="C370" s="51" t="s">
        <v>1275</v>
      </c>
      <c r="D370" s="51" t="s">
        <v>46</v>
      </c>
      <c r="E370" s="51" t="s">
        <v>50</v>
      </c>
      <c r="F370" s="51">
        <v>1</v>
      </c>
      <c r="G370" s="51">
        <v>13533</v>
      </c>
    </row>
    <row r="371" spans="1:7">
      <c r="A371" s="51">
        <v>13</v>
      </c>
      <c r="B371" s="51" t="s">
        <v>175</v>
      </c>
      <c r="C371" s="51" t="s">
        <v>1275</v>
      </c>
      <c r="D371" s="51" t="s">
        <v>46</v>
      </c>
      <c r="E371" s="51" t="s">
        <v>51</v>
      </c>
      <c r="F371" s="51">
        <v>226</v>
      </c>
      <c r="G371" s="51">
        <v>13533</v>
      </c>
    </row>
    <row r="372" spans="1:7">
      <c r="A372" s="51">
        <v>13</v>
      </c>
      <c r="B372" s="51" t="s">
        <v>175</v>
      </c>
      <c r="C372" s="51" t="s">
        <v>1275</v>
      </c>
      <c r="D372" s="51" t="s">
        <v>46</v>
      </c>
      <c r="E372" s="51" t="s">
        <v>52</v>
      </c>
      <c r="F372" s="51">
        <v>3448</v>
      </c>
      <c r="G372" s="51">
        <v>13533</v>
      </c>
    </row>
    <row r="373" spans="1:7">
      <c r="A373" s="51">
        <v>13</v>
      </c>
      <c r="B373" s="51" t="s">
        <v>175</v>
      </c>
      <c r="C373" s="51" t="s">
        <v>1275</v>
      </c>
      <c r="D373" s="51" t="s">
        <v>46</v>
      </c>
      <c r="E373" s="51" t="s">
        <v>53</v>
      </c>
      <c r="F373" s="51">
        <v>9858</v>
      </c>
      <c r="G373" s="51">
        <v>13533</v>
      </c>
    </row>
    <row r="374" spans="1:7">
      <c r="A374" s="51">
        <v>13</v>
      </c>
      <c r="B374" s="51" t="s">
        <v>175</v>
      </c>
      <c r="C374" s="51" t="s">
        <v>59</v>
      </c>
      <c r="D374" s="51" t="s">
        <v>63</v>
      </c>
      <c r="E374" s="51" t="s">
        <v>50</v>
      </c>
      <c r="F374" s="51">
        <v>2</v>
      </c>
      <c r="G374" s="51">
        <v>8009</v>
      </c>
    </row>
    <row r="375" spans="1:7">
      <c r="A375" s="51">
        <v>13</v>
      </c>
      <c r="B375" s="51" t="s">
        <v>175</v>
      </c>
      <c r="C375" s="51" t="s">
        <v>59</v>
      </c>
      <c r="D375" s="51" t="s">
        <v>63</v>
      </c>
      <c r="E375" s="51" t="s">
        <v>51</v>
      </c>
      <c r="F375" s="51">
        <v>194</v>
      </c>
      <c r="G375" s="51">
        <v>8009</v>
      </c>
    </row>
    <row r="376" spans="1:7">
      <c r="A376" s="51">
        <v>13</v>
      </c>
      <c r="B376" s="51" t="s">
        <v>175</v>
      </c>
      <c r="C376" s="51" t="s">
        <v>59</v>
      </c>
      <c r="D376" s="51" t="s">
        <v>63</v>
      </c>
      <c r="E376" s="51" t="s">
        <v>52</v>
      </c>
      <c r="F376" s="51">
        <v>2144</v>
      </c>
      <c r="G376" s="51">
        <v>8009</v>
      </c>
    </row>
    <row r="377" spans="1:7">
      <c r="A377" s="51">
        <v>13</v>
      </c>
      <c r="B377" s="51" t="s">
        <v>175</v>
      </c>
      <c r="C377" s="51" t="s">
        <v>59</v>
      </c>
      <c r="D377" s="51" t="s">
        <v>63</v>
      </c>
      <c r="E377" s="51" t="s">
        <v>53</v>
      </c>
      <c r="F377" s="51">
        <v>5669</v>
      </c>
      <c r="G377" s="51">
        <v>8009</v>
      </c>
    </row>
    <row r="378" spans="1:7">
      <c r="A378" s="51">
        <v>13</v>
      </c>
      <c r="B378" s="51" t="s">
        <v>175</v>
      </c>
      <c r="C378" s="51" t="s">
        <v>59</v>
      </c>
      <c r="D378" s="51" t="s">
        <v>46</v>
      </c>
      <c r="E378" s="51" t="s">
        <v>50</v>
      </c>
      <c r="F378" s="51">
        <v>2</v>
      </c>
      <c r="G378" s="51">
        <v>10651</v>
      </c>
    </row>
    <row r="379" spans="1:7">
      <c r="A379" s="51">
        <v>13</v>
      </c>
      <c r="B379" s="51" t="s">
        <v>175</v>
      </c>
      <c r="C379" s="51" t="s">
        <v>59</v>
      </c>
      <c r="D379" s="51" t="s">
        <v>46</v>
      </c>
      <c r="E379" s="51" t="s">
        <v>51</v>
      </c>
      <c r="F379" s="51">
        <v>321</v>
      </c>
      <c r="G379" s="51">
        <v>10651</v>
      </c>
    </row>
    <row r="380" spans="1:7">
      <c r="A380" s="51">
        <v>13</v>
      </c>
      <c r="B380" s="51" t="s">
        <v>175</v>
      </c>
      <c r="C380" s="51" t="s">
        <v>59</v>
      </c>
      <c r="D380" s="51" t="s">
        <v>46</v>
      </c>
      <c r="E380" s="51" t="s">
        <v>52</v>
      </c>
      <c r="F380" s="51">
        <v>3123</v>
      </c>
      <c r="G380" s="51">
        <v>10651</v>
      </c>
    </row>
    <row r="381" spans="1:7">
      <c r="A381" s="51">
        <v>13</v>
      </c>
      <c r="B381" s="51" t="s">
        <v>175</v>
      </c>
      <c r="C381" s="51" t="s">
        <v>59</v>
      </c>
      <c r="D381" s="51" t="s">
        <v>46</v>
      </c>
      <c r="E381" s="51" t="s">
        <v>53</v>
      </c>
      <c r="F381" s="51">
        <v>7205</v>
      </c>
      <c r="G381" s="51">
        <v>10651</v>
      </c>
    </row>
    <row r="382" spans="1:7">
      <c r="A382" s="51">
        <v>13</v>
      </c>
      <c r="B382" s="51" t="s">
        <v>175</v>
      </c>
      <c r="C382" s="51" t="s">
        <v>1276</v>
      </c>
      <c r="D382" s="51" t="s">
        <v>63</v>
      </c>
      <c r="E382" s="51" t="s">
        <v>52</v>
      </c>
      <c r="F382" s="51">
        <v>26</v>
      </c>
      <c r="G382" s="51">
        <v>1617</v>
      </c>
    </row>
    <row r="383" spans="1:7">
      <c r="A383" s="51">
        <v>13</v>
      </c>
      <c r="B383" s="51" t="s">
        <v>175</v>
      </c>
      <c r="C383" s="51" t="s">
        <v>1276</v>
      </c>
      <c r="D383" s="51" t="s">
        <v>63</v>
      </c>
      <c r="E383" s="51" t="s">
        <v>53</v>
      </c>
      <c r="F383" s="51">
        <v>1591</v>
      </c>
      <c r="G383" s="51">
        <v>1617</v>
      </c>
    </row>
    <row r="384" spans="1:7">
      <c r="A384" s="51">
        <v>13</v>
      </c>
      <c r="B384" s="51" t="s">
        <v>175</v>
      </c>
      <c r="C384" s="51" t="s">
        <v>1276</v>
      </c>
      <c r="D384" s="51" t="s">
        <v>46</v>
      </c>
      <c r="E384" s="51" t="s">
        <v>52</v>
      </c>
      <c r="F384" s="51">
        <v>55</v>
      </c>
      <c r="G384" s="51">
        <v>2002</v>
      </c>
    </row>
    <row r="385" spans="1:7">
      <c r="A385" s="51">
        <v>13</v>
      </c>
      <c r="B385" s="51" t="s">
        <v>175</v>
      </c>
      <c r="C385" s="51" t="s">
        <v>1276</v>
      </c>
      <c r="D385" s="51" t="s">
        <v>46</v>
      </c>
      <c r="E385" s="51" t="s">
        <v>53</v>
      </c>
      <c r="F385" s="51">
        <v>1947</v>
      </c>
      <c r="G385" s="51">
        <v>2002</v>
      </c>
    </row>
    <row r="386" spans="1:7">
      <c r="A386" s="51">
        <v>13</v>
      </c>
      <c r="B386" s="51" t="s">
        <v>175</v>
      </c>
      <c r="C386" s="51" t="s">
        <v>61</v>
      </c>
      <c r="D386" s="51" t="s">
        <v>63</v>
      </c>
      <c r="E386" s="51" t="s">
        <v>48</v>
      </c>
      <c r="F386" s="51">
        <v>195</v>
      </c>
      <c r="G386" s="51">
        <v>10578</v>
      </c>
    </row>
    <row r="387" spans="1:7">
      <c r="A387" s="51">
        <v>13</v>
      </c>
      <c r="B387" s="51" t="s">
        <v>175</v>
      </c>
      <c r="C387" s="51" t="s">
        <v>61</v>
      </c>
      <c r="D387" s="51" t="s">
        <v>63</v>
      </c>
      <c r="E387" s="51" t="s">
        <v>49</v>
      </c>
      <c r="F387" s="51">
        <v>171</v>
      </c>
      <c r="G387" s="51">
        <v>10578</v>
      </c>
    </row>
    <row r="388" spans="1:7">
      <c r="A388" s="51">
        <v>13</v>
      </c>
      <c r="B388" s="51" t="s">
        <v>175</v>
      </c>
      <c r="C388" s="51" t="s">
        <v>61</v>
      </c>
      <c r="D388" s="51" t="s">
        <v>63</v>
      </c>
      <c r="E388" s="51" t="s">
        <v>50</v>
      </c>
      <c r="F388" s="51">
        <v>159</v>
      </c>
      <c r="G388" s="51">
        <v>10578</v>
      </c>
    </row>
    <row r="389" spans="1:7">
      <c r="A389" s="51">
        <v>13</v>
      </c>
      <c r="B389" s="51" t="s">
        <v>175</v>
      </c>
      <c r="C389" s="51" t="s">
        <v>61</v>
      </c>
      <c r="D389" s="51" t="s">
        <v>63</v>
      </c>
      <c r="E389" s="51" t="s">
        <v>51</v>
      </c>
      <c r="F389" s="51">
        <v>110</v>
      </c>
      <c r="G389" s="51">
        <v>10578</v>
      </c>
    </row>
    <row r="390" spans="1:7">
      <c r="A390" s="51">
        <v>13</v>
      </c>
      <c r="B390" s="51" t="s">
        <v>175</v>
      </c>
      <c r="C390" s="51" t="s">
        <v>61</v>
      </c>
      <c r="D390" s="51" t="s">
        <v>63</v>
      </c>
      <c r="E390" s="51" t="s">
        <v>52</v>
      </c>
      <c r="F390" s="51">
        <v>407</v>
      </c>
      <c r="G390" s="51">
        <v>10578</v>
      </c>
    </row>
    <row r="391" spans="1:7">
      <c r="A391" s="51">
        <v>13</v>
      </c>
      <c r="B391" s="51" t="s">
        <v>175</v>
      </c>
      <c r="C391" s="51" t="s">
        <v>61</v>
      </c>
      <c r="D391" s="51" t="s">
        <v>63</v>
      </c>
      <c r="E391" s="51" t="s">
        <v>53</v>
      </c>
      <c r="F391" s="51">
        <v>9536</v>
      </c>
      <c r="G391" s="51">
        <v>10578</v>
      </c>
    </row>
    <row r="392" spans="1:7">
      <c r="A392" s="51">
        <v>13</v>
      </c>
      <c r="B392" s="51" t="s">
        <v>175</v>
      </c>
      <c r="C392" s="51" t="s">
        <v>61</v>
      </c>
      <c r="D392" s="51" t="s">
        <v>46</v>
      </c>
      <c r="E392" s="51" t="s">
        <v>48</v>
      </c>
      <c r="F392" s="51">
        <v>149</v>
      </c>
      <c r="G392" s="51">
        <v>8781</v>
      </c>
    </row>
    <row r="393" spans="1:7">
      <c r="A393" s="51">
        <v>13</v>
      </c>
      <c r="B393" s="51" t="s">
        <v>175</v>
      </c>
      <c r="C393" s="51" t="s">
        <v>61</v>
      </c>
      <c r="D393" s="51" t="s">
        <v>46</v>
      </c>
      <c r="E393" s="51" t="s">
        <v>49</v>
      </c>
      <c r="F393" s="51">
        <v>135</v>
      </c>
      <c r="G393" s="51">
        <v>8781</v>
      </c>
    </row>
    <row r="394" spans="1:7">
      <c r="A394" s="51">
        <v>13</v>
      </c>
      <c r="B394" s="51" t="s">
        <v>175</v>
      </c>
      <c r="C394" s="51" t="s">
        <v>61</v>
      </c>
      <c r="D394" s="51" t="s">
        <v>46</v>
      </c>
      <c r="E394" s="51" t="s">
        <v>50</v>
      </c>
      <c r="F394" s="51">
        <v>107</v>
      </c>
      <c r="G394" s="51">
        <v>8781</v>
      </c>
    </row>
    <row r="395" spans="1:7">
      <c r="A395" s="51">
        <v>13</v>
      </c>
      <c r="B395" s="51" t="s">
        <v>175</v>
      </c>
      <c r="C395" s="51" t="s">
        <v>61</v>
      </c>
      <c r="D395" s="51" t="s">
        <v>46</v>
      </c>
      <c r="E395" s="51" t="s">
        <v>51</v>
      </c>
      <c r="F395" s="51">
        <v>44</v>
      </c>
      <c r="G395" s="51">
        <v>8781</v>
      </c>
    </row>
    <row r="396" spans="1:7">
      <c r="A396" s="51">
        <v>13</v>
      </c>
      <c r="B396" s="51" t="s">
        <v>175</v>
      </c>
      <c r="C396" s="51" t="s">
        <v>61</v>
      </c>
      <c r="D396" s="51" t="s">
        <v>46</v>
      </c>
      <c r="E396" s="51" t="s">
        <v>52</v>
      </c>
      <c r="F396" s="51">
        <v>200</v>
      </c>
      <c r="G396" s="51">
        <v>8781</v>
      </c>
    </row>
    <row r="397" spans="1:7">
      <c r="A397" s="51">
        <v>13</v>
      </c>
      <c r="B397" s="51" t="s">
        <v>175</v>
      </c>
      <c r="C397" s="51" t="s">
        <v>61</v>
      </c>
      <c r="D397" s="51" t="s">
        <v>46</v>
      </c>
      <c r="E397" s="51" t="s">
        <v>53</v>
      </c>
      <c r="F397" s="51">
        <v>8146</v>
      </c>
      <c r="G397" s="51">
        <v>8781</v>
      </c>
    </row>
    <row r="398" spans="1:7">
      <c r="A398" s="51">
        <v>13</v>
      </c>
      <c r="B398" s="51" t="s">
        <v>175</v>
      </c>
      <c r="C398" s="51" t="s">
        <v>45</v>
      </c>
      <c r="D398" s="51" t="s">
        <v>63</v>
      </c>
      <c r="E398" s="51" t="s">
        <v>48</v>
      </c>
      <c r="F398" s="51">
        <v>186</v>
      </c>
      <c r="G398" s="51"/>
    </row>
    <row r="399" spans="1:7">
      <c r="A399" s="51">
        <v>13</v>
      </c>
      <c r="B399" s="51" t="s">
        <v>175</v>
      </c>
      <c r="C399" s="51" t="s">
        <v>45</v>
      </c>
      <c r="D399" s="51" t="s">
        <v>63</v>
      </c>
      <c r="E399" s="51" t="s">
        <v>49</v>
      </c>
      <c r="F399" s="51">
        <v>40</v>
      </c>
      <c r="G399" s="51"/>
    </row>
    <row r="400" spans="1:7">
      <c r="A400" s="51">
        <v>13</v>
      </c>
      <c r="B400" s="51" t="s">
        <v>175</v>
      </c>
      <c r="C400" s="51" t="s">
        <v>45</v>
      </c>
      <c r="D400" s="51" t="s">
        <v>63</v>
      </c>
      <c r="E400" s="51" t="s">
        <v>50</v>
      </c>
      <c r="F400" s="51">
        <v>26</v>
      </c>
      <c r="G400" s="51"/>
    </row>
    <row r="401" spans="1:7">
      <c r="A401" s="51">
        <v>13</v>
      </c>
      <c r="B401" s="51" t="s">
        <v>175</v>
      </c>
      <c r="C401" s="51" t="s">
        <v>45</v>
      </c>
      <c r="D401" s="51" t="s">
        <v>63</v>
      </c>
      <c r="E401" s="51" t="s">
        <v>51</v>
      </c>
      <c r="F401" s="51">
        <v>49</v>
      </c>
      <c r="G401" s="51"/>
    </row>
    <row r="402" spans="1:7">
      <c r="A402" s="51">
        <v>13</v>
      </c>
      <c r="B402" s="51" t="s">
        <v>175</v>
      </c>
      <c r="C402" s="51" t="s">
        <v>45</v>
      </c>
      <c r="D402" s="51" t="s">
        <v>63</v>
      </c>
      <c r="E402" s="51" t="s">
        <v>52</v>
      </c>
      <c r="F402" s="51">
        <v>122</v>
      </c>
      <c r="G402" s="51"/>
    </row>
    <row r="403" spans="1:7">
      <c r="A403" s="51">
        <v>13</v>
      </c>
      <c r="B403" s="51" t="s">
        <v>175</v>
      </c>
      <c r="C403" s="51" t="s">
        <v>45</v>
      </c>
      <c r="D403" s="51" t="s">
        <v>63</v>
      </c>
      <c r="E403" s="51" t="s">
        <v>53</v>
      </c>
      <c r="F403" s="51">
        <v>333</v>
      </c>
      <c r="G403" s="51"/>
    </row>
    <row r="404" spans="1:7">
      <c r="A404" s="51">
        <v>13</v>
      </c>
      <c r="B404" s="51" t="s">
        <v>175</v>
      </c>
      <c r="C404" s="51" t="s">
        <v>45</v>
      </c>
      <c r="D404" s="51" t="s">
        <v>46</v>
      </c>
      <c r="E404" s="51" t="s">
        <v>48</v>
      </c>
      <c r="F404" s="51">
        <v>154</v>
      </c>
      <c r="G404" s="51"/>
    </row>
    <row r="405" spans="1:7">
      <c r="A405" s="51">
        <v>13</v>
      </c>
      <c r="B405" s="51" t="s">
        <v>175</v>
      </c>
      <c r="C405" s="51" t="s">
        <v>45</v>
      </c>
      <c r="D405" s="51" t="s">
        <v>46</v>
      </c>
      <c r="E405" s="51" t="s">
        <v>49</v>
      </c>
      <c r="F405" s="51">
        <v>37</v>
      </c>
      <c r="G405" s="51"/>
    </row>
    <row r="406" spans="1:7">
      <c r="A406" s="51">
        <v>13</v>
      </c>
      <c r="B406" s="51" t="s">
        <v>175</v>
      </c>
      <c r="C406" s="51" t="s">
        <v>45</v>
      </c>
      <c r="D406" s="51" t="s">
        <v>46</v>
      </c>
      <c r="E406" s="51" t="s">
        <v>50</v>
      </c>
      <c r="F406" s="51">
        <v>24</v>
      </c>
      <c r="G406" s="51"/>
    </row>
    <row r="407" spans="1:7">
      <c r="A407" s="51">
        <v>13</v>
      </c>
      <c r="B407" s="51" t="s">
        <v>175</v>
      </c>
      <c r="C407" s="51" t="s">
        <v>45</v>
      </c>
      <c r="D407" s="51" t="s">
        <v>46</v>
      </c>
      <c r="E407" s="51" t="s">
        <v>51</v>
      </c>
      <c r="F407" s="51">
        <v>6</v>
      </c>
      <c r="G407" s="51"/>
    </row>
    <row r="408" spans="1:7">
      <c r="A408" s="51">
        <v>13</v>
      </c>
      <c r="B408" s="51" t="s">
        <v>175</v>
      </c>
      <c r="C408" s="51" t="s">
        <v>45</v>
      </c>
      <c r="D408" s="51" t="s">
        <v>46</v>
      </c>
      <c r="E408" s="51" t="s">
        <v>52</v>
      </c>
      <c r="F408" s="51">
        <v>62</v>
      </c>
      <c r="G408" s="51"/>
    </row>
    <row r="409" spans="1:7">
      <c r="A409" s="51">
        <v>13</v>
      </c>
      <c r="B409" s="51" t="s">
        <v>175</v>
      </c>
      <c r="C409" s="51" t="s">
        <v>45</v>
      </c>
      <c r="D409" s="51" t="s">
        <v>46</v>
      </c>
      <c r="E409" s="51" t="s">
        <v>53</v>
      </c>
      <c r="F409" s="51">
        <v>293</v>
      </c>
      <c r="G409" s="51"/>
    </row>
    <row r="410" spans="1:7">
      <c r="A410" s="51">
        <v>15</v>
      </c>
      <c r="B410" s="51" t="s">
        <v>176</v>
      </c>
      <c r="C410" s="51" t="s">
        <v>1350</v>
      </c>
      <c r="D410" s="51" t="s">
        <v>63</v>
      </c>
      <c r="E410" s="51" t="s">
        <v>1349</v>
      </c>
      <c r="F410" s="51">
        <v>123</v>
      </c>
      <c r="G410" s="51"/>
    </row>
    <row r="411" spans="1:7">
      <c r="A411" s="51">
        <v>15</v>
      </c>
      <c r="B411" s="51" t="s">
        <v>176</v>
      </c>
      <c r="C411" s="51" t="s">
        <v>1350</v>
      </c>
      <c r="D411" s="51" t="s">
        <v>46</v>
      </c>
      <c r="E411" s="51" t="s">
        <v>1349</v>
      </c>
      <c r="F411" s="51">
        <v>119</v>
      </c>
      <c r="G411" s="51"/>
    </row>
    <row r="412" spans="1:7">
      <c r="A412" s="51">
        <v>15</v>
      </c>
      <c r="B412" s="51" t="s">
        <v>176</v>
      </c>
      <c r="C412" s="51" t="s">
        <v>54</v>
      </c>
      <c r="D412" s="51" t="s">
        <v>63</v>
      </c>
      <c r="E412" s="51" t="s">
        <v>48</v>
      </c>
      <c r="F412" s="51">
        <v>22</v>
      </c>
      <c r="G412" s="51">
        <v>33</v>
      </c>
    </row>
    <row r="413" spans="1:7">
      <c r="A413" s="51">
        <v>15</v>
      </c>
      <c r="B413" s="51" t="s">
        <v>176</v>
      </c>
      <c r="C413" s="51" t="s">
        <v>54</v>
      </c>
      <c r="D413" s="51" t="s">
        <v>63</v>
      </c>
      <c r="E413" s="51" t="s">
        <v>49</v>
      </c>
      <c r="F413" s="51">
        <v>5</v>
      </c>
      <c r="G413" s="51">
        <v>33</v>
      </c>
    </row>
    <row r="414" spans="1:7">
      <c r="A414" s="51">
        <v>15</v>
      </c>
      <c r="B414" s="51" t="s">
        <v>176</v>
      </c>
      <c r="C414" s="51" t="s">
        <v>54</v>
      </c>
      <c r="D414" s="51" t="s">
        <v>63</v>
      </c>
      <c r="E414" s="51" t="s">
        <v>51</v>
      </c>
      <c r="F414" s="51">
        <v>1</v>
      </c>
      <c r="G414" s="51">
        <v>33</v>
      </c>
    </row>
    <row r="415" spans="1:7">
      <c r="A415" s="51">
        <v>15</v>
      </c>
      <c r="B415" s="51" t="s">
        <v>176</v>
      </c>
      <c r="C415" s="51" t="s">
        <v>54</v>
      </c>
      <c r="D415" s="51" t="s">
        <v>63</v>
      </c>
      <c r="E415" s="51" t="s">
        <v>52</v>
      </c>
      <c r="F415" s="51">
        <v>1</v>
      </c>
      <c r="G415" s="51">
        <v>33</v>
      </c>
    </row>
    <row r="416" spans="1:7">
      <c r="A416" s="51">
        <v>15</v>
      </c>
      <c r="B416" s="51" t="s">
        <v>176</v>
      </c>
      <c r="C416" s="51" t="s">
        <v>54</v>
      </c>
      <c r="D416" s="51" t="s">
        <v>63</v>
      </c>
      <c r="E416" s="51" t="s">
        <v>53</v>
      </c>
      <c r="F416" s="51">
        <v>4</v>
      </c>
      <c r="G416" s="51">
        <v>33</v>
      </c>
    </row>
    <row r="417" spans="1:7">
      <c r="A417" s="51">
        <v>15</v>
      </c>
      <c r="B417" s="51" t="s">
        <v>176</v>
      </c>
      <c r="C417" s="51" t="s">
        <v>54</v>
      </c>
      <c r="D417" s="51" t="s">
        <v>46</v>
      </c>
      <c r="E417" s="51" t="s">
        <v>48</v>
      </c>
      <c r="F417" s="51">
        <v>26</v>
      </c>
      <c r="G417" s="51">
        <v>31</v>
      </c>
    </row>
    <row r="418" spans="1:7">
      <c r="A418" s="51">
        <v>15</v>
      </c>
      <c r="B418" s="51" t="s">
        <v>176</v>
      </c>
      <c r="C418" s="51" t="s">
        <v>54</v>
      </c>
      <c r="D418" s="51" t="s">
        <v>46</v>
      </c>
      <c r="E418" s="51" t="s">
        <v>49</v>
      </c>
      <c r="F418" s="51">
        <v>4</v>
      </c>
      <c r="G418" s="51">
        <v>31</v>
      </c>
    </row>
    <row r="419" spans="1:7">
      <c r="A419" s="51">
        <v>15</v>
      </c>
      <c r="B419" s="51" t="s">
        <v>176</v>
      </c>
      <c r="C419" s="51" t="s">
        <v>54</v>
      </c>
      <c r="D419" s="51" t="s">
        <v>46</v>
      </c>
      <c r="E419" s="51" t="s">
        <v>53</v>
      </c>
      <c r="F419" s="51">
        <v>1</v>
      </c>
      <c r="G419" s="51">
        <v>31</v>
      </c>
    </row>
    <row r="420" spans="1:7">
      <c r="A420" s="51">
        <v>15</v>
      </c>
      <c r="B420" s="51" t="s">
        <v>176</v>
      </c>
      <c r="C420" s="51" t="s">
        <v>55</v>
      </c>
      <c r="D420" s="51" t="s">
        <v>63</v>
      </c>
      <c r="E420" s="51" t="s">
        <v>48</v>
      </c>
      <c r="F420" s="51">
        <v>13</v>
      </c>
      <c r="G420" s="51">
        <v>590</v>
      </c>
    </row>
    <row r="421" spans="1:7">
      <c r="A421" s="51">
        <v>15</v>
      </c>
      <c r="B421" s="51" t="s">
        <v>176</v>
      </c>
      <c r="C421" s="51" t="s">
        <v>55</v>
      </c>
      <c r="D421" s="51" t="s">
        <v>63</v>
      </c>
      <c r="E421" s="51" t="s">
        <v>49</v>
      </c>
      <c r="F421" s="51">
        <v>129</v>
      </c>
      <c r="G421" s="51">
        <v>590</v>
      </c>
    </row>
    <row r="422" spans="1:7">
      <c r="A422" s="51">
        <v>15</v>
      </c>
      <c r="B422" s="51" t="s">
        <v>176</v>
      </c>
      <c r="C422" s="51" t="s">
        <v>55</v>
      </c>
      <c r="D422" s="51" t="s">
        <v>63</v>
      </c>
      <c r="E422" s="51" t="s">
        <v>50</v>
      </c>
      <c r="F422" s="51">
        <v>30</v>
      </c>
      <c r="G422" s="51">
        <v>590</v>
      </c>
    </row>
    <row r="423" spans="1:7">
      <c r="A423" s="51">
        <v>15</v>
      </c>
      <c r="B423" s="51" t="s">
        <v>176</v>
      </c>
      <c r="C423" s="51" t="s">
        <v>55</v>
      </c>
      <c r="D423" s="51" t="s">
        <v>63</v>
      </c>
      <c r="E423" s="51" t="s">
        <v>51</v>
      </c>
      <c r="F423" s="51">
        <v>2</v>
      </c>
      <c r="G423" s="51">
        <v>590</v>
      </c>
    </row>
    <row r="424" spans="1:7">
      <c r="A424" s="51">
        <v>15</v>
      </c>
      <c r="B424" s="51" t="s">
        <v>176</v>
      </c>
      <c r="C424" s="51" t="s">
        <v>55</v>
      </c>
      <c r="D424" s="51" t="s">
        <v>63</v>
      </c>
      <c r="E424" s="51" t="s">
        <v>52</v>
      </c>
      <c r="F424" s="51">
        <v>21</v>
      </c>
      <c r="G424" s="51">
        <v>590</v>
      </c>
    </row>
    <row r="425" spans="1:7">
      <c r="A425" s="51">
        <v>15</v>
      </c>
      <c r="B425" s="51" t="s">
        <v>176</v>
      </c>
      <c r="C425" s="51" t="s">
        <v>55</v>
      </c>
      <c r="D425" s="51" t="s">
        <v>63</v>
      </c>
      <c r="E425" s="51" t="s">
        <v>53</v>
      </c>
      <c r="F425" s="51">
        <v>395</v>
      </c>
      <c r="G425" s="51">
        <v>590</v>
      </c>
    </row>
    <row r="426" spans="1:7">
      <c r="A426" s="51">
        <v>15</v>
      </c>
      <c r="B426" s="51" t="s">
        <v>176</v>
      </c>
      <c r="C426" s="51" t="s">
        <v>55</v>
      </c>
      <c r="D426" s="51" t="s">
        <v>46</v>
      </c>
      <c r="E426" s="51" t="s">
        <v>48</v>
      </c>
      <c r="F426" s="51">
        <v>14</v>
      </c>
      <c r="G426" s="51">
        <v>386</v>
      </c>
    </row>
    <row r="427" spans="1:7">
      <c r="A427" s="51">
        <v>15</v>
      </c>
      <c r="B427" s="51" t="s">
        <v>176</v>
      </c>
      <c r="C427" s="51" t="s">
        <v>55</v>
      </c>
      <c r="D427" s="51" t="s">
        <v>46</v>
      </c>
      <c r="E427" s="51" t="s">
        <v>49</v>
      </c>
      <c r="F427" s="51">
        <v>96</v>
      </c>
      <c r="G427" s="51">
        <v>386</v>
      </c>
    </row>
    <row r="428" spans="1:7">
      <c r="A428" s="51">
        <v>15</v>
      </c>
      <c r="B428" s="51" t="s">
        <v>176</v>
      </c>
      <c r="C428" s="51" t="s">
        <v>55</v>
      </c>
      <c r="D428" s="51" t="s">
        <v>46</v>
      </c>
      <c r="E428" s="51" t="s">
        <v>50</v>
      </c>
      <c r="F428" s="51">
        <v>13</v>
      </c>
      <c r="G428" s="51">
        <v>386</v>
      </c>
    </row>
    <row r="429" spans="1:7">
      <c r="A429" s="51">
        <v>15</v>
      </c>
      <c r="B429" s="51" t="s">
        <v>176</v>
      </c>
      <c r="C429" s="51" t="s">
        <v>55</v>
      </c>
      <c r="D429" s="51" t="s">
        <v>46</v>
      </c>
      <c r="E429" s="51" t="s">
        <v>51</v>
      </c>
      <c r="F429" s="51">
        <v>1</v>
      </c>
      <c r="G429" s="51">
        <v>386</v>
      </c>
    </row>
    <row r="430" spans="1:7">
      <c r="A430" s="51">
        <v>15</v>
      </c>
      <c r="B430" s="51" t="s">
        <v>176</v>
      </c>
      <c r="C430" s="51" t="s">
        <v>55</v>
      </c>
      <c r="D430" s="51" t="s">
        <v>46</v>
      </c>
      <c r="E430" s="51" t="s">
        <v>52</v>
      </c>
      <c r="F430" s="51">
        <v>18</v>
      </c>
      <c r="G430" s="51">
        <v>386</v>
      </c>
    </row>
    <row r="431" spans="1:7">
      <c r="A431" s="51">
        <v>15</v>
      </c>
      <c r="B431" s="51" t="s">
        <v>176</v>
      </c>
      <c r="C431" s="51" t="s">
        <v>55</v>
      </c>
      <c r="D431" s="51" t="s">
        <v>46</v>
      </c>
      <c r="E431" s="51" t="s">
        <v>53</v>
      </c>
      <c r="F431" s="51">
        <v>244</v>
      </c>
      <c r="G431" s="51">
        <v>386</v>
      </c>
    </row>
    <row r="432" spans="1:7">
      <c r="A432" s="51">
        <v>15</v>
      </c>
      <c r="B432" s="51" t="s">
        <v>176</v>
      </c>
      <c r="C432" s="51" t="s">
        <v>56</v>
      </c>
      <c r="D432" s="51" t="s">
        <v>63</v>
      </c>
      <c r="E432" s="51" t="s">
        <v>49</v>
      </c>
      <c r="F432" s="51">
        <v>12</v>
      </c>
      <c r="G432" s="51">
        <v>381</v>
      </c>
    </row>
    <row r="433" spans="1:7">
      <c r="A433" s="51">
        <v>15</v>
      </c>
      <c r="B433" s="51" t="s">
        <v>176</v>
      </c>
      <c r="C433" s="51" t="s">
        <v>56</v>
      </c>
      <c r="D433" s="51" t="s">
        <v>63</v>
      </c>
      <c r="E433" s="51" t="s">
        <v>50</v>
      </c>
      <c r="F433" s="51">
        <v>100</v>
      </c>
      <c r="G433" s="51">
        <v>381</v>
      </c>
    </row>
    <row r="434" spans="1:7">
      <c r="A434" s="51">
        <v>15</v>
      </c>
      <c r="B434" s="51" t="s">
        <v>176</v>
      </c>
      <c r="C434" s="51" t="s">
        <v>56</v>
      </c>
      <c r="D434" s="51" t="s">
        <v>63</v>
      </c>
      <c r="E434" s="51" t="s">
        <v>51</v>
      </c>
      <c r="F434" s="51">
        <v>15</v>
      </c>
      <c r="G434" s="51">
        <v>381</v>
      </c>
    </row>
    <row r="435" spans="1:7">
      <c r="A435" s="51">
        <v>15</v>
      </c>
      <c r="B435" s="51" t="s">
        <v>176</v>
      </c>
      <c r="C435" s="51" t="s">
        <v>56</v>
      </c>
      <c r="D435" s="51" t="s">
        <v>63</v>
      </c>
      <c r="E435" s="51" t="s">
        <v>52</v>
      </c>
      <c r="F435" s="51">
        <v>74</v>
      </c>
      <c r="G435" s="51">
        <v>381</v>
      </c>
    </row>
    <row r="436" spans="1:7">
      <c r="A436" s="51">
        <v>15</v>
      </c>
      <c r="B436" s="51" t="s">
        <v>176</v>
      </c>
      <c r="C436" s="51" t="s">
        <v>56</v>
      </c>
      <c r="D436" s="51" t="s">
        <v>63</v>
      </c>
      <c r="E436" s="51" t="s">
        <v>53</v>
      </c>
      <c r="F436" s="51">
        <v>180</v>
      </c>
      <c r="G436" s="51">
        <v>381</v>
      </c>
    </row>
    <row r="437" spans="1:7">
      <c r="A437" s="51">
        <v>15</v>
      </c>
      <c r="B437" s="51" t="s">
        <v>176</v>
      </c>
      <c r="C437" s="51" t="s">
        <v>56</v>
      </c>
      <c r="D437" s="51" t="s">
        <v>46</v>
      </c>
      <c r="E437" s="51" t="s">
        <v>49</v>
      </c>
      <c r="F437" s="51">
        <v>13</v>
      </c>
      <c r="G437" s="51">
        <v>266</v>
      </c>
    </row>
    <row r="438" spans="1:7">
      <c r="A438" s="51">
        <v>15</v>
      </c>
      <c r="B438" s="51" t="s">
        <v>176</v>
      </c>
      <c r="C438" s="51" t="s">
        <v>56</v>
      </c>
      <c r="D438" s="51" t="s">
        <v>46</v>
      </c>
      <c r="E438" s="51" t="s">
        <v>50</v>
      </c>
      <c r="F438" s="51">
        <v>92</v>
      </c>
      <c r="G438" s="51">
        <v>266</v>
      </c>
    </row>
    <row r="439" spans="1:7">
      <c r="A439" s="51">
        <v>15</v>
      </c>
      <c r="B439" s="51" t="s">
        <v>176</v>
      </c>
      <c r="C439" s="51" t="s">
        <v>56</v>
      </c>
      <c r="D439" s="51" t="s">
        <v>46</v>
      </c>
      <c r="E439" s="51" t="s">
        <v>51</v>
      </c>
      <c r="F439" s="51">
        <v>21</v>
      </c>
      <c r="G439" s="51">
        <v>266</v>
      </c>
    </row>
    <row r="440" spans="1:7">
      <c r="A440" s="51">
        <v>15</v>
      </c>
      <c r="B440" s="51" t="s">
        <v>176</v>
      </c>
      <c r="C440" s="51" t="s">
        <v>56</v>
      </c>
      <c r="D440" s="51" t="s">
        <v>46</v>
      </c>
      <c r="E440" s="51" t="s">
        <v>52</v>
      </c>
      <c r="F440" s="51">
        <v>19</v>
      </c>
      <c r="G440" s="51">
        <v>266</v>
      </c>
    </row>
    <row r="441" spans="1:7">
      <c r="A441" s="51">
        <v>15</v>
      </c>
      <c r="B441" s="51" t="s">
        <v>176</v>
      </c>
      <c r="C441" s="51" t="s">
        <v>56</v>
      </c>
      <c r="D441" s="51" t="s">
        <v>46</v>
      </c>
      <c r="E441" s="51" t="s">
        <v>53</v>
      </c>
      <c r="F441" s="51">
        <v>121</v>
      </c>
      <c r="G441" s="51">
        <v>266</v>
      </c>
    </row>
    <row r="442" spans="1:7">
      <c r="A442" s="51">
        <v>15</v>
      </c>
      <c r="B442" s="51" t="s">
        <v>176</v>
      </c>
      <c r="C442" s="51" t="s">
        <v>1273</v>
      </c>
      <c r="D442" s="51" t="s">
        <v>63</v>
      </c>
      <c r="E442" s="51" t="s">
        <v>50</v>
      </c>
      <c r="F442" s="51">
        <v>6</v>
      </c>
      <c r="G442" s="51">
        <v>440</v>
      </c>
    </row>
    <row r="443" spans="1:7">
      <c r="A443" s="51">
        <v>15</v>
      </c>
      <c r="B443" s="51" t="s">
        <v>176</v>
      </c>
      <c r="C443" s="51" t="s">
        <v>1273</v>
      </c>
      <c r="D443" s="51" t="s">
        <v>63</v>
      </c>
      <c r="E443" s="51" t="s">
        <v>51</v>
      </c>
      <c r="F443" s="51">
        <v>27</v>
      </c>
      <c r="G443" s="51">
        <v>440</v>
      </c>
    </row>
    <row r="444" spans="1:7">
      <c r="A444" s="51">
        <v>15</v>
      </c>
      <c r="B444" s="51" t="s">
        <v>176</v>
      </c>
      <c r="C444" s="51" t="s">
        <v>1273</v>
      </c>
      <c r="D444" s="51" t="s">
        <v>63</v>
      </c>
      <c r="E444" s="51" t="s">
        <v>52</v>
      </c>
      <c r="F444" s="51">
        <v>109</v>
      </c>
      <c r="G444" s="51">
        <v>440</v>
      </c>
    </row>
    <row r="445" spans="1:7">
      <c r="A445" s="51">
        <v>15</v>
      </c>
      <c r="B445" s="51" t="s">
        <v>176</v>
      </c>
      <c r="C445" s="51" t="s">
        <v>1273</v>
      </c>
      <c r="D445" s="51" t="s">
        <v>63</v>
      </c>
      <c r="E445" s="51" t="s">
        <v>53</v>
      </c>
      <c r="F445" s="51">
        <v>298</v>
      </c>
      <c r="G445" s="51">
        <v>440</v>
      </c>
    </row>
    <row r="446" spans="1:7">
      <c r="A446" s="51">
        <v>15</v>
      </c>
      <c r="B446" s="51" t="s">
        <v>176</v>
      </c>
      <c r="C446" s="51" t="s">
        <v>1273</v>
      </c>
      <c r="D446" s="51" t="s">
        <v>46</v>
      </c>
      <c r="E446" s="51" t="s">
        <v>50</v>
      </c>
      <c r="F446" s="51">
        <v>7</v>
      </c>
      <c r="G446" s="51">
        <v>299</v>
      </c>
    </row>
    <row r="447" spans="1:7">
      <c r="A447" s="51">
        <v>15</v>
      </c>
      <c r="B447" s="51" t="s">
        <v>176</v>
      </c>
      <c r="C447" s="51" t="s">
        <v>1273</v>
      </c>
      <c r="D447" s="51" t="s">
        <v>46</v>
      </c>
      <c r="E447" s="51" t="s">
        <v>51</v>
      </c>
      <c r="F447" s="51">
        <v>34</v>
      </c>
      <c r="G447" s="51">
        <v>299</v>
      </c>
    </row>
    <row r="448" spans="1:7">
      <c r="A448" s="51">
        <v>15</v>
      </c>
      <c r="B448" s="51" t="s">
        <v>176</v>
      </c>
      <c r="C448" s="51" t="s">
        <v>1273</v>
      </c>
      <c r="D448" s="51" t="s">
        <v>46</v>
      </c>
      <c r="E448" s="51" t="s">
        <v>52</v>
      </c>
      <c r="F448" s="51">
        <v>62</v>
      </c>
      <c r="G448" s="51">
        <v>299</v>
      </c>
    </row>
    <row r="449" spans="1:7">
      <c r="A449" s="51">
        <v>15</v>
      </c>
      <c r="B449" s="51" t="s">
        <v>176</v>
      </c>
      <c r="C449" s="51" t="s">
        <v>1273</v>
      </c>
      <c r="D449" s="51" t="s">
        <v>46</v>
      </c>
      <c r="E449" s="51" t="s">
        <v>53</v>
      </c>
      <c r="F449" s="51">
        <v>196</v>
      </c>
      <c r="G449" s="51">
        <v>299</v>
      </c>
    </row>
    <row r="450" spans="1:7">
      <c r="A450" s="51">
        <v>15</v>
      </c>
      <c r="B450" s="51" t="s">
        <v>176</v>
      </c>
      <c r="C450" s="51" t="s">
        <v>1274</v>
      </c>
      <c r="D450" s="51" t="s">
        <v>63</v>
      </c>
      <c r="E450" s="51" t="s">
        <v>50</v>
      </c>
      <c r="F450" s="51">
        <v>4</v>
      </c>
      <c r="G450" s="51">
        <v>153</v>
      </c>
    </row>
    <row r="451" spans="1:7">
      <c r="A451" s="51">
        <v>15</v>
      </c>
      <c r="B451" s="51" t="s">
        <v>176</v>
      </c>
      <c r="C451" s="51" t="s">
        <v>1274</v>
      </c>
      <c r="D451" s="51" t="s">
        <v>63</v>
      </c>
      <c r="E451" s="51" t="s">
        <v>51</v>
      </c>
      <c r="F451" s="51">
        <v>11</v>
      </c>
      <c r="G451" s="51">
        <v>153</v>
      </c>
    </row>
    <row r="452" spans="1:7">
      <c r="A452" s="51">
        <v>15</v>
      </c>
      <c r="B452" s="51" t="s">
        <v>176</v>
      </c>
      <c r="C452" s="51" t="s">
        <v>1274</v>
      </c>
      <c r="D452" s="51" t="s">
        <v>63</v>
      </c>
      <c r="E452" s="51" t="s">
        <v>52</v>
      </c>
      <c r="F452" s="51">
        <v>71</v>
      </c>
      <c r="G452" s="51">
        <v>153</v>
      </c>
    </row>
    <row r="453" spans="1:7">
      <c r="A453" s="51">
        <v>15</v>
      </c>
      <c r="B453" s="51" t="s">
        <v>176</v>
      </c>
      <c r="C453" s="51" t="s">
        <v>1274</v>
      </c>
      <c r="D453" s="51" t="s">
        <v>63</v>
      </c>
      <c r="E453" s="51" t="s">
        <v>53</v>
      </c>
      <c r="F453" s="51">
        <v>67</v>
      </c>
      <c r="G453" s="51">
        <v>153</v>
      </c>
    </row>
    <row r="454" spans="1:7">
      <c r="A454" s="51">
        <v>15</v>
      </c>
      <c r="B454" s="51" t="s">
        <v>176</v>
      </c>
      <c r="C454" s="51" t="s">
        <v>1274</v>
      </c>
      <c r="D454" s="51" t="s">
        <v>46</v>
      </c>
      <c r="E454" s="51" t="s">
        <v>50</v>
      </c>
      <c r="F454" s="51">
        <v>1</v>
      </c>
      <c r="G454" s="51">
        <v>96</v>
      </c>
    </row>
    <row r="455" spans="1:7">
      <c r="A455" s="51">
        <v>15</v>
      </c>
      <c r="B455" s="51" t="s">
        <v>176</v>
      </c>
      <c r="C455" s="51" t="s">
        <v>1274</v>
      </c>
      <c r="D455" s="51" t="s">
        <v>46</v>
      </c>
      <c r="E455" s="51" t="s">
        <v>51</v>
      </c>
      <c r="F455" s="51">
        <v>7</v>
      </c>
      <c r="G455" s="51">
        <v>96</v>
      </c>
    </row>
    <row r="456" spans="1:7">
      <c r="A456" s="51">
        <v>15</v>
      </c>
      <c r="B456" s="51" t="s">
        <v>176</v>
      </c>
      <c r="C456" s="51" t="s">
        <v>1274</v>
      </c>
      <c r="D456" s="51" t="s">
        <v>46</v>
      </c>
      <c r="E456" s="51" t="s">
        <v>52</v>
      </c>
      <c r="F456" s="51">
        <v>27</v>
      </c>
      <c r="G456" s="51">
        <v>96</v>
      </c>
    </row>
    <row r="457" spans="1:7">
      <c r="A457" s="51">
        <v>15</v>
      </c>
      <c r="B457" s="51" t="s">
        <v>176</v>
      </c>
      <c r="C457" s="51" t="s">
        <v>1274</v>
      </c>
      <c r="D457" s="51" t="s">
        <v>46</v>
      </c>
      <c r="E457" s="51" t="s">
        <v>53</v>
      </c>
      <c r="F457" s="51">
        <v>61</v>
      </c>
      <c r="G457" s="51">
        <v>96</v>
      </c>
    </row>
    <row r="458" spans="1:7">
      <c r="A458" s="51">
        <v>15</v>
      </c>
      <c r="B458" s="51" t="s">
        <v>176</v>
      </c>
      <c r="C458" s="51" t="s">
        <v>109</v>
      </c>
      <c r="D458" s="51" t="s">
        <v>63</v>
      </c>
      <c r="E458" s="51" t="s">
        <v>52</v>
      </c>
      <c r="F458" s="51">
        <v>12</v>
      </c>
      <c r="G458" s="51">
        <v>26</v>
      </c>
    </row>
    <row r="459" spans="1:7">
      <c r="A459" s="51">
        <v>15</v>
      </c>
      <c r="B459" s="51" t="s">
        <v>176</v>
      </c>
      <c r="C459" s="51" t="s">
        <v>109</v>
      </c>
      <c r="D459" s="51" t="s">
        <v>63</v>
      </c>
      <c r="E459" s="51" t="s">
        <v>53</v>
      </c>
      <c r="F459" s="51">
        <v>14</v>
      </c>
      <c r="G459" s="51">
        <v>26</v>
      </c>
    </row>
    <row r="460" spans="1:7">
      <c r="A460" s="51">
        <v>15</v>
      </c>
      <c r="B460" s="51" t="s">
        <v>176</v>
      </c>
      <c r="C460" s="51" t="s">
        <v>109</v>
      </c>
      <c r="D460" s="51" t="s">
        <v>46</v>
      </c>
      <c r="E460" s="51" t="s">
        <v>50</v>
      </c>
      <c r="F460" s="51">
        <v>1</v>
      </c>
      <c r="G460" s="51">
        <v>22</v>
      </c>
    </row>
    <row r="461" spans="1:7">
      <c r="A461" s="51">
        <v>15</v>
      </c>
      <c r="B461" s="51" t="s">
        <v>176</v>
      </c>
      <c r="C461" s="51" t="s">
        <v>109</v>
      </c>
      <c r="D461" s="51" t="s">
        <v>46</v>
      </c>
      <c r="E461" s="51" t="s">
        <v>51</v>
      </c>
      <c r="F461" s="51">
        <v>2</v>
      </c>
      <c r="G461" s="51">
        <v>22</v>
      </c>
    </row>
    <row r="462" spans="1:7">
      <c r="A462" s="51">
        <v>15</v>
      </c>
      <c r="B462" s="51" t="s">
        <v>176</v>
      </c>
      <c r="C462" s="51" t="s">
        <v>109</v>
      </c>
      <c r="D462" s="51" t="s">
        <v>46</v>
      </c>
      <c r="E462" s="51" t="s">
        <v>52</v>
      </c>
      <c r="F462" s="51">
        <v>2</v>
      </c>
      <c r="G462" s="51">
        <v>22</v>
      </c>
    </row>
    <row r="463" spans="1:7">
      <c r="A463" s="51">
        <v>15</v>
      </c>
      <c r="B463" s="51" t="s">
        <v>176</v>
      </c>
      <c r="C463" s="51" t="s">
        <v>109</v>
      </c>
      <c r="D463" s="51" t="s">
        <v>46</v>
      </c>
      <c r="E463" s="51" t="s">
        <v>53</v>
      </c>
      <c r="F463" s="51">
        <v>17</v>
      </c>
      <c r="G463" s="51">
        <v>22</v>
      </c>
    </row>
    <row r="464" spans="1:7">
      <c r="A464" s="51">
        <v>15</v>
      </c>
      <c r="B464" s="51" t="s">
        <v>176</v>
      </c>
      <c r="C464" s="51" t="s">
        <v>1275</v>
      </c>
      <c r="D464" s="51" t="s">
        <v>63</v>
      </c>
      <c r="E464" s="51" t="s">
        <v>52</v>
      </c>
      <c r="F464" s="51">
        <v>32</v>
      </c>
      <c r="G464" s="51">
        <v>219</v>
      </c>
    </row>
    <row r="465" spans="1:7">
      <c r="A465" s="51">
        <v>15</v>
      </c>
      <c r="B465" s="51" t="s">
        <v>176</v>
      </c>
      <c r="C465" s="51" t="s">
        <v>1275</v>
      </c>
      <c r="D465" s="51" t="s">
        <v>63</v>
      </c>
      <c r="E465" s="51" t="s">
        <v>53</v>
      </c>
      <c r="F465" s="51">
        <v>187</v>
      </c>
      <c r="G465" s="51">
        <v>219</v>
      </c>
    </row>
    <row r="466" spans="1:7">
      <c r="A466" s="51">
        <v>15</v>
      </c>
      <c r="B466" s="51" t="s">
        <v>176</v>
      </c>
      <c r="C466" s="51" t="s">
        <v>1275</v>
      </c>
      <c r="D466" s="51" t="s">
        <v>46</v>
      </c>
      <c r="E466" s="51" t="s">
        <v>51</v>
      </c>
      <c r="F466" s="51">
        <v>1</v>
      </c>
      <c r="G466" s="51">
        <v>177</v>
      </c>
    </row>
    <row r="467" spans="1:7">
      <c r="A467" s="51">
        <v>15</v>
      </c>
      <c r="B467" s="51" t="s">
        <v>176</v>
      </c>
      <c r="C467" s="51" t="s">
        <v>1275</v>
      </c>
      <c r="D467" s="51" t="s">
        <v>46</v>
      </c>
      <c r="E467" s="51" t="s">
        <v>52</v>
      </c>
      <c r="F467" s="51">
        <v>46</v>
      </c>
      <c r="G467" s="51">
        <v>177</v>
      </c>
    </row>
    <row r="468" spans="1:7">
      <c r="A468" s="51">
        <v>15</v>
      </c>
      <c r="B468" s="51" t="s">
        <v>176</v>
      </c>
      <c r="C468" s="51" t="s">
        <v>1275</v>
      </c>
      <c r="D468" s="51" t="s">
        <v>46</v>
      </c>
      <c r="E468" s="51" t="s">
        <v>53</v>
      </c>
      <c r="F468" s="51">
        <v>130</v>
      </c>
      <c r="G468" s="51">
        <v>177</v>
      </c>
    </row>
    <row r="469" spans="1:7">
      <c r="A469" s="51">
        <v>15</v>
      </c>
      <c r="B469" s="51" t="s">
        <v>176</v>
      </c>
      <c r="C469" s="51" t="s">
        <v>59</v>
      </c>
      <c r="D469" s="51" t="s">
        <v>63</v>
      </c>
      <c r="E469" s="51" t="s">
        <v>51</v>
      </c>
      <c r="F469" s="51">
        <v>3</v>
      </c>
      <c r="G469" s="51">
        <v>175</v>
      </c>
    </row>
    <row r="470" spans="1:7">
      <c r="A470" s="51">
        <v>15</v>
      </c>
      <c r="B470" s="51" t="s">
        <v>176</v>
      </c>
      <c r="C470" s="51" t="s">
        <v>59</v>
      </c>
      <c r="D470" s="51" t="s">
        <v>63</v>
      </c>
      <c r="E470" s="51" t="s">
        <v>52</v>
      </c>
      <c r="F470" s="51">
        <v>47</v>
      </c>
      <c r="G470" s="51">
        <v>175</v>
      </c>
    </row>
    <row r="471" spans="1:7">
      <c r="A471" s="51">
        <v>15</v>
      </c>
      <c r="B471" s="51" t="s">
        <v>176</v>
      </c>
      <c r="C471" s="51" t="s">
        <v>59</v>
      </c>
      <c r="D471" s="51" t="s">
        <v>63</v>
      </c>
      <c r="E471" s="51" t="s">
        <v>53</v>
      </c>
      <c r="F471" s="51">
        <v>125</v>
      </c>
      <c r="G471" s="51">
        <v>175</v>
      </c>
    </row>
    <row r="472" spans="1:7">
      <c r="A472" s="51">
        <v>15</v>
      </c>
      <c r="B472" s="51" t="s">
        <v>176</v>
      </c>
      <c r="C472" s="51" t="s">
        <v>59</v>
      </c>
      <c r="D472" s="51" t="s">
        <v>46</v>
      </c>
      <c r="E472" s="51" t="s">
        <v>51</v>
      </c>
      <c r="F472" s="51">
        <v>3</v>
      </c>
      <c r="G472" s="51">
        <v>223</v>
      </c>
    </row>
    <row r="473" spans="1:7">
      <c r="A473" s="51">
        <v>15</v>
      </c>
      <c r="B473" s="51" t="s">
        <v>176</v>
      </c>
      <c r="C473" s="51" t="s">
        <v>59</v>
      </c>
      <c r="D473" s="51" t="s">
        <v>46</v>
      </c>
      <c r="E473" s="51" t="s">
        <v>52</v>
      </c>
      <c r="F473" s="51">
        <v>50</v>
      </c>
      <c r="G473" s="51">
        <v>223</v>
      </c>
    </row>
    <row r="474" spans="1:7">
      <c r="A474" s="51">
        <v>15</v>
      </c>
      <c r="B474" s="51" t="s">
        <v>176</v>
      </c>
      <c r="C474" s="51" t="s">
        <v>59</v>
      </c>
      <c r="D474" s="51" t="s">
        <v>46</v>
      </c>
      <c r="E474" s="51" t="s">
        <v>53</v>
      </c>
      <c r="F474" s="51">
        <v>170</v>
      </c>
      <c r="G474" s="51">
        <v>223</v>
      </c>
    </row>
    <row r="475" spans="1:7">
      <c r="A475" s="51">
        <v>15</v>
      </c>
      <c r="B475" s="51" t="s">
        <v>176</v>
      </c>
      <c r="C475" s="51" t="s">
        <v>1276</v>
      </c>
      <c r="D475" s="51" t="s">
        <v>63</v>
      </c>
      <c r="E475" s="51" t="s">
        <v>52</v>
      </c>
      <c r="F475" s="51">
        <v>3</v>
      </c>
      <c r="G475" s="51">
        <v>86</v>
      </c>
    </row>
    <row r="476" spans="1:7">
      <c r="A476" s="51">
        <v>15</v>
      </c>
      <c r="B476" s="51" t="s">
        <v>176</v>
      </c>
      <c r="C476" s="51" t="s">
        <v>1276</v>
      </c>
      <c r="D476" s="51" t="s">
        <v>63</v>
      </c>
      <c r="E476" s="51" t="s">
        <v>53</v>
      </c>
      <c r="F476" s="51">
        <v>83</v>
      </c>
      <c r="G476" s="51">
        <v>86</v>
      </c>
    </row>
    <row r="477" spans="1:7">
      <c r="A477" s="51">
        <v>15</v>
      </c>
      <c r="B477" s="51" t="s">
        <v>176</v>
      </c>
      <c r="C477" s="51" t="s">
        <v>1276</v>
      </c>
      <c r="D477" s="51" t="s">
        <v>46</v>
      </c>
      <c r="E477" s="51" t="s">
        <v>52</v>
      </c>
      <c r="F477" s="51">
        <v>2</v>
      </c>
      <c r="G477" s="51">
        <v>113</v>
      </c>
    </row>
    <row r="478" spans="1:7">
      <c r="A478" s="51">
        <v>15</v>
      </c>
      <c r="B478" s="51" t="s">
        <v>176</v>
      </c>
      <c r="C478" s="51" t="s">
        <v>1276</v>
      </c>
      <c r="D478" s="51" t="s">
        <v>46</v>
      </c>
      <c r="E478" s="51" t="s">
        <v>53</v>
      </c>
      <c r="F478" s="51">
        <v>111</v>
      </c>
      <c r="G478" s="51">
        <v>113</v>
      </c>
    </row>
    <row r="479" spans="1:7">
      <c r="A479" s="51">
        <v>15</v>
      </c>
      <c r="B479" s="51" t="s">
        <v>176</v>
      </c>
      <c r="C479" s="51" t="s">
        <v>61</v>
      </c>
      <c r="D479" s="51" t="s">
        <v>63</v>
      </c>
      <c r="E479" s="51" t="s">
        <v>48</v>
      </c>
      <c r="F479" s="51">
        <v>3</v>
      </c>
      <c r="G479" s="51">
        <v>122</v>
      </c>
    </row>
    <row r="480" spans="1:7">
      <c r="A480" s="51">
        <v>15</v>
      </c>
      <c r="B480" s="51" t="s">
        <v>176</v>
      </c>
      <c r="C480" s="51" t="s">
        <v>61</v>
      </c>
      <c r="D480" s="51" t="s">
        <v>63</v>
      </c>
      <c r="E480" s="51" t="s">
        <v>49</v>
      </c>
      <c r="F480" s="51">
        <v>1</v>
      </c>
      <c r="G480" s="51">
        <v>122</v>
      </c>
    </row>
    <row r="481" spans="1:7">
      <c r="A481" s="51">
        <v>15</v>
      </c>
      <c r="B481" s="51" t="s">
        <v>176</v>
      </c>
      <c r="C481" s="51" t="s">
        <v>61</v>
      </c>
      <c r="D481" s="51" t="s">
        <v>63</v>
      </c>
      <c r="E481" s="51" t="s">
        <v>52</v>
      </c>
      <c r="F481" s="51">
        <v>4</v>
      </c>
      <c r="G481" s="51">
        <v>122</v>
      </c>
    </row>
    <row r="482" spans="1:7">
      <c r="A482" s="51">
        <v>15</v>
      </c>
      <c r="B482" s="51" t="s">
        <v>176</v>
      </c>
      <c r="C482" s="51" t="s">
        <v>61</v>
      </c>
      <c r="D482" s="51" t="s">
        <v>63</v>
      </c>
      <c r="E482" s="51" t="s">
        <v>53</v>
      </c>
      <c r="F482" s="51">
        <v>114</v>
      </c>
      <c r="G482" s="51">
        <v>122</v>
      </c>
    </row>
    <row r="483" spans="1:7">
      <c r="A483" s="51">
        <v>15</v>
      </c>
      <c r="B483" s="51" t="s">
        <v>176</v>
      </c>
      <c r="C483" s="51" t="s">
        <v>61</v>
      </c>
      <c r="D483" s="51" t="s">
        <v>46</v>
      </c>
      <c r="E483" s="51" t="s">
        <v>51</v>
      </c>
      <c r="F483" s="51">
        <v>1</v>
      </c>
      <c r="G483" s="51">
        <v>85</v>
      </c>
    </row>
    <row r="484" spans="1:7">
      <c r="A484" s="51">
        <v>15</v>
      </c>
      <c r="B484" s="51" t="s">
        <v>176</v>
      </c>
      <c r="C484" s="51" t="s">
        <v>61</v>
      </c>
      <c r="D484" s="51" t="s">
        <v>46</v>
      </c>
      <c r="E484" s="51" t="s">
        <v>52</v>
      </c>
      <c r="F484" s="51">
        <v>2</v>
      </c>
      <c r="G484" s="51">
        <v>85</v>
      </c>
    </row>
    <row r="485" spans="1:7">
      <c r="A485" s="51">
        <v>15</v>
      </c>
      <c r="B485" s="51" t="s">
        <v>176</v>
      </c>
      <c r="C485" s="51" t="s">
        <v>61</v>
      </c>
      <c r="D485" s="51" t="s">
        <v>46</v>
      </c>
      <c r="E485" s="51" t="s">
        <v>53</v>
      </c>
      <c r="F485" s="51">
        <v>82</v>
      </c>
      <c r="G485" s="51">
        <v>85</v>
      </c>
    </row>
    <row r="486" spans="1:7">
      <c r="A486" s="51">
        <v>15</v>
      </c>
      <c r="B486" s="51" t="s">
        <v>176</v>
      </c>
      <c r="C486" s="51" t="s">
        <v>45</v>
      </c>
      <c r="D486" s="51" t="s">
        <v>63</v>
      </c>
      <c r="E486" s="51" t="s">
        <v>48</v>
      </c>
      <c r="F486" s="51">
        <v>9</v>
      </c>
      <c r="G486" s="51"/>
    </row>
    <row r="487" spans="1:7">
      <c r="A487" s="51">
        <v>15</v>
      </c>
      <c r="B487" s="51" t="s">
        <v>176</v>
      </c>
      <c r="C487" s="51" t="s">
        <v>45</v>
      </c>
      <c r="D487" s="51" t="s">
        <v>63</v>
      </c>
      <c r="E487" s="51" t="s">
        <v>50</v>
      </c>
      <c r="F487" s="51">
        <v>1</v>
      </c>
      <c r="G487" s="51"/>
    </row>
    <row r="488" spans="1:7">
      <c r="A488" s="51">
        <v>15</v>
      </c>
      <c r="B488" s="51" t="s">
        <v>176</v>
      </c>
      <c r="C488" s="51" t="s">
        <v>45</v>
      </c>
      <c r="D488" s="51" t="s">
        <v>63</v>
      </c>
      <c r="E488" s="51" t="s">
        <v>52</v>
      </c>
      <c r="F488" s="51">
        <v>7</v>
      </c>
      <c r="G488" s="51"/>
    </row>
    <row r="489" spans="1:7">
      <c r="A489" s="51">
        <v>15</v>
      </c>
      <c r="B489" s="51" t="s">
        <v>176</v>
      </c>
      <c r="C489" s="51" t="s">
        <v>45</v>
      </c>
      <c r="D489" s="51" t="s">
        <v>63</v>
      </c>
      <c r="E489" s="51" t="s">
        <v>53</v>
      </c>
      <c r="F489" s="51">
        <v>28</v>
      </c>
      <c r="G489" s="51"/>
    </row>
    <row r="490" spans="1:7">
      <c r="A490" s="51">
        <v>15</v>
      </c>
      <c r="B490" s="51" t="s">
        <v>176</v>
      </c>
      <c r="C490" s="51" t="s">
        <v>45</v>
      </c>
      <c r="D490" s="51" t="s">
        <v>46</v>
      </c>
      <c r="E490" s="51" t="s">
        <v>48</v>
      </c>
      <c r="F490" s="51">
        <v>9</v>
      </c>
      <c r="G490" s="51"/>
    </row>
    <row r="491" spans="1:7">
      <c r="A491" s="51">
        <v>15</v>
      </c>
      <c r="B491" s="51" t="s">
        <v>176</v>
      </c>
      <c r="C491" s="51" t="s">
        <v>45</v>
      </c>
      <c r="D491" s="51" t="s">
        <v>46</v>
      </c>
      <c r="E491" s="51" t="s">
        <v>50</v>
      </c>
      <c r="F491" s="51">
        <v>1</v>
      </c>
      <c r="G491" s="51"/>
    </row>
    <row r="492" spans="1:7">
      <c r="A492" s="51">
        <v>15</v>
      </c>
      <c r="B492" s="51" t="s">
        <v>176</v>
      </c>
      <c r="C492" s="51" t="s">
        <v>45</v>
      </c>
      <c r="D492" s="51" t="s">
        <v>46</v>
      </c>
      <c r="E492" s="51" t="s">
        <v>51</v>
      </c>
      <c r="F492" s="51">
        <v>2</v>
      </c>
      <c r="G492" s="51"/>
    </row>
    <row r="493" spans="1:7">
      <c r="A493" s="51">
        <v>15</v>
      </c>
      <c r="B493" s="51" t="s">
        <v>176</v>
      </c>
      <c r="C493" s="51" t="s">
        <v>45</v>
      </c>
      <c r="D493" s="51" t="s">
        <v>46</v>
      </c>
      <c r="E493" s="51" t="s">
        <v>52</v>
      </c>
      <c r="F493" s="51">
        <v>3</v>
      </c>
      <c r="G493" s="51"/>
    </row>
    <row r="494" spans="1:7">
      <c r="A494" s="51">
        <v>15</v>
      </c>
      <c r="B494" s="51" t="s">
        <v>176</v>
      </c>
      <c r="C494" s="51" t="s">
        <v>45</v>
      </c>
      <c r="D494" s="51" t="s">
        <v>46</v>
      </c>
      <c r="E494" s="51" t="s">
        <v>53</v>
      </c>
      <c r="F494" s="51">
        <v>22</v>
      </c>
      <c r="G494" s="51"/>
    </row>
    <row r="495" spans="1:7">
      <c r="A495" s="51">
        <v>17</v>
      </c>
      <c r="B495" s="51" t="s">
        <v>177</v>
      </c>
      <c r="C495" s="51" t="s">
        <v>1350</v>
      </c>
      <c r="D495" s="51" t="s">
        <v>63</v>
      </c>
      <c r="E495" s="51" t="s">
        <v>1349</v>
      </c>
      <c r="F495" s="51">
        <v>505</v>
      </c>
      <c r="G495" s="51"/>
    </row>
    <row r="496" spans="1:7">
      <c r="A496" s="51">
        <v>17</v>
      </c>
      <c r="B496" s="51" t="s">
        <v>177</v>
      </c>
      <c r="C496" s="51" t="s">
        <v>1350</v>
      </c>
      <c r="D496" s="51" t="s">
        <v>46</v>
      </c>
      <c r="E496" s="51" t="s">
        <v>1349</v>
      </c>
      <c r="F496" s="51">
        <v>455</v>
      </c>
      <c r="G496" s="51"/>
    </row>
    <row r="497" spans="1:7">
      <c r="A497" s="51">
        <v>17</v>
      </c>
      <c r="B497" s="51" t="s">
        <v>177</v>
      </c>
      <c r="C497" s="51" t="s">
        <v>54</v>
      </c>
      <c r="D497" s="51" t="s">
        <v>63</v>
      </c>
      <c r="E497" s="51" t="s">
        <v>48</v>
      </c>
      <c r="F497" s="51">
        <v>114</v>
      </c>
      <c r="G497" s="51">
        <v>139</v>
      </c>
    </row>
    <row r="498" spans="1:7">
      <c r="A498" s="51">
        <v>17</v>
      </c>
      <c r="B498" s="51" t="s">
        <v>177</v>
      </c>
      <c r="C498" s="51" t="s">
        <v>54</v>
      </c>
      <c r="D498" s="51" t="s">
        <v>63</v>
      </c>
      <c r="E498" s="51" t="s">
        <v>49</v>
      </c>
      <c r="F498" s="51">
        <v>14</v>
      </c>
      <c r="G498" s="51">
        <v>139</v>
      </c>
    </row>
    <row r="499" spans="1:7">
      <c r="A499" s="51">
        <v>17</v>
      </c>
      <c r="B499" s="51" t="s">
        <v>177</v>
      </c>
      <c r="C499" s="51" t="s">
        <v>54</v>
      </c>
      <c r="D499" s="51" t="s">
        <v>63</v>
      </c>
      <c r="E499" s="51" t="s">
        <v>51</v>
      </c>
      <c r="F499" s="51">
        <v>1</v>
      </c>
      <c r="G499" s="51">
        <v>139</v>
      </c>
    </row>
    <row r="500" spans="1:7">
      <c r="A500" s="51">
        <v>17</v>
      </c>
      <c r="B500" s="51" t="s">
        <v>177</v>
      </c>
      <c r="C500" s="51" t="s">
        <v>54</v>
      </c>
      <c r="D500" s="51" t="s">
        <v>63</v>
      </c>
      <c r="E500" s="51" t="s">
        <v>52</v>
      </c>
      <c r="F500" s="51">
        <v>1</v>
      </c>
      <c r="G500" s="51">
        <v>139</v>
      </c>
    </row>
    <row r="501" spans="1:7">
      <c r="A501" s="51">
        <v>17</v>
      </c>
      <c r="B501" s="51" t="s">
        <v>177</v>
      </c>
      <c r="C501" s="51" t="s">
        <v>54</v>
      </c>
      <c r="D501" s="51" t="s">
        <v>63</v>
      </c>
      <c r="E501" s="51" t="s">
        <v>53</v>
      </c>
      <c r="F501" s="51">
        <v>9</v>
      </c>
      <c r="G501" s="51">
        <v>139</v>
      </c>
    </row>
    <row r="502" spans="1:7">
      <c r="A502" s="51">
        <v>17</v>
      </c>
      <c r="B502" s="51" t="s">
        <v>177</v>
      </c>
      <c r="C502" s="51" t="s">
        <v>54</v>
      </c>
      <c r="D502" s="51" t="s">
        <v>46</v>
      </c>
      <c r="E502" s="51" t="s">
        <v>48</v>
      </c>
      <c r="F502" s="51">
        <v>140</v>
      </c>
      <c r="G502" s="51">
        <v>159</v>
      </c>
    </row>
    <row r="503" spans="1:7">
      <c r="A503" s="51">
        <v>17</v>
      </c>
      <c r="B503" s="51" t="s">
        <v>177</v>
      </c>
      <c r="C503" s="51" t="s">
        <v>54</v>
      </c>
      <c r="D503" s="51" t="s">
        <v>46</v>
      </c>
      <c r="E503" s="51" t="s">
        <v>49</v>
      </c>
      <c r="F503" s="51">
        <v>13</v>
      </c>
      <c r="G503" s="51">
        <v>159</v>
      </c>
    </row>
    <row r="504" spans="1:7">
      <c r="A504" s="51">
        <v>17</v>
      </c>
      <c r="B504" s="51" t="s">
        <v>177</v>
      </c>
      <c r="C504" s="51" t="s">
        <v>54</v>
      </c>
      <c r="D504" s="51" t="s">
        <v>46</v>
      </c>
      <c r="E504" s="51" t="s">
        <v>52</v>
      </c>
      <c r="F504" s="51">
        <v>1</v>
      </c>
      <c r="G504" s="51">
        <v>159</v>
      </c>
    </row>
    <row r="505" spans="1:7">
      <c r="A505" s="51">
        <v>17</v>
      </c>
      <c r="B505" s="51" t="s">
        <v>177</v>
      </c>
      <c r="C505" s="51" t="s">
        <v>54</v>
      </c>
      <c r="D505" s="51" t="s">
        <v>46</v>
      </c>
      <c r="E505" s="51" t="s">
        <v>53</v>
      </c>
      <c r="F505" s="51">
        <v>5</v>
      </c>
      <c r="G505" s="51">
        <v>159</v>
      </c>
    </row>
    <row r="506" spans="1:7">
      <c r="A506" s="51">
        <v>17</v>
      </c>
      <c r="B506" s="51" t="s">
        <v>177</v>
      </c>
      <c r="C506" s="51" t="s">
        <v>55</v>
      </c>
      <c r="D506" s="51" t="s">
        <v>63</v>
      </c>
      <c r="E506" s="51" t="s">
        <v>48</v>
      </c>
      <c r="F506" s="51">
        <v>73</v>
      </c>
      <c r="G506" s="51">
        <v>2541</v>
      </c>
    </row>
    <row r="507" spans="1:7">
      <c r="A507" s="51">
        <v>17</v>
      </c>
      <c r="B507" s="51" t="s">
        <v>177</v>
      </c>
      <c r="C507" s="51" t="s">
        <v>55</v>
      </c>
      <c r="D507" s="51" t="s">
        <v>63</v>
      </c>
      <c r="E507" s="51" t="s">
        <v>49</v>
      </c>
      <c r="F507" s="51">
        <v>505</v>
      </c>
      <c r="G507" s="51">
        <v>2541</v>
      </c>
    </row>
    <row r="508" spans="1:7">
      <c r="A508" s="51">
        <v>17</v>
      </c>
      <c r="B508" s="51" t="s">
        <v>177</v>
      </c>
      <c r="C508" s="51" t="s">
        <v>55</v>
      </c>
      <c r="D508" s="51" t="s">
        <v>63</v>
      </c>
      <c r="E508" s="51" t="s">
        <v>50</v>
      </c>
      <c r="F508" s="51">
        <v>122</v>
      </c>
      <c r="G508" s="51">
        <v>2541</v>
      </c>
    </row>
    <row r="509" spans="1:7">
      <c r="A509" s="51">
        <v>17</v>
      </c>
      <c r="B509" s="51" t="s">
        <v>177</v>
      </c>
      <c r="C509" s="51" t="s">
        <v>55</v>
      </c>
      <c r="D509" s="51" t="s">
        <v>63</v>
      </c>
      <c r="E509" s="51" t="s">
        <v>51</v>
      </c>
      <c r="F509" s="51">
        <v>31</v>
      </c>
      <c r="G509" s="51">
        <v>2541</v>
      </c>
    </row>
    <row r="510" spans="1:7">
      <c r="A510" s="51">
        <v>17</v>
      </c>
      <c r="B510" s="51" t="s">
        <v>177</v>
      </c>
      <c r="C510" s="51" t="s">
        <v>55</v>
      </c>
      <c r="D510" s="51" t="s">
        <v>63</v>
      </c>
      <c r="E510" s="51" t="s">
        <v>52</v>
      </c>
      <c r="F510" s="51">
        <v>98</v>
      </c>
      <c r="G510" s="51">
        <v>2541</v>
      </c>
    </row>
    <row r="511" spans="1:7">
      <c r="A511" s="51">
        <v>17</v>
      </c>
      <c r="B511" s="51" t="s">
        <v>177</v>
      </c>
      <c r="C511" s="51" t="s">
        <v>55</v>
      </c>
      <c r="D511" s="51" t="s">
        <v>63</v>
      </c>
      <c r="E511" s="51" t="s">
        <v>53</v>
      </c>
      <c r="F511" s="51">
        <v>1712</v>
      </c>
      <c r="G511" s="51">
        <v>2541</v>
      </c>
    </row>
    <row r="512" spans="1:7">
      <c r="A512" s="51">
        <v>17</v>
      </c>
      <c r="B512" s="51" t="s">
        <v>177</v>
      </c>
      <c r="C512" s="51" t="s">
        <v>55</v>
      </c>
      <c r="D512" s="51" t="s">
        <v>46</v>
      </c>
      <c r="E512" s="51" t="s">
        <v>48</v>
      </c>
      <c r="F512" s="51">
        <v>75</v>
      </c>
      <c r="G512" s="51">
        <v>2253</v>
      </c>
    </row>
    <row r="513" spans="1:7">
      <c r="A513" s="51">
        <v>17</v>
      </c>
      <c r="B513" s="51" t="s">
        <v>177</v>
      </c>
      <c r="C513" s="51" t="s">
        <v>55</v>
      </c>
      <c r="D513" s="51" t="s">
        <v>46</v>
      </c>
      <c r="E513" s="51" t="s">
        <v>49</v>
      </c>
      <c r="F513" s="51">
        <v>504</v>
      </c>
      <c r="G513" s="51">
        <v>2253</v>
      </c>
    </row>
    <row r="514" spans="1:7">
      <c r="A514" s="51">
        <v>17</v>
      </c>
      <c r="B514" s="51" t="s">
        <v>177</v>
      </c>
      <c r="C514" s="51" t="s">
        <v>55</v>
      </c>
      <c r="D514" s="51" t="s">
        <v>46</v>
      </c>
      <c r="E514" s="51" t="s">
        <v>50</v>
      </c>
      <c r="F514" s="51">
        <v>53</v>
      </c>
      <c r="G514" s="51">
        <v>2253</v>
      </c>
    </row>
    <row r="515" spans="1:7">
      <c r="A515" s="51">
        <v>17</v>
      </c>
      <c r="B515" s="51" t="s">
        <v>177</v>
      </c>
      <c r="C515" s="51" t="s">
        <v>55</v>
      </c>
      <c r="D515" s="51" t="s">
        <v>46</v>
      </c>
      <c r="E515" s="51" t="s">
        <v>51</v>
      </c>
      <c r="F515" s="51">
        <v>12</v>
      </c>
      <c r="G515" s="51">
        <v>2253</v>
      </c>
    </row>
    <row r="516" spans="1:7">
      <c r="A516" s="51">
        <v>17</v>
      </c>
      <c r="B516" s="51" t="s">
        <v>177</v>
      </c>
      <c r="C516" s="51" t="s">
        <v>55</v>
      </c>
      <c r="D516" s="51" t="s">
        <v>46</v>
      </c>
      <c r="E516" s="51" t="s">
        <v>52</v>
      </c>
      <c r="F516" s="51">
        <v>55</v>
      </c>
      <c r="G516" s="51">
        <v>2253</v>
      </c>
    </row>
    <row r="517" spans="1:7">
      <c r="A517" s="51">
        <v>17</v>
      </c>
      <c r="B517" s="51" t="s">
        <v>177</v>
      </c>
      <c r="C517" s="51" t="s">
        <v>55</v>
      </c>
      <c r="D517" s="51" t="s">
        <v>46</v>
      </c>
      <c r="E517" s="51" t="s">
        <v>53</v>
      </c>
      <c r="F517" s="51">
        <v>1554</v>
      </c>
      <c r="G517" s="51">
        <v>2253</v>
      </c>
    </row>
    <row r="518" spans="1:7">
      <c r="A518" s="51">
        <v>17</v>
      </c>
      <c r="B518" s="51" t="s">
        <v>177</v>
      </c>
      <c r="C518" s="51" t="s">
        <v>56</v>
      </c>
      <c r="D518" s="51" t="s">
        <v>63</v>
      </c>
      <c r="E518" s="51" t="s">
        <v>49</v>
      </c>
      <c r="F518" s="51">
        <v>47</v>
      </c>
      <c r="G518" s="51">
        <v>1243</v>
      </c>
    </row>
    <row r="519" spans="1:7">
      <c r="A519" s="51">
        <v>17</v>
      </c>
      <c r="B519" s="51" t="s">
        <v>177</v>
      </c>
      <c r="C519" s="51" t="s">
        <v>56</v>
      </c>
      <c r="D519" s="51" t="s">
        <v>63</v>
      </c>
      <c r="E519" s="51" t="s">
        <v>50</v>
      </c>
      <c r="F519" s="51">
        <v>377</v>
      </c>
      <c r="G519" s="51">
        <v>1243</v>
      </c>
    </row>
    <row r="520" spans="1:7">
      <c r="A520" s="51">
        <v>17</v>
      </c>
      <c r="B520" s="51" t="s">
        <v>177</v>
      </c>
      <c r="C520" s="51" t="s">
        <v>56</v>
      </c>
      <c r="D520" s="51" t="s">
        <v>63</v>
      </c>
      <c r="E520" s="51" t="s">
        <v>51</v>
      </c>
      <c r="F520" s="51">
        <v>108</v>
      </c>
      <c r="G520" s="51">
        <v>1243</v>
      </c>
    </row>
    <row r="521" spans="1:7">
      <c r="A521" s="51">
        <v>17</v>
      </c>
      <c r="B521" s="51" t="s">
        <v>177</v>
      </c>
      <c r="C521" s="51" t="s">
        <v>56</v>
      </c>
      <c r="D521" s="51" t="s">
        <v>63</v>
      </c>
      <c r="E521" s="51" t="s">
        <v>52</v>
      </c>
      <c r="F521" s="51">
        <v>216</v>
      </c>
      <c r="G521" s="51">
        <v>1243</v>
      </c>
    </row>
    <row r="522" spans="1:7">
      <c r="A522" s="51">
        <v>17</v>
      </c>
      <c r="B522" s="51" t="s">
        <v>177</v>
      </c>
      <c r="C522" s="51" t="s">
        <v>56</v>
      </c>
      <c r="D522" s="51" t="s">
        <v>63</v>
      </c>
      <c r="E522" s="51" t="s">
        <v>53</v>
      </c>
      <c r="F522" s="51">
        <v>495</v>
      </c>
      <c r="G522" s="51">
        <v>1243</v>
      </c>
    </row>
    <row r="523" spans="1:7">
      <c r="A523" s="51">
        <v>17</v>
      </c>
      <c r="B523" s="51" t="s">
        <v>177</v>
      </c>
      <c r="C523" s="51" t="s">
        <v>56</v>
      </c>
      <c r="D523" s="51" t="s">
        <v>46</v>
      </c>
      <c r="E523" s="51" t="s">
        <v>49</v>
      </c>
      <c r="F523" s="51">
        <v>76</v>
      </c>
      <c r="G523" s="51">
        <v>1219</v>
      </c>
    </row>
    <row r="524" spans="1:7">
      <c r="A524" s="51">
        <v>17</v>
      </c>
      <c r="B524" s="51" t="s">
        <v>177</v>
      </c>
      <c r="C524" s="51" t="s">
        <v>56</v>
      </c>
      <c r="D524" s="51" t="s">
        <v>46</v>
      </c>
      <c r="E524" s="51" t="s">
        <v>50</v>
      </c>
      <c r="F524" s="51">
        <v>399</v>
      </c>
      <c r="G524" s="51">
        <v>1219</v>
      </c>
    </row>
    <row r="525" spans="1:7">
      <c r="A525" s="51">
        <v>17</v>
      </c>
      <c r="B525" s="51" t="s">
        <v>177</v>
      </c>
      <c r="C525" s="51" t="s">
        <v>56</v>
      </c>
      <c r="D525" s="51" t="s">
        <v>46</v>
      </c>
      <c r="E525" s="51" t="s">
        <v>51</v>
      </c>
      <c r="F525" s="51">
        <v>98</v>
      </c>
      <c r="G525" s="51">
        <v>1219</v>
      </c>
    </row>
    <row r="526" spans="1:7">
      <c r="A526" s="51">
        <v>17</v>
      </c>
      <c r="B526" s="51" t="s">
        <v>177</v>
      </c>
      <c r="C526" s="51" t="s">
        <v>56</v>
      </c>
      <c r="D526" s="51" t="s">
        <v>46</v>
      </c>
      <c r="E526" s="51" t="s">
        <v>52</v>
      </c>
      <c r="F526" s="51">
        <v>133</v>
      </c>
      <c r="G526" s="51">
        <v>1219</v>
      </c>
    </row>
    <row r="527" spans="1:7">
      <c r="A527" s="51">
        <v>17</v>
      </c>
      <c r="B527" s="51" t="s">
        <v>177</v>
      </c>
      <c r="C527" s="51" t="s">
        <v>56</v>
      </c>
      <c r="D527" s="51" t="s">
        <v>46</v>
      </c>
      <c r="E527" s="51" t="s">
        <v>53</v>
      </c>
      <c r="F527" s="51">
        <v>513</v>
      </c>
      <c r="G527" s="51">
        <v>1219</v>
      </c>
    </row>
    <row r="528" spans="1:7">
      <c r="A528" s="51">
        <v>17</v>
      </c>
      <c r="B528" s="51" t="s">
        <v>177</v>
      </c>
      <c r="C528" s="51" t="s">
        <v>1273</v>
      </c>
      <c r="D528" s="51" t="s">
        <v>63</v>
      </c>
      <c r="E528" s="51" t="s">
        <v>50</v>
      </c>
      <c r="F528" s="51">
        <v>36</v>
      </c>
      <c r="G528" s="51">
        <v>1284</v>
      </c>
    </row>
    <row r="529" spans="1:7">
      <c r="A529" s="51">
        <v>17</v>
      </c>
      <c r="B529" s="51" t="s">
        <v>177</v>
      </c>
      <c r="C529" s="51" t="s">
        <v>1273</v>
      </c>
      <c r="D529" s="51" t="s">
        <v>63</v>
      </c>
      <c r="E529" s="51" t="s">
        <v>51</v>
      </c>
      <c r="F529" s="51">
        <v>113</v>
      </c>
      <c r="G529" s="51">
        <v>1284</v>
      </c>
    </row>
    <row r="530" spans="1:7">
      <c r="A530" s="51">
        <v>17</v>
      </c>
      <c r="B530" s="51" t="s">
        <v>177</v>
      </c>
      <c r="C530" s="51" t="s">
        <v>1273</v>
      </c>
      <c r="D530" s="51" t="s">
        <v>63</v>
      </c>
      <c r="E530" s="51" t="s">
        <v>52</v>
      </c>
      <c r="F530" s="51">
        <v>344</v>
      </c>
      <c r="G530" s="51">
        <v>1284</v>
      </c>
    </row>
    <row r="531" spans="1:7">
      <c r="A531" s="51">
        <v>17</v>
      </c>
      <c r="B531" s="51" t="s">
        <v>177</v>
      </c>
      <c r="C531" s="51" t="s">
        <v>1273</v>
      </c>
      <c r="D531" s="51" t="s">
        <v>63</v>
      </c>
      <c r="E531" s="51" t="s">
        <v>53</v>
      </c>
      <c r="F531" s="51">
        <v>791</v>
      </c>
      <c r="G531" s="51">
        <v>1284</v>
      </c>
    </row>
    <row r="532" spans="1:7">
      <c r="A532" s="51">
        <v>17</v>
      </c>
      <c r="B532" s="51" t="s">
        <v>177</v>
      </c>
      <c r="C532" s="51" t="s">
        <v>1273</v>
      </c>
      <c r="D532" s="51" t="s">
        <v>46</v>
      </c>
      <c r="E532" s="51" t="s">
        <v>50</v>
      </c>
      <c r="F532" s="51">
        <v>50</v>
      </c>
      <c r="G532" s="51">
        <v>1399</v>
      </c>
    </row>
    <row r="533" spans="1:7">
      <c r="A533" s="51">
        <v>17</v>
      </c>
      <c r="B533" s="51" t="s">
        <v>177</v>
      </c>
      <c r="C533" s="51" t="s">
        <v>1273</v>
      </c>
      <c r="D533" s="51" t="s">
        <v>46</v>
      </c>
      <c r="E533" s="51" t="s">
        <v>51</v>
      </c>
      <c r="F533" s="51">
        <v>159</v>
      </c>
      <c r="G533" s="51">
        <v>1399</v>
      </c>
    </row>
    <row r="534" spans="1:7">
      <c r="A534" s="51">
        <v>17</v>
      </c>
      <c r="B534" s="51" t="s">
        <v>177</v>
      </c>
      <c r="C534" s="51" t="s">
        <v>1273</v>
      </c>
      <c r="D534" s="51" t="s">
        <v>46</v>
      </c>
      <c r="E534" s="51" t="s">
        <v>52</v>
      </c>
      <c r="F534" s="51">
        <v>325</v>
      </c>
      <c r="G534" s="51">
        <v>1399</v>
      </c>
    </row>
    <row r="535" spans="1:7">
      <c r="A535" s="51">
        <v>17</v>
      </c>
      <c r="B535" s="51" t="s">
        <v>177</v>
      </c>
      <c r="C535" s="51" t="s">
        <v>1273</v>
      </c>
      <c r="D535" s="51" t="s">
        <v>46</v>
      </c>
      <c r="E535" s="51" t="s">
        <v>53</v>
      </c>
      <c r="F535" s="51">
        <v>865</v>
      </c>
      <c r="G535" s="51">
        <v>1399</v>
      </c>
    </row>
    <row r="536" spans="1:7">
      <c r="A536" s="51">
        <v>17</v>
      </c>
      <c r="B536" s="51" t="s">
        <v>177</v>
      </c>
      <c r="C536" s="51" t="s">
        <v>1274</v>
      </c>
      <c r="D536" s="51" t="s">
        <v>63</v>
      </c>
      <c r="E536" s="51" t="s">
        <v>50</v>
      </c>
      <c r="F536" s="51">
        <v>2</v>
      </c>
      <c r="G536" s="51">
        <v>166</v>
      </c>
    </row>
    <row r="537" spans="1:7">
      <c r="A537" s="51">
        <v>17</v>
      </c>
      <c r="B537" s="51" t="s">
        <v>177</v>
      </c>
      <c r="C537" s="51" t="s">
        <v>1274</v>
      </c>
      <c r="D537" s="51" t="s">
        <v>63</v>
      </c>
      <c r="E537" s="51" t="s">
        <v>51</v>
      </c>
      <c r="F537" s="51">
        <v>13</v>
      </c>
      <c r="G537" s="51">
        <v>166</v>
      </c>
    </row>
    <row r="538" spans="1:7">
      <c r="A538" s="51">
        <v>17</v>
      </c>
      <c r="B538" s="51" t="s">
        <v>177</v>
      </c>
      <c r="C538" s="51" t="s">
        <v>1274</v>
      </c>
      <c r="D538" s="51" t="s">
        <v>63</v>
      </c>
      <c r="E538" s="51" t="s">
        <v>52</v>
      </c>
      <c r="F538" s="51">
        <v>46</v>
      </c>
      <c r="G538" s="51">
        <v>166</v>
      </c>
    </row>
    <row r="539" spans="1:7">
      <c r="A539" s="51">
        <v>17</v>
      </c>
      <c r="B539" s="51" t="s">
        <v>177</v>
      </c>
      <c r="C539" s="51" t="s">
        <v>1274</v>
      </c>
      <c r="D539" s="51" t="s">
        <v>63</v>
      </c>
      <c r="E539" s="51" t="s">
        <v>53</v>
      </c>
      <c r="F539" s="51">
        <v>105</v>
      </c>
      <c r="G539" s="51">
        <v>166</v>
      </c>
    </row>
    <row r="540" spans="1:7">
      <c r="A540" s="51">
        <v>17</v>
      </c>
      <c r="B540" s="51" t="s">
        <v>177</v>
      </c>
      <c r="C540" s="51" t="s">
        <v>1274</v>
      </c>
      <c r="D540" s="51" t="s">
        <v>46</v>
      </c>
      <c r="E540" s="51" t="s">
        <v>50</v>
      </c>
      <c r="F540" s="51">
        <v>4</v>
      </c>
      <c r="G540" s="51">
        <v>131</v>
      </c>
    </row>
    <row r="541" spans="1:7">
      <c r="A541" s="51">
        <v>17</v>
      </c>
      <c r="B541" s="51" t="s">
        <v>177</v>
      </c>
      <c r="C541" s="51" t="s">
        <v>1274</v>
      </c>
      <c r="D541" s="51" t="s">
        <v>46</v>
      </c>
      <c r="E541" s="51" t="s">
        <v>51</v>
      </c>
      <c r="F541" s="51">
        <v>20</v>
      </c>
      <c r="G541" s="51">
        <v>131</v>
      </c>
    </row>
    <row r="542" spans="1:7">
      <c r="A542" s="51">
        <v>17</v>
      </c>
      <c r="B542" s="51" t="s">
        <v>177</v>
      </c>
      <c r="C542" s="51" t="s">
        <v>1274</v>
      </c>
      <c r="D542" s="51" t="s">
        <v>46</v>
      </c>
      <c r="E542" s="51" t="s">
        <v>52</v>
      </c>
      <c r="F542" s="51">
        <v>27</v>
      </c>
      <c r="G542" s="51">
        <v>131</v>
      </c>
    </row>
    <row r="543" spans="1:7">
      <c r="A543" s="51">
        <v>17</v>
      </c>
      <c r="B543" s="51" t="s">
        <v>177</v>
      </c>
      <c r="C543" s="51" t="s">
        <v>1274</v>
      </c>
      <c r="D543" s="51" t="s">
        <v>46</v>
      </c>
      <c r="E543" s="51" t="s">
        <v>53</v>
      </c>
      <c r="F543" s="51">
        <v>80</v>
      </c>
      <c r="G543" s="51">
        <v>131</v>
      </c>
    </row>
    <row r="544" spans="1:7">
      <c r="A544" s="51">
        <v>17</v>
      </c>
      <c r="B544" s="51" t="s">
        <v>177</v>
      </c>
      <c r="C544" s="51" t="s">
        <v>109</v>
      </c>
      <c r="D544" s="51" t="s">
        <v>63</v>
      </c>
      <c r="E544" s="51" t="s">
        <v>51</v>
      </c>
      <c r="F544" s="51">
        <v>1</v>
      </c>
      <c r="G544" s="51">
        <v>25</v>
      </c>
    </row>
    <row r="545" spans="1:7">
      <c r="A545" s="51">
        <v>17</v>
      </c>
      <c r="B545" s="51" t="s">
        <v>177</v>
      </c>
      <c r="C545" s="51" t="s">
        <v>109</v>
      </c>
      <c r="D545" s="51" t="s">
        <v>63</v>
      </c>
      <c r="E545" s="51" t="s">
        <v>52</v>
      </c>
      <c r="F545" s="51">
        <v>6</v>
      </c>
      <c r="G545" s="51">
        <v>25</v>
      </c>
    </row>
    <row r="546" spans="1:7">
      <c r="A546" s="51">
        <v>17</v>
      </c>
      <c r="B546" s="51" t="s">
        <v>177</v>
      </c>
      <c r="C546" s="51" t="s">
        <v>109</v>
      </c>
      <c r="D546" s="51" t="s">
        <v>63</v>
      </c>
      <c r="E546" s="51" t="s">
        <v>53</v>
      </c>
      <c r="F546" s="51">
        <v>18</v>
      </c>
      <c r="G546" s="51">
        <v>25</v>
      </c>
    </row>
    <row r="547" spans="1:7">
      <c r="A547" s="51">
        <v>17</v>
      </c>
      <c r="B547" s="51" t="s">
        <v>177</v>
      </c>
      <c r="C547" s="51" t="s">
        <v>109</v>
      </c>
      <c r="D547" s="51" t="s">
        <v>46</v>
      </c>
      <c r="E547" s="51" t="s">
        <v>51</v>
      </c>
      <c r="F547" s="51">
        <v>4</v>
      </c>
      <c r="G547" s="51">
        <v>41</v>
      </c>
    </row>
    <row r="548" spans="1:7">
      <c r="A548" s="51">
        <v>17</v>
      </c>
      <c r="B548" s="51" t="s">
        <v>177</v>
      </c>
      <c r="C548" s="51" t="s">
        <v>109</v>
      </c>
      <c r="D548" s="51" t="s">
        <v>46</v>
      </c>
      <c r="E548" s="51" t="s">
        <v>52</v>
      </c>
      <c r="F548" s="51">
        <v>7</v>
      </c>
      <c r="G548" s="51">
        <v>41</v>
      </c>
    </row>
    <row r="549" spans="1:7">
      <c r="A549" s="51">
        <v>17</v>
      </c>
      <c r="B549" s="51" t="s">
        <v>177</v>
      </c>
      <c r="C549" s="51" t="s">
        <v>109</v>
      </c>
      <c r="D549" s="51" t="s">
        <v>46</v>
      </c>
      <c r="E549" s="51" t="s">
        <v>53</v>
      </c>
      <c r="F549" s="51">
        <v>30</v>
      </c>
      <c r="G549" s="51">
        <v>41</v>
      </c>
    </row>
    <row r="550" spans="1:7">
      <c r="A550" s="51">
        <v>17</v>
      </c>
      <c r="B550" s="51" t="s">
        <v>177</v>
      </c>
      <c r="C550" s="51" t="s">
        <v>1275</v>
      </c>
      <c r="D550" s="51" t="s">
        <v>63</v>
      </c>
      <c r="E550" s="51" t="s">
        <v>51</v>
      </c>
      <c r="F550" s="51">
        <v>3</v>
      </c>
      <c r="G550" s="51">
        <v>421</v>
      </c>
    </row>
    <row r="551" spans="1:7">
      <c r="A551" s="51">
        <v>17</v>
      </c>
      <c r="B551" s="51" t="s">
        <v>177</v>
      </c>
      <c r="C551" s="51" t="s">
        <v>1275</v>
      </c>
      <c r="D551" s="51" t="s">
        <v>63</v>
      </c>
      <c r="E551" s="51" t="s">
        <v>52</v>
      </c>
      <c r="F551" s="51">
        <v>84</v>
      </c>
      <c r="G551" s="51">
        <v>421</v>
      </c>
    </row>
    <row r="552" spans="1:7">
      <c r="A552" s="51">
        <v>17</v>
      </c>
      <c r="B552" s="51" t="s">
        <v>177</v>
      </c>
      <c r="C552" s="51" t="s">
        <v>1275</v>
      </c>
      <c r="D552" s="51" t="s">
        <v>63</v>
      </c>
      <c r="E552" s="51" t="s">
        <v>53</v>
      </c>
      <c r="F552" s="51">
        <v>334</v>
      </c>
      <c r="G552" s="51">
        <v>421</v>
      </c>
    </row>
    <row r="553" spans="1:7">
      <c r="A553" s="51">
        <v>17</v>
      </c>
      <c r="B553" s="51" t="s">
        <v>177</v>
      </c>
      <c r="C553" s="51" t="s">
        <v>1275</v>
      </c>
      <c r="D553" s="51" t="s">
        <v>46</v>
      </c>
      <c r="E553" s="51" t="s">
        <v>51</v>
      </c>
      <c r="F553" s="51">
        <v>14</v>
      </c>
      <c r="G553" s="51">
        <v>522</v>
      </c>
    </row>
    <row r="554" spans="1:7">
      <c r="A554" s="51">
        <v>17</v>
      </c>
      <c r="B554" s="51" t="s">
        <v>177</v>
      </c>
      <c r="C554" s="51" t="s">
        <v>1275</v>
      </c>
      <c r="D554" s="51" t="s">
        <v>46</v>
      </c>
      <c r="E554" s="51" t="s">
        <v>52</v>
      </c>
      <c r="F554" s="51">
        <v>142</v>
      </c>
      <c r="G554" s="51">
        <v>522</v>
      </c>
    </row>
    <row r="555" spans="1:7">
      <c r="A555" s="51">
        <v>17</v>
      </c>
      <c r="B555" s="51" t="s">
        <v>177</v>
      </c>
      <c r="C555" s="51" t="s">
        <v>1275</v>
      </c>
      <c r="D555" s="51" t="s">
        <v>46</v>
      </c>
      <c r="E555" s="51" t="s">
        <v>53</v>
      </c>
      <c r="F555" s="51">
        <v>366</v>
      </c>
      <c r="G555" s="51">
        <v>522</v>
      </c>
    </row>
    <row r="556" spans="1:7">
      <c r="A556" s="51">
        <v>17</v>
      </c>
      <c r="B556" s="51" t="s">
        <v>177</v>
      </c>
      <c r="C556" s="51" t="s">
        <v>59</v>
      </c>
      <c r="D556" s="51" t="s">
        <v>63</v>
      </c>
      <c r="E556" s="51" t="s">
        <v>51</v>
      </c>
      <c r="F556" s="51">
        <v>4</v>
      </c>
      <c r="G556" s="51">
        <v>378</v>
      </c>
    </row>
    <row r="557" spans="1:7">
      <c r="A557" s="51">
        <v>17</v>
      </c>
      <c r="B557" s="51" t="s">
        <v>177</v>
      </c>
      <c r="C557" s="51" t="s">
        <v>59</v>
      </c>
      <c r="D557" s="51" t="s">
        <v>63</v>
      </c>
      <c r="E557" s="51" t="s">
        <v>52</v>
      </c>
      <c r="F557" s="51">
        <v>105</v>
      </c>
      <c r="G557" s="51">
        <v>378</v>
      </c>
    </row>
    <row r="558" spans="1:7">
      <c r="A558" s="51">
        <v>17</v>
      </c>
      <c r="B558" s="51" t="s">
        <v>177</v>
      </c>
      <c r="C558" s="51" t="s">
        <v>59</v>
      </c>
      <c r="D558" s="51" t="s">
        <v>63</v>
      </c>
      <c r="E558" s="51" t="s">
        <v>53</v>
      </c>
      <c r="F558" s="51">
        <v>269</v>
      </c>
      <c r="G558" s="51">
        <v>378</v>
      </c>
    </row>
    <row r="559" spans="1:7">
      <c r="A559" s="51">
        <v>17</v>
      </c>
      <c r="B559" s="51" t="s">
        <v>177</v>
      </c>
      <c r="C559" s="51" t="s">
        <v>59</v>
      </c>
      <c r="D559" s="51" t="s">
        <v>46</v>
      </c>
      <c r="E559" s="51" t="s">
        <v>51</v>
      </c>
      <c r="F559" s="51">
        <v>11</v>
      </c>
      <c r="G559" s="51">
        <v>488</v>
      </c>
    </row>
    <row r="560" spans="1:7">
      <c r="A560" s="51">
        <v>17</v>
      </c>
      <c r="B560" s="51" t="s">
        <v>177</v>
      </c>
      <c r="C560" s="51" t="s">
        <v>59</v>
      </c>
      <c r="D560" s="51" t="s">
        <v>46</v>
      </c>
      <c r="E560" s="51" t="s">
        <v>52</v>
      </c>
      <c r="F560" s="51">
        <v>129</v>
      </c>
      <c r="G560" s="51">
        <v>488</v>
      </c>
    </row>
    <row r="561" spans="1:7">
      <c r="A561" s="51">
        <v>17</v>
      </c>
      <c r="B561" s="51" t="s">
        <v>177</v>
      </c>
      <c r="C561" s="51" t="s">
        <v>59</v>
      </c>
      <c r="D561" s="51" t="s">
        <v>46</v>
      </c>
      <c r="E561" s="51" t="s">
        <v>53</v>
      </c>
      <c r="F561" s="51">
        <v>348</v>
      </c>
      <c r="G561" s="51">
        <v>488</v>
      </c>
    </row>
    <row r="562" spans="1:7">
      <c r="A562" s="51">
        <v>17</v>
      </c>
      <c r="B562" s="51" t="s">
        <v>177</v>
      </c>
      <c r="C562" s="51" t="s">
        <v>1276</v>
      </c>
      <c r="D562" s="51" t="s">
        <v>63</v>
      </c>
      <c r="E562" s="51" t="s">
        <v>52</v>
      </c>
      <c r="F562" s="51">
        <v>2</v>
      </c>
      <c r="G562" s="51">
        <v>160</v>
      </c>
    </row>
    <row r="563" spans="1:7">
      <c r="A563" s="51">
        <v>17</v>
      </c>
      <c r="B563" s="51" t="s">
        <v>177</v>
      </c>
      <c r="C563" s="51" t="s">
        <v>1276</v>
      </c>
      <c r="D563" s="51" t="s">
        <v>63</v>
      </c>
      <c r="E563" s="51" t="s">
        <v>53</v>
      </c>
      <c r="F563" s="51">
        <v>158</v>
      </c>
      <c r="G563" s="51">
        <v>160</v>
      </c>
    </row>
    <row r="564" spans="1:7">
      <c r="A564" s="51">
        <v>17</v>
      </c>
      <c r="B564" s="51" t="s">
        <v>177</v>
      </c>
      <c r="C564" s="51" t="s">
        <v>1276</v>
      </c>
      <c r="D564" s="51" t="s">
        <v>46</v>
      </c>
      <c r="E564" s="51" t="s">
        <v>52</v>
      </c>
      <c r="F564" s="51">
        <v>6</v>
      </c>
      <c r="G564" s="51">
        <v>202</v>
      </c>
    </row>
    <row r="565" spans="1:7">
      <c r="A565" s="51">
        <v>17</v>
      </c>
      <c r="B565" s="51" t="s">
        <v>177</v>
      </c>
      <c r="C565" s="51" t="s">
        <v>1276</v>
      </c>
      <c r="D565" s="51" t="s">
        <v>46</v>
      </c>
      <c r="E565" s="51" t="s">
        <v>53</v>
      </c>
      <c r="F565" s="51">
        <v>196</v>
      </c>
      <c r="G565" s="51">
        <v>202</v>
      </c>
    </row>
    <row r="566" spans="1:7">
      <c r="A566" s="51">
        <v>17</v>
      </c>
      <c r="B566" s="51" t="s">
        <v>177</v>
      </c>
      <c r="C566" s="51" t="s">
        <v>61</v>
      </c>
      <c r="D566" s="51" t="s">
        <v>63</v>
      </c>
      <c r="E566" s="51" t="s">
        <v>48</v>
      </c>
      <c r="F566" s="51">
        <v>12</v>
      </c>
      <c r="G566" s="51">
        <v>491</v>
      </c>
    </row>
    <row r="567" spans="1:7">
      <c r="A567" s="51">
        <v>17</v>
      </c>
      <c r="B567" s="51" t="s">
        <v>177</v>
      </c>
      <c r="C567" s="51" t="s">
        <v>61</v>
      </c>
      <c r="D567" s="51" t="s">
        <v>63</v>
      </c>
      <c r="E567" s="51" t="s">
        <v>49</v>
      </c>
      <c r="F567" s="51">
        <v>2</v>
      </c>
      <c r="G567" s="51">
        <v>491</v>
      </c>
    </row>
    <row r="568" spans="1:7">
      <c r="A568" s="51">
        <v>17</v>
      </c>
      <c r="B568" s="51" t="s">
        <v>177</v>
      </c>
      <c r="C568" s="51" t="s">
        <v>61</v>
      </c>
      <c r="D568" s="51" t="s">
        <v>63</v>
      </c>
      <c r="E568" s="51" t="s">
        <v>50</v>
      </c>
      <c r="F568" s="51">
        <v>9</v>
      </c>
      <c r="G568" s="51">
        <v>491</v>
      </c>
    </row>
    <row r="569" spans="1:7">
      <c r="A569" s="51">
        <v>17</v>
      </c>
      <c r="B569" s="51" t="s">
        <v>177</v>
      </c>
      <c r="C569" s="51" t="s">
        <v>61</v>
      </c>
      <c r="D569" s="51" t="s">
        <v>63</v>
      </c>
      <c r="E569" s="51" t="s">
        <v>51</v>
      </c>
      <c r="F569" s="51">
        <v>5</v>
      </c>
      <c r="G569" s="51">
        <v>491</v>
      </c>
    </row>
    <row r="570" spans="1:7">
      <c r="A570" s="51">
        <v>17</v>
      </c>
      <c r="B570" s="51" t="s">
        <v>177</v>
      </c>
      <c r="C570" s="51" t="s">
        <v>61</v>
      </c>
      <c r="D570" s="51" t="s">
        <v>63</v>
      </c>
      <c r="E570" s="51" t="s">
        <v>52</v>
      </c>
      <c r="F570" s="51">
        <v>20</v>
      </c>
      <c r="G570" s="51">
        <v>491</v>
      </c>
    </row>
    <row r="571" spans="1:7">
      <c r="A571" s="51">
        <v>17</v>
      </c>
      <c r="B571" s="51" t="s">
        <v>177</v>
      </c>
      <c r="C571" s="51" t="s">
        <v>61</v>
      </c>
      <c r="D571" s="51" t="s">
        <v>63</v>
      </c>
      <c r="E571" s="51" t="s">
        <v>53</v>
      </c>
      <c r="F571" s="51">
        <v>443</v>
      </c>
      <c r="G571" s="51">
        <v>491</v>
      </c>
    </row>
    <row r="572" spans="1:7">
      <c r="A572" s="51">
        <v>17</v>
      </c>
      <c r="B572" s="51" t="s">
        <v>177</v>
      </c>
      <c r="C572" s="51" t="s">
        <v>61</v>
      </c>
      <c r="D572" s="51" t="s">
        <v>46</v>
      </c>
      <c r="E572" s="51" t="s">
        <v>48</v>
      </c>
      <c r="F572" s="51">
        <v>5</v>
      </c>
      <c r="G572" s="51">
        <v>376</v>
      </c>
    </row>
    <row r="573" spans="1:7">
      <c r="A573" s="51">
        <v>17</v>
      </c>
      <c r="B573" s="51" t="s">
        <v>177</v>
      </c>
      <c r="C573" s="51" t="s">
        <v>61</v>
      </c>
      <c r="D573" s="51" t="s">
        <v>46</v>
      </c>
      <c r="E573" s="51" t="s">
        <v>49</v>
      </c>
      <c r="F573" s="51">
        <v>3</v>
      </c>
      <c r="G573" s="51">
        <v>376</v>
      </c>
    </row>
    <row r="574" spans="1:7">
      <c r="A574" s="51">
        <v>17</v>
      </c>
      <c r="B574" s="51" t="s">
        <v>177</v>
      </c>
      <c r="C574" s="51" t="s">
        <v>61</v>
      </c>
      <c r="D574" s="51" t="s">
        <v>46</v>
      </c>
      <c r="E574" s="51" t="s">
        <v>50</v>
      </c>
      <c r="F574" s="51">
        <v>6</v>
      </c>
      <c r="G574" s="51">
        <v>376</v>
      </c>
    </row>
    <row r="575" spans="1:7">
      <c r="A575" s="51">
        <v>17</v>
      </c>
      <c r="B575" s="51" t="s">
        <v>177</v>
      </c>
      <c r="C575" s="51" t="s">
        <v>61</v>
      </c>
      <c r="D575" s="51" t="s">
        <v>46</v>
      </c>
      <c r="E575" s="51" t="s">
        <v>51</v>
      </c>
      <c r="F575" s="51">
        <v>2</v>
      </c>
      <c r="G575" s="51">
        <v>376</v>
      </c>
    </row>
    <row r="576" spans="1:7">
      <c r="A576" s="51">
        <v>17</v>
      </c>
      <c r="B576" s="51" t="s">
        <v>177</v>
      </c>
      <c r="C576" s="51" t="s">
        <v>61</v>
      </c>
      <c r="D576" s="51" t="s">
        <v>46</v>
      </c>
      <c r="E576" s="51" t="s">
        <v>52</v>
      </c>
      <c r="F576" s="51">
        <v>7</v>
      </c>
      <c r="G576" s="51">
        <v>376</v>
      </c>
    </row>
    <row r="577" spans="1:7">
      <c r="A577" s="51">
        <v>17</v>
      </c>
      <c r="B577" s="51" t="s">
        <v>177</v>
      </c>
      <c r="C577" s="51" t="s">
        <v>61</v>
      </c>
      <c r="D577" s="51" t="s">
        <v>46</v>
      </c>
      <c r="E577" s="51" t="s">
        <v>53</v>
      </c>
      <c r="F577" s="51">
        <v>353</v>
      </c>
      <c r="G577" s="51">
        <v>376</v>
      </c>
    </row>
    <row r="578" spans="1:7">
      <c r="A578" s="51">
        <v>17</v>
      </c>
      <c r="B578" s="51" t="s">
        <v>177</v>
      </c>
      <c r="C578" s="51" t="s">
        <v>45</v>
      </c>
      <c r="D578" s="51" t="s">
        <v>63</v>
      </c>
      <c r="E578" s="51" t="s">
        <v>48</v>
      </c>
      <c r="F578" s="51">
        <v>12</v>
      </c>
      <c r="G578" s="51"/>
    </row>
    <row r="579" spans="1:7">
      <c r="A579" s="51">
        <v>17</v>
      </c>
      <c r="B579" s="51" t="s">
        <v>177</v>
      </c>
      <c r="C579" s="51" t="s">
        <v>45</v>
      </c>
      <c r="D579" s="51" t="s">
        <v>63</v>
      </c>
      <c r="E579" s="51" t="s">
        <v>49</v>
      </c>
      <c r="F579" s="51">
        <v>1</v>
      </c>
      <c r="G579" s="51"/>
    </row>
    <row r="580" spans="1:7">
      <c r="A580" s="51">
        <v>17</v>
      </c>
      <c r="B580" s="51" t="s">
        <v>177</v>
      </c>
      <c r="C580" s="51" t="s">
        <v>45</v>
      </c>
      <c r="D580" s="51" t="s">
        <v>63</v>
      </c>
      <c r="E580" s="51" t="s">
        <v>50</v>
      </c>
      <c r="F580" s="51">
        <v>1</v>
      </c>
      <c r="G580" s="51"/>
    </row>
    <row r="581" spans="1:7">
      <c r="A581" s="51">
        <v>17</v>
      </c>
      <c r="B581" s="51" t="s">
        <v>177</v>
      </c>
      <c r="C581" s="51" t="s">
        <v>45</v>
      </c>
      <c r="D581" s="51" t="s">
        <v>63</v>
      </c>
      <c r="E581" s="51" t="s">
        <v>52</v>
      </c>
      <c r="F581" s="51">
        <v>7</v>
      </c>
      <c r="G581" s="51"/>
    </row>
    <row r="582" spans="1:7">
      <c r="A582" s="51">
        <v>17</v>
      </c>
      <c r="B582" s="51" t="s">
        <v>177</v>
      </c>
      <c r="C582" s="51" t="s">
        <v>45</v>
      </c>
      <c r="D582" s="51" t="s">
        <v>63</v>
      </c>
      <c r="E582" s="51" t="s">
        <v>53</v>
      </c>
      <c r="F582" s="51">
        <v>46</v>
      </c>
      <c r="G582" s="51"/>
    </row>
    <row r="583" spans="1:7">
      <c r="A583" s="51">
        <v>17</v>
      </c>
      <c r="B583" s="51" t="s">
        <v>177</v>
      </c>
      <c r="C583" s="51" t="s">
        <v>45</v>
      </c>
      <c r="D583" s="51" t="s">
        <v>46</v>
      </c>
      <c r="E583" s="51" t="s">
        <v>48</v>
      </c>
      <c r="F583" s="51">
        <v>14</v>
      </c>
      <c r="G583" s="51"/>
    </row>
    <row r="584" spans="1:7">
      <c r="A584" s="51">
        <v>17</v>
      </c>
      <c r="B584" s="51" t="s">
        <v>177</v>
      </c>
      <c r="C584" s="51" t="s">
        <v>45</v>
      </c>
      <c r="D584" s="51" t="s">
        <v>46</v>
      </c>
      <c r="E584" s="51" t="s">
        <v>49</v>
      </c>
      <c r="F584" s="51">
        <v>1</v>
      </c>
      <c r="G584" s="51"/>
    </row>
    <row r="585" spans="1:7">
      <c r="A585" s="51">
        <v>17</v>
      </c>
      <c r="B585" s="51" t="s">
        <v>177</v>
      </c>
      <c r="C585" s="51" t="s">
        <v>45</v>
      </c>
      <c r="D585" s="51" t="s">
        <v>46</v>
      </c>
      <c r="E585" s="51" t="s">
        <v>50</v>
      </c>
      <c r="F585" s="51">
        <v>1</v>
      </c>
      <c r="G585" s="51"/>
    </row>
    <row r="586" spans="1:7">
      <c r="A586" s="51">
        <v>17</v>
      </c>
      <c r="B586" s="51" t="s">
        <v>177</v>
      </c>
      <c r="C586" s="51" t="s">
        <v>45</v>
      </c>
      <c r="D586" s="51" t="s">
        <v>46</v>
      </c>
      <c r="E586" s="51" t="s">
        <v>51</v>
      </c>
      <c r="F586" s="51">
        <v>1</v>
      </c>
      <c r="G586" s="51"/>
    </row>
    <row r="587" spans="1:7">
      <c r="A587" s="51">
        <v>17</v>
      </c>
      <c r="B587" s="51" t="s">
        <v>177</v>
      </c>
      <c r="C587" s="51" t="s">
        <v>45</v>
      </c>
      <c r="D587" s="51" t="s">
        <v>46</v>
      </c>
      <c r="E587" s="51" t="s">
        <v>52</v>
      </c>
      <c r="F587" s="51">
        <v>5</v>
      </c>
      <c r="G587" s="51"/>
    </row>
    <row r="588" spans="1:7">
      <c r="A588" s="51">
        <v>17</v>
      </c>
      <c r="B588" s="51" t="s">
        <v>177</v>
      </c>
      <c r="C588" s="51" t="s">
        <v>45</v>
      </c>
      <c r="D588" s="51" t="s">
        <v>46</v>
      </c>
      <c r="E588" s="51" t="s">
        <v>53</v>
      </c>
      <c r="F588" s="51">
        <v>29</v>
      </c>
      <c r="G588" s="51"/>
    </row>
    <row r="589" spans="1:7">
      <c r="A589" s="51">
        <v>18</v>
      </c>
      <c r="B589" s="51" t="s">
        <v>178</v>
      </c>
      <c r="C589" s="51" t="s">
        <v>1350</v>
      </c>
      <c r="D589" s="51" t="s">
        <v>63</v>
      </c>
      <c r="E589" s="51" t="s">
        <v>1349</v>
      </c>
      <c r="F589" s="51">
        <v>166</v>
      </c>
      <c r="G589" s="51"/>
    </row>
    <row r="590" spans="1:7">
      <c r="A590" s="51">
        <v>18</v>
      </c>
      <c r="B590" s="51" t="s">
        <v>178</v>
      </c>
      <c r="C590" s="51" t="s">
        <v>1350</v>
      </c>
      <c r="D590" s="51" t="s">
        <v>46</v>
      </c>
      <c r="E590" s="51" t="s">
        <v>1349</v>
      </c>
      <c r="F590" s="51">
        <v>152</v>
      </c>
      <c r="G590" s="51"/>
    </row>
    <row r="591" spans="1:7">
      <c r="A591" s="51">
        <v>18</v>
      </c>
      <c r="B591" s="51" t="s">
        <v>178</v>
      </c>
      <c r="C591" s="51" t="s">
        <v>54</v>
      </c>
      <c r="D591" s="51" t="s">
        <v>63</v>
      </c>
      <c r="E591" s="51" t="s">
        <v>48</v>
      </c>
      <c r="F591" s="51">
        <v>43</v>
      </c>
      <c r="G591" s="51">
        <v>53</v>
      </c>
    </row>
    <row r="592" spans="1:7">
      <c r="A592" s="51">
        <v>18</v>
      </c>
      <c r="B592" s="51" t="s">
        <v>178</v>
      </c>
      <c r="C592" s="51" t="s">
        <v>54</v>
      </c>
      <c r="D592" s="51" t="s">
        <v>63</v>
      </c>
      <c r="E592" s="51" t="s">
        <v>49</v>
      </c>
      <c r="F592" s="51">
        <v>8</v>
      </c>
      <c r="G592" s="51">
        <v>53</v>
      </c>
    </row>
    <row r="593" spans="1:7">
      <c r="A593" s="51">
        <v>18</v>
      </c>
      <c r="B593" s="51" t="s">
        <v>178</v>
      </c>
      <c r="C593" s="51" t="s">
        <v>54</v>
      </c>
      <c r="D593" s="51" t="s">
        <v>63</v>
      </c>
      <c r="E593" s="51" t="s">
        <v>50</v>
      </c>
      <c r="F593" s="51">
        <v>1</v>
      </c>
      <c r="G593" s="51">
        <v>53</v>
      </c>
    </row>
    <row r="594" spans="1:7">
      <c r="A594" s="51">
        <v>18</v>
      </c>
      <c r="B594" s="51" t="s">
        <v>178</v>
      </c>
      <c r="C594" s="51" t="s">
        <v>54</v>
      </c>
      <c r="D594" s="51" t="s">
        <v>63</v>
      </c>
      <c r="E594" s="51" t="s">
        <v>53</v>
      </c>
      <c r="F594" s="51">
        <v>1</v>
      </c>
      <c r="G594" s="51">
        <v>53</v>
      </c>
    </row>
    <row r="595" spans="1:7">
      <c r="A595" s="51">
        <v>18</v>
      </c>
      <c r="B595" s="51" t="s">
        <v>178</v>
      </c>
      <c r="C595" s="51" t="s">
        <v>54</v>
      </c>
      <c r="D595" s="51" t="s">
        <v>46</v>
      </c>
      <c r="E595" s="51" t="s">
        <v>48</v>
      </c>
      <c r="F595" s="51">
        <v>41</v>
      </c>
      <c r="G595" s="51">
        <v>47</v>
      </c>
    </row>
    <row r="596" spans="1:7">
      <c r="A596" s="51">
        <v>18</v>
      </c>
      <c r="B596" s="51" t="s">
        <v>178</v>
      </c>
      <c r="C596" s="51" t="s">
        <v>54</v>
      </c>
      <c r="D596" s="51" t="s">
        <v>46</v>
      </c>
      <c r="E596" s="51" t="s">
        <v>49</v>
      </c>
      <c r="F596" s="51">
        <v>5</v>
      </c>
      <c r="G596" s="51">
        <v>47</v>
      </c>
    </row>
    <row r="597" spans="1:7">
      <c r="A597" s="51">
        <v>18</v>
      </c>
      <c r="B597" s="51" t="s">
        <v>178</v>
      </c>
      <c r="C597" s="51" t="s">
        <v>54</v>
      </c>
      <c r="D597" s="51" t="s">
        <v>46</v>
      </c>
      <c r="E597" s="51" t="s">
        <v>53</v>
      </c>
      <c r="F597" s="51">
        <v>1</v>
      </c>
      <c r="G597" s="51">
        <v>47</v>
      </c>
    </row>
    <row r="598" spans="1:7">
      <c r="A598" s="51">
        <v>18</v>
      </c>
      <c r="B598" s="51" t="s">
        <v>178</v>
      </c>
      <c r="C598" s="51" t="s">
        <v>55</v>
      </c>
      <c r="D598" s="51" t="s">
        <v>63</v>
      </c>
      <c r="E598" s="51" t="s">
        <v>48</v>
      </c>
      <c r="F598" s="51">
        <v>24</v>
      </c>
      <c r="G598" s="51">
        <v>793</v>
      </c>
    </row>
    <row r="599" spans="1:7">
      <c r="A599" s="51">
        <v>18</v>
      </c>
      <c r="B599" s="51" t="s">
        <v>178</v>
      </c>
      <c r="C599" s="51" t="s">
        <v>55</v>
      </c>
      <c r="D599" s="51" t="s">
        <v>63</v>
      </c>
      <c r="E599" s="51" t="s">
        <v>49</v>
      </c>
      <c r="F599" s="51">
        <v>189</v>
      </c>
      <c r="G599" s="51">
        <v>793</v>
      </c>
    </row>
    <row r="600" spans="1:7">
      <c r="A600" s="51">
        <v>18</v>
      </c>
      <c r="B600" s="51" t="s">
        <v>178</v>
      </c>
      <c r="C600" s="51" t="s">
        <v>55</v>
      </c>
      <c r="D600" s="51" t="s">
        <v>63</v>
      </c>
      <c r="E600" s="51" t="s">
        <v>50</v>
      </c>
      <c r="F600" s="51">
        <v>46</v>
      </c>
      <c r="G600" s="51">
        <v>793</v>
      </c>
    </row>
    <row r="601" spans="1:7">
      <c r="A601" s="51">
        <v>18</v>
      </c>
      <c r="B601" s="51" t="s">
        <v>178</v>
      </c>
      <c r="C601" s="51" t="s">
        <v>55</v>
      </c>
      <c r="D601" s="51" t="s">
        <v>63</v>
      </c>
      <c r="E601" s="51" t="s">
        <v>51</v>
      </c>
      <c r="F601" s="51">
        <v>15</v>
      </c>
      <c r="G601" s="51">
        <v>793</v>
      </c>
    </row>
    <row r="602" spans="1:7">
      <c r="A602" s="51">
        <v>18</v>
      </c>
      <c r="B602" s="51" t="s">
        <v>178</v>
      </c>
      <c r="C602" s="51" t="s">
        <v>55</v>
      </c>
      <c r="D602" s="51" t="s">
        <v>63</v>
      </c>
      <c r="E602" s="51" t="s">
        <v>52</v>
      </c>
      <c r="F602" s="51">
        <v>53</v>
      </c>
      <c r="G602" s="51">
        <v>793</v>
      </c>
    </row>
    <row r="603" spans="1:7">
      <c r="A603" s="51">
        <v>18</v>
      </c>
      <c r="B603" s="51" t="s">
        <v>178</v>
      </c>
      <c r="C603" s="51" t="s">
        <v>55</v>
      </c>
      <c r="D603" s="51" t="s">
        <v>63</v>
      </c>
      <c r="E603" s="51" t="s">
        <v>53</v>
      </c>
      <c r="F603" s="51">
        <v>466</v>
      </c>
      <c r="G603" s="51">
        <v>793</v>
      </c>
    </row>
    <row r="604" spans="1:7">
      <c r="A604" s="51">
        <v>18</v>
      </c>
      <c r="B604" s="51" t="s">
        <v>178</v>
      </c>
      <c r="C604" s="51" t="s">
        <v>55</v>
      </c>
      <c r="D604" s="51" t="s">
        <v>46</v>
      </c>
      <c r="E604" s="51" t="s">
        <v>48</v>
      </c>
      <c r="F604" s="51">
        <v>24</v>
      </c>
      <c r="G604" s="51">
        <v>715</v>
      </c>
    </row>
    <row r="605" spans="1:7">
      <c r="A605" s="51">
        <v>18</v>
      </c>
      <c r="B605" s="51" t="s">
        <v>178</v>
      </c>
      <c r="C605" s="51" t="s">
        <v>55</v>
      </c>
      <c r="D605" s="51" t="s">
        <v>46</v>
      </c>
      <c r="E605" s="51" t="s">
        <v>49</v>
      </c>
      <c r="F605" s="51">
        <v>201</v>
      </c>
      <c r="G605" s="51">
        <v>715</v>
      </c>
    </row>
    <row r="606" spans="1:7">
      <c r="A606" s="51">
        <v>18</v>
      </c>
      <c r="B606" s="51" t="s">
        <v>178</v>
      </c>
      <c r="C606" s="51" t="s">
        <v>55</v>
      </c>
      <c r="D606" s="51" t="s">
        <v>46</v>
      </c>
      <c r="E606" s="51" t="s">
        <v>50</v>
      </c>
      <c r="F606" s="51">
        <v>22</v>
      </c>
      <c r="G606" s="51">
        <v>715</v>
      </c>
    </row>
    <row r="607" spans="1:7">
      <c r="A607" s="51">
        <v>18</v>
      </c>
      <c r="B607" s="51" t="s">
        <v>178</v>
      </c>
      <c r="C607" s="51" t="s">
        <v>55</v>
      </c>
      <c r="D607" s="51" t="s">
        <v>46</v>
      </c>
      <c r="E607" s="51" t="s">
        <v>51</v>
      </c>
      <c r="F607" s="51">
        <v>6</v>
      </c>
      <c r="G607" s="51">
        <v>715</v>
      </c>
    </row>
    <row r="608" spans="1:7">
      <c r="A608" s="51">
        <v>18</v>
      </c>
      <c r="B608" s="51" t="s">
        <v>178</v>
      </c>
      <c r="C608" s="51" t="s">
        <v>55</v>
      </c>
      <c r="D608" s="51" t="s">
        <v>46</v>
      </c>
      <c r="E608" s="51" t="s">
        <v>52</v>
      </c>
      <c r="F608" s="51">
        <v>17</v>
      </c>
      <c r="G608" s="51">
        <v>715</v>
      </c>
    </row>
    <row r="609" spans="1:7">
      <c r="A609" s="51">
        <v>18</v>
      </c>
      <c r="B609" s="51" t="s">
        <v>178</v>
      </c>
      <c r="C609" s="51" t="s">
        <v>55</v>
      </c>
      <c r="D609" s="51" t="s">
        <v>46</v>
      </c>
      <c r="E609" s="51" t="s">
        <v>53</v>
      </c>
      <c r="F609" s="51">
        <v>445</v>
      </c>
      <c r="G609" s="51">
        <v>715</v>
      </c>
    </row>
    <row r="610" spans="1:7">
      <c r="A610" s="51">
        <v>18</v>
      </c>
      <c r="B610" s="51" t="s">
        <v>178</v>
      </c>
      <c r="C610" s="51" t="s">
        <v>56</v>
      </c>
      <c r="D610" s="51" t="s">
        <v>63</v>
      </c>
      <c r="E610" s="51" t="s">
        <v>49</v>
      </c>
      <c r="F610" s="51">
        <v>16</v>
      </c>
      <c r="G610" s="51">
        <v>440</v>
      </c>
    </row>
    <row r="611" spans="1:7">
      <c r="A611" s="51">
        <v>18</v>
      </c>
      <c r="B611" s="51" t="s">
        <v>178</v>
      </c>
      <c r="C611" s="51" t="s">
        <v>56</v>
      </c>
      <c r="D611" s="51" t="s">
        <v>63</v>
      </c>
      <c r="E611" s="51" t="s">
        <v>50</v>
      </c>
      <c r="F611" s="51">
        <v>132</v>
      </c>
      <c r="G611" s="51">
        <v>440</v>
      </c>
    </row>
    <row r="612" spans="1:7">
      <c r="A612" s="51">
        <v>18</v>
      </c>
      <c r="B612" s="51" t="s">
        <v>178</v>
      </c>
      <c r="C612" s="51" t="s">
        <v>56</v>
      </c>
      <c r="D612" s="51" t="s">
        <v>63</v>
      </c>
      <c r="E612" s="51" t="s">
        <v>51</v>
      </c>
      <c r="F612" s="51">
        <v>45</v>
      </c>
      <c r="G612" s="51">
        <v>440</v>
      </c>
    </row>
    <row r="613" spans="1:7">
      <c r="A613" s="51">
        <v>18</v>
      </c>
      <c r="B613" s="51" t="s">
        <v>178</v>
      </c>
      <c r="C613" s="51" t="s">
        <v>56</v>
      </c>
      <c r="D613" s="51" t="s">
        <v>63</v>
      </c>
      <c r="E613" s="51" t="s">
        <v>52</v>
      </c>
      <c r="F613" s="51">
        <v>92</v>
      </c>
      <c r="G613" s="51">
        <v>440</v>
      </c>
    </row>
    <row r="614" spans="1:7">
      <c r="A614" s="51">
        <v>18</v>
      </c>
      <c r="B614" s="51" t="s">
        <v>178</v>
      </c>
      <c r="C614" s="51" t="s">
        <v>56</v>
      </c>
      <c r="D614" s="51" t="s">
        <v>63</v>
      </c>
      <c r="E614" s="51" t="s">
        <v>53</v>
      </c>
      <c r="F614" s="51">
        <v>155</v>
      </c>
      <c r="G614" s="51">
        <v>440</v>
      </c>
    </row>
    <row r="615" spans="1:7">
      <c r="A615" s="51">
        <v>18</v>
      </c>
      <c r="B615" s="51" t="s">
        <v>178</v>
      </c>
      <c r="C615" s="51" t="s">
        <v>56</v>
      </c>
      <c r="D615" s="51" t="s">
        <v>46</v>
      </c>
      <c r="E615" s="51" t="s">
        <v>49</v>
      </c>
      <c r="F615" s="51">
        <v>27</v>
      </c>
      <c r="G615" s="51">
        <v>370</v>
      </c>
    </row>
    <row r="616" spans="1:7">
      <c r="A616" s="51">
        <v>18</v>
      </c>
      <c r="B616" s="51" t="s">
        <v>178</v>
      </c>
      <c r="C616" s="51" t="s">
        <v>56</v>
      </c>
      <c r="D616" s="51" t="s">
        <v>46</v>
      </c>
      <c r="E616" s="51" t="s">
        <v>50</v>
      </c>
      <c r="F616" s="51">
        <v>123</v>
      </c>
      <c r="G616" s="51">
        <v>370</v>
      </c>
    </row>
    <row r="617" spans="1:7">
      <c r="A617" s="51">
        <v>18</v>
      </c>
      <c r="B617" s="51" t="s">
        <v>178</v>
      </c>
      <c r="C617" s="51" t="s">
        <v>56</v>
      </c>
      <c r="D617" s="51" t="s">
        <v>46</v>
      </c>
      <c r="E617" s="51" t="s">
        <v>51</v>
      </c>
      <c r="F617" s="51">
        <v>36</v>
      </c>
      <c r="G617" s="51">
        <v>370</v>
      </c>
    </row>
    <row r="618" spans="1:7">
      <c r="A618" s="51">
        <v>18</v>
      </c>
      <c r="B618" s="51" t="s">
        <v>178</v>
      </c>
      <c r="C618" s="51" t="s">
        <v>56</v>
      </c>
      <c r="D618" s="51" t="s">
        <v>46</v>
      </c>
      <c r="E618" s="51" t="s">
        <v>52</v>
      </c>
      <c r="F618" s="51">
        <v>43</v>
      </c>
      <c r="G618" s="51">
        <v>370</v>
      </c>
    </row>
    <row r="619" spans="1:7">
      <c r="A619" s="51">
        <v>18</v>
      </c>
      <c r="B619" s="51" t="s">
        <v>178</v>
      </c>
      <c r="C619" s="51" t="s">
        <v>56</v>
      </c>
      <c r="D619" s="51" t="s">
        <v>46</v>
      </c>
      <c r="E619" s="51" t="s">
        <v>53</v>
      </c>
      <c r="F619" s="51">
        <v>141</v>
      </c>
      <c r="G619" s="51">
        <v>370</v>
      </c>
    </row>
    <row r="620" spans="1:7">
      <c r="A620" s="51">
        <v>18</v>
      </c>
      <c r="B620" s="51" t="s">
        <v>178</v>
      </c>
      <c r="C620" s="51" t="s">
        <v>1273</v>
      </c>
      <c r="D620" s="51" t="s">
        <v>63</v>
      </c>
      <c r="E620" s="51" t="s">
        <v>50</v>
      </c>
      <c r="F620" s="51">
        <v>15</v>
      </c>
      <c r="G620" s="51">
        <v>489</v>
      </c>
    </row>
    <row r="621" spans="1:7">
      <c r="A621" s="51">
        <v>18</v>
      </c>
      <c r="B621" s="51" t="s">
        <v>178</v>
      </c>
      <c r="C621" s="51" t="s">
        <v>1273</v>
      </c>
      <c r="D621" s="51" t="s">
        <v>63</v>
      </c>
      <c r="E621" s="51" t="s">
        <v>51</v>
      </c>
      <c r="F621" s="51">
        <v>27</v>
      </c>
      <c r="G621" s="51">
        <v>489</v>
      </c>
    </row>
    <row r="622" spans="1:7">
      <c r="A622" s="51">
        <v>18</v>
      </c>
      <c r="B622" s="51" t="s">
        <v>178</v>
      </c>
      <c r="C622" s="51" t="s">
        <v>1273</v>
      </c>
      <c r="D622" s="51" t="s">
        <v>63</v>
      </c>
      <c r="E622" s="51" t="s">
        <v>52</v>
      </c>
      <c r="F622" s="51">
        <v>153</v>
      </c>
      <c r="G622" s="51">
        <v>489</v>
      </c>
    </row>
    <row r="623" spans="1:7">
      <c r="A623" s="51">
        <v>18</v>
      </c>
      <c r="B623" s="51" t="s">
        <v>178</v>
      </c>
      <c r="C623" s="51" t="s">
        <v>1273</v>
      </c>
      <c r="D623" s="51" t="s">
        <v>63</v>
      </c>
      <c r="E623" s="51" t="s">
        <v>53</v>
      </c>
      <c r="F623" s="51">
        <v>294</v>
      </c>
      <c r="G623" s="51">
        <v>489</v>
      </c>
    </row>
    <row r="624" spans="1:7">
      <c r="A624" s="51">
        <v>18</v>
      </c>
      <c r="B624" s="51" t="s">
        <v>178</v>
      </c>
      <c r="C624" s="51" t="s">
        <v>1273</v>
      </c>
      <c r="D624" s="51" t="s">
        <v>46</v>
      </c>
      <c r="E624" s="51" t="s">
        <v>50</v>
      </c>
      <c r="F624" s="51">
        <v>12</v>
      </c>
      <c r="G624" s="51">
        <v>349</v>
      </c>
    </row>
    <row r="625" spans="1:7">
      <c r="A625" s="51">
        <v>18</v>
      </c>
      <c r="B625" s="51" t="s">
        <v>178</v>
      </c>
      <c r="C625" s="51" t="s">
        <v>1273</v>
      </c>
      <c r="D625" s="51" t="s">
        <v>46</v>
      </c>
      <c r="E625" s="51" t="s">
        <v>51</v>
      </c>
      <c r="F625" s="51">
        <v>30</v>
      </c>
      <c r="G625" s="51">
        <v>349</v>
      </c>
    </row>
    <row r="626" spans="1:7">
      <c r="A626" s="51">
        <v>18</v>
      </c>
      <c r="B626" s="51" t="s">
        <v>178</v>
      </c>
      <c r="C626" s="51" t="s">
        <v>1273</v>
      </c>
      <c r="D626" s="51" t="s">
        <v>46</v>
      </c>
      <c r="E626" s="51" t="s">
        <v>52</v>
      </c>
      <c r="F626" s="51">
        <v>82</v>
      </c>
      <c r="G626" s="51">
        <v>349</v>
      </c>
    </row>
    <row r="627" spans="1:7">
      <c r="A627" s="51">
        <v>18</v>
      </c>
      <c r="B627" s="51" t="s">
        <v>178</v>
      </c>
      <c r="C627" s="51" t="s">
        <v>1273</v>
      </c>
      <c r="D627" s="51" t="s">
        <v>46</v>
      </c>
      <c r="E627" s="51" t="s">
        <v>53</v>
      </c>
      <c r="F627" s="51">
        <v>225</v>
      </c>
      <c r="G627" s="51">
        <v>349</v>
      </c>
    </row>
    <row r="628" spans="1:7">
      <c r="A628" s="51">
        <v>18</v>
      </c>
      <c r="B628" s="51" t="s">
        <v>178</v>
      </c>
      <c r="C628" s="51" t="s">
        <v>1274</v>
      </c>
      <c r="D628" s="51" t="s">
        <v>63</v>
      </c>
      <c r="E628" s="51" t="s">
        <v>50</v>
      </c>
      <c r="F628" s="51">
        <v>2</v>
      </c>
      <c r="G628" s="51">
        <v>105</v>
      </c>
    </row>
    <row r="629" spans="1:7">
      <c r="A629" s="51">
        <v>18</v>
      </c>
      <c r="B629" s="51" t="s">
        <v>178</v>
      </c>
      <c r="C629" s="51" t="s">
        <v>1274</v>
      </c>
      <c r="D629" s="51" t="s">
        <v>63</v>
      </c>
      <c r="E629" s="51" t="s">
        <v>51</v>
      </c>
      <c r="F629" s="51">
        <v>7</v>
      </c>
      <c r="G629" s="51">
        <v>105</v>
      </c>
    </row>
    <row r="630" spans="1:7">
      <c r="A630" s="51">
        <v>18</v>
      </c>
      <c r="B630" s="51" t="s">
        <v>178</v>
      </c>
      <c r="C630" s="51" t="s">
        <v>1274</v>
      </c>
      <c r="D630" s="51" t="s">
        <v>63</v>
      </c>
      <c r="E630" s="51" t="s">
        <v>52</v>
      </c>
      <c r="F630" s="51">
        <v>36</v>
      </c>
      <c r="G630" s="51">
        <v>105</v>
      </c>
    </row>
    <row r="631" spans="1:7">
      <c r="A631" s="51">
        <v>18</v>
      </c>
      <c r="B631" s="51" t="s">
        <v>178</v>
      </c>
      <c r="C631" s="51" t="s">
        <v>1274</v>
      </c>
      <c r="D631" s="51" t="s">
        <v>63</v>
      </c>
      <c r="E631" s="51" t="s">
        <v>53</v>
      </c>
      <c r="F631" s="51">
        <v>60</v>
      </c>
      <c r="G631" s="51">
        <v>105</v>
      </c>
    </row>
    <row r="632" spans="1:7">
      <c r="A632" s="51">
        <v>18</v>
      </c>
      <c r="B632" s="51" t="s">
        <v>178</v>
      </c>
      <c r="C632" s="51" t="s">
        <v>1274</v>
      </c>
      <c r="D632" s="51" t="s">
        <v>46</v>
      </c>
      <c r="E632" s="51" t="s">
        <v>50</v>
      </c>
      <c r="F632" s="51">
        <v>3</v>
      </c>
      <c r="G632" s="51">
        <v>66</v>
      </c>
    </row>
    <row r="633" spans="1:7">
      <c r="A633" s="51">
        <v>18</v>
      </c>
      <c r="B633" s="51" t="s">
        <v>178</v>
      </c>
      <c r="C633" s="51" t="s">
        <v>1274</v>
      </c>
      <c r="D633" s="51" t="s">
        <v>46</v>
      </c>
      <c r="E633" s="51" t="s">
        <v>51</v>
      </c>
      <c r="F633" s="51">
        <v>6</v>
      </c>
      <c r="G633" s="51">
        <v>66</v>
      </c>
    </row>
    <row r="634" spans="1:7">
      <c r="A634" s="51">
        <v>18</v>
      </c>
      <c r="B634" s="51" t="s">
        <v>178</v>
      </c>
      <c r="C634" s="51" t="s">
        <v>1274</v>
      </c>
      <c r="D634" s="51" t="s">
        <v>46</v>
      </c>
      <c r="E634" s="51" t="s">
        <v>52</v>
      </c>
      <c r="F634" s="51">
        <v>23</v>
      </c>
      <c r="G634" s="51">
        <v>66</v>
      </c>
    </row>
    <row r="635" spans="1:7">
      <c r="A635" s="51">
        <v>18</v>
      </c>
      <c r="B635" s="51" t="s">
        <v>178</v>
      </c>
      <c r="C635" s="51" t="s">
        <v>1274</v>
      </c>
      <c r="D635" s="51" t="s">
        <v>46</v>
      </c>
      <c r="E635" s="51" t="s">
        <v>53</v>
      </c>
      <c r="F635" s="51">
        <v>34</v>
      </c>
      <c r="G635" s="51">
        <v>66</v>
      </c>
    </row>
    <row r="636" spans="1:7">
      <c r="A636" s="51">
        <v>18</v>
      </c>
      <c r="B636" s="51" t="s">
        <v>178</v>
      </c>
      <c r="C636" s="51" t="s">
        <v>109</v>
      </c>
      <c r="D636" s="51" t="s">
        <v>63</v>
      </c>
      <c r="E636" s="51" t="s">
        <v>50</v>
      </c>
      <c r="F636" s="51">
        <v>1</v>
      </c>
      <c r="G636" s="51">
        <v>44</v>
      </c>
    </row>
    <row r="637" spans="1:7">
      <c r="A637" s="51">
        <v>18</v>
      </c>
      <c r="B637" s="51" t="s">
        <v>178</v>
      </c>
      <c r="C637" s="51" t="s">
        <v>109</v>
      </c>
      <c r="D637" s="51" t="s">
        <v>63</v>
      </c>
      <c r="E637" s="51" t="s">
        <v>51</v>
      </c>
      <c r="F637" s="51">
        <v>2</v>
      </c>
      <c r="G637" s="51">
        <v>44</v>
      </c>
    </row>
    <row r="638" spans="1:7">
      <c r="A638" s="51">
        <v>18</v>
      </c>
      <c r="B638" s="51" t="s">
        <v>178</v>
      </c>
      <c r="C638" s="51" t="s">
        <v>109</v>
      </c>
      <c r="D638" s="51" t="s">
        <v>63</v>
      </c>
      <c r="E638" s="51" t="s">
        <v>52</v>
      </c>
      <c r="F638" s="51">
        <v>9</v>
      </c>
      <c r="G638" s="51">
        <v>44</v>
      </c>
    </row>
    <row r="639" spans="1:7">
      <c r="A639" s="51">
        <v>18</v>
      </c>
      <c r="B639" s="51" t="s">
        <v>178</v>
      </c>
      <c r="C639" s="51" t="s">
        <v>109</v>
      </c>
      <c r="D639" s="51" t="s">
        <v>63</v>
      </c>
      <c r="E639" s="51" t="s">
        <v>53</v>
      </c>
      <c r="F639" s="51">
        <v>32</v>
      </c>
      <c r="G639" s="51">
        <v>44</v>
      </c>
    </row>
    <row r="640" spans="1:7">
      <c r="A640" s="51">
        <v>18</v>
      </c>
      <c r="B640" s="51" t="s">
        <v>178</v>
      </c>
      <c r="C640" s="51" t="s">
        <v>109</v>
      </c>
      <c r="D640" s="51" t="s">
        <v>46</v>
      </c>
      <c r="E640" s="51" t="s">
        <v>50</v>
      </c>
      <c r="F640" s="51">
        <v>1</v>
      </c>
      <c r="G640" s="51">
        <v>18</v>
      </c>
    </row>
    <row r="641" spans="1:7">
      <c r="A641" s="51">
        <v>18</v>
      </c>
      <c r="B641" s="51" t="s">
        <v>178</v>
      </c>
      <c r="C641" s="51" t="s">
        <v>109</v>
      </c>
      <c r="D641" s="51" t="s">
        <v>46</v>
      </c>
      <c r="E641" s="51" t="s">
        <v>51</v>
      </c>
      <c r="F641" s="51">
        <v>2</v>
      </c>
      <c r="G641" s="51">
        <v>18</v>
      </c>
    </row>
    <row r="642" spans="1:7">
      <c r="A642" s="51">
        <v>18</v>
      </c>
      <c r="B642" s="51" t="s">
        <v>178</v>
      </c>
      <c r="C642" s="51" t="s">
        <v>109</v>
      </c>
      <c r="D642" s="51" t="s">
        <v>46</v>
      </c>
      <c r="E642" s="51" t="s">
        <v>52</v>
      </c>
      <c r="F642" s="51">
        <v>1</v>
      </c>
      <c r="G642" s="51">
        <v>18</v>
      </c>
    </row>
    <row r="643" spans="1:7">
      <c r="A643" s="51">
        <v>18</v>
      </c>
      <c r="B643" s="51" t="s">
        <v>178</v>
      </c>
      <c r="C643" s="51" t="s">
        <v>109</v>
      </c>
      <c r="D643" s="51" t="s">
        <v>46</v>
      </c>
      <c r="E643" s="51" t="s">
        <v>53</v>
      </c>
      <c r="F643" s="51">
        <v>14</v>
      </c>
      <c r="G643" s="51">
        <v>18</v>
      </c>
    </row>
    <row r="644" spans="1:7">
      <c r="A644" s="51">
        <v>18</v>
      </c>
      <c r="B644" s="51" t="s">
        <v>178</v>
      </c>
      <c r="C644" s="51" t="s">
        <v>1275</v>
      </c>
      <c r="D644" s="51" t="s">
        <v>63</v>
      </c>
      <c r="E644" s="51" t="s">
        <v>51</v>
      </c>
      <c r="F644" s="51">
        <v>1</v>
      </c>
      <c r="G644" s="51">
        <v>147</v>
      </c>
    </row>
    <row r="645" spans="1:7">
      <c r="A645" s="51">
        <v>18</v>
      </c>
      <c r="B645" s="51" t="s">
        <v>178</v>
      </c>
      <c r="C645" s="51" t="s">
        <v>1275</v>
      </c>
      <c r="D645" s="51" t="s">
        <v>63</v>
      </c>
      <c r="E645" s="51" t="s">
        <v>52</v>
      </c>
      <c r="F645" s="51">
        <v>20</v>
      </c>
      <c r="G645" s="51">
        <v>147</v>
      </c>
    </row>
    <row r="646" spans="1:7">
      <c r="A646" s="51">
        <v>18</v>
      </c>
      <c r="B646" s="51" t="s">
        <v>178</v>
      </c>
      <c r="C646" s="51" t="s">
        <v>1275</v>
      </c>
      <c r="D646" s="51" t="s">
        <v>63</v>
      </c>
      <c r="E646" s="51" t="s">
        <v>53</v>
      </c>
      <c r="F646" s="51">
        <v>126</v>
      </c>
      <c r="G646" s="51">
        <v>147</v>
      </c>
    </row>
    <row r="647" spans="1:7">
      <c r="A647" s="51">
        <v>18</v>
      </c>
      <c r="B647" s="51" t="s">
        <v>178</v>
      </c>
      <c r="C647" s="51" t="s">
        <v>1275</v>
      </c>
      <c r="D647" s="51" t="s">
        <v>46</v>
      </c>
      <c r="E647" s="51" t="s">
        <v>51</v>
      </c>
      <c r="F647" s="51">
        <v>2</v>
      </c>
      <c r="G647" s="51">
        <v>122</v>
      </c>
    </row>
    <row r="648" spans="1:7">
      <c r="A648" s="51">
        <v>18</v>
      </c>
      <c r="B648" s="51" t="s">
        <v>178</v>
      </c>
      <c r="C648" s="51" t="s">
        <v>1275</v>
      </c>
      <c r="D648" s="51" t="s">
        <v>46</v>
      </c>
      <c r="E648" s="51" t="s">
        <v>52</v>
      </c>
      <c r="F648" s="51">
        <v>26</v>
      </c>
      <c r="G648" s="51">
        <v>122</v>
      </c>
    </row>
    <row r="649" spans="1:7">
      <c r="A649" s="51">
        <v>18</v>
      </c>
      <c r="B649" s="51" t="s">
        <v>178</v>
      </c>
      <c r="C649" s="51" t="s">
        <v>1275</v>
      </c>
      <c r="D649" s="51" t="s">
        <v>46</v>
      </c>
      <c r="E649" s="51" t="s">
        <v>53</v>
      </c>
      <c r="F649" s="51">
        <v>94</v>
      </c>
      <c r="G649" s="51">
        <v>122</v>
      </c>
    </row>
    <row r="650" spans="1:7">
      <c r="A650" s="51">
        <v>18</v>
      </c>
      <c r="B650" s="51" t="s">
        <v>178</v>
      </c>
      <c r="C650" s="51" t="s">
        <v>59</v>
      </c>
      <c r="D650" s="51" t="s">
        <v>63</v>
      </c>
      <c r="E650" s="51" t="s">
        <v>52</v>
      </c>
      <c r="F650" s="51">
        <v>36</v>
      </c>
      <c r="G650" s="51">
        <v>188</v>
      </c>
    </row>
    <row r="651" spans="1:7">
      <c r="A651" s="51">
        <v>18</v>
      </c>
      <c r="B651" s="51" t="s">
        <v>178</v>
      </c>
      <c r="C651" s="51" t="s">
        <v>59</v>
      </c>
      <c r="D651" s="51" t="s">
        <v>63</v>
      </c>
      <c r="E651" s="51" t="s">
        <v>53</v>
      </c>
      <c r="F651" s="51">
        <v>152</v>
      </c>
      <c r="G651" s="51">
        <v>188</v>
      </c>
    </row>
    <row r="652" spans="1:7">
      <c r="A652" s="51">
        <v>18</v>
      </c>
      <c r="B652" s="51" t="s">
        <v>178</v>
      </c>
      <c r="C652" s="51" t="s">
        <v>59</v>
      </c>
      <c r="D652" s="51" t="s">
        <v>46</v>
      </c>
      <c r="E652" s="51" t="s">
        <v>51</v>
      </c>
      <c r="F652" s="51">
        <v>3</v>
      </c>
      <c r="G652" s="51">
        <v>261</v>
      </c>
    </row>
    <row r="653" spans="1:7">
      <c r="A653" s="51">
        <v>18</v>
      </c>
      <c r="B653" s="51" t="s">
        <v>178</v>
      </c>
      <c r="C653" s="51" t="s">
        <v>59</v>
      </c>
      <c r="D653" s="51" t="s">
        <v>46</v>
      </c>
      <c r="E653" s="51" t="s">
        <v>52</v>
      </c>
      <c r="F653" s="51">
        <v>70</v>
      </c>
      <c r="G653" s="51">
        <v>261</v>
      </c>
    </row>
    <row r="654" spans="1:7">
      <c r="A654" s="51">
        <v>18</v>
      </c>
      <c r="B654" s="51" t="s">
        <v>178</v>
      </c>
      <c r="C654" s="51" t="s">
        <v>59</v>
      </c>
      <c r="D654" s="51" t="s">
        <v>46</v>
      </c>
      <c r="E654" s="51" t="s">
        <v>53</v>
      </c>
      <c r="F654" s="51">
        <v>188</v>
      </c>
      <c r="G654" s="51">
        <v>261</v>
      </c>
    </row>
    <row r="655" spans="1:7">
      <c r="A655" s="51">
        <v>18</v>
      </c>
      <c r="B655" s="51" t="s">
        <v>178</v>
      </c>
      <c r="C655" s="51" t="s">
        <v>1276</v>
      </c>
      <c r="D655" s="51" t="s">
        <v>63</v>
      </c>
      <c r="E655" s="51" t="s">
        <v>52</v>
      </c>
      <c r="F655" s="51">
        <v>2</v>
      </c>
      <c r="G655" s="51">
        <v>106</v>
      </c>
    </row>
    <row r="656" spans="1:7">
      <c r="A656" s="51">
        <v>18</v>
      </c>
      <c r="B656" s="51" t="s">
        <v>178</v>
      </c>
      <c r="C656" s="51" t="s">
        <v>1276</v>
      </c>
      <c r="D656" s="51" t="s">
        <v>63</v>
      </c>
      <c r="E656" s="51" t="s">
        <v>53</v>
      </c>
      <c r="F656" s="51">
        <v>104</v>
      </c>
      <c r="G656" s="51">
        <v>106</v>
      </c>
    </row>
    <row r="657" spans="1:7">
      <c r="A657" s="51">
        <v>18</v>
      </c>
      <c r="B657" s="51" t="s">
        <v>178</v>
      </c>
      <c r="C657" s="51" t="s">
        <v>1276</v>
      </c>
      <c r="D657" s="51" t="s">
        <v>46</v>
      </c>
      <c r="E657" s="51" t="s">
        <v>52</v>
      </c>
      <c r="F657" s="51">
        <v>2</v>
      </c>
      <c r="G657" s="51">
        <v>107</v>
      </c>
    </row>
    <row r="658" spans="1:7">
      <c r="A658" s="51">
        <v>18</v>
      </c>
      <c r="B658" s="51" t="s">
        <v>178</v>
      </c>
      <c r="C658" s="51" t="s">
        <v>1276</v>
      </c>
      <c r="D658" s="51" t="s">
        <v>46</v>
      </c>
      <c r="E658" s="51" t="s">
        <v>53</v>
      </c>
      <c r="F658" s="51">
        <v>105</v>
      </c>
      <c r="G658" s="51">
        <v>107</v>
      </c>
    </row>
    <row r="659" spans="1:7">
      <c r="A659" s="51">
        <v>18</v>
      </c>
      <c r="B659" s="51" t="s">
        <v>178</v>
      </c>
      <c r="C659" s="51" t="s">
        <v>61</v>
      </c>
      <c r="D659" s="51" t="s">
        <v>63</v>
      </c>
      <c r="E659" s="51" t="s">
        <v>48</v>
      </c>
      <c r="F659" s="51">
        <v>1</v>
      </c>
      <c r="G659" s="51">
        <v>139</v>
      </c>
    </row>
    <row r="660" spans="1:7">
      <c r="A660" s="51">
        <v>18</v>
      </c>
      <c r="B660" s="51" t="s">
        <v>178</v>
      </c>
      <c r="C660" s="51" t="s">
        <v>61</v>
      </c>
      <c r="D660" s="51" t="s">
        <v>63</v>
      </c>
      <c r="E660" s="51" t="s">
        <v>49</v>
      </c>
      <c r="F660" s="51">
        <v>1</v>
      </c>
      <c r="G660" s="51">
        <v>139</v>
      </c>
    </row>
    <row r="661" spans="1:7">
      <c r="A661" s="51">
        <v>18</v>
      </c>
      <c r="B661" s="51" t="s">
        <v>178</v>
      </c>
      <c r="C661" s="51" t="s">
        <v>61</v>
      </c>
      <c r="D661" s="51" t="s">
        <v>63</v>
      </c>
      <c r="E661" s="51" t="s">
        <v>50</v>
      </c>
      <c r="F661" s="51">
        <v>1</v>
      </c>
      <c r="G661" s="51">
        <v>139</v>
      </c>
    </row>
    <row r="662" spans="1:7">
      <c r="A662" s="51">
        <v>18</v>
      </c>
      <c r="B662" s="51" t="s">
        <v>178</v>
      </c>
      <c r="C662" s="51" t="s">
        <v>61</v>
      </c>
      <c r="D662" s="51" t="s">
        <v>63</v>
      </c>
      <c r="E662" s="51" t="s">
        <v>51</v>
      </c>
      <c r="F662" s="51">
        <v>2</v>
      </c>
      <c r="G662" s="51">
        <v>139</v>
      </c>
    </row>
    <row r="663" spans="1:7">
      <c r="A663" s="51">
        <v>18</v>
      </c>
      <c r="B663" s="51" t="s">
        <v>178</v>
      </c>
      <c r="C663" s="51" t="s">
        <v>61</v>
      </c>
      <c r="D663" s="51" t="s">
        <v>63</v>
      </c>
      <c r="E663" s="51" t="s">
        <v>52</v>
      </c>
      <c r="F663" s="51">
        <v>7</v>
      </c>
      <c r="G663" s="51">
        <v>139</v>
      </c>
    </row>
    <row r="664" spans="1:7">
      <c r="A664" s="51">
        <v>18</v>
      </c>
      <c r="B664" s="51" t="s">
        <v>178</v>
      </c>
      <c r="C664" s="51" t="s">
        <v>61</v>
      </c>
      <c r="D664" s="51" t="s">
        <v>63</v>
      </c>
      <c r="E664" s="51" t="s">
        <v>53</v>
      </c>
      <c r="F664" s="51">
        <v>127</v>
      </c>
      <c r="G664" s="51">
        <v>139</v>
      </c>
    </row>
    <row r="665" spans="1:7">
      <c r="A665" s="51">
        <v>18</v>
      </c>
      <c r="B665" s="51" t="s">
        <v>178</v>
      </c>
      <c r="C665" s="51" t="s">
        <v>61</v>
      </c>
      <c r="D665" s="51" t="s">
        <v>46</v>
      </c>
      <c r="E665" s="51" t="s">
        <v>48</v>
      </c>
      <c r="F665" s="51">
        <v>3</v>
      </c>
      <c r="G665" s="51">
        <v>112</v>
      </c>
    </row>
    <row r="666" spans="1:7">
      <c r="A666" s="51">
        <v>18</v>
      </c>
      <c r="B666" s="51" t="s">
        <v>178</v>
      </c>
      <c r="C666" s="51" t="s">
        <v>61</v>
      </c>
      <c r="D666" s="51" t="s">
        <v>46</v>
      </c>
      <c r="E666" s="51" t="s">
        <v>49</v>
      </c>
      <c r="F666" s="51">
        <v>2</v>
      </c>
      <c r="G666" s="51">
        <v>112</v>
      </c>
    </row>
    <row r="667" spans="1:7">
      <c r="A667" s="51">
        <v>18</v>
      </c>
      <c r="B667" s="51" t="s">
        <v>178</v>
      </c>
      <c r="C667" s="51" t="s">
        <v>61</v>
      </c>
      <c r="D667" s="51" t="s">
        <v>46</v>
      </c>
      <c r="E667" s="51" t="s">
        <v>50</v>
      </c>
      <c r="F667" s="51">
        <v>2</v>
      </c>
      <c r="G667" s="51">
        <v>112</v>
      </c>
    </row>
    <row r="668" spans="1:7">
      <c r="A668" s="51">
        <v>18</v>
      </c>
      <c r="B668" s="51" t="s">
        <v>178</v>
      </c>
      <c r="C668" s="51" t="s">
        <v>61</v>
      </c>
      <c r="D668" s="51" t="s">
        <v>46</v>
      </c>
      <c r="E668" s="51" t="s">
        <v>53</v>
      </c>
      <c r="F668" s="51">
        <v>105</v>
      </c>
      <c r="G668" s="51">
        <v>112</v>
      </c>
    </row>
    <row r="669" spans="1:7">
      <c r="A669" s="51">
        <v>18</v>
      </c>
      <c r="B669" s="51" t="s">
        <v>178</v>
      </c>
      <c r="C669" s="51" t="s">
        <v>45</v>
      </c>
      <c r="D669" s="51" t="s">
        <v>63</v>
      </c>
      <c r="E669" s="51" t="s">
        <v>48</v>
      </c>
      <c r="F669" s="51">
        <v>11</v>
      </c>
      <c r="G669" s="51"/>
    </row>
    <row r="670" spans="1:7">
      <c r="A670" s="51">
        <v>18</v>
      </c>
      <c r="B670" s="51" t="s">
        <v>178</v>
      </c>
      <c r="C670" s="51" t="s">
        <v>45</v>
      </c>
      <c r="D670" s="51" t="s">
        <v>63</v>
      </c>
      <c r="E670" s="51" t="s">
        <v>49</v>
      </c>
      <c r="F670" s="51">
        <v>4</v>
      </c>
      <c r="G670" s="51"/>
    </row>
    <row r="671" spans="1:7">
      <c r="A671" s="51">
        <v>18</v>
      </c>
      <c r="B671" s="51" t="s">
        <v>178</v>
      </c>
      <c r="C671" s="51" t="s">
        <v>45</v>
      </c>
      <c r="D671" s="51" t="s">
        <v>63</v>
      </c>
      <c r="E671" s="51" t="s">
        <v>50</v>
      </c>
      <c r="F671" s="51">
        <v>1</v>
      </c>
      <c r="G671" s="51"/>
    </row>
    <row r="672" spans="1:7">
      <c r="A672" s="51">
        <v>18</v>
      </c>
      <c r="B672" s="51" t="s">
        <v>178</v>
      </c>
      <c r="C672" s="51" t="s">
        <v>45</v>
      </c>
      <c r="D672" s="51" t="s">
        <v>63</v>
      </c>
      <c r="E672" s="51" t="s">
        <v>52</v>
      </c>
      <c r="F672" s="51">
        <v>7</v>
      </c>
      <c r="G672" s="51"/>
    </row>
    <row r="673" spans="1:7">
      <c r="A673" s="51">
        <v>18</v>
      </c>
      <c r="B673" s="51" t="s">
        <v>178</v>
      </c>
      <c r="C673" s="51" t="s">
        <v>45</v>
      </c>
      <c r="D673" s="51" t="s">
        <v>63</v>
      </c>
      <c r="E673" s="51" t="s">
        <v>53</v>
      </c>
      <c r="F673" s="51">
        <v>32</v>
      </c>
      <c r="G673" s="51"/>
    </row>
    <row r="674" spans="1:7">
      <c r="A674" s="51">
        <v>18</v>
      </c>
      <c r="B674" s="51" t="s">
        <v>178</v>
      </c>
      <c r="C674" s="51" t="s">
        <v>45</v>
      </c>
      <c r="D674" s="51" t="s">
        <v>46</v>
      </c>
      <c r="E674" s="51" t="s">
        <v>48</v>
      </c>
      <c r="F674" s="51">
        <v>10</v>
      </c>
      <c r="G674" s="51"/>
    </row>
    <row r="675" spans="1:7">
      <c r="A675" s="51">
        <v>18</v>
      </c>
      <c r="B675" s="51" t="s">
        <v>178</v>
      </c>
      <c r="C675" s="51" t="s">
        <v>45</v>
      </c>
      <c r="D675" s="51" t="s">
        <v>46</v>
      </c>
      <c r="E675" s="51" t="s">
        <v>49</v>
      </c>
      <c r="F675" s="51">
        <v>4</v>
      </c>
      <c r="G675" s="51"/>
    </row>
    <row r="676" spans="1:7">
      <c r="A676" s="51">
        <v>18</v>
      </c>
      <c r="B676" s="51" t="s">
        <v>178</v>
      </c>
      <c r="C676" s="51" t="s">
        <v>45</v>
      </c>
      <c r="D676" s="51" t="s">
        <v>46</v>
      </c>
      <c r="E676" s="51" t="s">
        <v>50</v>
      </c>
      <c r="F676" s="51">
        <v>3</v>
      </c>
      <c r="G676" s="51"/>
    </row>
    <row r="677" spans="1:7">
      <c r="A677" s="51">
        <v>18</v>
      </c>
      <c r="B677" s="51" t="s">
        <v>178</v>
      </c>
      <c r="C677" s="51" t="s">
        <v>45</v>
      </c>
      <c r="D677" s="51" t="s">
        <v>46</v>
      </c>
      <c r="E677" s="51" t="s">
        <v>51</v>
      </c>
      <c r="F677" s="51">
        <v>4</v>
      </c>
      <c r="G677" s="51"/>
    </row>
    <row r="678" spans="1:7">
      <c r="A678" s="51">
        <v>18</v>
      </c>
      <c r="B678" s="51" t="s">
        <v>178</v>
      </c>
      <c r="C678" s="51" t="s">
        <v>45</v>
      </c>
      <c r="D678" s="51" t="s">
        <v>46</v>
      </c>
      <c r="E678" s="51" t="s">
        <v>52</v>
      </c>
      <c r="F678" s="51">
        <v>3</v>
      </c>
      <c r="G678" s="51"/>
    </row>
    <row r="679" spans="1:7">
      <c r="A679" s="51">
        <v>18</v>
      </c>
      <c r="B679" s="51" t="s">
        <v>178</v>
      </c>
      <c r="C679" s="51" t="s">
        <v>45</v>
      </c>
      <c r="D679" s="51" t="s">
        <v>46</v>
      </c>
      <c r="E679" s="51" t="s">
        <v>53</v>
      </c>
      <c r="F679" s="51">
        <v>19</v>
      </c>
      <c r="G679" s="51"/>
    </row>
    <row r="680" spans="1:7">
      <c r="A680" s="51">
        <v>19</v>
      </c>
      <c r="B680" s="51" t="s">
        <v>179</v>
      </c>
      <c r="C680" s="51" t="s">
        <v>1350</v>
      </c>
      <c r="D680" s="51" t="s">
        <v>63</v>
      </c>
      <c r="E680" s="51" t="s">
        <v>1349</v>
      </c>
      <c r="F680" s="51">
        <v>9710</v>
      </c>
      <c r="G680" s="51"/>
    </row>
    <row r="681" spans="1:7">
      <c r="A681" s="51">
        <v>19</v>
      </c>
      <c r="B681" s="51" t="s">
        <v>179</v>
      </c>
      <c r="C681" s="51" t="s">
        <v>1350</v>
      </c>
      <c r="D681" s="51" t="s">
        <v>46</v>
      </c>
      <c r="E681" s="51" t="s">
        <v>1349</v>
      </c>
      <c r="F681" s="51">
        <v>9353</v>
      </c>
      <c r="G681" s="51"/>
    </row>
    <row r="682" spans="1:7">
      <c r="A682" s="51">
        <v>19</v>
      </c>
      <c r="B682" s="51" t="s">
        <v>179</v>
      </c>
      <c r="C682" s="51" t="s">
        <v>54</v>
      </c>
      <c r="D682" s="51" t="s">
        <v>63</v>
      </c>
      <c r="E682" s="51" t="s">
        <v>48</v>
      </c>
      <c r="F682" s="51">
        <v>2127</v>
      </c>
      <c r="G682" s="51">
        <v>2626</v>
      </c>
    </row>
    <row r="683" spans="1:7">
      <c r="A683" s="51">
        <v>19</v>
      </c>
      <c r="B683" s="51" t="s">
        <v>179</v>
      </c>
      <c r="C683" s="51" t="s">
        <v>54</v>
      </c>
      <c r="D683" s="51" t="s">
        <v>63</v>
      </c>
      <c r="E683" s="51" t="s">
        <v>49</v>
      </c>
      <c r="F683" s="51">
        <v>347</v>
      </c>
      <c r="G683" s="51">
        <v>2626</v>
      </c>
    </row>
    <row r="684" spans="1:7">
      <c r="A684" s="51">
        <v>19</v>
      </c>
      <c r="B684" s="51" t="s">
        <v>179</v>
      </c>
      <c r="C684" s="51" t="s">
        <v>54</v>
      </c>
      <c r="D684" s="51" t="s">
        <v>63</v>
      </c>
      <c r="E684" s="51" t="s">
        <v>50</v>
      </c>
      <c r="F684" s="51">
        <v>14</v>
      </c>
      <c r="G684" s="51">
        <v>2626</v>
      </c>
    </row>
    <row r="685" spans="1:7">
      <c r="A685" s="51">
        <v>19</v>
      </c>
      <c r="B685" s="51" t="s">
        <v>179</v>
      </c>
      <c r="C685" s="51" t="s">
        <v>54</v>
      </c>
      <c r="D685" s="51" t="s">
        <v>63</v>
      </c>
      <c r="E685" s="51" t="s">
        <v>51</v>
      </c>
      <c r="F685" s="51">
        <v>6</v>
      </c>
      <c r="G685" s="51">
        <v>2626</v>
      </c>
    </row>
    <row r="686" spans="1:7">
      <c r="A686" s="51">
        <v>19</v>
      </c>
      <c r="B686" s="51" t="s">
        <v>179</v>
      </c>
      <c r="C686" s="51" t="s">
        <v>54</v>
      </c>
      <c r="D686" s="51" t="s">
        <v>63</v>
      </c>
      <c r="E686" s="51" t="s">
        <v>52</v>
      </c>
      <c r="F686" s="51">
        <v>21</v>
      </c>
      <c r="G686" s="51">
        <v>2626</v>
      </c>
    </row>
    <row r="687" spans="1:7">
      <c r="A687" s="51">
        <v>19</v>
      </c>
      <c r="B687" s="51" t="s">
        <v>179</v>
      </c>
      <c r="C687" s="51" t="s">
        <v>54</v>
      </c>
      <c r="D687" s="51" t="s">
        <v>63</v>
      </c>
      <c r="E687" s="51" t="s">
        <v>53</v>
      </c>
      <c r="F687" s="51">
        <v>111</v>
      </c>
      <c r="G687" s="51">
        <v>2626</v>
      </c>
    </row>
    <row r="688" spans="1:7">
      <c r="A688" s="51">
        <v>19</v>
      </c>
      <c r="B688" s="51" t="s">
        <v>179</v>
      </c>
      <c r="C688" s="51" t="s">
        <v>54</v>
      </c>
      <c r="D688" s="51" t="s">
        <v>46</v>
      </c>
      <c r="E688" s="51" t="s">
        <v>48</v>
      </c>
      <c r="F688" s="51">
        <v>2181</v>
      </c>
      <c r="G688" s="51">
        <v>2612</v>
      </c>
    </row>
    <row r="689" spans="1:7">
      <c r="A689" s="51">
        <v>19</v>
      </c>
      <c r="B689" s="51" t="s">
        <v>179</v>
      </c>
      <c r="C689" s="51" t="s">
        <v>54</v>
      </c>
      <c r="D689" s="51" t="s">
        <v>46</v>
      </c>
      <c r="E689" s="51" t="s">
        <v>49</v>
      </c>
      <c r="F689" s="51">
        <v>252</v>
      </c>
      <c r="G689" s="51">
        <v>2612</v>
      </c>
    </row>
    <row r="690" spans="1:7">
      <c r="A690" s="51">
        <v>19</v>
      </c>
      <c r="B690" s="51" t="s">
        <v>179</v>
      </c>
      <c r="C690" s="51" t="s">
        <v>54</v>
      </c>
      <c r="D690" s="51" t="s">
        <v>46</v>
      </c>
      <c r="E690" s="51" t="s">
        <v>50</v>
      </c>
      <c r="F690" s="51">
        <v>18</v>
      </c>
      <c r="G690" s="51">
        <v>2612</v>
      </c>
    </row>
    <row r="691" spans="1:7">
      <c r="A691" s="51">
        <v>19</v>
      </c>
      <c r="B691" s="51" t="s">
        <v>179</v>
      </c>
      <c r="C691" s="51" t="s">
        <v>54</v>
      </c>
      <c r="D691" s="51" t="s">
        <v>46</v>
      </c>
      <c r="E691" s="51" t="s">
        <v>51</v>
      </c>
      <c r="F691" s="51">
        <v>2</v>
      </c>
      <c r="G691" s="51">
        <v>2612</v>
      </c>
    </row>
    <row r="692" spans="1:7">
      <c r="A692" s="51">
        <v>19</v>
      </c>
      <c r="B692" s="51" t="s">
        <v>179</v>
      </c>
      <c r="C692" s="51" t="s">
        <v>54</v>
      </c>
      <c r="D692" s="51" t="s">
        <v>46</v>
      </c>
      <c r="E692" s="51" t="s">
        <v>52</v>
      </c>
      <c r="F692" s="51">
        <v>16</v>
      </c>
      <c r="G692" s="51">
        <v>2612</v>
      </c>
    </row>
    <row r="693" spans="1:7">
      <c r="A693" s="51">
        <v>19</v>
      </c>
      <c r="B693" s="51" t="s">
        <v>179</v>
      </c>
      <c r="C693" s="51" t="s">
        <v>54</v>
      </c>
      <c r="D693" s="51" t="s">
        <v>46</v>
      </c>
      <c r="E693" s="51" t="s">
        <v>53</v>
      </c>
      <c r="F693" s="51">
        <v>143</v>
      </c>
      <c r="G693" s="51">
        <v>2612</v>
      </c>
    </row>
    <row r="694" spans="1:7">
      <c r="A694" s="51">
        <v>19</v>
      </c>
      <c r="B694" s="51" t="s">
        <v>179</v>
      </c>
      <c r="C694" s="51" t="s">
        <v>55</v>
      </c>
      <c r="D694" s="51" t="s">
        <v>63</v>
      </c>
      <c r="E694" s="51" t="s">
        <v>48</v>
      </c>
      <c r="F694" s="51">
        <v>1621</v>
      </c>
      <c r="G694" s="51">
        <v>41192</v>
      </c>
    </row>
    <row r="695" spans="1:7">
      <c r="A695" s="51">
        <v>19</v>
      </c>
      <c r="B695" s="51" t="s">
        <v>179</v>
      </c>
      <c r="C695" s="51" t="s">
        <v>55</v>
      </c>
      <c r="D695" s="51" t="s">
        <v>63</v>
      </c>
      <c r="E695" s="51" t="s">
        <v>49</v>
      </c>
      <c r="F695" s="51">
        <v>10235</v>
      </c>
      <c r="G695" s="51">
        <v>41192</v>
      </c>
    </row>
    <row r="696" spans="1:7">
      <c r="A696" s="51">
        <v>19</v>
      </c>
      <c r="B696" s="51" t="s">
        <v>179</v>
      </c>
      <c r="C696" s="51" t="s">
        <v>55</v>
      </c>
      <c r="D696" s="51" t="s">
        <v>63</v>
      </c>
      <c r="E696" s="51" t="s">
        <v>50</v>
      </c>
      <c r="F696" s="51">
        <v>2969</v>
      </c>
      <c r="G696" s="51">
        <v>41192</v>
      </c>
    </row>
    <row r="697" spans="1:7">
      <c r="A697" s="51">
        <v>19</v>
      </c>
      <c r="B697" s="51" t="s">
        <v>179</v>
      </c>
      <c r="C697" s="51" t="s">
        <v>55</v>
      </c>
      <c r="D697" s="51" t="s">
        <v>63</v>
      </c>
      <c r="E697" s="51" t="s">
        <v>51</v>
      </c>
      <c r="F697" s="51">
        <v>657</v>
      </c>
      <c r="G697" s="51">
        <v>41192</v>
      </c>
    </row>
    <row r="698" spans="1:7">
      <c r="A698" s="51">
        <v>19</v>
      </c>
      <c r="B698" s="51" t="s">
        <v>179</v>
      </c>
      <c r="C698" s="51" t="s">
        <v>55</v>
      </c>
      <c r="D698" s="51" t="s">
        <v>63</v>
      </c>
      <c r="E698" s="51" t="s">
        <v>52</v>
      </c>
      <c r="F698" s="51">
        <v>1826</v>
      </c>
      <c r="G698" s="51">
        <v>41192</v>
      </c>
    </row>
    <row r="699" spans="1:7">
      <c r="A699" s="51">
        <v>19</v>
      </c>
      <c r="B699" s="51" t="s">
        <v>179</v>
      </c>
      <c r="C699" s="51" t="s">
        <v>55</v>
      </c>
      <c r="D699" s="51" t="s">
        <v>63</v>
      </c>
      <c r="E699" s="51" t="s">
        <v>53</v>
      </c>
      <c r="F699" s="51">
        <v>23884</v>
      </c>
      <c r="G699" s="51">
        <v>41192</v>
      </c>
    </row>
    <row r="700" spans="1:7">
      <c r="A700" s="51">
        <v>19</v>
      </c>
      <c r="B700" s="51" t="s">
        <v>179</v>
      </c>
      <c r="C700" s="51" t="s">
        <v>55</v>
      </c>
      <c r="D700" s="51" t="s">
        <v>46</v>
      </c>
      <c r="E700" s="51" t="s">
        <v>48</v>
      </c>
      <c r="F700" s="51">
        <v>1615</v>
      </c>
      <c r="G700" s="51">
        <v>38223</v>
      </c>
    </row>
    <row r="701" spans="1:7">
      <c r="A701" s="51">
        <v>19</v>
      </c>
      <c r="B701" s="51" t="s">
        <v>179</v>
      </c>
      <c r="C701" s="51" t="s">
        <v>55</v>
      </c>
      <c r="D701" s="51" t="s">
        <v>46</v>
      </c>
      <c r="E701" s="51" t="s">
        <v>49</v>
      </c>
      <c r="F701" s="51">
        <v>9449</v>
      </c>
      <c r="G701" s="51">
        <v>38223</v>
      </c>
    </row>
    <row r="702" spans="1:7">
      <c r="A702" s="51">
        <v>19</v>
      </c>
      <c r="B702" s="51" t="s">
        <v>179</v>
      </c>
      <c r="C702" s="51" t="s">
        <v>55</v>
      </c>
      <c r="D702" s="51" t="s">
        <v>46</v>
      </c>
      <c r="E702" s="51" t="s">
        <v>50</v>
      </c>
      <c r="F702" s="51">
        <v>1818</v>
      </c>
      <c r="G702" s="51">
        <v>38223</v>
      </c>
    </row>
    <row r="703" spans="1:7">
      <c r="A703" s="51">
        <v>19</v>
      </c>
      <c r="B703" s="51" t="s">
        <v>179</v>
      </c>
      <c r="C703" s="51" t="s">
        <v>55</v>
      </c>
      <c r="D703" s="51" t="s">
        <v>46</v>
      </c>
      <c r="E703" s="51" t="s">
        <v>51</v>
      </c>
      <c r="F703" s="51">
        <v>324</v>
      </c>
      <c r="G703" s="51">
        <v>38223</v>
      </c>
    </row>
    <row r="704" spans="1:7">
      <c r="A704" s="51">
        <v>19</v>
      </c>
      <c r="B704" s="51" t="s">
        <v>179</v>
      </c>
      <c r="C704" s="51" t="s">
        <v>55</v>
      </c>
      <c r="D704" s="51" t="s">
        <v>46</v>
      </c>
      <c r="E704" s="51" t="s">
        <v>52</v>
      </c>
      <c r="F704" s="51">
        <v>1091</v>
      </c>
      <c r="G704" s="51">
        <v>38223</v>
      </c>
    </row>
    <row r="705" spans="1:7">
      <c r="A705" s="51">
        <v>19</v>
      </c>
      <c r="B705" s="51" t="s">
        <v>179</v>
      </c>
      <c r="C705" s="51" t="s">
        <v>55</v>
      </c>
      <c r="D705" s="51" t="s">
        <v>46</v>
      </c>
      <c r="E705" s="51" t="s">
        <v>53</v>
      </c>
      <c r="F705" s="51">
        <v>23926</v>
      </c>
      <c r="G705" s="51">
        <v>38223</v>
      </c>
    </row>
    <row r="706" spans="1:7">
      <c r="A706" s="51">
        <v>19</v>
      </c>
      <c r="B706" s="51" t="s">
        <v>179</v>
      </c>
      <c r="C706" s="51" t="s">
        <v>56</v>
      </c>
      <c r="D706" s="51" t="s">
        <v>63</v>
      </c>
      <c r="E706" s="51" t="s">
        <v>49</v>
      </c>
      <c r="F706" s="51">
        <v>871</v>
      </c>
      <c r="G706" s="51">
        <v>19960</v>
      </c>
    </row>
    <row r="707" spans="1:7">
      <c r="A707" s="51">
        <v>19</v>
      </c>
      <c r="B707" s="51" t="s">
        <v>179</v>
      </c>
      <c r="C707" s="51" t="s">
        <v>56</v>
      </c>
      <c r="D707" s="51" t="s">
        <v>63</v>
      </c>
      <c r="E707" s="51" t="s">
        <v>50</v>
      </c>
      <c r="F707" s="51">
        <v>5963</v>
      </c>
      <c r="G707" s="51">
        <v>19960</v>
      </c>
    </row>
    <row r="708" spans="1:7">
      <c r="A708" s="51">
        <v>19</v>
      </c>
      <c r="B708" s="51" t="s">
        <v>179</v>
      </c>
      <c r="C708" s="51" t="s">
        <v>56</v>
      </c>
      <c r="D708" s="51" t="s">
        <v>63</v>
      </c>
      <c r="E708" s="51" t="s">
        <v>51</v>
      </c>
      <c r="F708" s="51">
        <v>2265</v>
      </c>
      <c r="G708" s="51">
        <v>19960</v>
      </c>
    </row>
    <row r="709" spans="1:7">
      <c r="A709" s="51">
        <v>19</v>
      </c>
      <c r="B709" s="51" t="s">
        <v>179</v>
      </c>
      <c r="C709" s="51" t="s">
        <v>56</v>
      </c>
      <c r="D709" s="51" t="s">
        <v>63</v>
      </c>
      <c r="E709" s="51" t="s">
        <v>52</v>
      </c>
      <c r="F709" s="51">
        <v>3229</v>
      </c>
      <c r="G709" s="51">
        <v>19960</v>
      </c>
    </row>
    <row r="710" spans="1:7">
      <c r="A710" s="51">
        <v>19</v>
      </c>
      <c r="B710" s="51" t="s">
        <v>179</v>
      </c>
      <c r="C710" s="51" t="s">
        <v>56</v>
      </c>
      <c r="D710" s="51" t="s">
        <v>63</v>
      </c>
      <c r="E710" s="51" t="s">
        <v>53</v>
      </c>
      <c r="F710" s="51">
        <v>7632</v>
      </c>
      <c r="G710" s="51">
        <v>19960</v>
      </c>
    </row>
    <row r="711" spans="1:7">
      <c r="A711" s="51">
        <v>19</v>
      </c>
      <c r="B711" s="51" t="s">
        <v>179</v>
      </c>
      <c r="C711" s="51" t="s">
        <v>56</v>
      </c>
      <c r="D711" s="51" t="s">
        <v>46</v>
      </c>
      <c r="E711" s="51" t="s">
        <v>49</v>
      </c>
      <c r="F711" s="51">
        <v>1007</v>
      </c>
      <c r="G711" s="51">
        <v>19373</v>
      </c>
    </row>
    <row r="712" spans="1:7">
      <c r="A712" s="51">
        <v>19</v>
      </c>
      <c r="B712" s="51" t="s">
        <v>179</v>
      </c>
      <c r="C712" s="51" t="s">
        <v>56</v>
      </c>
      <c r="D712" s="51" t="s">
        <v>46</v>
      </c>
      <c r="E712" s="51" t="s">
        <v>50</v>
      </c>
      <c r="F712" s="51">
        <v>6589</v>
      </c>
      <c r="G712" s="51">
        <v>19373</v>
      </c>
    </row>
    <row r="713" spans="1:7">
      <c r="A713" s="51">
        <v>19</v>
      </c>
      <c r="B713" s="51" t="s">
        <v>179</v>
      </c>
      <c r="C713" s="51" t="s">
        <v>56</v>
      </c>
      <c r="D713" s="51" t="s">
        <v>46</v>
      </c>
      <c r="E713" s="51" t="s">
        <v>51</v>
      </c>
      <c r="F713" s="51">
        <v>1590</v>
      </c>
      <c r="G713" s="51">
        <v>19373</v>
      </c>
    </row>
    <row r="714" spans="1:7">
      <c r="A714" s="51">
        <v>19</v>
      </c>
      <c r="B714" s="51" t="s">
        <v>179</v>
      </c>
      <c r="C714" s="51" t="s">
        <v>56</v>
      </c>
      <c r="D714" s="51" t="s">
        <v>46</v>
      </c>
      <c r="E714" s="51" t="s">
        <v>52</v>
      </c>
      <c r="F714" s="51">
        <v>2371</v>
      </c>
      <c r="G714" s="51">
        <v>19373</v>
      </c>
    </row>
    <row r="715" spans="1:7">
      <c r="A715" s="51">
        <v>19</v>
      </c>
      <c r="B715" s="51" t="s">
        <v>179</v>
      </c>
      <c r="C715" s="51" t="s">
        <v>56</v>
      </c>
      <c r="D715" s="51" t="s">
        <v>46</v>
      </c>
      <c r="E715" s="51" t="s">
        <v>53</v>
      </c>
      <c r="F715" s="51">
        <v>7816</v>
      </c>
      <c r="G715" s="51">
        <v>19373</v>
      </c>
    </row>
    <row r="716" spans="1:7">
      <c r="A716" s="51">
        <v>19</v>
      </c>
      <c r="B716" s="51" t="s">
        <v>179</v>
      </c>
      <c r="C716" s="51" t="s">
        <v>1273</v>
      </c>
      <c r="D716" s="51" t="s">
        <v>63</v>
      </c>
      <c r="E716" s="51" t="s">
        <v>50</v>
      </c>
      <c r="F716" s="51">
        <v>487</v>
      </c>
      <c r="G716" s="51">
        <v>26471</v>
      </c>
    </row>
    <row r="717" spans="1:7">
      <c r="A717" s="51">
        <v>19</v>
      </c>
      <c r="B717" s="51" t="s">
        <v>179</v>
      </c>
      <c r="C717" s="51" t="s">
        <v>1273</v>
      </c>
      <c r="D717" s="51" t="s">
        <v>63</v>
      </c>
      <c r="E717" s="51" t="s">
        <v>51</v>
      </c>
      <c r="F717" s="51">
        <v>1606</v>
      </c>
      <c r="G717" s="51">
        <v>26471</v>
      </c>
    </row>
    <row r="718" spans="1:7">
      <c r="A718" s="51">
        <v>19</v>
      </c>
      <c r="B718" s="51" t="s">
        <v>179</v>
      </c>
      <c r="C718" s="51" t="s">
        <v>1273</v>
      </c>
      <c r="D718" s="51" t="s">
        <v>63</v>
      </c>
      <c r="E718" s="51" t="s">
        <v>52</v>
      </c>
      <c r="F718" s="51">
        <v>7381</v>
      </c>
      <c r="G718" s="51">
        <v>26471</v>
      </c>
    </row>
    <row r="719" spans="1:7">
      <c r="A719" s="51">
        <v>19</v>
      </c>
      <c r="B719" s="51" t="s">
        <v>179</v>
      </c>
      <c r="C719" s="51" t="s">
        <v>1273</v>
      </c>
      <c r="D719" s="51" t="s">
        <v>63</v>
      </c>
      <c r="E719" s="51" t="s">
        <v>53</v>
      </c>
      <c r="F719" s="51">
        <v>16997</v>
      </c>
      <c r="G719" s="51">
        <v>26471</v>
      </c>
    </row>
    <row r="720" spans="1:7">
      <c r="A720" s="51">
        <v>19</v>
      </c>
      <c r="B720" s="51" t="s">
        <v>179</v>
      </c>
      <c r="C720" s="51" t="s">
        <v>1273</v>
      </c>
      <c r="D720" s="51" t="s">
        <v>46</v>
      </c>
      <c r="E720" s="51" t="s">
        <v>50</v>
      </c>
      <c r="F720" s="51">
        <v>722</v>
      </c>
      <c r="G720" s="51">
        <v>31628</v>
      </c>
    </row>
    <row r="721" spans="1:7">
      <c r="A721" s="51">
        <v>19</v>
      </c>
      <c r="B721" s="51" t="s">
        <v>179</v>
      </c>
      <c r="C721" s="51" t="s">
        <v>1273</v>
      </c>
      <c r="D721" s="51" t="s">
        <v>46</v>
      </c>
      <c r="E721" s="51" t="s">
        <v>51</v>
      </c>
      <c r="F721" s="51">
        <v>2128</v>
      </c>
      <c r="G721" s="51">
        <v>31628</v>
      </c>
    </row>
    <row r="722" spans="1:7">
      <c r="A722" s="51">
        <v>19</v>
      </c>
      <c r="B722" s="51" t="s">
        <v>179</v>
      </c>
      <c r="C722" s="51" t="s">
        <v>1273</v>
      </c>
      <c r="D722" s="51" t="s">
        <v>46</v>
      </c>
      <c r="E722" s="51" t="s">
        <v>52</v>
      </c>
      <c r="F722" s="51">
        <v>7963</v>
      </c>
      <c r="G722" s="51">
        <v>31628</v>
      </c>
    </row>
    <row r="723" spans="1:7">
      <c r="A723" s="51">
        <v>19</v>
      </c>
      <c r="B723" s="51" t="s">
        <v>179</v>
      </c>
      <c r="C723" s="51" t="s">
        <v>1273</v>
      </c>
      <c r="D723" s="51" t="s">
        <v>46</v>
      </c>
      <c r="E723" s="51" t="s">
        <v>53</v>
      </c>
      <c r="F723" s="51">
        <v>20815</v>
      </c>
      <c r="G723" s="51">
        <v>31628</v>
      </c>
    </row>
    <row r="724" spans="1:7">
      <c r="A724" s="51">
        <v>19</v>
      </c>
      <c r="B724" s="51" t="s">
        <v>179</v>
      </c>
      <c r="C724" s="51" t="s">
        <v>1274</v>
      </c>
      <c r="D724" s="51" t="s">
        <v>63</v>
      </c>
      <c r="E724" s="51" t="s">
        <v>50</v>
      </c>
      <c r="F724" s="51">
        <v>22</v>
      </c>
      <c r="G724" s="51">
        <v>2008</v>
      </c>
    </row>
    <row r="725" spans="1:7">
      <c r="A725" s="51">
        <v>19</v>
      </c>
      <c r="B725" s="51" t="s">
        <v>179</v>
      </c>
      <c r="C725" s="51" t="s">
        <v>1274</v>
      </c>
      <c r="D725" s="51" t="s">
        <v>63</v>
      </c>
      <c r="E725" s="51" t="s">
        <v>51</v>
      </c>
      <c r="F725" s="51">
        <v>107</v>
      </c>
      <c r="G725" s="51">
        <v>2008</v>
      </c>
    </row>
    <row r="726" spans="1:7">
      <c r="A726" s="51">
        <v>19</v>
      </c>
      <c r="B726" s="51" t="s">
        <v>179</v>
      </c>
      <c r="C726" s="51" t="s">
        <v>1274</v>
      </c>
      <c r="D726" s="51" t="s">
        <v>63</v>
      </c>
      <c r="E726" s="51" t="s">
        <v>52</v>
      </c>
      <c r="F726" s="51">
        <v>610</v>
      </c>
      <c r="G726" s="51">
        <v>2008</v>
      </c>
    </row>
    <row r="727" spans="1:7">
      <c r="A727" s="51">
        <v>19</v>
      </c>
      <c r="B727" s="51" t="s">
        <v>179</v>
      </c>
      <c r="C727" s="51" t="s">
        <v>1274</v>
      </c>
      <c r="D727" s="51" t="s">
        <v>63</v>
      </c>
      <c r="E727" s="51" t="s">
        <v>53</v>
      </c>
      <c r="F727" s="51">
        <v>1269</v>
      </c>
      <c r="G727" s="51">
        <v>2008</v>
      </c>
    </row>
    <row r="728" spans="1:7">
      <c r="A728" s="51">
        <v>19</v>
      </c>
      <c r="B728" s="51" t="s">
        <v>179</v>
      </c>
      <c r="C728" s="51" t="s">
        <v>1274</v>
      </c>
      <c r="D728" s="51" t="s">
        <v>46</v>
      </c>
      <c r="E728" s="51" t="s">
        <v>50</v>
      </c>
      <c r="F728" s="51">
        <v>30</v>
      </c>
      <c r="G728" s="51">
        <v>2412</v>
      </c>
    </row>
    <row r="729" spans="1:7">
      <c r="A729" s="51">
        <v>19</v>
      </c>
      <c r="B729" s="51" t="s">
        <v>179</v>
      </c>
      <c r="C729" s="51" t="s">
        <v>1274</v>
      </c>
      <c r="D729" s="51" t="s">
        <v>46</v>
      </c>
      <c r="E729" s="51" t="s">
        <v>51</v>
      </c>
      <c r="F729" s="51">
        <v>153</v>
      </c>
      <c r="G729" s="51">
        <v>2412</v>
      </c>
    </row>
    <row r="730" spans="1:7">
      <c r="A730" s="51">
        <v>19</v>
      </c>
      <c r="B730" s="51" t="s">
        <v>179</v>
      </c>
      <c r="C730" s="51" t="s">
        <v>1274</v>
      </c>
      <c r="D730" s="51" t="s">
        <v>46</v>
      </c>
      <c r="E730" s="51" t="s">
        <v>52</v>
      </c>
      <c r="F730" s="51">
        <v>715</v>
      </c>
      <c r="G730" s="51">
        <v>2412</v>
      </c>
    </row>
    <row r="731" spans="1:7">
      <c r="A731" s="51">
        <v>19</v>
      </c>
      <c r="B731" s="51" t="s">
        <v>179</v>
      </c>
      <c r="C731" s="51" t="s">
        <v>1274</v>
      </c>
      <c r="D731" s="51" t="s">
        <v>46</v>
      </c>
      <c r="E731" s="51" t="s">
        <v>53</v>
      </c>
      <c r="F731" s="51">
        <v>1514</v>
      </c>
      <c r="G731" s="51">
        <v>2412</v>
      </c>
    </row>
    <row r="732" spans="1:7">
      <c r="A732" s="51">
        <v>19</v>
      </c>
      <c r="B732" s="51" t="s">
        <v>179</v>
      </c>
      <c r="C732" s="51" t="s">
        <v>109</v>
      </c>
      <c r="D732" s="51" t="s">
        <v>63</v>
      </c>
      <c r="E732" s="51" t="s">
        <v>50</v>
      </c>
      <c r="F732" s="51">
        <v>4</v>
      </c>
      <c r="G732" s="51">
        <v>453</v>
      </c>
    </row>
    <row r="733" spans="1:7">
      <c r="A733" s="51">
        <v>19</v>
      </c>
      <c r="B733" s="51" t="s">
        <v>179</v>
      </c>
      <c r="C733" s="51" t="s">
        <v>109</v>
      </c>
      <c r="D733" s="51" t="s">
        <v>63</v>
      </c>
      <c r="E733" s="51" t="s">
        <v>51</v>
      </c>
      <c r="F733" s="51">
        <v>15</v>
      </c>
      <c r="G733" s="51">
        <v>453</v>
      </c>
    </row>
    <row r="734" spans="1:7">
      <c r="A734" s="51">
        <v>19</v>
      </c>
      <c r="B734" s="51" t="s">
        <v>179</v>
      </c>
      <c r="C734" s="51" t="s">
        <v>109</v>
      </c>
      <c r="D734" s="51" t="s">
        <v>63</v>
      </c>
      <c r="E734" s="51" t="s">
        <v>52</v>
      </c>
      <c r="F734" s="51">
        <v>145</v>
      </c>
      <c r="G734" s="51">
        <v>453</v>
      </c>
    </row>
    <row r="735" spans="1:7">
      <c r="A735" s="51">
        <v>19</v>
      </c>
      <c r="B735" s="51" t="s">
        <v>179</v>
      </c>
      <c r="C735" s="51" t="s">
        <v>109</v>
      </c>
      <c r="D735" s="51" t="s">
        <v>63</v>
      </c>
      <c r="E735" s="51" t="s">
        <v>53</v>
      </c>
      <c r="F735" s="51">
        <v>289</v>
      </c>
      <c r="G735" s="51">
        <v>453</v>
      </c>
    </row>
    <row r="736" spans="1:7">
      <c r="A736" s="51">
        <v>19</v>
      </c>
      <c r="B736" s="51" t="s">
        <v>179</v>
      </c>
      <c r="C736" s="51" t="s">
        <v>109</v>
      </c>
      <c r="D736" s="51" t="s">
        <v>46</v>
      </c>
      <c r="E736" s="51" t="s">
        <v>50</v>
      </c>
      <c r="F736" s="51">
        <v>7</v>
      </c>
      <c r="G736" s="51">
        <v>708</v>
      </c>
    </row>
    <row r="737" spans="1:7">
      <c r="A737" s="51">
        <v>19</v>
      </c>
      <c r="B737" s="51" t="s">
        <v>179</v>
      </c>
      <c r="C737" s="51" t="s">
        <v>109</v>
      </c>
      <c r="D737" s="51" t="s">
        <v>46</v>
      </c>
      <c r="E737" s="51" t="s">
        <v>51</v>
      </c>
      <c r="F737" s="51">
        <v>21</v>
      </c>
      <c r="G737" s="51">
        <v>708</v>
      </c>
    </row>
    <row r="738" spans="1:7">
      <c r="A738" s="51">
        <v>19</v>
      </c>
      <c r="B738" s="51" t="s">
        <v>179</v>
      </c>
      <c r="C738" s="51" t="s">
        <v>109</v>
      </c>
      <c r="D738" s="51" t="s">
        <v>46</v>
      </c>
      <c r="E738" s="51" t="s">
        <v>52</v>
      </c>
      <c r="F738" s="51">
        <v>153</v>
      </c>
      <c r="G738" s="51">
        <v>708</v>
      </c>
    </row>
    <row r="739" spans="1:7">
      <c r="A739" s="51">
        <v>19</v>
      </c>
      <c r="B739" s="51" t="s">
        <v>179</v>
      </c>
      <c r="C739" s="51" t="s">
        <v>109</v>
      </c>
      <c r="D739" s="51" t="s">
        <v>46</v>
      </c>
      <c r="E739" s="51" t="s">
        <v>53</v>
      </c>
      <c r="F739" s="51">
        <v>527</v>
      </c>
      <c r="G739" s="51">
        <v>708</v>
      </c>
    </row>
    <row r="740" spans="1:7">
      <c r="A740" s="51">
        <v>19</v>
      </c>
      <c r="B740" s="51" t="s">
        <v>179</v>
      </c>
      <c r="C740" s="51" t="s">
        <v>1275</v>
      </c>
      <c r="D740" s="51" t="s">
        <v>63</v>
      </c>
      <c r="E740" s="51" t="s">
        <v>50</v>
      </c>
      <c r="F740" s="51">
        <v>1</v>
      </c>
      <c r="G740" s="51">
        <v>4981</v>
      </c>
    </row>
    <row r="741" spans="1:7">
      <c r="A741" s="51">
        <v>19</v>
      </c>
      <c r="B741" s="51" t="s">
        <v>179</v>
      </c>
      <c r="C741" s="51" t="s">
        <v>1275</v>
      </c>
      <c r="D741" s="51" t="s">
        <v>63</v>
      </c>
      <c r="E741" s="51" t="s">
        <v>51</v>
      </c>
      <c r="F741" s="51">
        <v>76</v>
      </c>
      <c r="G741" s="51">
        <v>4981</v>
      </c>
    </row>
    <row r="742" spans="1:7">
      <c r="A742" s="51">
        <v>19</v>
      </c>
      <c r="B742" s="51" t="s">
        <v>179</v>
      </c>
      <c r="C742" s="51" t="s">
        <v>1275</v>
      </c>
      <c r="D742" s="51" t="s">
        <v>63</v>
      </c>
      <c r="E742" s="51" t="s">
        <v>52</v>
      </c>
      <c r="F742" s="51">
        <v>1164</v>
      </c>
      <c r="G742" s="51">
        <v>4981</v>
      </c>
    </row>
    <row r="743" spans="1:7">
      <c r="A743" s="51">
        <v>19</v>
      </c>
      <c r="B743" s="51" t="s">
        <v>179</v>
      </c>
      <c r="C743" s="51" t="s">
        <v>1275</v>
      </c>
      <c r="D743" s="51" t="s">
        <v>63</v>
      </c>
      <c r="E743" s="51" t="s">
        <v>53</v>
      </c>
      <c r="F743" s="51">
        <v>3740</v>
      </c>
      <c r="G743" s="51">
        <v>4981</v>
      </c>
    </row>
    <row r="744" spans="1:7">
      <c r="A744" s="51">
        <v>19</v>
      </c>
      <c r="B744" s="51" t="s">
        <v>179</v>
      </c>
      <c r="C744" s="51" t="s">
        <v>1275</v>
      </c>
      <c r="D744" s="51" t="s">
        <v>46</v>
      </c>
      <c r="E744" s="51" t="s">
        <v>51</v>
      </c>
      <c r="F744" s="51">
        <v>150</v>
      </c>
      <c r="G744" s="51">
        <v>8506</v>
      </c>
    </row>
    <row r="745" spans="1:7">
      <c r="A745" s="51">
        <v>19</v>
      </c>
      <c r="B745" s="51" t="s">
        <v>179</v>
      </c>
      <c r="C745" s="51" t="s">
        <v>1275</v>
      </c>
      <c r="D745" s="51" t="s">
        <v>46</v>
      </c>
      <c r="E745" s="51" t="s">
        <v>52</v>
      </c>
      <c r="F745" s="51">
        <v>2295</v>
      </c>
      <c r="G745" s="51">
        <v>8506</v>
      </c>
    </row>
    <row r="746" spans="1:7">
      <c r="A746" s="51">
        <v>19</v>
      </c>
      <c r="B746" s="51" t="s">
        <v>179</v>
      </c>
      <c r="C746" s="51" t="s">
        <v>1275</v>
      </c>
      <c r="D746" s="51" t="s">
        <v>46</v>
      </c>
      <c r="E746" s="51" t="s">
        <v>53</v>
      </c>
      <c r="F746" s="51">
        <v>6061</v>
      </c>
      <c r="G746" s="51">
        <v>8506</v>
      </c>
    </row>
    <row r="747" spans="1:7">
      <c r="A747" s="51">
        <v>19</v>
      </c>
      <c r="B747" s="51" t="s">
        <v>179</v>
      </c>
      <c r="C747" s="51" t="s">
        <v>59</v>
      </c>
      <c r="D747" s="51" t="s">
        <v>63</v>
      </c>
      <c r="E747" s="51" t="s">
        <v>50</v>
      </c>
      <c r="F747" s="51">
        <v>1</v>
      </c>
      <c r="G747" s="51">
        <v>3432</v>
      </c>
    </row>
    <row r="748" spans="1:7">
      <c r="A748" s="51">
        <v>19</v>
      </c>
      <c r="B748" s="51" t="s">
        <v>179</v>
      </c>
      <c r="C748" s="51" t="s">
        <v>59</v>
      </c>
      <c r="D748" s="51" t="s">
        <v>63</v>
      </c>
      <c r="E748" s="51" t="s">
        <v>51</v>
      </c>
      <c r="F748" s="51">
        <v>75</v>
      </c>
      <c r="G748" s="51">
        <v>3432</v>
      </c>
    </row>
    <row r="749" spans="1:7">
      <c r="A749" s="51">
        <v>19</v>
      </c>
      <c r="B749" s="51" t="s">
        <v>179</v>
      </c>
      <c r="C749" s="51" t="s">
        <v>59</v>
      </c>
      <c r="D749" s="51" t="s">
        <v>63</v>
      </c>
      <c r="E749" s="51" t="s">
        <v>52</v>
      </c>
      <c r="F749" s="51">
        <v>961</v>
      </c>
      <c r="G749" s="51">
        <v>3432</v>
      </c>
    </row>
    <row r="750" spans="1:7">
      <c r="A750" s="51">
        <v>19</v>
      </c>
      <c r="B750" s="51" t="s">
        <v>179</v>
      </c>
      <c r="C750" s="51" t="s">
        <v>59</v>
      </c>
      <c r="D750" s="51" t="s">
        <v>63</v>
      </c>
      <c r="E750" s="51" t="s">
        <v>53</v>
      </c>
      <c r="F750" s="51">
        <v>2395</v>
      </c>
      <c r="G750" s="51">
        <v>3432</v>
      </c>
    </row>
    <row r="751" spans="1:7">
      <c r="A751" s="51">
        <v>19</v>
      </c>
      <c r="B751" s="51" t="s">
        <v>179</v>
      </c>
      <c r="C751" s="51" t="s">
        <v>59</v>
      </c>
      <c r="D751" s="51" t="s">
        <v>46</v>
      </c>
      <c r="E751" s="51" t="s">
        <v>51</v>
      </c>
      <c r="F751" s="51">
        <v>117</v>
      </c>
      <c r="G751" s="51">
        <v>5247</v>
      </c>
    </row>
    <row r="752" spans="1:7">
      <c r="A752" s="51">
        <v>19</v>
      </c>
      <c r="B752" s="51" t="s">
        <v>179</v>
      </c>
      <c r="C752" s="51" t="s">
        <v>59</v>
      </c>
      <c r="D752" s="51" t="s">
        <v>46</v>
      </c>
      <c r="E752" s="51" t="s">
        <v>52</v>
      </c>
      <c r="F752" s="51">
        <v>1467</v>
      </c>
      <c r="G752" s="51">
        <v>5247</v>
      </c>
    </row>
    <row r="753" spans="1:7">
      <c r="A753" s="51">
        <v>19</v>
      </c>
      <c r="B753" s="51" t="s">
        <v>179</v>
      </c>
      <c r="C753" s="51" t="s">
        <v>59</v>
      </c>
      <c r="D753" s="51" t="s">
        <v>46</v>
      </c>
      <c r="E753" s="51" t="s">
        <v>53</v>
      </c>
      <c r="F753" s="51">
        <v>3663</v>
      </c>
      <c r="G753" s="51">
        <v>5247</v>
      </c>
    </row>
    <row r="754" spans="1:7">
      <c r="A754" s="51">
        <v>19</v>
      </c>
      <c r="B754" s="51" t="s">
        <v>179</v>
      </c>
      <c r="C754" s="51" t="s">
        <v>1276</v>
      </c>
      <c r="D754" s="51" t="s">
        <v>63</v>
      </c>
      <c r="E754" s="51" t="s">
        <v>52</v>
      </c>
      <c r="F754" s="51">
        <v>22</v>
      </c>
      <c r="G754" s="51">
        <v>768</v>
      </c>
    </row>
    <row r="755" spans="1:7">
      <c r="A755" s="51">
        <v>19</v>
      </c>
      <c r="B755" s="51" t="s">
        <v>179</v>
      </c>
      <c r="C755" s="51" t="s">
        <v>1276</v>
      </c>
      <c r="D755" s="51" t="s">
        <v>63</v>
      </c>
      <c r="E755" s="51" t="s">
        <v>53</v>
      </c>
      <c r="F755" s="51">
        <v>746</v>
      </c>
      <c r="G755" s="51">
        <v>768</v>
      </c>
    </row>
    <row r="756" spans="1:7">
      <c r="A756" s="51">
        <v>19</v>
      </c>
      <c r="B756" s="51" t="s">
        <v>179</v>
      </c>
      <c r="C756" s="51" t="s">
        <v>1276</v>
      </c>
      <c r="D756" s="51" t="s">
        <v>46</v>
      </c>
      <c r="E756" s="51" t="s">
        <v>52</v>
      </c>
      <c r="F756" s="51">
        <v>23</v>
      </c>
      <c r="G756" s="51">
        <v>1448</v>
      </c>
    </row>
    <row r="757" spans="1:7">
      <c r="A757" s="51">
        <v>19</v>
      </c>
      <c r="B757" s="51" t="s">
        <v>179</v>
      </c>
      <c r="C757" s="51" t="s">
        <v>1276</v>
      </c>
      <c r="D757" s="51" t="s">
        <v>46</v>
      </c>
      <c r="E757" s="51" t="s">
        <v>53</v>
      </c>
      <c r="F757" s="51">
        <v>1425</v>
      </c>
      <c r="G757" s="51">
        <v>1448</v>
      </c>
    </row>
    <row r="758" spans="1:7">
      <c r="A758" s="51">
        <v>19</v>
      </c>
      <c r="B758" s="51" t="s">
        <v>179</v>
      </c>
      <c r="C758" s="51" t="s">
        <v>61</v>
      </c>
      <c r="D758" s="51" t="s">
        <v>63</v>
      </c>
      <c r="E758" s="51" t="s">
        <v>48</v>
      </c>
      <c r="F758" s="51">
        <v>158</v>
      </c>
      <c r="G758" s="51">
        <v>4965</v>
      </c>
    </row>
    <row r="759" spans="1:7">
      <c r="A759" s="51">
        <v>19</v>
      </c>
      <c r="B759" s="51" t="s">
        <v>179</v>
      </c>
      <c r="C759" s="51" t="s">
        <v>61</v>
      </c>
      <c r="D759" s="51" t="s">
        <v>63</v>
      </c>
      <c r="E759" s="51" t="s">
        <v>49</v>
      </c>
      <c r="F759" s="51">
        <v>129</v>
      </c>
      <c r="G759" s="51">
        <v>4965</v>
      </c>
    </row>
    <row r="760" spans="1:7">
      <c r="A760" s="51">
        <v>19</v>
      </c>
      <c r="B760" s="51" t="s">
        <v>179</v>
      </c>
      <c r="C760" s="51" t="s">
        <v>61</v>
      </c>
      <c r="D760" s="51" t="s">
        <v>63</v>
      </c>
      <c r="E760" s="51" t="s">
        <v>50</v>
      </c>
      <c r="F760" s="51">
        <v>101</v>
      </c>
      <c r="G760" s="51">
        <v>4965</v>
      </c>
    </row>
    <row r="761" spans="1:7">
      <c r="A761" s="51">
        <v>19</v>
      </c>
      <c r="B761" s="51" t="s">
        <v>179</v>
      </c>
      <c r="C761" s="51" t="s">
        <v>61</v>
      </c>
      <c r="D761" s="51" t="s">
        <v>63</v>
      </c>
      <c r="E761" s="51" t="s">
        <v>51</v>
      </c>
      <c r="F761" s="51">
        <v>71</v>
      </c>
      <c r="G761" s="51">
        <v>4965</v>
      </c>
    </row>
    <row r="762" spans="1:7">
      <c r="A762" s="51">
        <v>19</v>
      </c>
      <c r="B762" s="51" t="s">
        <v>179</v>
      </c>
      <c r="C762" s="51" t="s">
        <v>61</v>
      </c>
      <c r="D762" s="51" t="s">
        <v>63</v>
      </c>
      <c r="E762" s="51" t="s">
        <v>52</v>
      </c>
      <c r="F762" s="51">
        <v>345</v>
      </c>
      <c r="G762" s="51">
        <v>4965</v>
      </c>
    </row>
    <row r="763" spans="1:7">
      <c r="A763" s="51">
        <v>19</v>
      </c>
      <c r="B763" s="51" t="s">
        <v>179</v>
      </c>
      <c r="C763" s="51" t="s">
        <v>61</v>
      </c>
      <c r="D763" s="51" t="s">
        <v>63</v>
      </c>
      <c r="E763" s="51" t="s">
        <v>53</v>
      </c>
      <c r="F763" s="51">
        <v>4161</v>
      </c>
      <c r="G763" s="51">
        <v>4965</v>
      </c>
    </row>
    <row r="764" spans="1:7">
      <c r="A764" s="51">
        <v>19</v>
      </c>
      <c r="B764" s="51" t="s">
        <v>179</v>
      </c>
      <c r="C764" s="51" t="s">
        <v>61</v>
      </c>
      <c r="D764" s="51" t="s">
        <v>46</v>
      </c>
      <c r="E764" s="51" t="s">
        <v>48</v>
      </c>
      <c r="F764" s="51">
        <v>121</v>
      </c>
      <c r="G764" s="51">
        <v>5956</v>
      </c>
    </row>
    <row r="765" spans="1:7">
      <c r="A765" s="51">
        <v>19</v>
      </c>
      <c r="B765" s="51" t="s">
        <v>179</v>
      </c>
      <c r="C765" s="51" t="s">
        <v>61</v>
      </c>
      <c r="D765" s="51" t="s">
        <v>46</v>
      </c>
      <c r="E765" s="51" t="s">
        <v>49</v>
      </c>
      <c r="F765" s="51">
        <v>96</v>
      </c>
      <c r="G765" s="51">
        <v>5956</v>
      </c>
    </row>
    <row r="766" spans="1:7">
      <c r="A766" s="51">
        <v>19</v>
      </c>
      <c r="B766" s="51" t="s">
        <v>179</v>
      </c>
      <c r="C766" s="51" t="s">
        <v>61</v>
      </c>
      <c r="D766" s="51" t="s">
        <v>46</v>
      </c>
      <c r="E766" s="51" t="s">
        <v>50</v>
      </c>
      <c r="F766" s="51">
        <v>82</v>
      </c>
      <c r="G766" s="51">
        <v>5956</v>
      </c>
    </row>
    <row r="767" spans="1:7">
      <c r="A767" s="51">
        <v>19</v>
      </c>
      <c r="B767" s="51" t="s">
        <v>179</v>
      </c>
      <c r="C767" s="51" t="s">
        <v>61</v>
      </c>
      <c r="D767" s="51" t="s">
        <v>46</v>
      </c>
      <c r="E767" s="51" t="s">
        <v>51</v>
      </c>
      <c r="F767" s="51">
        <v>26</v>
      </c>
      <c r="G767" s="51">
        <v>5956</v>
      </c>
    </row>
    <row r="768" spans="1:7">
      <c r="A768" s="51">
        <v>19</v>
      </c>
      <c r="B768" s="51" t="s">
        <v>179</v>
      </c>
      <c r="C768" s="51" t="s">
        <v>61</v>
      </c>
      <c r="D768" s="51" t="s">
        <v>46</v>
      </c>
      <c r="E768" s="51" t="s">
        <v>52</v>
      </c>
      <c r="F768" s="51">
        <v>187</v>
      </c>
      <c r="G768" s="51">
        <v>5956</v>
      </c>
    </row>
    <row r="769" spans="1:7">
      <c r="A769" s="51">
        <v>19</v>
      </c>
      <c r="B769" s="51" t="s">
        <v>179</v>
      </c>
      <c r="C769" s="51" t="s">
        <v>61</v>
      </c>
      <c r="D769" s="51" t="s">
        <v>46</v>
      </c>
      <c r="E769" s="51" t="s">
        <v>53</v>
      </c>
      <c r="F769" s="51">
        <v>5444</v>
      </c>
      <c r="G769" s="51">
        <v>5956</v>
      </c>
    </row>
    <row r="770" spans="1:7">
      <c r="A770" s="51">
        <v>19</v>
      </c>
      <c r="B770" s="51" t="s">
        <v>179</v>
      </c>
      <c r="C770" s="51" t="s">
        <v>45</v>
      </c>
      <c r="D770" s="51" t="s">
        <v>63</v>
      </c>
      <c r="E770" s="51" t="s">
        <v>48</v>
      </c>
      <c r="F770" s="51">
        <v>379</v>
      </c>
      <c r="G770" s="51"/>
    </row>
    <row r="771" spans="1:7">
      <c r="A771" s="51">
        <v>19</v>
      </c>
      <c r="B771" s="51" t="s">
        <v>179</v>
      </c>
      <c r="C771" s="51" t="s">
        <v>45</v>
      </c>
      <c r="D771" s="51" t="s">
        <v>63</v>
      </c>
      <c r="E771" s="51" t="s">
        <v>49</v>
      </c>
      <c r="F771" s="51">
        <v>188</v>
      </c>
      <c r="G771" s="51"/>
    </row>
    <row r="772" spans="1:7">
      <c r="A772" s="51">
        <v>19</v>
      </c>
      <c r="B772" s="51" t="s">
        <v>179</v>
      </c>
      <c r="C772" s="51" t="s">
        <v>45</v>
      </c>
      <c r="D772" s="51" t="s">
        <v>63</v>
      </c>
      <c r="E772" s="51" t="s">
        <v>50</v>
      </c>
      <c r="F772" s="51">
        <v>94</v>
      </c>
      <c r="G772" s="51"/>
    </row>
    <row r="773" spans="1:7">
      <c r="A773" s="51">
        <v>19</v>
      </c>
      <c r="B773" s="51" t="s">
        <v>179</v>
      </c>
      <c r="C773" s="51" t="s">
        <v>45</v>
      </c>
      <c r="D773" s="51" t="s">
        <v>63</v>
      </c>
      <c r="E773" s="51" t="s">
        <v>51</v>
      </c>
      <c r="F773" s="51">
        <v>35</v>
      </c>
      <c r="G773" s="51"/>
    </row>
    <row r="774" spans="1:7">
      <c r="A774" s="51">
        <v>19</v>
      </c>
      <c r="B774" s="51" t="s">
        <v>179</v>
      </c>
      <c r="C774" s="51" t="s">
        <v>45</v>
      </c>
      <c r="D774" s="51" t="s">
        <v>63</v>
      </c>
      <c r="E774" s="51" t="s">
        <v>52</v>
      </c>
      <c r="F774" s="51">
        <v>225</v>
      </c>
      <c r="G774" s="51"/>
    </row>
    <row r="775" spans="1:7">
      <c r="A775" s="51">
        <v>19</v>
      </c>
      <c r="B775" s="51" t="s">
        <v>179</v>
      </c>
      <c r="C775" s="51" t="s">
        <v>45</v>
      </c>
      <c r="D775" s="51" t="s">
        <v>63</v>
      </c>
      <c r="E775" s="51" t="s">
        <v>53</v>
      </c>
      <c r="F775" s="51">
        <v>776</v>
      </c>
      <c r="G775" s="51"/>
    </row>
    <row r="776" spans="1:7">
      <c r="A776" s="51">
        <v>19</v>
      </c>
      <c r="B776" s="51" t="s">
        <v>179</v>
      </c>
      <c r="C776" s="51" t="s">
        <v>45</v>
      </c>
      <c r="D776" s="51" t="s">
        <v>46</v>
      </c>
      <c r="E776" s="51" t="s">
        <v>48</v>
      </c>
      <c r="F776" s="51">
        <v>317</v>
      </c>
      <c r="G776" s="51"/>
    </row>
    <row r="777" spans="1:7">
      <c r="A777" s="51">
        <v>19</v>
      </c>
      <c r="B777" s="51" t="s">
        <v>179</v>
      </c>
      <c r="C777" s="51" t="s">
        <v>45</v>
      </c>
      <c r="D777" s="51" t="s">
        <v>46</v>
      </c>
      <c r="E777" s="51" t="s">
        <v>49</v>
      </c>
      <c r="F777" s="51">
        <v>119</v>
      </c>
      <c r="G777" s="51"/>
    </row>
    <row r="778" spans="1:7">
      <c r="A778" s="51">
        <v>19</v>
      </c>
      <c r="B778" s="51" t="s">
        <v>179</v>
      </c>
      <c r="C778" s="51" t="s">
        <v>45</v>
      </c>
      <c r="D778" s="51" t="s">
        <v>46</v>
      </c>
      <c r="E778" s="51" t="s">
        <v>50</v>
      </c>
      <c r="F778" s="51">
        <v>95</v>
      </c>
      <c r="G778" s="51"/>
    </row>
    <row r="779" spans="1:7">
      <c r="A779" s="51">
        <v>19</v>
      </c>
      <c r="B779" s="51" t="s">
        <v>179</v>
      </c>
      <c r="C779" s="51" t="s">
        <v>45</v>
      </c>
      <c r="D779" s="51" t="s">
        <v>46</v>
      </c>
      <c r="E779" s="51" t="s">
        <v>51</v>
      </c>
      <c r="F779" s="51">
        <v>25</v>
      </c>
      <c r="G779" s="51"/>
    </row>
    <row r="780" spans="1:7">
      <c r="A780" s="51">
        <v>19</v>
      </c>
      <c r="B780" s="51" t="s">
        <v>179</v>
      </c>
      <c r="C780" s="51" t="s">
        <v>45</v>
      </c>
      <c r="D780" s="51" t="s">
        <v>46</v>
      </c>
      <c r="E780" s="51" t="s">
        <v>52</v>
      </c>
      <c r="F780" s="51">
        <v>150</v>
      </c>
      <c r="G780" s="51"/>
    </row>
    <row r="781" spans="1:7">
      <c r="A781" s="51">
        <v>19</v>
      </c>
      <c r="B781" s="51" t="s">
        <v>179</v>
      </c>
      <c r="C781" s="51" t="s">
        <v>45</v>
      </c>
      <c r="D781" s="51" t="s">
        <v>46</v>
      </c>
      <c r="E781" s="51" t="s">
        <v>53</v>
      </c>
      <c r="F781" s="51">
        <v>927</v>
      </c>
      <c r="G781" s="51"/>
    </row>
    <row r="782" spans="1:7">
      <c r="A782" s="51">
        <v>20</v>
      </c>
      <c r="B782" s="51" t="s">
        <v>180</v>
      </c>
      <c r="C782" s="51" t="s">
        <v>1350</v>
      </c>
      <c r="D782" s="51" t="s">
        <v>63</v>
      </c>
      <c r="E782" s="51" t="s">
        <v>1349</v>
      </c>
      <c r="F782" s="51">
        <v>6314</v>
      </c>
      <c r="G782" s="51"/>
    </row>
    <row r="783" spans="1:7">
      <c r="A783" s="51">
        <v>20</v>
      </c>
      <c r="B783" s="51" t="s">
        <v>180</v>
      </c>
      <c r="C783" s="51" t="s">
        <v>1350</v>
      </c>
      <c r="D783" s="51" t="s">
        <v>46</v>
      </c>
      <c r="E783" s="51" t="s">
        <v>1349</v>
      </c>
      <c r="F783" s="51">
        <v>6111</v>
      </c>
      <c r="G783" s="51"/>
    </row>
    <row r="784" spans="1:7">
      <c r="A784" s="51">
        <v>20</v>
      </c>
      <c r="B784" s="51" t="s">
        <v>180</v>
      </c>
      <c r="C784" s="51" t="s">
        <v>54</v>
      </c>
      <c r="D784" s="51" t="s">
        <v>63</v>
      </c>
      <c r="E784" s="51" t="s">
        <v>48</v>
      </c>
      <c r="F784" s="51">
        <v>1695</v>
      </c>
      <c r="G784" s="51">
        <v>2000</v>
      </c>
    </row>
    <row r="785" spans="1:7">
      <c r="A785" s="51">
        <v>20</v>
      </c>
      <c r="B785" s="51" t="s">
        <v>180</v>
      </c>
      <c r="C785" s="51" t="s">
        <v>54</v>
      </c>
      <c r="D785" s="51" t="s">
        <v>63</v>
      </c>
      <c r="E785" s="51" t="s">
        <v>49</v>
      </c>
      <c r="F785" s="51">
        <v>249</v>
      </c>
      <c r="G785" s="51">
        <v>2000</v>
      </c>
    </row>
    <row r="786" spans="1:7">
      <c r="A786" s="51">
        <v>20</v>
      </c>
      <c r="B786" s="51" t="s">
        <v>180</v>
      </c>
      <c r="C786" s="51" t="s">
        <v>54</v>
      </c>
      <c r="D786" s="51" t="s">
        <v>63</v>
      </c>
      <c r="E786" s="51" t="s">
        <v>50</v>
      </c>
      <c r="F786" s="51">
        <v>8</v>
      </c>
      <c r="G786" s="51">
        <v>2000</v>
      </c>
    </row>
    <row r="787" spans="1:7">
      <c r="A787" s="51">
        <v>20</v>
      </c>
      <c r="B787" s="51" t="s">
        <v>180</v>
      </c>
      <c r="C787" s="51" t="s">
        <v>54</v>
      </c>
      <c r="D787" s="51" t="s">
        <v>63</v>
      </c>
      <c r="E787" s="51" t="s">
        <v>51</v>
      </c>
      <c r="F787" s="51">
        <v>2</v>
      </c>
      <c r="G787" s="51">
        <v>2000</v>
      </c>
    </row>
    <row r="788" spans="1:7">
      <c r="A788" s="51">
        <v>20</v>
      </c>
      <c r="B788" s="51" t="s">
        <v>180</v>
      </c>
      <c r="C788" s="51" t="s">
        <v>54</v>
      </c>
      <c r="D788" s="51" t="s">
        <v>63</v>
      </c>
      <c r="E788" s="51" t="s">
        <v>52</v>
      </c>
      <c r="F788" s="51">
        <v>4</v>
      </c>
      <c r="G788" s="51">
        <v>2000</v>
      </c>
    </row>
    <row r="789" spans="1:7">
      <c r="A789" s="51">
        <v>20</v>
      </c>
      <c r="B789" s="51" t="s">
        <v>180</v>
      </c>
      <c r="C789" s="51" t="s">
        <v>54</v>
      </c>
      <c r="D789" s="51" t="s">
        <v>63</v>
      </c>
      <c r="E789" s="51" t="s">
        <v>53</v>
      </c>
      <c r="F789" s="51">
        <v>42</v>
      </c>
      <c r="G789" s="51">
        <v>2000</v>
      </c>
    </row>
    <row r="790" spans="1:7">
      <c r="A790" s="51">
        <v>20</v>
      </c>
      <c r="B790" s="51" t="s">
        <v>180</v>
      </c>
      <c r="C790" s="51" t="s">
        <v>54</v>
      </c>
      <c r="D790" s="51" t="s">
        <v>46</v>
      </c>
      <c r="E790" s="51" t="s">
        <v>48</v>
      </c>
      <c r="F790" s="51">
        <v>1544</v>
      </c>
      <c r="G790" s="51">
        <v>1784</v>
      </c>
    </row>
    <row r="791" spans="1:7">
      <c r="A791" s="51">
        <v>20</v>
      </c>
      <c r="B791" s="51" t="s">
        <v>180</v>
      </c>
      <c r="C791" s="51" t="s">
        <v>54</v>
      </c>
      <c r="D791" s="51" t="s">
        <v>46</v>
      </c>
      <c r="E791" s="51" t="s">
        <v>49</v>
      </c>
      <c r="F791" s="51">
        <v>168</v>
      </c>
      <c r="G791" s="51">
        <v>1784</v>
      </c>
    </row>
    <row r="792" spans="1:7">
      <c r="A792" s="51">
        <v>20</v>
      </c>
      <c r="B792" s="51" t="s">
        <v>180</v>
      </c>
      <c r="C792" s="51" t="s">
        <v>54</v>
      </c>
      <c r="D792" s="51" t="s">
        <v>46</v>
      </c>
      <c r="E792" s="51" t="s">
        <v>50</v>
      </c>
      <c r="F792" s="51">
        <v>9</v>
      </c>
      <c r="G792" s="51">
        <v>1784</v>
      </c>
    </row>
    <row r="793" spans="1:7">
      <c r="A793" s="51">
        <v>20</v>
      </c>
      <c r="B793" s="51" t="s">
        <v>180</v>
      </c>
      <c r="C793" s="51" t="s">
        <v>54</v>
      </c>
      <c r="D793" s="51" t="s">
        <v>46</v>
      </c>
      <c r="E793" s="51" t="s">
        <v>51</v>
      </c>
      <c r="F793" s="51">
        <v>2</v>
      </c>
      <c r="G793" s="51">
        <v>1784</v>
      </c>
    </row>
    <row r="794" spans="1:7">
      <c r="A794" s="51">
        <v>20</v>
      </c>
      <c r="B794" s="51" t="s">
        <v>180</v>
      </c>
      <c r="C794" s="51" t="s">
        <v>54</v>
      </c>
      <c r="D794" s="51" t="s">
        <v>46</v>
      </c>
      <c r="E794" s="51" t="s">
        <v>52</v>
      </c>
      <c r="F794" s="51">
        <v>1</v>
      </c>
      <c r="G794" s="51">
        <v>1784</v>
      </c>
    </row>
    <row r="795" spans="1:7">
      <c r="A795" s="51">
        <v>20</v>
      </c>
      <c r="B795" s="51" t="s">
        <v>180</v>
      </c>
      <c r="C795" s="51" t="s">
        <v>54</v>
      </c>
      <c r="D795" s="51" t="s">
        <v>46</v>
      </c>
      <c r="E795" s="51" t="s">
        <v>53</v>
      </c>
      <c r="F795" s="51">
        <v>60</v>
      </c>
      <c r="G795" s="51">
        <v>1784</v>
      </c>
    </row>
    <row r="796" spans="1:7">
      <c r="A796" s="51">
        <v>20</v>
      </c>
      <c r="B796" s="51" t="s">
        <v>180</v>
      </c>
      <c r="C796" s="51" t="s">
        <v>55</v>
      </c>
      <c r="D796" s="51" t="s">
        <v>63</v>
      </c>
      <c r="E796" s="51" t="s">
        <v>48</v>
      </c>
      <c r="F796" s="51">
        <v>1052</v>
      </c>
      <c r="G796" s="51">
        <v>22201</v>
      </c>
    </row>
    <row r="797" spans="1:7">
      <c r="A797" s="51">
        <v>20</v>
      </c>
      <c r="B797" s="51" t="s">
        <v>180</v>
      </c>
      <c r="C797" s="51" t="s">
        <v>55</v>
      </c>
      <c r="D797" s="51" t="s">
        <v>63</v>
      </c>
      <c r="E797" s="51" t="s">
        <v>49</v>
      </c>
      <c r="F797" s="51">
        <v>6839</v>
      </c>
      <c r="G797" s="51">
        <v>22201</v>
      </c>
    </row>
    <row r="798" spans="1:7">
      <c r="A798" s="51">
        <v>20</v>
      </c>
      <c r="B798" s="51" t="s">
        <v>180</v>
      </c>
      <c r="C798" s="51" t="s">
        <v>55</v>
      </c>
      <c r="D798" s="51" t="s">
        <v>63</v>
      </c>
      <c r="E798" s="51" t="s">
        <v>50</v>
      </c>
      <c r="F798" s="51">
        <v>1759</v>
      </c>
      <c r="G798" s="51">
        <v>22201</v>
      </c>
    </row>
    <row r="799" spans="1:7">
      <c r="A799" s="51">
        <v>20</v>
      </c>
      <c r="B799" s="51" t="s">
        <v>180</v>
      </c>
      <c r="C799" s="51" t="s">
        <v>55</v>
      </c>
      <c r="D799" s="51" t="s">
        <v>63</v>
      </c>
      <c r="E799" s="51" t="s">
        <v>51</v>
      </c>
      <c r="F799" s="51">
        <v>290</v>
      </c>
      <c r="G799" s="51">
        <v>22201</v>
      </c>
    </row>
    <row r="800" spans="1:7">
      <c r="A800" s="51">
        <v>20</v>
      </c>
      <c r="B800" s="51" t="s">
        <v>180</v>
      </c>
      <c r="C800" s="51" t="s">
        <v>55</v>
      </c>
      <c r="D800" s="51" t="s">
        <v>63</v>
      </c>
      <c r="E800" s="51" t="s">
        <v>52</v>
      </c>
      <c r="F800" s="51">
        <v>884</v>
      </c>
      <c r="G800" s="51">
        <v>22201</v>
      </c>
    </row>
    <row r="801" spans="1:7">
      <c r="A801" s="51">
        <v>20</v>
      </c>
      <c r="B801" s="51" t="s">
        <v>180</v>
      </c>
      <c r="C801" s="51" t="s">
        <v>55</v>
      </c>
      <c r="D801" s="51" t="s">
        <v>63</v>
      </c>
      <c r="E801" s="51" t="s">
        <v>53</v>
      </c>
      <c r="F801" s="51">
        <v>11377</v>
      </c>
      <c r="G801" s="51">
        <v>22201</v>
      </c>
    </row>
    <row r="802" spans="1:7">
      <c r="A802" s="51">
        <v>20</v>
      </c>
      <c r="B802" s="51" t="s">
        <v>180</v>
      </c>
      <c r="C802" s="51" t="s">
        <v>55</v>
      </c>
      <c r="D802" s="51" t="s">
        <v>46</v>
      </c>
      <c r="E802" s="51" t="s">
        <v>48</v>
      </c>
      <c r="F802" s="51">
        <v>1137</v>
      </c>
      <c r="G802" s="51">
        <v>19970</v>
      </c>
    </row>
    <row r="803" spans="1:7">
      <c r="A803" s="51">
        <v>20</v>
      </c>
      <c r="B803" s="51" t="s">
        <v>180</v>
      </c>
      <c r="C803" s="51" t="s">
        <v>55</v>
      </c>
      <c r="D803" s="51" t="s">
        <v>46</v>
      </c>
      <c r="E803" s="51" t="s">
        <v>49</v>
      </c>
      <c r="F803" s="51">
        <v>6418</v>
      </c>
      <c r="G803" s="51">
        <v>19970</v>
      </c>
    </row>
    <row r="804" spans="1:7">
      <c r="A804" s="51">
        <v>20</v>
      </c>
      <c r="B804" s="51" t="s">
        <v>180</v>
      </c>
      <c r="C804" s="51" t="s">
        <v>55</v>
      </c>
      <c r="D804" s="51" t="s">
        <v>46</v>
      </c>
      <c r="E804" s="51" t="s">
        <v>50</v>
      </c>
      <c r="F804" s="51">
        <v>1037</v>
      </c>
      <c r="G804" s="51">
        <v>19970</v>
      </c>
    </row>
    <row r="805" spans="1:7">
      <c r="A805" s="51">
        <v>20</v>
      </c>
      <c r="B805" s="51" t="s">
        <v>180</v>
      </c>
      <c r="C805" s="51" t="s">
        <v>55</v>
      </c>
      <c r="D805" s="51" t="s">
        <v>46</v>
      </c>
      <c r="E805" s="51" t="s">
        <v>51</v>
      </c>
      <c r="F805" s="51">
        <v>129</v>
      </c>
      <c r="G805" s="51">
        <v>19970</v>
      </c>
    </row>
    <row r="806" spans="1:7">
      <c r="A806" s="51">
        <v>20</v>
      </c>
      <c r="B806" s="51" t="s">
        <v>180</v>
      </c>
      <c r="C806" s="51" t="s">
        <v>55</v>
      </c>
      <c r="D806" s="51" t="s">
        <v>46</v>
      </c>
      <c r="E806" s="51" t="s">
        <v>52</v>
      </c>
      <c r="F806" s="51">
        <v>520</v>
      </c>
      <c r="G806" s="51">
        <v>19970</v>
      </c>
    </row>
    <row r="807" spans="1:7">
      <c r="A807" s="51">
        <v>20</v>
      </c>
      <c r="B807" s="51" t="s">
        <v>180</v>
      </c>
      <c r="C807" s="51" t="s">
        <v>55</v>
      </c>
      <c r="D807" s="51" t="s">
        <v>46</v>
      </c>
      <c r="E807" s="51" t="s">
        <v>53</v>
      </c>
      <c r="F807" s="51">
        <v>10729</v>
      </c>
      <c r="G807" s="51">
        <v>19970</v>
      </c>
    </row>
    <row r="808" spans="1:7">
      <c r="A808" s="51">
        <v>20</v>
      </c>
      <c r="B808" s="51" t="s">
        <v>180</v>
      </c>
      <c r="C808" s="51" t="s">
        <v>56</v>
      </c>
      <c r="D808" s="51" t="s">
        <v>63</v>
      </c>
      <c r="E808" s="51" t="s">
        <v>49</v>
      </c>
      <c r="F808" s="51">
        <v>630</v>
      </c>
      <c r="G808" s="51">
        <v>12152</v>
      </c>
    </row>
    <row r="809" spans="1:7">
      <c r="A809" s="51">
        <v>20</v>
      </c>
      <c r="B809" s="51" t="s">
        <v>180</v>
      </c>
      <c r="C809" s="51" t="s">
        <v>56</v>
      </c>
      <c r="D809" s="51" t="s">
        <v>63</v>
      </c>
      <c r="E809" s="51" t="s">
        <v>50</v>
      </c>
      <c r="F809" s="51">
        <v>4192</v>
      </c>
      <c r="G809" s="51">
        <v>12152</v>
      </c>
    </row>
    <row r="810" spans="1:7">
      <c r="A810" s="51">
        <v>20</v>
      </c>
      <c r="B810" s="51" t="s">
        <v>180</v>
      </c>
      <c r="C810" s="51" t="s">
        <v>56</v>
      </c>
      <c r="D810" s="51" t="s">
        <v>63</v>
      </c>
      <c r="E810" s="51" t="s">
        <v>51</v>
      </c>
      <c r="F810" s="51">
        <v>1369</v>
      </c>
      <c r="G810" s="51">
        <v>12152</v>
      </c>
    </row>
    <row r="811" spans="1:7">
      <c r="A811" s="51">
        <v>20</v>
      </c>
      <c r="B811" s="51" t="s">
        <v>180</v>
      </c>
      <c r="C811" s="51" t="s">
        <v>56</v>
      </c>
      <c r="D811" s="51" t="s">
        <v>63</v>
      </c>
      <c r="E811" s="51" t="s">
        <v>52</v>
      </c>
      <c r="F811" s="51">
        <v>1633</v>
      </c>
      <c r="G811" s="51">
        <v>12152</v>
      </c>
    </row>
    <row r="812" spans="1:7">
      <c r="A812" s="51">
        <v>20</v>
      </c>
      <c r="B812" s="51" t="s">
        <v>180</v>
      </c>
      <c r="C812" s="51" t="s">
        <v>56</v>
      </c>
      <c r="D812" s="51" t="s">
        <v>63</v>
      </c>
      <c r="E812" s="51" t="s">
        <v>53</v>
      </c>
      <c r="F812" s="51">
        <v>4328</v>
      </c>
      <c r="G812" s="51">
        <v>12152</v>
      </c>
    </row>
    <row r="813" spans="1:7">
      <c r="A813" s="51">
        <v>20</v>
      </c>
      <c r="B813" s="51" t="s">
        <v>180</v>
      </c>
      <c r="C813" s="51" t="s">
        <v>56</v>
      </c>
      <c r="D813" s="51" t="s">
        <v>46</v>
      </c>
      <c r="E813" s="51" t="s">
        <v>49</v>
      </c>
      <c r="F813" s="51">
        <v>814</v>
      </c>
      <c r="G813" s="51">
        <v>12316</v>
      </c>
    </row>
    <row r="814" spans="1:7">
      <c r="A814" s="51">
        <v>20</v>
      </c>
      <c r="B814" s="51" t="s">
        <v>180</v>
      </c>
      <c r="C814" s="51" t="s">
        <v>56</v>
      </c>
      <c r="D814" s="51" t="s">
        <v>46</v>
      </c>
      <c r="E814" s="51" t="s">
        <v>50</v>
      </c>
      <c r="F814" s="51">
        <v>4458</v>
      </c>
      <c r="G814" s="51">
        <v>12316</v>
      </c>
    </row>
    <row r="815" spans="1:7">
      <c r="A815" s="51">
        <v>20</v>
      </c>
      <c r="B815" s="51" t="s">
        <v>180</v>
      </c>
      <c r="C815" s="51" t="s">
        <v>56</v>
      </c>
      <c r="D815" s="51" t="s">
        <v>46</v>
      </c>
      <c r="E815" s="51" t="s">
        <v>51</v>
      </c>
      <c r="F815" s="51">
        <v>1014</v>
      </c>
      <c r="G815" s="51">
        <v>12316</v>
      </c>
    </row>
    <row r="816" spans="1:7">
      <c r="A816" s="51">
        <v>20</v>
      </c>
      <c r="B816" s="51" t="s">
        <v>180</v>
      </c>
      <c r="C816" s="51" t="s">
        <v>56</v>
      </c>
      <c r="D816" s="51" t="s">
        <v>46</v>
      </c>
      <c r="E816" s="51" t="s">
        <v>52</v>
      </c>
      <c r="F816" s="51">
        <v>1429</v>
      </c>
      <c r="G816" s="51">
        <v>12316</v>
      </c>
    </row>
    <row r="817" spans="1:7">
      <c r="A817" s="51">
        <v>20</v>
      </c>
      <c r="B817" s="51" t="s">
        <v>180</v>
      </c>
      <c r="C817" s="51" t="s">
        <v>56</v>
      </c>
      <c r="D817" s="51" t="s">
        <v>46</v>
      </c>
      <c r="E817" s="51" t="s">
        <v>53</v>
      </c>
      <c r="F817" s="51">
        <v>4601</v>
      </c>
      <c r="G817" s="51">
        <v>12316</v>
      </c>
    </row>
    <row r="818" spans="1:7">
      <c r="A818" s="51">
        <v>20</v>
      </c>
      <c r="B818" s="51" t="s">
        <v>180</v>
      </c>
      <c r="C818" s="51" t="s">
        <v>1273</v>
      </c>
      <c r="D818" s="51" t="s">
        <v>63</v>
      </c>
      <c r="E818" s="51" t="s">
        <v>50</v>
      </c>
      <c r="F818" s="51">
        <v>415</v>
      </c>
      <c r="G818" s="51">
        <v>14231</v>
      </c>
    </row>
    <row r="819" spans="1:7">
      <c r="A819" s="51">
        <v>20</v>
      </c>
      <c r="B819" s="51" t="s">
        <v>180</v>
      </c>
      <c r="C819" s="51" t="s">
        <v>1273</v>
      </c>
      <c r="D819" s="51" t="s">
        <v>63</v>
      </c>
      <c r="E819" s="51" t="s">
        <v>51</v>
      </c>
      <c r="F819" s="51">
        <v>1191</v>
      </c>
      <c r="G819" s="51">
        <v>14231</v>
      </c>
    </row>
    <row r="820" spans="1:7">
      <c r="A820" s="51">
        <v>20</v>
      </c>
      <c r="B820" s="51" t="s">
        <v>180</v>
      </c>
      <c r="C820" s="51" t="s">
        <v>1273</v>
      </c>
      <c r="D820" s="51" t="s">
        <v>63</v>
      </c>
      <c r="E820" s="51" t="s">
        <v>52</v>
      </c>
      <c r="F820" s="51">
        <v>3917</v>
      </c>
      <c r="G820" s="51">
        <v>14231</v>
      </c>
    </row>
    <row r="821" spans="1:7">
      <c r="A821" s="51">
        <v>20</v>
      </c>
      <c r="B821" s="51" t="s">
        <v>180</v>
      </c>
      <c r="C821" s="51" t="s">
        <v>1273</v>
      </c>
      <c r="D821" s="51" t="s">
        <v>63</v>
      </c>
      <c r="E821" s="51" t="s">
        <v>53</v>
      </c>
      <c r="F821" s="51">
        <v>8708</v>
      </c>
      <c r="G821" s="51">
        <v>14231</v>
      </c>
    </row>
    <row r="822" spans="1:7">
      <c r="A822" s="51">
        <v>20</v>
      </c>
      <c r="B822" s="51" t="s">
        <v>180</v>
      </c>
      <c r="C822" s="51" t="s">
        <v>1273</v>
      </c>
      <c r="D822" s="51" t="s">
        <v>46</v>
      </c>
      <c r="E822" s="51" t="s">
        <v>50</v>
      </c>
      <c r="F822" s="51">
        <v>563</v>
      </c>
      <c r="G822" s="51">
        <v>14701</v>
      </c>
    </row>
    <row r="823" spans="1:7">
      <c r="A823" s="51">
        <v>20</v>
      </c>
      <c r="B823" s="51" t="s">
        <v>180</v>
      </c>
      <c r="C823" s="51" t="s">
        <v>1273</v>
      </c>
      <c r="D823" s="51" t="s">
        <v>46</v>
      </c>
      <c r="E823" s="51" t="s">
        <v>51</v>
      </c>
      <c r="F823" s="51">
        <v>1498</v>
      </c>
      <c r="G823" s="51">
        <v>14701</v>
      </c>
    </row>
    <row r="824" spans="1:7">
      <c r="A824" s="51">
        <v>20</v>
      </c>
      <c r="B824" s="51" t="s">
        <v>180</v>
      </c>
      <c r="C824" s="51" t="s">
        <v>1273</v>
      </c>
      <c r="D824" s="51" t="s">
        <v>46</v>
      </c>
      <c r="E824" s="51" t="s">
        <v>52</v>
      </c>
      <c r="F824" s="51">
        <v>3723</v>
      </c>
      <c r="G824" s="51">
        <v>14701</v>
      </c>
    </row>
    <row r="825" spans="1:7">
      <c r="A825" s="51">
        <v>20</v>
      </c>
      <c r="B825" s="51" t="s">
        <v>180</v>
      </c>
      <c r="C825" s="51" t="s">
        <v>1273</v>
      </c>
      <c r="D825" s="51" t="s">
        <v>46</v>
      </c>
      <c r="E825" s="51" t="s">
        <v>53</v>
      </c>
      <c r="F825" s="51">
        <v>8917</v>
      </c>
      <c r="G825" s="51">
        <v>14701</v>
      </c>
    </row>
    <row r="826" spans="1:7">
      <c r="A826" s="51">
        <v>20</v>
      </c>
      <c r="B826" s="51" t="s">
        <v>180</v>
      </c>
      <c r="C826" s="51" t="s">
        <v>1274</v>
      </c>
      <c r="D826" s="51" t="s">
        <v>63</v>
      </c>
      <c r="E826" s="51" t="s">
        <v>50</v>
      </c>
      <c r="F826" s="51">
        <v>23</v>
      </c>
      <c r="G826" s="51">
        <v>1000</v>
      </c>
    </row>
    <row r="827" spans="1:7">
      <c r="A827" s="51">
        <v>20</v>
      </c>
      <c r="B827" s="51" t="s">
        <v>180</v>
      </c>
      <c r="C827" s="51" t="s">
        <v>1274</v>
      </c>
      <c r="D827" s="51" t="s">
        <v>63</v>
      </c>
      <c r="E827" s="51" t="s">
        <v>51</v>
      </c>
      <c r="F827" s="51">
        <v>80</v>
      </c>
      <c r="G827" s="51">
        <v>1000</v>
      </c>
    </row>
    <row r="828" spans="1:7">
      <c r="A828" s="51">
        <v>20</v>
      </c>
      <c r="B828" s="51" t="s">
        <v>180</v>
      </c>
      <c r="C828" s="51" t="s">
        <v>1274</v>
      </c>
      <c r="D828" s="51" t="s">
        <v>63</v>
      </c>
      <c r="E828" s="51" t="s">
        <v>52</v>
      </c>
      <c r="F828" s="51">
        <v>327</v>
      </c>
      <c r="G828" s="51">
        <v>1000</v>
      </c>
    </row>
    <row r="829" spans="1:7">
      <c r="A829" s="51">
        <v>20</v>
      </c>
      <c r="B829" s="51" t="s">
        <v>180</v>
      </c>
      <c r="C829" s="51" t="s">
        <v>1274</v>
      </c>
      <c r="D829" s="51" t="s">
        <v>63</v>
      </c>
      <c r="E829" s="51" t="s">
        <v>53</v>
      </c>
      <c r="F829" s="51">
        <v>570</v>
      </c>
      <c r="G829" s="51">
        <v>1000</v>
      </c>
    </row>
    <row r="830" spans="1:7">
      <c r="A830" s="51">
        <v>20</v>
      </c>
      <c r="B830" s="51" t="s">
        <v>180</v>
      </c>
      <c r="C830" s="51" t="s">
        <v>1274</v>
      </c>
      <c r="D830" s="51" t="s">
        <v>46</v>
      </c>
      <c r="E830" s="51" t="s">
        <v>50</v>
      </c>
      <c r="F830" s="51">
        <v>36</v>
      </c>
      <c r="G830" s="51">
        <v>1101</v>
      </c>
    </row>
    <row r="831" spans="1:7">
      <c r="A831" s="51">
        <v>20</v>
      </c>
      <c r="B831" s="51" t="s">
        <v>180</v>
      </c>
      <c r="C831" s="51" t="s">
        <v>1274</v>
      </c>
      <c r="D831" s="51" t="s">
        <v>46</v>
      </c>
      <c r="E831" s="51" t="s">
        <v>51</v>
      </c>
      <c r="F831" s="51">
        <v>134</v>
      </c>
      <c r="G831" s="51">
        <v>1101</v>
      </c>
    </row>
    <row r="832" spans="1:7">
      <c r="A832" s="51">
        <v>20</v>
      </c>
      <c r="B832" s="51" t="s">
        <v>180</v>
      </c>
      <c r="C832" s="51" t="s">
        <v>1274</v>
      </c>
      <c r="D832" s="51" t="s">
        <v>46</v>
      </c>
      <c r="E832" s="51" t="s">
        <v>52</v>
      </c>
      <c r="F832" s="51">
        <v>327</v>
      </c>
      <c r="G832" s="51">
        <v>1101</v>
      </c>
    </row>
    <row r="833" spans="1:7">
      <c r="A833" s="51">
        <v>20</v>
      </c>
      <c r="B833" s="51" t="s">
        <v>180</v>
      </c>
      <c r="C833" s="51" t="s">
        <v>1274</v>
      </c>
      <c r="D833" s="51" t="s">
        <v>46</v>
      </c>
      <c r="E833" s="51" t="s">
        <v>53</v>
      </c>
      <c r="F833" s="51">
        <v>604</v>
      </c>
      <c r="G833" s="51">
        <v>1101</v>
      </c>
    </row>
    <row r="834" spans="1:7">
      <c r="A834" s="51">
        <v>20</v>
      </c>
      <c r="B834" s="51" t="s">
        <v>180</v>
      </c>
      <c r="C834" s="51" t="s">
        <v>109</v>
      </c>
      <c r="D834" s="51" t="s">
        <v>63</v>
      </c>
      <c r="E834" s="51" t="s">
        <v>50</v>
      </c>
      <c r="F834" s="51">
        <v>4</v>
      </c>
      <c r="G834" s="51">
        <v>382</v>
      </c>
    </row>
    <row r="835" spans="1:7">
      <c r="A835" s="51">
        <v>20</v>
      </c>
      <c r="B835" s="51" t="s">
        <v>180</v>
      </c>
      <c r="C835" s="51" t="s">
        <v>109</v>
      </c>
      <c r="D835" s="51" t="s">
        <v>63</v>
      </c>
      <c r="E835" s="51" t="s">
        <v>51</v>
      </c>
      <c r="F835" s="51">
        <v>17</v>
      </c>
      <c r="G835" s="51">
        <v>382</v>
      </c>
    </row>
    <row r="836" spans="1:7">
      <c r="A836" s="51">
        <v>20</v>
      </c>
      <c r="B836" s="51" t="s">
        <v>180</v>
      </c>
      <c r="C836" s="51" t="s">
        <v>109</v>
      </c>
      <c r="D836" s="51" t="s">
        <v>63</v>
      </c>
      <c r="E836" s="51" t="s">
        <v>52</v>
      </c>
      <c r="F836" s="51">
        <v>108</v>
      </c>
      <c r="G836" s="51">
        <v>382</v>
      </c>
    </row>
    <row r="837" spans="1:7">
      <c r="A837" s="51">
        <v>20</v>
      </c>
      <c r="B837" s="51" t="s">
        <v>180</v>
      </c>
      <c r="C837" s="51" t="s">
        <v>109</v>
      </c>
      <c r="D837" s="51" t="s">
        <v>63</v>
      </c>
      <c r="E837" s="51" t="s">
        <v>53</v>
      </c>
      <c r="F837" s="51">
        <v>253</v>
      </c>
      <c r="G837" s="51">
        <v>382</v>
      </c>
    </row>
    <row r="838" spans="1:7">
      <c r="A838" s="51">
        <v>20</v>
      </c>
      <c r="B838" s="51" t="s">
        <v>180</v>
      </c>
      <c r="C838" s="51" t="s">
        <v>109</v>
      </c>
      <c r="D838" s="51" t="s">
        <v>46</v>
      </c>
      <c r="E838" s="51" t="s">
        <v>50</v>
      </c>
      <c r="F838" s="51">
        <v>11</v>
      </c>
      <c r="G838" s="51">
        <v>556</v>
      </c>
    </row>
    <row r="839" spans="1:7">
      <c r="A839" s="51">
        <v>20</v>
      </c>
      <c r="B839" s="51" t="s">
        <v>180</v>
      </c>
      <c r="C839" s="51" t="s">
        <v>109</v>
      </c>
      <c r="D839" s="51" t="s">
        <v>46</v>
      </c>
      <c r="E839" s="51" t="s">
        <v>51</v>
      </c>
      <c r="F839" s="51">
        <v>31</v>
      </c>
      <c r="G839" s="51">
        <v>556</v>
      </c>
    </row>
    <row r="840" spans="1:7">
      <c r="A840" s="51">
        <v>20</v>
      </c>
      <c r="B840" s="51" t="s">
        <v>180</v>
      </c>
      <c r="C840" s="51" t="s">
        <v>109</v>
      </c>
      <c r="D840" s="51" t="s">
        <v>46</v>
      </c>
      <c r="E840" s="51" t="s">
        <v>52</v>
      </c>
      <c r="F840" s="51">
        <v>87</v>
      </c>
      <c r="G840" s="51">
        <v>556</v>
      </c>
    </row>
    <row r="841" spans="1:7">
      <c r="A841" s="51">
        <v>20</v>
      </c>
      <c r="B841" s="51" t="s">
        <v>180</v>
      </c>
      <c r="C841" s="51" t="s">
        <v>109</v>
      </c>
      <c r="D841" s="51" t="s">
        <v>46</v>
      </c>
      <c r="E841" s="51" t="s">
        <v>53</v>
      </c>
      <c r="F841" s="51">
        <v>427</v>
      </c>
      <c r="G841" s="51">
        <v>556</v>
      </c>
    </row>
    <row r="842" spans="1:7">
      <c r="A842" s="51">
        <v>20</v>
      </c>
      <c r="B842" s="51" t="s">
        <v>180</v>
      </c>
      <c r="C842" s="51" t="s">
        <v>1275</v>
      </c>
      <c r="D842" s="51" t="s">
        <v>63</v>
      </c>
      <c r="E842" s="51" t="s">
        <v>50</v>
      </c>
      <c r="F842" s="51">
        <v>1</v>
      </c>
      <c r="G842" s="51">
        <v>3749</v>
      </c>
    </row>
    <row r="843" spans="1:7">
      <c r="A843" s="51">
        <v>20</v>
      </c>
      <c r="B843" s="51" t="s">
        <v>180</v>
      </c>
      <c r="C843" s="51" t="s">
        <v>1275</v>
      </c>
      <c r="D843" s="51" t="s">
        <v>63</v>
      </c>
      <c r="E843" s="51" t="s">
        <v>51</v>
      </c>
      <c r="F843" s="51">
        <v>54</v>
      </c>
      <c r="G843" s="51">
        <v>3749</v>
      </c>
    </row>
    <row r="844" spans="1:7">
      <c r="A844" s="51">
        <v>20</v>
      </c>
      <c r="B844" s="51" t="s">
        <v>180</v>
      </c>
      <c r="C844" s="51" t="s">
        <v>1275</v>
      </c>
      <c r="D844" s="51" t="s">
        <v>63</v>
      </c>
      <c r="E844" s="51" t="s">
        <v>52</v>
      </c>
      <c r="F844" s="51">
        <v>856</v>
      </c>
      <c r="G844" s="51">
        <v>3749</v>
      </c>
    </row>
    <row r="845" spans="1:7">
      <c r="A845" s="51">
        <v>20</v>
      </c>
      <c r="B845" s="51" t="s">
        <v>180</v>
      </c>
      <c r="C845" s="51" t="s">
        <v>1275</v>
      </c>
      <c r="D845" s="51" t="s">
        <v>63</v>
      </c>
      <c r="E845" s="51" t="s">
        <v>53</v>
      </c>
      <c r="F845" s="51">
        <v>2838</v>
      </c>
      <c r="G845" s="51">
        <v>3749</v>
      </c>
    </row>
    <row r="846" spans="1:7">
      <c r="A846" s="51">
        <v>20</v>
      </c>
      <c r="B846" s="51" t="s">
        <v>180</v>
      </c>
      <c r="C846" s="51" t="s">
        <v>1275</v>
      </c>
      <c r="D846" s="51" t="s">
        <v>46</v>
      </c>
      <c r="E846" s="51" t="s">
        <v>50</v>
      </c>
      <c r="F846" s="51">
        <v>1</v>
      </c>
      <c r="G846" s="51">
        <v>5177</v>
      </c>
    </row>
    <row r="847" spans="1:7">
      <c r="A847" s="51">
        <v>20</v>
      </c>
      <c r="B847" s="51" t="s">
        <v>180</v>
      </c>
      <c r="C847" s="51" t="s">
        <v>1275</v>
      </c>
      <c r="D847" s="51" t="s">
        <v>46</v>
      </c>
      <c r="E847" s="51" t="s">
        <v>51</v>
      </c>
      <c r="F847" s="51">
        <v>89</v>
      </c>
      <c r="G847" s="51">
        <v>5177</v>
      </c>
    </row>
    <row r="848" spans="1:7">
      <c r="A848" s="51">
        <v>20</v>
      </c>
      <c r="B848" s="51" t="s">
        <v>180</v>
      </c>
      <c r="C848" s="51" t="s">
        <v>1275</v>
      </c>
      <c r="D848" s="51" t="s">
        <v>46</v>
      </c>
      <c r="E848" s="51" t="s">
        <v>52</v>
      </c>
      <c r="F848" s="51">
        <v>1195</v>
      </c>
      <c r="G848" s="51">
        <v>5177</v>
      </c>
    </row>
    <row r="849" spans="1:7">
      <c r="A849" s="51">
        <v>20</v>
      </c>
      <c r="B849" s="51" t="s">
        <v>180</v>
      </c>
      <c r="C849" s="51" t="s">
        <v>1275</v>
      </c>
      <c r="D849" s="51" t="s">
        <v>46</v>
      </c>
      <c r="E849" s="51" t="s">
        <v>53</v>
      </c>
      <c r="F849" s="51">
        <v>3892</v>
      </c>
      <c r="G849" s="51">
        <v>5177</v>
      </c>
    </row>
    <row r="850" spans="1:7">
      <c r="A850" s="51">
        <v>20</v>
      </c>
      <c r="B850" s="51" t="s">
        <v>180</v>
      </c>
      <c r="C850" s="51" t="s">
        <v>59</v>
      </c>
      <c r="D850" s="51" t="s">
        <v>63</v>
      </c>
      <c r="E850" s="51" t="s">
        <v>51</v>
      </c>
      <c r="F850" s="51">
        <v>61</v>
      </c>
      <c r="G850" s="51">
        <v>2988</v>
      </c>
    </row>
    <row r="851" spans="1:7">
      <c r="A851" s="51">
        <v>20</v>
      </c>
      <c r="B851" s="51" t="s">
        <v>180</v>
      </c>
      <c r="C851" s="51" t="s">
        <v>59</v>
      </c>
      <c r="D851" s="51" t="s">
        <v>63</v>
      </c>
      <c r="E851" s="51" t="s">
        <v>52</v>
      </c>
      <c r="F851" s="51">
        <v>886</v>
      </c>
      <c r="G851" s="51">
        <v>2988</v>
      </c>
    </row>
    <row r="852" spans="1:7">
      <c r="A852" s="51">
        <v>20</v>
      </c>
      <c r="B852" s="51" t="s">
        <v>180</v>
      </c>
      <c r="C852" s="51" t="s">
        <v>59</v>
      </c>
      <c r="D852" s="51" t="s">
        <v>63</v>
      </c>
      <c r="E852" s="51" t="s">
        <v>53</v>
      </c>
      <c r="F852" s="51">
        <v>2041</v>
      </c>
      <c r="G852" s="51">
        <v>2988</v>
      </c>
    </row>
    <row r="853" spans="1:7">
      <c r="A853" s="51">
        <v>20</v>
      </c>
      <c r="B853" s="51" t="s">
        <v>180</v>
      </c>
      <c r="C853" s="51" t="s">
        <v>59</v>
      </c>
      <c r="D853" s="51" t="s">
        <v>46</v>
      </c>
      <c r="E853" s="51" t="s">
        <v>51</v>
      </c>
      <c r="F853" s="51">
        <v>115</v>
      </c>
      <c r="G853" s="51">
        <v>3711</v>
      </c>
    </row>
    <row r="854" spans="1:7">
      <c r="A854" s="51">
        <v>20</v>
      </c>
      <c r="B854" s="51" t="s">
        <v>180</v>
      </c>
      <c r="C854" s="51" t="s">
        <v>59</v>
      </c>
      <c r="D854" s="51" t="s">
        <v>46</v>
      </c>
      <c r="E854" s="51" t="s">
        <v>52</v>
      </c>
      <c r="F854" s="51">
        <v>1098</v>
      </c>
      <c r="G854" s="51">
        <v>3711</v>
      </c>
    </row>
    <row r="855" spans="1:7">
      <c r="A855" s="51">
        <v>20</v>
      </c>
      <c r="B855" s="51" t="s">
        <v>180</v>
      </c>
      <c r="C855" s="51" t="s">
        <v>59</v>
      </c>
      <c r="D855" s="51" t="s">
        <v>46</v>
      </c>
      <c r="E855" s="51" t="s">
        <v>53</v>
      </c>
      <c r="F855" s="51">
        <v>2498</v>
      </c>
      <c r="G855" s="51">
        <v>3711</v>
      </c>
    </row>
    <row r="856" spans="1:7">
      <c r="A856" s="51">
        <v>20</v>
      </c>
      <c r="B856" s="51" t="s">
        <v>180</v>
      </c>
      <c r="C856" s="51" t="s">
        <v>1276</v>
      </c>
      <c r="D856" s="51" t="s">
        <v>63</v>
      </c>
      <c r="E856" s="51" t="s">
        <v>52</v>
      </c>
      <c r="F856" s="51">
        <v>10</v>
      </c>
      <c r="G856" s="51">
        <v>686</v>
      </c>
    </row>
    <row r="857" spans="1:7">
      <c r="A857" s="51">
        <v>20</v>
      </c>
      <c r="B857" s="51" t="s">
        <v>180</v>
      </c>
      <c r="C857" s="51" t="s">
        <v>1276</v>
      </c>
      <c r="D857" s="51" t="s">
        <v>63</v>
      </c>
      <c r="E857" s="51" t="s">
        <v>53</v>
      </c>
      <c r="F857" s="51">
        <v>676</v>
      </c>
      <c r="G857" s="51">
        <v>686</v>
      </c>
    </row>
    <row r="858" spans="1:7">
      <c r="A858" s="51">
        <v>20</v>
      </c>
      <c r="B858" s="51" t="s">
        <v>180</v>
      </c>
      <c r="C858" s="51" t="s">
        <v>1276</v>
      </c>
      <c r="D858" s="51" t="s">
        <v>46</v>
      </c>
      <c r="E858" s="51" t="s">
        <v>52</v>
      </c>
      <c r="F858" s="51">
        <v>25</v>
      </c>
      <c r="G858" s="51">
        <v>862</v>
      </c>
    </row>
    <row r="859" spans="1:7">
      <c r="A859" s="51">
        <v>20</v>
      </c>
      <c r="B859" s="51" t="s">
        <v>180</v>
      </c>
      <c r="C859" s="51" t="s">
        <v>1276</v>
      </c>
      <c r="D859" s="51" t="s">
        <v>46</v>
      </c>
      <c r="E859" s="51" t="s">
        <v>53</v>
      </c>
      <c r="F859" s="51">
        <v>837</v>
      </c>
      <c r="G859" s="51">
        <v>862</v>
      </c>
    </row>
    <row r="860" spans="1:7">
      <c r="A860" s="51">
        <v>20</v>
      </c>
      <c r="B860" s="51" t="s">
        <v>180</v>
      </c>
      <c r="C860" s="51" t="s">
        <v>61</v>
      </c>
      <c r="D860" s="51" t="s">
        <v>63</v>
      </c>
      <c r="E860" s="51" t="s">
        <v>48</v>
      </c>
      <c r="F860" s="51">
        <v>110</v>
      </c>
      <c r="G860" s="51">
        <v>5596</v>
      </c>
    </row>
    <row r="861" spans="1:7">
      <c r="A861" s="51">
        <v>20</v>
      </c>
      <c r="B861" s="51" t="s">
        <v>180</v>
      </c>
      <c r="C861" s="51" t="s">
        <v>61</v>
      </c>
      <c r="D861" s="51" t="s">
        <v>63</v>
      </c>
      <c r="E861" s="51" t="s">
        <v>49</v>
      </c>
      <c r="F861" s="51">
        <v>88</v>
      </c>
      <c r="G861" s="51">
        <v>5596</v>
      </c>
    </row>
    <row r="862" spans="1:7">
      <c r="A862" s="51">
        <v>20</v>
      </c>
      <c r="B862" s="51" t="s">
        <v>180</v>
      </c>
      <c r="C862" s="51" t="s">
        <v>61</v>
      </c>
      <c r="D862" s="51" t="s">
        <v>63</v>
      </c>
      <c r="E862" s="51" t="s">
        <v>50</v>
      </c>
      <c r="F862" s="51">
        <v>95</v>
      </c>
      <c r="G862" s="51">
        <v>5596</v>
      </c>
    </row>
    <row r="863" spans="1:7">
      <c r="A863" s="51">
        <v>20</v>
      </c>
      <c r="B863" s="51" t="s">
        <v>180</v>
      </c>
      <c r="C863" s="51" t="s">
        <v>61</v>
      </c>
      <c r="D863" s="51" t="s">
        <v>63</v>
      </c>
      <c r="E863" s="51" t="s">
        <v>51</v>
      </c>
      <c r="F863" s="51">
        <v>54</v>
      </c>
      <c r="G863" s="51">
        <v>5596</v>
      </c>
    </row>
    <row r="864" spans="1:7">
      <c r="A864" s="51">
        <v>20</v>
      </c>
      <c r="B864" s="51" t="s">
        <v>180</v>
      </c>
      <c r="C864" s="51" t="s">
        <v>61</v>
      </c>
      <c r="D864" s="51" t="s">
        <v>63</v>
      </c>
      <c r="E864" s="51" t="s">
        <v>52</v>
      </c>
      <c r="F864" s="51">
        <v>206</v>
      </c>
      <c r="G864" s="51">
        <v>5596</v>
      </c>
    </row>
    <row r="865" spans="1:7">
      <c r="A865" s="51">
        <v>20</v>
      </c>
      <c r="B865" s="51" t="s">
        <v>180</v>
      </c>
      <c r="C865" s="51" t="s">
        <v>61</v>
      </c>
      <c r="D865" s="51" t="s">
        <v>63</v>
      </c>
      <c r="E865" s="51" t="s">
        <v>53</v>
      </c>
      <c r="F865" s="51">
        <v>5043</v>
      </c>
      <c r="G865" s="51">
        <v>5596</v>
      </c>
    </row>
    <row r="866" spans="1:7">
      <c r="A866" s="51">
        <v>20</v>
      </c>
      <c r="B866" s="51" t="s">
        <v>180</v>
      </c>
      <c r="C866" s="51" t="s">
        <v>61</v>
      </c>
      <c r="D866" s="51" t="s">
        <v>46</v>
      </c>
      <c r="E866" s="51" t="s">
        <v>48</v>
      </c>
      <c r="F866" s="51">
        <v>108</v>
      </c>
      <c r="G866" s="51">
        <v>4305</v>
      </c>
    </row>
    <row r="867" spans="1:7">
      <c r="A867" s="51">
        <v>20</v>
      </c>
      <c r="B867" s="51" t="s">
        <v>180</v>
      </c>
      <c r="C867" s="51" t="s">
        <v>61</v>
      </c>
      <c r="D867" s="51" t="s">
        <v>46</v>
      </c>
      <c r="E867" s="51" t="s">
        <v>49</v>
      </c>
      <c r="F867" s="51">
        <v>86</v>
      </c>
      <c r="G867" s="51">
        <v>4305</v>
      </c>
    </row>
    <row r="868" spans="1:7">
      <c r="A868" s="51">
        <v>20</v>
      </c>
      <c r="B868" s="51" t="s">
        <v>180</v>
      </c>
      <c r="C868" s="51" t="s">
        <v>61</v>
      </c>
      <c r="D868" s="51" t="s">
        <v>46</v>
      </c>
      <c r="E868" s="51" t="s">
        <v>50</v>
      </c>
      <c r="F868" s="51">
        <v>41</v>
      </c>
      <c r="G868" s="51">
        <v>4305</v>
      </c>
    </row>
    <row r="869" spans="1:7">
      <c r="A869" s="51">
        <v>20</v>
      </c>
      <c r="B869" s="51" t="s">
        <v>180</v>
      </c>
      <c r="C869" s="51" t="s">
        <v>61</v>
      </c>
      <c r="D869" s="51" t="s">
        <v>46</v>
      </c>
      <c r="E869" s="51" t="s">
        <v>51</v>
      </c>
      <c r="F869" s="51">
        <v>36</v>
      </c>
      <c r="G869" s="51">
        <v>4305</v>
      </c>
    </row>
    <row r="870" spans="1:7">
      <c r="A870" s="51">
        <v>20</v>
      </c>
      <c r="B870" s="51" t="s">
        <v>180</v>
      </c>
      <c r="C870" s="51" t="s">
        <v>61</v>
      </c>
      <c r="D870" s="51" t="s">
        <v>46</v>
      </c>
      <c r="E870" s="51" t="s">
        <v>52</v>
      </c>
      <c r="F870" s="51">
        <v>108</v>
      </c>
      <c r="G870" s="51">
        <v>4305</v>
      </c>
    </row>
    <row r="871" spans="1:7">
      <c r="A871" s="51">
        <v>20</v>
      </c>
      <c r="B871" s="51" t="s">
        <v>180</v>
      </c>
      <c r="C871" s="51" t="s">
        <v>61</v>
      </c>
      <c r="D871" s="51" t="s">
        <v>46</v>
      </c>
      <c r="E871" s="51" t="s">
        <v>53</v>
      </c>
      <c r="F871" s="51">
        <v>3926</v>
      </c>
      <c r="G871" s="51">
        <v>4305</v>
      </c>
    </row>
    <row r="872" spans="1:7">
      <c r="A872" s="51">
        <v>20</v>
      </c>
      <c r="B872" s="51" t="s">
        <v>180</v>
      </c>
      <c r="C872" s="51" t="s">
        <v>45</v>
      </c>
      <c r="D872" s="51" t="s">
        <v>63</v>
      </c>
      <c r="E872" s="51" t="s">
        <v>48</v>
      </c>
      <c r="F872" s="51">
        <v>78</v>
      </c>
      <c r="G872" s="51"/>
    </row>
    <row r="873" spans="1:7">
      <c r="A873" s="51">
        <v>20</v>
      </c>
      <c r="B873" s="51" t="s">
        <v>180</v>
      </c>
      <c r="C873" s="51" t="s">
        <v>45</v>
      </c>
      <c r="D873" s="51" t="s">
        <v>63</v>
      </c>
      <c r="E873" s="51" t="s">
        <v>49</v>
      </c>
      <c r="F873" s="51">
        <v>18</v>
      </c>
      <c r="G873" s="51"/>
    </row>
    <row r="874" spans="1:7">
      <c r="A874" s="51">
        <v>20</v>
      </c>
      <c r="B874" s="51" t="s">
        <v>180</v>
      </c>
      <c r="C874" s="51" t="s">
        <v>45</v>
      </c>
      <c r="D874" s="51" t="s">
        <v>63</v>
      </c>
      <c r="E874" s="51" t="s">
        <v>50</v>
      </c>
      <c r="F874" s="51">
        <v>8</v>
      </c>
      <c r="G874" s="51"/>
    </row>
    <row r="875" spans="1:7">
      <c r="A875" s="51">
        <v>20</v>
      </c>
      <c r="B875" s="51" t="s">
        <v>180</v>
      </c>
      <c r="C875" s="51" t="s">
        <v>45</v>
      </c>
      <c r="D875" s="51" t="s">
        <v>63</v>
      </c>
      <c r="E875" s="51" t="s">
        <v>51</v>
      </c>
      <c r="F875" s="51">
        <v>3</v>
      </c>
      <c r="G875" s="51"/>
    </row>
    <row r="876" spans="1:7">
      <c r="A876" s="51">
        <v>20</v>
      </c>
      <c r="B876" s="51" t="s">
        <v>180</v>
      </c>
      <c r="C876" s="51" t="s">
        <v>45</v>
      </c>
      <c r="D876" s="51" t="s">
        <v>63</v>
      </c>
      <c r="E876" s="51" t="s">
        <v>52</v>
      </c>
      <c r="F876" s="51">
        <v>38</v>
      </c>
      <c r="G876" s="51"/>
    </row>
    <row r="877" spans="1:7">
      <c r="A877" s="51">
        <v>20</v>
      </c>
      <c r="B877" s="51" t="s">
        <v>180</v>
      </c>
      <c r="C877" s="51" t="s">
        <v>45</v>
      </c>
      <c r="D877" s="51" t="s">
        <v>63</v>
      </c>
      <c r="E877" s="51" t="s">
        <v>53</v>
      </c>
      <c r="F877" s="51">
        <v>147</v>
      </c>
      <c r="G877" s="51"/>
    </row>
    <row r="878" spans="1:7">
      <c r="A878" s="51">
        <v>20</v>
      </c>
      <c r="B878" s="51" t="s">
        <v>180</v>
      </c>
      <c r="C878" s="51" t="s">
        <v>45</v>
      </c>
      <c r="D878" s="51" t="s">
        <v>46</v>
      </c>
      <c r="E878" s="51" t="s">
        <v>48</v>
      </c>
      <c r="F878" s="51">
        <v>79</v>
      </c>
      <c r="G878" s="51"/>
    </row>
    <row r="879" spans="1:7">
      <c r="A879" s="51">
        <v>20</v>
      </c>
      <c r="B879" s="51" t="s">
        <v>180</v>
      </c>
      <c r="C879" s="51" t="s">
        <v>45</v>
      </c>
      <c r="D879" s="51" t="s">
        <v>46</v>
      </c>
      <c r="E879" s="51" t="s">
        <v>49</v>
      </c>
      <c r="F879" s="51">
        <v>13</v>
      </c>
      <c r="G879" s="51"/>
    </row>
    <row r="880" spans="1:7">
      <c r="A880" s="51">
        <v>20</v>
      </c>
      <c r="B880" s="51" t="s">
        <v>180</v>
      </c>
      <c r="C880" s="51" t="s">
        <v>45</v>
      </c>
      <c r="D880" s="51" t="s">
        <v>46</v>
      </c>
      <c r="E880" s="51" t="s">
        <v>50</v>
      </c>
      <c r="F880" s="51">
        <v>12</v>
      </c>
      <c r="G880" s="51"/>
    </row>
    <row r="881" spans="1:7">
      <c r="A881" s="51">
        <v>20</v>
      </c>
      <c r="B881" s="51" t="s">
        <v>180</v>
      </c>
      <c r="C881" s="51" t="s">
        <v>45</v>
      </c>
      <c r="D881" s="51" t="s">
        <v>46</v>
      </c>
      <c r="E881" s="51" t="s">
        <v>51</v>
      </c>
      <c r="F881" s="51">
        <v>9</v>
      </c>
      <c r="G881" s="51"/>
    </row>
    <row r="882" spans="1:7">
      <c r="A882" s="51">
        <v>20</v>
      </c>
      <c r="B882" s="51" t="s">
        <v>180</v>
      </c>
      <c r="C882" s="51" t="s">
        <v>45</v>
      </c>
      <c r="D882" s="51" t="s">
        <v>46</v>
      </c>
      <c r="E882" s="51" t="s">
        <v>52</v>
      </c>
      <c r="F882" s="51">
        <v>24</v>
      </c>
      <c r="G882" s="51"/>
    </row>
    <row r="883" spans="1:7">
      <c r="A883" s="51">
        <v>20</v>
      </c>
      <c r="B883" s="51" t="s">
        <v>180</v>
      </c>
      <c r="C883" s="51" t="s">
        <v>45</v>
      </c>
      <c r="D883" s="51" t="s">
        <v>46</v>
      </c>
      <c r="E883" s="51" t="s">
        <v>53</v>
      </c>
      <c r="F883" s="51">
        <v>114</v>
      </c>
      <c r="G883" s="51"/>
    </row>
    <row r="884" spans="1:7">
      <c r="A884" s="51">
        <v>23</v>
      </c>
      <c r="B884" s="51" t="s">
        <v>181</v>
      </c>
      <c r="C884" s="51" t="s">
        <v>1350</v>
      </c>
      <c r="D884" s="51" t="s">
        <v>63</v>
      </c>
      <c r="E884" s="51" t="s">
        <v>1349</v>
      </c>
      <c r="F884" s="51">
        <v>4193</v>
      </c>
      <c r="G884" s="51"/>
    </row>
    <row r="885" spans="1:7">
      <c r="A885" s="51">
        <v>23</v>
      </c>
      <c r="B885" s="51" t="s">
        <v>181</v>
      </c>
      <c r="C885" s="51" t="s">
        <v>1350</v>
      </c>
      <c r="D885" s="51" t="s">
        <v>46</v>
      </c>
      <c r="E885" s="51" t="s">
        <v>1349</v>
      </c>
      <c r="F885" s="51">
        <v>3797</v>
      </c>
      <c r="G885" s="51"/>
    </row>
    <row r="886" spans="1:7">
      <c r="A886" s="51">
        <v>23</v>
      </c>
      <c r="B886" s="51" t="s">
        <v>181</v>
      </c>
      <c r="C886" s="51" t="s">
        <v>54</v>
      </c>
      <c r="D886" s="51" t="s">
        <v>63</v>
      </c>
      <c r="E886" s="51" t="s">
        <v>48</v>
      </c>
      <c r="F886" s="51">
        <v>1024</v>
      </c>
      <c r="G886" s="51">
        <v>1210</v>
      </c>
    </row>
    <row r="887" spans="1:7">
      <c r="A887" s="51">
        <v>23</v>
      </c>
      <c r="B887" s="51" t="s">
        <v>181</v>
      </c>
      <c r="C887" s="51" t="s">
        <v>54</v>
      </c>
      <c r="D887" s="51" t="s">
        <v>63</v>
      </c>
      <c r="E887" s="51" t="s">
        <v>49</v>
      </c>
      <c r="F887" s="51">
        <v>130</v>
      </c>
      <c r="G887" s="51">
        <v>1210</v>
      </c>
    </row>
    <row r="888" spans="1:7">
      <c r="A888" s="51">
        <v>23</v>
      </c>
      <c r="B888" s="51" t="s">
        <v>181</v>
      </c>
      <c r="C888" s="51" t="s">
        <v>54</v>
      </c>
      <c r="D888" s="51" t="s">
        <v>63</v>
      </c>
      <c r="E888" s="51" t="s">
        <v>50</v>
      </c>
      <c r="F888" s="51">
        <v>7</v>
      </c>
      <c r="G888" s="51">
        <v>1210</v>
      </c>
    </row>
    <row r="889" spans="1:7">
      <c r="A889" s="51">
        <v>23</v>
      </c>
      <c r="B889" s="51" t="s">
        <v>181</v>
      </c>
      <c r="C889" s="51" t="s">
        <v>54</v>
      </c>
      <c r="D889" s="51" t="s">
        <v>63</v>
      </c>
      <c r="E889" s="51" t="s">
        <v>51</v>
      </c>
      <c r="F889" s="51">
        <v>1</v>
      </c>
      <c r="G889" s="51">
        <v>1210</v>
      </c>
    </row>
    <row r="890" spans="1:7">
      <c r="A890" s="51">
        <v>23</v>
      </c>
      <c r="B890" s="51" t="s">
        <v>181</v>
      </c>
      <c r="C890" s="51" t="s">
        <v>54</v>
      </c>
      <c r="D890" s="51" t="s">
        <v>63</v>
      </c>
      <c r="E890" s="51" t="s">
        <v>52</v>
      </c>
      <c r="F890" s="51">
        <v>3</v>
      </c>
      <c r="G890" s="51">
        <v>1210</v>
      </c>
    </row>
    <row r="891" spans="1:7">
      <c r="A891" s="51">
        <v>23</v>
      </c>
      <c r="B891" s="51" t="s">
        <v>181</v>
      </c>
      <c r="C891" s="51" t="s">
        <v>54</v>
      </c>
      <c r="D891" s="51" t="s">
        <v>63</v>
      </c>
      <c r="E891" s="51" t="s">
        <v>53</v>
      </c>
      <c r="F891" s="51">
        <v>45</v>
      </c>
      <c r="G891" s="51">
        <v>1210</v>
      </c>
    </row>
    <row r="892" spans="1:7">
      <c r="A892" s="51">
        <v>23</v>
      </c>
      <c r="B892" s="51" t="s">
        <v>181</v>
      </c>
      <c r="C892" s="51" t="s">
        <v>54</v>
      </c>
      <c r="D892" s="51" t="s">
        <v>46</v>
      </c>
      <c r="E892" s="51" t="s">
        <v>48</v>
      </c>
      <c r="F892" s="51">
        <v>874</v>
      </c>
      <c r="G892" s="51">
        <v>1003</v>
      </c>
    </row>
    <row r="893" spans="1:7">
      <c r="A893" s="51">
        <v>23</v>
      </c>
      <c r="B893" s="51" t="s">
        <v>181</v>
      </c>
      <c r="C893" s="51" t="s">
        <v>54</v>
      </c>
      <c r="D893" s="51" t="s">
        <v>46</v>
      </c>
      <c r="E893" s="51" t="s">
        <v>49</v>
      </c>
      <c r="F893" s="51">
        <v>89</v>
      </c>
      <c r="G893" s="51">
        <v>1003</v>
      </c>
    </row>
    <row r="894" spans="1:7">
      <c r="A894" s="51">
        <v>23</v>
      </c>
      <c r="B894" s="51" t="s">
        <v>181</v>
      </c>
      <c r="C894" s="51" t="s">
        <v>54</v>
      </c>
      <c r="D894" s="51" t="s">
        <v>46</v>
      </c>
      <c r="E894" s="51" t="s">
        <v>50</v>
      </c>
      <c r="F894" s="51">
        <v>3</v>
      </c>
      <c r="G894" s="51">
        <v>1003</v>
      </c>
    </row>
    <row r="895" spans="1:7">
      <c r="A895" s="51">
        <v>23</v>
      </c>
      <c r="B895" s="51" t="s">
        <v>181</v>
      </c>
      <c r="C895" s="51" t="s">
        <v>54</v>
      </c>
      <c r="D895" s="51" t="s">
        <v>46</v>
      </c>
      <c r="E895" s="51" t="s">
        <v>51</v>
      </c>
      <c r="F895" s="51">
        <v>1</v>
      </c>
      <c r="G895" s="51">
        <v>1003</v>
      </c>
    </row>
    <row r="896" spans="1:7">
      <c r="A896" s="51">
        <v>23</v>
      </c>
      <c r="B896" s="51" t="s">
        <v>181</v>
      </c>
      <c r="C896" s="51" t="s">
        <v>54</v>
      </c>
      <c r="D896" s="51" t="s">
        <v>46</v>
      </c>
      <c r="E896" s="51" t="s">
        <v>53</v>
      </c>
      <c r="F896" s="51">
        <v>36</v>
      </c>
      <c r="G896" s="51">
        <v>1003</v>
      </c>
    </row>
    <row r="897" spans="1:7">
      <c r="A897" s="51">
        <v>23</v>
      </c>
      <c r="B897" s="51" t="s">
        <v>181</v>
      </c>
      <c r="C897" s="51" t="s">
        <v>55</v>
      </c>
      <c r="D897" s="51" t="s">
        <v>63</v>
      </c>
      <c r="E897" s="51" t="s">
        <v>48</v>
      </c>
      <c r="F897" s="51">
        <v>696</v>
      </c>
      <c r="G897" s="51">
        <v>17062</v>
      </c>
    </row>
    <row r="898" spans="1:7">
      <c r="A898" s="51">
        <v>23</v>
      </c>
      <c r="B898" s="51" t="s">
        <v>181</v>
      </c>
      <c r="C898" s="51" t="s">
        <v>55</v>
      </c>
      <c r="D898" s="51" t="s">
        <v>63</v>
      </c>
      <c r="E898" s="51" t="s">
        <v>49</v>
      </c>
      <c r="F898" s="51">
        <v>4686</v>
      </c>
      <c r="G898" s="51">
        <v>17062</v>
      </c>
    </row>
    <row r="899" spans="1:7">
      <c r="A899" s="51">
        <v>23</v>
      </c>
      <c r="B899" s="51" t="s">
        <v>181</v>
      </c>
      <c r="C899" s="51" t="s">
        <v>55</v>
      </c>
      <c r="D899" s="51" t="s">
        <v>63</v>
      </c>
      <c r="E899" s="51" t="s">
        <v>50</v>
      </c>
      <c r="F899" s="51">
        <v>1206</v>
      </c>
      <c r="G899" s="51">
        <v>17062</v>
      </c>
    </row>
    <row r="900" spans="1:7">
      <c r="A900" s="51">
        <v>23</v>
      </c>
      <c r="B900" s="51" t="s">
        <v>181</v>
      </c>
      <c r="C900" s="51" t="s">
        <v>55</v>
      </c>
      <c r="D900" s="51" t="s">
        <v>63</v>
      </c>
      <c r="E900" s="51" t="s">
        <v>51</v>
      </c>
      <c r="F900" s="51">
        <v>197</v>
      </c>
      <c r="G900" s="51">
        <v>17062</v>
      </c>
    </row>
    <row r="901" spans="1:7">
      <c r="A901" s="51">
        <v>23</v>
      </c>
      <c r="B901" s="51" t="s">
        <v>181</v>
      </c>
      <c r="C901" s="51" t="s">
        <v>55</v>
      </c>
      <c r="D901" s="51" t="s">
        <v>63</v>
      </c>
      <c r="E901" s="51" t="s">
        <v>52</v>
      </c>
      <c r="F901" s="51">
        <v>537</v>
      </c>
      <c r="G901" s="51">
        <v>17062</v>
      </c>
    </row>
    <row r="902" spans="1:7">
      <c r="A902" s="51">
        <v>23</v>
      </c>
      <c r="B902" s="51" t="s">
        <v>181</v>
      </c>
      <c r="C902" s="51" t="s">
        <v>55</v>
      </c>
      <c r="D902" s="51" t="s">
        <v>63</v>
      </c>
      <c r="E902" s="51" t="s">
        <v>53</v>
      </c>
      <c r="F902" s="51">
        <v>9740</v>
      </c>
      <c r="G902" s="51">
        <v>17062</v>
      </c>
    </row>
    <row r="903" spans="1:7">
      <c r="A903" s="51">
        <v>23</v>
      </c>
      <c r="B903" s="51" t="s">
        <v>181</v>
      </c>
      <c r="C903" s="51" t="s">
        <v>55</v>
      </c>
      <c r="D903" s="51" t="s">
        <v>46</v>
      </c>
      <c r="E903" s="51" t="s">
        <v>48</v>
      </c>
      <c r="F903" s="51">
        <v>717</v>
      </c>
      <c r="G903" s="51">
        <v>15419</v>
      </c>
    </row>
    <row r="904" spans="1:7">
      <c r="A904" s="51">
        <v>23</v>
      </c>
      <c r="B904" s="51" t="s">
        <v>181</v>
      </c>
      <c r="C904" s="51" t="s">
        <v>55</v>
      </c>
      <c r="D904" s="51" t="s">
        <v>46</v>
      </c>
      <c r="E904" s="51" t="s">
        <v>49</v>
      </c>
      <c r="F904" s="51">
        <v>4130</v>
      </c>
      <c r="G904" s="51">
        <v>15419</v>
      </c>
    </row>
    <row r="905" spans="1:7">
      <c r="A905" s="51">
        <v>23</v>
      </c>
      <c r="B905" s="51" t="s">
        <v>181</v>
      </c>
      <c r="C905" s="51" t="s">
        <v>55</v>
      </c>
      <c r="D905" s="51" t="s">
        <v>46</v>
      </c>
      <c r="E905" s="51" t="s">
        <v>50</v>
      </c>
      <c r="F905" s="51">
        <v>630</v>
      </c>
      <c r="G905" s="51">
        <v>15419</v>
      </c>
    </row>
    <row r="906" spans="1:7">
      <c r="A906" s="51">
        <v>23</v>
      </c>
      <c r="B906" s="51" t="s">
        <v>181</v>
      </c>
      <c r="C906" s="51" t="s">
        <v>55</v>
      </c>
      <c r="D906" s="51" t="s">
        <v>46</v>
      </c>
      <c r="E906" s="51" t="s">
        <v>51</v>
      </c>
      <c r="F906" s="51">
        <v>103</v>
      </c>
      <c r="G906" s="51">
        <v>15419</v>
      </c>
    </row>
    <row r="907" spans="1:7">
      <c r="A907" s="51">
        <v>23</v>
      </c>
      <c r="B907" s="51" t="s">
        <v>181</v>
      </c>
      <c r="C907" s="51" t="s">
        <v>55</v>
      </c>
      <c r="D907" s="51" t="s">
        <v>46</v>
      </c>
      <c r="E907" s="51" t="s">
        <v>52</v>
      </c>
      <c r="F907" s="51">
        <v>349</v>
      </c>
      <c r="G907" s="51">
        <v>15419</v>
      </c>
    </row>
    <row r="908" spans="1:7">
      <c r="A908" s="51">
        <v>23</v>
      </c>
      <c r="B908" s="51" t="s">
        <v>181</v>
      </c>
      <c r="C908" s="51" t="s">
        <v>55</v>
      </c>
      <c r="D908" s="51" t="s">
        <v>46</v>
      </c>
      <c r="E908" s="51" t="s">
        <v>53</v>
      </c>
      <c r="F908" s="51">
        <v>9490</v>
      </c>
      <c r="G908" s="51">
        <v>15419</v>
      </c>
    </row>
    <row r="909" spans="1:7">
      <c r="A909" s="51">
        <v>23</v>
      </c>
      <c r="B909" s="51" t="s">
        <v>181</v>
      </c>
      <c r="C909" s="51" t="s">
        <v>56</v>
      </c>
      <c r="D909" s="51" t="s">
        <v>63</v>
      </c>
      <c r="E909" s="51" t="s">
        <v>49</v>
      </c>
      <c r="F909" s="51">
        <v>452</v>
      </c>
      <c r="G909" s="51">
        <v>9870</v>
      </c>
    </row>
    <row r="910" spans="1:7">
      <c r="A910" s="51">
        <v>23</v>
      </c>
      <c r="B910" s="51" t="s">
        <v>181</v>
      </c>
      <c r="C910" s="51" t="s">
        <v>56</v>
      </c>
      <c r="D910" s="51" t="s">
        <v>63</v>
      </c>
      <c r="E910" s="51" t="s">
        <v>50</v>
      </c>
      <c r="F910" s="51">
        <v>3174</v>
      </c>
      <c r="G910" s="51">
        <v>9870</v>
      </c>
    </row>
    <row r="911" spans="1:7">
      <c r="A911" s="51">
        <v>23</v>
      </c>
      <c r="B911" s="51" t="s">
        <v>181</v>
      </c>
      <c r="C911" s="51" t="s">
        <v>56</v>
      </c>
      <c r="D911" s="51" t="s">
        <v>63</v>
      </c>
      <c r="E911" s="51" t="s">
        <v>51</v>
      </c>
      <c r="F911" s="51">
        <v>1130</v>
      </c>
      <c r="G911" s="51">
        <v>9870</v>
      </c>
    </row>
    <row r="912" spans="1:7">
      <c r="A912" s="51">
        <v>23</v>
      </c>
      <c r="B912" s="51" t="s">
        <v>181</v>
      </c>
      <c r="C912" s="51" t="s">
        <v>56</v>
      </c>
      <c r="D912" s="51" t="s">
        <v>63</v>
      </c>
      <c r="E912" s="51" t="s">
        <v>52</v>
      </c>
      <c r="F912" s="51">
        <v>1488</v>
      </c>
      <c r="G912" s="51">
        <v>9870</v>
      </c>
    </row>
    <row r="913" spans="1:7">
      <c r="A913" s="51">
        <v>23</v>
      </c>
      <c r="B913" s="51" t="s">
        <v>181</v>
      </c>
      <c r="C913" s="51" t="s">
        <v>56</v>
      </c>
      <c r="D913" s="51" t="s">
        <v>63</v>
      </c>
      <c r="E913" s="51" t="s">
        <v>53</v>
      </c>
      <c r="F913" s="51">
        <v>3626</v>
      </c>
      <c r="G913" s="51">
        <v>9870</v>
      </c>
    </row>
    <row r="914" spans="1:7">
      <c r="A914" s="51">
        <v>23</v>
      </c>
      <c r="B914" s="51" t="s">
        <v>181</v>
      </c>
      <c r="C914" s="51" t="s">
        <v>56</v>
      </c>
      <c r="D914" s="51" t="s">
        <v>46</v>
      </c>
      <c r="E914" s="51" t="s">
        <v>49</v>
      </c>
      <c r="F914" s="51">
        <v>540</v>
      </c>
      <c r="G914" s="51">
        <v>9210</v>
      </c>
    </row>
    <row r="915" spans="1:7">
      <c r="A915" s="51">
        <v>23</v>
      </c>
      <c r="B915" s="51" t="s">
        <v>181</v>
      </c>
      <c r="C915" s="51" t="s">
        <v>56</v>
      </c>
      <c r="D915" s="51" t="s">
        <v>46</v>
      </c>
      <c r="E915" s="51" t="s">
        <v>50</v>
      </c>
      <c r="F915" s="51">
        <v>3230</v>
      </c>
      <c r="G915" s="51">
        <v>9210</v>
      </c>
    </row>
    <row r="916" spans="1:7">
      <c r="A916" s="51">
        <v>23</v>
      </c>
      <c r="B916" s="51" t="s">
        <v>181</v>
      </c>
      <c r="C916" s="51" t="s">
        <v>56</v>
      </c>
      <c r="D916" s="51" t="s">
        <v>46</v>
      </c>
      <c r="E916" s="51" t="s">
        <v>51</v>
      </c>
      <c r="F916" s="51">
        <v>723</v>
      </c>
      <c r="G916" s="51">
        <v>9210</v>
      </c>
    </row>
    <row r="917" spans="1:7">
      <c r="A917" s="51">
        <v>23</v>
      </c>
      <c r="B917" s="51" t="s">
        <v>181</v>
      </c>
      <c r="C917" s="51" t="s">
        <v>56</v>
      </c>
      <c r="D917" s="51" t="s">
        <v>46</v>
      </c>
      <c r="E917" s="51" t="s">
        <v>52</v>
      </c>
      <c r="F917" s="51">
        <v>1211</v>
      </c>
      <c r="G917" s="51">
        <v>9210</v>
      </c>
    </row>
    <row r="918" spans="1:7">
      <c r="A918" s="51">
        <v>23</v>
      </c>
      <c r="B918" s="51" t="s">
        <v>181</v>
      </c>
      <c r="C918" s="51" t="s">
        <v>56</v>
      </c>
      <c r="D918" s="51" t="s">
        <v>46</v>
      </c>
      <c r="E918" s="51" t="s">
        <v>53</v>
      </c>
      <c r="F918" s="51">
        <v>3506</v>
      </c>
      <c r="G918" s="51">
        <v>9210</v>
      </c>
    </row>
    <row r="919" spans="1:7">
      <c r="A919" s="51">
        <v>23</v>
      </c>
      <c r="B919" s="51" t="s">
        <v>181</v>
      </c>
      <c r="C919" s="51" t="s">
        <v>1273</v>
      </c>
      <c r="D919" s="51" t="s">
        <v>63</v>
      </c>
      <c r="E919" s="51" t="s">
        <v>50</v>
      </c>
      <c r="F919" s="51">
        <v>264</v>
      </c>
      <c r="G919" s="51">
        <v>9578</v>
      </c>
    </row>
    <row r="920" spans="1:7">
      <c r="A920" s="51">
        <v>23</v>
      </c>
      <c r="B920" s="51" t="s">
        <v>181</v>
      </c>
      <c r="C920" s="51" t="s">
        <v>1273</v>
      </c>
      <c r="D920" s="51" t="s">
        <v>63</v>
      </c>
      <c r="E920" s="51" t="s">
        <v>51</v>
      </c>
      <c r="F920" s="51">
        <v>873</v>
      </c>
      <c r="G920" s="51">
        <v>9578</v>
      </c>
    </row>
    <row r="921" spans="1:7">
      <c r="A921" s="51">
        <v>23</v>
      </c>
      <c r="B921" s="51" t="s">
        <v>181</v>
      </c>
      <c r="C921" s="51" t="s">
        <v>1273</v>
      </c>
      <c r="D921" s="51" t="s">
        <v>63</v>
      </c>
      <c r="E921" s="51" t="s">
        <v>52</v>
      </c>
      <c r="F921" s="51">
        <v>2798</v>
      </c>
      <c r="G921" s="51">
        <v>9578</v>
      </c>
    </row>
    <row r="922" spans="1:7">
      <c r="A922" s="51">
        <v>23</v>
      </c>
      <c r="B922" s="51" t="s">
        <v>181</v>
      </c>
      <c r="C922" s="51" t="s">
        <v>1273</v>
      </c>
      <c r="D922" s="51" t="s">
        <v>63</v>
      </c>
      <c r="E922" s="51" t="s">
        <v>53</v>
      </c>
      <c r="F922" s="51">
        <v>5643</v>
      </c>
      <c r="G922" s="51">
        <v>9578</v>
      </c>
    </row>
    <row r="923" spans="1:7">
      <c r="A923" s="51">
        <v>23</v>
      </c>
      <c r="B923" s="51" t="s">
        <v>181</v>
      </c>
      <c r="C923" s="51" t="s">
        <v>1273</v>
      </c>
      <c r="D923" s="51" t="s">
        <v>46</v>
      </c>
      <c r="E923" s="51" t="s">
        <v>50</v>
      </c>
      <c r="F923" s="51">
        <v>397</v>
      </c>
      <c r="G923" s="51">
        <v>9380</v>
      </c>
    </row>
    <row r="924" spans="1:7">
      <c r="A924" s="51">
        <v>23</v>
      </c>
      <c r="B924" s="51" t="s">
        <v>181</v>
      </c>
      <c r="C924" s="51" t="s">
        <v>1273</v>
      </c>
      <c r="D924" s="51" t="s">
        <v>46</v>
      </c>
      <c r="E924" s="51" t="s">
        <v>51</v>
      </c>
      <c r="F924" s="51">
        <v>1035</v>
      </c>
      <c r="G924" s="51">
        <v>9380</v>
      </c>
    </row>
    <row r="925" spans="1:7">
      <c r="A925" s="51">
        <v>23</v>
      </c>
      <c r="B925" s="51" t="s">
        <v>181</v>
      </c>
      <c r="C925" s="51" t="s">
        <v>1273</v>
      </c>
      <c r="D925" s="51" t="s">
        <v>46</v>
      </c>
      <c r="E925" s="51" t="s">
        <v>52</v>
      </c>
      <c r="F925" s="51">
        <v>2561</v>
      </c>
      <c r="G925" s="51">
        <v>9380</v>
      </c>
    </row>
    <row r="926" spans="1:7">
      <c r="A926" s="51">
        <v>23</v>
      </c>
      <c r="B926" s="51" t="s">
        <v>181</v>
      </c>
      <c r="C926" s="51" t="s">
        <v>1273</v>
      </c>
      <c r="D926" s="51" t="s">
        <v>46</v>
      </c>
      <c r="E926" s="51" t="s">
        <v>53</v>
      </c>
      <c r="F926" s="51">
        <v>5387</v>
      </c>
      <c r="G926" s="51">
        <v>9380</v>
      </c>
    </row>
    <row r="927" spans="1:7">
      <c r="A927" s="51">
        <v>23</v>
      </c>
      <c r="B927" s="51" t="s">
        <v>181</v>
      </c>
      <c r="C927" s="51" t="s">
        <v>1274</v>
      </c>
      <c r="D927" s="51" t="s">
        <v>63</v>
      </c>
      <c r="E927" s="51" t="s">
        <v>50</v>
      </c>
      <c r="F927" s="51">
        <v>6</v>
      </c>
      <c r="G927" s="51">
        <v>546</v>
      </c>
    </row>
    <row r="928" spans="1:7">
      <c r="A928" s="51">
        <v>23</v>
      </c>
      <c r="B928" s="51" t="s">
        <v>181</v>
      </c>
      <c r="C928" s="51" t="s">
        <v>1274</v>
      </c>
      <c r="D928" s="51" t="s">
        <v>63</v>
      </c>
      <c r="E928" s="51" t="s">
        <v>51</v>
      </c>
      <c r="F928" s="51">
        <v>27</v>
      </c>
      <c r="G928" s="51">
        <v>546</v>
      </c>
    </row>
    <row r="929" spans="1:7">
      <c r="A929" s="51">
        <v>23</v>
      </c>
      <c r="B929" s="51" t="s">
        <v>181</v>
      </c>
      <c r="C929" s="51" t="s">
        <v>1274</v>
      </c>
      <c r="D929" s="51" t="s">
        <v>63</v>
      </c>
      <c r="E929" s="51" t="s">
        <v>52</v>
      </c>
      <c r="F929" s="51">
        <v>131</v>
      </c>
      <c r="G929" s="51">
        <v>546</v>
      </c>
    </row>
    <row r="930" spans="1:7">
      <c r="A930" s="51">
        <v>23</v>
      </c>
      <c r="B930" s="51" t="s">
        <v>181</v>
      </c>
      <c r="C930" s="51" t="s">
        <v>1274</v>
      </c>
      <c r="D930" s="51" t="s">
        <v>63</v>
      </c>
      <c r="E930" s="51" t="s">
        <v>53</v>
      </c>
      <c r="F930" s="51">
        <v>382</v>
      </c>
      <c r="G930" s="51">
        <v>546</v>
      </c>
    </row>
    <row r="931" spans="1:7">
      <c r="A931" s="51">
        <v>23</v>
      </c>
      <c r="B931" s="51" t="s">
        <v>181</v>
      </c>
      <c r="C931" s="51" t="s">
        <v>1274</v>
      </c>
      <c r="D931" s="51" t="s">
        <v>46</v>
      </c>
      <c r="E931" s="51" t="s">
        <v>50</v>
      </c>
      <c r="F931" s="51">
        <v>8</v>
      </c>
      <c r="G931" s="51">
        <v>623</v>
      </c>
    </row>
    <row r="932" spans="1:7">
      <c r="A932" s="51">
        <v>23</v>
      </c>
      <c r="B932" s="51" t="s">
        <v>181</v>
      </c>
      <c r="C932" s="51" t="s">
        <v>1274</v>
      </c>
      <c r="D932" s="51" t="s">
        <v>46</v>
      </c>
      <c r="E932" s="51" t="s">
        <v>51</v>
      </c>
      <c r="F932" s="51">
        <v>32</v>
      </c>
      <c r="G932" s="51">
        <v>623</v>
      </c>
    </row>
    <row r="933" spans="1:7">
      <c r="A933" s="51">
        <v>23</v>
      </c>
      <c r="B933" s="51" t="s">
        <v>181</v>
      </c>
      <c r="C933" s="51" t="s">
        <v>1274</v>
      </c>
      <c r="D933" s="51" t="s">
        <v>46</v>
      </c>
      <c r="E933" s="51" t="s">
        <v>52</v>
      </c>
      <c r="F933" s="51">
        <v>182</v>
      </c>
      <c r="G933" s="51">
        <v>623</v>
      </c>
    </row>
    <row r="934" spans="1:7">
      <c r="A934" s="51">
        <v>23</v>
      </c>
      <c r="B934" s="51" t="s">
        <v>181</v>
      </c>
      <c r="C934" s="51" t="s">
        <v>1274</v>
      </c>
      <c r="D934" s="51" t="s">
        <v>46</v>
      </c>
      <c r="E934" s="51" t="s">
        <v>53</v>
      </c>
      <c r="F934" s="51">
        <v>401</v>
      </c>
      <c r="G934" s="51">
        <v>623</v>
      </c>
    </row>
    <row r="935" spans="1:7">
      <c r="A935" s="51">
        <v>23</v>
      </c>
      <c r="B935" s="51" t="s">
        <v>181</v>
      </c>
      <c r="C935" s="51" t="s">
        <v>109</v>
      </c>
      <c r="D935" s="51" t="s">
        <v>63</v>
      </c>
      <c r="E935" s="51" t="s">
        <v>50</v>
      </c>
      <c r="F935" s="51">
        <v>2</v>
      </c>
      <c r="G935" s="51">
        <v>186</v>
      </c>
    </row>
    <row r="936" spans="1:7">
      <c r="A936" s="51">
        <v>23</v>
      </c>
      <c r="B936" s="51" t="s">
        <v>181</v>
      </c>
      <c r="C936" s="51" t="s">
        <v>109</v>
      </c>
      <c r="D936" s="51" t="s">
        <v>63</v>
      </c>
      <c r="E936" s="51" t="s">
        <v>51</v>
      </c>
      <c r="F936" s="51">
        <v>2</v>
      </c>
      <c r="G936" s="51">
        <v>186</v>
      </c>
    </row>
    <row r="937" spans="1:7">
      <c r="A937" s="51">
        <v>23</v>
      </c>
      <c r="B937" s="51" t="s">
        <v>181</v>
      </c>
      <c r="C937" s="51" t="s">
        <v>109</v>
      </c>
      <c r="D937" s="51" t="s">
        <v>63</v>
      </c>
      <c r="E937" s="51" t="s">
        <v>52</v>
      </c>
      <c r="F937" s="51">
        <v>44</v>
      </c>
      <c r="G937" s="51">
        <v>186</v>
      </c>
    </row>
    <row r="938" spans="1:7">
      <c r="A938" s="51">
        <v>23</v>
      </c>
      <c r="B938" s="51" t="s">
        <v>181</v>
      </c>
      <c r="C938" s="51" t="s">
        <v>109</v>
      </c>
      <c r="D938" s="51" t="s">
        <v>63</v>
      </c>
      <c r="E938" s="51" t="s">
        <v>53</v>
      </c>
      <c r="F938" s="51">
        <v>138</v>
      </c>
      <c r="G938" s="51">
        <v>186</v>
      </c>
    </row>
    <row r="939" spans="1:7">
      <c r="A939" s="51">
        <v>23</v>
      </c>
      <c r="B939" s="51" t="s">
        <v>181</v>
      </c>
      <c r="C939" s="51" t="s">
        <v>109</v>
      </c>
      <c r="D939" s="51" t="s">
        <v>46</v>
      </c>
      <c r="E939" s="51" t="s">
        <v>51</v>
      </c>
      <c r="F939" s="51">
        <v>13</v>
      </c>
      <c r="G939" s="51">
        <v>161</v>
      </c>
    </row>
    <row r="940" spans="1:7">
      <c r="A940" s="51">
        <v>23</v>
      </c>
      <c r="B940" s="51" t="s">
        <v>181</v>
      </c>
      <c r="C940" s="51" t="s">
        <v>109</v>
      </c>
      <c r="D940" s="51" t="s">
        <v>46</v>
      </c>
      <c r="E940" s="51" t="s">
        <v>52</v>
      </c>
      <c r="F940" s="51">
        <v>34</v>
      </c>
      <c r="G940" s="51">
        <v>161</v>
      </c>
    </row>
    <row r="941" spans="1:7">
      <c r="A941" s="51">
        <v>23</v>
      </c>
      <c r="B941" s="51" t="s">
        <v>181</v>
      </c>
      <c r="C941" s="51" t="s">
        <v>109</v>
      </c>
      <c r="D941" s="51" t="s">
        <v>46</v>
      </c>
      <c r="E941" s="51" t="s">
        <v>53</v>
      </c>
      <c r="F941" s="51">
        <v>114</v>
      </c>
      <c r="G941" s="51">
        <v>161</v>
      </c>
    </row>
    <row r="942" spans="1:7">
      <c r="A942" s="51">
        <v>23</v>
      </c>
      <c r="B942" s="51" t="s">
        <v>181</v>
      </c>
      <c r="C942" s="51" t="s">
        <v>1275</v>
      </c>
      <c r="D942" s="51" t="s">
        <v>63</v>
      </c>
      <c r="E942" s="51" t="s">
        <v>51</v>
      </c>
      <c r="F942" s="51">
        <v>35</v>
      </c>
      <c r="G942" s="51">
        <v>2189</v>
      </c>
    </row>
    <row r="943" spans="1:7">
      <c r="A943" s="51">
        <v>23</v>
      </c>
      <c r="B943" s="51" t="s">
        <v>181</v>
      </c>
      <c r="C943" s="51" t="s">
        <v>1275</v>
      </c>
      <c r="D943" s="51" t="s">
        <v>63</v>
      </c>
      <c r="E943" s="51" t="s">
        <v>52</v>
      </c>
      <c r="F943" s="51">
        <v>538</v>
      </c>
      <c r="G943" s="51">
        <v>2189</v>
      </c>
    </row>
    <row r="944" spans="1:7">
      <c r="A944" s="51">
        <v>23</v>
      </c>
      <c r="B944" s="51" t="s">
        <v>181</v>
      </c>
      <c r="C944" s="51" t="s">
        <v>1275</v>
      </c>
      <c r="D944" s="51" t="s">
        <v>63</v>
      </c>
      <c r="E944" s="51" t="s">
        <v>53</v>
      </c>
      <c r="F944" s="51">
        <v>1616</v>
      </c>
      <c r="G944" s="51">
        <v>2189</v>
      </c>
    </row>
    <row r="945" spans="1:7">
      <c r="A945" s="51">
        <v>23</v>
      </c>
      <c r="B945" s="51" t="s">
        <v>181</v>
      </c>
      <c r="C945" s="51" t="s">
        <v>1275</v>
      </c>
      <c r="D945" s="51" t="s">
        <v>46</v>
      </c>
      <c r="E945" s="51" t="s">
        <v>51</v>
      </c>
      <c r="F945" s="51">
        <v>65</v>
      </c>
      <c r="G945" s="51">
        <v>3444</v>
      </c>
    </row>
    <row r="946" spans="1:7">
      <c r="A946" s="51">
        <v>23</v>
      </c>
      <c r="B946" s="51" t="s">
        <v>181</v>
      </c>
      <c r="C946" s="51" t="s">
        <v>1275</v>
      </c>
      <c r="D946" s="51" t="s">
        <v>46</v>
      </c>
      <c r="E946" s="51" t="s">
        <v>52</v>
      </c>
      <c r="F946" s="51">
        <v>880</v>
      </c>
      <c r="G946" s="51">
        <v>3444</v>
      </c>
    </row>
    <row r="947" spans="1:7">
      <c r="A947" s="51">
        <v>23</v>
      </c>
      <c r="B947" s="51" t="s">
        <v>181</v>
      </c>
      <c r="C947" s="51" t="s">
        <v>1275</v>
      </c>
      <c r="D947" s="51" t="s">
        <v>46</v>
      </c>
      <c r="E947" s="51" t="s">
        <v>53</v>
      </c>
      <c r="F947" s="51">
        <v>2499</v>
      </c>
      <c r="G947" s="51">
        <v>3444</v>
      </c>
    </row>
    <row r="948" spans="1:7">
      <c r="A948" s="51">
        <v>23</v>
      </c>
      <c r="B948" s="51" t="s">
        <v>181</v>
      </c>
      <c r="C948" s="51" t="s">
        <v>59</v>
      </c>
      <c r="D948" s="51" t="s">
        <v>63</v>
      </c>
      <c r="E948" s="51" t="s">
        <v>51</v>
      </c>
      <c r="F948" s="51">
        <v>43</v>
      </c>
      <c r="G948" s="51">
        <v>2107</v>
      </c>
    </row>
    <row r="949" spans="1:7">
      <c r="A949" s="51">
        <v>23</v>
      </c>
      <c r="B949" s="51" t="s">
        <v>181</v>
      </c>
      <c r="C949" s="51" t="s">
        <v>59</v>
      </c>
      <c r="D949" s="51" t="s">
        <v>63</v>
      </c>
      <c r="E949" s="51" t="s">
        <v>52</v>
      </c>
      <c r="F949" s="51">
        <v>618</v>
      </c>
      <c r="G949" s="51">
        <v>2107</v>
      </c>
    </row>
    <row r="950" spans="1:7">
      <c r="A950" s="51">
        <v>23</v>
      </c>
      <c r="B950" s="51" t="s">
        <v>181</v>
      </c>
      <c r="C950" s="51" t="s">
        <v>59</v>
      </c>
      <c r="D950" s="51" t="s">
        <v>63</v>
      </c>
      <c r="E950" s="51" t="s">
        <v>53</v>
      </c>
      <c r="F950" s="51">
        <v>1446</v>
      </c>
      <c r="G950" s="51">
        <v>2107</v>
      </c>
    </row>
    <row r="951" spans="1:7">
      <c r="A951" s="51">
        <v>23</v>
      </c>
      <c r="B951" s="51" t="s">
        <v>181</v>
      </c>
      <c r="C951" s="51" t="s">
        <v>59</v>
      </c>
      <c r="D951" s="51" t="s">
        <v>46</v>
      </c>
      <c r="E951" s="51" t="s">
        <v>50</v>
      </c>
      <c r="F951" s="51">
        <v>1</v>
      </c>
      <c r="G951" s="51">
        <v>2380</v>
      </c>
    </row>
    <row r="952" spans="1:7">
      <c r="A952" s="51">
        <v>23</v>
      </c>
      <c r="B952" s="51" t="s">
        <v>181</v>
      </c>
      <c r="C952" s="51" t="s">
        <v>59</v>
      </c>
      <c r="D952" s="51" t="s">
        <v>46</v>
      </c>
      <c r="E952" s="51" t="s">
        <v>51</v>
      </c>
      <c r="F952" s="51">
        <v>84</v>
      </c>
      <c r="G952" s="51">
        <v>2380</v>
      </c>
    </row>
    <row r="953" spans="1:7">
      <c r="A953" s="51">
        <v>23</v>
      </c>
      <c r="B953" s="51" t="s">
        <v>181</v>
      </c>
      <c r="C953" s="51" t="s">
        <v>59</v>
      </c>
      <c r="D953" s="51" t="s">
        <v>46</v>
      </c>
      <c r="E953" s="51" t="s">
        <v>52</v>
      </c>
      <c r="F953" s="51">
        <v>721</v>
      </c>
      <c r="G953" s="51">
        <v>2380</v>
      </c>
    </row>
    <row r="954" spans="1:7">
      <c r="A954" s="51">
        <v>23</v>
      </c>
      <c r="B954" s="51" t="s">
        <v>181</v>
      </c>
      <c r="C954" s="51" t="s">
        <v>59</v>
      </c>
      <c r="D954" s="51" t="s">
        <v>46</v>
      </c>
      <c r="E954" s="51" t="s">
        <v>53</v>
      </c>
      <c r="F954" s="51">
        <v>1574</v>
      </c>
      <c r="G954" s="51">
        <v>2380</v>
      </c>
    </row>
    <row r="955" spans="1:7">
      <c r="A955" s="51">
        <v>23</v>
      </c>
      <c r="B955" s="51" t="s">
        <v>181</v>
      </c>
      <c r="C955" s="51" t="s">
        <v>1276</v>
      </c>
      <c r="D955" s="51" t="s">
        <v>63</v>
      </c>
      <c r="E955" s="51" t="s">
        <v>52</v>
      </c>
      <c r="F955" s="51">
        <v>5</v>
      </c>
      <c r="G955" s="51">
        <v>546</v>
      </c>
    </row>
    <row r="956" spans="1:7">
      <c r="A956" s="51">
        <v>23</v>
      </c>
      <c r="B956" s="51" t="s">
        <v>181</v>
      </c>
      <c r="C956" s="51" t="s">
        <v>1276</v>
      </c>
      <c r="D956" s="51" t="s">
        <v>63</v>
      </c>
      <c r="E956" s="51" t="s">
        <v>53</v>
      </c>
      <c r="F956" s="51">
        <v>541</v>
      </c>
      <c r="G956" s="51">
        <v>546</v>
      </c>
    </row>
    <row r="957" spans="1:7">
      <c r="A957" s="51">
        <v>23</v>
      </c>
      <c r="B957" s="51" t="s">
        <v>181</v>
      </c>
      <c r="C957" s="51" t="s">
        <v>1276</v>
      </c>
      <c r="D957" s="51" t="s">
        <v>46</v>
      </c>
      <c r="E957" s="51" t="s">
        <v>52</v>
      </c>
      <c r="F957" s="51">
        <v>12</v>
      </c>
      <c r="G957" s="51">
        <v>601</v>
      </c>
    </row>
    <row r="958" spans="1:7">
      <c r="A958" s="51">
        <v>23</v>
      </c>
      <c r="B958" s="51" t="s">
        <v>181</v>
      </c>
      <c r="C958" s="51" t="s">
        <v>1276</v>
      </c>
      <c r="D958" s="51" t="s">
        <v>46</v>
      </c>
      <c r="E958" s="51" t="s">
        <v>53</v>
      </c>
      <c r="F958" s="51">
        <v>589</v>
      </c>
      <c r="G958" s="51">
        <v>601</v>
      </c>
    </row>
    <row r="959" spans="1:7">
      <c r="A959" s="51">
        <v>23</v>
      </c>
      <c r="B959" s="51" t="s">
        <v>181</v>
      </c>
      <c r="C959" s="51" t="s">
        <v>61</v>
      </c>
      <c r="D959" s="51" t="s">
        <v>63</v>
      </c>
      <c r="E959" s="51" t="s">
        <v>48</v>
      </c>
      <c r="F959" s="51">
        <v>29</v>
      </c>
      <c r="G959" s="51">
        <v>4497</v>
      </c>
    </row>
    <row r="960" spans="1:7">
      <c r="A960" s="51">
        <v>23</v>
      </c>
      <c r="B960" s="51" t="s">
        <v>181</v>
      </c>
      <c r="C960" s="51" t="s">
        <v>61</v>
      </c>
      <c r="D960" s="51" t="s">
        <v>63</v>
      </c>
      <c r="E960" s="51" t="s">
        <v>49</v>
      </c>
      <c r="F960" s="51">
        <v>39</v>
      </c>
      <c r="G960" s="51">
        <v>4497</v>
      </c>
    </row>
    <row r="961" spans="1:7">
      <c r="A961" s="51">
        <v>23</v>
      </c>
      <c r="B961" s="51" t="s">
        <v>181</v>
      </c>
      <c r="C961" s="51" t="s">
        <v>61</v>
      </c>
      <c r="D961" s="51" t="s">
        <v>63</v>
      </c>
      <c r="E961" s="51" t="s">
        <v>50</v>
      </c>
      <c r="F961" s="51">
        <v>48</v>
      </c>
      <c r="G961" s="51">
        <v>4497</v>
      </c>
    </row>
    <row r="962" spans="1:7">
      <c r="A962" s="51">
        <v>23</v>
      </c>
      <c r="B962" s="51" t="s">
        <v>181</v>
      </c>
      <c r="C962" s="51" t="s">
        <v>61</v>
      </c>
      <c r="D962" s="51" t="s">
        <v>63</v>
      </c>
      <c r="E962" s="51" t="s">
        <v>51</v>
      </c>
      <c r="F962" s="51">
        <v>42</v>
      </c>
      <c r="G962" s="51">
        <v>4497</v>
      </c>
    </row>
    <row r="963" spans="1:7">
      <c r="A963" s="51">
        <v>23</v>
      </c>
      <c r="B963" s="51" t="s">
        <v>181</v>
      </c>
      <c r="C963" s="51" t="s">
        <v>61</v>
      </c>
      <c r="D963" s="51" t="s">
        <v>63</v>
      </c>
      <c r="E963" s="51" t="s">
        <v>52</v>
      </c>
      <c r="F963" s="51">
        <v>123</v>
      </c>
      <c r="G963" s="51">
        <v>4497</v>
      </c>
    </row>
    <row r="964" spans="1:7">
      <c r="A964" s="51">
        <v>23</v>
      </c>
      <c r="B964" s="51" t="s">
        <v>181</v>
      </c>
      <c r="C964" s="51" t="s">
        <v>61</v>
      </c>
      <c r="D964" s="51" t="s">
        <v>63</v>
      </c>
      <c r="E964" s="51" t="s">
        <v>53</v>
      </c>
      <c r="F964" s="51">
        <v>4216</v>
      </c>
      <c r="G964" s="51">
        <v>4497</v>
      </c>
    </row>
    <row r="965" spans="1:7">
      <c r="A965" s="51">
        <v>23</v>
      </c>
      <c r="B965" s="51" t="s">
        <v>181</v>
      </c>
      <c r="C965" s="51" t="s">
        <v>61</v>
      </c>
      <c r="D965" s="51" t="s">
        <v>46</v>
      </c>
      <c r="E965" s="51" t="s">
        <v>48</v>
      </c>
      <c r="F965" s="51">
        <v>20</v>
      </c>
      <c r="G965" s="51">
        <v>3957</v>
      </c>
    </row>
    <row r="966" spans="1:7">
      <c r="A966" s="51">
        <v>23</v>
      </c>
      <c r="B966" s="51" t="s">
        <v>181</v>
      </c>
      <c r="C966" s="51" t="s">
        <v>61</v>
      </c>
      <c r="D966" s="51" t="s">
        <v>46</v>
      </c>
      <c r="E966" s="51" t="s">
        <v>49</v>
      </c>
      <c r="F966" s="51">
        <v>21</v>
      </c>
      <c r="G966" s="51">
        <v>3957</v>
      </c>
    </row>
    <row r="967" spans="1:7">
      <c r="A967" s="51">
        <v>23</v>
      </c>
      <c r="B967" s="51" t="s">
        <v>181</v>
      </c>
      <c r="C967" s="51" t="s">
        <v>61</v>
      </c>
      <c r="D967" s="51" t="s">
        <v>46</v>
      </c>
      <c r="E967" s="51" t="s">
        <v>50</v>
      </c>
      <c r="F967" s="51">
        <v>21</v>
      </c>
      <c r="G967" s="51">
        <v>3957</v>
      </c>
    </row>
    <row r="968" spans="1:7">
      <c r="A968" s="51">
        <v>23</v>
      </c>
      <c r="B968" s="51" t="s">
        <v>181</v>
      </c>
      <c r="C968" s="51" t="s">
        <v>61</v>
      </c>
      <c r="D968" s="51" t="s">
        <v>46</v>
      </c>
      <c r="E968" s="51" t="s">
        <v>51</v>
      </c>
      <c r="F968" s="51">
        <v>16</v>
      </c>
      <c r="G968" s="51">
        <v>3957</v>
      </c>
    </row>
    <row r="969" spans="1:7">
      <c r="A969" s="51">
        <v>23</v>
      </c>
      <c r="B969" s="51" t="s">
        <v>181</v>
      </c>
      <c r="C969" s="51" t="s">
        <v>61</v>
      </c>
      <c r="D969" s="51" t="s">
        <v>46</v>
      </c>
      <c r="E969" s="51" t="s">
        <v>52</v>
      </c>
      <c r="F969" s="51">
        <v>60</v>
      </c>
      <c r="G969" s="51">
        <v>3957</v>
      </c>
    </row>
    <row r="970" spans="1:7">
      <c r="A970" s="51">
        <v>23</v>
      </c>
      <c r="B970" s="51" t="s">
        <v>181</v>
      </c>
      <c r="C970" s="51" t="s">
        <v>61</v>
      </c>
      <c r="D970" s="51" t="s">
        <v>46</v>
      </c>
      <c r="E970" s="51" t="s">
        <v>53</v>
      </c>
      <c r="F970" s="51">
        <v>3819</v>
      </c>
      <c r="G970" s="51">
        <v>3957</v>
      </c>
    </row>
    <row r="971" spans="1:7">
      <c r="A971" s="51">
        <v>23</v>
      </c>
      <c r="B971" s="51" t="s">
        <v>181</v>
      </c>
      <c r="C971" s="51" t="s">
        <v>45</v>
      </c>
      <c r="D971" s="51" t="s">
        <v>63</v>
      </c>
      <c r="E971" s="51" t="s">
        <v>48</v>
      </c>
      <c r="F971" s="51">
        <v>52</v>
      </c>
      <c r="G971" s="51"/>
    </row>
    <row r="972" spans="1:7">
      <c r="A972" s="51">
        <v>23</v>
      </c>
      <c r="B972" s="51" t="s">
        <v>181</v>
      </c>
      <c r="C972" s="51" t="s">
        <v>45</v>
      </c>
      <c r="D972" s="51" t="s">
        <v>63</v>
      </c>
      <c r="E972" s="51" t="s">
        <v>49</v>
      </c>
      <c r="F972" s="51">
        <v>10</v>
      </c>
      <c r="G972" s="51"/>
    </row>
    <row r="973" spans="1:7">
      <c r="A973" s="51">
        <v>23</v>
      </c>
      <c r="B973" s="51" t="s">
        <v>181</v>
      </c>
      <c r="C973" s="51" t="s">
        <v>45</v>
      </c>
      <c r="D973" s="51" t="s">
        <v>63</v>
      </c>
      <c r="E973" s="51" t="s">
        <v>50</v>
      </c>
      <c r="F973" s="51">
        <v>7</v>
      </c>
      <c r="G973" s="51"/>
    </row>
    <row r="974" spans="1:7">
      <c r="A974" s="51">
        <v>23</v>
      </c>
      <c r="B974" s="51" t="s">
        <v>181</v>
      </c>
      <c r="C974" s="51" t="s">
        <v>45</v>
      </c>
      <c r="D974" s="51" t="s">
        <v>63</v>
      </c>
      <c r="E974" s="51" t="s">
        <v>51</v>
      </c>
      <c r="F974" s="51">
        <v>9</v>
      </c>
      <c r="G974" s="51"/>
    </row>
    <row r="975" spans="1:7">
      <c r="A975" s="51">
        <v>23</v>
      </c>
      <c r="B975" s="51" t="s">
        <v>181</v>
      </c>
      <c r="C975" s="51" t="s">
        <v>45</v>
      </c>
      <c r="D975" s="51" t="s">
        <v>63</v>
      </c>
      <c r="E975" s="51" t="s">
        <v>52</v>
      </c>
      <c r="F975" s="51">
        <v>41</v>
      </c>
      <c r="G975" s="51"/>
    </row>
    <row r="976" spans="1:7">
      <c r="A976" s="51">
        <v>23</v>
      </c>
      <c r="B976" s="51" t="s">
        <v>181</v>
      </c>
      <c r="C976" s="51" t="s">
        <v>45</v>
      </c>
      <c r="D976" s="51" t="s">
        <v>63</v>
      </c>
      <c r="E976" s="51" t="s">
        <v>53</v>
      </c>
      <c r="F976" s="51">
        <v>186</v>
      </c>
      <c r="G976" s="51"/>
    </row>
    <row r="977" spans="1:7">
      <c r="A977" s="51">
        <v>23</v>
      </c>
      <c r="B977" s="51" t="s">
        <v>181</v>
      </c>
      <c r="C977" s="51" t="s">
        <v>45</v>
      </c>
      <c r="D977" s="51" t="s">
        <v>46</v>
      </c>
      <c r="E977" s="51" t="s">
        <v>48</v>
      </c>
      <c r="F977" s="51">
        <v>42</v>
      </c>
      <c r="G977" s="51"/>
    </row>
    <row r="978" spans="1:7">
      <c r="A978" s="51">
        <v>23</v>
      </c>
      <c r="B978" s="51" t="s">
        <v>181</v>
      </c>
      <c r="C978" s="51" t="s">
        <v>45</v>
      </c>
      <c r="D978" s="51" t="s">
        <v>46</v>
      </c>
      <c r="E978" s="51" t="s">
        <v>49</v>
      </c>
      <c r="F978" s="51">
        <v>12</v>
      </c>
      <c r="G978" s="51"/>
    </row>
    <row r="979" spans="1:7">
      <c r="A979" s="51">
        <v>23</v>
      </c>
      <c r="B979" s="51" t="s">
        <v>181</v>
      </c>
      <c r="C979" s="51" t="s">
        <v>45</v>
      </c>
      <c r="D979" s="51" t="s">
        <v>46</v>
      </c>
      <c r="E979" s="51" t="s">
        <v>50</v>
      </c>
      <c r="F979" s="51">
        <v>8</v>
      </c>
      <c r="G979" s="51"/>
    </row>
    <row r="980" spans="1:7">
      <c r="A980" s="51">
        <v>23</v>
      </c>
      <c r="B980" s="51" t="s">
        <v>181</v>
      </c>
      <c r="C980" s="51" t="s">
        <v>45</v>
      </c>
      <c r="D980" s="51" t="s">
        <v>46</v>
      </c>
      <c r="E980" s="51" t="s">
        <v>51</v>
      </c>
      <c r="F980" s="51">
        <v>7</v>
      </c>
      <c r="G980" s="51"/>
    </row>
    <row r="981" spans="1:7">
      <c r="A981" s="51">
        <v>23</v>
      </c>
      <c r="B981" s="51" t="s">
        <v>181</v>
      </c>
      <c r="C981" s="51" t="s">
        <v>45</v>
      </c>
      <c r="D981" s="51" t="s">
        <v>46</v>
      </c>
      <c r="E981" s="51" t="s">
        <v>52</v>
      </c>
      <c r="F981" s="51">
        <v>27</v>
      </c>
      <c r="G981" s="51"/>
    </row>
    <row r="982" spans="1:7">
      <c r="A982" s="51">
        <v>23</v>
      </c>
      <c r="B982" s="51" t="s">
        <v>181</v>
      </c>
      <c r="C982" s="51" t="s">
        <v>45</v>
      </c>
      <c r="D982" s="51" t="s">
        <v>46</v>
      </c>
      <c r="E982" s="51" t="s">
        <v>53</v>
      </c>
      <c r="F982" s="51">
        <v>135</v>
      </c>
      <c r="G982" s="51"/>
    </row>
    <row r="983" spans="1:7">
      <c r="A983" s="51">
        <v>25</v>
      </c>
      <c r="B983" s="51" t="s">
        <v>182</v>
      </c>
      <c r="C983" s="51" t="s">
        <v>1350</v>
      </c>
      <c r="D983" s="51" t="s">
        <v>63</v>
      </c>
      <c r="E983" s="51" t="s">
        <v>1349</v>
      </c>
      <c r="F983" s="51">
        <v>435</v>
      </c>
      <c r="G983" s="51"/>
    </row>
    <row r="984" spans="1:7">
      <c r="A984" s="51">
        <v>25</v>
      </c>
      <c r="B984" s="51" t="s">
        <v>182</v>
      </c>
      <c r="C984" s="51" t="s">
        <v>1350</v>
      </c>
      <c r="D984" s="51" t="s">
        <v>46</v>
      </c>
      <c r="E984" s="51" t="s">
        <v>1349</v>
      </c>
      <c r="F984" s="51">
        <v>413</v>
      </c>
      <c r="G984" s="51"/>
    </row>
    <row r="985" spans="1:7">
      <c r="A985" s="51">
        <v>25</v>
      </c>
      <c r="B985" s="51" t="s">
        <v>182</v>
      </c>
      <c r="C985" s="51" t="s">
        <v>54</v>
      </c>
      <c r="D985" s="51" t="s">
        <v>63</v>
      </c>
      <c r="E985" s="51" t="s">
        <v>48</v>
      </c>
      <c r="F985" s="51">
        <v>98</v>
      </c>
      <c r="G985" s="51">
        <v>115</v>
      </c>
    </row>
    <row r="986" spans="1:7">
      <c r="A986" s="51">
        <v>25</v>
      </c>
      <c r="B986" s="51" t="s">
        <v>182</v>
      </c>
      <c r="C986" s="51" t="s">
        <v>54</v>
      </c>
      <c r="D986" s="51" t="s">
        <v>63</v>
      </c>
      <c r="E986" s="51" t="s">
        <v>49</v>
      </c>
      <c r="F986" s="51">
        <v>11</v>
      </c>
      <c r="G986" s="51">
        <v>115</v>
      </c>
    </row>
    <row r="987" spans="1:7">
      <c r="A987" s="51">
        <v>25</v>
      </c>
      <c r="B987" s="51" t="s">
        <v>182</v>
      </c>
      <c r="C987" s="51" t="s">
        <v>54</v>
      </c>
      <c r="D987" s="51" t="s">
        <v>63</v>
      </c>
      <c r="E987" s="51" t="s">
        <v>53</v>
      </c>
      <c r="F987" s="51">
        <v>6</v>
      </c>
      <c r="G987" s="51">
        <v>115</v>
      </c>
    </row>
    <row r="988" spans="1:7">
      <c r="A988" s="51">
        <v>25</v>
      </c>
      <c r="B988" s="51" t="s">
        <v>182</v>
      </c>
      <c r="C988" s="51" t="s">
        <v>54</v>
      </c>
      <c r="D988" s="51" t="s">
        <v>46</v>
      </c>
      <c r="E988" s="51" t="s">
        <v>48</v>
      </c>
      <c r="F988" s="51">
        <v>110</v>
      </c>
      <c r="G988" s="51">
        <v>140</v>
      </c>
    </row>
    <row r="989" spans="1:7">
      <c r="A989" s="51">
        <v>25</v>
      </c>
      <c r="B989" s="51" t="s">
        <v>182</v>
      </c>
      <c r="C989" s="51" t="s">
        <v>54</v>
      </c>
      <c r="D989" s="51" t="s">
        <v>46</v>
      </c>
      <c r="E989" s="51" t="s">
        <v>49</v>
      </c>
      <c r="F989" s="51">
        <v>16</v>
      </c>
      <c r="G989" s="51">
        <v>140</v>
      </c>
    </row>
    <row r="990" spans="1:7">
      <c r="A990" s="51">
        <v>25</v>
      </c>
      <c r="B990" s="51" t="s">
        <v>182</v>
      </c>
      <c r="C990" s="51" t="s">
        <v>54</v>
      </c>
      <c r="D990" s="51" t="s">
        <v>46</v>
      </c>
      <c r="E990" s="51" t="s">
        <v>50</v>
      </c>
      <c r="F990" s="51">
        <v>2</v>
      </c>
      <c r="G990" s="51">
        <v>140</v>
      </c>
    </row>
    <row r="991" spans="1:7">
      <c r="A991" s="51">
        <v>25</v>
      </c>
      <c r="B991" s="51" t="s">
        <v>182</v>
      </c>
      <c r="C991" s="51" t="s">
        <v>54</v>
      </c>
      <c r="D991" s="51" t="s">
        <v>46</v>
      </c>
      <c r="E991" s="51" t="s">
        <v>52</v>
      </c>
      <c r="F991" s="51">
        <v>1</v>
      </c>
      <c r="G991" s="51">
        <v>140</v>
      </c>
    </row>
    <row r="992" spans="1:7">
      <c r="A992" s="51">
        <v>25</v>
      </c>
      <c r="B992" s="51" t="s">
        <v>182</v>
      </c>
      <c r="C992" s="51" t="s">
        <v>54</v>
      </c>
      <c r="D992" s="51" t="s">
        <v>46</v>
      </c>
      <c r="E992" s="51" t="s">
        <v>53</v>
      </c>
      <c r="F992" s="51">
        <v>11</v>
      </c>
      <c r="G992" s="51">
        <v>140</v>
      </c>
    </row>
    <row r="993" spans="1:7">
      <c r="A993" s="51">
        <v>25</v>
      </c>
      <c r="B993" s="51" t="s">
        <v>182</v>
      </c>
      <c r="C993" s="51" t="s">
        <v>55</v>
      </c>
      <c r="D993" s="51" t="s">
        <v>63</v>
      </c>
      <c r="E993" s="51" t="s">
        <v>48</v>
      </c>
      <c r="F993" s="51">
        <v>60</v>
      </c>
      <c r="G993" s="51">
        <v>1332</v>
      </c>
    </row>
    <row r="994" spans="1:7">
      <c r="A994" s="51">
        <v>25</v>
      </c>
      <c r="B994" s="51" t="s">
        <v>182</v>
      </c>
      <c r="C994" s="51" t="s">
        <v>55</v>
      </c>
      <c r="D994" s="51" t="s">
        <v>63</v>
      </c>
      <c r="E994" s="51" t="s">
        <v>49</v>
      </c>
      <c r="F994" s="51">
        <v>460</v>
      </c>
      <c r="G994" s="51">
        <v>1332</v>
      </c>
    </row>
    <row r="995" spans="1:7">
      <c r="A995" s="51">
        <v>25</v>
      </c>
      <c r="B995" s="51" t="s">
        <v>182</v>
      </c>
      <c r="C995" s="51" t="s">
        <v>55</v>
      </c>
      <c r="D995" s="51" t="s">
        <v>63</v>
      </c>
      <c r="E995" s="51" t="s">
        <v>50</v>
      </c>
      <c r="F995" s="51">
        <v>95</v>
      </c>
      <c r="G995" s="51">
        <v>1332</v>
      </c>
    </row>
    <row r="996" spans="1:7">
      <c r="A996" s="51">
        <v>25</v>
      </c>
      <c r="B996" s="51" t="s">
        <v>182</v>
      </c>
      <c r="C996" s="51" t="s">
        <v>55</v>
      </c>
      <c r="D996" s="51" t="s">
        <v>63</v>
      </c>
      <c r="E996" s="51" t="s">
        <v>51</v>
      </c>
      <c r="F996" s="51">
        <v>13</v>
      </c>
      <c r="G996" s="51">
        <v>1332</v>
      </c>
    </row>
    <row r="997" spans="1:7">
      <c r="A997" s="51">
        <v>25</v>
      </c>
      <c r="B997" s="51" t="s">
        <v>182</v>
      </c>
      <c r="C997" s="51" t="s">
        <v>55</v>
      </c>
      <c r="D997" s="51" t="s">
        <v>63</v>
      </c>
      <c r="E997" s="51" t="s">
        <v>52</v>
      </c>
      <c r="F997" s="51">
        <v>38</v>
      </c>
      <c r="G997" s="51">
        <v>1332</v>
      </c>
    </row>
    <row r="998" spans="1:7">
      <c r="A998" s="51">
        <v>25</v>
      </c>
      <c r="B998" s="51" t="s">
        <v>182</v>
      </c>
      <c r="C998" s="51" t="s">
        <v>55</v>
      </c>
      <c r="D998" s="51" t="s">
        <v>63</v>
      </c>
      <c r="E998" s="51" t="s">
        <v>53</v>
      </c>
      <c r="F998" s="51">
        <v>666</v>
      </c>
      <c r="G998" s="51">
        <v>1332</v>
      </c>
    </row>
    <row r="999" spans="1:7">
      <c r="A999" s="51">
        <v>25</v>
      </c>
      <c r="B999" s="51" t="s">
        <v>182</v>
      </c>
      <c r="C999" s="51" t="s">
        <v>55</v>
      </c>
      <c r="D999" s="51" t="s">
        <v>46</v>
      </c>
      <c r="E999" s="51" t="s">
        <v>48</v>
      </c>
      <c r="F999" s="51">
        <v>58</v>
      </c>
      <c r="G999" s="51">
        <v>1229</v>
      </c>
    </row>
    <row r="1000" spans="1:7">
      <c r="A1000" s="51">
        <v>25</v>
      </c>
      <c r="B1000" s="51" t="s">
        <v>182</v>
      </c>
      <c r="C1000" s="51" t="s">
        <v>55</v>
      </c>
      <c r="D1000" s="51" t="s">
        <v>46</v>
      </c>
      <c r="E1000" s="51" t="s">
        <v>49</v>
      </c>
      <c r="F1000" s="51">
        <v>437</v>
      </c>
      <c r="G1000" s="51">
        <v>1229</v>
      </c>
    </row>
    <row r="1001" spans="1:7">
      <c r="A1001" s="51">
        <v>25</v>
      </c>
      <c r="B1001" s="51" t="s">
        <v>182</v>
      </c>
      <c r="C1001" s="51" t="s">
        <v>55</v>
      </c>
      <c r="D1001" s="51" t="s">
        <v>46</v>
      </c>
      <c r="E1001" s="51" t="s">
        <v>50</v>
      </c>
      <c r="F1001" s="51">
        <v>43</v>
      </c>
      <c r="G1001" s="51">
        <v>1229</v>
      </c>
    </row>
    <row r="1002" spans="1:7">
      <c r="A1002" s="51">
        <v>25</v>
      </c>
      <c r="B1002" s="51" t="s">
        <v>182</v>
      </c>
      <c r="C1002" s="51" t="s">
        <v>55</v>
      </c>
      <c r="D1002" s="51" t="s">
        <v>46</v>
      </c>
      <c r="E1002" s="51" t="s">
        <v>51</v>
      </c>
      <c r="F1002" s="51">
        <v>6</v>
      </c>
      <c r="G1002" s="51">
        <v>1229</v>
      </c>
    </row>
    <row r="1003" spans="1:7">
      <c r="A1003" s="51">
        <v>25</v>
      </c>
      <c r="B1003" s="51" t="s">
        <v>182</v>
      </c>
      <c r="C1003" s="51" t="s">
        <v>55</v>
      </c>
      <c r="D1003" s="51" t="s">
        <v>46</v>
      </c>
      <c r="E1003" s="51" t="s">
        <v>52</v>
      </c>
      <c r="F1003" s="51">
        <v>26</v>
      </c>
      <c r="G1003" s="51">
        <v>1229</v>
      </c>
    </row>
    <row r="1004" spans="1:7">
      <c r="A1004" s="51">
        <v>25</v>
      </c>
      <c r="B1004" s="51" t="s">
        <v>182</v>
      </c>
      <c r="C1004" s="51" t="s">
        <v>55</v>
      </c>
      <c r="D1004" s="51" t="s">
        <v>46</v>
      </c>
      <c r="E1004" s="51" t="s">
        <v>53</v>
      </c>
      <c r="F1004" s="51">
        <v>659</v>
      </c>
      <c r="G1004" s="51">
        <v>1229</v>
      </c>
    </row>
    <row r="1005" spans="1:7">
      <c r="A1005" s="51">
        <v>25</v>
      </c>
      <c r="B1005" s="51" t="s">
        <v>182</v>
      </c>
      <c r="C1005" s="51" t="s">
        <v>56</v>
      </c>
      <c r="D1005" s="51" t="s">
        <v>63</v>
      </c>
      <c r="E1005" s="51" t="s">
        <v>49</v>
      </c>
      <c r="F1005" s="51">
        <v>44</v>
      </c>
      <c r="G1005" s="51">
        <v>1089</v>
      </c>
    </row>
    <row r="1006" spans="1:7">
      <c r="A1006" s="51">
        <v>25</v>
      </c>
      <c r="B1006" s="51" t="s">
        <v>182</v>
      </c>
      <c r="C1006" s="51" t="s">
        <v>56</v>
      </c>
      <c r="D1006" s="51" t="s">
        <v>63</v>
      </c>
      <c r="E1006" s="51" t="s">
        <v>50</v>
      </c>
      <c r="F1006" s="51">
        <v>324</v>
      </c>
      <c r="G1006" s="51">
        <v>1089</v>
      </c>
    </row>
    <row r="1007" spans="1:7">
      <c r="A1007" s="51">
        <v>25</v>
      </c>
      <c r="B1007" s="51" t="s">
        <v>182</v>
      </c>
      <c r="C1007" s="51" t="s">
        <v>56</v>
      </c>
      <c r="D1007" s="51" t="s">
        <v>63</v>
      </c>
      <c r="E1007" s="51" t="s">
        <v>51</v>
      </c>
      <c r="F1007" s="51">
        <v>94</v>
      </c>
      <c r="G1007" s="51">
        <v>1089</v>
      </c>
    </row>
    <row r="1008" spans="1:7">
      <c r="A1008" s="51">
        <v>25</v>
      </c>
      <c r="B1008" s="51" t="s">
        <v>182</v>
      </c>
      <c r="C1008" s="51" t="s">
        <v>56</v>
      </c>
      <c r="D1008" s="51" t="s">
        <v>63</v>
      </c>
      <c r="E1008" s="51" t="s">
        <v>52</v>
      </c>
      <c r="F1008" s="51">
        <v>176</v>
      </c>
      <c r="G1008" s="51">
        <v>1089</v>
      </c>
    </row>
    <row r="1009" spans="1:7">
      <c r="A1009" s="51">
        <v>25</v>
      </c>
      <c r="B1009" s="51" t="s">
        <v>182</v>
      </c>
      <c r="C1009" s="51" t="s">
        <v>56</v>
      </c>
      <c r="D1009" s="51" t="s">
        <v>63</v>
      </c>
      <c r="E1009" s="51" t="s">
        <v>53</v>
      </c>
      <c r="F1009" s="51">
        <v>451</v>
      </c>
      <c r="G1009" s="51">
        <v>1089</v>
      </c>
    </row>
    <row r="1010" spans="1:7">
      <c r="A1010" s="51">
        <v>25</v>
      </c>
      <c r="B1010" s="51" t="s">
        <v>182</v>
      </c>
      <c r="C1010" s="51" t="s">
        <v>56</v>
      </c>
      <c r="D1010" s="51" t="s">
        <v>46</v>
      </c>
      <c r="E1010" s="51" t="s">
        <v>49</v>
      </c>
      <c r="F1010" s="51">
        <v>58</v>
      </c>
      <c r="G1010" s="51">
        <v>993</v>
      </c>
    </row>
    <row r="1011" spans="1:7">
      <c r="A1011" s="51">
        <v>25</v>
      </c>
      <c r="B1011" s="51" t="s">
        <v>182</v>
      </c>
      <c r="C1011" s="51" t="s">
        <v>56</v>
      </c>
      <c r="D1011" s="51" t="s">
        <v>46</v>
      </c>
      <c r="E1011" s="51" t="s">
        <v>50</v>
      </c>
      <c r="F1011" s="51">
        <v>306</v>
      </c>
      <c r="G1011" s="51">
        <v>993</v>
      </c>
    </row>
    <row r="1012" spans="1:7">
      <c r="A1012" s="51">
        <v>25</v>
      </c>
      <c r="B1012" s="51" t="s">
        <v>182</v>
      </c>
      <c r="C1012" s="51" t="s">
        <v>56</v>
      </c>
      <c r="D1012" s="51" t="s">
        <v>46</v>
      </c>
      <c r="E1012" s="51" t="s">
        <v>51</v>
      </c>
      <c r="F1012" s="51">
        <v>72</v>
      </c>
      <c r="G1012" s="51">
        <v>993</v>
      </c>
    </row>
    <row r="1013" spans="1:7">
      <c r="A1013" s="51">
        <v>25</v>
      </c>
      <c r="B1013" s="51" t="s">
        <v>182</v>
      </c>
      <c r="C1013" s="51" t="s">
        <v>56</v>
      </c>
      <c r="D1013" s="51" t="s">
        <v>46</v>
      </c>
      <c r="E1013" s="51" t="s">
        <v>52</v>
      </c>
      <c r="F1013" s="51">
        <v>98</v>
      </c>
      <c r="G1013" s="51">
        <v>993</v>
      </c>
    </row>
    <row r="1014" spans="1:7">
      <c r="A1014" s="51">
        <v>25</v>
      </c>
      <c r="B1014" s="51" t="s">
        <v>182</v>
      </c>
      <c r="C1014" s="51" t="s">
        <v>56</v>
      </c>
      <c r="D1014" s="51" t="s">
        <v>46</v>
      </c>
      <c r="E1014" s="51" t="s">
        <v>53</v>
      </c>
      <c r="F1014" s="51">
        <v>459</v>
      </c>
      <c r="G1014" s="51">
        <v>993</v>
      </c>
    </row>
    <row r="1015" spans="1:7">
      <c r="A1015" s="51">
        <v>25</v>
      </c>
      <c r="B1015" s="51" t="s">
        <v>182</v>
      </c>
      <c r="C1015" s="51" t="s">
        <v>1273</v>
      </c>
      <c r="D1015" s="51" t="s">
        <v>63</v>
      </c>
      <c r="E1015" s="51" t="s">
        <v>50</v>
      </c>
      <c r="F1015" s="51">
        <v>24</v>
      </c>
      <c r="G1015" s="51">
        <v>1571</v>
      </c>
    </row>
    <row r="1016" spans="1:7">
      <c r="A1016" s="51">
        <v>25</v>
      </c>
      <c r="B1016" s="51" t="s">
        <v>182</v>
      </c>
      <c r="C1016" s="51" t="s">
        <v>1273</v>
      </c>
      <c r="D1016" s="51" t="s">
        <v>63</v>
      </c>
      <c r="E1016" s="51" t="s">
        <v>51</v>
      </c>
      <c r="F1016" s="51">
        <v>72</v>
      </c>
      <c r="G1016" s="51">
        <v>1571</v>
      </c>
    </row>
    <row r="1017" spans="1:7">
      <c r="A1017" s="51">
        <v>25</v>
      </c>
      <c r="B1017" s="51" t="s">
        <v>182</v>
      </c>
      <c r="C1017" s="51" t="s">
        <v>1273</v>
      </c>
      <c r="D1017" s="51" t="s">
        <v>63</v>
      </c>
      <c r="E1017" s="51" t="s">
        <v>52</v>
      </c>
      <c r="F1017" s="51">
        <v>361</v>
      </c>
      <c r="G1017" s="51">
        <v>1571</v>
      </c>
    </row>
    <row r="1018" spans="1:7">
      <c r="A1018" s="51">
        <v>25</v>
      </c>
      <c r="B1018" s="51" t="s">
        <v>182</v>
      </c>
      <c r="C1018" s="51" t="s">
        <v>1273</v>
      </c>
      <c r="D1018" s="51" t="s">
        <v>63</v>
      </c>
      <c r="E1018" s="51" t="s">
        <v>53</v>
      </c>
      <c r="F1018" s="51">
        <v>1114</v>
      </c>
      <c r="G1018" s="51">
        <v>1571</v>
      </c>
    </row>
    <row r="1019" spans="1:7">
      <c r="A1019" s="51">
        <v>25</v>
      </c>
      <c r="B1019" s="51" t="s">
        <v>182</v>
      </c>
      <c r="C1019" s="51" t="s">
        <v>1273</v>
      </c>
      <c r="D1019" s="51" t="s">
        <v>46</v>
      </c>
      <c r="E1019" s="51" t="s">
        <v>50</v>
      </c>
      <c r="F1019" s="51">
        <v>40</v>
      </c>
      <c r="G1019" s="51">
        <v>1359</v>
      </c>
    </row>
    <row r="1020" spans="1:7">
      <c r="A1020" s="51">
        <v>25</v>
      </c>
      <c r="B1020" s="51" t="s">
        <v>182</v>
      </c>
      <c r="C1020" s="51" t="s">
        <v>1273</v>
      </c>
      <c r="D1020" s="51" t="s">
        <v>46</v>
      </c>
      <c r="E1020" s="51" t="s">
        <v>51</v>
      </c>
      <c r="F1020" s="51">
        <v>104</v>
      </c>
      <c r="G1020" s="51">
        <v>1359</v>
      </c>
    </row>
    <row r="1021" spans="1:7">
      <c r="A1021" s="51">
        <v>25</v>
      </c>
      <c r="B1021" s="51" t="s">
        <v>182</v>
      </c>
      <c r="C1021" s="51" t="s">
        <v>1273</v>
      </c>
      <c r="D1021" s="51" t="s">
        <v>46</v>
      </c>
      <c r="E1021" s="51" t="s">
        <v>52</v>
      </c>
      <c r="F1021" s="51">
        <v>265</v>
      </c>
      <c r="G1021" s="51">
        <v>1359</v>
      </c>
    </row>
    <row r="1022" spans="1:7">
      <c r="A1022" s="51">
        <v>25</v>
      </c>
      <c r="B1022" s="51" t="s">
        <v>182</v>
      </c>
      <c r="C1022" s="51" t="s">
        <v>1273</v>
      </c>
      <c r="D1022" s="51" t="s">
        <v>46</v>
      </c>
      <c r="E1022" s="51" t="s">
        <v>53</v>
      </c>
      <c r="F1022" s="51">
        <v>950</v>
      </c>
      <c r="G1022" s="51">
        <v>1359</v>
      </c>
    </row>
    <row r="1023" spans="1:7">
      <c r="A1023" s="51">
        <v>25</v>
      </c>
      <c r="B1023" s="51" t="s">
        <v>182</v>
      </c>
      <c r="C1023" s="51" t="s">
        <v>1274</v>
      </c>
      <c r="D1023" s="51" t="s">
        <v>63</v>
      </c>
      <c r="E1023" s="51" t="s">
        <v>50</v>
      </c>
      <c r="F1023" s="51">
        <v>4</v>
      </c>
      <c r="G1023" s="51">
        <v>313</v>
      </c>
    </row>
    <row r="1024" spans="1:7">
      <c r="A1024" s="51">
        <v>25</v>
      </c>
      <c r="B1024" s="51" t="s">
        <v>182</v>
      </c>
      <c r="C1024" s="51" t="s">
        <v>1274</v>
      </c>
      <c r="D1024" s="51" t="s">
        <v>63</v>
      </c>
      <c r="E1024" s="51" t="s">
        <v>51</v>
      </c>
      <c r="F1024" s="51">
        <v>22</v>
      </c>
      <c r="G1024" s="51">
        <v>313</v>
      </c>
    </row>
    <row r="1025" spans="1:7">
      <c r="A1025" s="51">
        <v>25</v>
      </c>
      <c r="B1025" s="51" t="s">
        <v>182</v>
      </c>
      <c r="C1025" s="51" t="s">
        <v>1274</v>
      </c>
      <c r="D1025" s="51" t="s">
        <v>63</v>
      </c>
      <c r="E1025" s="51" t="s">
        <v>52</v>
      </c>
      <c r="F1025" s="51">
        <v>108</v>
      </c>
      <c r="G1025" s="51">
        <v>313</v>
      </c>
    </row>
    <row r="1026" spans="1:7">
      <c r="A1026" s="51">
        <v>25</v>
      </c>
      <c r="B1026" s="51" t="s">
        <v>182</v>
      </c>
      <c r="C1026" s="51" t="s">
        <v>1274</v>
      </c>
      <c r="D1026" s="51" t="s">
        <v>63</v>
      </c>
      <c r="E1026" s="51" t="s">
        <v>53</v>
      </c>
      <c r="F1026" s="51">
        <v>179</v>
      </c>
      <c r="G1026" s="51">
        <v>313</v>
      </c>
    </row>
    <row r="1027" spans="1:7">
      <c r="A1027" s="51">
        <v>25</v>
      </c>
      <c r="B1027" s="51" t="s">
        <v>182</v>
      </c>
      <c r="C1027" s="51" t="s">
        <v>1274</v>
      </c>
      <c r="D1027" s="51" t="s">
        <v>46</v>
      </c>
      <c r="E1027" s="51" t="s">
        <v>50</v>
      </c>
      <c r="F1027" s="51">
        <v>11</v>
      </c>
      <c r="G1027" s="51">
        <v>245</v>
      </c>
    </row>
    <row r="1028" spans="1:7">
      <c r="A1028" s="51">
        <v>25</v>
      </c>
      <c r="B1028" s="51" t="s">
        <v>182</v>
      </c>
      <c r="C1028" s="51" t="s">
        <v>1274</v>
      </c>
      <c r="D1028" s="51" t="s">
        <v>46</v>
      </c>
      <c r="E1028" s="51" t="s">
        <v>51</v>
      </c>
      <c r="F1028" s="51">
        <v>19</v>
      </c>
      <c r="G1028" s="51">
        <v>245</v>
      </c>
    </row>
    <row r="1029" spans="1:7">
      <c r="A1029" s="51">
        <v>25</v>
      </c>
      <c r="B1029" s="51" t="s">
        <v>182</v>
      </c>
      <c r="C1029" s="51" t="s">
        <v>1274</v>
      </c>
      <c r="D1029" s="51" t="s">
        <v>46</v>
      </c>
      <c r="E1029" s="51" t="s">
        <v>52</v>
      </c>
      <c r="F1029" s="51">
        <v>54</v>
      </c>
      <c r="G1029" s="51">
        <v>245</v>
      </c>
    </row>
    <row r="1030" spans="1:7">
      <c r="A1030" s="51">
        <v>25</v>
      </c>
      <c r="B1030" s="51" t="s">
        <v>182</v>
      </c>
      <c r="C1030" s="51" t="s">
        <v>1274</v>
      </c>
      <c r="D1030" s="51" t="s">
        <v>46</v>
      </c>
      <c r="E1030" s="51" t="s">
        <v>53</v>
      </c>
      <c r="F1030" s="51">
        <v>161</v>
      </c>
      <c r="G1030" s="51">
        <v>245</v>
      </c>
    </row>
    <row r="1031" spans="1:7">
      <c r="A1031" s="51">
        <v>25</v>
      </c>
      <c r="B1031" s="51" t="s">
        <v>182</v>
      </c>
      <c r="C1031" s="51" t="s">
        <v>109</v>
      </c>
      <c r="D1031" s="51" t="s">
        <v>63</v>
      </c>
      <c r="E1031" s="51" t="s">
        <v>50</v>
      </c>
      <c r="F1031" s="51">
        <v>1</v>
      </c>
      <c r="G1031" s="51">
        <v>73</v>
      </c>
    </row>
    <row r="1032" spans="1:7">
      <c r="A1032" s="51">
        <v>25</v>
      </c>
      <c r="B1032" s="51" t="s">
        <v>182</v>
      </c>
      <c r="C1032" s="51" t="s">
        <v>109</v>
      </c>
      <c r="D1032" s="51" t="s">
        <v>63</v>
      </c>
      <c r="E1032" s="51" t="s">
        <v>51</v>
      </c>
      <c r="F1032" s="51">
        <v>2</v>
      </c>
      <c r="G1032" s="51">
        <v>73</v>
      </c>
    </row>
    <row r="1033" spans="1:7">
      <c r="A1033" s="51">
        <v>25</v>
      </c>
      <c r="B1033" s="51" t="s">
        <v>182</v>
      </c>
      <c r="C1033" s="51" t="s">
        <v>109</v>
      </c>
      <c r="D1033" s="51" t="s">
        <v>63</v>
      </c>
      <c r="E1033" s="51" t="s">
        <v>52</v>
      </c>
      <c r="F1033" s="51">
        <v>21</v>
      </c>
      <c r="G1033" s="51">
        <v>73</v>
      </c>
    </row>
    <row r="1034" spans="1:7">
      <c r="A1034" s="51">
        <v>25</v>
      </c>
      <c r="B1034" s="51" t="s">
        <v>182</v>
      </c>
      <c r="C1034" s="51" t="s">
        <v>109</v>
      </c>
      <c r="D1034" s="51" t="s">
        <v>63</v>
      </c>
      <c r="E1034" s="51" t="s">
        <v>53</v>
      </c>
      <c r="F1034" s="51">
        <v>49</v>
      </c>
      <c r="G1034" s="51">
        <v>73</v>
      </c>
    </row>
    <row r="1035" spans="1:7">
      <c r="A1035" s="51">
        <v>25</v>
      </c>
      <c r="B1035" s="51" t="s">
        <v>182</v>
      </c>
      <c r="C1035" s="51" t="s">
        <v>109</v>
      </c>
      <c r="D1035" s="51" t="s">
        <v>46</v>
      </c>
      <c r="E1035" s="51" t="s">
        <v>51</v>
      </c>
      <c r="F1035" s="51">
        <v>2</v>
      </c>
      <c r="G1035" s="51">
        <v>56</v>
      </c>
    </row>
    <row r="1036" spans="1:7">
      <c r="A1036" s="51">
        <v>25</v>
      </c>
      <c r="B1036" s="51" t="s">
        <v>182</v>
      </c>
      <c r="C1036" s="51" t="s">
        <v>109</v>
      </c>
      <c r="D1036" s="51" t="s">
        <v>46</v>
      </c>
      <c r="E1036" s="51" t="s">
        <v>52</v>
      </c>
      <c r="F1036" s="51">
        <v>14</v>
      </c>
      <c r="G1036" s="51">
        <v>56</v>
      </c>
    </row>
    <row r="1037" spans="1:7">
      <c r="A1037" s="51">
        <v>25</v>
      </c>
      <c r="B1037" s="51" t="s">
        <v>182</v>
      </c>
      <c r="C1037" s="51" t="s">
        <v>109</v>
      </c>
      <c r="D1037" s="51" t="s">
        <v>46</v>
      </c>
      <c r="E1037" s="51" t="s">
        <v>53</v>
      </c>
      <c r="F1037" s="51">
        <v>40</v>
      </c>
      <c r="G1037" s="51">
        <v>56</v>
      </c>
    </row>
    <row r="1038" spans="1:7">
      <c r="A1038" s="51">
        <v>25</v>
      </c>
      <c r="B1038" s="51" t="s">
        <v>182</v>
      </c>
      <c r="C1038" s="51" t="s">
        <v>1275</v>
      </c>
      <c r="D1038" s="51" t="s">
        <v>63</v>
      </c>
      <c r="E1038" s="51" t="s">
        <v>51</v>
      </c>
      <c r="F1038" s="51">
        <v>4</v>
      </c>
      <c r="G1038" s="51">
        <v>753</v>
      </c>
    </row>
    <row r="1039" spans="1:7">
      <c r="A1039" s="51">
        <v>25</v>
      </c>
      <c r="B1039" s="51" t="s">
        <v>182</v>
      </c>
      <c r="C1039" s="51" t="s">
        <v>1275</v>
      </c>
      <c r="D1039" s="51" t="s">
        <v>63</v>
      </c>
      <c r="E1039" s="51" t="s">
        <v>52</v>
      </c>
      <c r="F1039" s="51">
        <v>130</v>
      </c>
      <c r="G1039" s="51">
        <v>753</v>
      </c>
    </row>
    <row r="1040" spans="1:7">
      <c r="A1040" s="51">
        <v>25</v>
      </c>
      <c r="B1040" s="51" t="s">
        <v>182</v>
      </c>
      <c r="C1040" s="51" t="s">
        <v>1275</v>
      </c>
      <c r="D1040" s="51" t="s">
        <v>63</v>
      </c>
      <c r="E1040" s="51" t="s">
        <v>53</v>
      </c>
      <c r="F1040" s="51">
        <v>619</v>
      </c>
      <c r="G1040" s="51">
        <v>753</v>
      </c>
    </row>
    <row r="1041" spans="1:7">
      <c r="A1041" s="51">
        <v>25</v>
      </c>
      <c r="B1041" s="51" t="s">
        <v>182</v>
      </c>
      <c r="C1041" s="51" t="s">
        <v>1275</v>
      </c>
      <c r="D1041" s="51" t="s">
        <v>46</v>
      </c>
      <c r="E1041" s="51" t="s">
        <v>51</v>
      </c>
      <c r="F1041" s="51">
        <v>7</v>
      </c>
      <c r="G1041" s="51">
        <v>798</v>
      </c>
    </row>
    <row r="1042" spans="1:7">
      <c r="A1042" s="51">
        <v>25</v>
      </c>
      <c r="B1042" s="51" t="s">
        <v>182</v>
      </c>
      <c r="C1042" s="51" t="s">
        <v>1275</v>
      </c>
      <c r="D1042" s="51" t="s">
        <v>46</v>
      </c>
      <c r="E1042" s="51" t="s">
        <v>52</v>
      </c>
      <c r="F1042" s="51">
        <v>174</v>
      </c>
      <c r="G1042" s="51">
        <v>798</v>
      </c>
    </row>
    <row r="1043" spans="1:7">
      <c r="A1043" s="51">
        <v>25</v>
      </c>
      <c r="B1043" s="51" t="s">
        <v>182</v>
      </c>
      <c r="C1043" s="51" t="s">
        <v>1275</v>
      </c>
      <c r="D1043" s="51" t="s">
        <v>46</v>
      </c>
      <c r="E1043" s="51" t="s">
        <v>53</v>
      </c>
      <c r="F1043" s="51">
        <v>617</v>
      </c>
      <c r="G1043" s="51">
        <v>798</v>
      </c>
    </row>
    <row r="1044" spans="1:7">
      <c r="A1044" s="51">
        <v>25</v>
      </c>
      <c r="B1044" s="51" t="s">
        <v>182</v>
      </c>
      <c r="C1044" s="51" t="s">
        <v>59</v>
      </c>
      <c r="D1044" s="51" t="s">
        <v>63</v>
      </c>
      <c r="E1044" s="51" t="s">
        <v>51</v>
      </c>
      <c r="F1044" s="51">
        <v>7</v>
      </c>
      <c r="G1044" s="51">
        <v>540</v>
      </c>
    </row>
    <row r="1045" spans="1:7">
      <c r="A1045" s="51">
        <v>25</v>
      </c>
      <c r="B1045" s="51" t="s">
        <v>182</v>
      </c>
      <c r="C1045" s="51" t="s">
        <v>59</v>
      </c>
      <c r="D1045" s="51" t="s">
        <v>63</v>
      </c>
      <c r="E1045" s="51" t="s">
        <v>52</v>
      </c>
      <c r="F1045" s="51">
        <v>135</v>
      </c>
      <c r="G1045" s="51">
        <v>540</v>
      </c>
    </row>
    <row r="1046" spans="1:7">
      <c r="A1046" s="51">
        <v>25</v>
      </c>
      <c r="B1046" s="51" t="s">
        <v>182</v>
      </c>
      <c r="C1046" s="51" t="s">
        <v>59</v>
      </c>
      <c r="D1046" s="51" t="s">
        <v>63</v>
      </c>
      <c r="E1046" s="51" t="s">
        <v>53</v>
      </c>
      <c r="F1046" s="51">
        <v>398</v>
      </c>
      <c r="G1046" s="51">
        <v>540</v>
      </c>
    </row>
    <row r="1047" spans="1:7">
      <c r="A1047" s="51">
        <v>25</v>
      </c>
      <c r="B1047" s="51" t="s">
        <v>182</v>
      </c>
      <c r="C1047" s="51" t="s">
        <v>59</v>
      </c>
      <c r="D1047" s="51" t="s">
        <v>46</v>
      </c>
      <c r="E1047" s="51" t="s">
        <v>51</v>
      </c>
      <c r="F1047" s="51">
        <v>11</v>
      </c>
      <c r="G1047" s="51">
        <v>596</v>
      </c>
    </row>
    <row r="1048" spans="1:7">
      <c r="A1048" s="51">
        <v>25</v>
      </c>
      <c r="B1048" s="51" t="s">
        <v>182</v>
      </c>
      <c r="C1048" s="51" t="s">
        <v>59</v>
      </c>
      <c r="D1048" s="51" t="s">
        <v>46</v>
      </c>
      <c r="E1048" s="51" t="s">
        <v>52</v>
      </c>
      <c r="F1048" s="51">
        <v>126</v>
      </c>
      <c r="G1048" s="51">
        <v>596</v>
      </c>
    </row>
    <row r="1049" spans="1:7">
      <c r="A1049" s="51">
        <v>25</v>
      </c>
      <c r="B1049" s="51" t="s">
        <v>182</v>
      </c>
      <c r="C1049" s="51" t="s">
        <v>59</v>
      </c>
      <c r="D1049" s="51" t="s">
        <v>46</v>
      </c>
      <c r="E1049" s="51" t="s">
        <v>53</v>
      </c>
      <c r="F1049" s="51">
        <v>459</v>
      </c>
      <c r="G1049" s="51">
        <v>596</v>
      </c>
    </row>
    <row r="1050" spans="1:7">
      <c r="A1050" s="51">
        <v>25</v>
      </c>
      <c r="B1050" s="51" t="s">
        <v>182</v>
      </c>
      <c r="C1050" s="51" t="s">
        <v>1276</v>
      </c>
      <c r="D1050" s="51" t="s">
        <v>63</v>
      </c>
      <c r="E1050" s="51" t="s">
        <v>52</v>
      </c>
      <c r="F1050" s="51">
        <v>7</v>
      </c>
      <c r="G1050" s="51">
        <v>217</v>
      </c>
    </row>
    <row r="1051" spans="1:7">
      <c r="A1051" s="51">
        <v>25</v>
      </c>
      <c r="B1051" s="51" t="s">
        <v>182</v>
      </c>
      <c r="C1051" s="51" t="s">
        <v>1276</v>
      </c>
      <c r="D1051" s="51" t="s">
        <v>63</v>
      </c>
      <c r="E1051" s="51" t="s">
        <v>53</v>
      </c>
      <c r="F1051" s="51">
        <v>210</v>
      </c>
      <c r="G1051" s="51">
        <v>217</v>
      </c>
    </row>
    <row r="1052" spans="1:7">
      <c r="A1052" s="51">
        <v>25</v>
      </c>
      <c r="B1052" s="51" t="s">
        <v>182</v>
      </c>
      <c r="C1052" s="51" t="s">
        <v>1276</v>
      </c>
      <c r="D1052" s="51" t="s">
        <v>46</v>
      </c>
      <c r="E1052" s="51" t="s">
        <v>52</v>
      </c>
      <c r="F1052" s="51">
        <v>3</v>
      </c>
      <c r="G1052" s="51">
        <v>214</v>
      </c>
    </row>
    <row r="1053" spans="1:7">
      <c r="A1053" s="51">
        <v>25</v>
      </c>
      <c r="B1053" s="51" t="s">
        <v>182</v>
      </c>
      <c r="C1053" s="51" t="s">
        <v>1276</v>
      </c>
      <c r="D1053" s="51" t="s">
        <v>46</v>
      </c>
      <c r="E1053" s="51" t="s">
        <v>53</v>
      </c>
      <c r="F1053" s="51">
        <v>211</v>
      </c>
      <c r="G1053" s="51">
        <v>214</v>
      </c>
    </row>
    <row r="1054" spans="1:7">
      <c r="A1054" s="51">
        <v>25</v>
      </c>
      <c r="B1054" s="51" t="s">
        <v>182</v>
      </c>
      <c r="C1054" s="51" t="s">
        <v>61</v>
      </c>
      <c r="D1054" s="51" t="s">
        <v>63</v>
      </c>
      <c r="E1054" s="51" t="s">
        <v>48</v>
      </c>
      <c r="F1054" s="51">
        <v>7</v>
      </c>
      <c r="G1054" s="51">
        <v>129</v>
      </c>
    </row>
    <row r="1055" spans="1:7">
      <c r="A1055" s="51">
        <v>25</v>
      </c>
      <c r="B1055" s="51" t="s">
        <v>182</v>
      </c>
      <c r="C1055" s="51" t="s">
        <v>61</v>
      </c>
      <c r="D1055" s="51" t="s">
        <v>63</v>
      </c>
      <c r="E1055" s="51" t="s">
        <v>49</v>
      </c>
      <c r="F1055" s="51">
        <v>4</v>
      </c>
      <c r="G1055" s="51">
        <v>129</v>
      </c>
    </row>
    <row r="1056" spans="1:7">
      <c r="A1056" s="51">
        <v>25</v>
      </c>
      <c r="B1056" s="51" t="s">
        <v>182</v>
      </c>
      <c r="C1056" s="51" t="s">
        <v>61</v>
      </c>
      <c r="D1056" s="51" t="s">
        <v>63</v>
      </c>
      <c r="E1056" s="51" t="s">
        <v>50</v>
      </c>
      <c r="F1056" s="51">
        <v>2</v>
      </c>
      <c r="G1056" s="51">
        <v>129</v>
      </c>
    </row>
    <row r="1057" spans="1:7">
      <c r="A1057" s="51">
        <v>25</v>
      </c>
      <c r="B1057" s="51" t="s">
        <v>182</v>
      </c>
      <c r="C1057" s="51" t="s">
        <v>61</v>
      </c>
      <c r="D1057" s="51" t="s">
        <v>63</v>
      </c>
      <c r="E1057" s="51" t="s">
        <v>51</v>
      </c>
      <c r="F1057" s="51">
        <v>2</v>
      </c>
      <c r="G1057" s="51">
        <v>129</v>
      </c>
    </row>
    <row r="1058" spans="1:7">
      <c r="A1058" s="51">
        <v>25</v>
      </c>
      <c r="B1058" s="51" t="s">
        <v>182</v>
      </c>
      <c r="C1058" s="51" t="s">
        <v>61</v>
      </c>
      <c r="D1058" s="51" t="s">
        <v>63</v>
      </c>
      <c r="E1058" s="51" t="s">
        <v>52</v>
      </c>
      <c r="F1058" s="51">
        <v>13</v>
      </c>
      <c r="G1058" s="51">
        <v>129</v>
      </c>
    </row>
    <row r="1059" spans="1:7">
      <c r="A1059" s="51">
        <v>25</v>
      </c>
      <c r="B1059" s="51" t="s">
        <v>182</v>
      </c>
      <c r="C1059" s="51" t="s">
        <v>61</v>
      </c>
      <c r="D1059" s="51" t="s">
        <v>63</v>
      </c>
      <c r="E1059" s="51" t="s">
        <v>53</v>
      </c>
      <c r="F1059" s="51">
        <v>101</v>
      </c>
      <c r="G1059" s="51">
        <v>129</v>
      </c>
    </row>
    <row r="1060" spans="1:7">
      <c r="A1060" s="51">
        <v>25</v>
      </c>
      <c r="B1060" s="51" t="s">
        <v>182</v>
      </c>
      <c r="C1060" s="51" t="s">
        <v>61</v>
      </c>
      <c r="D1060" s="51" t="s">
        <v>46</v>
      </c>
      <c r="E1060" s="51" t="s">
        <v>48</v>
      </c>
      <c r="F1060" s="51">
        <v>6</v>
      </c>
      <c r="G1060" s="51">
        <v>166</v>
      </c>
    </row>
    <row r="1061" spans="1:7">
      <c r="A1061" s="51">
        <v>25</v>
      </c>
      <c r="B1061" s="51" t="s">
        <v>182</v>
      </c>
      <c r="C1061" s="51" t="s">
        <v>61</v>
      </c>
      <c r="D1061" s="51" t="s">
        <v>46</v>
      </c>
      <c r="E1061" s="51" t="s">
        <v>49</v>
      </c>
      <c r="F1061" s="51">
        <v>2</v>
      </c>
      <c r="G1061" s="51">
        <v>166</v>
      </c>
    </row>
    <row r="1062" spans="1:7">
      <c r="A1062" s="51">
        <v>25</v>
      </c>
      <c r="B1062" s="51" t="s">
        <v>182</v>
      </c>
      <c r="C1062" s="51" t="s">
        <v>61</v>
      </c>
      <c r="D1062" s="51" t="s">
        <v>46</v>
      </c>
      <c r="E1062" s="51" t="s">
        <v>50</v>
      </c>
      <c r="F1062" s="51">
        <v>9</v>
      </c>
      <c r="G1062" s="51">
        <v>166</v>
      </c>
    </row>
    <row r="1063" spans="1:7">
      <c r="A1063" s="51">
        <v>25</v>
      </c>
      <c r="B1063" s="51" t="s">
        <v>182</v>
      </c>
      <c r="C1063" s="51" t="s">
        <v>61</v>
      </c>
      <c r="D1063" s="51" t="s">
        <v>46</v>
      </c>
      <c r="E1063" s="51" t="s">
        <v>51</v>
      </c>
      <c r="F1063" s="51">
        <v>2</v>
      </c>
      <c r="G1063" s="51">
        <v>166</v>
      </c>
    </row>
    <row r="1064" spans="1:7">
      <c r="A1064" s="51">
        <v>25</v>
      </c>
      <c r="B1064" s="51" t="s">
        <v>182</v>
      </c>
      <c r="C1064" s="51" t="s">
        <v>61</v>
      </c>
      <c r="D1064" s="51" t="s">
        <v>46</v>
      </c>
      <c r="E1064" s="51" t="s">
        <v>52</v>
      </c>
      <c r="F1064" s="51">
        <v>8</v>
      </c>
      <c r="G1064" s="51">
        <v>166</v>
      </c>
    </row>
    <row r="1065" spans="1:7">
      <c r="A1065" s="51">
        <v>25</v>
      </c>
      <c r="B1065" s="51" t="s">
        <v>182</v>
      </c>
      <c r="C1065" s="51" t="s">
        <v>61</v>
      </c>
      <c r="D1065" s="51" t="s">
        <v>46</v>
      </c>
      <c r="E1065" s="51" t="s">
        <v>53</v>
      </c>
      <c r="F1065" s="51">
        <v>139</v>
      </c>
      <c r="G1065" s="51">
        <v>166</v>
      </c>
    </row>
    <row r="1066" spans="1:7">
      <c r="A1066" s="51">
        <v>25</v>
      </c>
      <c r="B1066" s="51" t="s">
        <v>182</v>
      </c>
      <c r="C1066" s="51" t="s">
        <v>45</v>
      </c>
      <c r="D1066" s="51" t="s">
        <v>63</v>
      </c>
      <c r="E1066" s="51" t="s">
        <v>48</v>
      </c>
      <c r="F1066" s="51">
        <v>24</v>
      </c>
      <c r="G1066" s="51"/>
    </row>
    <row r="1067" spans="1:7">
      <c r="A1067" s="51">
        <v>25</v>
      </c>
      <c r="B1067" s="51" t="s">
        <v>182</v>
      </c>
      <c r="C1067" s="51" t="s">
        <v>45</v>
      </c>
      <c r="D1067" s="51" t="s">
        <v>63</v>
      </c>
      <c r="E1067" s="51" t="s">
        <v>49</v>
      </c>
      <c r="F1067" s="51">
        <v>6</v>
      </c>
      <c r="G1067" s="51"/>
    </row>
    <row r="1068" spans="1:7">
      <c r="A1068" s="51">
        <v>25</v>
      </c>
      <c r="B1068" s="51" t="s">
        <v>182</v>
      </c>
      <c r="C1068" s="51" t="s">
        <v>45</v>
      </c>
      <c r="D1068" s="51" t="s">
        <v>63</v>
      </c>
      <c r="E1068" s="51" t="s">
        <v>50</v>
      </c>
      <c r="F1068" s="51">
        <v>4</v>
      </c>
      <c r="G1068" s="51"/>
    </row>
    <row r="1069" spans="1:7">
      <c r="A1069" s="51">
        <v>25</v>
      </c>
      <c r="B1069" s="51" t="s">
        <v>182</v>
      </c>
      <c r="C1069" s="51" t="s">
        <v>45</v>
      </c>
      <c r="D1069" s="51" t="s">
        <v>63</v>
      </c>
      <c r="E1069" s="51" t="s">
        <v>51</v>
      </c>
      <c r="F1069" s="51">
        <v>4</v>
      </c>
      <c r="G1069" s="51"/>
    </row>
    <row r="1070" spans="1:7">
      <c r="A1070" s="51">
        <v>25</v>
      </c>
      <c r="B1070" s="51" t="s">
        <v>182</v>
      </c>
      <c r="C1070" s="51" t="s">
        <v>45</v>
      </c>
      <c r="D1070" s="51" t="s">
        <v>63</v>
      </c>
      <c r="E1070" s="51" t="s">
        <v>52</v>
      </c>
      <c r="F1070" s="51">
        <v>30</v>
      </c>
      <c r="G1070" s="51"/>
    </row>
    <row r="1071" spans="1:7">
      <c r="A1071" s="51">
        <v>25</v>
      </c>
      <c r="B1071" s="51" t="s">
        <v>182</v>
      </c>
      <c r="C1071" s="51" t="s">
        <v>45</v>
      </c>
      <c r="D1071" s="51" t="s">
        <v>63</v>
      </c>
      <c r="E1071" s="51" t="s">
        <v>53</v>
      </c>
      <c r="F1071" s="51">
        <v>96</v>
      </c>
      <c r="G1071" s="51"/>
    </row>
    <row r="1072" spans="1:7">
      <c r="A1072" s="51">
        <v>25</v>
      </c>
      <c r="B1072" s="51" t="s">
        <v>182</v>
      </c>
      <c r="C1072" s="51" t="s">
        <v>45</v>
      </c>
      <c r="D1072" s="51" t="s">
        <v>46</v>
      </c>
      <c r="E1072" s="51" t="s">
        <v>48</v>
      </c>
      <c r="F1072" s="51">
        <v>27</v>
      </c>
      <c r="G1072" s="51"/>
    </row>
    <row r="1073" spans="1:7">
      <c r="A1073" s="51">
        <v>25</v>
      </c>
      <c r="B1073" s="51" t="s">
        <v>182</v>
      </c>
      <c r="C1073" s="51" t="s">
        <v>45</v>
      </c>
      <c r="D1073" s="51" t="s">
        <v>46</v>
      </c>
      <c r="E1073" s="51" t="s">
        <v>49</v>
      </c>
      <c r="F1073" s="51">
        <v>6</v>
      </c>
      <c r="G1073" s="51"/>
    </row>
    <row r="1074" spans="1:7">
      <c r="A1074" s="51">
        <v>25</v>
      </c>
      <c r="B1074" s="51" t="s">
        <v>182</v>
      </c>
      <c r="C1074" s="51" t="s">
        <v>45</v>
      </c>
      <c r="D1074" s="51" t="s">
        <v>46</v>
      </c>
      <c r="E1074" s="51" t="s">
        <v>50</v>
      </c>
      <c r="F1074" s="51">
        <v>6</v>
      </c>
      <c r="G1074" s="51"/>
    </row>
    <row r="1075" spans="1:7">
      <c r="A1075" s="51">
        <v>25</v>
      </c>
      <c r="B1075" s="51" t="s">
        <v>182</v>
      </c>
      <c r="C1075" s="51" t="s">
        <v>45</v>
      </c>
      <c r="D1075" s="51" t="s">
        <v>46</v>
      </c>
      <c r="E1075" s="51" t="s">
        <v>51</v>
      </c>
      <c r="F1075" s="51">
        <v>5</v>
      </c>
      <c r="G1075" s="51"/>
    </row>
    <row r="1076" spans="1:7">
      <c r="A1076" s="51">
        <v>25</v>
      </c>
      <c r="B1076" s="51" t="s">
        <v>182</v>
      </c>
      <c r="C1076" s="51" t="s">
        <v>45</v>
      </c>
      <c r="D1076" s="51" t="s">
        <v>46</v>
      </c>
      <c r="E1076" s="51" t="s">
        <v>52</v>
      </c>
      <c r="F1076" s="51">
        <v>22</v>
      </c>
      <c r="G1076" s="51"/>
    </row>
    <row r="1077" spans="1:7">
      <c r="A1077" s="51">
        <v>25</v>
      </c>
      <c r="B1077" s="51" t="s">
        <v>182</v>
      </c>
      <c r="C1077" s="51" t="s">
        <v>45</v>
      </c>
      <c r="D1077" s="51" t="s">
        <v>46</v>
      </c>
      <c r="E1077" s="51" t="s">
        <v>53</v>
      </c>
      <c r="F1077" s="51">
        <v>86</v>
      </c>
      <c r="G1077" s="51"/>
    </row>
    <row r="1078" spans="1:7">
      <c r="A1078" s="51">
        <v>27</v>
      </c>
      <c r="B1078" s="51" t="s">
        <v>183</v>
      </c>
      <c r="C1078" s="51" t="s">
        <v>1350</v>
      </c>
      <c r="D1078" s="51" t="s">
        <v>63</v>
      </c>
      <c r="E1078" s="51" t="s">
        <v>1349</v>
      </c>
      <c r="F1078" s="51">
        <v>16269</v>
      </c>
      <c r="G1078" s="51"/>
    </row>
    <row r="1079" spans="1:7">
      <c r="A1079" s="51">
        <v>27</v>
      </c>
      <c r="B1079" s="51" t="s">
        <v>183</v>
      </c>
      <c r="C1079" s="51" t="s">
        <v>1350</v>
      </c>
      <c r="D1079" s="51" t="s">
        <v>46</v>
      </c>
      <c r="E1079" s="51" t="s">
        <v>1349</v>
      </c>
      <c r="F1079" s="51">
        <v>15421</v>
      </c>
      <c r="G1079" s="51"/>
    </row>
    <row r="1080" spans="1:7">
      <c r="A1080" s="51">
        <v>27</v>
      </c>
      <c r="B1080" s="51" t="s">
        <v>183</v>
      </c>
      <c r="C1080" s="51" t="s">
        <v>54</v>
      </c>
      <c r="D1080" s="51" t="s">
        <v>63</v>
      </c>
      <c r="E1080" s="51" t="s">
        <v>48</v>
      </c>
      <c r="F1080" s="51">
        <v>3675</v>
      </c>
      <c r="G1080" s="51">
        <v>4437</v>
      </c>
    </row>
    <row r="1081" spans="1:7">
      <c r="A1081" s="51">
        <v>27</v>
      </c>
      <c r="B1081" s="51" t="s">
        <v>183</v>
      </c>
      <c r="C1081" s="51" t="s">
        <v>54</v>
      </c>
      <c r="D1081" s="51" t="s">
        <v>63</v>
      </c>
      <c r="E1081" s="51" t="s">
        <v>49</v>
      </c>
      <c r="F1081" s="51">
        <v>539</v>
      </c>
      <c r="G1081" s="51">
        <v>4437</v>
      </c>
    </row>
    <row r="1082" spans="1:7">
      <c r="A1082" s="51">
        <v>27</v>
      </c>
      <c r="B1082" s="51" t="s">
        <v>183</v>
      </c>
      <c r="C1082" s="51" t="s">
        <v>54</v>
      </c>
      <c r="D1082" s="51" t="s">
        <v>63</v>
      </c>
      <c r="E1082" s="51" t="s">
        <v>50</v>
      </c>
      <c r="F1082" s="51">
        <v>33</v>
      </c>
      <c r="G1082" s="51">
        <v>4437</v>
      </c>
    </row>
    <row r="1083" spans="1:7">
      <c r="A1083" s="51">
        <v>27</v>
      </c>
      <c r="B1083" s="51" t="s">
        <v>183</v>
      </c>
      <c r="C1083" s="51" t="s">
        <v>54</v>
      </c>
      <c r="D1083" s="51" t="s">
        <v>63</v>
      </c>
      <c r="E1083" s="51" t="s">
        <v>51</v>
      </c>
      <c r="F1083" s="51">
        <v>11</v>
      </c>
      <c r="G1083" s="51">
        <v>4437</v>
      </c>
    </row>
    <row r="1084" spans="1:7">
      <c r="A1084" s="51">
        <v>27</v>
      </c>
      <c r="B1084" s="51" t="s">
        <v>183</v>
      </c>
      <c r="C1084" s="51" t="s">
        <v>54</v>
      </c>
      <c r="D1084" s="51" t="s">
        <v>63</v>
      </c>
      <c r="E1084" s="51" t="s">
        <v>52</v>
      </c>
      <c r="F1084" s="51">
        <v>35</v>
      </c>
      <c r="G1084" s="51">
        <v>4437</v>
      </c>
    </row>
    <row r="1085" spans="1:7">
      <c r="A1085" s="51">
        <v>27</v>
      </c>
      <c r="B1085" s="51" t="s">
        <v>183</v>
      </c>
      <c r="C1085" s="51" t="s">
        <v>54</v>
      </c>
      <c r="D1085" s="51" t="s">
        <v>63</v>
      </c>
      <c r="E1085" s="51" t="s">
        <v>53</v>
      </c>
      <c r="F1085" s="51">
        <v>144</v>
      </c>
      <c r="G1085" s="51">
        <v>4437</v>
      </c>
    </row>
    <row r="1086" spans="1:7">
      <c r="A1086" s="51">
        <v>27</v>
      </c>
      <c r="B1086" s="51" t="s">
        <v>183</v>
      </c>
      <c r="C1086" s="51" t="s">
        <v>54</v>
      </c>
      <c r="D1086" s="51" t="s">
        <v>46</v>
      </c>
      <c r="E1086" s="51" t="s">
        <v>48</v>
      </c>
      <c r="F1086" s="51">
        <v>3525</v>
      </c>
      <c r="G1086" s="51">
        <v>4205</v>
      </c>
    </row>
    <row r="1087" spans="1:7">
      <c r="A1087" s="51">
        <v>27</v>
      </c>
      <c r="B1087" s="51" t="s">
        <v>183</v>
      </c>
      <c r="C1087" s="51" t="s">
        <v>54</v>
      </c>
      <c r="D1087" s="51" t="s">
        <v>46</v>
      </c>
      <c r="E1087" s="51" t="s">
        <v>49</v>
      </c>
      <c r="F1087" s="51">
        <v>420</v>
      </c>
      <c r="G1087" s="51">
        <v>4205</v>
      </c>
    </row>
    <row r="1088" spans="1:7">
      <c r="A1088" s="51">
        <v>27</v>
      </c>
      <c r="B1088" s="51" t="s">
        <v>183</v>
      </c>
      <c r="C1088" s="51" t="s">
        <v>54</v>
      </c>
      <c r="D1088" s="51" t="s">
        <v>46</v>
      </c>
      <c r="E1088" s="51" t="s">
        <v>50</v>
      </c>
      <c r="F1088" s="51">
        <v>25</v>
      </c>
      <c r="G1088" s="51">
        <v>4205</v>
      </c>
    </row>
    <row r="1089" spans="1:7">
      <c r="A1089" s="51">
        <v>27</v>
      </c>
      <c r="B1089" s="51" t="s">
        <v>183</v>
      </c>
      <c r="C1089" s="51" t="s">
        <v>54</v>
      </c>
      <c r="D1089" s="51" t="s">
        <v>46</v>
      </c>
      <c r="E1089" s="51" t="s">
        <v>51</v>
      </c>
      <c r="F1089" s="51">
        <v>6</v>
      </c>
      <c r="G1089" s="51">
        <v>4205</v>
      </c>
    </row>
    <row r="1090" spans="1:7">
      <c r="A1090" s="51">
        <v>27</v>
      </c>
      <c r="B1090" s="51" t="s">
        <v>183</v>
      </c>
      <c r="C1090" s="51" t="s">
        <v>54</v>
      </c>
      <c r="D1090" s="51" t="s">
        <v>46</v>
      </c>
      <c r="E1090" s="51" t="s">
        <v>52</v>
      </c>
      <c r="F1090" s="51">
        <v>19</v>
      </c>
      <c r="G1090" s="51">
        <v>4205</v>
      </c>
    </row>
    <row r="1091" spans="1:7">
      <c r="A1091" s="51">
        <v>27</v>
      </c>
      <c r="B1091" s="51" t="s">
        <v>183</v>
      </c>
      <c r="C1091" s="51" t="s">
        <v>54</v>
      </c>
      <c r="D1091" s="51" t="s">
        <v>46</v>
      </c>
      <c r="E1091" s="51" t="s">
        <v>53</v>
      </c>
      <c r="F1091" s="51">
        <v>210</v>
      </c>
      <c r="G1091" s="51">
        <v>4205</v>
      </c>
    </row>
    <row r="1092" spans="1:7">
      <c r="A1092" s="51">
        <v>27</v>
      </c>
      <c r="B1092" s="51" t="s">
        <v>183</v>
      </c>
      <c r="C1092" s="51" t="s">
        <v>55</v>
      </c>
      <c r="D1092" s="51" t="s">
        <v>63</v>
      </c>
      <c r="E1092" s="51" t="s">
        <v>48</v>
      </c>
      <c r="F1092" s="51">
        <v>2898</v>
      </c>
      <c r="G1092" s="51">
        <v>53145</v>
      </c>
    </row>
    <row r="1093" spans="1:7">
      <c r="A1093" s="51">
        <v>27</v>
      </c>
      <c r="B1093" s="51" t="s">
        <v>183</v>
      </c>
      <c r="C1093" s="51" t="s">
        <v>55</v>
      </c>
      <c r="D1093" s="51" t="s">
        <v>63</v>
      </c>
      <c r="E1093" s="51" t="s">
        <v>49</v>
      </c>
      <c r="F1093" s="51">
        <v>16262</v>
      </c>
      <c r="G1093" s="51">
        <v>53145</v>
      </c>
    </row>
    <row r="1094" spans="1:7">
      <c r="A1094" s="51">
        <v>27</v>
      </c>
      <c r="B1094" s="51" t="s">
        <v>183</v>
      </c>
      <c r="C1094" s="51" t="s">
        <v>55</v>
      </c>
      <c r="D1094" s="51" t="s">
        <v>63</v>
      </c>
      <c r="E1094" s="51" t="s">
        <v>50</v>
      </c>
      <c r="F1094" s="51">
        <v>4790</v>
      </c>
      <c r="G1094" s="51">
        <v>53145</v>
      </c>
    </row>
    <row r="1095" spans="1:7">
      <c r="A1095" s="51">
        <v>27</v>
      </c>
      <c r="B1095" s="51" t="s">
        <v>183</v>
      </c>
      <c r="C1095" s="51" t="s">
        <v>55</v>
      </c>
      <c r="D1095" s="51" t="s">
        <v>63</v>
      </c>
      <c r="E1095" s="51" t="s">
        <v>51</v>
      </c>
      <c r="F1095" s="51">
        <v>895</v>
      </c>
      <c r="G1095" s="51">
        <v>53145</v>
      </c>
    </row>
    <row r="1096" spans="1:7">
      <c r="A1096" s="51">
        <v>27</v>
      </c>
      <c r="B1096" s="51" t="s">
        <v>183</v>
      </c>
      <c r="C1096" s="51" t="s">
        <v>55</v>
      </c>
      <c r="D1096" s="51" t="s">
        <v>63</v>
      </c>
      <c r="E1096" s="51" t="s">
        <v>52</v>
      </c>
      <c r="F1096" s="51">
        <v>2574</v>
      </c>
      <c r="G1096" s="51">
        <v>53145</v>
      </c>
    </row>
    <row r="1097" spans="1:7">
      <c r="A1097" s="51">
        <v>27</v>
      </c>
      <c r="B1097" s="51" t="s">
        <v>183</v>
      </c>
      <c r="C1097" s="51" t="s">
        <v>55</v>
      </c>
      <c r="D1097" s="51" t="s">
        <v>63</v>
      </c>
      <c r="E1097" s="51" t="s">
        <v>53</v>
      </c>
      <c r="F1097" s="51">
        <v>25726</v>
      </c>
      <c r="G1097" s="51">
        <v>53145</v>
      </c>
    </row>
    <row r="1098" spans="1:7">
      <c r="A1098" s="51">
        <v>27</v>
      </c>
      <c r="B1098" s="51" t="s">
        <v>183</v>
      </c>
      <c r="C1098" s="51" t="s">
        <v>55</v>
      </c>
      <c r="D1098" s="51" t="s">
        <v>46</v>
      </c>
      <c r="E1098" s="51" t="s">
        <v>48</v>
      </c>
      <c r="F1098" s="51">
        <v>2757</v>
      </c>
      <c r="G1098" s="51">
        <v>47393</v>
      </c>
    </row>
    <row r="1099" spans="1:7">
      <c r="A1099" s="51">
        <v>27</v>
      </c>
      <c r="B1099" s="51" t="s">
        <v>183</v>
      </c>
      <c r="C1099" s="51" t="s">
        <v>55</v>
      </c>
      <c r="D1099" s="51" t="s">
        <v>46</v>
      </c>
      <c r="E1099" s="51" t="s">
        <v>49</v>
      </c>
      <c r="F1099" s="51">
        <v>15561</v>
      </c>
      <c r="G1099" s="51">
        <v>47393</v>
      </c>
    </row>
    <row r="1100" spans="1:7">
      <c r="A1100" s="51">
        <v>27</v>
      </c>
      <c r="B1100" s="51" t="s">
        <v>183</v>
      </c>
      <c r="C1100" s="51" t="s">
        <v>55</v>
      </c>
      <c r="D1100" s="51" t="s">
        <v>46</v>
      </c>
      <c r="E1100" s="51" t="s">
        <v>50</v>
      </c>
      <c r="F1100" s="51">
        <v>2919</v>
      </c>
      <c r="G1100" s="51">
        <v>47393</v>
      </c>
    </row>
    <row r="1101" spans="1:7">
      <c r="A1101" s="51">
        <v>27</v>
      </c>
      <c r="B1101" s="51" t="s">
        <v>183</v>
      </c>
      <c r="C1101" s="51" t="s">
        <v>55</v>
      </c>
      <c r="D1101" s="51" t="s">
        <v>46</v>
      </c>
      <c r="E1101" s="51" t="s">
        <v>51</v>
      </c>
      <c r="F1101" s="51">
        <v>452</v>
      </c>
      <c r="G1101" s="51">
        <v>47393</v>
      </c>
    </row>
    <row r="1102" spans="1:7">
      <c r="A1102" s="51">
        <v>27</v>
      </c>
      <c r="B1102" s="51" t="s">
        <v>183</v>
      </c>
      <c r="C1102" s="51" t="s">
        <v>55</v>
      </c>
      <c r="D1102" s="51" t="s">
        <v>46</v>
      </c>
      <c r="E1102" s="51" t="s">
        <v>52</v>
      </c>
      <c r="F1102" s="51">
        <v>1835</v>
      </c>
      <c r="G1102" s="51">
        <v>47393</v>
      </c>
    </row>
    <row r="1103" spans="1:7">
      <c r="A1103" s="51">
        <v>27</v>
      </c>
      <c r="B1103" s="51" t="s">
        <v>183</v>
      </c>
      <c r="C1103" s="51" t="s">
        <v>55</v>
      </c>
      <c r="D1103" s="51" t="s">
        <v>46</v>
      </c>
      <c r="E1103" s="51" t="s">
        <v>53</v>
      </c>
      <c r="F1103" s="51">
        <v>23869</v>
      </c>
      <c r="G1103" s="51">
        <v>47393</v>
      </c>
    </row>
    <row r="1104" spans="1:7">
      <c r="A1104" s="51">
        <v>27</v>
      </c>
      <c r="B1104" s="51" t="s">
        <v>183</v>
      </c>
      <c r="C1104" s="51" t="s">
        <v>56</v>
      </c>
      <c r="D1104" s="51" t="s">
        <v>63</v>
      </c>
      <c r="E1104" s="51" t="s">
        <v>49</v>
      </c>
      <c r="F1104" s="51">
        <v>1197</v>
      </c>
      <c r="G1104" s="51">
        <v>29022</v>
      </c>
    </row>
    <row r="1105" spans="1:7">
      <c r="A1105" s="51">
        <v>27</v>
      </c>
      <c r="B1105" s="51" t="s">
        <v>183</v>
      </c>
      <c r="C1105" s="51" t="s">
        <v>56</v>
      </c>
      <c r="D1105" s="51" t="s">
        <v>63</v>
      </c>
      <c r="E1105" s="51" t="s">
        <v>50</v>
      </c>
      <c r="F1105" s="51">
        <v>9205</v>
      </c>
      <c r="G1105" s="51">
        <v>29022</v>
      </c>
    </row>
    <row r="1106" spans="1:7">
      <c r="A1106" s="51">
        <v>27</v>
      </c>
      <c r="B1106" s="51" t="s">
        <v>183</v>
      </c>
      <c r="C1106" s="51" t="s">
        <v>56</v>
      </c>
      <c r="D1106" s="51" t="s">
        <v>63</v>
      </c>
      <c r="E1106" s="51" t="s">
        <v>51</v>
      </c>
      <c r="F1106" s="51">
        <v>3242</v>
      </c>
      <c r="G1106" s="51">
        <v>29022</v>
      </c>
    </row>
    <row r="1107" spans="1:7">
      <c r="A1107" s="51">
        <v>27</v>
      </c>
      <c r="B1107" s="51" t="s">
        <v>183</v>
      </c>
      <c r="C1107" s="51" t="s">
        <v>56</v>
      </c>
      <c r="D1107" s="51" t="s">
        <v>63</v>
      </c>
      <c r="E1107" s="51" t="s">
        <v>52</v>
      </c>
      <c r="F1107" s="51">
        <v>4940</v>
      </c>
      <c r="G1107" s="51">
        <v>29022</v>
      </c>
    </row>
    <row r="1108" spans="1:7">
      <c r="A1108" s="51">
        <v>27</v>
      </c>
      <c r="B1108" s="51" t="s">
        <v>183</v>
      </c>
      <c r="C1108" s="51" t="s">
        <v>56</v>
      </c>
      <c r="D1108" s="51" t="s">
        <v>63</v>
      </c>
      <c r="E1108" s="51" t="s">
        <v>53</v>
      </c>
      <c r="F1108" s="51">
        <v>10438</v>
      </c>
      <c r="G1108" s="51">
        <v>29022</v>
      </c>
    </row>
    <row r="1109" spans="1:7">
      <c r="A1109" s="51">
        <v>27</v>
      </c>
      <c r="B1109" s="51" t="s">
        <v>183</v>
      </c>
      <c r="C1109" s="51" t="s">
        <v>56</v>
      </c>
      <c r="D1109" s="51" t="s">
        <v>46</v>
      </c>
      <c r="E1109" s="51" t="s">
        <v>49</v>
      </c>
      <c r="F1109" s="51">
        <v>1466</v>
      </c>
      <c r="G1109" s="51">
        <v>28442</v>
      </c>
    </row>
    <row r="1110" spans="1:7">
      <c r="A1110" s="51">
        <v>27</v>
      </c>
      <c r="B1110" s="51" t="s">
        <v>183</v>
      </c>
      <c r="C1110" s="51" t="s">
        <v>56</v>
      </c>
      <c r="D1110" s="51" t="s">
        <v>46</v>
      </c>
      <c r="E1110" s="51" t="s">
        <v>50</v>
      </c>
      <c r="F1110" s="51">
        <v>10040</v>
      </c>
      <c r="G1110" s="51">
        <v>28442</v>
      </c>
    </row>
    <row r="1111" spans="1:7">
      <c r="A1111" s="51">
        <v>27</v>
      </c>
      <c r="B1111" s="51" t="s">
        <v>183</v>
      </c>
      <c r="C1111" s="51" t="s">
        <v>56</v>
      </c>
      <c r="D1111" s="51" t="s">
        <v>46</v>
      </c>
      <c r="E1111" s="51" t="s">
        <v>51</v>
      </c>
      <c r="F1111" s="51">
        <v>2396</v>
      </c>
      <c r="G1111" s="51">
        <v>28442</v>
      </c>
    </row>
    <row r="1112" spans="1:7">
      <c r="A1112" s="51">
        <v>27</v>
      </c>
      <c r="B1112" s="51" t="s">
        <v>183</v>
      </c>
      <c r="C1112" s="51" t="s">
        <v>56</v>
      </c>
      <c r="D1112" s="51" t="s">
        <v>46</v>
      </c>
      <c r="E1112" s="51" t="s">
        <v>52</v>
      </c>
      <c r="F1112" s="51">
        <v>4039</v>
      </c>
      <c r="G1112" s="51">
        <v>28442</v>
      </c>
    </row>
    <row r="1113" spans="1:7">
      <c r="A1113" s="51">
        <v>27</v>
      </c>
      <c r="B1113" s="51" t="s">
        <v>183</v>
      </c>
      <c r="C1113" s="51" t="s">
        <v>56</v>
      </c>
      <c r="D1113" s="51" t="s">
        <v>46</v>
      </c>
      <c r="E1113" s="51" t="s">
        <v>53</v>
      </c>
      <c r="F1113" s="51">
        <v>10501</v>
      </c>
      <c r="G1113" s="51">
        <v>28442</v>
      </c>
    </row>
    <row r="1114" spans="1:7">
      <c r="A1114" s="51">
        <v>27</v>
      </c>
      <c r="B1114" s="51" t="s">
        <v>183</v>
      </c>
      <c r="C1114" s="51" t="s">
        <v>1273</v>
      </c>
      <c r="D1114" s="51" t="s">
        <v>63</v>
      </c>
      <c r="E1114" s="51" t="s">
        <v>50</v>
      </c>
      <c r="F1114" s="51">
        <v>719</v>
      </c>
      <c r="G1114" s="51">
        <v>24363</v>
      </c>
    </row>
    <row r="1115" spans="1:7">
      <c r="A1115" s="51">
        <v>27</v>
      </c>
      <c r="B1115" s="51" t="s">
        <v>183</v>
      </c>
      <c r="C1115" s="51" t="s">
        <v>1273</v>
      </c>
      <c r="D1115" s="51" t="s">
        <v>63</v>
      </c>
      <c r="E1115" s="51" t="s">
        <v>51</v>
      </c>
      <c r="F1115" s="51">
        <v>1936</v>
      </c>
      <c r="G1115" s="51">
        <v>24363</v>
      </c>
    </row>
    <row r="1116" spans="1:7">
      <c r="A1116" s="51">
        <v>27</v>
      </c>
      <c r="B1116" s="51" t="s">
        <v>183</v>
      </c>
      <c r="C1116" s="51" t="s">
        <v>1273</v>
      </c>
      <c r="D1116" s="51" t="s">
        <v>63</v>
      </c>
      <c r="E1116" s="51" t="s">
        <v>52</v>
      </c>
      <c r="F1116" s="51">
        <v>7002</v>
      </c>
      <c r="G1116" s="51">
        <v>24363</v>
      </c>
    </row>
    <row r="1117" spans="1:7">
      <c r="A1117" s="51">
        <v>27</v>
      </c>
      <c r="B1117" s="51" t="s">
        <v>183</v>
      </c>
      <c r="C1117" s="51" t="s">
        <v>1273</v>
      </c>
      <c r="D1117" s="51" t="s">
        <v>63</v>
      </c>
      <c r="E1117" s="51" t="s">
        <v>53</v>
      </c>
      <c r="F1117" s="51">
        <v>14706</v>
      </c>
      <c r="G1117" s="51">
        <v>24363</v>
      </c>
    </row>
    <row r="1118" spans="1:7">
      <c r="A1118" s="51">
        <v>27</v>
      </c>
      <c r="B1118" s="51" t="s">
        <v>183</v>
      </c>
      <c r="C1118" s="51" t="s">
        <v>1273</v>
      </c>
      <c r="D1118" s="51" t="s">
        <v>46</v>
      </c>
      <c r="E1118" s="51" t="s">
        <v>50</v>
      </c>
      <c r="F1118" s="51">
        <v>1065</v>
      </c>
      <c r="G1118" s="51">
        <v>28775</v>
      </c>
    </row>
    <row r="1119" spans="1:7">
      <c r="A1119" s="51">
        <v>27</v>
      </c>
      <c r="B1119" s="51" t="s">
        <v>183</v>
      </c>
      <c r="C1119" s="51" t="s">
        <v>1273</v>
      </c>
      <c r="D1119" s="51" t="s">
        <v>46</v>
      </c>
      <c r="E1119" s="51" t="s">
        <v>51</v>
      </c>
      <c r="F1119" s="51">
        <v>2608</v>
      </c>
      <c r="G1119" s="51">
        <v>28775</v>
      </c>
    </row>
    <row r="1120" spans="1:7">
      <c r="A1120" s="51">
        <v>27</v>
      </c>
      <c r="B1120" s="51" t="s">
        <v>183</v>
      </c>
      <c r="C1120" s="51" t="s">
        <v>1273</v>
      </c>
      <c r="D1120" s="51" t="s">
        <v>46</v>
      </c>
      <c r="E1120" s="51" t="s">
        <v>52</v>
      </c>
      <c r="F1120" s="51">
        <v>7412</v>
      </c>
      <c r="G1120" s="51">
        <v>28775</v>
      </c>
    </row>
    <row r="1121" spans="1:7">
      <c r="A1121" s="51">
        <v>27</v>
      </c>
      <c r="B1121" s="51" t="s">
        <v>183</v>
      </c>
      <c r="C1121" s="51" t="s">
        <v>1273</v>
      </c>
      <c r="D1121" s="51" t="s">
        <v>46</v>
      </c>
      <c r="E1121" s="51" t="s">
        <v>53</v>
      </c>
      <c r="F1121" s="51">
        <v>17690</v>
      </c>
      <c r="G1121" s="51">
        <v>28775</v>
      </c>
    </row>
    <row r="1122" spans="1:7">
      <c r="A1122" s="51">
        <v>27</v>
      </c>
      <c r="B1122" s="51" t="s">
        <v>183</v>
      </c>
      <c r="C1122" s="51" t="s">
        <v>1274</v>
      </c>
      <c r="D1122" s="51" t="s">
        <v>63</v>
      </c>
      <c r="E1122" s="51" t="s">
        <v>50</v>
      </c>
      <c r="F1122" s="51">
        <v>44</v>
      </c>
      <c r="G1122" s="51">
        <v>2627</v>
      </c>
    </row>
    <row r="1123" spans="1:7">
      <c r="A1123" s="51">
        <v>27</v>
      </c>
      <c r="B1123" s="51" t="s">
        <v>183</v>
      </c>
      <c r="C1123" s="51" t="s">
        <v>1274</v>
      </c>
      <c r="D1123" s="51" t="s">
        <v>63</v>
      </c>
      <c r="E1123" s="51" t="s">
        <v>51</v>
      </c>
      <c r="F1123" s="51">
        <v>137</v>
      </c>
      <c r="G1123" s="51">
        <v>2627</v>
      </c>
    </row>
    <row r="1124" spans="1:7">
      <c r="A1124" s="51">
        <v>27</v>
      </c>
      <c r="B1124" s="51" t="s">
        <v>183</v>
      </c>
      <c r="C1124" s="51" t="s">
        <v>1274</v>
      </c>
      <c r="D1124" s="51" t="s">
        <v>63</v>
      </c>
      <c r="E1124" s="51" t="s">
        <v>52</v>
      </c>
      <c r="F1124" s="51">
        <v>871</v>
      </c>
      <c r="G1124" s="51">
        <v>2627</v>
      </c>
    </row>
    <row r="1125" spans="1:7">
      <c r="A1125" s="51">
        <v>27</v>
      </c>
      <c r="B1125" s="51" t="s">
        <v>183</v>
      </c>
      <c r="C1125" s="51" t="s">
        <v>1274</v>
      </c>
      <c r="D1125" s="51" t="s">
        <v>63</v>
      </c>
      <c r="E1125" s="51" t="s">
        <v>53</v>
      </c>
      <c r="F1125" s="51">
        <v>1575</v>
      </c>
      <c r="G1125" s="51">
        <v>2627</v>
      </c>
    </row>
    <row r="1126" spans="1:7">
      <c r="A1126" s="51">
        <v>27</v>
      </c>
      <c r="B1126" s="51" t="s">
        <v>183</v>
      </c>
      <c r="C1126" s="51" t="s">
        <v>1274</v>
      </c>
      <c r="D1126" s="51" t="s">
        <v>46</v>
      </c>
      <c r="E1126" s="51" t="s">
        <v>50</v>
      </c>
      <c r="F1126" s="51">
        <v>63</v>
      </c>
      <c r="G1126" s="51">
        <v>2873</v>
      </c>
    </row>
    <row r="1127" spans="1:7">
      <c r="A1127" s="51">
        <v>27</v>
      </c>
      <c r="B1127" s="51" t="s">
        <v>183</v>
      </c>
      <c r="C1127" s="51" t="s">
        <v>1274</v>
      </c>
      <c r="D1127" s="51" t="s">
        <v>46</v>
      </c>
      <c r="E1127" s="51" t="s">
        <v>51</v>
      </c>
      <c r="F1127" s="51">
        <v>229</v>
      </c>
      <c r="G1127" s="51">
        <v>2873</v>
      </c>
    </row>
    <row r="1128" spans="1:7">
      <c r="A1128" s="51">
        <v>27</v>
      </c>
      <c r="B1128" s="51" t="s">
        <v>183</v>
      </c>
      <c r="C1128" s="51" t="s">
        <v>1274</v>
      </c>
      <c r="D1128" s="51" t="s">
        <v>46</v>
      </c>
      <c r="E1128" s="51" t="s">
        <v>52</v>
      </c>
      <c r="F1128" s="51">
        <v>801</v>
      </c>
      <c r="G1128" s="51">
        <v>2873</v>
      </c>
    </row>
    <row r="1129" spans="1:7">
      <c r="A1129" s="51">
        <v>27</v>
      </c>
      <c r="B1129" s="51" t="s">
        <v>183</v>
      </c>
      <c r="C1129" s="51" t="s">
        <v>1274</v>
      </c>
      <c r="D1129" s="51" t="s">
        <v>46</v>
      </c>
      <c r="E1129" s="51" t="s">
        <v>53</v>
      </c>
      <c r="F1129" s="51">
        <v>1780</v>
      </c>
      <c r="G1129" s="51">
        <v>2873</v>
      </c>
    </row>
    <row r="1130" spans="1:7">
      <c r="A1130" s="51">
        <v>27</v>
      </c>
      <c r="B1130" s="51" t="s">
        <v>183</v>
      </c>
      <c r="C1130" s="51" t="s">
        <v>109</v>
      </c>
      <c r="D1130" s="51" t="s">
        <v>63</v>
      </c>
      <c r="E1130" s="51" t="s">
        <v>50</v>
      </c>
      <c r="F1130" s="51">
        <v>7</v>
      </c>
      <c r="G1130" s="51">
        <v>1028</v>
      </c>
    </row>
    <row r="1131" spans="1:7">
      <c r="A1131" s="51">
        <v>27</v>
      </c>
      <c r="B1131" s="51" t="s">
        <v>183</v>
      </c>
      <c r="C1131" s="51" t="s">
        <v>109</v>
      </c>
      <c r="D1131" s="51" t="s">
        <v>63</v>
      </c>
      <c r="E1131" s="51" t="s">
        <v>51</v>
      </c>
      <c r="F1131" s="51">
        <v>36</v>
      </c>
      <c r="G1131" s="51">
        <v>1028</v>
      </c>
    </row>
    <row r="1132" spans="1:7">
      <c r="A1132" s="51">
        <v>27</v>
      </c>
      <c r="B1132" s="51" t="s">
        <v>183</v>
      </c>
      <c r="C1132" s="51" t="s">
        <v>109</v>
      </c>
      <c r="D1132" s="51" t="s">
        <v>63</v>
      </c>
      <c r="E1132" s="51" t="s">
        <v>52</v>
      </c>
      <c r="F1132" s="51">
        <v>265</v>
      </c>
      <c r="G1132" s="51">
        <v>1028</v>
      </c>
    </row>
    <row r="1133" spans="1:7">
      <c r="A1133" s="51">
        <v>27</v>
      </c>
      <c r="B1133" s="51" t="s">
        <v>183</v>
      </c>
      <c r="C1133" s="51" t="s">
        <v>109</v>
      </c>
      <c r="D1133" s="51" t="s">
        <v>63</v>
      </c>
      <c r="E1133" s="51" t="s">
        <v>53</v>
      </c>
      <c r="F1133" s="51">
        <v>720</v>
      </c>
      <c r="G1133" s="51">
        <v>1028</v>
      </c>
    </row>
    <row r="1134" spans="1:7">
      <c r="A1134" s="51">
        <v>27</v>
      </c>
      <c r="B1134" s="51" t="s">
        <v>183</v>
      </c>
      <c r="C1134" s="51" t="s">
        <v>109</v>
      </c>
      <c r="D1134" s="51" t="s">
        <v>46</v>
      </c>
      <c r="E1134" s="51" t="s">
        <v>50</v>
      </c>
      <c r="F1134" s="51">
        <v>19</v>
      </c>
      <c r="G1134" s="51">
        <v>1671</v>
      </c>
    </row>
    <row r="1135" spans="1:7">
      <c r="A1135" s="51">
        <v>27</v>
      </c>
      <c r="B1135" s="51" t="s">
        <v>183</v>
      </c>
      <c r="C1135" s="51" t="s">
        <v>109</v>
      </c>
      <c r="D1135" s="51" t="s">
        <v>46</v>
      </c>
      <c r="E1135" s="51" t="s">
        <v>51</v>
      </c>
      <c r="F1135" s="51">
        <v>61</v>
      </c>
      <c r="G1135" s="51">
        <v>1671</v>
      </c>
    </row>
    <row r="1136" spans="1:7">
      <c r="A1136" s="51">
        <v>27</v>
      </c>
      <c r="B1136" s="51" t="s">
        <v>183</v>
      </c>
      <c r="C1136" s="51" t="s">
        <v>109</v>
      </c>
      <c r="D1136" s="51" t="s">
        <v>46</v>
      </c>
      <c r="E1136" s="51" t="s">
        <v>52</v>
      </c>
      <c r="F1136" s="51">
        <v>418</v>
      </c>
      <c r="G1136" s="51">
        <v>1671</v>
      </c>
    </row>
    <row r="1137" spans="1:7">
      <c r="A1137" s="51">
        <v>27</v>
      </c>
      <c r="B1137" s="51" t="s">
        <v>183</v>
      </c>
      <c r="C1137" s="51" t="s">
        <v>109</v>
      </c>
      <c r="D1137" s="51" t="s">
        <v>46</v>
      </c>
      <c r="E1137" s="51" t="s">
        <v>53</v>
      </c>
      <c r="F1137" s="51">
        <v>1173</v>
      </c>
      <c r="G1137" s="51">
        <v>1671</v>
      </c>
    </row>
    <row r="1138" spans="1:7">
      <c r="A1138" s="51">
        <v>27</v>
      </c>
      <c r="B1138" s="51" t="s">
        <v>183</v>
      </c>
      <c r="C1138" s="51" t="s">
        <v>1275</v>
      </c>
      <c r="D1138" s="51" t="s">
        <v>63</v>
      </c>
      <c r="E1138" s="51" t="s">
        <v>50</v>
      </c>
      <c r="F1138" s="51">
        <v>1</v>
      </c>
      <c r="G1138" s="51">
        <v>4392</v>
      </c>
    </row>
    <row r="1139" spans="1:7">
      <c r="A1139" s="51">
        <v>27</v>
      </c>
      <c r="B1139" s="51" t="s">
        <v>183</v>
      </c>
      <c r="C1139" s="51" t="s">
        <v>1275</v>
      </c>
      <c r="D1139" s="51" t="s">
        <v>63</v>
      </c>
      <c r="E1139" s="51" t="s">
        <v>51</v>
      </c>
      <c r="F1139" s="51">
        <v>63</v>
      </c>
      <c r="G1139" s="51">
        <v>4392</v>
      </c>
    </row>
    <row r="1140" spans="1:7">
      <c r="A1140" s="51">
        <v>27</v>
      </c>
      <c r="B1140" s="51" t="s">
        <v>183</v>
      </c>
      <c r="C1140" s="51" t="s">
        <v>1275</v>
      </c>
      <c r="D1140" s="51" t="s">
        <v>63</v>
      </c>
      <c r="E1140" s="51" t="s">
        <v>52</v>
      </c>
      <c r="F1140" s="51">
        <v>978</v>
      </c>
      <c r="G1140" s="51">
        <v>4392</v>
      </c>
    </row>
    <row r="1141" spans="1:7">
      <c r="A1141" s="51">
        <v>27</v>
      </c>
      <c r="B1141" s="51" t="s">
        <v>183</v>
      </c>
      <c r="C1141" s="51" t="s">
        <v>1275</v>
      </c>
      <c r="D1141" s="51" t="s">
        <v>63</v>
      </c>
      <c r="E1141" s="51" t="s">
        <v>53</v>
      </c>
      <c r="F1141" s="51">
        <v>3350</v>
      </c>
      <c r="G1141" s="51">
        <v>4392</v>
      </c>
    </row>
    <row r="1142" spans="1:7">
      <c r="A1142" s="51">
        <v>27</v>
      </c>
      <c r="B1142" s="51" t="s">
        <v>183</v>
      </c>
      <c r="C1142" s="51" t="s">
        <v>1275</v>
      </c>
      <c r="D1142" s="51" t="s">
        <v>46</v>
      </c>
      <c r="E1142" s="51" t="s">
        <v>50</v>
      </c>
      <c r="F1142" s="51">
        <v>2</v>
      </c>
      <c r="G1142" s="51">
        <v>8629</v>
      </c>
    </row>
    <row r="1143" spans="1:7">
      <c r="A1143" s="51">
        <v>27</v>
      </c>
      <c r="B1143" s="51" t="s">
        <v>183</v>
      </c>
      <c r="C1143" s="51" t="s">
        <v>1275</v>
      </c>
      <c r="D1143" s="51" t="s">
        <v>46</v>
      </c>
      <c r="E1143" s="51" t="s">
        <v>51</v>
      </c>
      <c r="F1143" s="51">
        <v>112</v>
      </c>
      <c r="G1143" s="51">
        <v>8629</v>
      </c>
    </row>
    <row r="1144" spans="1:7">
      <c r="A1144" s="51">
        <v>27</v>
      </c>
      <c r="B1144" s="51" t="s">
        <v>183</v>
      </c>
      <c r="C1144" s="51" t="s">
        <v>1275</v>
      </c>
      <c r="D1144" s="51" t="s">
        <v>46</v>
      </c>
      <c r="E1144" s="51" t="s">
        <v>52</v>
      </c>
      <c r="F1144" s="51">
        <v>2010</v>
      </c>
      <c r="G1144" s="51">
        <v>8629</v>
      </c>
    </row>
    <row r="1145" spans="1:7">
      <c r="A1145" s="51">
        <v>27</v>
      </c>
      <c r="B1145" s="51" t="s">
        <v>183</v>
      </c>
      <c r="C1145" s="51" t="s">
        <v>1275</v>
      </c>
      <c r="D1145" s="51" t="s">
        <v>46</v>
      </c>
      <c r="E1145" s="51" t="s">
        <v>53</v>
      </c>
      <c r="F1145" s="51">
        <v>6505</v>
      </c>
      <c r="G1145" s="51">
        <v>8629</v>
      </c>
    </row>
    <row r="1146" spans="1:7">
      <c r="A1146" s="51">
        <v>27</v>
      </c>
      <c r="B1146" s="51" t="s">
        <v>183</v>
      </c>
      <c r="C1146" s="51" t="s">
        <v>59</v>
      </c>
      <c r="D1146" s="51" t="s">
        <v>63</v>
      </c>
      <c r="E1146" s="51" t="s">
        <v>50</v>
      </c>
      <c r="F1146" s="51">
        <v>2</v>
      </c>
      <c r="G1146" s="51">
        <v>10623</v>
      </c>
    </row>
    <row r="1147" spans="1:7">
      <c r="A1147" s="51">
        <v>27</v>
      </c>
      <c r="B1147" s="51" t="s">
        <v>183</v>
      </c>
      <c r="C1147" s="51" t="s">
        <v>59</v>
      </c>
      <c r="D1147" s="51" t="s">
        <v>63</v>
      </c>
      <c r="E1147" s="51" t="s">
        <v>51</v>
      </c>
      <c r="F1147" s="51">
        <v>198</v>
      </c>
      <c r="G1147" s="51">
        <v>10623</v>
      </c>
    </row>
    <row r="1148" spans="1:7">
      <c r="A1148" s="51">
        <v>27</v>
      </c>
      <c r="B1148" s="51" t="s">
        <v>183</v>
      </c>
      <c r="C1148" s="51" t="s">
        <v>59</v>
      </c>
      <c r="D1148" s="51" t="s">
        <v>63</v>
      </c>
      <c r="E1148" s="51" t="s">
        <v>52</v>
      </c>
      <c r="F1148" s="51">
        <v>2605</v>
      </c>
      <c r="G1148" s="51">
        <v>10623</v>
      </c>
    </row>
    <row r="1149" spans="1:7">
      <c r="A1149" s="51">
        <v>27</v>
      </c>
      <c r="B1149" s="51" t="s">
        <v>183</v>
      </c>
      <c r="C1149" s="51" t="s">
        <v>59</v>
      </c>
      <c r="D1149" s="51" t="s">
        <v>63</v>
      </c>
      <c r="E1149" s="51" t="s">
        <v>53</v>
      </c>
      <c r="F1149" s="51">
        <v>7818</v>
      </c>
      <c r="G1149" s="51">
        <v>10623</v>
      </c>
    </row>
    <row r="1150" spans="1:7">
      <c r="A1150" s="51">
        <v>27</v>
      </c>
      <c r="B1150" s="51" t="s">
        <v>183</v>
      </c>
      <c r="C1150" s="51" t="s">
        <v>59</v>
      </c>
      <c r="D1150" s="51" t="s">
        <v>46</v>
      </c>
      <c r="E1150" s="51" t="s">
        <v>50</v>
      </c>
      <c r="F1150" s="51">
        <v>2</v>
      </c>
      <c r="G1150" s="51">
        <v>15904</v>
      </c>
    </row>
    <row r="1151" spans="1:7">
      <c r="A1151" s="51">
        <v>27</v>
      </c>
      <c r="B1151" s="51" t="s">
        <v>183</v>
      </c>
      <c r="C1151" s="51" t="s">
        <v>59</v>
      </c>
      <c r="D1151" s="51" t="s">
        <v>46</v>
      </c>
      <c r="E1151" s="51" t="s">
        <v>51</v>
      </c>
      <c r="F1151" s="51">
        <v>341</v>
      </c>
      <c r="G1151" s="51">
        <v>15904</v>
      </c>
    </row>
    <row r="1152" spans="1:7">
      <c r="A1152" s="51">
        <v>27</v>
      </c>
      <c r="B1152" s="51" t="s">
        <v>183</v>
      </c>
      <c r="C1152" s="51" t="s">
        <v>59</v>
      </c>
      <c r="D1152" s="51" t="s">
        <v>46</v>
      </c>
      <c r="E1152" s="51" t="s">
        <v>52</v>
      </c>
      <c r="F1152" s="51">
        <v>4064</v>
      </c>
      <c r="G1152" s="51">
        <v>15904</v>
      </c>
    </row>
    <row r="1153" spans="1:7">
      <c r="A1153" s="51">
        <v>27</v>
      </c>
      <c r="B1153" s="51" t="s">
        <v>183</v>
      </c>
      <c r="C1153" s="51" t="s">
        <v>59</v>
      </c>
      <c r="D1153" s="51" t="s">
        <v>46</v>
      </c>
      <c r="E1153" s="51" t="s">
        <v>53</v>
      </c>
      <c r="F1153" s="51">
        <v>11497</v>
      </c>
      <c r="G1153" s="51">
        <v>15904</v>
      </c>
    </row>
    <row r="1154" spans="1:7">
      <c r="A1154" s="51">
        <v>27</v>
      </c>
      <c r="B1154" s="51" t="s">
        <v>183</v>
      </c>
      <c r="C1154" s="51" t="s">
        <v>1276</v>
      </c>
      <c r="D1154" s="51" t="s">
        <v>63</v>
      </c>
      <c r="E1154" s="51" t="s">
        <v>52</v>
      </c>
      <c r="F1154" s="51">
        <v>66</v>
      </c>
      <c r="G1154" s="51">
        <v>2134</v>
      </c>
    </row>
    <row r="1155" spans="1:7">
      <c r="A1155" s="51">
        <v>27</v>
      </c>
      <c r="B1155" s="51" t="s">
        <v>183</v>
      </c>
      <c r="C1155" s="51" t="s">
        <v>1276</v>
      </c>
      <c r="D1155" s="51" t="s">
        <v>63</v>
      </c>
      <c r="E1155" s="51" t="s">
        <v>53</v>
      </c>
      <c r="F1155" s="51">
        <v>2068</v>
      </c>
      <c r="G1155" s="51">
        <v>2134</v>
      </c>
    </row>
    <row r="1156" spans="1:7">
      <c r="A1156" s="51">
        <v>27</v>
      </c>
      <c r="B1156" s="51" t="s">
        <v>183</v>
      </c>
      <c r="C1156" s="51" t="s">
        <v>1276</v>
      </c>
      <c r="D1156" s="51" t="s">
        <v>46</v>
      </c>
      <c r="E1156" s="51" t="s">
        <v>52</v>
      </c>
      <c r="F1156" s="51">
        <v>94</v>
      </c>
      <c r="G1156" s="51">
        <v>3303</v>
      </c>
    </row>
    <row r="1157" spans="1:7">
      <c r="A1157" s="51">
        <v>27</v>
      </c>
      <c r="B1157" s="51" t="s">
        <v>183</v>
      </c>
      <c r="C1157" s="51" t="s">
        <v>1276</v>
      </c>
      <c r="D1157" s="51" t="s">
        <v>46</v>
      </c>
      <c r="E1157" s="51" t="s">
        <v>53</v>
      </c>
      <c r="F1157" s="51">
        <v>3209</v>
      </c>
      <c r="G1157" s="51">
        <v>3303</v>
      </c>
    </row>
    <row r="1158" spans="1:7">
      <c r="A1158" s="51">
        <v>27</v>
      </c>
      <c r="B1158" s="51" t="s">
        <v>183</v>
      </c>
      <c r="C1158" s="51" t="s">
        <v>61</v>
      </c>
      <c r="D1158" s="51" t="s">
        <v>63</v>
      </c>
      <c r="E1158" s="51" t="s">
        <v>48</v>
      </c>
      <c r="F1158" s="51">
        <v>294</v>
      </c>
      <c r="G1158" s="51">
        <v>11664</v>
      </c>
    </row>
    <row r="1159" spans="1:7">
      <c r="A1159" s="51">
        <v>27</v>
      </c>
      <c r="B1159" s="51" t="s">
        <v>183</v>
      </c>
      <c r="C1159" s="51" t="s">
        <v>61</v>
      </c>
      <c r="D1159" s="51" t="s">
        <v>63</v>
      </c>
      <c r="E1159" s="51" t="s">
        <v>49</v>
      </c>
      <c r="F1159" s="51">
        <v>376</v>
      </c>
      <c r="G1159" s="51">
        <v>11664</v>
      </c>
    </row>
    <row r="1160" spans="1:7">
      <c r="A1160" s="51">
        <v>27</v>
      </c>
      <c r="B1160" s="51" t="s">
        <v>183</v>
      </c>
      <c r="C1160" s="51" t="s">
        <v>61</v>
      </c>
      <c r="D1160" s="51" t="s">
        <v>63</v>
      </c>
      <c r="E1160" s="51" t="s">
        <v>50</v>
      </c>
      <c r="F1160" s="51">
        <v>291</v>
      </c>
      <c r="G1160" s="51">
        <v>11664</v>
      </c>
    </row>
    <row r="1161" spans="1:7">
      <c r="A1161" s="51">
        <v>27</v>
      </c>
      <c r="B1161" s="51" t="s">
        <v>183</v>
      </c>
      <c r="C1161" s="51" t="s">
        <v>61</v>
      </c>
      <c r="D1161" s="51" t="s">
        <v>63</v>
      </c>
      <c r="E1161" s="51" t="s">
        <v>51</v>
      </c>
      <c r="F1161" s="51">
        <v>146</v>
      </c>
      <c r="G1161" s="51">
        <v>11664</v>
      </c>
    </row>
    <row r="1162" spans="1:7">
      <c r="A1162" s="51">
        <v>27</v>
      </c>
      <c r="B1162" s="51" t="s">
        <v>183</v>
      </c>
      <c r="C1162" s="51" t="s">
        <v>61</v>
      </c>
      <c r="D1162" s="51" t="s">
        <v>63</v>
      </c>
      <c r="E1162" s="51" t="s">
        <v>52</v>
      </c>
      <c r="F1162" s="51">
        <v>712</v>
      </c>
      <c r="G1162" s="51">
        <v>11664</v>
      </c>
    </row>
    <row r="1163" spans="1:7">
      <c r="A1163" s="51">
        <v>27</v>
      </c>
      <c r="B1163" s="51" t="s">
        <v>183</v>
      </c>
      <c r="C1163" s="51" t="s">
        <v>61</v>
      </c>
      <c r="D1163" s="51" t="s">
        <v>63</v>
      </c>
      <c r="E1163" s="51" t="s">
        <v>53</v>
      </c>
      <c r="F1163" s="51">
        <v>9845</v>
      </c>
      <c r="G1163" s="51">
        <v>11664</v>
      </c>
    </row>
    <row r="1164" spans="1:7">
      <c r="A1164" s="51">
        <v>27</v>
      </c>
      <c r="B1164" s="51" t="s">
        <v>183</v>
      </c>
      <c r="C1164" s="51" t="s">
        <v>61</v>
      </c>
      <c r="D1164" s="51" t="s">
        <v>46</v>
      </c>
      <c r="E1164" s="51" t="s">
        <v>48</v>
      </c>
      <c r="F1164" s="51">
        <v>297</v>
      </c>
      <c r="G1164" s="51">
        <v>13508</v>
      </c>
    </row>
    <row r="1165" spans="1:7">
      <c r="A1165" s="51">
        <v>27</v>
      </c>
      <c r="B1165" s="51" t="s">
        <v>183</v>
      </c>
      <c r="C1165" s="51" t="s">
        <v>61</v>
      </c>
      <c r="D1165" s="51" t="s">
        <v>46</v>
      </c>
      <c r="E1165" s="51" t="s">
        <v>49</v>
      </c>
      <c r="F1165" s="51">
        <v>232</v>
      </c>
      <c r="G1165" s="51">
        <v>13508</v>
      </c>
    </row>
    <row r="1166" spans="1:7">
      <c r="A1166" s="51">
        <v>27</v>
      </c>
      <c r="B1166" s="51" t="s">
        <v>183</v>
      </c>
      <c r="C1166" s="51" t="s">
        <v>61</v>
      </c>
      <c r="D1166" s="51" t="s">
        <v>46</v>
      </c>
      <c r="E1166" s="51" t="s">
        <v>50</v>
      </c>
      <c r="F1166" s="51">
        <v>183</v>
      </c>
      <c r="G1166" s="51">
        <v>13508</v>
      </c>
    </row>
    <row r="1167" spans="1:7">
      <c r="A1167" s="51">
        <v>27</v>
      </c>
      <c r="B1167" s="51" t="s">
        <v>183</v>
      </c>
      <c r="C1167" s="51" t="s">
        <v>61</v>
      </c>
      <c r="D1167" s="51" t="s">
        <v>46</v>
      </c>
      <c r="E1167" s="51" t="s">
        <v>51</v>
      </c>
      <c r="F1167" s="51">
        <v>108</v>
      </c>
      <c r="G1167" s="51">
        <v>13508</v>
      </c>
    </row>
    <row r="1168" spans="1:7">
      <c r="A1168" s="51">
        <v>27</v>
      </c>
      <c r="B1168" s="51" t="s">
        <v>183</v>
      </c>
      <c r="C1168" s="51" t="s">
        <v>61</v>
      </c>
      <c r="D1168" s="51" t="s">
        <v>46</v>
      </c>
      <c r="E1168" s="51" t="s">
        <v>52</v>
      </c>
      <c r="F1168" s="51">
        <v>442</v>
      </c>
      <c r="G1168" s="51">
        <v>13508</v>
      </c>
    </row>
    <row r="1169" spans="1:7">
      <c r="A1169" s="51">
        <v>27</v>
      </c>
      <c r="B1169" s="51" t="s">
        <v>183</v>
      </c>
      <c r="C1169" s="51" t="s">
        <v>61</v>
      </c>
      <c r="D1169" s="51" t="s">
        <v>46</v>
      </c>
      <c r="E1169" s="51" t="s">
        <v>53</v>
      </c>
      <c r="F1169" s="51">
        <v>12246</v>
      </c>
      <c r="G1169" s="51">
        <v>13508</v>
      </c>
    </row>
    <row r="1170" spans="1:7">
      <c r="A1170" s="51">
        <v>27</v>
      </c>
      <c r="B1170" s="51" t="s">
        <v>183</v>
      </c>
      <c r="C1170" s="51" t="s">
        <v>45</v>
      </c>
      <c r="D1170" s="51" t="s">
        <v>63</v>
      </c>
      <c r="E1170" s="51" t="s">
        <v>48</v>
      </c>
      <c r="F1170" s="51">
        <v>853</v>
      </c>
      <c r="G1170" s="51"/>
    </row>
    <row r="1171" spans="1:7">
      <c r="A1171" s="51">
        <v>27</v>
      </c>
      <c r="B1171" s="51" t="s">
        <v>183</v>
      </c>
      <c r="C1171" s="51" t="s">
        <v>45</v>
      </c>
      <c r="D1171" s="51" t="s">
        <v>63</v>
      </c>
      <c r="E1171" s="51" t="s">
        <v>49</v>
      </c>
      <c r="F1171" s="51">
        <v>329</v>
      </c>
      <c r="G1171" s="51"/>
    </row>
    <row r="1172" spans="1:7">
      <c r="A1172" s="51">
        <v>27</v>
      </c>
      <c r="B1172" s="51" t="s">
        <v>183</v>
      </c>
      <c r="C1172" s="51" t="s">
        <v>45</v>
      </c>
      <c r="D1172" s="51" t="s">
        <v>63</v>
      </c>
      <c r="E1172" s="51" t="s">
        <v>50</v>
      </c>
      <c r="F1172" s="51">
        <v>220</v>
      </c>
      <c r="G1172" s="51"/>
    </row>
    <row r="1173" spans="1:7">
      <c r="A1173" s="51">
        <v>27</v>
      </c>
      <c r="B1173" s="51" t="s">
        <v>183</v>
      </c>
      <c r="C1173" s="51" t="s">
        <v>45</v>
      </c>
      <c r="D1173" s="51" t="s">
        <v>63</v>
      </c>
      <c r="E1173" s="51" t="s">
        <v>51</v>
      </c>
      <c r="F1173" s="51">
        <v>87</v>
      </c>
      <c r="G1173" s="51"/>
    </row>
    <row r="1174" spans="1:7">
      <c r="A1174" s="51">
        <v>27</v>
      </c>
      <c r="B1174" s="51" t="s">
        <v>183</v>
      </c>
      <c r="C1174" s="51" t="s">
        <v>45</v>
      </c>
      <c r="D1174" s="51" t="s">
        <v>63</v>
      </c>
      <c r="E1174" s="51" t="s">
        <v>52</v>
      </c>
      <c r="F1174" s="51">
        <v>371</v>
      </c>
      <c r="G1174" s="51"/>
    </row>
    <row r="1175" spans="1:7">
      <c r="A1175" s="51">
        <v>27</v>
      </c>
      <c r="B1175" s="51" t="s">
        <v>183</v>
      </c>
      <c r="C1175" s="51" t="s">
        <v>45</v>
      </c>
      <c r="D1175" s="51" t="s">
        <v>63</v>
      </c>
      <c r="E1175" s="51" t="s">
        <v>53</v>
      </c>
      <c r="F1175" s="51">
        <v>1962</v>
      </c>
      <c r="G1175" s="51"/>
    </row>
    <row r="1176" spans="1:7">
      <c r="A1176" s="51">
        <v>27</v>
      </c>
      <c r="B1176" s="51" t="s">
        <v>183</v>
      </c>
      <c r="C1176" s="51" t="s">
        <v>45</v>
      </c>
      <c r="D1176" s="51" t="s">
        <v>46</v>
      </c>
      <c r="E1176" s="51" t="s">
        <v>48</v>
      </c>
      <c r="F1176" s="51">
        <v>800</v>
      </c>
      <c r="G1176" s="51"/>
    </row>
    <row r="1177" spans="1:7">
      <c r="A1177" s="51">
        <v>27</v>
      </c>
      <c r="B1177" s="51" t="s">
        <v>183</v>
      </c>
      <c r="C1177" s="51" t="s">
        <v>45</v>
      </c>
      <c r="D1177" s="51" t="s">
        <v>46</v>
      </c>
      <c r="E1177" s="51" t="s">
        <v>49</v>
      </c>
      <c r="F1177" s="51">
        <v>288</v>
      </c>
      <c r="G1177" s="51"/>
    </row>
    <row r="1178" spans="1:7">
      <c r="A1178" s="51">
        <v>27</v>
      </c>
      <c r="B1178" s="51" t="s">
        <v>183</v>
      </c>
      <c r="C1178" s="51" t="s">
        <v>45</v>
      </c>
      <c r="D1178" s="51" t="s">
        <v>46</v>
      </c>
      <c r="E1178" s="51" t="s">
        <v>50</v>
      </c>
      <c r="F1178" s="51">
        <v>174</v>
      </c>
      <c r="G1178" s="51"/>
    </row>
    <row r="1179" spans="1:7">
      <c r="A1179" s="51">
        <v>27</v>
      </c>
      <c r="B1179" s="51" t="s">
        <v>183</v>
      </c>
      <c r="C1179" s="51" t="s">
        <v>45</v>
      </c>
      <c r="D1179" s="51" t="s">
        <v>46</v>
      </c>
      <c r="E1179" s="51" t="s">
        <v>51</v>
      </c>
      <c r="F1179" s="51">
        <v>78</v>
      </c>
      <c r="G1179" s="51"/>
    </row>
    <row r="1180" spans="1:7">
      <c r="A1180" s="51">
        <v>27</v>
      </c>
      <c r="B1180" s="51" t="s">
        <v>183</v>
      </c>
      <c r="C1180" s="51" t="s">
        <v>45</v>
      </c>
      <c r="D1180" s="51" t="s">
        <v>46</v>
      </c>
      <c r="E1180" s="51" t="s">
        <v>52</v>
      </c>
      <c r="F1180" s="51">
        <v>343</v>
      </c>
      <c r="G1180" s="51"/>
    </row>
    <row r="1181" spans="1:7">
      <c r="A1181" s="51">
        <v>27</v>
      </c>
      <c r="B1181" s="51" t="s">
        <v>183</v>
      </c>
      <c r="C1181" s="51" t="s">
        <v>45</v>
      </c>
      <c r="D1181" s="51" t="s">
        <v>46</v>
      </c>
      <c r="E1181" s="51" t="s">
        <v>53</v>
      </c>
      <c r="F1181" s="51">
        <v>2363</v>
      </c>
      <c r="G1181" s="51"/>
    </row>
    <row r="1182" spans="1:7">
      <c r="A1182" s="51">
        <v>41</v>
      </c>
      <c r="B1182" s="51" t="s">
        <v>184</v>
      </c>
      <c r="C1182" s="51" t="s">
        <v>1350</v>
      </c>
      <c r="D1182" s="51" t="s">
        <v>63</v>
      </c>
      <c r="E1182" s="51" t="s">
        <v>1349</v>
      </c>
      <c r="F1182" s="51">
        <v>160</v>
      </c>
      <c r="G1182" s="51"/>
    </row>
    <row r="1183" spans="1:7">
      <c r="A1183" s="51">
        <v>41</v>
      </c>
      <c r="B1183" s="51" t="s">
        <v>184</v>
      </c>
      <c r="C1183" s="51" t="s">
        <v>1350</v>
      </c>
      <c r="D1183" s="51" t="s">
        <v>46</v>
      </c>
      <c r="E1183" s="51" t="s">
        <v>1349</v>
      </c>
      <c r="F1183" s="51">
        <v>156</v>
      </c>
      <c r="G1183" s="51"/>
    </row>
    <row r="1184" spans="1:7">
      <c r="A1184" s="51">
        <v>41</v>
      </c>
      <c r="B1184" s="51" t="s">
        <v>184</v>
      </c>
      <c r="C1184" s="51" t="s">
        <v>54</v>
      </c>
      <c r="D1184" s="51" t="s">
        <v>63</v>
      </c>
      <c r="E1184" s="51" t="s">
        <v>48</v>
      </c>
      <c r="F1184" s="51">
        <v>29</v>
      </c>
      <c r="G1184" s="51">
        <v>38</v>
      </c>
    </row>
    <row r="1185" spans="1:7">
      <c r="A1185" s="51">
        <v>41</v>
      </c>
      <c r="B1185" s="51" t="s">
        <v>184</v>
      </c>
      <c r="C1185" s="51" t="s">
        <v>54</v>
      </c>
      <c r="D1185" s="51" t="s">
        <v>63</v>
      </c>
      <c r="E1185" s="51" t="s">
        <v>49</v>
      </c>
      <c r="F1185" s="51">
        <v>4</v>
      </c>
      <c r="G1185" s="51">
        <v>38</v>
      </c>
    </row>
    <row r="1186" spans="1:7">
      <c r="A1186" s="51">
        <v>41</v>
      </c>
      <c r="B1186" s="51" t="s">
        <v>184</v>
      </c>
      <c r="C1186" s="51" t="s">
        <v>54</v>
      </c>
      <c r="D1186" s="51" t="s">
        <v>63</v>
      </c>
      <c r="E1186" s="51" t="s">
        <v>50</v>
      </c>
      <c r="F1186" s="51">
        <v>1</v>
      </c>
      <c r="G1186" s="51">
        <v>38</v>
      </c>
    </row>
    <row r="1187" spans="1:7">
      <c r="A1187" s="51">
        <v>41</v>
      </c>
      <c r="B1187" s="51" t="s">
        <v>184</v>
      </c>
      <c r="C1187" s="51" t="s">
        <v>54</v>
      </c>
      <c r="D1187" s="51" t="s">
        <v>63</v>
      </c>
      <c r="E1187" s="51" t="s">
        <v>52</v>
      </c>
      <c r="F1187" s="51">
        <v>1</v>
      </c>
      <c r="G1187" s="51">
        <v>38</v>
      </c>
    </row>
    <row r="1188" spans="1:7">
      <c r="A1188" s="51">
        <v>41</v>
      </c>
      <c r="B1188" s="51" t="s">
        <v>184</v>
      </c>
      <c r="C1188" s="51" t="s">
        <v>54</v>
      </c>
      <c r="D1188" s="51" t="s">
        <v>63</v>
      </c>
      <c r="E1188" s="51" t="s">
        <v>53</v>
      </c>
      <c r="F1188" s="51">
        <v>3</v>
      </c>
      <c r="G1188" s="51">
        <v>38</v>
      </c>
    </row>
    <row r="1189" spans="1:7">
      <c r="A1189" s="51">
        <v>41</v>
      </c>
      <c r="B1189" s="51" t="s">
        <v>184</v>
      </c>
      <c r="C1189" s="51" t="s">
        <v>54</v>
      </c>
      <c r="D1189" s="51" t="s">
        <v>46</v>
      </c>
      <c r="E1189" s="51" t="s">
        <v>48</v>
      </c>
      <c r="F1189" s="51">
        <v>34</v>
      </c>
      <c r="G1189" s="51">
        <v>37</v>
      </c>
    </row>
    <row r="1190" spans="1:7">
      <c r="A1190" s="51">
        <v>41</v>
      </c>
      <c r="B1190" s="51" t="s">
        <v>184</v>
      </c>
      <c r="C1190" s="51" t="s">
        <v>54</v>
      </c>
      <c r="D1190" s="51" t="s">
        <v>46</v>
      </c>
      <c r="E1190" s="51" t="s">
        <v>49</v>
      </c>
      <c r="F1190" s="51">
        <v>1</v>
      </c>
      <c r="G1190" s="51">
        <v>37</v>
      </c>
    </row>
    <row r="1191" spans="1:7">
      <c r="A1191" s="51">
        <v>41</v>
      </c>
      <c r="B1191" s="51" t="s">
        <v>184</v>
      </c>
      <c r="C1191" s="51" t="s">
        <v>54</v>
      </c>
      <c r="D1191" s="51" t="s">
        <v>46</v>
      </c>
      <c r="E1191" s="51" t="s">
        <v>53</v>
      </c>
      <c r="F1191" s="51">
        <v>2</v>
      </c>
      <c r="G1191" s="51">
        <v>37</v>
      </c>
    </row>
    <row r="1192" spans="1:7">
      <c r="A1192" s="51">
        <v>41</v>
      </c>
      <c r="B1192" s="51" t="s">
        <v>184</v>
      </c>
      <c r="C1192" s="51" t="s">
        <v>55</v>
      </c>
      <c r="D1192" s="51" t="s">
        <v>63</v>
      </c>
      <c r="E1192" s="51" t="s">
        <v>48</v>
      </c>
      <c r="F1192" s="51">
        <v>25</v>
      </c>
      <c r="G1192" s="51">
        <v>734</v>
      </c>
    </row>
    <row r="1193" spans="1:7">
      <c r="A1193" s="51">
        <v>41</v>
      </c>
      <c r="B1193" s="51" t="s">
        <v>184</v>
      </c>
      <c r="C1193" s="51" t="s">
        <v>55</v>
      </c>
      <c r="D1193" s="51" t="s">
        <v>63</v>
      </c>
      <c r="E1193" s="51" t="s">
        <v>49</v>
      </c>
      <c r="F1193" s="51">
        <v>172</v>
      </c>
      <c r="G1193" s="51">
        <v>734</v>
      </c>
    </row>
    <row r="1194" spans="1:7">
      <c r="A1194" s="51">
        <v>41</v>
      </c>
      <c r="B1194" s="51" t="s">
        <v>184</v>
      </c>
      <c r="C1194" s="51" t="s">
        <v>55</v>
      </c>
      <c r="D1194" s="51" t="s">
        <v>63</v>
      </c>
      <c r="E1194" s="51" t="s">
        <v>50</v>
      </c>
      <c r="F1194" s="51">
        <v>41</v>
      </c>
      <c r="G1194" s="51">
        <v>734</v>
      </c>
    </row>
    <row r="1195" spans="1:7">
      <c r="A1195" s="51">
        <v>41</v>
      </c>
      <c r="B1195" s="51" t="s">
        <v>184</v>
      </c>
      <c r="C1195" s="51" t="s">
        <v>55</v>
      </c>
      <c r="D1195" s="51" t="s">
        <v>63</v>
      </c>
      <c r="E1195" s="51" t="s">
        <v>51</v>
      </c>
      <c r="F1195" s="51">
        <v>5</v>
      </c>
      <c r="G1195" s="51">
        <v>734</v>
      </c>
    </row>
    <row r="1196" spans="1:7">
      <c r="A1196" s="51">
        <v>41</v>
      </c>
      <c r="B1196" s="51" t="s">
        <v>184</v>
      </c>
      <c r="C1196" s="51" t="s">
        <v>55</v>
      </c>
      <c r="D1196" s="51" t="s">
        <v>63</v>
      </c>
      <c r="E1196" s="51" t="s">
        <v>52</v>
      </c>
      <c r="F1196" s="51">
        <v>50</v>
      </c>
      <c r="G1196" s="51">
        <v>734</v>
      </c>
    </row>
    <row r="1197" spans="1:7">
      <c r="A1197" s="51">
        <v>41</v>
      </c>
      <c r="B1197" s="51" t="s">
        <v>184</v>
      </c>
      <c r="C1197" s="51" t="s">
        <v>55</v>
      </c>
      <c r="D1197" s="51" t="s">
        <v>63</v>
      </c>
      <c r="E1197" s="51" t="s">
        <v>53</v>
      </c>
      <c r="F1197" s="51">
        <v>441</v>
      </c>
      <c r="G1197" s="51">
        <v>734</v>
      </c>
    </row>
    <row r="1198" spans="1:7">
      <c r="A1198" s="51">
        <v>41</v>
      </c>
      <c r="B1198" s="51" t="s">
        <v>184</v>
      </c>
      <c r="C1198" s="51" t="s">
        <v>55</v>
      </c>
      <c r="D1198" s="51" t="s">
        <v>46</v>
      </c>
      <c r="E1198" s="51" t="s">
        <v>48</v>
      </c>
      <c r="F1198" s="51">
        <v>28</v>
      </c>
      <c r="G1198" s="51">
        <v>555</v>
      </c>
    </row>
    <row r="1199" spans="1:7">
      <c r="A1199" s="51">
        <v>41</v>
      </c>
      <c r="B1199" s="51" t="s">
        <v>184</v>
      </c>
      <c r="C1199" s="51" t="s">
        <v>55</v>
      </c>
      <c r="D1199" s="51" t="s">
        <v>46</v>
      </c>
      <c r="E1199" s="51" t="s">
        <v>49</v>
      </c>
      <c r="F1199" s="51">
        <v>158</v>
      </c>
      <c r="G1199" s="51">
        <v>555</v>
      </c>
    </row>
    <row r="1200" spans="1:7">
      <c r="A1200" s="51">
        <v>41</v>
      </c>
      <c r="B1200" s="51" t="s">
        <v>184</v>
      </c>
      <c r="C1200" s="51" t="s">
        <v>55</v>
      </c>
      <c r="D1200" s="51" t="s">
        <v>46</v>
      </c>
      <c r="E1200" s="51" t="s">
        <v>50</v>
      </c>
      <c r="F1200" s="51">
        <v>20</v>
      </c>
      <c r="G1200" s="51">
        <v>555</v>
      </c>
    </row>
    <row r="1201" spans="1:7">
      <c r="A1201" s="51">
        <v>41</v>
      </c>
      <c r="B1201" s="51" t="s">
        <v>184</v>
      </c>
      <c r="C1201" s="51" t="s">
        <v>55</v>
      </c>
      <c r="D1201" s="51" t="s">
        <v>46</v>
      </c>
      <c r="E1201" s="51" t="s">
        <v>51</v>
      </c>
      <c r="F1201" s="51">
        <v>5</v>
      </c>
      <c r="G1201" s="51">
        <v>555</v>
      </c>
    </row>
    <row r="1202" spans="1:7">
      <c r="A1202" s="51">
        <v>41</v>
      </c>
      <c r="B1202" s="51" t="s">
        <v>184</v>
      </c>
      <c r="C1202" s="51" t="s">
        <v>55</v>
      </c>
      <c r="D1202" s="51" t="s">
        <v>46</v>
      </c>
      <c r="E1202" s="51" t="s">
        <v>52</v>
      </c>
      <c r="F1202" s="51">
        <v>15</v>
      </c>
      <c r="G1202" s="51">
        <v>555</v>
      </c>
    </row>
    <row r="1203" spans="1:7">
      <c r="A1203" s="51">
        <v>41</v>
      </c>
      <c r="B1203" s="51" t="s">
        <v>184</v>
      </c>
      <c r="C1203" s="51" t="s">
        <v>55</v>
      </c>
      <c r="D1203" s="51" t="s">
        <v>46</v>
      </c>
      <c r="E1203" s="51" t="s">
        <v>53</v>
      </c>
      <c r="F1203" s="51">
        <v>329</v>
      </c>
      <c r="G1203" s="51">
        <v>555</v>
      </c>
    </row>
    <row r="1204" spans="1:7">
      <c r="A1204" s="51">
        <v>41</v>
      </c>
      <c r="B1204" s="51" t="s">
        <v>184</v>
      </c>
      <c r="C1204" s="51" t="s">
        <v>56</v>
      </c>
      <c r="D1204" s="51" t="s">
        <v>63</v>
      </c>
      <c r="E1204" s="51" t="s">
        <v>49</v>
      </c>
      <c r="F1204" s="51">
        <v>15</v>
      </c>
      <c r="G1204" s="51">
        <v>421</v>
      </c>
    </row>
    <row r="1205" spans="1:7">
      <c r="A1205" s="51">
        <v>41</v>
      </c>
      <c r="B1205" s="51" t="s">
        <v>184</v>
      </c>
      <c r="C1205" s="51" t="s">
        <v>56</v>
      </c>
      <c r="D1205" s="51" t="s">
        <v>63</v>
      </c>
      <c r="E1205" s="51" t="s">
        <v>50</v>
      </c>
      <c r="F1205" s="51">
        <v>131</v>
      </c>
      <c r="G1205" s="51">
        <v>421</v>
      </c>
    </row>
    <row r="1206" spans="1:7">
      <c r="A1206" s="51">
        <v>41</v>
      </c>
      <c r="B1206" s="51" t="s">
        <v>184</v>
      </c>
      <c r="C1206" s="51" t="s">
        <v>56</v>
      </c>
      <c r="D1206" s="51" t="s">
        <v>63</v>
      </c>
      <c r="E1206" s="51" t="s">
        <v>51</v>
      </c>
      <c r="F1206" s="51">
        <v>34</v>
      </c>
      <c r="G1206" s="51">
        <v>421</v>
      </c>
    </row>
    <row r="1207" spans="1:7">
      <c r="A1207" s="51">
        <v>41</v>
      </c>
      <c r="B1207" s="51" t="s">
        <v>184</v>
      </c>
      <c r="C1207" s="51" t="s">
        <v>56</v>
      </c>
      <c r="D1207" s="51" t="s">
        <v>63</v>
      </c>
      <c r="E1207" s="51" t="s">
        <v>52</v>
      </c>
      <c r="F1207" s="51">
        <v>71</v>
      </c>
      <c r="G1207" s="51">
        <v>421</v>
      </c>
    </row>
    <row r="1208" spans="1:7">
      <c r="A1208" s="51">
        <v>41</v>
      </c>
      <c r="B1208" s="51" t="s">
        <v>184</v>
      </c>
      <c r="C1208" s="51" t="s">
        <v>56</v>
      </c>
      <c r="D1208" s="51" t="s">
        <v>63</v>
      </c>
      <c r="E1208" s="51" t="s">
        <v>53</v>
      </c>
      <c r="F1208" s="51">
        <v>170</v>
      </c>
      <c r="G1208" s="51">
        <v>421</v>
      </c>
    </row>
    <row r="1209" spans="1:7">
      <c r="A1209" s="51">
        <v>41</v>
      </c>
      <c r="B1209" s="51" t="s">
        <v>184</v>
      </c>
      <c r="C1209" s="51" t="s">
        <v>56</v>
      </c>
      <c r="D1209" s="51" t="s">
        <v>46</v>
      </c>
      <c r="E1209" s="51" t="s">
        <v>49</v>
      </c>
      <c r="F1209" s="51">
        <v>16</v>
      </c>
      <c r="G1209" s="51">
        <v>343</v>
      </c>
    </row>
    <row r="1210" spans="1:7">
      <c r="A1210" s="51">
        <v>41</v>
      </c>
      <c r="B1210" s="51" t="s">
        <v>184</v>
      </c>
      <c r="C1210" s="51" t="s">
        <v>56</v>
      </c>
      <c r="D1210" s="51" t="s">
        <v>46</v>
      </c>
      <c r="E1210" s="51" t="s">
        <v>50</v>
      </c>
      <c r="F1210" s="51">
        <v>111</v>
      </c>
      <c r="G1210" s="51">
        <v>343</v>
      </c>
    </row>
    <row r="1211" spans="1:7">
      <c r="A1211" s="51">
        <v>41</v>
      </c>
      <c r="B1211" s="51" t="s">
        <v>184</v>
      </c>
      <c r="C1211" s="51" t="s">
        <v>56</v>
      </c>
      <c r="D1211" s="51" t="s">
        <v>46</v>
      </c>
      <c r="E1211" s="51" t="s">
        <v>51</v>
      </c>
      <c r="F1211" s="51">
        <v>21</v>
      </c>
      <c r="G1211" s="51">
        <v>343</v>
      </c>
    </row>
    <row r="1212" spans="1:7">
      <c r="A1212" s="51">
        <v>41</v>
      </c>
      <c r="B1212" s="51" t="s">
        <v>184</v>
      </c>
      <c r="C1212" s="51" t="s">
        <v>56</v>
      </c>
      <c r="D1212" s="51" t="s">
        <v>46</v>
      </c>
      <c r="E1212" s="51" t="s">
        <v>52</v>
      </c>
      <c r="F1212" s="51">
        <v>51</v>
      </c>
      <c r="G1212" s="51">
        <v>343</v>
      </c>
    </row>
    <row r="1213" spans="1:7">
      <c r="A1213" s="51">
        <v>41</v>
      </c>
      <c r="B1213" s="51" t="s">
        <v>184</v>
      </c>
      <c r="C1213" s="51" t="s">
        <v>56</v>
      </c>
      <c r="D1213" s="51" t="s">
        <v>46</v>
      </c>
      <c r="E1213" s="51" t="s">
        <v>53</v>
      </c>
      <c r="F1213" s="51">
        <v>144</v>
      </c>
      <c r="G1213" s="51">
        <v>343</v>
      </c>
    </row>
    <row r="1214" spans="1:7">
      <c r="A1214" s="51">
        <v>41</v>
      </c>
      <c r="B1214" s="51" t="s">
        <v>184</v>
      </c>
      <c r="C1214" s="51" t="s">
        <v>1273</v>
      </c>
      <c r="D1214" s="51" t="s">
        <v>63</v>
      </c>
      <c r="E1214" s="51" t="s">
        <v>50</v>
      </c>
      <c r="F1214" s="51">
        <v>9</v>
      </c>
      <c r="G1214" s="51">
        <v>560</v>
      </c>
    </row>
    <row r="1215" spans="1:7">
      <c r="A1215" s="51">
        <v>41</v>
      </c>
      <c r="B1215" s="51" t="s">
        <v>184</v>
      </c>
      <c r="C1215" s="51" t="s">
        <v>1273</v>
      </c>
      <c r="D1215" s="51" t="s">
        <v>63</v>
      </c>
      <c r="E1215" s="51" t="s">
        <v>51</v>
      </c>
      <c r="F1215" s="51">
        <v>21</v>
      </c>
      <c r="G1215" s="51">
        <v>560</v>
      </c>
    </row>
    <row r="1216" spans="1:7">
      <c r="A1216" s="51">
        <v>41</v>
      </c>
      <c r="B1216" s="51" t="s">
        <v>184</v>
      </c>
      <c r="C1216" s="51" t="s">
        <v>1273</v>
      </c>
      <c r="D1216" s="51" t="s">
        <v>63</v>
      </c>
      <c r="E1216" s="51" t="s">
        <v>52</v>
      </c>
      <c r="F1216" s="51">
        <v>140</v>
      </c>
      <c r="G1216" s="51">
        <v>560</v>
      </c>
    </row>
    <row r="1217" spans="1:7">
      <c r="A1217" s="51">
        <v>41</v>
      </c>
      <c r="B1217" s="51" t="s">
        <v>184</v>
      </c>
      <c r="C1217" s="51" t="s">
        <v>1273</v>
      </c>
      <c r="D1217" s="51" t="s">
        <v>63</v>
      </c>
      <c r="E1217" s="51" t="s">
        <v>53</v>
      </c>
      <c r="F1217" s="51">
        <v>390</v>
      </c>
      <c r="G1217" s="51">
        <v>560</v>
      </c>
    </row>
    <row r="1218" spans="1:7">
      <c r="A1218" s="51">
        <v>41</v>
      </c>
      <c r="B1218" s="51" t="s">
        <v>184</v>
      </c>
      <c r="C1218" s="51" t="s">
        <v>1273</v>
      </c>
      <c r="D1218" s="51" t="s">
        <v>46</v>
      </c>
      <c r="E1218" s="51" t="s">
        <v>50</v>
      </c>
      <c r="F1218" s="51">
        <v>7</v>
      </c>
      <c r="G1218" s="51">
        <v>366</v>
      </c>
    </row>
    <row r="1219" spans="1:7">
      <c r="A1219" s="51">
        <v>41</v>
      </c>
      <c r="B1219" s="51" t="s">
        <v>184</v>
      </c>
      <c r="C1219" s="51" t="s">
        <v>1273</v>
      </c>
      <c r="D1219" s="51" t="s">
        <v>46</v>
      </c>
      <c r="E1219" s="51" t="s">
        <v>51</v>
      </c>
      <c r="F1219" s="51">
        <v>33</v>
      </c>
      <c r="G1219" s="51">
        <v>366</v>
      </c>
    </row>
    <row r="1220" spans="1:7">
      <c r="A1220" s="51">
        <v>41</v>
      </c>
      <c r="B1220" s="51" t="s">
        <v>184</v>
      </c>
      <c r="C1220" s="51" t="s">
        <v>1273</v>
      </c>
      <c r="D1220" s="51" t="s">
        <v>46</v>
      </c>
      <c r="E1220" s="51" t="s">
        <v>52</v>
      </c>
      <c r="F1220" s="51">
        <v>80</v>
      </c>
      <c r="G1220" s="51">
        <v>366</v>
      </c>
    </row>
    <row r="1221" spans="1:7">
      <c r="A1221" s="51">
        <v>41</v>
      </c>
      <c r="B1221" s="51" t="s">
        <v>184</v>
      </c>
      <c r="C1221" s="51" t="s">
        <v>1273</v>
      </c>
      <c r="D1221" s="51" t="s">
        <v>46</v>
      </c>
      <c r="E1221" s="51" t="s">
        <v>53</v>
      </c>
      <c r="F1221" s="51">
        <v>246</v>
      </c>
      <c r="G1221" s="51">
        <v>366</v>
      </c>
    </row>
    <row r="1222" spans="1:7">
      <c r="A1222" s="51">
        <v>41</v>
      </c>
      <c r="B1222" s="51" t="s">
        <v>184</v>
      </c>
      <c r="C1222" s="51" t="s">
        <v>1274</v>
      </c>
      <c r="D1222" s="51" t="s">
        <v>63</v>
      </c>
      <c r="E1222" s="51" t="s">
        <v>50</v>
      </c>
      <c r="F1222" s="51">
        <v>3</v>
      </c>
      <c r="G1222" s="51">
        <v>151</v>
      </c>
    </row>
    <row r="1223" spans="1:7">
      <c r="A1223" s="51">
        <v>41</v>
      </c>
      <c r="B1223" s="51" t="s">
        <v>184</v>
      </c>
      <c r="C1223" s="51" t="s">
        <v>1274</v>
      </c>
      <c r="D1223" s="51" t="s">
        <v>63</v>
      </c>
      <c r="E1223" s="51" t="s">
        <v>51</v>
      </c>
      <c r="F1223" s="51">
        <v>6</v>
      </c>
      <c r="G1223" s="51">
        <v>151</v>
      </c>
    </row>
    <row r="1224" spans="1:7">
      <c r="A1224" s="51">
        <v>41</v>
      </c>
      <c r="B1224" s="51" t="s">
        <v>184</v>
      </c>
      <c r="C1224" s="51" t="s">
        <v>1274</v>
      </c>
      <c r="D1224" s="51" t="s">
        <v>63</v>
      </c>
      <c r="E1224" s="51" t="s">
        <v>52</v>
      </c>
      <c r="F1224" s="51">
        <v>45</v>
      </c>
      <c r="G1224" s="51">
        <v>151</v>
      </c>
    </row>
    <row r="1225" spans="1:7">
      <c r="A1225" s="51">
        <v>41</v>
      </c>
      <c r="B1225" s="51" t="s">
        <v>184</v>
      </c>
      <c r="C1225" s="51" t="s">
        <v>1274</v>
      </c>
      <c r="D1225" s="51" t="s">
        <v>63</v>
      </c>
      <c r="E1225" s="51" t="s">
        <v>53</v>
      </c>
      <c r="F1225" s="51">
        <v>97</v>
      </c>
      <c r="G1225" s="51">
        <v>151</v>
      </c>
    </row>
    <row r="1226" spans="1:7">
      <c r="A1226" s="51">
        <v>41</v>
      </c>
      <c r="B1226" s="51" t="s">
        <v>184</v>
      </c>
      <c r="C1226" s="51" t="s">
        <v>1274</v>
      </c>
      <c r="D1226" s="51" t="s">
        <v>46</v>
      </c>
      <c r="E1226" s="51" t="s">
        <v>50</v>
      </c>
      <c r="F1226" s="51">
        <v>1</v>
      </c>
      <c r="G1226" s="51">
        <v>72</v>
      </c>
    </row>
    <row r="1227" spans="1:7">
      <c r="A1227" s="51">
        <v>41</v>
      </c>
      <c r="B1227" s="51" t="s">
        <v>184</v>
      </c>
      <c r="C1227" s="51" t="s">
        <v>1274</v>
      </c>
      <c r="D1227" s="51" t="s">
        <v>46</v>
      </c>
      <c r="E1227" s="51" t="s">
        <v>51</v>
      </c>
      <c r="F1227" s="51">
        <v>4</v>
      </c>
      <c r="G1227" s="51">
        <v>72</v>
      </c>
    </row>
    <row r="1228" spans="1:7">
      <c r="A1228" s="51">
        <v>41</v>
      </c>
      <c r="B1228" s="51" t="s">
        <v>184</v>
      </c>
      <c r="C1228" s="51" t="s">
        <v>1274</v>
      </c>
      <c r="D1228" s="51" t="s">
        <v>46</v>
      </c>
      <c r="E1228" s="51" t="s">
        <v>52</v>
      </c>
      <c r="F1228" s="51">
        <v>23</v>
      </c>
      <c r="G1228" s="51">
        <v>72</v>
      </c>
    </row>
    <row r="1229" spans="1:7">
      <c r="A1229" s="51">
        <v>41</v>
      </c>
      <c r="B1229" s="51" t="s">
        <v>184</v>
      </c>
      <c r="C1229" s="51" t="s">
        <v>1274</v>
      </c>
      <c r="D1229" s="51" t="s">
        <v>46</v>
      </c>
      <c r="E1229" s="51" t="s">
        <v>53</v>
      </c>
      <c r="F1229" s="51">
        <v>44</v>
      </c>
      <c r="G1229" s="51">
        <v>72</v>
      </c>
    </row>
    <row r="1230" spans="1:7">
      <c r="A1230" s="51">
        <v>41</v>
      </c>
      <c r="B1230" s="51" t="s">
        <v>184</v>
      </c>
      <c r="C1230" s="51" t="s">
        <v>109</v>
      </c>
      <c r="D1230" s="51" t="s">
        <v>63</v>
      </c>
      <c r="E1230" s="51" t="s">
        <v>51</v>
      </c>
      <c r="F1230" s="51">
        <v>1</v>
      </c>
      <c r="G1230" s="51">
        <v>30</v>
      </c>
    </row>
    <row r="1231" spans="1:7">
      <c r="A1231" s="51">
        <v>41</v>
      </c>
      <c r="B1231" s="51" t="s">
        <v>184</v>
      </c>
      <c r="C1231" s="51" t="s">
        <v>109</v>
      </c>
      <c r="D1231" s="51" t="s">
        <v>63</v>
      </c>
      <c r="E1231" s="51" t="s">
        <v>52</v>
      </c>
      <c r="F1231" s="51">
        <v>6</v>
      </c>
      <c r="G1231" s="51">
        <v>30</v>
      </c>
    </row>
    <row r="1232" spans="1:7">
      <c r="A1232" s="51">
        <v>41</v>
      </c>
      <c r="B1232" s="51" t="s">
        <v>184</v>
      </c>
      <c r="C1232" s="51" t="s">
        <v>109</v>
      </c>
      <c r="D1232" s="51" t="s">
        <v>63</v>
      </c>
      <c r="E1232" s="51" t="s">
        <v>53</v>
      </c>
      <c r="F1232" s="51">
        <v>23</v>
      </c>
      <c r="G1232" s="51">
        <v>30</v>
      </c>
    </row>
    <row r="1233" spans="1:7">
      <c r="A1233" s="51">
        <v>41</v>
      </c>
      <c r="B1233" s="51" t="s">
        <v>184</v>
      </c>
      <c r="C1233" s="51" t="s">
        <v>109</v>
      </c>
      <c r="D1233" s="51" t="s">
        <v>46</v>
      </c>
      <c r="E1233" s="51" t="s">
        <v>51</v>
      </c>
      <c r="F1233" s="51">
        <v>2</v>
      </c>
      <c r="G1233" s="51">
        <v>27</v>
      </c>
    </row>
    <row r="1234" spans="1:7">
      <c r="A1234" s="51">
        <v>41</v>
      </c>
      <c r="B1234" s="51" t="s">
        <v>184</v>
      </c>
      <c r="C1234" s="51" t="s">
        <v>109</v>
      </c>
      <c r="D1234" s="51" t="s">
        <v>46</v>
      </c>
      <c r="E1234" s="51" t="s">
        <v>52</v>
      </c>
      <c r="F1234" s="51">
        <v>5</v>
      </c>
      <c r="G1234" s="51">
        <v>27</v>
      </c>
    </row>
    <row r="1235" spans="1:7">
      <c r="A1235" s="51">
        <v>41</v>
      </c>
      <c r="B1235" s="51" t="s">
        <v>184</v>
      </c>
      <c r="C1235" s="51" t="s">
        <v>109</v>
      </c>
      <c r="D1235" s="51" t="s">
        <v>46</v>
      </c>
      <c r="E1235" s="51" t="s">
        <v>53</v>
      </c>
      <c r="F1235" s="51">
        <v>20</v>
      </c>
      <c r="G1235" s="51">
        <v>27</v>
      </c>
    </row>
    <row r="1236" spans="1:7">
      <c r="A1236" s="51">
        <v>41</v>
      </c>
      <c r="B1236" s="51" t="s">
        <v>184</v>
      </c>
      <c r="C1236" s="51" t="s">
        <v>1275</v>
      </c>
      <c r="D1236" s="51" t="s">
        <v>63</v>
      </c>
      <c r="E1236" s="51" t="s">
        <v>51</v>
      </c>
      <c r="F1236" s="51">
        <v>1</v>
      </c>
      <c r="G1236" s="51">
        <v>275</v>
      </c>
    </row>
    <row r="1237" spans="1:7">
      <c r="A1237" s="51">
        <v>41</v>
      </c>
      <c r="B1237" s="51" t="s">
        <v>184</v>
      </c>
      <c r="C1237" s="51" t="s">
        <v>1275</v>
      </c>
      <c r="D1237" s="51" t="s">
        <v>63</v>
      </c>
      <c r="E1237" s="51" t="s">
        <v>52</v>
      </c>
      <c r="F1237" s="51">
        <v>38</v>
      </c>
      <c r="G1237" s="51">
        <v>275</v>
      </c>
    </row>
    <row r="1238" spans="1:7">
      <c r="A1238" s="51">
        <v>41</v>
      </c>
      <c r="B1238" s="51" t="s">
        <v>184</v>
      </c>
      <c r="C1238" s="51" t="s">
        <v>1275</v>
      </c>
      <c r="D1238" s="51" t="s">
        <v>63</v>
      </c>
      <c r="E1238" s="51" t="s">
        <v>53</v>
      </c>
      <c r="F1238" s="51">
        <v>236</v>
      </c>
      <c r="G1238" s="51">
        <v>275</v>
      </c>
    </row>
    <row r="1239" spans="1:7">
      <c r="A1239" s="51">
        <v>41</v>
      </c>
      <c r="B1239" s="51" t="s">
        <v>184</v>
      </c>
      <c r="C1239" s="51" t="s">
        <v>1275</v>
      </c>
      <c r="D1239" s="51" t="s">
        <v>46</v>
      </c>
      <c r="E1239" s="51" t="s">
        <v>51</v>
      </c>
      <c r="F1239" s="51">
        <v>2</v>
      </c>
      <c r="G1239" s="51">
        <v>181</v>
      </c>
    </row>
    <row r="1240" spans="1:7">
      <c r="A1240" s="51">
        <v>41</v>
      </c>
      <c r="B1240" s="51" t="s">
        <v>184</v>
      </c>
      <c r="C1240" s="51" t="s">
        <v>1275</v>
      </c>
      <c r="D1240" s="51" t="s">
        <v>46</v>
      </c>
      <c r="E1240" s="51" t="s">
        <v>52</v>
      </c>
      <c r="F1240" s="51">
        <v>36</v>
      </c>
      <c r="G1240" s="51">
        <v>181</v>
      </c>
    </row>
    <row r="1241" spans="1:7">
      <c r="A1241" s="51">
        <v>41</v>
      </c>
      <c r="B1241" s="51" t="s">
        <v>184</v>
      </c>
      <c r="C1241" s="51" t="s">
        <v>1275</v>
      </c>
      <c r="D1241" s="51" t="s">
        <v>46</v>
      </c>
      <c r="E1241" s="51" t="s">
        <v>53</v>
      </c>
      <c r="F1241" s="51">
        <v>143</v>
      </c>
      <c r="G1241" s="51">
        <v>181</v>
      </c>
    </row>
    <row r="1242" spans="1:7">
      <c r="A1242" s="51">
        <v>41</v>
      </c>
      <c r="B1242" s="51" t="s">
        <v>184</v>
      </c>
      <c r="C1242" s="51" t="s">
        <v>59</v>
      </c>
      <c r="D1242" s="51" t="s">
        <v>63</v>
      </c>
      <c r="E1242" s="51" t="s">
        <v>51</v>
      </c>
      <c r="F1242" s="51">
        <v>2</v>
      </c>
      <c r="G1242" s="51">
        <v>222</v>
      </c>
    </row>
    <row r="1243" spans="1:7">
      <c r="A1243" s="51">
        <v>41</v>
      </c>
      <c r="B1243" s="51" t="s">
        <v>184</v>
      </c>
      <c r="C1243" s="51" t="s">
        <v>59</v>
      </c>
      <c r="D1243" s="51" t="s">
        <v>63</v>
      </c>
      <c r="E1243" s="51" t="s">
        <v>52</v>
      </c>
      <c r="F1243" s="51">
        <v>51</v>
      </c>
      <c r="G1243" s="51">
        <v>222</v>
      </c>
    </row>
    <row r="1244" spans="1:7">
      <c r="A1244" s="51">
        <v>41</v>
      </c>
      <c r="B1244" s="51" t="s">
        <v>184</v>
      </c>
      <c r="C1244" s="51" t="s">
        <v>59</v>
      </c>
      <c r="D1244" s="51" t="s">
        <v>63</v>
      </c>
      <c r="E1244" s="51" t="s">
        <v>53</v>
      </c>
      <c r="F1244" s="51">
        <v>169</v>
      </c>
      <c r="G1244" s="51">
        <v>222</v>
      </c>
    </row>
    <row r="1245" spans="1:7">
      <c r="A1245" s="51">
        <v>41</v>
      </c>
      <c r="B1245" s="51" t="s">
        <v>184</v>
      </c>
      <c r="C1245" s="51" t="s">
        <v>59</v>
      </c>
      <c r="D1245" s="51" t="s">
        <v>46</v>
      </c>
      <c r="E1245" s="51" t="s">
        <v>51</v>
      </c>
      <c r="F1245" s="51">
        <v>5</v>
      </c>
      <c r="G1245" s="51">
        <v>317</v>
      </c>
    </row>
    <row r="1246" spans="1:7">
      <c r="A1246" s="51">
        <v>41</v>
      </c>
      <c r="B1246" s="51" t="s">
        <v>184</v>
      </c>
      <c r="C1246" s="51" t="s">
        <v>59</v>
      </c>
      <c r="D1246" s="51" t="s">
        <v>46</v>
      </c>
      <c r="E1246" s="51" t="s">
        <v>52</v>
      </c>
      <c r="F1246" s="51">
        <v>85</v>
      </c>
      <c r="G1246" s="51">
        <v>317</v>
      </c>
    </row>
    <row r="1247" spans="1:7">
      <c r="A1247" s="51">
        <v>41</v>
      </c>
      <c r="B1247" s="51" t="s">
        <v>184</v>
      </c>
      <c r="C1247" s="51" t="s">
        <v>59</v>
      </c>
      <c r="D1247" s="51" t="s">
        <v>46</v>
      </c>
      <c r="E1247" s="51" t="s">
        <v>53</v>
      </c>
      <c r="F1247" s="51">
        <v>227</v>
      </c>
      <c r="G1247" s="51">
        <v>317</v>
      </c>
    </row>
    <row r="1248" spans="1:7">
      <c r="A1248" s="51">
        <v>41</v>
      </c>
      <c r="B1248" s="51" t="s">
        <v>184</v>
      </c>
      <c r="C1248" s="51" t="s">
        <v>1276</v>
      </c>
      <c r="D1248" s="51" t="s">
        <v>63</v>
      </c>
      <c r="E1248" s="51" t="s">
        <v>52</v>
      </c>
      <c r="F1248" s="51">
        <v>3</v>
      </c>
      <c r="G1248" s="51">
        <v>96</v>
      </c>
    </row>
    <row r="1249" spans="1:7">
      <c r="A1249" s="51">
        <v>41</v>
      </c>
      <c r="B1249" s="51" t="s">
        <v>184</v>
      </c>
      <c r="C1249" s="51" t="s">
        <v>1276</v>
      </c>
      <c r="D1249" s="51" t="s">
        <v>63</v>
      </c>
      <c r="E1249" s="51" t="s">
        <v>53</v>
      </c>
      <c r="F1249" s="51">
        <v>93</v>
      </c>
      <c r="G1249" s="51">
        <v>96</v>
      </c>
    </row>
    <row r="1250" spans="1:7">
      <c r="A1250" s="51">
        <v>41</v>
      </c>
      <c r="B1250" s="51" t="s">
        <v>184</v>
      </c>
      <c r="C1250" s="51" t="s">
        <v>1276</v>
      </c>
      <c r="D1250" s="51" t="s">
        <v>46</v>
      </c>
      <c r="E1250" s="51" t="s">
        <v>52</v>
      </c>
      <c r="F1250" s="51">
        <v>3</v>
      </c>
      <c r="G1250" s="51">
        <v>101</v>
      </c>
    </row>
    <row r="1251" spans="1:7">
      <c r="A1251" s="51">
        <v>41</v>
      </c>
      <c r="B1251" s="51" t="s">
        <v>184</v>
      </c>
      <c r="C1251" s="51" t="s">
        <v>1276</v>
      </c>
      <c r="D1251" s="51" t="s">
        <v>46</v>
      </c>
      <c r="E1251" s="51" t="s">
        <v>53</v>
      </c>
      <c r="F1251" s="51">
        <v>98</v>
      </c>
      <c r="G1251" s="51">
        <v>101</v>
      </c>
    </row>
    <row r="1252" spans="1:7">
      <c r="A1252" s="51">
        <v>41</v>
      </c>
      <c r="B1252" s="51" t="s">
        <v>184</v>
      </c>
      <c r="C1252" s="51" t="s">
        <v>61</v>
      </c>
      <c r="D1252" s="51" t="s">
        <v>63</v>
      </c>
      <c r="E1252" s="51" t="s">
        <v>52</v>
      </c>
      <c r="F1252" s="51">
        <v>4</v>
      </c>
      <c r="G1252" s="51">
        <v>63</v>
      </c>
    </row>
    <row r="1253" spans="1:7">
      <c r="A1253" s="51">
        <v>41</v>
      </c>
      <c r="B1253" s="51" t="s">
        <v>184</v>
      </c>
      <c r="C1253" s="51" t="s">
        <v>61</v>
      </c>
      <c r="D1253" s="51" t="s">
        <v>63</v>
      </c>
      <c r="E1253" s="51" t="s">
        <v>53</v>
      </c>
      <c r="F1253" s="51">
        <v>59</v>
      </c>
      <c r="G1253" s="51">
        <v>63</v>
      </c>
    </row>
    <row r="1254" spans="1:7">
      <c r="A1254" s="51">
        <v>41</v>
      </c>
      <c r="B1254" s="51" t="s">
        <v>184</v>
      </c>
      <c r="C1254" s="51" t="s">
        <v>61</v>
      </c>
      <c r="D1254" s="51" t="s">
        <v>46</v>
      </c>
      <c r="E1254" s="51" t="s">
        <v>48</v>
      </c>
      <c r="F1254" s="51">
        <v>1</v>
      </c>
      <c r="G1254" s="51">
        <v>63</v>
      </c>
    </row>
    <row r="1255" spans="1:7">
      <c r="A1255" s="51">
        <v>41</v>
      </c>
      <c r="B1255" s="51" t="s">
        <v>184</v>
      </c>
      <c r="C1255" s="51" t="s">
        <v>61</v>
      </c>
      <c r="D1255" s="51" t="s">
        <v>46</v>
      </c>
      <c r="E1255" s="51" t="s">
        <v>49</v>
      </c>
      <c r="F1255" s="51">
        <v>1</v>
      </c>
      <c r="G1255" s="51">
        <v>63</v>
      </c>
    </row>
    <row r="1256" spans="1:7">
      <c r="A1256" s="51">
        <v>41</v>
      </c>
      <c r="B1256" s="51" t="s">
        <v>184</v>
      </c>
      <c r="C1256" s="51" t="s">
        <v>61</v>
      </c>
      <c r="D1256" s="51" t="s">
        <v>46</v>
      </c>
      <c r="E1256" s="51" t="s">
        <v>50</v>
      </c>
      <c r="F1256" s="51">
        <v>1</v>
      </c>
      <c r="G1256" s="51">
        <v>63</v>
      </c>
    </row>
    <row r="1257" spans="1:7">
      <c r="A1257" s="51">
        <v>41</v>
      </c>
      <c r="B1257" s="51" t="s">
        <v>184</v>
      </c>
      <c r="C1257" s="51" t="s">
        <v>61</v>
      </c>
      <c r="D1257" s="51" t="s">
        <v>46</v>
      </c>
      <c r="E1257" s="51" t="s">
        <v>52</v>
      </c>
      <c r="F1257" s="51">
        <v>1</v>
      </c>
      <c r="G1257" s="51">
        <v>63</v>
      </c>
    </row>
    <row r="1258" spans="1:7">
      <c r="A1258" s="51">
        <v>41</v>
      </c>
      <c r="B1258" s="51" t="s">
        <v>184</v>
      </c>
      <c r="C1258" s="51" t="s">
        <v>61</v>
      </c>
      <c r="D1258" s="51" t="s">
        <v>46</v>
      </c>
      <c r="E1258" s="51" t="s">
        <v>53</v>
      </c>
      <c r="F1258" s="51">
        <v>59</v>
      </c>
      <c r="G1258" s="51">
        <v>63</v>
      </c>
    </row>
    <row r="1259" spans="1:7">
      <c r="A1259" s="51">
        <v>41</v>
      </c>
      <c r="B1259" s="51" t="s">
        <v>184</v>
      </c>
      <c r="C1259" s="51" t="s">
        <v>45</v>
      </c>
      <c r="D1259" s="51" t="s">
        <v>63</v>
      </c>
      <c r="E1259" s="51" t="s">
        <v>48</v>
      </c>
      <c r="F1259" s="51">
        <v>14</v>
      </c>
      <c r="G1259" s="51"/>
    </row>
    <row r="1260" spans="1:7">
      <c r="A1260" s="51">
        <v>41</v>
      </c>
      <c r="B1260" s="51" t="s">
        <v>184</v>
      </c>
      <c r="C1260" s="51" t="s">
        <v>45</v>
      </c>
      <c r="D1260" s="51" t="s">
        <v>63</v>
      </c>
      <c r="E1260" s="51" t="s">
        <v>49</v>
      </c>
      <c r="F1260" s="51">
        <v>1</v>
      </c>
      <c r="G1260" s="51"/>
    </row>
    <row r="1261" spans="1:7">
      <c r="A1261" s="51">
        <v>41</v>
      </c>
      <c r="B1261" s="51" t="s">
        <v>184</v>
      </c>
      <c r="C1261" s="51" t="s">
        <v>45</v>
      </c>
      <c r="D1261" s="51" t="s">
        <v>63</v>
      </c>
      <c r="E1261" s="51" t="s">
        <v>50</v>
      </c>
      <c r="F1261" s="51">
        <v>2</v>
      </c>
      <c r="G1261" s="51"/>
    </row>
    <row r="1262" spans="1:7">
      <c r="A1262" s="51">
        <v>41</v>
      </c>
      <c r="B1262" s="51" t="s">
        <v>184</v>
      </c>
      <c r="C1262" s="51" t="s">
        <v>45</v>
      </c>
      <c r="D1262" s="51" t="s">
        <v>63</v>
      </c>
      <c r="E1262" s="51" t="s">
        <v>52</v>
      </c>
      <c r="F1262" s="51">
        <v>21</v>
      </c>
      <c r="G1262" s="51"/>
    </row>
    <row r="1263" spans="1:7">
      <c r="A1263" s="51">
        <v>41</v>
      </c>
      <c r="B1263" s="51" t="s">
        <v>184</v>
      </c>
      <c r="C1263" s="51" t="s">
        <v>45</v>
      </c>
      <c r="D1263" s="51" t="s">
        <v>63</v>
      </c>
      <c r="E1263" s="51" t="s">
        <v>53</v>
      </c>
      <c r="F1263" s="51">
        <v>49</v>
      </c>
      <c r="G1263" s="51"/>
    </row>
    <row r="1264" spans="1:7">
      <c r="A1264" s="51">
        <v>41</v>
      </c>
      <c r="B1264" s="51" t="s">
        <v>184</v>
      </c>
      <c r="C1264" s="51" t="s">
        <v>45</v>
      </c>
      <c r="D1264" s="51" t="s">
        <v>46</v>
      </c>
      <c r="E1264" s="51" t="s">
        <v>48</v>
      </c>
      <c r="F1264" s="51">
        <v>11</v>
      </c>
      <c r="G1264" s="51"/>
    </row>
    <row r="1265" spans="1:7">
      <c r="A1265" s="51">
        <v>41</v>
      </c>
      <c r="B1265" s="51" t="s">
        <v>184</v>
      </c>
      <c r="C1265" s="51" t="s">
        <v>45</v>
      </c>
      <c r="D1265" s="51" t="s">
        <v>46</v>
      </c>
      <c r="E1265" s="51" t="s">
        <v>51</v>
      </c>
      <c r="F1265" s="51">
        <v>3</v>
      </c>
      <c r="G1265" s="51"/>
    </row>
    <row r="1266" spans="1:7">
      <c r="A1266" s="51">
        <v>41</v>
      </c>
      <c r="B1266" s="51" t="s">
        <v>184</v>
      </c>
      <c r="C1266" s="51" t="s">
        <v>45</v>
      </c>
      <c r="D1266" s="51" t="s">
        <v>46</v>
      </c>
      <c r="E1266" s="51" t="s">
        <v>52</v>
      </c>
      <c r="F1266" s="51">
        <v>1</v>
      </c>
      <c r="G1266" s="51"/>
    </row>
    <row r="1267" spans="1:7">
      <c r="A1267" s="51">
        <v>41</v>
      </c>
      <c r="B1267" s="51" t="s">
        <v>184</v>
      </c>
      <c r="C1267" s="51" t="s">
        <v>45</v>
      </c>
      <c r="D1267" s="51" t="s">
        <v>46</v>
      </c>
      <c r="E1267" s="51" t="s">
        <v>53</v>
      </c>
      <c r="F1267" s="51">
        <v>29</v>
      </c>
      <c r="G1267" s="51"/>
    </row>
    <row r="1268" spans="1:7">
      <c r="A1268" s="51">
        <v>44</v>
      </c>
      <c r="B1268" s="51" t="s">
        <v>185</v>
      </c>
      <c r="C1268" s="51" t="s">
        <v>1350</v>
      </c>
      <c r="D1268" s="51" t="s">
        <v>63</v>
      </c>
      <c r="E1268" s="51" t="s">
        <v>1349</v>
      </c>
      <c r="F1268" s="51">
        <v>2455</v>
      </c>
      <c r="G1268" s="51"/>
    </row>
    <row r="1269" spans="1:7">
      <c r="A1269" s="51">
        <v>44</v>
      </c>
      <c r="B1269" s="51" t="s">
        <v>185</v>
      </c>
      <c r="C1269" s="51" t="s">
        <v>1350</v>
      </c>
      <c r="D1269" s="51" t="s">
        <v>46</v>
      </c>
      <c r="E1269" s="51" t="s">
        <v>1349</v>
      </c>
      <c r="F1269" s="51">
        <v>2324</v>
      </c>
      <c r="G1269" s="51"/>
    </row>
    <row r="1270" spans="1:7">
      <c r="A1270" s="51">
        <v>44</v>
      </c>
      <c r="B1270" s="51" t="s">
        <v>185</v>
      </c>
      <c r="C1270" s="51" t="s">
        <v>54</v>
      </c>
      <c r="D1270" s="51" t="s">
        <v>63</v>
      </c>
      <c r="E1270" s="51" t="s">
        <v>48</v>
      </c>
      <c r="F1270" s="51">
        <v>640</v>
      </c>
      <c r="G1270" s="51">
        <v>738</v>
      </c>
    </row>
    <row r="1271" spans="1:7">
      <c r="A1271" s="51">
        <v>44</v>
      </c>
      <c r="B1271" s="51" t="s">
        <v>185</v>
      </c>
      <c r="C1271" s="51" t="s">
        <v>54</v>
      </c>
      <c r="D1271" s="51" t="s">
        <v>63</v>
      </c>
      <c r="E1271" s="51" t="s">
        <v>49</v>
      </c>
      <c r="F1271" s="51">
        <v>71</v>
      </c>
      <c r="G1271" s="51">
        <v>738</v>
      </c>
    </row>
    <row r="1272" spans="1:7">
      <c r="A1272" s="51">
        <v>44</v>
      </c>
      <c r="B1272" s="51" t="s">
        <v>185</v>
      </c>
      <c r="C1272" s="51" t="s">
        <v>54</v>
      </c>
      <c r="D1272" s="51" t="s">
        <v>63</v>
      </c>
      <c r="E1272" s="51" t="s">
        <v>50</v>
      </c>
      <c r="F1272" s="51">
        <v>3</v>
      </c>
      <c r="G1272" s="51">
        <v>738</v>
      </c>
    </row>
    <row r="1273" spans="1:7">
      <c r="A1273" s="51">
        <v>44</v>
      </c>
      <c r="B1273" s="51" t="s">
        <v>185</v>
      </c>
      <c r="C1273" s="51" t="s">
        <v>54</v>
      </c>
      <c r="D1273" s="51" t="s">
        <v>63</v>
      </c>
      <c r="E1273" s="51" t="s">
        <v>51</v>
      </c>
      <c r="F1273" s="51">
        <v>1</v>
      </c>
      <c r="G1273" s="51">
        <v>738</v>
      </c>
    </row>
    <row r="1274" spans="1:7">
      <c r="A1274" s="51">
        <v>44</v>
      </c>
      <c r="B1274" s="51" t="s">
        <v>185</v>
      </c>
      <c r="C1274" s="51" t="s">
        <v>54</v>
      </c>
      <c r="D1274" s="51" t="s">
        <v>63</v>
      </c>
      <c r="E1274" s="51" t="s">
        <v>52</v>
      </c>
      <c r="F1274" s="51">
        <v>4</v>
      </c>
      <c r="G1274" s="51">
        <v>738</v>
      </c>
    </row>
    <row r="1275" spans="1:7">
      <c r="A1275" s="51">
        <v>44</v>
      </c>
      <c r="B1275" s="51" t="s">
        <v>185</v>
      </c>
      <c r="C1275" s="51" t="s">
        <v>54</v>
      </c>
      <c r="D1275" s="51" t="s">
        <v>63</v>
      </c>
      <c r="E1275" s="51" t="s">
        <v>53</v>
      </c>
      <c r="F1275" s="51">
        <v>19</v>
      </c>
      <c r="G1275" s="51">
        <v>738</v>
      </c>
    </row>
    <row r="1276" spans="1:7">
      <c r="A1276" s="51">
        <v>44</v>
      </c>
      <c r="B1276" s="51" t="s">
        <v>185</v>
      </c>
      <c r="C1276" s="51" t="s">
        <v>54</v>
      </c>
      <c r="D1276" s="51" t="s">
        <v>46</v>
      </c>
      <c r="E1276" s="51" t="s">
        <v>48</v>
      </c>
      <c r="F1276" s="51">
        <v>592</v>
      </c>
      <c r="G1276" s="51">
        <v>672</v>
      </c>
    </row>
    <row r="1277" spans="1:7">
      <c r="A1277" s="51">
        <v>44</v>
      </c>
      <c r="B1277" s="51" t="s">
        <v>185</v>
      </c>
      <c r="C1277" s="51" t="s">
        <v>54</v>
      </c>
      <c r="D1277" s="51" t="s">
        <v>46</v>
      </c>
      <c r="E1277" s="51" t="s">
        <v>49</v>
      </c>
      <c r="F1277" s="51">
        <v>63</v>
      </c>
      <c r="G1277" s="51">
        <v>672</v>
      </c>
    </row>
    <row r="1278" spans="1:7">
      <c r="A1278" s="51">
        <v>44</v>
      </c>
      <c r="B1278" s="51" t="s">
        <v>185</v>
      </c>
      <c r="C1278" s="51" t="s">
        <v>54</v>
      </c>
      <c r="D1278" s="51" t="s">
        <v>46</v>
      </c>
      <c r="E1278" s="51" t="s">
        <v>50</v>
      </c>
      <c r="F1278" s="51">
        <v>4</v>
      </c>
      <c r="G1278" s="51">
        <v>672</v>
      </c>
    </row>
    <row r="1279" spans="1:7">
      <c r="A1279" s="51">
        <v>44</v>
      </c>
      <c r="B1279" s="51" t="s">
        <v>185</v>
      </c>
      <c r="C1279" s="51" t="s">
        <v>54</v>
      </c>
      <c r="D1279" s="51" t="s">
        <v>46</v>
      </c>
      <c r="E1279" s="51" t="s">
        <v>51</v>
      </c>
      <c r="F1279" s="51">
        <v>2</v>
      </c>
      <c r="G1279" s="51">
        <v>672</v>
      </c>
    </row>
    <row r="1280" spans="1:7">
      <c r="A1280" s="51">
        <v>44</v>
      </c>
      <c r="B1280" s="51" t="s">
        <v>185</v>
      </c>
      <c r="C1280" s="51" t="s">
        <v>54</v>
      </c>
      <c r="D1280" s="51" t="s">
        <v>46</v>
      </c>
      <c r="E1280" s="51" t="s">
        <v>52</v>
      </c>
      <c r="F1280" s="51">
        <v>2</v>
      </c>
      <c r="G1280" s="51">
        <v>672</v>
      </c>
    </row>
    <row r="1281" spans="1:7">
      <c r="A1281" s="51">
        <v>44</v>
      </c>
      <c r="B1281" s="51" t="s">
        <v>185</v>
      </c>
      <c r="C1281" s="51" t="s">
        <v>54</v>
      </c>
      <c r="D1281" s="51" t="s">
        <v>46</v>
      </c>
      <c r="E1281" s="51" t="s">
        <v>53</v>
      </c>
      <c r="F1281" s="51">
        <v>9</v>
      </c>
      <c r="G1281" s="51">
        <v>672</v>
      </c>
    </row>
    <row r="1282" spans="1:7">
      <c r="A1282" s="51">
        <v>44</v>
      </c>
      <c r="B1282" s="51" t="s">
        <v>185</v>
      </c>
      <c r="C1282" s="51" t="s">
        <v>55</v>
      </c>
      <c r="D1282" s="51" t="s">
        <v>63</v>
      </c>
      <c r="E1282" s="51" t="s">
        <v>48</v>
      </c>
      <c r="F1282" s="51">
        <v>430</v>
      </c>
      <c r="G1282" s="51">
        <v>8302</v>
      </c>
    </row>
    <row r="1283" spans="1:7">
      <c r="A1283" s="51">
        <v>44</v>
      </c>
      <c r="B1283" s="51" t="s">
        <v>185</v>
      </c>
      <c r="C1283" s="51" t="s">
        <v>55</v>
      </c>
      <c r="D1283" s="51" t="s">
        <v>63</v>
      </c>
      <c r="E1283" s="51" t="s">
        <v>49</v>
      </c>
      <c r="F1283" s="51">
        <v>2627</v>
      </c>
      <c r="G1283" s="51">
        <v>8302</v>
      </c>
    </row>
    <row r="1284" spans="1:7">
      <c r="A1284" s="51">
        <v>44</v>
      </c>
      <c r="B1284" s="51" t="s">
        <v>185</v>
      </c>
      <c r="C1284" s="51" t="s">
        <v>55</v>
      </c>
      <c r="D1284" s="51" t="s">
        <v>63</v>
      </c>
      <c r="E1284" s="51" t="s">
        <v>50</v>
      </c>
      <c r="F1284" s="51">
        <v>621</v>
      </c>
      <c r="G1284" s="51">
        <v>8302</v>
      </c>
    </row>
    <row r="1285" spans="1:7">
      <c r="A1285" s="51">
        <v>44</v>
      </c>
      <c r="B1285" s="51" t="s">
        <v>185</v>
      </c>
      <c r="C1285" s="51" t="s">
        <v>55</v>
      </c>
      <c r="D1285" s="51" t="s">
        <v>63</v>
      </c>
      <c r="E1285" s="51" t="s">
        <v>51</v>
      </c>
      <c r="F1285" s="51">
        <v>120</v>
      </c>
      <c r="G1285" s="51">
        <v>8302</v>
      </c>
    </row>
    <row r="1286" spans="1:7">
      <c r="A1286" s="51">
        <v>44</v>
      </c>
      <c r="B1286" s="51" t="s">
        <v>185</v>
      </c>
      <c r="C1286" s="51" t="s">
        <v>55</v>
      </c>
      <c r="D1286" s="51" t="s">
        <v>63</v>
      </c>
      <c r="E1286" s="51" t="s">
        <v>52</v>
      </c>
      <c r="F1286" s="51">
        <v>303</v>
      </c>
      <c r="G1286" s="51">
        <v>8302</v>
      </c>
    </row>
    <row r="1287" spans="1:7">
      <c r="A1287" s="51">
        <v>44</v>
      </c>
      <c r="B1287" s="51" t="s">
        <v>185</v>
      </c>
      <c r="C1287" s="51" t="s">
        <v>55</v>
      </c>
      <c r="D1287" s="51" t="s">
        <v>63</v>
      </c>
      <c r="E1287" s="51" t="s">
        <v>53</v>
      </c>
      <c r="F1287" s="51">
        <v>4201</v>
      </c>
      <c r="G1287" s="51">
        <v>8302</v>
      </c>
    </row>
    <row r="1288" spans="1:7">
      <c r="A1288" s="51">
        <v>44</v>
      </c>
      <c r="B1288" s="51" t="s">
        <v>185</v>
      </c>
      <c r="C1288" s="51" t="s">
        <v>55</v>
      </c>
      <c r="D1288" s="51" t="s">
        <v>46</v>
      </c>
      <c r="E1288" s="51" t="s">
        <v>48</v>
      </c>
      <c r="F1288" s="51">
        <v>398</v>
      </c>
      <c r="G1288" s="51">
        <v>7327</v>
      </c>
    </row>
    <row r="1289" spans="1:7">
      <c r="A1289" s="51">
        <v>44</v>
      </c>
      <c r="B1289" s="51" t="s">
        <v>185</v>
      </c>
      <c r="C1289" s="51" t="s">
        <v>55</v>
      </c>
      <c r="D1289" s="51" t="s">
        <v>46</v>
      </c>
      <c r="E1289" s="51" t="s">
        <v>49</v>
      </c>
      <c r="F1289" s="51">
        <v>2303</v>
      </c>
      <c r="G1289" s="51">
        <v>7327</v>
      </c>
    </row>
    <row r="1290" spans="1:7">
      <c r="A1290" s="51">
        <v>44</v>
      </c>
      <c r="B1290" s="51" t="s">
        <v>185</v>
      </c>
      <c r="C1290" s="51" t="s">
        <v>55</v>
      </c>
      <c r="D1290" s="51" t="s">
        <v>46</v>
      </c>
      <c r="E1290" s="51" t="s">
        <v>50</v>
      </c>
      <c r="F1290" s="51">
        <v>316</v>
      </c>
      <c r="G1290" s="51">
        <v>7327</v>
      </c>
    </row>
    <row r="1291" spans="1:7">
      <c r="A1291" s="51">
        <v>44</v>
      </c>
      <c r="B1291" s="51" t="s">
        <v>185</v>
      </c>
      <c r="C1291" s="51" t="s">
        <v>55</v>
      </c>
      <c r="D1291" s="51" t="s">
        <v>46</v>
      </c>
      <c r="E1291" s="51" t="s">
        <v>51</v>
      </c>
      <c r="F1291" s="51">
        <v>42</v>
      </c>
      <c r="G1291" s="51">
        <v>7327</v>
      </c>
    </row>
    <row r="1292" spans="1:7">
      <c r="A1292" s="51">
        <v>44</v>
      </c>
      <c r="B1292" s="51" t="s">
        <v>185</v>
      </c>
      <c r="C1292" s="51" t="s">
        <v>55</v>
      </c>
      <c r="D1292" s="51" t="s">
        <v>46</v>
      </c>
      <c r="E1292" s="51" t="s">
        <v>52</v>
      </c>
      <c r="F1292" s="51">
        <v>156</v>
      </c>
      <c r="G1292" s="51">
        <v>7327</v>
      </c>
    </row>
    <row r="1293" spans="1:7">
      <c r="A1293" s="51">
        <v>44</v>
      </c>
      <c r="B1293" s="51" t="s">
        <v>185</v>
      </c>
      <c r="C1293" s="51" t="s">
        <v>55</v>
      </c>
      <c r="D1293" s="51" t="s">
        <v>46</v>
      </c>
      <c r="E1293" s="51" t="s">
        <v>53</v>
      </c>
      <c r="F1293" s="51">
        <v>4112</v>
      </c>
      <c r="G1293" s="51">
        <v>7327</v>
      </c>
    </row>
    <row r="1294" spans="1:7">
      <c r="A1294" s="51">
        <v>44</v>
      </c>
      <c r="B1294" s="51" t="s">
        <v>185</v>
      </c>
      <c r="C1294" s="51" t="s">
        <v>56</v>
      </c>
      <c r="D1294" s="51" t="s">
        <v>63</v>
      </c>
      <c r="E1294" s="51" t="s">
        <v>49</v>
      </c>
      <c r="F1294" s="51">
        <v>251</v>
      </c>
      <c r="G1294" s="51">
        <v>5624</v>
      </c>
    </row>
    <row r="1295" spans="1:7">
      <c r="A1295" s="51">
        <v>44</v>
      </c>
      <c r="B1295" s="51" t="s">
        <v>185</v>
      </c>
      <c r="C1295" s="51" t="s">
        <v>56</v>
      </c>
      <c r="D1295" s="51" t="s">
        <v>63</v>
      </c>
      <c r="E1295" s="51" t="s">
        <v>50</v>
      </c>
      <c r="F1295" s="51">
        <v>1819</v>
      </c>
      <c r="G1295" s="51">
        <v>5624</v>
      </c>
    </row>
    <row r="1296" spans="1:7">
      <c r="A1296" s="51">
        <v>44</v>
      </c>
      <c r="B1296" s="51" t="s">
        <v>185</v>
      </c>
      <c r="C1296" s="51" t="s">
        <v>56</v>
      </c>
      <c r="D1296" s="51" t="s">
        <v>63</v>
      </c>
      <c r="E1296" s="51" t="s">
        <v>51</v>
      </c>
      <c r="F1296" s="51">
        <v>598</v>
      </c>
      <c r="G1296" s="51">
        <v>5624</v>
      </c>
    </row>
    <row r="1297" spans="1:7">
      <c r="A1297" s="51">
        <v>44</v>
      </c>
      <c r="B1297" s="51" t="s">
        <v>185</v>
      </c>
      <c r="C1297" s="51" t="s">
        <v>56</v>
      </c>
      <c r="D1297" s="51" t="s">
        <v>63</v>
      </c>
      <c r="E1297" s="51" t="s">
        <v>52</v>
      </c>
      <c r="F1297" s="51">
        <v>730</v>
      </c>
      <c r="G1297" s="51">
        <v>5624</v>
      </c>
    </row>
    <row r="1298" spans="1:7">
      <c r="A1298" s="51">
        <v>44</v>
      </c>
      <c r="B1298" s="51" t="s">
        <v>185</v>
      </c>
      <c r="C1298" s="51" t="s">
        <v>56</v>
      </c>
      <c r="D1298" s="51" t="s">
        <v>63</v>
      </c>
      <c r="E1298" s="51" t="s">
        <v>53</v>
      </c>
      <c r="F1298" s="51">
        <v>2226</v>
      </c>
      <c r="G1298" s="51">
        <v>5624</v>
      </c>
    </row>
    <row r="1299" spans="1:7">
      <c r="A1299" s="51">
        <v>44</v>
      </c>
      <c r="B1299" s="51" t="s">
        <v>185</v>
      </c>
      <c r="C1299" s="51" t="s">
        <v>56</v>
      </c>
      <c r="D1299" s="51" t="s">
        <v>46</v>
      </c>
      <c r="E1299" s="51" t="s">
        <v>49</v>
      </c>
      <c r="F1299" s="51">
        <v>288</v>
      </c>
      <c r="G1299" s="51">
        <v>5108</v>
      </c>
    </row>
    <row r="1300" spans="1:7">
      <c r="A1300" s="51">
        <v>44</v>
      </c>
      <c r="B1300" s="51" t="s">
        <v>185</v>
      </c>
      <c r="C1300" s="51" t="s">
        <v>56</v>
      </c>
      <c r="D1300" s="51" t="s">
        <v>46</v>
      </c>
      <c r="E1300" s="51" t="s">
        <v>50</v>
      </c>
      <c r="F1300" s="51">
        <v>1924</v>
      </c>
      <c r="G1300" s="51">
        <v>5108</v>
      </c>
    </row>
    <row r="1301" spans="1:7">
      <c r="A1301" s="51">
        <v>44</v>
      </c>
      <c r="B1301" s="51" t="s">
        <v>185</v>
      </c>
      <c r="C1301" s="51" t="s">
        <v>56</v>
      </c>
      <c r="D1301" s="51" t="s">
        <v>46</v>
      </c>
      <c r="E1301" s="51" t="s">
        <v>51</v>
      </c>
      <c r="F1301" s="51">
        <v>413</v>
      </c>
      <c r="G1301" s="51">
        <v>5108</v>
      </c>
    </row>
    <row r="1302" spans="1:7">
      <c r="A1302" s="51">
        <v>44</v>
      </c>
      <c r="B1302" s="51" t="s">
        <v>185</v>
      </c>
      <c r="C1302" s="51" t="s">
        <v>56</v>
      </c>
      <c r="D1302" s="51" t="s">
        <v>46</v>
      </c>
      <c r="E1302" s="51" t="s">
        <v>52</v>
      </c>
      <c r="F1302" s="51">
        <v>510</v>
      </c>
      <c r="G1302" s="51">
        <v>5108</v>
      </c>
    </row>
    <row r="1303" spans="1:7">
      <c r="A1303" s="51">
        <v>44</v>
      </c>
      <c r="B1303" s="51" t="s">
        <v>185</v>
      </c>
      <c r="C1303" s="51" t="s">
        <v>56</v>
      </c>
      <c r="D1303" s="51" t="s">
        <v>46</v>
      </c>
      <c r="E1303" s="51" t="s">
        <v>53</v>
      </c>
      <c r="F1303" s="51">
        <v>1973</v>
      </c>
      <c r="G1303" s="51">
        <v>5108</v>
      </c>
    </row>
    <row r="1304" spans="1:7">
      <c r="A1304" s="51">
        <v>44</v>
      </c>
      <c r="B1304" s="51" t="s">
        <v>185</v>
      </c>
      <c r="C1304" s="51" t="s">
        <v>1273</v>
      </c>
      <c r="D1304" s="51" t="s">
        <v>63</v>
      </c>
      <c r="E1304" s="51" t="s">
        <v>50</v>
      </c>
      <c r="F1304" s="51">
        <v>134</v>
      </c>
      <c r="G1304" s="51">
        <v>6225</v>
      </c>
    </row>
    <row r="1305" spans="1:7">
      <c r="A1305" s="51">
        <v>44</v>
      </c>
      <c r="B1305" s="51" t="s">
        <v>185</v>
      </c>
      <c r="C1305" s="51" t="s">
        <v>1273</v>
      </c>
      <c r="D1305" s="51" t="s">
        <v>63</v>
      </c>
      <c r="E1305" s="51" t="s">
        <v>51</v>
      </c>
      <c r="F1305" s="51">
        <v>464</v>
      </c>
      <c r="G1305" s="51">
        <v>6225</v>
      </c>
    </row>
    <row r="1306" spans="1:7">
      <c r="A1306" s="51">
        <v>44</v>
      </c>
      <c r="B1306" s="51" t="s">
        <v>185</v>
      </c>
      <c r="C1306" s="51" t="s">
        <v>1273</v>
      </c>
      <c r="D1306" s="51" t="s">
        <v>63</v>
      </c>
      <c r="E1306" s="51" t="s">
        <v>52</v>
      </c>
      <c r="F1306" s="51">
        <v>1531</v>
      </c>
      <c r="G1306" s="51">
        <v>6225</v>
      </c>
    </row>
    <row r="1307" spans="1:7">
      <c r="A1307" s="51">
        <v>44</v>
      </c>
      <c r="B1307" s="51" t="s">
        <v>185</v>
      </c>
      <c r="C1307" s="51" t="s">
        <v>1273</v>
      </c>
      <c r="D1307" s="51" t="s">
        <v>63</v>
      </c>
      <c r="E1307" s="51" t="s">
        <v>53</v>
      </c>
      <c r="F1307" s="51">
        <v>4096</v>
      </c>
      <c r="G1307" s="51">
        <v>6225</v>
      </c>
    </row>
    <row r="1308" spans="1:7">
      <c r="A1308" s="51">
        <v>44</v>
      </c>
      <c r="B1308" s="51" t="s">
        <v>185</v>
      </c>
      <c r="C1308" s="51" t="s">
        <v>1273</v>
      </c>
      <c r="D1308" s="51" t="s">
        <v>46</v>
      </c>
      <c r="E1308" s="51" t="s">
        <v>50</v>
      </c>
      <c r="F1308" s="51">
        <v>187</v>
      </c>
      <c r="G1308" s="51">
        <v>5882</v>
      </c>
    </row>
    <row r="1309" spans="1:7">
      <c r="A1309" s="51">
        <v>44</v>
      </c>
      <c r="B1309" s="51" t="s">
        <v>185</v>
      </c>
      <c r="C1309" s="51" t="s">
        <v>1273</v>
      </c>
      <c r="D1309" s="51" t="s">
        <v>46</v>
      </c>
      <c r="E1309" s="51" t="s">
        <v>51</v>
      </c>
      <c r="F1309" s="51">
        <v>581</v>
      </c>
      <c r="G1309" s="51">
        <v>5882</v>
      </c>
    </row>
    <row r="1310" spans="1:7">
      <c r="A1310" s="51">
        <v>44</v>
      </c>
      <c r="B1310" s="51" t="s">
        <v>185</v>
      </c>
      <c r="C1310" s="51" t="s">
        <v>1273</v>
      </c>
      <c r="D1310" s="51" t="s">
        <v>46</v>
      </c>
      <c r="E1310" s="51" t="s">
        <v>52</v>
      </c>
      <c r="F1310" s="51">
        <v>1378</v>
      </c>
      <c r="G1310" s="51">
        <v>5882</v>
      </c>
    </row>
    <row r="1311" spans="1:7">
      <c r="A1311" s="51">
        <v>44</v>
      </c>
      <c r="B1311" s="51" t="s">
        <v>185</v>
      </c>
      <c r="C1311" s="51" t="s">
        <v>1273</v>
      </c>
      <c r="D1311" s="51" t="s">
        <v>46</v>
      </c>
      <c r="E1311" s="51" t="s">
        <v>53</v>
      </c>
      <c r="F1311" s="51">
        <v>3736</v>
      </c>
      <c r="G1311" s="51">
        <v>5882</v>
      </c>
    </row>
    <row r="1312" spans="1:7">
      <c r="A1312" s="51">
        <v>44</v>
      </c>
      <c r="B1312" s="51" t="s">
        <v>185</v>
      </c>
      <c r="C1312" s="51" t="s">
        <v>1274</v>
      </c>
      <c r="D1312" s="51" t="s">
        <v>63</v>
      </c>
      <c r="E1312" s="51" t="s">
        <v>50</v>
      </c>
      <c r="F1312" s="51">
        <v>6</v>
      </c>
      <c r="G1312" s="51">
        <v>518</v>
      </c>
    </row>
    <row r="1313" spans="1:7">
      <c r="A1313" s="51">
        <v>44</v>
      </c>
      <c r="B1313" s="51" t="s">
        <v>185</v>
      </c>
      <c r="C1313" s="51" t="s">
        <v>1274</v>
      </c>
      <c r="D1313" s="51" t="s">
        <v>63</v>
      </c>
      <c r="E1313" s="51" t="s">
        <v>51</v>
      </c>
      <c r="F1313" s="51">
        <v>34</v>
      </c>
      <c r="G1313" s="51">
        <v>518</v>
      </c>
    </row>
    <row r="1314" spans="1:7">
      <c r="A1314" s="51">
        <v>44</v>
      </c>
      <c r="B1314" s="51" t="s">
        <v>185</v>
      </c>
      <c r="C1314" s="51" t="s">
        <v>1274</v>
      </c>
      <c r="D1314" s="51" t="s">
        <v>63</v>
      </c>
      <c r="E1314" s="51" t="s">
        <v>52</v>
      </c>
      <c r="F1314" s="51">
        <v>131</v>
      </c>
      <c r="G1314" s="51">
        <v>518</v>
      </c>
    </row>
    <row r="1315" spans="1:7">
      <c r="A1315" s="51">
        <v>44</v>
      </c>
      <c r="B1315" s="51" t="s">
        <v>185</v>
      </c>
      <c r="C1315" s="51" t="s">
        <v>1274</v>
      </c>
      <c r="D1315" s="51" t="s">
        <v>63</v>
      </c>
      <c r="E1315" s="51" t="s">
        <v>53</v>
      </c>
      <c r="F1315" s="51">
        <v>347</v>
      </c>
      <c r="G1315" s="51">
        <v>518</v>
      </c>
    </row>
    <row r="1316" spans="1:7">
      <c r="A1316" s="51">
        <v>44</v>
      </c>
      <c r="B1316" s="51" t="s">
        <v>185</v>
      </c>
      <c r="C1316" s="51" t="s">
        <v>1274</v>
      </c>
      <c r="D1316" s="51" t="s">
        <v>46</v>
      </c>
      <c r="E1316" s="51" t="s">
        <v>50</v>
      </c>
      <c r="F1316" s="51">
        <v>1</v>
      </c>
      <c r="G1316" s="51">
        <v>555</v>
      </c>
    </row>
    <row r="1317" spans="1:7">
      <c r="A1317" s="51">
        <v>44</v>
      </c>
      <c r="B1317" s="51" t="s">
        <v>185</v>
      </c>
      <c r="C1317" s="51" t="s">
        <v>1274</v>
      </c>
      <c r="D1317" s="51" t="s">
        <v>46</v>
      </c>
      <c r="E1317" s="51" t="s">
        <v>51</v>
      </c>
      <c r="F1317" s="51">
        <v>36</v>
      </c>
      <c r="G1317" s="51">
        <v>555</v>
      </c>
    </row>
    <row r="1318" spans="1:7">
      <c r="A1318" s="51">
        <v>44</v>
      </c>
      <c r="B1318" s="51" t="s">
        <v>185</v>
      </c>
      <c r="C1318" s="51" t="s">
        <v>1274</v>
      </c>
      <c r="D1318" s="51" t="s">
        <v>46</v>
      </c>
      <c r="E1318" s="51" t="s">
        <v>52</v>
      </c>
      <c r="F1318" s="51">
        <v>114</v>
      </c>
      <c r="G1318" s="51">
        <v>555</v>
      </c>
    </row>
    <row r="1319" spans="1:7">
      <c r="A1319" s="51">
        <v>44</v>
      </c>
      <c r="B1319" s="51" t="s">
        <v>185</v>
      </c>
      <c r="C1319" s="51" t="s">
        <v>1274</v>
      </c>
      <c r="D1319" s="51" t="s">
        <v>46</v>
      </c>
      <c r="E1319" s="51" t="s">
        <v>53</v>
      </c>
      <c r="F1319" s="51">
        <v>404</v>
      </c>
      <c r="G1319" s="51">
        <v>555</v>
      </c>
    </row>
    <row r="1320" spans="1:7">
      <c r="A1320" s="51">
        <v>44</v>
      </c>
      <c r="B1320" s="51" t="s">
        <v>185</v>
      </c>
      <c r="C1320" s="51" t="s">
        <v>109</v>
      </c>
      <c r="D1320" s="51" t="s">
        <v>63</v>
      </c>
      <c r="E1320" s="51" t="s">
        <v>51</v>
      </c>
      <c r="F1320" s="51">
        <v>5</v>
      </c>
      <c r="G1320" s="51">
        <v>91</v>
      </c>
    </row>
    <row r="1321" spans="1:7">
      <c r="A1321" s="51">
        <v>44</v>
      </c>
      <c r="B1321" s="51" t="s">
        <v>185</v>
      </c>
      <c r="C1321" s="51" t="s">
        <v>109</v>
      </c>
      <c r="D1321" s="51" t="s">
        <v>63</v>
      </c>
      <c r="E1321" s="51" t="s">
        <v>52</v>
      </c>
      <c r="F1321" s="51">
        <v>17</v>
      </c>
      <c r="G1321" s="51">
        <v>91</v>
      </c>
    </row>
    <row r="1322" spans="1:7">
      <c r="A1322" s="51">
        <v>44</v>
      </c>
      <c r="B1322" s="51" t="s">
        <v>185</v>
      </c>
      <c r="C1322" s="51" t="s">
        <v>109</v>
      </c>
      <c r="D1322" s="51" t="s">
        <v>63</v>
      </c>
      <c r="E1322" s="51" t="s">
        <v>53</v>
      </c>
      <c r="F1322" s="51">
        <v>69</v>
      </c>
      <c r="G1322" s="51">
        <v>91</v>
      </c>
    </row>
    <row r="1323" spans="1:7">
      <c r="A1323" s="51">
        <v>44</v>
      </c>
      <c r="B1323" s="51" t="s">
        <v>185</v>
      </c>
      <c r="C1323" s="51" t="s">
        <v>109</v>
      </c>
      <c r="D1323" s="51" t="s">
        <v>46</v>
      </c>
      <c r="E1323" s="51" t="s">
        <v>50</v>
      </c>
      <c r="F1323" s="51">
        <v>1</v>
      </c>
      <c r="G1323" s="51">
        <v>149</v>
      </c>
    </row>
    <row r="1324" spans="1:7">
      <c r="A1324" s="51">
        <v>44</v>
      </c>
      <c r="B1324" s="51" t="s">
        <v>185</v>
      </c>
      <c r="C1324" s="51" t="s">
        <v>109</v>
      </c>
      <c r="D1324" s="51" t="s">
        <v>46</v>
      </c>
      <c r="E1324" s="51" t="s">
        <v>51</v>
      </c>
      <c r="F1324" s="51">
        <v>4</v>
      </c>
      <c r="G1324" s="51">
        <v>149</v>
      </c>
    </row>
    <row r="1325" spans="1:7">
      <c r="A1325" s="51">
        <v>44</v>
      </c>
      <c r="B1325" s="51" t="s">
        <v>185</v>
      </c>
      <c r="C1325" s="51" t="s">
        <v>109</v>
      </c>
      <c r="D1325" s="51" t="s">
        <v>46</v>
      </c>
      <c r="E1325" s="51" t="s">
        <v>52</v>
      </c>
      <c r="F1325" s="51">
        <v>21</v>
      </c>
      <c r="G1325" s="51">
        <v>149</v>
      </c>
    </row>
    <row r="1326" spans="1:7">
      <c r="A1326" s="51">
        <v>44</v>
      </c>
      <c r="B1326" s="51" t="s">
        <v>185</v>
      </c>
      <c r="C1326" s="51" t="s">
        <v>109</v>
      </c>
      <c r="D1326" s="51" t="s">
        <v>46</v>
      </c>
      <c r="E1326" s="51" t="s">
        <v>53</v>
      </c>
      <c r="F1326" s="51">
        <v>123</v>
      </c>
      <c r="G1326" s="51">
        <v>149</v>
      </c>
    </row>
    <row r="1327" spans="1:7">
      <c r="A1327" s="51">
        <v>44</v>
      </c>
      <c r="B1327" s="51" t="s">
        <v>185</v>
      </c>
      <c r="C1327" s="51" t="s">
        <v>1275</v>
      </c>
      <c r="D1327" s="51" t="s">
        <v>63</v>
      </c>
      <c r="E1327" s="51" t="s">
        <v>51</v>
      </c>
      <c r="F1327" s="51">
        <v>22</v>
      </c>
      <c r="G1327" s="51">
        <v>2238</v>
      </c>
    </row>
    <row r="1328" spans="1:7">
      <c r="A1328" s="51">
        <v>44</v>
      </c>
      <c r="B1328" s="51" t="s">
        <v>185</v>
      </c>
      <c r="C1328" s="51" t="s">
        <v>1275</v>
      </c>
      <c r="D1328" s="51" t="s">
        <v>63</v>
      </c>
      <c r="E1328" s="51" t="s">
        <v>52</v>
      </c>
      <c r="F1328" s="51">
        <v>437</v>
      </c>
      <c r="G1328" s="51">
        <v>2238</v>
      </c>
    </row>
    <row r="1329" spans="1:7">
      <c r="A1329" s="51">
        <v>44</v>
      </c>
      <c r="B1329" s="51" t="s">
        <v>185</v>
      </c>
      <c r="C1329" s="51" t="s">
        <v>1275</v>
      </c>
      <c r="D1329" s="51" t="s">
        <v>63</v>
      </c>
      <c r="E1329" s="51" t="s">
        <v>53</v>
      </c>
      <c r="F1329" s="51">
        <v>1779</v>
      </c>
      <c r="G1329" s="51">
        <v>2238</v>
      </c>
    </row>
    <row r="1330" spans="1:7">
      <c r="A1330" s="51">
        <v>44</v>
      </c>
      <c r="B1330" s="51" t="s">
        <v>185</v>
      </c>
      <c r="C1330" s="51" t="s">
        <v>1275</v>
      </c>
      <c r="D1330" s="51" t="s">
        <v>46</v>
      </c>
      <c r="E1330" s="51" t="s">
        <v>51</v>
      </c>
      <c r="F1330" s="51">
        <v>33</v>
      </c>
      <c r="G1330" s="51">
        <v>3045</v>
      </c>
    </row>
    <row r="1331" spans="1:7">
      <c r="A1331" s="51">
        <v>44</v>
      </c>
      <c r="B1331" s="51" t="s">
        <v>185</v>
      </c>
      <c r="C1331" s="51" t="s">
        <v>1275</v>
      </c>
      <c r="D1331" s="51" t="s">
        <v>46</v>
      </c>
      <c r="E1331" s="51" t="s">
        <v>52</v>
      </c>
      <c r="F1331" s="51">
        <v>583</v>
      </c>
      <c r="G1331" s="51">
        <v>3045</v>
      </c>
    </row>
    <row r="1332" spans="1:7">
      <c r="A1332" s="51">
        <v>44</v>
      </c>
      <c r="B1332" s="51" t="s">
        <v>185</v>
      </c>
      <c r="C1332" s="51" t="s">
        <v>1275</v>
      </c>
      <c r="D1332" s="51" t="s">
        <v>46</v>
      </c>
      <c r="E1332" s="51" t="s">
        <v>53</v>
      </c>
      <c r="F1332" s="51">
        <v>2429</v>
      </c>
      <c r="G1332" s="51">
        <v>3045</v>
      </c>
    </row>
    <row r="1333" spans="1:7">
      <c r="A1333" s="51">
        <v>44</v>
      </c>
      <c r="B1333" s="51" t="s">
        <v>185</v>
      </c>
      <c r="C1333" s="51" t="s">
        <v>59</v>
      </c>
      <c r="D1333" s="51" t="s">
        <v>63</v>
      </c>
      <c r="E1333" s="51" t="s">
        <v>50</v>
      </c>
      <c r="F1333" s="51">
        <v>1</v>
      </c>
      <c r="G1333" s="51">
        <v>2052</v>
      </c>
    </row>
    <row r="1334" spans="1:7">
      <c r="A1334" s="51">
        <v>44</v>
      </c>
      <c r="B1334" s="51" t="s">
        <v>185</v>
      </c>
      <c r="C1334" s="51" t="s">
        <v>59</v>
      </c>
      <c r="D1334" s="51" t="s">
        <v>63</v>
      </c>
      <c r="E1334" s="51" t="s">
        <v>51</v>
      </c>
      <c r="F1334" s="51">
        <v>28</v>
      </c>
      <c r="G1334" s="51">
        <v>2052</v>
      </c>
    </row>
    <row r="1335" spans="1:7">
      <c r="A1335" s="51">
        <v>44</v>
      </c>
      <c r="B1335" s="51" t="s">
        <v>185</v>
      </c>
      <c r="C1335" s="51" t="s">
        <v>59</v>
      </c>
      <c r="D1335" s="51" t="s">
        <v>63</v>
      </c>
      <c r="E1335" s="51" t="s">
        <v>52</v>
      </c>
      <c r="F1335" s="51">
        <v>651</v>
      </c>
      <c r="G1335" s="51">
        <v>2052</v>
      </c>
    </row>
    <row r="1336" spans="1:7">
      <c r="A1336" s="51">
        <v>44</v>
      </c>
      <c r="B1336" s="51" t="s">
        <v>185</v>
      </c>
      <c r="C1336" s="51" t="s">
        <v>59</v>
      </c>
      <c r="D1336" s="51" t="s">
        <v>63</v>
      </c>
      <c r="E1336" s="51" t="s">
        <v>53</v>
      </c>
      <c r="F1336" s="51">
        <v>1372</v>
      </c>
      <c r="G1336" s="51">
        <v>2052</v>
      </c>
    </row>
    <row r="1337" spans="1:7">
      <c r="A1337" s="51">
        <v>44</v>
      </c>
      <c r="B1337" s="51" t="s">
        <v>185</v>
      </c>
      <c r="C1337" s="51" t="s">
        <v>59</v>
      </c>
      <c r="D1337" s="51" t="s">
        <v>46</v>
      </c>
      <c r="E1337" s="51" t="s">
        <v>51</v>
      </c>
      <c r="F1337" s="51">
        <v>71</v>
      </c>
      <c r="G1337" s="51">
        <v>3260</v>
      </c>
    </row>
    <row r="1338" spans="1:7">
      <c r="A1338" s="51">
        <v>44</v>
      </c>
      <c r="B1338" s="51" t="s">
        <v>185</v>
      </c>
      <c r="C1338" s="51" t="s">
        <v>59</v>
      </c>
      <c r="D1338" s="51" t="s">
        <v>46</v>
      </c>
      <c r="E1338" s="51" t="s">
        <v>52</v>
      </c>
      <c r="F1338" s="51">
        <v>955</v>
      </c>
      <c r="G1338" s="51">
        <v>3260</v>
      </c>
    </row>
    <row r="1339" spans="1:7">
      <c r="A1339" s="51">
        <v>44</v>
      </c>
      <c r="B1339" s="51" t="s">
        <v>185</v>
      </c>
      <c r="C1339" s="51" t="s">
        <v>59</v>
      </c>
      <c r="D1339" s="51" t="s">
        <v>46</v>
      </c>
      <c r="E1339" s="51" t="s">
        <v>53</v>
      </c>
      <c r="F1339" s="51">
        <v>2234</v>
      </c>
      <c r="G1339" s="51">
        <v>3260</v>
      </c>
    </row>
    <row r="1340" spans="1:7">
      <c r="A1340" s="51">
        <v>44</v>
      </c>
      <c r="B1340" s="51" t="s">
        <v>185</v>
      </c>
      <c r="C1340" s="51" t="s">
        <v>1276</v>
      </c>
      <c r="D1340" s="51" t="s">
        <v>63</v>
      </c>
      <c r="E1340" s="51" t="s">
        <v>52</v>
      </c>
      <c r="F1340" s="51">
        <v>6</v>
      </c>
      <c r="G1340" s="51">
        <v>338</v>
      </c>
    </row>
    <row r="1341" spans="1:7">
      <c r="A1341" s="51">
        <v>44</v>
      </c>
      <c r="B1341" s="51" t="s">
        <v>185</v>
      </c>
      <c r="C1341" s="51" t="s">
        <v>1276</v>
      </c>
      <c r="D1341" s="51" t="s">
        <v>63</v>
      </c>
      <c r="E1341" s="51" t="s">
        <v>53</v>
      </c>
      <c r="F1341" s="51">
        <v>332</v>
      </c>
      <c r="G1341" s="51">
        <v>338</v>
      </c>
    </row>
    <row r="1342" spans="1:7">
      <c r="A1342" s="51">
        <v>44</v>
      </c>
      <c r="B1342" s="51" t="s">
        <v>185</v>
      </c>
      <c r="C1342" s="51" t="s">
        <v>1276</v>
      </c>
      <c r="D1342" s="51" t="s">
        <v>46</v>
      </c>
      <c r="E1342" s="51" t="s">
        <v>52</v>
      </c>
      <c r="F1342" s="51">
        <v>9</v>
      </c>
      <c r="G1342" s="51">
        <v>473</v>
      </c>
    </row>
    <row r="1343" spans="1:7">
      <c r="A1343" s="51">
        <v>44</v>
      </c>
      <c r="B1343" s="51" t="s">
        <v>185</v>
      </c>
      <c r="C1343" s="51" t="s">
        <v>1276</v>
      </c>
      <c r="D1343" s="51" t="s">
        <v>46</v>
      </c>
      <c r="E1343" s="51" t="s">
        <v>53</v>
      </c>
      <c r="F1343" s="51">
        <v>464</v>
      </c>
      <c r="G1343" s="51">
        <v>473</v>
      </c>
    </row>
    <row r="1344" spans="1:7">
      <c r="A1344" s="51">
        <v>44</v>
      </c>
      <c r="B1344" s="51" t="s">
        <v>185</v>
      </c>
      <c r="C1344" s="51" t="s">
        <v>61</v>
      </c>
      <c r="D1344" s="51" t="s">
        <v>63</v>
      </c>
      <c r="E1344" s="51" t="s">
        <v>48</v>
      </c>
      <c r="F1344" s="51">
        <v>23</v>
      </c>
      <c r="G1344" s="51">
        <v>1633</v>
      </c>
    </row>
    <row r="1345" spans="1:7">
      <c r="A1345" s="51">
        <v>44</v>
      </c>
      <c r="B1345" s="51" t="s">
        <v>185</v>
      </c>
      <c r="C1345" s="51" t="s">
        <v>61</v>
      </c>
      <c r="D1345" s="51" t="s">
        <v>63</v>
      </c>
      <c r="E1345" s="51" t="s">
        <v>49</v>
      </c>
      <c r="F1345" s="51">
        <v>25</v>
      </c>
      <c r="G1345" s="51">
        <v>1633</v>
      </c>
    </row>
    <row r="1346" spans="1:7">
      <c r="A1346" s="51">
        <v>44</v>
      </c>
      <c r="B1346" s="51" t="s">
        <v>185</v>
      </c>
      <c r="C1346" s="51" t="s">
        <v>61</v>
      </c>
      <c r="D1346" s="51" t="s">
        <v>63</v>
      </c>
      <c r="E1346" s="51" t="s">
        <v>50</v>
      </c>
      <c r="F1346" s="51">
        <v>27</v>
      </c>
      <c r="G1346" s="51">
        <v>1633</v>
      </c>
    </row>
    <row r="1347" spans="1:7">
      <c r="A1347" s="51">
        <v>44</v>
      </c>
      <c r="B1347" s="51" t="s">
        <v>185</v>
      </c>
      <c r="C1347" s="51" t="s">
        <v>61</v>
      </c>
      <c r="D1347" s="51" t="s">
        <v>63</v>
      </c>
      <c r="E1347" s="51" t="s">
        <v>51</v>
      </c>
      <c r="F1347" s="51">
        <v>14</v>
      </c>
      <c r="G1347" s="51">
        <v>1633</v>
      </c>
    </row>
    <row r="1348" spans="1:7">
      <c r="A1348" s="51">
        <v>44</v>
      </c>
      <c r="B1348" s="51" t="s">
        <v>185</v>
      </c>
      <c r="C1348" s="51" t="s">
        <v>61</v>
      </c>
      <c r="D1348" s="51" t="s">
        <v>63</v>
      </c>
      <c r="E1348" s="51" t="s">
        <v>52</v>
      </c>
      <c r="F1348" s="51">
        <v>57</v>
      </c>
      <c r="G1348" s="51">
        <v>1633</v>
      </c>
    </row>
    <row r="1349" spans="1:7">
      <c r="A1349" s="51">
        <v>44</v>
      </c>
      <c r="B1349" s="51" t="s">
        <v>185</v>
      </c>
      <c r="C1349" s="51" t="s">
        <v>61</v>
      </c>
      <c r="D1349" s="51" t="s">
        <v>63</v>
      </c>
      <c r="E1349" s="51" t="s">
        <v>53</v>
      </c>
      <c r="F1349" s="51">
        <v>1487</v>
      </c>
      <c r="G1349" s="51">
        <v>1633</v>
      </c>
    </row>
    <row r="1350" spans="1:7">
      <c r="A1350" s="51">
        <v>44</v>
      </c>
      <c r="B1350" s="51" t="s">
        <v>185</v>
      </c>
      <c r="C1350" s="51" t="s">
        <v>61</v>
      </c>
      <c r="D1350" s="51" t="s">
        <v>46</v>
      </c>
      <c r="E1350" s="51" t="s">
        <v>48</v>
      </c>
      <c r="F1350" s="51">
        <v>23</v>
      </c>
      <c r="G1350" s="51">
        <v>1226</v>
      </c>
    </row>
    <row r="1351" spans="1:7">
      <c r="A1351" s="51">
        <v>44</v>
      </c>
      <c r="B1351" s="51" t="s">
        <v>185</v>
      </c>
      <c r="C1351" s="51" t="s">
        <v>61</v>
      </c>
      <c r="D1351" s="51" t="s">
        <v>46</v>
      </c>
      <c r="E1351" s="51" t="s">
        <v>49</v>
      </c>
      <c r="F1351" s="51">
        <v>9</v>
      </c>
      <c r="G1351" s="51">
        <v>1226</v>
      </c>
    </row>
    <row r="1352" spans="1:7">
      <c r="A1352" s="51">
        <v>44</v>
      </c>
      <c r="B1352" s="51" t="s">
        <v>185</v>
      </c>
      <c r="C1352" s="51" t="s">
        <v>61</v>
      </c>
      <c r="D1352" s="51" t="s">
        <v>46</v>
      </c>
      <c r="E1352" s="51" t="s">
        <v>50</v>
      </c>
      <c r="F1352" s="51">
        <v>14</v>
      </c>
      <c r="G1352" s="51">
        <v>1226</v>
      </c>
    </row>
    <row r="1353" spans="1:7">
      <c r="A1353" s="51">
        <v>44</v>
      </c>
      <c r="B1353" s="51" t="s">
        <v>185</v>
      </c>
      <c r="C1353" s="51" t="s">
        <v>61</v>
      </c>
      <c r="D1353" s="51" t="s">
        <v>46</v>
      </c>
      <c r="E1353" s="51" t="s">
        <v>51</v>
      </c>
      <c r="F1353" s="51">
        <v>8</v>
      </c>
      <c r="G1353" s="51">
        <v>1226</v>
      </c>
    </row>
    <row r="1354" spans="1:7">
      <c r="A1354" s="51">
        <v>44</v>
      </c>
      <c r="B1354" s="51" t="s">
        <v>185</v>
      </c>
      <c r="C1354" s="51" t="s">
        <v>61</v>
      </c>
      <c r="D1354" s="51" t="s">
        <v>46</v>
      </c>
      <c r="E1354" s="51" t="s">
        <v>52</v>
      </c>
      <c r="F1354" s="51">
        <v>22</v>
      </c>
      <c r="G1354" s="51">
        <v>1226</v>
      </c>
    </row>
    <row r="1355" spans="1:7">
      <c r="A1355" s="51">
        <v>44</v>
      </c>
      <c r="B1355" s="51" t="s">
        <v>185</v>
      </c>
      <c r="C1355" s="51" t="s">
        <v>61</v>
      </c>
      <c r="D1355" s="51" t="s">
        <v>46</v>
      </c>
      <c r="E1355" s="51" t="s">
        <v>53</v>
      </c>
      <c r="F1355" s="51">
        <v>1150</v>
      </c>
      <c r="G1355" s="51">
        <v>1226</v>
      </c>
    </row>
    <row r="1356" spans="1:7">
      <c r="A1356" s="51">
        <v>44</v>
      </c>
      <c r="B1356" s="51" t="s">
        <v>185</v>
      </c>
      <c r="C1356" s="51" t="s">
        <v>45</v>
      </c>
      <c r="D1356" s="51" t="s">
        <v>63</v>
      </c>
      <c r="E1356" s="51" t="s">
        <v>48</v>
      </c>
      <c r="F1356" s="51">
        <v>42</v>
      </c>
      <c r="G1356" s="51"/>
    </row>
    <row r="1357" spans="1:7">
      <c r="A1357" s="51">
        <v>44</v>
      </c>
      <c r="B1357" s="51" t="s">
        <v>185</v>
      </c>
      <c r="C1357" s="51" t="s">
        <v>45</v>
      </c>
      <c r="D1357" s="51" t="s">
        <v>63</v>
      </c>
      <c r="E1357" s="51" t="s">
        <v>49</v>
      </c>
      <c r="F1357" s="51">
        <v>3</v>
      </c>
      <c r="G1357" s="51"/>
    </row>
    <row r="1358" spans="1:7">
      <c r="A1358" s="51">
        <v>44</v>
      </c>
      <c r="B1358" s="51" t="s">
        <v>185</v>
      </c>
      <c r="C1358" s="51" t="s">
        <v>45</v>
      </c>
      <c r="D1358" s="51" t="s">
        <v>63</v>
      </c>
      <c r="E1358" s="51" t="s">
        <v>50</v>
      </c>
      <c r="F1358" s="51">
        <v>6</v>
      </c>
      <c r="G1358" s="51"/>
    </row>
    <row r="1359" spans="1:7">
      <c r="A1359" s="51">
        <v>44</v>
      </c>
      <c r="B1359" s="51" t="s">
        <v>185</v>
      </c>
      <c r="C1359" s="51" t="s">
        <v>45</v>
      </c>
      <c r="D1359" s="51" t="s">
        <v>63</v>
      </c>
      <c r="E1359" s="51" t="s">
        <v>51</v>
      </c>
      <c r="F1359" s="51">
        <v>4</v>
      </c>
      <c r="G1359" s="51"/>
    </row>
    <row r="1360" spans="1:7">
      <c r="A1360" s="51">
        <v>44</v>
      </c>
      <c r="B1360" s="51" t="s">
        <v>185</v>
      </c>
      <c r="C1360" s="51" t="s">
        <v>45</v>
      </c>
      <c r="D1360" s="51" t="s">
        <v>63</v>
      </c>
      <c r="E1360" s="51" t="s">
        <v>52</v>
      </c>
      <c r="F1360" s="51">
        <v>12</v>
      </c>
      <c r="G1360" s="51"/>
    </row>
    <row r="1361" spans="1:7">
      <c r="A1361" s="51">
        <v>44</v>
      </c>
      <c r="B1361" s="51" t="s">
        <v>185</v>
      </c>
      <c r="C1361" s="51" t="s">
        <v>45</v>
      </c>
      <c r="D1361" s="51" t="s">
        <v>63</v>
      </c>
      <c r="E1361" s="51" t="s">
        <v>53</v>
      </c>
      <c r="F1361" s="51">
        <v>61</v>
      </c>
      <c r="G1361" s="51"/>
    </row>
    <row r="1362" spans="1:7">
      <c r="A1362" s="51">
        <v>44</v>
      </c>
      <c r="B1362" s="51" t="s">
        <v>185</v>
      </c>
      <c r="C1362" s="51" t="s">
        <v>45</v>
      </c>
      <c r="D1362" s="51" t="s">
        <v>46</v>
      </c>
      <c r="E1362" s="51" t="s">
        <v>48</v>
      </c>
      <c r="F1362" s="51">
        <v>30</v>
      </c>
      <c r="G1362" s="51"/>
    </row>
    <row r="1363" spans="1:7">
      <c r="A1363" s="51">
        <v>44</v>
      </c>
      <c r="B1363" s="51" t="s">
        <v>185</v>
      </c>
      <c r="C1363" s="51" t="s">
        <v>45</v>
      </c>
      <c r="D1363" s="51" t="s">
        <v>46</v>
      </c>
      <c r="E1363" s="51" t="s">
        <v>49</v>
      </c>
      <c r="F1363" s="51">
        <v>9</v>
      </c>
      <c r="G1363" s="51"/>
    </row>
    <row r="1364" spans="1:7">
      <c r="A1364" s="51">
        <v>44</v>
      </c>
      <c r="B1364" s="51" t="s">
        <v>185</v>
      </c>
      <c r="C1364" s="51" t="s">
        <v>45</v>
      </c>
      <c r="D1364" s="51" t="s">
        <v>46</v>
      </c>
      <c r="E1364" s="51" t="s">
        <v>50</v>
      </c>
      <c r="F1364" s="51">
        <v>6</v>
      </c>
      <c r="G1364" s="51"/>
    </row>
    <row r="1365" spans="1:7">
      <c r="A1365" s="51">
        <v>44</v>
      </c>
      <c r="B1365" s="51" t="s">
        <v>185</v>
      </c>
      <c r="C1365" s="51" t="s">
        <v>45</v>
      </c>
      <c r="D1365" s="51" t="s">
        <v>46</v>
      </c>
      <c r="E1365" s="51" t="s">
        <v>51</v>
      </c>
      <c r="F1365" s="51">
        <v>3</v>
      </c>
      <c r="G1365" s="51"/>
    </row>
    <row r="1366" spans="1:7">
      <c r="A1366" s="51">
        <v>44</v>
      </c>
      <c r="B1366" s="51" t="s">
        <v>185</v>
      </c>
      <c r="C1366" s="51" t="s">
        <v>45</v>
      </c>
      <c r="D1366" s="51" t="s">
        <v>46</v>
      </c>
      <c r="E1366" s="51" t="s">
        <v>52</v>
      </c>
      <c r="F1366" s="51">
        <v>10</v>
      </c>
      <c r="G1366" s="51"/>
    </row>
    <row r="1367" spans="1:7">
      <c r="A1367" s="51">
        <v>44</v>
      </c>
      <c r="B1367" s="51" t="s">
        <v>185</v>
      </c>
      <c r="C1367" s="51" t="s">
        <v>45</v>
      </c>
      <c r="D1367" s="51" t="s">
        <v>46</v>
      </c>
      <c r="E1367" s="51" t="s">
        <v>53</v>
      </c>
      <c r="F1367" s="51">
        <v>54</v>
      </c>
      <c r="G1367" s="51"/>
    </row>
    <row r="1368" spans="1:7">
      <c r="A1368" s="51">
        <v>47</v>
      </c>
      <c r="B1368" s="51" t="s">
        <v>186</v>
      </c>
      <c r="C1368" s="51" t="s">
        <v>1350</v>
      </c>
      <c r="D1368" s="51" t="s">
        <v>63</v>
      </c>
      <c r="E1368" s="51" t="s">
        <v>1349</v>
      </c>
      <c r="F1368" s="51">
        <v>4735</v>
      </c>
      <c r="G1368" s="51"/>
    </row>
    <row r="1369" spans="1:7">
      <c r="A1369" s="51">
        <v>47</v>
      </c>
      <c r="B1369" s="51" t="s">
        <v>186</v>
      </c>
      <c r="C1369" s="51" t="s">
        <v>1350</v>
      </c>
      <c r="D1369" s="51" t="s">
        <v>46</v>
      </c>
      <c r="E1369" s="51" t="s">
        <v>1349</v>
      </c>
      <c r="F1369" s="51">
        <v>4597</v>
      </c>
      <c r="G1369" s="51"/>
    </row>
    <row r="1370" spans="1:7">
      <c r="A1370" s="51">
        <v>47</v>
      </c>
      <c r="B1370" s="51" t="s">
        <v>186</v>
      </c>
      <c r="C1370" s="51" t="s">
        <v>54</v>
      </c>
      <c r="D1370" s="51" t="s">
        <v>63</v>
      </c>
      <c r="E1370" s="51" t="s">
        <v>48</v>
      </c>
      <c r="F1370" s="51">
        <v>1326</v>
      </c>
      <c r="G1370" s="51">
        <v>1592</v>
      </c>
    </row>
    <row r="1371" spans="1:7">
      <c r="A1371" s="51">
        <v>47</v>
      </c>
      <c r="B1371" s="51" t="s">
        <v>186</v>
      </c>
      <c r="C1371" s="51" t="s">
        <v>54</v>
      </c>
      <c r="D1371" s="51" t="s">
        <v>63</v>
      </c>
      <c r="E1371" s="51" t="s">
        <v>49</v>
      </c>
      <c r="F1371" s="51">
        <v>214</v>
      </c>
      <c r="G1371" s="51">
        <v>1592</v>
      </c>
    </row>
    <row r="1372" spans="1:7">
      <c r="A1372" s="51">
        <v>47</v>
      </c>
      <c r="B1372" s="51" t="s">
        <v>186</v>
      </c>
      <c r="C1372" s="51" t="s">
        <v>54</v>
      </c>
      <c r="D1372" s="51" t="s">
        <v>63</v>
      </c>
      <c r="E1372" s="51" t="s">
        <v>50</v>
      </c>
      <c r="F1372" s="51">
        <v>12</v>
      </c>
      <c r="G1372" s="51">
        <v>1592</v>
      </c>
    </row>
    <row r="1373" spans="1:7">
      <c r="A1373" s="51">
        <v>47</v>
      </c>
      <c r="B1373" s="51" t="s">
        <v>186</v>
      </c>
      <c r="C1373" s="51" t="s">
        <v>54</v>
      </c>
      <c r="D1373" s="51" t="s">
        <v>63</v>
      </c>
      <c r="E1373" s="51" t="s">
        <v>51</v>
      </c>
      <c r="F1373" s="51">
        <v>2</v>
      </c>
      <c r="G1373" s="51">
        <v>1592</v>
      </c>
    </row>
    <row r="1374" spans="1:7">
      <c r="A1374" s="51">
        <v>47</v>
      </c>
      <c r="B1374" s="51" t="s">
        <v>186</v>
      </c>
      <c r="C1374" s="51" t="s">
        <v>54</v>
      </c>
      <c r="D1374" s="51" t="s">
        <v>63</v>
      </c>
      <c r="E1374" s="51" t="s">
        <v>52</v>
      </c>
      <c r="F1374" s="51">
        <v>4</v>
      </c>
      <c r="G1374" s="51">
        <v>1592</v>
      </c>
    </row>
    <row r="1375" spans="1:7">
      <c r="A1375" s="51">
        <v>47</v>
      </c>
      <c r="B1375" s="51" t="s">
        <v>186</v>
      </c>
      <c r="C1375" s="51" t="s">
        <v>54</v>
      </c>
      <c r="D1375" s="51" t="s">
        <v>63</v>
      </c>
      <c r="E1375" s="51" t="s">
        <v>53</v>
      </c>
      <c r="F1375" s="51">
        <v>34</v>
      </c>
      <c r="G1375" s="51">
        <v>1592</v>
      </c>
    </row>
    <row r="1376" spans="1:7">
      <c r="A1376" s="51">
        <v>47</v>
      </c>
      <c r="B1376" s="51" t="s">
        <v>186</v>
      </c>
      <c r="C1376" s="51" t="s">
        <v>54</v>
      </c>
      <c r="D1376" s="51" t="s">
        <v>46</v>
      </c>
      <c r="E1376" s="51" t="s">
        <v>48</v>
      </c>
      <c r="F1376" s="51">
        <v>1160</v>
      </c>
      <c r="G1376" s="51">
        <v>1366</v>
      </c>
    </row>
    <row r="1377" spans="1:7">
      <c r="A1377" s="51">
        <v>47</v>
      </c>
      <c r="B1377" s="51" t="s">
        <v>186</v>
      </c>
      <c r="C1377" s="51" t="s">
        <v>54</v>
      </c>
      <c r="D1377" s="51" t="s">
        <v>46</v>
      </c>
      <c r="E1377" s="51" t="s">
        <v>49</v>
      </c>
      <c r="F1377" s="51">
        <v>162</v>
      </c>
      <c r="G1377" s="51">
        <v>1366</v>
      </c>
    </row>
    <row r="1378" spans="1:7">
      <c r="A1378" s="51">
        <v>47</v>
      </c>
      <c r="B1378" s="51" t="s">
        <v>186</v>
      </c>
      <c r="C1378" s="51" t="s">
        <v>54</v>
      </c>
      <c r="D1378" s="51" t="s">
        <v>46</v>
      </c>
      <c r="E1378" s="51" t="s">
        <v>50</v>
      </c>
      <c r="F1378" s="51">
        <v>8</v>
      </c>
      <c r="G1378" s="51">
        <v>1366</v>
      </c>
    </row>
    <row r="1379" spans="1:7">
      <c r="A1379" s="51">
        <v>47</v>
      </c>
      <c r="B1379" s="51" t="s">
        <v>186</v>
      </c>
      <c r="C1379" s="51" t="s">
        <v>54</v>
      </c>
      <c r="D1379" s="51" t="s">
        <v>46</v>
      </c>
      <c r="E1379" s="51" t="s">
        <v>51</v>
      </c>
      <c r="F1379" s="51">
        <v>1</v>
      </c>
      <c r="G1379" s="51">
        <v>1366</v>
      </c>
    </row>
    <row r="1380" spans="1:7">
      <c r="A1380" s="51">
        <v>47</v>
      </c>
      <c r="B1380" s="51" t="s">
        <v>186</v>
      </c>
      <c r="C1380" s="51" t="s">
        <v>54</v>
      </c>
      <c r="D1380" s="51" t="s">
        <v>46</v>
      </c>
      <c r="E1380" s="51" t="s">
        <v>52</v>
      </c>
      <c r="F1380" s="51">
        <v>4</v>
      </c>
      <c r="G1380" s="51">
        <v>1366</v>
      </c>
    </row>
    <row r="1381" spans="1:7">
      <c r="A1381" s="51">
        <v>47</v>
      </c>
      <c r="B1381" s="51" t="s">
        <v>186</v>
      </c>
      <c r="C1381" s="51" t="s">
        <v>54</v>
      </c>
      <c r="D1381" s="51" t="s">
        <v>46</v>
      </c>
      <c r="E1381" s="51" t="s">
        <v>53</v>
      </c>
      <c r="F1381" s="51">
        <v>31</v>
      </c>
      <c r="G1381" s="51">
        <v>1366</v>
      </c>
    </row>
    <row r="1382" spans="1:7">
      <c r="A1382" s="51">
        <v>47</v>
      </c>
      <c r="B1382" s="51" t="s">
        <v>186</v>
      </c>
      <c r="C1382" s="51" t="s">
        <v>55</v>
      </c>
      <c r="D1382" s="51" t="s">
        <v>63</v>
      </c>
      <c r="E1382" s="51" t="s">
        <v>48</v>
      </c>
      <c r="F1382" s="51">
        <v>637</v>
      </c>
      <c r="G1382" s="51">
        <v>17446</v>
      </c>
    </row>
    <row r="1383" spans="1:7">
      <c r="A1383" s="51">
        <v>47</v>
      </c>
      <c r="B1383" s="51" t="s">
        <v>186</v>
      </c>
      <c r="C1383" s="51" t="s">
        <v>55</v>
      </c>
      <c r="D1383" s="51" t="s">
        <v>63</v>
      </c>
      <c r="E1383" s="51" t="s">
        <v>49</v>
      </c>
      <c r="F1383" s="51">
        <v>5016</v>
      </c>
      <c r="G1383" s="51">
        <v>17446</v>
      </c>
    </row>
    <row r="1384" spans="1:7">
      <c r="A1384" s="51">
        <v>47</v>
      </c>
      <c r="B1384" s="51" t="s">
        <v>186</v>
      </c>
      <c r="C1384" s="51" t="s">
        <v>55</v>
      </c>
      <c r="D1384" s="51" t="s">
        <v>63</v>
      </c>
      <c r="E1384" s="51" t="s">
        <v>50</v>
      </c>
      <c r="F1384" s="51">
        <v>1463</v>
      </c>
      <c r="G1384" s="51">
        <v>17446</v>
      </c>
    </row>
    <row r="1385" spans="1:7">
      <c r="A1385" s="51">
        <v>47</v>
      </c>
      <c r="B1385" s="51" t="s">
        <v>186</v>
      </c>
      <c r="C1385" s="51" t="s">
        <v>55</v>
      </c>
      <c r="D1385" s="51" t="s">
        <v>63</v>
      </c>
      <c r="E1385" s="51" t="s">
        <v>51</v>
      </c>
      <c r="F1385" s="51">
        <v>274</v>
      </c>
      <c r="G1385" s="51">
        <v>17446</v>
      </c>
    </row>
    <row r="1386" spans="1:7">
      <c r="A1386" s="51">
        <v>47</v>
      </c>
      <c r="B1386" s="51" t="s">
        <v>186</v>
      </c>
      <c r="C1386" s="51" t="s">
        <v>55</v>
      </c>
      <c r="D1386" s="51" t="s">
        <v>63</v>
      </c>
      <c r="E1386" s="51" t="s">
        <v>52</v>
      </c>
      <c r="F1386" s="51">
        <v>823</v>
      </c>
      <c r="G1386" s="51">
        <v>17446</v>
      </c>
    </row>
    <row r="1387" spans="1:7">
      <c r="A1387" s="51">
        <v>47</v>
      </c>
      <c r="B1387" s="51" t="s">
        <v>186</v>
      </c>
      <c r="C1387" s="51" t="s">
        <v>55</v>
      </c>
      <c r="D1387" s="51" t="s">
        <v>63</v>
      </c>
      <c r="E1387" s="51" t="s">
        <v>53</v>
      </c>
      <c r="F1387" s="51">
        <v>9233</v>
      </c>
      <c r="G1387" s="51">
        <v>17446</v>
      </c>
    </row>
    <row r="1388" spans="1:7">
      <c r="A1388" s="51">
        <v>47</v>
      </c>
      <c r="B1388" s="51" t="s">
        <v>186</v>
      </c>
      <c r="C1388" s="51" t="s">
        <v>55</v>
      </c>
      <c r="D1388" s="51" t="s">
        <v>46</v>
      </c>
      <c r="E1388" s="51" t="s">
        <v>48</v>
      </c>
      <c r="F1388" s="51">
        <v>655</v>
      </c>
      <c r="G1388" s="51">
        <v>15324</v>
      </c>
    </row>
    <row r="1389" spans="1:7">
      <c r="A1389" s="51">
        <v>47</v>
      </c>
      <c r="B1389" s="51" t="s">
        <v>186</v>
      </c>
      <c r="C1389" s="51" t="s">
        <v>55</v>
      </c>
      <c r="D1389" s="51" t="s">
        <v>46</v>
      </c>
      <c r="E1389" s="51" t="s">
        <v>49</v>
      </c>
      <c r="F1389" s="51">
        <v>4606</v>
      </c>
      <c r="G1389" s="51">
        <v>15324</v>
      </c>
    </row>
    <row r="1390" spans="1:7">
      <c r="A1390" s="51">
        <v>47</v>
      </c>
      <c r="B1390" s="51" t="s">
        <v>186</v>
      </c>
      <c r="C1390" s="51" t="s">
        <v>55</v>
      </c>
      <c r="D1390" s="51" t="s">
        <v>46</v>
      </c>
      <c r="E1390" s="51" t="s">
        <v>50</v>
      </c>
      <c r="F1390" s="51">
        <v>823</v>
      </c>
      <c r="G1390" s="51">
        <v>15324</v>
      </c>
    </row>
    <row r="1391" spans="1:7">
      <c r="A1391" s="51">
        <v>47</v>
      </c>
      <c r="B1391" s="51" t="s">
        <v>186</v>
      </c>
      <c r="C1391" s="51" t="s">
        <v>55</v>
      </c>
      <c r="D1391" s="51" t="s">
        <v>46</v>
      </c>
      <c r="E1391" s="51" t="s">
        <v>51</v>
      </c>
      <c r="F1391" s="51">
        <v>129</v>
      </c>
      <c r="G1391" s="51">
        <v>15324</v>
      </c>
    </row>
    <row r="1392" spans="1:7">
      <c r="A1392" s="51">
        <v>47</v>
      </c>
      <c r="B1392" s="51" t="s">
        <v>186</v>
      </c>
      <c r="C1392" s="51" t="s">
        <v>55</v>
      </c>
      <c r="D1392" s="51" t="s">
        <v>46</v>
      </c>
      <c r="E1392" s="51" t="s">
        <v>52</v>
      </c>
      <c r="F1392" s="51">
        <v>387</v>
      </c>
      <c r="G1392" s="51">
        <v>15324</v>
      </c>
    </row>
    <row r="1393" spans="1:7">
      <c r="A1393" s="51">
        <v>47</v>
      </c>
      <c r="B1393" s="51" t="s">
        <v>186</v>
      </c>
      <c r="C1393" s="51" t="s">
        <v>55</v>
      </c>
      <c r="D1393" s="51" t="s">
        <v>46</v>
      </c>
      <c r="E1393" s="51" t="s">
        <v>53</v>
      </c>
      <c r="F1393" s="51">
        <v>8724</v>
      </c>
      <c r="G1393" s="51">
        <v>15324</v>
      </c>
    </row>
    <row r="1394" spans="1:7">
      <c r="A1394" s="51">
        <v>47</v>
      </c>
      <c r="B1394" s="51" t="s">
        <v>186</v>
      </c>
      <c r="C1394" s="51" t="s">
        <v>56</v>
      </c>
      <c r="D1394" s="51" t="s">
        <v>63</v>
      </c>
      <c r="E1394" s="51" t="s">
        <v>49</v>
      </c>
      <c r="F1394" s="51">
        <v>353</v>
      </c>
      <c r="G1394" s="51">
        <v>10221</v>
      </c>
    </row>
    <row r="1395" spans="1:7">
      <c r="A1395" s="51">
        <v>47</v>
      </c>
      <c r="B1395" s="51" t="s">
        <v>186</v>
      </c>
      <c r="C1395" s="51" t="s">
        <v>56</v>
      </c>
      <c r="D1395" s="51" t="s">
        <v>63</v>
      </c>
      <c r="E1395" s="51" t="s">
        <v>50</v>
      </c>
      <c r="F1395" s="51">
        <v>2956</v>
      </c>
      <c r="G1395" s="51">
        <v>10221</v>
      </c>
    </row>
    <row r="1396" spans="1:7">
      <c r="A1396" s="51">
        <v>47</v>
      </c>
      <c r="B1396" s="51" t="s">
        <v>186</v>
      </c>
      <c r="C1396" s="51" t="s">
        <v>56</v>
      </c>
      <c r="D1396" s="51" t="s">
        <v>63</v>
      </c>
      <c r="E1396" s="51" t="s">
        <v>51</v>
      </c>
      <c r="F1396" s="51">
        <v>1117</v>
      </c>
      <c r="G1396" s="51">
        <v>10221</v>
      </c>
    </row>
    <row r="1397" spans="1:7">
      <c r="A1397" s="51">
        <v>47</v>
      </c>
      <c r="B1397" s="51" t="s">
        <v>186</v>
      </c>
      <c r="C1397" s="51" t="s">
        <v>56</v>
      </c>
      <c r="D1397" s="51" t="s">
        <v>63</v>
      </c>
      <c r="E1397" s="51" t="s">
        <v>52</v>
      </c>
      <c r="F1397" s="51">
        <v>1732</v>
      </c>
      <c r="G1397" s="51">
        <v>10221</v>
      </c>
    </row>
    <row r="1398" spans="1:7">
      <c r="A1398" s="51">
        <v>47</v>
      </c>
      <c r="B1398" s="51" t="s">
        <v>186</v>
      </c>
      <c r="C1398" s="51" t="s">
        <v>56</v>
      </c>
      <c r="D1398" s="51" t="s">
        <v>63</v>
      </c>
      <c r="E1398" s="51" t="s">
        <v>53</v>
      </c>
      <c r="F1398" s="51">
        <v>4063</v>
      </c>
      <c r="G1398" s="51">
        <v>10221</v>
      </c>
    </row>
    <row r="1399" spans="1:7">
      <c r="A1399" s="51">
        <v>47</v>
      </c>
      <c r="B1399" s="51" t="s">
        <v>186</v>
      </c>
      <c r="C1399" s="51" t="s">
        <v>56</v>
      </c>
      <c r="D1399" s="51" t="s">
        <v>46</v>
      </c>
      <c r="E1399" s="51" t="s">
        <v>49</v>
      </c>
      <c r="F1399" s="51">
        <v>461</v>
      </c>
      <c r="G1399" s="51">
        <v>9890</v>
      </c>
    </row>
    <row r="1400" spans="1:7">
      <c r="A1400" s="51">
        <v>47</v>
      </c>
      <c r="B1400" s="51" t="s">
        <v>186</v>
      </c>
      <c r="C1400" s="51" t="s">
        <v>56</v>
      </c>
      <c r="D1400" s="51" t="s">
        <v>46</v>
      </c>
      <c r="E1400" s="51" t="s">
        <v>50</v>
      </c>
      <c r="F1400" s="51">
        <v>3281</v>
      </c>
      <c r="G1400" s="51">
        <v>9890</v>
      </c>
    </row>
    <row r="1401" spans="1:7">
      <c r="A1401" s="51">
        <v>47</v>
      </c>
      <c r="B1401" s="51" t="s">
        <v>186</v>
      </c>
      <c r="C1401" s="51" t="s">
        <v>56</v>
      </c>
      <c r="D1401" s="51" t="s">
        <v>46</v>
      </c>
      <c r="E1401" s="51" t="s">
        <v>51</v>
      </c>
      <c r="F1401" s="51">
        <v>857</v>
      </c>
      <c r="G1401" s="51">
        <v>9890</v>
      </c>
    </row>
    <row r="1402" spans="1:7">
      <c r="A1402" s="51">
        <v>47</v>
      </c>
      <c r="B1402" s="51" t="s">
        <v>186</v>
      </c>
      <c r="C1402" s="51" t="s">
        <v>56</v>
      </c>
      <c r="D1402" s="51" t="s">
        <v>46</v>
      </c>
      <c r="E1402" s="51" t="s">
        <v>52</v>
      </c>
      <c r="F1402" s="51">
        <v>1261</v>
      </c>
      <c r="G1402" s="51">
        <v>9890</v>
      </c>
    </row>
    <row r="1403" spans="1:7">
      <c r="A1403" s="51">
        <v>47</v>
      </c>
      <c r="B1403" s="51" t="s">
        <v>186</v>
      </c>
      <c r="C1403" s="51" t="s">
        <v>56</v>
      </c>
      <c r="D1403" s="51" t="s">
        <v>46</v>
      </c>
      <c r="E1403" s="51" t="s">
        <v>53</v>
      </c>
      <c r="F1403" s="51">
        <v>4030</v>
      </c>
      <c r="G1403" s="51">
        <v>9890</v>
      </c>
    </row>
    <row r="1404" spans="1:7">
      <c r="A1404" s="51">
        <v>47</v>
      </c>
      <c r="B1404" s="51" t="s">
        <v>186</v>
      </c>
      <c r="C1404" s="51" t="s">
        <v>1273</v>
      </c>
      <c r="D1404" s="51" t="s">
        <v>63</v>
      </c>
      <c r="E1404" s="51" t="s">
        <v>50</v>
      </c>
      <c r="F1404" s="51">
        <v>202</v>
      </c>
      <c r="G1404" s="51">
        <v>9084</v>
      </c>
    </row>
    <row r="1405" spans="1:7">
      <c r="A1405" s="51">
        <v>47</v>
      </c>
      <c r="B1405" s="51" t="s">
        <v>186</v>
      </c>
      <c r="C1405" s="51" t="s">
        <v>1273</v>
      </c>
      <c r="D1405" s="51" t="s">
        <v>63</v>
      </c>
      <c r="E1405" s="51" t="s">
        <v>51</v>
      </c>
      <c r="F1405" s="51">
        <v>804</v>
      </c>
      <c r="G1405" s="51">
        <v>9084</v>
      </c>
    </row>
    <row r="1406" spans="1:7">
      <c r="A1406" s="51">
        <v>47</v>
      </c>
      <c r="B1406" s="51" t="s">
        <v>186</v>
      </c>
      <c r="C1406" s="51" t="s">
        <v>1273</v>
      </c>
      <c r="D1406" s="51" t="s">
        <v>63</v>
      </c>
      <c r="E1406" s="51" t="s">
        <v>52</v>
      </c>
      <c r="F1406" s="51">
        <v>2739</v>
      </c>
      <c r="G1406" s="51">
        <v>9084</v>
      </c>
    </row>
    <row r="1407" spans="1:7">
      <c r="A1407" s="51">
        <v>47</v>
      </c>
      <c r="B1407" s="51" t="s">
        <v>186</v>
      </c>
      <c r="C1407" s="51" t="s">
        <v>1273</v>
      </c>
      <c r="D1407" s="51" t="s">
        <v>63</v>
      </c>
      <c r="E1407" s="51" t="s">
        <v>53</v>
      </c>
      <c r="F1407" s="51">
        <v>5339</v>
      </c>
      <c r="G1407" s="51">
        <v>9084</v>
      </c>
    </row>
    <row r="1408" spans="1:7">
      <c r="A1408" s="51">
        <v>47</v>
      </c>
      <c r="B1408" s="51" t="s">
        <v>186</v>
      </c>
      <c r="C1408" s="51" t="s">
        <v>1273</v>
      </c>
      <c r="D1408" s="51" t="s">
        <v>46</v>
      </c>
      <c r="E1408" s="51" t="s">
        <v>50</v>
      </c>
      <c r="F1408" s="51">
        <v>318</v>
      </c>
      <c r="G1408" s="51">
        <v>10012</v>
      </c>
    </row>
    <row r="1409" spans="1:7">
      <c r="A1409" s="51">
        <v>47</v>
      </c>
      <c r="B1409" s="51" t="s">
        <v>186</v>
      </c>
      <c r="C1409" s="51" t="s">
        <v>1273</v>
      </c>
      <c r="D1409" s="51" t="s">
        <v>46</v>
      </c>
      <c r="E1409" s="51" t="s">
        <v>51</v>
      </c>
      <c r="F1409" s="51">
        <v>1108</v>
      </c>
      <c r="G1409" s="51">
        <v>10012</v>
      </c>
    </row>
    <row r="1410" spans="1:7">
      <c r="A1410" s="51">
        <v>47</v>
      </c>
      <c r="B1410" s="51" t="s">
        <v>186</v>
      </c>
      <c r="C1410" s="51" t="s">
        <v>1273</v>
      </c>
      <c r="D1410" s="51" t="s">
        <v>46</v>
      </c>
      <c r="E1410" s="51" t="s">
        <v>52</v>
      </c>
      <c r="F1410" s="51">
        <v>2858</v>
      </c>
      <c r="G1410" s="51">
        <v>10012</v>
      </c>
    </row>
    <row r="1411" spans="1:7">
      <c r="A1411" s="51">
        <v>47</v>
      </c>
      <c r="B1411" s="51" t="s">
        <v>186</v>
      </c>
      <c r="C1411" s="51" t="s">
        <v>1273</v>
      </c>
      <c r="D1411" s="51" t="s">
        <v>46</v>
      </c>
      <c r="E1411" s="51" t="s">
        <v>53</v>
      </c>
      <c r="F1411" s="51">
        <v>5728</v>
      </c>
      <c r="G1411" s="51">
        <v>10012</v>
      </c>
    </row>
    <row r="1412" spans="1:7">
      <c r="A1412" s="51">
        <v>47</v>
      </c>
      <c r="B1412" s="51" t="s">
        <v>186</v>
      </c>
      <c r="C1412" s="51" t="s">
        <v>1274</v>
      </c>
      <c r="D1412" s="51" t="s">
        <v>63</v>
      </c>
      <c r="E1412" s="51" t="s">
        <v>50</v>
      </c>
      <c r="F1412" s="51">
        <v>15</v>
      </c>
      <c r="G1412" s="51">
        <v>1207</v>
      </c>
    </row>
    <row r="1413" spans="1:7">
      <c r="A1413" s="51">
        <v>47</v>
      </c>
      <c r="B1413" s="51" t="s">
        <v>186</v>
      </c>
      <c r="C1413" s="51" t="s">
        <v>1274</v>
      </c>
      <c r="D1413" s="51" t="s">
        <v>63</v>
      </c>
      <c r="E1413" s="51" t="s">
        <v>51</v>
      </c>
      <c r="F1413" s="51">
        <v>108</v>
      </c>
      <c r="G1413" s="51">
        <v>1207</v>
      </c>
    </row>
    <row r="1414" spans="1:7">
      <c r="A1414" s="51">
        <v>47</v>
      </c>
      <c r="B1414" s="51" t="s">
        <v>186</v>
      </c>
      <c r="C1414" s="51" t="s">
        <v>1274</v>
      </c>
      <c r="D1414" s="51" t="s">
        <v>63</v>
      </c>
      <c r="E1414" s="51" t="s">
        <v>52</v>
      </c>
      <c r="F1414" s="51">
        <v>437</v>
      </c>
      <c r="G1414" s="51">
        <v>1207</v>
      </c>
    </row>
    <row r="1415" spans="1:7">
      <c r="A1415" s="51">
        <v>47</v>
      </c>
      <c r="B1415" s="51" t="s">
        <v>186</v>
      </c>
      <c r="C1415" s="51" t="s">
        <v>1274</v>
      </c>
      <c r="D1415" s="51" t="s">
        <v>63</v>
      </c>
      <c r="E1415" s="51" t="s">
        <v>53</v>
      </c>
      <c r="F1415" s="51">
        <v>647</v>
      </c>
      <c r="G1415" s="51">
        <v>1207</v>
      </c>
    </row>
    <row r="1416" spans="1:7">
      <c r="A1416" s="51">
        <v>47</v>
      </c>
      <c r="B1416" s="51" t="s">
        <v>186</v>
      </c>
      <c r="C1416" s="51" t="s">
        <v>1274</v>
      </c>
      <c r="D1416" s="51" t="s">
        <v>46</v>
      </c>
      <c r="E1416" s="51" t="s">
        <v>50</v>
      </c>
      <c r="F1416" s="51">
        <v>18</v>
      </c>
      <c r="G1416" s="51">
        <v>1216</v>
      </c>
    </row>
    <row r="1417" spans="1:7">
      <c r="A1417" s="51">
        <v>47</v>
      </c>
      <c r="B1417" s="51" t="s">
        <v>186</v>
      </c>
      <c r="C1417" s="51" t="s">
        <v>1274</v>
      </c>
      <c r="D1417" s="51" t="s">
        <v>46</v>
      </c>
      <c r="E1417" s="51" t="s">
        <v>51</v>
      </c>
      <c r="F1417" s="51">
        <v>147</v>
      </c>
      <c r="G1417" s="51">
        <v>1216</v>
      </c>
    </row>
    <row r="1418" spans="1:7">
      <c r="A1418" s="51">
        <v>47</v>
      </c>
      <c r="B1418" s="51" t="s">
        <v>186</v>
      </c>
      <c r="C1418" s="51" t="s">
        <v>1274</v>
      </c>
      <c r="D1418" s="51" t="s">
        <v>46</v>
      </c>
      <c r="E1418" s="51" t="s">
        <v>52</v>
      </c>
      <c r="F1418" s="51">
        <v>369</v>
      </c>
      <c r="G1418" s="51">
        <v>1216</v>
      </c>
    </row>
    <row r="1419" spans="1:7">
      <c r="A1419" s="51">
        <v>47</v>
      </c>
      <c r="B1419" s="51" t="s">
        <v>186</v>
      </c>
      <c r="C1419" s="51" t="s">
        <v>1274</v>
      </c>
      <c r="D1419" s="51" t="s">
        <v>46</v>
      </c>
      <c r="E1419" s="51" t="s">
        <v>53</v>
      </c>
      <c r="F1419" s="51">
        <v>682</v>
      </c>
      <c r="G1419" s="51">
        <v>1216</v>
      </c>
    </row>
    <row r="1420" spans="1:7">
      <c r="A1420" s="51">
        <v>47</v>
      </c>
      <c r="B1420" s="51" t="s">
        <v>186</v>
      </c>
      <c r="C1420" s="51" t="s">
        <v>109</v>
      </c>
      <c r="D1420" s="51" t="s">
        <v>63</v>
      </c>
      <c r="E1420" s="51" t="s">
        <v>51</v>
      </c>
      <c r="F1420" s="51">
        <v>3</v>
      </c>
      <c r="G1420" s="51">
        <v>129</v>
      </c>
    </row>
    <row r="1421" spans="1:7">
      <c r="A1421" s="51">
        <v>47</v>
      </c>
      <c r="B1421" s="51" t="s">
        <v>186</v>
      </c>
      <c r="C1421" s="51" t="s">
        <v>109</v>
      </c>
      <c r="D1421" s="51" t="s">
        <v>63</v>
      </c>
      <c r="E1421" s="51" t="s">
        <v>52</v>
      </c>
      <c r="F1421" s="51">
        <v>21</v>
      </c>
      <c r="G1421" s="51">
        <v>129</v>
      </c>
    </row>
    <row r="1422" spans="1:7">
      <c r="A1422" s="51">
        <v>47</v>
      </c>
      <c r="B1422" s="51" t="s">
        <v>186</v>
      </c>
      <c r="C1422" s="51" t="s">
        <v>109</v>
      </c>
      <c r="D1422" s="51" t="s">
        <v>63</v>
      </c>
      <c r="E1422" s="51" t="s">
        <v>53</v>
      </c>
      <c r="F1422" s="51">
        <v>105</v>
      </c>
      <c r="G1422" s="51">
        <v>129</v>
      </c>
    </row>
    <row r="1423" spans="1:7">
      <c r="A1423" s="51">
        <v>47</v>
      </c>
      <c r="B1423" s="51" t="s">
        <v>186</v>
      </c>
      <c r="C1423" s="51" t="s">
        <v>109</v>
      </c>
      <c r="D1423" s="51" t="s">
        <v>46</v>
      </c>
      <c r="E1423" s="51" t="s">
        <v>50</v>
      </c>
      <c r="F1423" s="51">
        <v>2</v>
      </c>
      <c r="G1423" s="51">
        <v>229</v>
      </c>
    </row>
    <row r="1424" spans="1:7">
      <c r="A1424" s="51">
        <v>47</v>
      </c>
      <c r="B1424" s="51" t="s">
        <v>186</v>
      </c>
      <c r="C1424" s="51" t="s">
        <v>109</v>
      </c>
      <c r="D1424" s="51" t="s">
        <v>46</v>
      </c>
      <c r="E1424" s="51" t="s">
        <v>51</v>
      </c>
      <c r="F1424" s="51">
        <v>11</v>
      </c>
      <c r="G1424" s="51">
        <v>229</v>
      </c>
    </row>
    <row r="1425" spans="1:7">
      <c r="A1425" s="51">
        <v>47</v>
      </c>
      <c r="B1425" s="51" t="s">
        <v>186</v>
      </c>
      <c r="C1425" s="51" t="s">
        <v>109</v>
      </c>
      <c r="D1425" s="51" t="s">
        <v>46</v>
      </c>
      <c r="E1425" s="51" t="s">
        <v>52</v>
      </c>
      <c r="F1425" s="51">
        <v>19</v>
      </c>
      <c r="G1425" s="51">
        <v>229</v>
      </c>
    </row>
    <row r="1426" spans="1:7">
      <c r="A1426" s="51">
        <v>47</v>
      </c>
      <c r="B1426" s="51" t="s">
        <v>186</v>
      </c>
      <c r="C1426" s="51" t="s">
        <v>109</v>
      </c>
      <c r="D1426" s="51" t="s">
        <v>46</v>
      </c>
      <c r="E1426" s="51" t="s">
        <v>53</v>
      </c>
      <c r="F1426" s="51">
        <v>197</v>
      </c>
      <c r="G1426" s="51">
        <v>229</v>
      </c>
    </row>
    <row r="1427" spans="1:7">
      <c r="A1427" s="51">
        <v>47</v>
      </c>
      <c r="B1427" s="51" t="s">
        <v>186</v>
      </c>
      <c r="C1427" s="51" t="s">
        <v>1275</v>
      </c>
      <c r="D1427" s="51" t="s">
        <v>63</v>
      </c>
      <c r="E1427" s="51" t="s">
        <v>51</v>
      </c>
      <c r="F1427" s="51">
        <v>28</v>
      </c>
      <c r="G1427" s="51">
        <v>2401</v>
      </c>
    </row>
    <row r="1428" spans="1:7">
      <c r="A1428" s="51">
        <v>47</v>
      </c>
      <c r="B1428" s="51" t="s">
        <v>186</v>
      </c>
      <c r="C1428" s="51" t="s">
        <v>1275</v>
      </c>
      <c r="D1428" s="51" t="s">
        <v>63</v>
      </c>
      <c r="E1428" s="51" t="s">
        <v>52</v>
      </c>
      <c r="F1428" s="51">
        <v>637</v>
      </c>
      <c r="G1428" s="51">
        <v>2401</v>
      </c>
    </row>
    <row r="1429" spans="1:7">
      <c r="A1429" s="51">
        <v>47</v>
      </c>
      <c r="B1429" s="51" t="s">
        <v>186</v>
      </c>
      <c r="C1429" s="51" t="s">
        <v>1275</v>
      </c>
      <c r="D1429" s="51" t="s">
        <v>63</v>
      </c>
      <c r="E1429" s="51" t="s">
        <v>53</v>
      </c>
      <c r="F1429" s="51">
        <v>1736</v>
      </c>
      <c r="G1429" s="51">
        <v>2401</v>
      </c>
    </row>
    <row r="1430" spans="1:7">
      <c r="A1430" s="51">
        <v>47</v>
      </c>
      <c r="B1430" s="51" t="s">
        <v>186</v>
      </c>
      <c r="C1430" s="51" t="s">
        <v>1275</v>
      </c>
      <c r="D1430" s="51" t="s">
        <v>46</v>
      </c>
      <c r="E1430" s="51" t="s">
        <v>50</v>
      </c>
      <c r="F1430" s="51">
        <v>2</v>
      </c>
      <c r="G1430" s="51">
        <v>3664</v>
      </c>
    </row>
    <row r="1431" spans="1:7">
      <c r="A1431" s="51">
        <v>47</v>
      </c>
      <c r="B1431" s="51" t="s">
        <v>186</v>
      </c>
      <c r="C1431" s="51" t="s">
        <v>1275</v>
      </c>
      <c r="D1431" s="51" t="s">
        <v>46</v>
      </c>
      <c r="E1431" s="51" t="s">
        <v>51</v>
      </c>
      <c r="F1431" s="51">
        <v>93</v>
      </c>
      <c r="G1431" s="51">
        <v>3664</v>
      </c>
    </row>
    <row r="1432" spans="1:7">
      <c r="A1432" s="51">
        <v>47</v>
      </c>
      <c r="B1432" s="51" t="s">
        <v>186</v>
      </c>
      <c r="C1432" s="51" t="s">
        <v>1275</v>
      </c>
      <c r="D1432" s="51" t="s">
        <v>46</v>
      </c>
      <c r="E1432" s="51" t="s">
        <v>52</v>
      </c>
      <c r="F1432" s="51">
        <v>958</v>
      </c>
      <c r="G1432" s="51">
        <v>3664</v>
      </c>
    </row>
    <row r="1433" spans="1:7">
      <c r="A1433" s="51">
        <v>47</v>
      </c>
      <c r="B1433" s="51" t="s">
        <v>186</v>
      </c>
      <c r="C1433" s="51" t="s">
        <v>1275</v>
      </c>
      <c r="D1433" s="51" t="s">
        <v>46</v>
      </c>
      <c r="E1433" s="51" t="s">
        <v>53</v>
      </c>
      <c r="F1433" s="51">
        <v>2611</v>
      </c>
      <c r="G1433" s="51">
        <v>3664</v>
      </c>
    </row>
    <row r="1434" spans="1:7">
      <c r="A1434" s="51">
        <v>47</v>
      </c>
      <c r="B1434" s="51" t="s">
        <v>186</v>
      </c>
      <c r="C1434" s="51" t="s">
        <v>59</v>
      </c>
      <c r="D1434" s="51" t="s">
        <v>63</v>
      </c>
      <c r="E1434" s="51" t="s">
        <v>51</v>
      </c>
      <c r="F1434" s="51">
        <v>35</v>
      </c>
      <c r="G1434" s="51">
        <v>1916</v>
      </c>
    </row>
    <row r="1435" spans="1:7">
      <c r="A1435" s="51">
        <v>47</v>
      </c>
      <c r="B1435" s="51" t="s">
        <v>186</v>
      </c>
      <c r="C1435" s="51" t="s">
        <v>59</v>
      </c>
      <c r="D1435" s="51" t="s">
        <v>63</v>
      </c>
      <c r="E1435" s="51" t="s">
        <v>52</v>
      </c>
      <c r="F1435" s="51">
        <v>554</v>
      </c>
      <c r="G1435" s="51">
        <v>1916</v>
      </c>
    </row>
    <row r="1436" spans="1:7">
      <c r="A1436" s="51">
        <v>47</v>
      </c>
      <c r="B1436" s="51" t="s">
        <v>186</v>
      </c>
      <c r="C1436" s="51" t="s">
        <v>59</v>
      </c>
      <c r="D1436" s="51" t="s">
        <v>63</v>
      </c>
      <c r="E1436" s="51" t="s">
        <v>53</v>
      </c>
      <c r="F1436" s="51">
        <v>1327</v>
      </c>
      <c r="G1436" s="51">
        <v>1916</v>
      </c>
    </row>
    <row r="1437" spans="1:7">
      <c r="A1437" s="51">
        <v>47</v>
      </c>
      <c r="B1437" s="51" t="s">
        <v>186</v>
      </c>
      <c r="C1437" s="51" t="s">
        <v>59</v>
      </c>
      <c r="D1437" s="51" t="s">
        <v>46</v>
      </c>
      <c r="E1437" s="51" t="s">
        <v>50</v>
      </c>
      <c r="F1437" s="51">
        <v>2</v>
      </c>
      <c r="G1437" s="51">
        <v>2291</v>
      </c>
    </row>
    <row r="1438" spans="1:7">
      <c r="A1438" s="51">
        <v>47</v>
      </c>
      <c r="B1438" s="51" t="s">
        <v>186</v>
      </c>
      <c r="C1438" s="51" t="s">
        <v>59</v>
      </c>
      <c r="D1438" s="51" t="s">
        <v>46</v>
      </c>
      <c r="E1438" s="51" t="s">
        <v>51</v>
      </c>
      <c r="F1438" s="51">
        <v>62</v>
      </c>
      <c r="G1438" s="51">
        <v>2291</v>
      </c>
    </row>
    <row r="1439" spans="1:7">
      <c r="A1439" s="51">
        <v>47</v>
      </c>
      <c r="B1439" s="51" t="s">
        <v>186</v>
      </c>
      <c r="C1439" s="51" t="s">
        <v>59</v>
      </c>
      <c r="D1439" s="51" t="s">
        <v>46</v>
      </c>
      <c r="E1439" s="51" t="s">
        <v>52</v>
      </c>
      <c r="F1439" s="51">
        <v>681</v>
      </c>
      <c r="G1439" s="51">
        <v>2291</v>
      </c>
    </row>
    <row r="1440" spans="1:7">
      <c r="A1440" s="51">
        <v>47</v>
      </c>
      <c r="B1440" s="51" t="s">
        <v>186</v>
      </c>
      <c r="C1440" s="51" t="s">
        <v>59</v>
      </c>
      <c r="D1440" s="51" t="s">
        <v>46</v>
      </c>
      <c r="E1440" s="51" t="s">
        <v>53</v>
      </c>
      <c r="F1440" s="51">
        <v>1546</v>
      </c>
      <c r="G1440" s="51">
        <v>2291</v>
      </c>
    </row>
    <row r="1441" spans="1:7">
      <c r="A1441" s="51">
        <v>47</v>
      </c>
      <c r="B1441" s="51" t="s">
        <v>186</v>
      </c>
      <c r="C1441" s="51" t="s">
        <v>1276</v>
      </c>
      <c r="D1441" s="51" t="s">
        <v>63</v>
      </c>
      <c r="E1441" s="51" t="s">
        <v>52</v>
      </c>
      <c r="F1441" s="51">
        <v>5</v>
      </c>
      <c r="G1441" s="51">
        <v>441</v>
      </c>
    </row>
    <row r="1442" spans="1:7">
      <c r="A1442" s="51">
        <v>47</v>
      </c>
      <c r="B1442" s="51" t="s">
        <v>186</v>
      </c>
      <c r="C1442" s="51" t="s">
        <v>1276</v>
      </c>
      <c r="D1442" s="51" t="s">
        <v>63</v>
      </c>
      <c r="E1442" s="51" t="s">
        <v>53</v>
      </c>
      <c r="F1442" s="51">
        <v>436</v>
      </c>
      <c r="G1442" s="51">
        <v>441</v>
      </c>
    </row>
    <row r="1443" spans="1:7">
      <c r="A1443" s="51">
        <v>47</v>
      </c>
      <c r="B1443" s="51" t="s">
        <v>186</v>
      </c>
      <c r="C1443" s="51" t="s">
        <v>1276</v>
      </c>
      <c r="D1443" s="51" t="s">
        <v>46</v>
      </c>
      <c r="E1443" s="51" t="s">
        <v>52</v>
      </c>
      <c r="F1443" s="51">
        <v>11</v>
      </c>
      <c r="G1443" s="51">
        <v>592</v>
      </c>
    </row>
    <row r="1444" spans="1:7">
      <c r="A1444" s="51">
        <v>47</v>
      </c>
      <c r="B1444" s="51" t="s">
        <v>186</v>
      </c>
      <c r="C1444" s="51" t="s">
        <v>1276</v>
      </c>
      <c r="D1444" s="51" t="s">
        <v>46</v>
      </c>
      <c r="E1444" s="51" t="s">
        <v>53</v>
      </c>
      <c r="F1444" s="51">
        <v>581</v>
      </c>
      <c r="G1444" s="51">
        <v>592</v>
      </c>
    </row>
    <row r="1445" spans="1:7">
      <c r="A1445" s="51">
        <v>47</v>
      </c>
      <c r="B1445" s="51" t="s">
        <v>186</v>
      </c>
      <c r="C1445" s="51" t="s">
        <v>61</v>
      </c>
      <c r="D1445" s="51" t="s">
        <v>63</v>
      </c>
      <c r="E1445" s="51" t="s">
        <v>48</v>
      </c>
      <c r="F1445" s="51">
        <v>66</v>
      </c>
      <c r="G1445" s="51">
        <v>4379</v>
      </c>
    </row>
    <row r="1446" spans="1:7">
      <c r="A1446" s="51">
        <v>47</v>
      </c>
      <c r="B1446" s="51" t="s">
        <v>186</v>
      </c>
      <c r="C1446" s="51" t="s">
        <v>61</v>
      </c>
      <c r="D1446" s="51" t="s">
        <v>63</v>
      </c>
      <c r="E1446" s="51" t="s">
        <v>49</v>
      </c>
      <c r="F1446" s="51">
        <v>60</v>
      </c>
      <c r="G1446" s="51">
        <v>4379</v>
      </c>
    </row>
    <row r="1447" spans="1:7">
      <c r="A1447" s="51">
        <v>47</v>
      </c>
      <c r="B1447" s="51" t="s">
        <v>186</v>
      </c>
      <c r="C1447" s="51" t="s">
        <v>61</v>
      </c>
      <c r="D1447" s="51" t="s">
        <v>63</v>
      </c>
      <c r="E1447" s="51" t="s">
        <v>50</v>
      </c>
      <c r="F1447" s="51">
        <v>63</v>
      </c>
      <c r="G1447" s="51">
        <v>4379</v>
      </c>
    </row>
    <row r="1448" spans="1:7">
      <c r="A1448" s="51">
        <v>47</v>
      </c>
      <c r="B1448" s="51" t="s">
        <v>186</v>
      </c>
      <c r="C1448" s="51" t="s">
        <v>61</v>
      </c>
      <c r="D1448" s="51" t="s">
        <v>63</v>
      </c>
      <c r="E1448" s="51" t="s">
        <v>51</v>
      </c>
      <c r="F1448" s="51">
        <v>57</v>
      </c>
      <c r="G1448" s="51">
        <v>4379</v>
      </c>
    </row>
    <row r="1449" spans="1:7">
      <c r="A1449" s="51">
        <v>47</v>
      </c>
      <c r="B1449" s="51" t="s">
        <v>186</v>
      </c>
      <c r="C1449" s="51" t="s">
        <v>61</v>
      </c>
      <c r="D1449" s="51" t="s">
        <v>63</v>
      </c>
      <c r="E1449" s="51" t="s">
        <v>52</v>
      </c>
      <c r="F1449" s="51">
        <v>203</v>
      </c>
      <c r="G1449" s="51">
        <v>4379</v>
      </c>
    </row>
    <row r="1450" spans="1:7">
      <c r="A1450" s="51">
        <v>47</v>
      </c>
      <c r="B1450" s="51" t="s">
        <v>186</v>
      </c>
      <c r="C1450" s="51" t="s">
        <v>61</v>
      </c>
      <c r="D1450" s="51" t="s">
        <v>63</v>
      </c>
      <c r="E1450" s="51" t="s">
        <v>53</v>
      </c>
      <c r="F1450" s="51">
        <v>3930</v>
      </c>
      <c r="G1450" s="51">
        <v>4379</v>
      </c>
    </row>
    <row r="1451" spans="1:7">
      <c r="A1451" s="51">
        <v>47</v>
      </c>
      <c r="B1451" s="51" t="s">
        <v>186</v>
      </c>
      <c r="C1451" s="51" t="s">
        <v>61</v>
      </c>
      <c r="D1451" s="51" t="s">
        <v>46</v>
      </c>
      <c r="E1451" s="51" t="s">
        <v>48</v>
      </c>
      <c r="F1451" s="51">
        <v>39</v>
      </c>
      <c r="G1451" s="51">
        <v>3139</v>
      </c>
    </row>
    <row r="1452" spans="1:7">
      <c r="A1452" s="51">
        <v>47</v>
      </c>
      <c r="B1452" s="51" t="s">
        <v>186</v>
      </c>
      <c r="C1452" s="51" t="s">
        <v>61</v>
      </c>
      <c r="D1452" s="51" t="s">
        <v>46</v>
      </c>
      <c r="E1452" s="51" t="s">
        <v>49</v>
      </c>
      <c r="F1452" s="51">
        <v>36</v>
      </c>
      <c r="G1452" s="51">
        <v>3139</v>
      </c>
    </row>
    <row r="1453" spans="1:7">
      <c r="A1453" s="51">
        <v>47</v>
      </c>
      <c r="B1453" s="51" t="s">
        <v>186</v>
      </c>
      <c r="C1453" s="51" t="s">
        <v>61</v>
      </c>
      <c r="D1453" s="51" t="s">
        <v>46</v>
      </c>
      <c r="E1453" s="51" t="s">
        <v>50</v>
      </c>
      <c r="F1453" s="51">
        <v>33</v>
      </c>
      <c r="G1453" s="51">
        <v>3139</v>
      </c>
    </row>
    <row r="1454" spans="1:7">
      <c r="A1454" s="51">
        <v>47</v>
      </c>
      <c r="B1454" s="51" t="s">
        <v>186</v>
      </c>
      <c r="C1454" s="51" t="s">
        <v>61</v>
      </c>
      <c r="D1454" s="51" t="s">
        <v>46</v>
      </c>
      <c r="E1454" s="51" t="s">
        <v>51</v>
      </c>
      <c r="F1454" s="51">
        <v>24</v>
      </c>
      <c r="G1454" s="51">
        <v>3139</v>
      </c>
    </row>
    <row r="1455" spans="1:7">
      <c r="A1455" s="51">
        <v>47</v>
      </c>
      <c r="B1455" s="51" t="s">
        <v>186</v>
      </c>
      <c r="C1455" s="51" t="s">
        <v>61</v>
      </c>
      <c r="D1455" s="51" t="s">
        <v>46</v>
      </c>
      <c r="E1455" s="51" t="s">
        <v>52</v>
      </c>
      <c r="F1455" s="51">
        <v>87</v>
      </c>
      <c r="G1455" s="51">
        <v>3139</v>
      </c>
    </row>
    <row r="1456" spans="1:7">
      <c r="A1456" s="51">
        <v>47</v>
      </c>
      <c r="B1456" s="51" t="s">
        <v>186</v>
      </c>
      <c r="C1456" s="51" t="s">
        <v>61</v>
      </c>
      <c r="D1456" s="51" t="s">
        <v>46</v>
      </c>
      <c r="E1456" s="51" t="s">
        <v>53</v>
      </c>
      <c r="F1456" s="51">
        <v>2920</v>
      </c>
      <c r="G1456" s="51">
        <v>3139</v>
      </c>
    </row>
    <row r="1457" spans="1:7">
      <c r="A1457" s="51">
        <v>47</v>
      </c>
      <c r="B1457" s="51" t="s">
        <v>186</v>
      </c>
      <c r="C1457" s="51" t="s">
        <v>45</v>
      </c>
      <c r="D1457" s="51" t="s">
        <v>63</v>
      </c>
      <c r="E1457" s="51" t="s">
        <v>48</v>
      </c>
      <c r="F1457" s="51">
        <v>59</v>
      </c>
      <c r="G1457" s="51"/>
    </row>
    <row r="1458" spans="1:7">
      <c r="A1458" s="51">
        <v>47</v>
      </c>
      <c r="B1458" s="51" t="s">
        <v>186</v>
      </c>
      <c r="C1458" s="51" t="s">
        <v>45</v>
      </c>
      <c r="D1458" s="51" t="s">
        <v>63</v>
      </c>
      <c r="E1458" s="51" t="s">
        <v>49</v>
      </c>
      <c r="F1458" s="51">
        <v>12</v>
      </c>
      <c r="G1458" s="51"/>
    </row>
    <row r="1459" spans="1:7">
      <c r="A1459" s="51">
        <v>47</v>
      </c>
      <c r="B1459" s="51" t="s">
        <v>186</v>
      </c>
      <c r="C1459" s="51" t="s">
        <v>45</v>
      </c>
      <c r="D1459" s="51" t="s">
        <v>63</v>
      </c>
      <c r="E1459" s="51" t="s">
        <v>50</v>
      </c>
      <c r="F1459" s="51">
        <v>9</v>
      </c>
      <c r="G1459" s="51"/>
    </row>
    <row r="1460" spans="1:7">
      <c r="A1460" s="51">
        <v>47</v>
      </c>
      <c r="B1460" s="51" t="s">
        <v>186</v>
      </c>
      <c r="C1460" s="51" t="s">
        <v>45</v>
      </c>
      <c r="D1460" s="51" t="s">
        <v>63</v>
      </c>
      <c r="E1460" s="51" t="s">
        <v>51</v>
      </c>
      <c r="F1460" s="51">
        <v>5</v>
      </c>
      <c r="G1460" s="51"/>
    </row>
    <row r="1461" spans="1:7">
      <c r="A1461" s="51">
        <v>47</v>
      </c>
      <c r="B1461" s="51" t="s">
        <v>186</v>
      </c>
      <c r="C1461" s="51" t="s">
        <v>45</v>
      </c>
      <c r="D1461" s="51" t="s">
        <v>63</v>
      </c>
      <c r="E1461" s="51" t="s">
        <v>52</v>
      </c>
      <c r="F1461" s="51">
        <v>34</v>
      </c>
      <c r="G1461" s="51"/>
    </row>
    <row r="1462" spans="1:7">
      <c r="A1462" s="51">
        <v>47</v>
      </c>
      <c r="B1462" s="51" t="s">
        <v>186</v>
      </c>
      <c r="C1462" s="51" t="s">
        <v>45</v>
      </c>
      <c r="D1462" s="51" t="s">
        <v>63</v>
      </c>
      <c r="E1462" s="51" t="s">
        <v>53</v>
      </c>
      <c r="F1462" s="51">
        <v>130</v>
      </c>
      <c r="G1462" s="51"/>
    </row>
    <row r="1463" spans="1:7">
      <c r="A1463" s="51">
        <v>47</v>
      </c>
      <c r="B1463" s="51" t="s">
        <v>186</v>
      </c>
      <c r="C1463" s="51" t="s">
        <v>45</v>
      </c>
      <c r="D1463" s="51" t="s">
        <v>46</v>
      </c>
      <c r="E1463" s="51" t="s">
        <v>48</v>
      </c>
      <c r="F1463" s="51">
        <v>60</v>
      </c>
      <c r="G1463" s="51"/>
    </row>
    <row r="1464" spans="1:7">
      <c r="A1464" s="51">
        <v>47</v>
      </c>
      <c r="B1464" s="51" t="s">
        <v>186</v>
      </c>
      <c r="C1464" s="51" t="s">
        <v>45</v>
      </c>
      <c r="D1464" s="51" t="s">
        <v>46</v>
      </c>
      <c r="E1464" s="51" t="s">
        <v>49</v>
      </c>
      <c r="F1464" s="51">
        <v>20</v>
      </c>
      <c r="G1464" s="51"/>
    </row>
    <row r="1465" spans="1:7">
      <c r="A1465" s="51">
        <v>47</v>
      </c>
      <c r="B1465" s="51" t="s">
        <v>186</v>
      </c>
      <c r="C1465" s="51" t="s">
        <v>45</v>
      </c>
      <c r="D1465" s="51" t="s">
        <v>46</v>
      </c>
      <c r="E1465" s="51" t="s">
        <v>50</v>
      </c>
      <c r="F1465" s="51">
        <v>4</v>
      </c>
      <c r="G1465" s="51"/>
    </row>
    <row r="1466" spans="1:7">
      <c r="A1466" s="51">
        <v>47</v>
      </c>
      <c r="B1466" s="51" t="s">
        <v>186</v>
      </c>
      <c r="C1466" s="51" t="s">
        <v>45</v>
      </c>
      <c r="D1466" s="51" t="s">
        <v>46</v>
      </c>
      <c r="E1466" s="51" t="s">
        <v>51</v>
      </c>
      <c r="F1466" s="51">
        <v>5</v>
      </c>
      <c r="G1466" s="51"/>
    </row>
    <row r="1467" spans="1:7">
      <c r="A1467" s="51">
        <v>47</v>
      </c>
      <c r="B1467" s="51" t="s">
        <v>186</v>
      </c>
      <c r="C1467" s="51" t="s">
        <v>45</v>
      </c>
      <c r="D1467" s="51" t="s">
        <v>46</v>
      </c>
      <c r="E1467" s="51" t="s">
        <v>52</v>
      </c>
      <c r="F1467" s="51">
        <v>16</v>
      </c>
      <c r="G1467" s="51"/>
    </row>
    <row r="1468" spans="1:7">
      <c r="A1468" s="51">
        <v>47</v>
      </c>
      <c r="B1468" s="51" t="s">
        <v>186</v>
      </c>
      <c r="C1468" s="51" t="s">
        <v>45</v>
      </c>
      <c r="D1468" s="51" t="s">
        <v>46</v>
      </c>
      <c r="E1468" s="51" t="s">
        <v>53</v>
      </c>
      <c r="F1468" s="51">
        <v>93</v>
      </c>
      <c r="G1468" s="51"/>
    </row>
    <row r="1469" spans="1:7">
      <c r="A1469" s="51">
        <v>50</v>
      </c>
      <c r="B1469" s="51" t="s">
        <v>187</v>
      </c>
      <c r="C1469" s="51" t="s">
        <v>1350</v>
      </c>
      <c r="D1469" s="51" t="s">
        <v>63</v>
      </c>
      <c r="E1469" s="51" t="s">
        <v>1349</v>
      </c>
      <c r="F1469" s="51">
        <v>269</v>
      </c>
      <c r="G1469" s="51"/>
    </row>
    <row r="1470" spans="1:7">
      <c r="A1470" s="51">
        <v>50</v>
      </c>
      <c r="B1470" s="51" t="s">
        <v>187</v>
      </c>
      <c r="C1470" s="51" t="s">
        <v>1350</v>
      </c>
      <c r="D1470" s="51" t="s">
        <v>46</v>
      </c>
      <c r="E1470" s="51" t="s">
        <v>1349</v>
      </c>
      <c r="F1470" s="51">
        <v>287</v>
      </c>
      <c r="G1470" s="51"/>
    </row>
    <row r="1471" spans="1:7">
      <c r="A1471" s="51">
        <v>50</v>
      </c>
      <c r="B1471" s="51" t="s">
        <v>187</v>
      </c>
      <c r="C1471" s="51" t="s">
        <v>54</v>
      </c>
      <c r="D1471" s="51" t="s">
        <v>63</v>
      </c>
      <c r="E1471" s="51" t="s">
        <v>48</v>
      </c>
      <c r="F1471" s="51">
        <v>57</v>
      </c>
      <c r="G1471" s="51">
        <v>66</v>
      </c>
    </row>
    <row r="1472" spans="1:7">
      <c r="A1472" s="51">
        <v>50</v>
      </c>
      <c r="B1472" s="51" t="s">
        <v>187</v>
      </c>
      <c r="C1472" s="51" t="s">
        <v>54</v>
      </c>
      <c r="D1472" s="51" t="s">
        <v>63</v>
      </c>
      <c r="E1472" s="51" t="s">
        <v>49</v>
      </c>
      <c r="F1472" s="51">
        <v>7</v>
      </c>
      <c r="G1472" s="51">
        <v>66</v>
      </c>
    </row>
    <row r="1473" spans="1:7">
      <c r="A1473" s="51">
        <v>50</v>
      </c>
      <c r="B1473" s="51" t="s">
        <v>187</v>
      </c>
      <c r="C1473" s="51" t="s">
        <v>54</v>
      </c>
      <c r="D1473" s="51" t="s">
        <v>63</v>
      </c>
      <c r="E1473" s="51" t="s">
        <v>53</v>
      </c>
      <c r="F1473" s="51">
        <v>2</v>
      </c>
      <c r="G1473" s="51">
        <v>66</v>
      </c>
    </row>
    <row r="1474" spans="1:7">
      <c r="A1474" s="51">
        <v>50</v>
      </c>
      <c r="B1474" s="51" t="s">
        <v>187</v>
      </c>
      <c r="C1474" s="51" t="s">
        <v>54</v>
      </c>
      <c r="D1474" s="51" t="s">
        <v>46</v>
      </c>
      <c r="E1474" s="51" t="s">
        <v>48</v>
      </c>
      <c r="F1474" s="51">
        <v>56</v>
      </c>
      <c r="G1474" s="51">
        <v>73</v>
      </c>
    </row>
    <row r="1475" spans="1:7">
      <c r="A1475" s="51">
        <v>50</v>
      </c>
      <c r="B1475" s="51" t="s">
        <v>187</v>
      </c>
      <c r="C1475" s="51" t="s">
        <v>54</v>
      </c>
      <c r="D1475" s="51" t="s">
        <v>46</v>
      </c>
      <c r="E1475" s="51" t="s">
        <v>49</v>
      </c>
      <c r="F1475" s="51">
        <v>11</v>
      </c>
      <c r="G1475" s="51">
        <v>73</v>
      </c>
    </row>
    <row r="1476" spans="1:7">
      <c r="A1476" s="51">
        <v>50</v>
      </c>
      <c r="B1476" s="51" t="s">
        <v>187</v>
      </c>
      <c r="C1476" s="51" t="s">
        <v>54</v>
      </c>
      <c r="D1476" s="51" t="s">
        <v>46</v>
      </c>
      <c r="E1476" s="51" t="s">
        <v>53</v>
      </c>
      <c r="F1476" s="51">
        <v>6</v>
      </c>
      <c r="G1476" s="51">
        <v>73</v>
      </c>
    </row>
    <row r="1477" spans="1:7">
      <c r="A1477" s="51">
        <v>50</v>
      </c>
      <c r="B1477" s="51" t="s">
        <v>187</v>
      </c>
      <c r="C1477" s="51" t="s">
        <v>55</v>
      </c>
      <c r="D1477" s="51" t="s">
        <v>63</v>
      </c>
      <c r="E1477" s="51" t="s">
        <v>48</v>
      </c>
      <c r="F1477" s="51">
        <v>40</v>
      </c>
      <c r="G1477" s="51">
        <v>1267</v>
      </c>
    </row>
    <row r="1478" spans="1:7">
      <c r="A1478" s="51">
        <v>50</v>
      </c>
      <c r="B1478" s="51" t="s">
        <v>187</v>
      </c>
      <c r="C1478" s="51" t="s">
        <v>55</v>
      </c>
      <c r="D1478" s="51" t="s">
        <v>63</v>
      </c>
      <c r="E1478" s="51" t="s">
        <v>49</v>
      </c>
      <c r="F1478" s="51">
        <v>327</v>
      </c>
      <c r="G1478" s="51">
        <v>1267</v>
      </c>
    </row>
    <row r="1479" spans="1:7">
      <c r="A1479" s="51">
        <v>50</v>
      </c>
      <c r="B1479" s="51" t="s">
        <v>187</v>
      </c>
      <c r="C1479" s="51" t="s">
        <v>55</v>
      </c>
      <c r="D1479" s="51" t="s">
        <v>63</v>
      </c>
      <c r="E1479" s="51" t="s">
        <v>50</v>
      </c>
      <c r="F1479" s="51">
        <v>91</v>
      </c>
      <c r="G1479" s="51">
        <v>1267</v>
      </c>
    </row>
    <row r="1480" spans="1:7">
      <c r="A1480" s="51">
        <v>50</v>
      </c>
      <c r="B1480" s="51" t="s">
        <v>187</v>
      </c>
      <c r="C1480" s="51" t="s">
        <v>55</v>
      </c>
      <c r="D1480" s="51" t="s">
        <v>63</v>
      </c>
      <c r="E1480" s="51" t="s">
        <v>51</v>
      </c>
      <c r="F1480" s="51">
        <v>14</v>
      </c>
      <c r="G1480" s="51">
        <v>1267</v>
      </c>
    </row>
    <row r="1481" spans="1:7">
      <c r="A1481" s="51">
        <v>50</v>
      </c>
      <c r="B1481" s="51" t="s">
        <v>187</v>
      </c>
      <c r="C1481" s="51" t="s">
        <v>55</v>
      </c>
      <c r="D1481" s="51" t="s">
        <v>63</v>
      </c>
      <c r="E1481" s="51" t="s">
        <v>52</v>
      </c>
      <c r="F1481" s="51">
        <v>47</v>
      </c>
      <c r="G1481" s="51">
        <v>1267</v>
      </c>
    </row>
    <row r="1482" spans="1:7">
      <c r="A1482" s="51">
        <v>50</v>
      </c>
      <c r="B1482" s="51" t="s">
        <v>187</v>
      </c>
      <c r="C1482" s="51" t="s">
        <v>55</v>
      </c>
      <c r="D1482" s="51" t="s">
        <v>63</v>
      </c>
      <c r="E1482" s="51" t="s">
        <v>53</v>
      </c>
      <c r="F1482" s="51">
        <v>748</v>
      </c>
      <c r="G1482" s="51">
        <v>1267</v>
      </c>
    </row>
    <row r="1483" spans="1:7">
      <c r="A1483" s="51">
        <v>50</v>
      </c>
      <c r="B1483" s="51" t="s">
        <v>187</v>
      </c>
      <c r="C1483" s="51" t="s">
        <v>55</v>
      </c>
      <c r="D1483" s="51" t="s">
        <v>46</v>
      </c>
      <c r="E1483" s="51" t="s">
        <v>48</v>
      </c>
      <c r="F1483" s="51">
        <v>36</v>
      </c>
      <c r="G1483" s="51">
        <v>961</v>
      </c>
    </row>
    <row r="1484" spans="1:7">
      <c r="A1484" s="51">
        <v>50</v>
      </c>
      <c r="B1484" s="51" t="s">
        <v>187</v>
      </c>
      <c r="C1484" s="51" t="s">
        <v>55</v>
      </c>
      <c r="D1484" s="51" t="s">
        <v>46</v>
      </c>
      <c r="E1484" s="51" t="s">
        <v>49</v>
      </c>
      <c r="F1484" s="51">
        <v>316</v>
      </c>
      <c r="G1484" s="51">
        <v>961</v>
      </c>
    </row>
    <row r="1485" spans="1:7">
      <c r="A1485" s="51">
        <v>50</v>
      </c>
      <c r="B1485" s="51" t="s">
        <v>187</v>
      </c>
      <c r="C1485" s="51" t="s">
        <v>55</v>
      </c>
      <c r="D1485" s="51" t="s">
        <v>46</v>
      </c>
      <c r="E1485" s="51" t="s">
        <v>50</v>
      </c>
      <c r="F1485" s="51">
        <v>44</v>
      </c>
      <c r="G1485" s="51">
        <v>961</v>
      </c>
    </row>
    <row r="1486" spans="1:7">
      <c r="A1486" s="51">
        <v>50</v>
      </c>
      <c r="B1486" s="51" t="s">
        <v>187</v>
      </c>
      <c r="C1486" s="51" t="s">
        <v>55</v>
      </c>
      <c r="D1486" s="51" t="s">
        <v>46</v>
      </c>
      <c r="E1486" s="51" t="s">
        <v>51</v>
      </c>
      <c r="F1486" s="51">
        <v>2</v>
      </c>
      <c r="G1486" s="51">
        <v>961</v>
      </c>
    </row>
    <row r="1487" spans="1:7">
      <c r="A1487" s="51">
        <v>50</v>
      </c>
      <c r="B1487" s="51" t="s">
        <v>187</v>
      </c>
      <c r="C1487" s="51" t="s">
        <v>55</v>
      </c>
      <c r="D1487" s="51" t="s">
        <v>46</v>
      </c>
      <c r="E1487" s="51" t="s">
        <v>52</v>
      </c>
      <c r="F1487" s="51">
        <v>22</v>
      </c>
      <c r="G1487" s="51">
        <v>961</v>
      </c>
    </row>
    <row r="1488" spans="1:7">
      <c r="A1488" s="51">
        <v>50</v>
      </c>
      <c r="B1488" s="51" t="s">
        <v>187</v>
      </c>
      <c r="C1488" s="51" t="s">
        <v>55</v>
      </c>
      <c r="D1488" s="51" t="s">
        <v>46</v>
      </c>
      <c r="E1488" s="51" t="s">
        <v>53</v>
      </c>
      <c r="F1488" s="51">
        <v>541</v>
      </c>
      <c r="G1488" s="51">
        <v>961</v>
      </c>
    </row>
    <row r="1489" spans="1:7">
      <c r="A1489" s="51">
        <v>50</v>
      </c>
      <c r="B1489" s="51" t="s">
        <v>187</v>
      </c>
      <c r="C1489" s="51" t="s">
        <v>56</v>
      </c>
      <c r="D1489" s="51" t="s">
        <v>63</v>
      </c>
      <c r="E1489" s="51" t="s">
        <v>49</v>
      </c>
      <c r="F1489" s="51">
        <v>32</v>
      </c>
      <c r="G1489" s="51">
        <v>797</v>
      </c>
    </row>
    <row r="1490" spans="1:7">
      <c r="A1490" s="51">
        <v>50</v>
      </c>
      <c r="B1490" s="51" t="s">
        <v>187</v>
      </c>
      <c r="C1490" s="51" t="s">
        <v>56</v>
      </c>
      <c r="D1490" s="51" t="s">
        <v>63</v>
      </c>
      <c r="E1490" s="51" t="s">
        <v>50</v>
      </c>
      <c r="F1490" s="51">
        <v>222</v>
      </c>
      <c r="G1490" s="51">
        <v>797</v>
      </c>
    </row>
    <row r="1491" spans="1:7">
      <c r="A1491" s="51">
        <v>50</v>
      </c>
      <c r="B1491" s="51" t="s">
        <v>187</v>
      </c>
      <c r="C1491" s="51" t="s">
        <v>56</v>
      </c>
      <c r="D1491" s="51" t="s">
        <v>63</v>
      </c>
      <c r="E1491" s="51" t="s">
        <v>51</v>
      </c>
      <c r="F1491" s="51">
        <v>64</v>
      </c>
      <c r="G1491" s="51">
        <v>797</v>
      </c>
    </row>
    <row r="1492" spans="1:7">
      <c r="A1492" s="51">
        <v>50</v>
      </c>
      <c r="B1492" s="51" t="s">
        <v>187</v>
      </c>
      <c r="C1492" s="51" t="s">
        <v>56</v>
      </c>
      <c r="D1492" s="51" t="s">
        <v>63</v>
      </c>
      <c r="E1492" s="51" t="s">
        <v>52</v>
      </c>
      <c r="F1492" s="51">
        <v>130</v>
      </c>
      <c r="G1492" s="51">
        <v>797</v>
      </c>
    </row>
    <row r="1493" spans="1:7">
      <c r="A1493" s="51">
        <v>50</v>
      </c>
      <c r="B1493" s="51" t="s">
        <v>187</v>
      </c>
      <c r="C1493" s="51" t="s">
        <v>56</v>
      </c>
      <c r="D1493" s="51" t="s">
        <v>63</v>
      </c>
      <c r="E1493" s="51" t="s">
        <v>53</v>
      </c>
      <c r="F1493" s="51">
        <v>349</v>
      </c>
      <c r="G1493" s="51">
        <v>797</v>
      </c>
    </row>
    <row r="1494" spans="1:7">
      <c r="A1494" s="51">
        <v>50</v>
      </c>
      <c r="B1494" s="51" t="s">
        <v>187</v>
      </c>
      <c r="C1494" s="51" t="s">
        <v>56</v>
      </c>
      <c r="D1494" s="51" t="s">
        <v>46</v>
      </c>
      <c r="E1494" s="51" t="s">
        <v>49</v>
      </c>
      <c r="F1494" s="51">
        <v>32</v>
      </c>
      <c r="G1494" s="51">
        <v>607</v>
      </c>
    </row>
    <row r="1495" spans="1:7">
      <c r="A1495" s="51">
        <v>50</v>
      </c>
      <c r="B1495" s="51" t="s">
        <v>187</v>
      </c>
      <c r="C1495" s="51" t="s">
        <v>56</v>
      </c>
      <c r="D1495" s="51" t="s">
        <v>46</v>
      </c>
      <c r="E1495" s="51" t="s">
        <v>50</v>
      </c>
      <c r="F1495" s="51">
        <v>205</v>
      </c>
      <c r="G1495" s="51">
        <v>607</v>
      </c>
    </row>
    <row r="1496" spans="1:7">
      <c r="A1496" s="51">
        <v>50</v>
      </c>
      <c r="B1496" s="51" t="s">
        <v>187</v>
      </c>
      <c r="C1496" s="51" t="s">
        <v>56</v>
      </c>
      <c r="D1496" s="51" t="s">
        <v>46</v>
      </c>
      <c r="E1496" s="51" t="s">
        <v>51</v>
      </c>
      <c r="F1496" s="51">
        <v>54</v>
      </c>
      <c r="G1496" s="51">
        <v>607</v>
      </c>
    </row>
    <row r="1497" spans="1:7">
      <c r="A1497" s="51">
        <v>50</v>
      </c>
      <c r="B1497" s="51" t="s">
        <v>187</v>
      </c>
      <c r="C1497" s="51" t="s">
        <v>56</v>
      </c>
      <c r="D1497" s="51" t="s">
        <v>46</v>
      </c>
      <c r="E1497" s="51" t="s">
        <v>52</v>
      </c>
      <c r="F1497" s="51">
        <v>69</v>
      </c>
      <c r="G1497" s="51">
        <v>607</v>
      </c>
    </row>
    <row r="1498" spans="1:7">
      <c r="A1498" s="51">
        <v>50</v>
      </c>
      <c r="B1498" s="51" t="s">
        <v>187</v>
      </c>
      <c r="C1498" s="51" t="s">
        <v>56</v>
      </c>
      <c r="D1498" s="51" t="s">
        <v>46</v>
      </c>
      <c r="E1498" s="51" t="s">
        <v>53</v>
      </c>
      <c r="F1498" s="51">
        <v>247</v>
      </c>
      <c r="G1498" s="51">
        <v>607</v>
      </c>
    </row>
    <row r="1499" spans="1:7">
      <c r="A1499" s="51">
        <v>50</v>
      </c>
      <c r="B1499" s="51" t="s">
        <v>187</v>
      </c>
      <c r="C1499" s="51" t="s">
        <v>1273</v>
      </c>
      <c r="D1499" s="51" t="s">
        <v>63</v>
      </c>
      <c r="E1499" s="51" t="s">
        <v>50</v>
      </c>
      <c r="F1499" s="51">
        <v>18</v>
      </c>
      <c r="G1499" s="51">
        <v>889</v>
      </c>
    </row>
    <row r="1500" spans="1:7">
      <c r="A1500" s="51">
        <v>50</v>
      </c>
      <c r="B1500" s="51" t="s">
        <v>187</v>
      </c>
      <c r="C1500" s="51" t="s">
        <v>1273</v>
      </c>
      <c r="D1500" s="51" t="s">
        <v>63</v>
      </c>
      <c r="E1500" s="51" t="s">
        <v>51</v>
      </c>
      <c r="F1500" s="51">
        <v>48</v>
      </c>
      <c r="G1500" s="51">
        <v>889</v>
      </c>
    </row>
    <row r="1501" spans="1:7">
      <c r="A1501" s="51">
        <v>50</v>
      </c>
      <c r="B1501" s="51" t="s">
        <v>187</v>
      </c>
      <c r="C1501" s="51" t="s">
        <v>1273</v>
      </c>
      <c r="D1501" s="51" t="s">
        <v>63</v>
      </c>
      <c r="E1501" s="51" t="s">
        <v>52</v>
      </c>
      <c r="F1501" s="51">
        <v>228</v>
      </c>
      <c r="G1501" s="51">
        <v>889</v>
      </c>
    </row>
    <row r="1502" spans="1:7">
      <c r="A1502" s="51">
        <v>50</v>
      </c>
      <c r="B1502" s="51" t="s">
        <v>187</v>
      </c>
      <c r="C1502" s="51" t="s">
        <v>1273</v>
      </c>
      <c r="D1502" s="51" t="s">
        <v>63</v>
      </c>
      <c r="E1502" s="51" t="s">
        <v>53</v>
      </c>
      <c r="F1502" s="51">
        <v>595</v>
      </c>
      <c r="G1502" s="51">
        <v>889</v>
      </c>
    </row>
    <row r="1503" spans="1:7">
      <c r="A1503" s="51">
        <v>50</v>
      </c>
      <c r="B1503" s="51" t="s">
        <v>187</v>
      </c>
      <c r="C1503" s="51" t="s">
        <v>1273</v>
      </c>
      <c r="D1503" s="51" t="s">
        <v>46</v>
      </c>
      <c r="E1503" s="51" t="s">
        <v>50</v>
      </c>
      <c r="F1503" s="51">
        <v>18</v>
      </c>
      <c r="G1503" s="51">
        <v>781</v>
      </c>
    </row>
    <row r="1504" spans="1:7">
      <c r="A1504" s="51">
        <v>50</v>
      </c>
      <c r="B1504" s="51" t="s">
        <v>187</v>
      </c>
      <c r="C1504" s="51" t="s">
        <v>1273</v>
      </c>
      <c r="D1504" s="51" t="s">
        <v>46</v>
      </c>
      <c r="E1504" s="51" t="s">
        <v>51</v>
      </c>
      <c r="F1504" s="51">
        <v>64</v>
      </c>
      <c r="G1504" s="51">
        <v>781</v>
      </c>
    </row>
    <row r="1505" spans="1:7">
      <c r="A1505" s="51">
        <v>50</v>
      </c>
      <c r="B1505" s="51" t="s">
        <v>187</v>
      </c>
      <c r="C1505" s="51" t="s">
        <v>1273</v>
      </c>
      <c r="D1505" s="51" t="s">
        <v>46</v>
      </c>
      <c r="E1505" s="51" t="s">
        <v>52</v>
      </c>
      <c r="F1505" s="51">
        <v>177</v>
      </c>
      <c r="G1505" s="51">
        <v>781</v>
      </c>
    </row>
    <row r="1506" spans="1:7">
      <c r="A1506" s="51">
        <v>50</v>
      </c>
      <c r="B1506" s="51" t="s">
        <v>187</v>
      </c>
      <c r="C1506" s="51" t="s">
        <v>1273</v>
      </c>
      <c r="D1506" s="51" t="s">
        <v>46</v>
      </c>
      <c r="E1506" s="51" t="s">
        <v>53</v>
      </c>
      <c r="F1506" s="51">
        <v>522</v>
      </c>
      <c r="G1506" s="51">
        <v>781</v>
      </c>
    </row>
    <row r="1507" spans="1:7">
      <c r="A1507" s="51">
        <v>50</v>
      </c>
      <c r="B1507" s="51" t="s">
        <v>187</v>
      </c>
      <c r="C1507" s="51" t="s">
        <v>1274</v>
      </c>
      <c r="D1507" s="51" t="s">
        <v>63</v>
      </c>
      <c r="E1507" s="51" t="s">
        <v>50</v>
      </c>
      <c r="F1507" s="51">
        <v>8</v>
      </c>
      <c r="G1507" s="51">
        <v>193</v>
      </c>
    </row>
    <row r="1508" spans="1:7">
      <c r="A1508" s="51">
        <v>50</v>
      </c>
      <c r="B1508" s="51" t="s">
        <v>187</v>
      </c>
      <c r="C1508" s="51" t="s">
        <v>1274</v>
      </c>
      <c r="D1508" s="51" t="s">
        <v>63</v>
      </c>
      <c r="E1508" s="51" t="s">
        <v>51</v>
      </c>
      <c r="F1508" s="51">
        <v>11</v>
      </c>
      <c r="G1508" s="51">
        <v>193</v>
      </c>
    </row>
    <row r="1509" spans="1:7">
      <c r="A1509" s="51">
        <v>50</v>
      </c>
      <c r="B1509" s="51" t="s">
        <v>187</v>
      </c>
      <c r="C1509" s="51" t="s">
        <v>1274</v>
      </c>
      <c r="D1509" s="51" t="s">
        <v>63</v>
      </c>
      <c r="E1509" s="51" t="s">
        <v>52</v>
      </c>
      <c r="F1509" s="51">
        <v>57</v>
      </c>
      <c r="G1509" s="51">
        <v>193</v>
      </c>
    </row>
    <row r="1510" spans="1:7">
      <c r="A1510" s="51">
        <v>50</v>
      </c>
      <c r="B1510" s="51" t="s">
        <v>187</v>
      </c>
      <c r="C1510" s="51" t="s">
        <v>1274</v>
      </c>
      <c r="D1510" s="51" t="s">
        <v>63</v>
      </c>
      <c r="E1510" s="51" t="s">
        <v>53</v>
      </c>
      <c r="F1510" s="51">
        <v>117</v>
      </c>
      <c r="G1510" s="51">
        <v>193</v>
      </c>
    </row>
    <row r="1511" spans="1:7">
      <c r="A1511" s="51">
        <v>50</v>
      </c>
      <c r="B1511" s="51" t="s">
        <v>187</v>
      </c>
      <c r="C1511" s="51" t="s">
        <v>1274</v>
      </c>
      <c r="D1511" s="51" t="s">
        <v>46</v>
      </c>
      <c r="E1511" s="51" t="s">
        <v>50</v>
      </c>
      <c r="F1511" s="51">
        <v>8</v>
      </c>
      <c r="G1511" s="51">
        <v>147</v>
      </c>
    </row>
    <row r="1512" spans="1:7">
      <c r="A1512" s="51">
        <v>50</v>
      </c>
      <c r="B1512" s="51" t="s">
        <v>187</v>
      </c>
      <c r="C1512" s="51" t="s">
        <v>1274</v>
      </c>
      <c r="D1512" s="51" t="s">
        <v>46</v>
      </c>
      <c r="E1512" s="51" t="s">
        <v>51</v>
      </c>
      <c r="F1512" s="51">
        <v>14</v>
      </c>
      <c r="G1512" s="51">
        <v>147</v>
      </c>
    </row>
    <row r="1513" spans="1:7">
      <c r="A1513" s="51">
        <v>50</v>
      </c>
      <c r="B1513" s="51" t="s">
        <v>187</v>
      </c>
      <c r="C1513" s="51" t="s">
        <v>1274</v>
      </c>
      <c r="D1513" s="51" t="s">
        <v>46</v>
      </c>
      <c r="E1513" s="51" t="s">
        <v>52</v>
      </c>
      <c r="F1513" s="51">
        <v>41</v>
      </c>
      <c r="G1513" s="51">
        <v>147</v>
      </c>
    </row>
    <row r="1514" spans="1:7">
      <c r="A1514" s="51">
        <v>50</v>
      </c>
      <c r="B1514" s="51" t="s">
        <v>187</v>
      </c>
      <c r="C1514" s="51" t="s">
        <v>1274</v>
      </c>
      <c r="D1514" s="51" t="s">
        <v>46</v>
      </c>
      <c r="E1514" s="51" t="s">
        <v>53</v>
      </c>
      <c r="F1514" s="51">
        <v>84</v>
      </c>
      <c r="G1514" s="51">
        <v>147</v>
      </c>
    </row>
    <row r="1515" spans="1:7">
      <c r="A1515" s="51">
        <v>50</v>
      </c>
      <c r="B1515" s="51" t="s">
        <v>187</v>
      </c>
      <c r="C1515" s="51" t="s">
        <v>109</v>
      </c>
      <c r="D1515" s="51" t="s">
        <v>63</v>
      </c>
      <c r="E1515" s="51" t="s">
        <v>51</v>
      </c>
      <c r="F1515" s="51">
        <v>1</v>
      </c>
      <c r="G1515" s="51">
        <v>40</v>
      </c>
    </row>
    <row r="1516" spans="1:7">
      <c r="A1516" s="51">
        <v>50</v>
      </c>
      <c r="B1516" s="51" t="s">
        <v>187</v>
      </c>
      <c r="C1516" s="51" t="s">
        <v>109</v>
      </c>
      <c r="D1516" s="51" t="s">
        <v>63</v>
      </c>
      <c r="E1516" s="51" t="s">
        <v>52</v>
      </c>
      <c r="F1516" s="51">
        <v>11</v>
      </c>
      <c r="G1516" s="51">
        <v>40</v>
      </c>
    </row>
    <row r="1517" spans="1:7">
      <c r="A1517" s="51">
        <v>50</v>
      </c>
      <c r="B1517" s="51" t="s">
        <v>187</v>
      </c>
      <c r="C1517" s="51" t="s">
        <v>109</v>
      </c>
      <c r="D1517" s="51" t="s">
        <v>63</v>
      </c>
      <c r="E1517" s="51" t="s">
        <v>53</v>
      </c>
      <c r="F1517" s="51">
        <v>28</v>
      </c>
      <c r="G1517" s="51">
        <v>40</v>
      </c>
    </row>
    <row r="1518" spans="1:7">
      <c r="A1518" s="51">
        <v>50</v>
      </c>
      <c r="B1518" s="51" t="s">
        <v>187</v>
      </c>
      <c r="C1518" s="51" t="s">
        <v>109</v>
      </c>
      <c r="D1518" s="51" t="s">
        <v>46</v>
      </c>
      <c r="E1518" s="51" t="s">
        <v>50</v>
      </c>
      <c r="F1518" s="51">
        <v>1</v>
      </c>
      <c r="G1518" s="51">
        <v>46</v>
      </c>
    </row>
    <row r="1519" spans="1:7">
      <c r="A1519" s="51">
        <v>50</v>
      </c>
      <c r="B1519" s="51" t="s">
        <v>187</v>
      </c>
      <c r="C1519" s="51" t="s">
        <v>109</v>
      </c>
      <c r="D1519" s="51" t="s">
        <v>46</v>
      </c>
      <c r="E1519" s="51" t="s">
        <v>51</v>
      </c>
      <c r="F1519" s="51">
        <v>2</v>
      </c>
      <c r="G1519" s="51">
        <v>46</v>
      </c>
    </row>
    <row r="1520" spans="1:7">
      <c r="A1520" s="51">
        <v>50</v>
      </c>
      <c r="B1520" s="51" t="s">
        <v>187</v>
      </c>
      <c r="C1520" s="51" t="s">
        <v>109</v>
      </c>
      <c r="D1520" s="51" t="s">
        <v>46</v>
      </c>
      <c r="E1520" s="51" t="s">
        <v>52</v>
      </c>
      <c r="F1520" s="51">
        <v>10</v>
      </c>
      <c r="G1520" s="51">
        <v>46</v>
      </c>
    </row>
    <row r="1521" spans="1:7">
      <c r="A1521" s="51">
        <v>50</v>
      </c>
      <c r="B1521" s="51" t="s">
        <v>187</v>
      </c>
      <c r="C1521" s="51" t="s">
        <v>109</v>
      </c>
      <c r="D1521" s="51" t="s">
        <v>46</v>
      </c>
      <c r="E1521" s="51" t="s">
        <v>53</v>
      </c>
      <c r="F1521" s="51">
        <v>33</v>
      </c>
      <c r="G1521" s="51">
        <v>46</v>
      </c>
    </row>
    <row r="1522" spans="1:7">
      <c r="A1522" s="51">
        <v>50</v>
      </c>
      <c r="B1522" s="51" t="s">
        <v>187</v>
      </c>
      <c r="C1522" s="51" t="s">
        <v>1275</v>
      </c>
      <c r="D1522" s="51" t="s">
        <v>63</v>
      </c>
      <c r="E1522" s="51" t="s">
        <v>51</v>
      </c>
      <c r="F1522" s="51">
        <v>3</v>
      </c>
      <c r="G1522" s="51">
        <v>406</v>
      </c>
    </row>
    <row r="1523" spans="1:7">
      <c r="A1523" s="51">
        <v>50</v>
      </c>
      <c r="B1523" s="51" t="s">
        <v>187</v>
      </c>
      <c r="C1523" s="51" t="s">
        <v>1275</v>
      </c>
      <c r="D1523" s="51" t="s">
        <v>63</v>
      </c>
      <c r="E1523" s="51" t="s">
        <v>52</v>
      </c>
      <c r="F1523" s="51">
        <v>70</v>
      </c>
      <c r="G1523" s="51">
        <v>406</v>
      </c>
    </row>
    <row r="1524" spans="1:7">
      <c r="A1524" s="51">
        <v>50</v>
      </c>
      <c r="B1524" s="51" t="s">
        <v>187</v>
      </c>
      <c r="C1524" s="51" t="s">
        <v>1275</v>
      </c>
      <c r="D1524" s="51" t="s">
        <v>63</v>
      </c>
      <c r="E1524" s="51" t="s">
        <v>53</v>
      </c>
      <c r="F1524" s="51">
        <v>333</v>
      </c>
      <c r="G1524" s="51">
        <v>406</v>
      </c>
    </row>
    <row r="1525" spans="1:7">
      <c r="A1525" s="51">
        <v>50</v>
      </c>
      <c r="B1525" s="51" t="s">
        <v>187</v>
      </c>
      <c r="C1525" s="51" t="s">
        <v>1275</v>
      </c>
      <c r="D1525" s="51" t="s">
        <v>46</v>
      </c>
      <c r="E1525" s="51" t="s">
        <v>51</v>
      </c>
      <c r="F1525" s="51">
        <v>7</v>
      </c>
      <c r="G1525" s="51">
        <v>373</v>
      </c>
    </row>
    <row r="1526" spans="1:7">
      <c r="A1526" s="51">
        <v>50</v>
      </c>
      <c r="B1526" s="51" t="s">
        <v>187</v>
      </c>
      <c r="C1526" s="51" t="s">
        <v>1275</v>
      </c>
      <c r="D1526" s="51" t="s">
        <v>46</v>
      </c>
      <c r="E1526" s="51" t="s">
        <v>52</v>
      </c>
      <c r="F1526" s="51">
        <v>76</v>
      </c>
      <c r="G1526" s="51">
        <v>373</v>
      </c>
    </row>
    <row r="1527" spans="1:7">
      <c r="A1527" s="51">
        <v>50</v>
      </c>
      <c r="B1527" s="51" t="s">
        <v>187</v>
      </c>
      <c r="C1527" s="51" t="s">
        <v>1275</v>
      </c>
      <c r="D1527" s="51" t="s">
        <v>46</v>
      </c>
      <c r="E1527" s="51" t="s">
        <v>53</v>
      </c>
      <c r="F1527" s="51">
        <v>290</v>
      </c>
      <c r="G1527" s="51">
        <v>373</v>
      </c>
    </row>
    <row r="1528" spans="1:7">
      <c r="A1528" s="51">
        <v>50</v>
      </c>
      <c r="B1528" s="51" t="s">
        <v>187</v>
      </c>
      <c r="C1528" s="51" t="s">
        <v>59</v>
      </c>
      <c r="D1528" s="51" t="s">
        <v>63</v>
      </c>
      <c r="E1528" s="51" t="s">
        <v>51</v>
      </c>
      <c r="F1528" s="51">
        <v>2</v>
      </c>
      <c r="G1528" s="51">
        <v>354</v>
      </c>
    </row>
    <row r="1529" spans="1:7">
      <c r="A1529" s="51">
        <v>50</v>
      </c>
      <c r="B1529" s="51" t="s">
        <v>187</v>
      </c>
      <c r="C1529" s="51" t="s">
        <v>59</v>
      </c>
      <c r="D1529" s="51" t="s">
        <v>63</v>
      </c>
      <c r="E1529" s="51" t="s">
        <v>52</v>
      </c>
      <c r="F1529" s="51">
        <v>69</v>
      </c>
      <c r="G1529" s="51">
        <v>354</v>
      </c>
    </row>
    <row r="1530" spans="1:7">
      <c r="A1530" s="51">
        <v>50</v>
      </c>
      <c r="B1530" s="51" t="s">
        <v>187</v>
      </c>
      <c r="C1530" s="51" t="s">
        <v>59</v>
      </c>
      <c r="D1530" s="51" t="s">
        <v>63</v>
      </c>
      <c r="E1530" s="51" t="s">
        <v>53</v>
      </c>
      <c r="F1530" s="51">
        <v>283</v>
      </c>
      <c r="G1530" s="51">
        <v>354</v>
      </c>
    </row>
    <row r="1531" spans="1:7">
      <c r="A1531" s="51">
        <v>50</v>
      </c>
      <c r="B1531" s="51" t="s">
        <v>187</v>
      </c>
      <c r="C1531" s="51" t="s">
        <v>59</v>
      </c>
      <c r="D1531" s="51" t="s">
        <v>46</v>
      </c>
      <c r="E1531" s="51" t="s">
        <v>51</v>
      </c>
      <c r="F1531" s="51">
        <v>6</v>
      </c>
      <c r="G1531" s="51">
        <v>437</v>
      </c>
    </row>
    <row r="1532" spans="1:7">
      <c r="A1532" s="51">
        <v>50</v>
      </c>
      <c r="B1532" s="51" t="s">
        <v>187</v>
      </c>
      <c r="C1532" s="51" t="s">
        <v>59</v>
      </c>
      <c r="D1532" s="51" t="s">
        <v>46</v>
      </c>
      <c r="E1532" s="51" t="s">
        <v>52</v>
      </c>
      <c r="F1532" s="51">
        <v>100</v>
      </c>
      <c r="G1532" s="51">
        <v>437</v>
      </c>
    </row>
    <row r="1533" spans="1:7">
      <c r="A1533" s="51">
        <v>50</v>
      </c>
      <c r="B1533" s="51" t="s">
        <v>187</v>
      </c>
      <c r="C1533" s="51" t="s">
        <v>59</v>
      </c>
      <c r="D1533" s="51" t="s">
        <v>46</v>
      </c>
      <c r="E1533" s="51" t="s">
        <v>53</v>
      </c>
      <c r="F1533" s="51">
        <v>331</v>
      </c>
      <c r="G1533" s="51">
        <v>437</v>
      </c>
    </row>
    <row r="1534" spans="1:7">
      <c r="A1534" s="51">
        <v>50</v>
      </c>
      <c r="B1534" s="51" t="s">
        <v>187</v>
      </c>
      <c r="C1534" s="51" t="s">
        <v>1276</v>
      </c>
      <c r="D1534" s="51" t="s">
        <v>63</v>
      </c>
      <c r="E1534" s="51" t="s">
        <v>52</v>
      </c>
      <c r="F1534" s="51">
        <v>2</v>
      </c>
      <c r="G1534" s="51">
        <v>162</v>
      </c>
    </row>
    <row r="1535" spans="1:7">
      <c r="A1535" s="51">
        <v>50</v>
      </c>
      <c r="B1535" s="51" t="s">
        <v>187</v>
      </c>
      <c r="C1535" s="51" t="s">
        <v>1276</v>
      </c>
      <c r="D1535" s="51" t="s">
        <v>63</v>
      </c>
      <c r="E1535" s="51" t="s">
        <v>53</v>
      </c>
      <c r="F1535" s="51">
        <v>160</v>
      </c>
      <c r="G1535" s="51">
        <v>162</v>
      </c>
    </row>
    <row r="1536" spans="1:7">
      <c r="A1536" s="51">
        <v>50</v>
      </c>
      <c r="B1536" s="51" t="s">
        <v>187</v>
      </c>
      <c r="C1536" s="51" t="s">
        <v>1276</v>
      </c>
      <c r="D1536" s="51" t="s">
        <v>46</v>
      </c>
      <c r="E1536" s="51" t="s">
        <v>52</v>
      </c>
      <c r="F1536" s="51">
        <v>4</v>
      </c>
      <c r="G1536" s="51">
        <v>208</v>
      </c>
    </row>
    <row r="1537" spans="1:7">
      <c r="A1537" s="51">
        <v>50</v>
      </c>
      <c r="B1537" s="51" t="s">
        <v>187</v>
      </c>
      <c r="C1537" s="51" t="s">
        <v>1276</v>
      </c>
      <c r="D1537" s="51" t="s">
        <v>46</v>
      </c>
      <c r="E1537" s="51" t="s">
        <v>53</v>
      </c>
      <c r="F1537" s="51">
        <v>204</v>
      </c>
      <c r="G1537" s="51">
        <v>208</v>
      </c>
    </row>
    <row r="1538" spans="1:7">
      <c r="A1538" s="51">
        <v>50</v>
      </c>
      <c r="B1538" s="51" t="s">
        <v>187</v>
      </c>
      <c r="C1538" s="51" t="s">
        <v>61</v>
      </c>
      <c r="D1538" s="51" t="s">
        <v>63</v>
      </c>
      <c r="E1538" s="51" t="s">
        <v>48</v>
      </c>
      <c r="F1538" s="51">
        <v>8</v>
      </c>
      <c r="G1538" s="51">
        <v>178</v>
      </c>
    </row>
    <row r="1539" spans="1:7">
      <c r="A1539" s="51">
        <v>50</v>
      </c>
      <c r="B1539" s="51" t="s">
        <v>187</v>
      </c>
      <c r="C1539" s="51" t="s">
        <v>61</v>
      </c>
      <c r="D1539" s="51" t="s">
        <v>63</v>
      </c>
      <c r="E1539" s="51" t="s">
        <v>49</v>
      </c>
      <c r="F1539" s="51">
        <v>2</v>
      </c>
      <c r="G1539" s="51">
        <v>178</v>
      </c>
    </row>
    <row r="1540" spans="1:7">
      <c r="A1540" s="51">
        <v>50</v>
      </c>
      <c r="B1540" s="51" t="s">
        <v>187</v>
      </c>
      <c r="C1540" s="51" t="s">
        <v>61</v>
      </c>
      <c r="D1540" s="51" t="s">
        <v>63</v>
      </c>
      <c r="E1540" s="51" t="s">
        <v>50</v>
      </c>
      <c r="F1540" s="51">
        <v>3</v>
      </c>
      <c r="G1540" s="51">
        <v>178</v>
      </c>
    </row>
    <row r="1541" spans="1:7">
      <c r="A1541" s="51">
        <v>50</v>
      </c>
      <c r="B1541" s="51" t="s">
        <v>187</v>
      </c>
      <c r="C1541" s="51" t="s">
        <v>61</v>
      </c>
      <c r="D1541" s="51" t="s">
        <v>63</v>
      </c>
      <c r="E1541" s="51" t="s">
        <v>52</v>
      </c>
      <c r="F1541" s="51">
        <v>11</v>
      </c>
      <c r="G1541" s="51">
        <v>178</v>
      </c>
    </row>
    <row r="1542" spans="1:7">
      <c r="A1542" s="51">
        <v>50</v>
      </c>
      <c r="B1542" s="51" t="s">
        <v>187</v>
      </c>
      <c r="C1542" s="51" t="s">
        <v>61</v>
      </c>
      <c r="D1542" s="51" t="s">
        <v>63</v>
      </c>
      <c r="E1542" s="51" t="s">
        <v>53</v>
      </c>
      <c r="F1542" s="51">
        <v>154</v>
      </c>
      <c r="G1542" s="51">
        <v>178</v>
      </c>
    </row>
    <row r="1543" spans="1:7">
      <c r="A1543" s="51">
        <v>50</v>
      </c>
      <c r="B1543" s="51" t="s">
        <v>187</v>
      </c>
      <c r="C1543" s="51" t="s">
        <v>61</v>
      </c>
      <c r="D1543" s="51" t="s">
        <v>46</v>
      </c>
      <c r="E1543" s="51" t="s">
        <v>48</v>
      </c>
      <c r="F1543" s="51">
        <v>4</v>
      </c>
      <c r="G1543" s="51">
        <v>143</v>
      </c>
    </row>
    <row r="1544" spans="1:7">
      <c r="A1544" s="51">
        <v>50</v>
      </c>
      <c r="B1544" s="51" t="s">
        <v>187</v>
      </c>
      <c r="C1544" s="51" t="s">
        <v>61</v>
      </c>
      <c r="D1544" s="51" t="s">
        <v>46</v>
      </c>
      <c r="E1544" s="51" t="s">
        <v>49</v>
      </c>
      <c r="F1544" s="51">
        <v>3</v>
      </c>
      <c r="G1544" s="51">
        <v>143</v>
      </c>
    </row>
    <row r="1545" spans="1:7">
      <c r="A1545" s="51">
        <v>50</v>
      </c>
      <c r="B1545" s="51" t="s">
        <v>187</v>
      </c>
      <c r="C1545" s="51" t="s">
        <v>61</v>
      </c>
      <c r="D1545" s="51" t="s">
        <v>46</v>
      </c>
      <c r="E1545" s="51" t="s">
        <v>52</v>
      </c>
      <c r="F1545" s="51">
        <v>8</v>
      </c>
      <c r="G1545" s="51">
        <v>143</v>
      </c>
    </row>
    <row r="1546" spans="1:7">
      <c r="A1546" s="51">
        <v>50</v>
      </c>
      <c r="B1546" s="51" t="s">
        <v>187</v>
      </c>
      <c r="C1546" s="51" t="s">
        <v>61</v>
      </c>
      <c r="D1546" s="51" t="s">
        <v>46</v>
      </c>
      <c r="E1546" s="51" t="s">
        <v>53</v>
      </c>
      <c r="F1546" s="51">
        <v>128</v>
      </c>
      <c r="G1546" s="51">
        <v>143</v>
      </c>
    </row>
    <row r="1547" spans="1:7">
      <c r="A1547" s="51">
        <v>50</v>
      </c>
      <c r="B1547" s="51" t="s">
        <v>187</v>
      </c>
      <c r="C1547" s="51" t="s">
        <v>45</v>
      </c>
      <c r="D1547" s="51" t="s">
        <v>63</v>
      </c>
      <c r="E1547" s="51" t="s">
        <v>48</v>
      </c>
      <c r="F1547" s="51">
        <v>18</v>
      </c>
      <c r="G1547" s="51"/>
    </row>
    <row r="1548" spans="1:7">
      <c r="A1548" s="51">
        <v>50</v>
      </c>
      <c r="B1548" s="51" t="s">
        <v>187</v>
      </c>
      <c r="C1548" s="51" t="s">
        <v>45</v>
      </c>
      <c r="D1548" s="51" t="s">
        <v>63</v>
      </c>
      <c r="E1548" s="51" t="s">
        <v>49</v>
      </c>
      <c r="F1548" s="51">
        <v>2</v>
      </c>
      <c r="G1548" s="51"/>
    </row>
    <row r="1549" spans="1:7">
      <c r="A1549" s="51">
        <v>50</v>
      </c>
      <c r="B1549" s="51" t="s">
        <v>187</v>
      </c>
      <c r="C1549" s="51" t="s">
        <v>45</v>
      </c>
      <c r="D1549" s="51" t="s">
        <v>63</v>
      </c>
      <c r="E1549" s="51" t="s">
        <v>50</v>
      </c>
      <c r="F1549" s="51">
        <v>1</v>
      </c>
      <c r="G1549" s="51"/>
    </row>
    <row r="1550" spans="1:7">
      <c r="A1550" s="51">
        <v>50</v>
      </c>
      <c r="B1550" s="51" t="s">
        <v>187</v>
      </c>
      <c r="C1550" s="51" t="s">
        <v>45</v>
      </c>
      <c r="D1550" s="51" t="s">
        <v>63</v>
      </c>
      <c r="E1550" s="51" t="s">
        <v>52</v>
      </c>
      <c r="F1550" s="51">
        <v>17</v>
      </c>
      <c r="G1550" s="51"/>
    </row>
    <row r="1551" spans="1:7">
      <c r="A1551" s="51">
        <v>50</v>
      </c>
      <c r="B1551" s="51" t="s">
        <v>187</v>
      </c>
      <c r="C1551" s="51" t="s">
        <v>45</v>
      </c>
      <c r="D1551" s="51" t="s">
        <v>63</v>
      </c>
      <c r="E1551" s="51" t="s">
        <v>53</v>
      </c>
      <c r="F1551" s="51">
        <v>53</v>
      </c>
      <c r="G1551" s="51"/>
    </row>
    <row r="1552" spans="1:7">
      <c r="A1552" s="51">
        <v>50</v>
      </c>
      <c r="B1552" s="51" t="s">
        <v>187</v>
      </c>
      <c r="C1552" s="51" t="s">
        <v>45</v>
      </c>
      <c r="D1552" s="51" t="s">
        <v>46</v>
      </c>
      <c r="E1552" s="51" t="s">
        <v>48</v>
      </c>
      <c r="F1552" s="51">
        <v>17</v>
      </c>
      <c r="G1552" s="51"/>
    </row>
    <row r="1553" spans="1:7">
      <c r="A1553" s="51">
        <v>50</v>
      </c>
      <c r="B1553" s="51" t="s">
        <v>187</v>
      </c>
      <c r="C1553" s="51" t="s">
        <v>45</v>
      </c>
      <c r="D1553" s="51" t="s">
        <v>46</v>
      </c>
      <c r="E1553" s="51" t="s">
        <v>51</v>
      </c>
      <c r="F1553" s="51">
        <v>1</v>
      </c>
      <c r="G1553" s="51"/>
    </row>
    <row r="1554" spans="1:7">
      <c r="A1554" s="51">
        <v>50</v>
      </c>
      <c r="B1554" s="51" t="s">
        <v>187</v>
      </c>
      <c r="C1554" s="51" t="s">
        <v>45</v>
      </c>
      <c r="D1554" s="51" t="s">
        <v>46</v>
      </c>
      <c r="E1554" s="51" t="s">
        <v>52</v>
      </c>
      <c r="F1554" s="51">
        <v>6</v>
      </c>
      <c r="G1554" s="51"/>
    </row>
    <row r="1555" spans="1:7">
      <c r="A1555" s="51">
        <v>50</v>
      </c>
      <c r="B1555" s="51" t="s">
        <v>187</v>
      </c>
      <c r="C1555" s="51" t="s">
        <v>45</v>
      </c>
      <c r="D1555" s="51" t="s">
        <v>46</v>
      </c>
      <c r="E1555" s="51" t="s">
        <v>53</v>
      </c>
      <c r="F1555" s="51">
        <v>37</v>
      </c>
      <c r="G1555" s="51"/>
    </row>
    <row r="1556" spans="1:7">
      <c r="A1556" s="51">
        <v>52</v>
      </c>
      <c r="B1556" s="51" t="s">
        <v>188</v>
      </c>
      <c r="C1556" s="51" t="s">
        <v>1350</v>
      </c>
      <c r="D1556" s="51" t="s">
        <v>63</v>
      </c>
      <c r="E1556" s="51" t="s">
        <v>1349</v>
      </c>
      <c r="F1556" s="51">
        <v>10810</v>
      </c>
      <c r="G1556" s="51"/>
    </row>
    <row r="1557" spans="1:7">
      <c r="A1557" s="51">
        <v>52</v>
      </c>
      <c r="B1557" s="51" t="s">
        <v>188</v>
      </c>
      <c r="C1557" s="51" t="s">
        <v>1350</v>
      </c>
      <c r="D1557" s="51" t="s">
        <v>46</v>
      </c>
      <c r="E1557" s="51" t="s">
        <v>1349</v>
      </c>
      <c r="F1557" s="51">
        <v>10557</v>
      </c>
      <c r="G1557" s="51"/>
    </row>
    <row r="1558" spans="1:7">
      <c r="A1558" s="51">
        <v>52</v>
      </c>
      <c r="B1558" s="51" t="s">
        <v>188</v>
      </c>
      <c r="C1558" s="51" t="s">
        <v>54</v>
      </c>
      <c r="D1558" s="51" t="s">
        <v>63</v>
      </c>
      <c r="E1558" s="51" t="s">
        <v>48</v>
      </c>
      <c r="F1558" s="51">
        <v>1965</v>
      </c>
      <c r="G1558" s="51">
        <v>2646</v>
      </c>
    </row>
    <row r="1559" spans="1:7">
      <c r="A1559" s="51">
        <v>52</v>
      </c>
      <c r="B1559" s="51" t="s">
        <v>188</v>
      </c>
      <c r="C1559" s="51" t="s">
        <v>54</v>
      </c>
      <c r="D1559" s="51" t="s">
        <v>63</v>
      </c>
      <c r="E1559" s="51" t="s">
        <v>49</v>
      </c>
      <c r="F1559" s="51">
        <v>449</v>
      </c>
      <c r="G1559" s="51">
        <v>2646</v>
      </c>
    </row>
    <row r="1560" spans="1:7">
      <c r="A1560" s="51">
        <v>52</v>
      </c>
      <c r="B1560" s="51" t="s">
        <v>188</v>
      </c>
      <c r="C1560" s="51" t="s">
        <v>54</v>
      </c>
      <c r="D1560" s="51" t="s">
        <v>63</v>
      </c>
      <c r="E1560" s="51" t="s">
        <v>50</v>
      </c>
      <c r="F1560" s="51">
        <v>25</v>
      </c>
      <c r="G1560" s="51">
        <v>2646</v>
      </c>
    </row>
    <row r="1561" spans="1:7">
      <c r="A1561" s="51">
        <v>52</v>
      </c>
      <c r="B1561" s="51" t="s">
        <v>188</v>
      </c>
      <c r="C1561" s="51" t="s">
        <v>54</v>
      </c>
      <c r="D1561" s="51" t="s">
        <v>63</v>
      </c>
      <c r="E1561" s="51" t="s">
        <v>51</v>
      </c>
      <c r="F1561" s="51">
        <v>14</v>
      </c>
      <c r="G1561" s="51">
        <v>2646</v>
      </c>
    </row>
    <row r="1562" spans="1:7">
      <c r="A1562" s="51">
        <v>52</v>
      </c>
      <c r="B1562" s="51" t="s">
        <v>188</v>
      </c>
      <c r="C1562" s="51" t="s">
        <v>54</v>
      </c>
      <c r="D1562" s="51" t="s">
        <v>63</v>
      </c>
      <c r="E1562" s="51" t="s">
        <v>52</v>
      </c>
      <c r="F1562" s="51">
        <v>18</v>
      </c>
      <c r="G1562" s="51">
        <v>2646</v>
      </c>
    </row>
    <row r="1563" spans="1:7">
      <c r="A1563" s="51">
        <v>52</v>
      </c>
      <c r="B1563" s="51" t="s">
        <v>188</v>
      </c>
      <c r="C1563" s="51" t="s">
        <v>54</v>
      </c>
      <c r="D1563" s="51" t="s">
        <v>63</v>
      </c>
      <c r="E1563" s="51" t="s">
        <v>53</v>
      </c>
      <c r="F1563" s="51">
        <v>175</v>
      </c>
      <c r="G1563" s="51">
        <v>2646</v>
      </c>
    </row>
    <row r="1564" spans="1:7">
      <c r="A1564" s="51">
        <v>52</v>
      </c>
      <c r="B1564" s="51" t="s">
        <v>188</v>
      </c>
      <c r="C1564" s="51" t="s">
        <v>54</v>
      </c>
      <c r="D1564" s="51" t="s">
        <v>46</v>
      </c>
      <c r="E1564" s="51" t="s">
        <v>48</v>
      </c>
      <c r="F1564" s="51">
        <v>1874</v>
      </c>
      <c r="G1564" s="51">
        <v>2517</v>
      </c>
    </row>
    <row r="1565" spans="1:7">
      <c r="A1565" s="51">
        <v>52</v>
      </c>
      <c r="B1565" s="51" t="s">
        <v>188</v>
      </c>
      <c r="C1565" s="51" t="s">
        <v>54</v>
      </c>
      <c r="D1565" s="51" t="s">
        <v>46</v>
      </c>
      <c r="E1565" s="51" t="s">
        <v>49</v>
      </c>
      <c r="F1565" s="51">
        <v>376</v>
      </c>
      <c r="G1565" s="51">
        <v>2517</v>
      </c>
    </row>
    <row r="1566" spans="1:7">
      <c r="A1566" s="51">
        <v>52</v>
      </c>
      <c r="B1566" s="51" t="s">
        <v>188</v>
      </c>
      <c r="C1566" s="51" t="s">
        <v>54</v>
      </c>
      <c r="D1566" s="51" t="s">
        <v>46</v>
      </c>
      <c r="E1566" s="51" t="s">
        <v>50</v>
      </c>
      <c r="F1566" s="51">
        <v>19</v>
      </c>
      <c r="G1566" s="51">
        <v>2517</v>
      </c>
    </row>
    <row r="1567" spans="1:7">
      <c r="A1567" s="51">
        <v>52</v>
      </c>
      <c r="B1567" s="51" t="s">
        <v>188</v>
      </c>
      <c r="C1567" s="51" t="s">
        <v>54</v>
      </c>
      <c r="D1567" s="51" t="s">
        <v>46</v>
      </c>
      <c r="E1567" s="51" t="s">
        <v>51</v>
      </c>
      <c r="F1567" s="51">
        <v>7</v>
      </c>
      <c r="G1567" s="51">
        <v>2517</v>
      </c>
    </row>
    <row r="1568" spans="1:7">
      <c r="A1568" s="51">
        <v>52</v>
      </c>
      <c r="B1568" s="51" t="s">
        <v>188</v>
      </c>
      <c r="C1568" s="51" t="s">
        <v>54</v>
      </c>
      <c r="D1568" s="51" t="s">
        <v>46</v>
      </c>
      <c r="E1568" s="51" t="s">
        <v>52</v>
      </c>
      <c r="F1568" s="51">
        <v>15</v>
      </c>
      <c r="G1568" s="51">
        <v>2517</v>
      </c>
    </row>
    <row r="1569" spans="1:7">
      <c r="A1569" s="51">
        <v>52</v>
      </c>
      <c r="B1569" s="51" t="s">
        <v>188</v>
      </c>
      <c r="C1569" s="51" t="s">
        <v>54</v>
      </c>
      <c r="D1569" s="51" t="s">
        <v>46</v>
      </c>
      <c r="E1569" s="51" t="s">
        <v>53</v>
      </c>
      <c r="F1569" s="51">
        <v>226</v>
      </c>
      <c r="G1569" s="51">
        <v>2517</v>
      </c>
    </row>
    <row r="1570" spans="1:7">
      <c r="A1570" s="51">
        <v>52</v>
      </c>
      <c r="B1570" s="51" t="s">
        <v>188</v>
      </c>
      <c r="C1570" s="51" t="s">
        <v>55</v>
      </c>
      <c r="D1570" s="51" t="s">
        <v>63</v>
      </c>
      <c r="E1570" s="51" t="s">
        <v>48</v>
      </c>
      <c r="F1570" s="51">
        <v>1792</v>
      </c>
      <c r="G1570" s="51">
        <v>43092</v>
      </c>
    </row>
    <row r="1571" spans="1:7">
      <c r="A1571" s="51">
        <v>52</v>
      </c>
      <c r="B1571" s="51" t="s">
        <v>188</v>
      </c>
      <c r="C1571" s="51" t="s">
        <v>55</v>
      </c>
      <c r="D1571" s="51" t="s">
        <v>63</v>
      </c>
      <c r="E1571" s="51" t="s">
        <v>49</v>
      </c>
      <c r="F1571" s="51">
        <v>11201</v>
      </c>
      <c r="G1571" s="51">
        <v>43092</v>
      </c>
    </row>
    <row r="1572" spans="1:7">
      <c r="A1572" s="51">
        <v>52</v>
      </c>
      <c r="B1572" s="51" t="s">
        <v>188</v>
      </c>
      <c r="C1572" s="51" t="s">
        <v>55</v>
      </c>
      <c r="D1572" s="51" t="s">
        <v>63</v>
      </c>
      <c r="E1572" s="51" t="s">
        <v>50</v>
      </c>
      <c r="F1572" s="51">
        <v>4812</v>
      </c>
      <c r="G1572" s="51">
        <v>43092</v>
      </c>
    </row>
    <row r="1573" spans="1:7">
      <c r="A1573" s="51">
        <v>52</v>
      </c>
      <c r="B1573" s="51" t="s">
        <v>188</v>
      </c>
      <c r="C1573" s="51" t="s">
        <v>55</v>
      </c>
      <c r="D1573" s="51" t="s">
        <v>63</v>
      </c>
      <c r="E1573" s="51" t="s">
        <v>51</v>
      </c>
      <c r="F1573" s="51">
        <v>1115</v>
      </c>
      <c r="G1573" s="51">
        <v>43092</v>
      </c>
    </row>
    <row r="1574" spans="1:7">
      <c r="A1574" s="51">
        <v>52</v>
      </c>
      <c r="B1574" s="51" t="s">
        <v>188</v>
      </c>
      <c r="C1574" s="51" t="s">
        <v>55</v>
      </c>
      <c r="D1574" s="51" t="s">
        <v>63</v>
      </c>
      <c r="E1574" s="51" t="s">
        <v>52</v>
      </c>
      <c r="F1574" s="51">
        <v>3016</v>
      </c>
      <c r="G1574" s="51">
        <v>43092</v>
      </c>
    </row>
    <row r="1575" spans="1:7">
      <c r="A1575" s="51">
        <v>52</v>
      </c>
      <c r="B1575" s="51" t="s">
        <v>188</v>
      </c>
      <c r="C1575" s="51" t="s">
        <v>55</v>
      </c>
      <c r="D1575" s="51" t="s">
        <v>63</v>
      </c>
      <c r="E1575" s="51" t="s">
        <v>53</v>
      </c>
      <c r="F1575" s="51">
        <v>21156</v>
      </c>
      <c r="G1575" s="51">
        <v>43092</v>
      </c>
    </row>
    <row r="1576" spans="1:7">
      <c r="A1576" s="51">
        <v>52</v>
      </c>
      <c r="B1576" s="51" t="s">
        <v>188</v>
      </c>
      <c r="C1576" s="51" t="s">
        <v>55</v>
      </c>
      <c r="D1576" s="51" t="s">
        <v>46</v>
      </c>
      <c r="E1576" s="51" t="s">
        <v>48</v>
      </c>
      <c r="F1576" s="51">
        <v>1801</v>
      </c>
      <c r="G1576" s="51">
        <v>38270</v>
      </c>
    </row>
    <row r="1577" spans="1:7">
      <c r="A1577" s="51">
        <v>52</v>
      </c>
      <c r="B1577" s="51" t="s">
        <v>188</v>
      </c>
      <c r="C1577" s="51" t="s">
        <v>55</v>
      </c>
      <c r="D1577" s="51" t="s">
        <v>46</v>
      </c>
      <c r="E1577" s="51" t="s">
        <v>49</v>
      </c>
      <c r="F1577" s="51">
        <v>10952</v>
      </c>
      <c r="G1577" s="51">
        <v>38270</v>
      </c>
    </row>
    <row r="1578" spans="1:7">
      <c r="A1578" s="51">
        <v>52</v>
      </c>
      <c r="B1578" s="51" t="s">
        <v>188</v>
      </c>
      <c r="C1578" s="51" t="s">
        <v>55</v>
      </c>
      <c r="D1578" s="51" t="s">
        <v>46</v>
      </c>
      <c r="E1578" s="51" t="s">
        <v>50</v>
      </c>
      <c r="F1578" s="51">
        <v>3424</v>
      </c>
      <c r="G1578" s="51">
        <v>38270</v>
      </c>
    </row>
    <row r="1579" spans="1:7">
      <c r="A1579" s="51">
        <v>52</v>
      </c>
      <c r="B1579" s="51" t="s">
        <v>188</v>
      </c>
      <c r="C1579" s="51" t="s">
        <v>55</v>
      </c>
      <c r="D1579" s="51" t="s">
        <v>46</v>
      </c>
      <c r="E1579" s="51" t="s">
        <v>51</v>
      </c>
      <c r="F1579" s="51">
        <v>622</v>
      </c>
      <c r="G1579" s="51">
        <v>38270</v>
      </c>
    </row>
    <row r="1580" spans="1:7">
      <c r="A1580" s="51">
        <v>52</v>
      </c>
      <c r="B1580" s="51" t="s">
        <v>188</v>
      </c>
      <c r="C1580" s="51" t="s">
        <v>55</v>
      </c>
      <c r="D1580" s="51" t="s">
        <v>46</v>
      </c>
      <c r="E1580" s="51" t="s">
        <v>52</v>
      </c>
      <c r="F1580" s="51">
        <v>2010</v>
      </c>
      <c r="G1580" s="51">
        <v>38270</v>
      </c>
    </row>
    <row r="1581" spans="1:7">
      <c r="A1581" s="51">
        <v>52</v>
      </c>
      <c r="B1581" s="51" t="s">
        <v>188</v>
      </c>
      <c r="C1581" s="51" t="s">
        <v>55</v>
      </c>
      <c r="D1581" s="51" t="s">
        <v>46</v>
      </c>
      <c r="E1581" s="51" t="s">
        <v>53</v>
      </c>
      <c r="F1581" s="51">
        <v>19461</v>
      </c>
      <c r="G1581" s="51">
        <v>38270</v>
      </c>
    </row>
    <row r="1582" spans="1:7">
      <c r="A1582" s="51">
        <v>52</v>
      </c>
      <c r="B1582" s="51" t="s">
        <v>188</v>
      </c>
      <c r="C1582" s="51" t="s">
        <v>56</v>
      </c>
      <c r="D1582" s="51" t="s">
        <v>63</v>
      </c>
      <c r="E1582" s="51" t="s">
        <v>49</v>
      </c>
      <c r="F1582" s="51">
        <v>671</v>
      </c>
      <c r="G1582" s="51">
        <v>20403</v>
      </c>
    </row>
    <row r="1583" spans="1:7">
      <c r="A1583" s="51">
        <v>52</v>
      </c>
      <c r="B1583" s="51" t="s">
        <v>188</v>
      </c>
      <c r="C1583" s="51" t="s">
        <v>56</v>
      </c>
      <c r="D1583" s="51" t="s">
        <v>63</v>
      </c>
      <c r="E1583" s="51" t="s">
        <v>50</v>
      </c>
      <c r="F1583" s="51">
        <v>6022</v>
      </c>
      <c r="G1583" s="51">
        <v>20403</v>
      </c>
    </row>
    <row r="1584" spans="1:7">
      <c r="A1584" s="51">
        <v>52</v>
      </c>
      <c r="B1584" s="51" t="s">
        <v>188</v>
      </c>
      <c r="C1584" s="51" t="s">
        <v>56</v>
      </c>
      <c r="D1584" s="51" t="s">
        <v>63</v>
      </c>
      <c r="E1584" s="51" t="s">
        <v>51</v>
      </c>
      <c r="F1584" s="51">
        <v>2777</v>
      </c>
      <c r="G1584" s="51">
        <v>20403</v>
      </c>
    </row>
    <row r="1585" spans="1:7">
      <c r="A1585" s="51">
        <v>52</v>
      </c>
      <c r="B1585" s="51" t="s">
        <v>188</v>
      </c>
      <c r="C1585" s="51" t="s">
        <v>56</v>
      </c>
      <c r="D1585" s="51" t="s">
        <v>63</v>
      </c>
      <c r="E1585" s="51" t="s">
        <v>52</v>
      </c>
      <c r="F1585" s="51">
        <v>4467</v>
      </c>
      <c r="G1585" s="51">
        <v>20403</v>
      </c>
    </row>
    <row r="1586" spans="1:7">
      <c r="A1586" s="51">
        <v>52</v>
      </c>
      <c r="B1586" s="51" t="s">
        <v>188</v>
      </c>
      <c r="C1586" s="51" t="s">
        <v>56</v>
      </c>
      <c r="D1586" s="51" t="s">
        <v>63</v>
      </c>
      <c r="E1586" s="51" t="s">
        <v>53</v>
      </c>
      <c r="F1586" s="51">
        <v>6466</v>
      </c>
      <c r="G1586" s="51">
        <v>20403</v>
      </c>
    </row>
    <row r="1587" spans="1:7">
      <c r="A1587" s="51">
        <v>52</v>
      </c>
      <c r="B1587" s="51" t="s">
        <v>188</v>
      </c>
      <c r="C1587" s="51" t="s">
        <v>56</v>
      </c>
      <c r="D1587" s="51" t="s">
        <v>46</v>
      </c>
      <c r="E1587" s="51" t="s">
        <v>49</v>
      </c>
      <c r="F1587" s="51">
        <v>861</v>
      </c>
      <c r="G1587" s="51">
        <v>21459</v>
      </c>
    </row>
    <row r="1588" spans="1:7">
      <c r="A1588" s="51">
        <v>52</v>
      </c>
      <c r="B1588" s="51" t="s">
        <v>188</v>
      </c>
      <c r="C1588" s="51" t="s">
        <v>56</v>
      </c>
      <c r="D1588" s="51" t="s">
        <v>46</v>
      </c>
      <c r="E1588" s="51" t="s">
        <v>50</v>
      </c>
      <c r="F1588" s="51">
        <v>6920</v>
      </c>
      <c r="G1588" s="51">
        <v>21459</v>
      </c>
    </row>
    <row r="1589" spans="1:7">
      <c r="A1589" s="51">
        <v>52</v>
      </c>
      <c r="B1589" s="51" t="s">
        <v>188</v>
      </c>
      <c r="C1589" s="51" t="s">
        <v>56</v>
      </c>
      <c r="D1589" s="51" t="s">
        <v>46</v>
      </c>
      <c r="E1589" s="51" t="s">
        <v>51</v>
      </c>
      <c r="F1589" s="51">
        <v>2635</v>
      </c>
      <c r="G1589" s="51">
        <v>21459</v>
      </c>
    </row>
    <row r="1590" spans="1:7">
      <c r="A1590" s="51">
        <v>52</v>
      </c>
      <c r="B1590" s="51" t="s">
        <v>188</v>
      </c>
      <c r="C1590" s="51" t="s">
        <v>56</v>
      </c>
      <c r="D1590" s="51" t="s">
        <v>46</v>
      </c>
      <c r="E1590" s="51" t="s">
        <v>52</v>
      </c>
      <c r="F1590" s="51">
        <v>3965</v>
      </c>
      <c r="G1590" s="51">
        <v>21459</v>
      </c>
    </row>
    <row r="1591" spans="1:7">
      <c r="A1591" s="51">
        <v>52</v>
      </c>
      <c r="B1591" s="51" t="s">
        <v>188</v>
      </c>
      <c r="C1591" s="51" t="s">
        <v>56</v>
      </c>
      <c r="D1591" s="51" t="s">
        <v>46</v>
      </c>
      <c r="E1591" s="51" t="s">
        <v>53</v>
      </c>
      <c r="F1591" s="51">
        <v>7078</v>
      </c>
      <c r="G1591" s="51">
        <v>21459</v>
      </c>
    </row>
    <row r="1592" spans="1:7">
      <c r="A1592" s="51">
        <v>52</v>
      </c>
      <c r="B1592" s="51" t="s">
        <v>188</v>
      </c>
      <c r="C1592" s="51" t="s">
        <v>1273</v>
      </c>
      <c r="D1592" s="51" t="s">
        <v>63</v>
      </c>
      <c r="E1592" s="51" t="s">
        <v>50</v>
      </c>
      <c r="F1592" s="51">
        <v>331</v>
      </c>
      <c r="G1592" s="51">
        <v>14743</v>
      </c>
    </row>
    <row r="1593" spans="1:7">
      <c r="A1593" s="51">
        <v>52</v>
      </c>
      <c r="B1593" s="51" t="s">
        <v>188</v>
      </c>
      <c r="C1593" s="51" t="s">
        <v>1273</v>
      </c>
      <c r="D1593" s="51" t="s">
        <v>63</v>
      </c>
      <c r="E1593" s="51" t="s">
        <v>51</v>
      </c>
      <c r="F1593" s="51">
        <v>1019</v>
      </c>
      <c r="G1593" s="51">
        <v>14743</v>
      </c>
    </row>
    <row r="1594" spans="1:7">
      <c r="A1594" s="51">
        <v>52</v>
      </c>
      <c r="B1594" s="51" t="s">
        <v>188</v>
      </c>
      <c r="C1594" s="51" t="s">
        <v>1273</v>
      </c>
      <c r="D1594" s="51" t="s">
        <v>63</v>
      </c>
      <c r="E1594" s="51" t="s">
        <v>52</v>
      </c>
      <c r="F1594" s="51">
        <v>5087</v>
      </c>
      <c r="G1594" s="51">
        <v>14743</v>
      </c>
    </row>
    <row r="1595" spans="1:7">
      <c r="A1595" s="51">
        <v>52</v>
      </c>
      <c r="B1595" s="51" t="s">
        <v>188</v>
      </c>
      <c r="C1595" s="51" t="s">
        <v>1273</v>
      </c>
      <c r="D1595" s="51" t="s">
        <v>63</v>
      </c>
      <c r="E1595" s="51" t="s">
        <v>53</v>
      </c>
      <c r="F1595" s="51">
        <v>8306</v>
      </c>
      <c r="G1595" s="51">
        <v>14743</v>
      </c>
    </row>
    <row r="1596" spans="1:7">
      <c r="A1596" s="51">
        <v>52</v>
      </c>
      <c r="B1596" s="51" t="s">
        <v>188</v>
      </c>
      <c r="C1596" s="51" t="s">
        <v>1273</v>
      </c>
      <c r="D1596" s="51" t="s">
        <v>46</v>
      </c>
      <c r="E1596" s="51" t="s">
        <v>50</v>
      </c>
      <c r="F1596" s="51">
        <v>512</v>
      </c>
      <c r="G1596" s="51">
        <v>19111</v>
      </c>
    </row>
    <row r="1597" spans="1:7">
      <c r="A1597" s="51">
        <v>52</v>
      </c>
      <c r="B1597" s="51" t="s">
        <v>188</v>
      </c>
      <c r="C1597" s="51" t="s">
        <v>1273</v>
      </c>
      <c r="D1597" s="51" t="s">
        <v>46</v>
      </c>
      <c r="E1597" s="51" t="s">
        <v>51</v>
      </c>
      <c r="F1597" s="51">
        <v>1563</v>
      </c>
      <c r="G1597" s="51">
        <v>19111</v>
      </c>
    </row>
    <row r="1598" spans="1:7">
      <c r="A1598" s="51">
        <v>52</v>
      </c>
      <c r="B1598" s="51" t="s">
        <v>188</v>
      </c>
      <c r="C1598" s="51" t="s">
        <v>1273</v>
      </c>
      <c r="D1598" s="51" t="s">
        <v>46</v>
      </c>
      <c r="E1598" s="51" t="s">
        <v>52</v>
      </c>
      <c r="F1598" s="51">
        <v>6131</v>
      </c>
      <c r="G1598" s="51">
        <v>19111</v>
      </c>
    </row>
    <row r="1599" spans="1:7">
      <c r="A1599" s="51">
        <v>52</v>
      </c>
      <c r="B1599" s="51" t="s">
        <v>188</v>
      </c>
      <c r="C1599" s="51" t="s">
        <v>1273</v>
      </c>
      <c r="D1599" s="51" t="s">
        <v>46</v>
      </c>
      <c r="E1599" s="51" t="s">
        <v>53</v>
      </c>
      <c r="F1599" s="51">
        <v>10905</v>
      </c>
      <c r="G1599" s="51">
        <v>19111</v>
      </c>
    </row>
    <row r="1600" spans="1:7">
      <c r="A1600" s="51">
        <v>52</v>
      </c>
      <c r="B1600" s="51" t="s">
        <v>188</v>
      </c>
      <c r="C1600" s="51" t="s">
        <v>1274</v>
      </c>
      <c r="D1600" s="51" t="s">
        <v>63</v>
      </c>
      <c r="E1600" s="51" t="s">
        <v>50</v>
      </c>
      <c r="F1600" s="51">
        <v>14</v>
      </c>
      <c r="G1600" s="51">
        <v>1623</v>
      </c>
    </row>
    <row r="1601" spans="1:7">
      <c r="A1601" s="51">
        <v>52</v>
      </c>
      <c r="B1601" s="51" t="s">
        <v>188</v>
      </c>
      <c r="C1601" s="51" t="s">
        <v>1274</v>
      </c>
      <c r="D1601" s="51" t="s">
        <v>63</v>
      </c>
      <c r="E1601" s="51" t="s">
        <v>51</v>
      </c>
      <c r="F1601" s="51">
        <v>82</v>
      </c>
      <c r="G1601" s="51">
        <v>1623</v>
      </c>
    </row>
    <row r="1602" spans="1:7">
      <c r="A1602" s="51">
        <v>52</v>
      </c>
      <c r="B1602" s="51" t="s">
        <v>188</v>
      </c>
      <c r="C1602" s="51" t="s">
        <v>1274</v>
      </c>
      <c r="D1602" s="51" t="s">
        <v>63</v>
      </c>
      <c r="E1602" s="51" t="s">
        <v>52</v>
      </c>
      <c r="F1602" s="51">
        <v>542</v>
      </c>
      <c r="G1602" s="51">
        <v>1623</v>
      </c>
    </row>
    <row r="1603" spans="1:7">
      <c r="A1603" s="51">
        <v>52</v>
      </c>
      <c r="B1603" s="51" t="s">
        <v>188</v>
      </c>
      <c r="C1603" s="51" t="s">
        <v>1274</v>
      </c>
      <c r="D1603" s="51" t="s">
        <v>63</v>
      </c>
      <c r="E1603" s="51" t="s">
        <v>53</v>
      </c>
      <c r="F1603" s="51">
        <v>985</v>
      </c>
      <c r="G1603" s="51">
        <v>1623</v>
      </c>
    </row>
    <row r="1604" spans="1:7">
      <c r="A1604" s="51">
        <v>52</v>
      </c>
      <c r="B1604" s="51" t="s">
        <v>188</v>
      </c>
      <c r="C1604" s="51" t="s">
        <v>1274</v>
      </c>
      <c r="D1604" s="51" t="s">
        <v>46</v>
      </c>
      <c r="E1604" s="51" t="s">
        <v>50</v>
      </c>
      <c r="F1604" s="51">
        <v>33</v>
      </c>
      <c r="G1604" s="51">
        <v>2251</v>
      </c>
    </row>
    <row r="1605" spans="1:7">
      <c r="A1605" s="51">
        <v>52</v>
      </c>
      <c r="B1605" s="51" t="s">
        <v>188</v>
      </c>
      <c r="C1605" s="51" t="s">
        <v>1274</v>
      </c>
      <c r="D1605" s="51" t="s">
        <v>46</v>
      </c>
      <c r="E1605" s="51" t="s">
        <v>51</v>
      </c>
      <c r="F1605" s="51">
        <v>84</v>
      </c>
      <c r="G1605" s="51">
        <v>2251</v>
      </c>
    </row>
    <row r="1606" spans="1:7">
      <c r="A1606" s="51">
        <v>52</v>
      </c>
      <c r="B1606" s="51" t="s">
        <v>188</v>
      </c>
      <c r="C1606" s="51" t="s">
        <v>1274</v>
      </c>
      <c r="D1606" s="51" t="s">
        <v>46</v>
      </c>
      <c r="E1606" s="51" t="s">
        <v>52</v>
      </c>
      <c r="F1606" s="51">
        <v>805</v>
      </c>
      <c r="G1606" s="51">
        <v>2251</v>
      </c>
    </row>
    <row r="1607" spans="1:7">
      <c r="A1607" s="51">
        <v>52</v>
      </c>
      <c r="B1607" s="51" t="s">
        <v>188</v>
      </c>
      <c r="C1607" s="51" t="s">
        <v>1274</v>
      </c>
      <c r="D1607" s="51" t="s">
        <v>46</v>
      </c>
      <c r="E1607" s="51" t="s">
        <v>53</v>
      </c>
      <c r="F1607" s="51">
        <v>1329</v>
      </c>
      <c r="G1607" s="51">
        <v>2251</v>
      </c>
    </row>
    <row r="1608" spans="1:7">
      <c r="A1608" s="51">
        <v>52</v>
      </c>
      <c r="B1608" s="51" t="s">
        <v>188</v>
      </c>
      <c r="C1608" s="51" t="s">
        <v>109</v>
      </c>
      <c r="D1608" s="51" t="s">
        <v>63</v>
      </c>
      <c r="E1608" s="51" t="s">
        <v>50</v>
      </c>
      <c r="F1608" s="51">
        <v>4</v>
      </c>
      <c r="G1608" s="51">
        <v>454</v>
      </c>
    </row>
    <row r="1609" spans="1:7">
      <c r="A1609" s="51">
        <v>52</v>
      </c>
      <c r="B1609" s="51" t="s">
        <v>188</v>
      </c>
      <c r="C1609" s="51" t="s">
        <v>109</v>
      </c>
      <c r="D1609" s="51" t="s">
        <v>63</v>
      </c>
      <c r="E1609" s="51" t="s">
        <v>51</v>
      </c>
      <c r="F1609" s="51">
        <v>16</v>
      </c>
      <c r="G1609" s="51">
        <v>454</v>
      </c>
    </row>
    <row r="1610" spans="1:7">
      <c r="A1610" s="51">
        <v>52</v>
      </c>
      <c r="B1610" s="51" t="s">
        <v>188</v>
      </c>
      <c r="C1610" s="51" t="s">
        <v>109</v>
      </c>
      <c r="D1610" s="51" t="s">
        <v>63</v>
      </c>
      <c r="E1610" s="51" t="s">
        <v>52</v>
      </c>
      <c r="F1610" s="51">
        <v>156</v>
      </c>
      <c r="G1610" s="51">
        <v>454</v>
      </c>
    </row>
    <row r="1611" spans="1:7">
      <c r="A1611" s="51">
        <v>52</v>
      </c>
      <c r="B1611" s="51" t="s">
        <v>188</v>
      </c>
      <c r="C1611" s="51" t="s">
        <v>109</v>
      </c>
      <c r="D1611" s="51" t="s">
        <v>63</v>
      </c>
      <c r="E1611" s="51" t="s">
        <v>53</v>
      </c>
      <c r="F1611" s="51">
        <v>278</v>
      </c>
      <c r="G1611" s="51">
        <v>454</v>
      </c>
    </row>
    <row r="1612" spans="1:7">
      <c r="A1612" s="51">
        <v>52</v>
      </c>
      <c r="B1612" s="51" t="s">
        <v>188</v>
      </c>
      <c r="C1612" s="51" t="s">
        <v>109</v>
      </c>
      <c r="D1612" s="51" t="s">
        <v>46</v>
      </c>
      <c r="E1612" s="51" t="s">
        <v>50</v>
      </c>
      <c r="F1612" s="51">
        <v>7</v>
      </c>
      <c r="G1612" s="51">
        <v>760</v>
      </c>
    </row>
    <row r="1613" spans="1:7">
      <c r="A1613" s="51">
        <v>52</v>
      </c>
      <c r="B1613" s="51" t="s">
        <v>188</v>
      </c>
      <c r="C1613" s="51" t="s">
        <v>109</v>
      </c>
      <c r="D1613" s="51" t="s">
        <v>46</v>
      </c>
      <c r="E1613" s="51" t="s">
        <v>51</v>
      </c>
      <c r="F1613" s="51">
        <v>24</v>
      </c>
      <c r="G1613" s="51">
        <v>760</v>
      </c>
    </row>
    <row r="1614" spans="1:7">
      <c r="A1614" s="51">
        <v>52</v>
      </c>
      <c r="B1614" s="51" t="s">
        <v>188</v>
      </c>
      <c r="C1614" s="51" t="s">
        <v>109</v>
      </c>
      <c r="D1614" s="51" t="s">
        <v>46</v>
      </c>
      <c r="E1614" s="51" t="s">
        <v>52</v>
      </c>
      <c r="F1614" s="51">
        <v>172</v>
      </c>
      <c r="G1614" s="51">
        <v>760</v>
      </c>
    </row>
    <row r="1615" spans="1:7">
      <c r="A1615" s="51">
        <v>52</v>
      </c>
      <c r="B1615" s="51" t="s">
        <v>188</v>
      </c>
      <c r="C1615" s="51" t="s">
        <v>109</v>
      </c>
      <c r="D1615" s="51" t="s">
        <v>46</v>
      </c>
      <c r="E1615" s="51" t="s">
        <v>53</v>
      </c>
      <c r="F1615" s="51">
        <v>557</v>
      </c>
      <c r="G1615" s="51">
        <v>760</v>
      </c>
    </row>
    <row r="1616" spans="1:7">
      <c r="A1616" s="51">
        <v>52</v>
      </c>
      <c r="B1616" s="51" t="s">
        <v>188</v>
      </c>
      <c r="C1616" s="51" t="s">
        <v>1275</v>
      </c>
      <c r="D1616" s="51" t="s">
        <v>63</v>
      </c>
      <c r="E1616" s="51" t="s">
        <v>51</v>
      </c>
      <c r="F1616" s="51">
        <v>24</v>
      </c>
      <c r="G1616" s="51">
        <v>3273</v>
      </c>
    </row>
    <row r="1617" spans="1:7">
      <c r="A1617" s="51">
        <v>52</v>
      </c>
      <c r="B1617" s="51" t="s">
        <v>188</v>
      </c>
      <c r="C1617" s="51" t="s">
        <v>1275</v>
      </c>
      <c r="D1617" s="51" t="s">
        <v>63</v>
      </c>
      <c r="E1617" s="51" t="s">
        <v>52</v>
      </c>
      <c r="F1617" s="51">
        <v>709</v>
      </c>
      <c r="G1617" s="51">
        <v>3273</v>
      </c>
    </row>
    <row r="1618" spans="1:7">
      <c r="A1618" s="51">
        <v>52</v>
      </c>
      <c r="B1618" s="51" t="s">
        <v>188</v>
      </c>
      <c r="C1618" s="51" t="s">
        <v>1275</v>
      </c>
      <c r="D1618" s="51" t="s">
        <v>63</v>
      </c>
      <c r="E1618" s="51" t="s">
        <v>53</v>
      </c>
      <c r="F1618" s="51">
        <v>2540</v>
      </c>
      <c r="G1618" s="51">
        <v>3273</v>
      </c>
    </row>
    <row r="1619" spans="1:7">
      <c r="A1619" s="51">
        <v>52</v>
      </c>
      <c r="B1619" s="51" t="s">
        <v>188</v>
      </c>
      <c r="C1619" s="51" t="s">
        <v>1275</v>
      </c>
      <c r="D1619" s="51" t="s">
        <v>46</v>
      </c>
      <c r="E1619" s="51" t="s">
        <v>51</v>
      </c>
      <c r="F1619" s="51">
        <v>61</v>
      </c>
      <c r="G1619" s="51">
        <v>6276</v>
      </c>
    </row>
    <row r="1620" spans="1:7">
      <c r="A1620" s="51">
        <v>52</v>
      </c>
      <c r="B1620" s="51" t="s">
        <v>188</v>
      </c>
      <c r="C1620" s="51" t="s">
        <v>1275</v>
      </c>
      <c r="D1620" s="51" t="s">
        <v>46</v>
      </c>
      <c r="E1620" s="51" t="s">
        <v>52</v>
      </c>
      <c r="F1620" s="51">
        <v>1582</v>
      </c>
      <c r="G1620" s="51">
        <v>6276</v>
      </c>
    </row>
    <row r="1621" spans="1:7">
      <c r="A1621" s="51">
        <v>52</v>
      </c>
      <c r="B1621" s="51" t="s">
        <v>188</v>
      </c>
      <c r="C1621" s="51" t="s">
        <v>1275</v>
      </c>
      <c r="D1621" s="51" t="s">
        <v>46</v>
      </c>
      <c r="E1621" s="51" t="s">
        <v>53</v>
      </c>
      <c r="F1621" s="51">
        <v>4633</v>
      </c>
      <c r="G1621" s="51">
        <v>6276</v>
      </c>
    </row>
    <row r="1622" spans="1:7">
      <c r="A1622" s="51">
        <v>52</v>
      </c>
      <c r="B1622" s="51" t="s">
        <v>188</v>
      </c>
      <c r="C1622" s="51" t="s">
        <v>59</v>
      </c>
      <c r="D1622" s="51" t="s">
        <v>63</v>
      </c>
      <c r="E1622" s="51" t="s">
        <v>51</v>
      </c>
      <c r="F1622" s="51">
        <v>34</v>
      </c>
      <c r="G1622" s="51">
        <v>3261</v>
      </c>
    </row>
    <row r="1623" spans="1:7">
      <c r="A1623" s="51">
        <v>52</v>
      </c>
      <c r="B1623" s="51" t="s">
        <v>188</v>
      </c>
      <c r="C1623" s="51" t="s">
        <v>59</v>
      </c>
      <c r="D1623" s="51" t="s">
        <v>63</v>
      </c>
      <c r="E1623" s="51" t="s">
        <v>52</v>
      </c>
      <c r="F1623" s="51">
        <v>874</v>
      </c>
      <c r="G1623" s="51">
        <v>3261</v>
      </c>
    </row>
    <row r="1624" spans="1:7">
      <c r="A1624" s="51">
        <v>52</v>
      </c>
      <c r="B1624" s="51" t="s">
        <v>188</v>
      </c>
      <c r="C1624" s="51" t="s">
        <v>59</v>
      </c>
      <c r="D1624" s="51" t="s">
        <v>63</v>
      </c>
      <c r="E1624" s="51" t="s">
        <v>53</v>
      </c>
      <c r="F1624" s="51">
        <v>2353</v>
      </c>
      <c r="G1624" s="51">
        <v>3261</v>
      </c>
    </row>
    <row r="1625" spans="1:7">
      <c r="A1625" s="51">
        <v>52</v>
      </c>
      <c r="B1625" s="51" t="s">
        <v>188</v>
      </c>
      <c r="C1625" s="51" t="s">
        <v>59</v>
      </c>
      <c r="D1625" s="51" t="s">
        <v>46</v>
      </c>
      <c r="E1625" s="51" t="s">
        <v>51</v>
      </c>
      <c r="F1625" s="51">
        <v>73</v>
      </c>
      <c r="G1625" s="51">
        <v>5070</v>
      </c>
    </row>
    <row r="1626" spans="1:7">
      <c r="A1626" s="51">
        <v>52</v>
      </c>
      <c r="B1626" s="51" t="s">
        <v>188</v>
      </c>
      <c r="C1626" s="51" t="s">
        <v>59</v>
      </c>
      <c r="D1626" s="51" t="s">
        <v>46</v>
      </c>
      <c r="E1626" s="51" t="s">
        <v>52</v>
      </c>
      <c r="F1626" s="51">
        <v>1301</v>
      </c>
      <c r="G1626" s="51">
        <v>5070</v>
      </c>
    </row>
    <row r="1627" spans="1:7">
      <c r="A1627" s="51">
        <v>52</v>
      </c>
      <c r="B1627" s="51" t="s">
        <v>188</v>
      </c>
      <c r="C1627" s="51" t="s">
        <v>59</v>
      </c>
      <c r="D1627" s="51" t="s">
        <v>46</v>
      </c>
      <c r="E1627" s="51" t="s">
        <v>53</v>
      </c>
      <c r="F1627" s="51">
        <v>3696</v>
      </c>
      <c r="G1627" s="51">
        <v>5070</v>
      </c>
    </row>
    <row r="1628" spans="1:7">
      <c r="A1628" s="51">
        <v>52</v>
      </c>
      <c r="B1628" s="51" t="s">
        <v>188</v>
      </c>
      <c r="C1628" s="51" t="s">
        <v>1276</v>
      </c>
      <c r="D1628" s="51" t="s">
        <v>63</v>
      </c>
      <c r="E1628" s="51" t="s">
        <v>52</v>
      </c>
      <c r="F1628" s="51">
        <v>29</v>
      </c>
      <c r="G1628" s="51">
        <v>748</v>
      </c>
    </row>
    <row r="1629" spans="1:7">
      <c r="A1629" s="51">
        <v>52</v>
      </c>
      <c r="B1629" s="51" t="s">
        <v>188</v>
      </c>
      <c r="C1629" s="51" t="s">
        <v>1276</v>
      </c>
      <c r="D1629" s="51" t="s">
        <v>63</v>
      </c>
      <c r="E1629" s="51" t="s">
        <v>53</v>
      </c>
      <c r="F1629" s="51">
        <v>719</v>
      </c>
      <c r="G1629" s="51">
        <v>748</v>
      </c>
    </row>
    <row r="1630" spans="1:7">
      <c r="A1630" s="51">
        <v>52</v>
      </c>
      <c r="B1630" s="51" t="s">
        <v>188</v>
      </c>
      <c r="C1630" s="51" t="s">
        <v>1276</v>
      </c>
      <c r="D1630" s="51" t="s">
        <v>46</v>
      </c>
      <c r="E1630" s="51" t="s">
        <v>52</v>
      </c>
      <c r="F1630" s="51">
        <v>39</v>
      </c>
      <c r="G1630" s="51">
        <v>1474</v>
      </c>
    </row>
    <row r="1631" spans="1:7">
      <c r="A1631" s="51">
        <v>52</v>
      </c>
      <c r="B1631" s="51" t="s">
        <v>188</v>
      </c>
      <c r="C1631" s="51" t="s">
        <v>1276</v>
      </c>
      <c r="D1631" s="51" t="s">
        <v>46</v>
      </c>
      <c r="E1631" s="51" t="s">
        <v>53</v>
      </c>
      <c r="F1631" s="51">
        <v>1435</v>
      </c>
      <c r="G1631" s="51">
        <v>1474</v>
      </c>
    </row>
    <row r="1632" spans="1:7">
      <c r="A1632" s="51">
        <v>52</v>
      </c>
      <c r="B1632" s="51" t="s">
        <v>188</v>
      </c>
      <c r="C1632" s="51" t="s">
        <v>61</v>
      </c>
      <c r="D1632" s="51" t="s">
        <v>63</v>
      </c>
      <c r="E1632" s="51" t="s">
        <v>48</v>
      </c>
      <c r="F1632" s="51">
        <v>226</v>
      </c>
      <c r="G1632" s="51">
        <v>8282</v>
      </c>
    </row>
    <row r="1633" spans="1:7">
      <c r="A1633" s="51">
        <v>52</v>
      </c>
      <c r="B1633" s="51" t="s">
        <v>188</v>
      </c>
      <c r="C1633" s="51" t="s">
        <v>61</v>
      </c>
      <c r="D1633" s="51" t="s">
        <v>63</v>
      </c>
      <c r="E1633" s="51" t="s">
        <v>49</v>
      </c>
      <c r="F1633" s="51">
        <v>306</v>
      </c>
      <c r="G1633" s="51">
        <v>8282</v>
      </c>
    </row>
    <row r="1634" spans="1:7">
      <c r="A1634" s="51">
        <v>52</v>
      </c>
      <c r="B1634" s="51" t="s">
        <v>188</v>
      </c>
      <c r="C1634" s="51" t="s">
        <v>61</v>
      </c>
      <c r="D1634" s="51" t="s">
        <v>63</v>
      </c>
      <c r="E1634" s="51" t="s">
        <v>50</v>
      </c>
      <c r="F1634" s="51">
        <v>272</v>
      </c>
      <c r="G1634" s="51">
        <v>8282</v>
      </c>
    </row>
    <row r="1635" spans="1:7">
      <c r="A1635" s="51">
        <v>52</v>
      </c>
      <c r="B1635" s="51" t="s">
        <v>188</v>
      </c>
      <c r="C1635" s="51" t="s">
        <v>61</v>
      </c>
      <c r="D1635" s="51" t="s">
        <v>63</v>
      </c>
      <c r="E1635" s="51" t="s">
        <v>51</v>
      </c>
      <c r="F1635" s="51">
        <v>163</v>
      </c>
      <c r="G1635" s="51">
        <v>8282</v>
      </c>
    </row>
    <row r="1636" spans="1:7">
      <c r="A1636" s="51">
        <v>52</v>
      </c>
      <c r="B1636" s="51" t="s">
        <v>188</v>
      </c>
      <c r="C1636" s="51" t="s">
        <v>61</v>
      </c>
      <c r="D1636" s="51" t="s">
        <v>63</v>
      </c>
      <c r="E1636" s="51" t="s">
        <v>52</v>
      </c>
      <c r="F1636" s="51">
        <v>610</v>
      </c>
      <c r="G1636" s="51">
        <v>8282</v>
      </c>
    </row>
    <row r="1637" spans="1:7">
      <c r="A1637" s="51">
        <v>52</v>
      </c>
      <c r="B1637" s="51" t="s">
        <v>188</v>
      </c>
      <c r="C1637" s="51" t="s">
        <v>61</v>
      </c>
      <c r="D1637" s="51" t="s">
        <v>63</v>
      </c>
      <c r="E1637" s="51" t="s">
        <v>53</v>
      </c>
      <c r="F1637" s="51">
        <v>6705</v>
      </c>
      <c r="G1637" s="51">
        <v>8282</v>
      </c>
    </row>
    <row r="1638" spans="1:7">
      <c r="A1638" s="51">
        <v>52</v>
      </c>
      <c r="B1638" s="51" t="s">
        <v>188</v>
      </c>
      <c r="C1638" s="51" t="s">
        <v>61</v>
      </c>
      <c r="D1638" s="51" t="s">
        <v>46</v>
      </c>
      <c r="E1638" s="51" t="s">
        <v>48</v>
      </c>
      <c r="F1638" s="51">
        <v>199</v>
      </c>
      <c r="G1638" s="51">
        <v>8245</v>
      </c>
    </row>
    <row r="1639" spans="1:7">
      <c r="A1639" s="51">
        <v>52</v>
      </c>
      <c r="B1639" s="51" t="s">
        <v>188</v>
      </c>
      <c r="C1639" s="51" t="s">
        <v>61</v>
      </c>
      <c r="D1639" s="51" t="s">
        <v>46</v>
      </c>
      <c r="E1639" s="51" t="s">
        <v>49</v>
      </c>
      <c r="F1639" s="51">
        <v>212</v>
      </c>
      <c r="G1639" s="51">
        <v>8245</v>
      </c>
    </row>
    <row r="1640" spans="1:7">
      <c r="A1640" s="51">
        <v>52</v>
      </c>
      <c r="B1640" s="51" t="s">
        <v>188</v>
      </c>
      <c r="C1640" s="51" t="s">
        <v>61</v>
      </c>
      <c r="D1640" s="51" t="s">
        <v>46</v>
      </c>
      <c r="E1640" s="51" t="s">
        <v>50</v>
      </c>
      <c r="F1640" s="51">
        <v>128</v>
      </c>
      <c r="G1640" s="51">
        <v>8245</v>
      </c>
    </row>
    <row r="1641" spans="1:7">
      <c r="A1641" s="51">
        <v>52</v>
      </c>
      <c r="B1641" s="51" t="s">
        <v>188</v>
      </c>
      <c r="C1641" s="51" t="s">
        <v>61</v>
      </c>
      <c r="D1641" s="51" t="s">
        <v>46</v>
      </c>
      <c r="E1641" s="51" t="s">
        <v>51</v>
      </c>
      <c r="F1641" s="51">
        <v>73</v>
      </c>
      <c r="G1641" s="51">
        <v>8245</v>
      </c>
    </row>
    <row r="1642" spans="1:7">
      <c r="A1642" s="51">
        <v>52</v>
      </c>
      <c r="B1642" s="51" t="s">
        <v>188</v>
      </c>
      <c r="C1642" s="51" t="s">
        <v>61</v>
      </c>
      <c r="D1642" s="51" t="s">
        <v>46</v>
      </c>
      <c r="E1642" s="51" t="s">
        <v>52</v>
      </c>
      <c r="F1642" s="51">
        <v>342</v>
      </c>
      <c r="G1642" s="51">
        <v>8245</v>
      </c>
    </row>
    <row r="1643" spans="1:7">
      <c r="A1643" s="51">
        <v>52</v>
      </c>
      <c r="B1643" s="51" t="s">
        <v>188</v>
      </c>
      <c r="C1643" s="51" t="s">
        <v>61</v>
      </c>
      <c r="D1643" s="51" t="s">
        <v>46</v>
      </c>
      <c r="E1643" s="51" t="s">
        <v>53</v>
      </c>
      <c r="F1643" s="51">
        <v>7291</v>
      </c>
      <c r="G1643" s="51">
        <v>8245</v>
      </c>
    </row>
    <row r="1644" spans="1:7">
      <c r="A1644" s="51">
        <v>52</v>
      </c>
      <c r="B1644" s="51" t="s">
        <v>188</v>
      </c>
      <c r="C1644" s="51" t="s">
        <v>45</v>
      </c>
      <c r="D1644" s="51" t="s">
        <v>63</v>
      </c>
      <c r="E1644" s="51" t="s">
        <v>48</v>
      </c>
      <c r="F1644" s="51">
        <v>714</v>
      </c>
      <c r="G1644" s="51"/>
    </row>
    <row r="1645" spans="1:7">
      <c r="A1645" s="51">
        <v>52</v>
      </c>
      <c r="B1645" s="51" t="s">
        <v>188</v>
      </c>
      <c r="C1645" s="51" t="s">
        <v>45</v>
      </c>
      <c r="D1645" s="51" t="s">
        <v>63</v>
      </c>
      <c r="E1645" s="51" t="s">
        <v>49</v>
      </c>
      <c r="F1645" s="51">
        <v>365</v>
      </c>
      <c r="G1645" s="51"/>
    </row>
    <row r="1646" spans="1:7">
      <c r="A1646" s="51">
        <v>52</v>
      </c>
      <c r="B1646" s="51" t="s">
        <v>188</v>
      </c>
      <c r="C1646" s="51" t="s">
        <v>45</v>
      </c>
      <c r="D1646" s="51" t="s">
        <v>63</v>
      </c>
      <c r="E1646" s="51" t="s">
        <v>50</v>
      </c>
      <c r="F1646" s="51">
        <v>286</v>
      </c>
      <c r="G1646" s="51"/>
    </row>
    <row r="1647" spans="1:7">
      <c r="A1647" s="51">
        <v>52</v>
      </c>
      <c r="B1647" s="51" t="s">
        <v>188</v>
      </c>
      <c r="C1647" s="51" t="s">
        <v>45</v>
      </c>
      <c r="D1647" s="51" t="s">
        <v>63</v>
      </c>
      <c r="E1647" s="51" t="s">
        <v>51</v>
      </c>
      <c r="F1647" s="51">
        <v>125</v>
      </c>
      <c r="G1647" s="51"/>
    </row>
    <row r="1648" spans="1:7">
      <c r="A1648" s="51">
        <v>52</v>
      </c>
      <c r="B1648" s="51" t="s">
        <v>188</v>
      </c>
      <c r="C1648" s="51" t="s">
        <v>45</v>
      </c>
      <c r="D1648" s="51" t="s">
        <v>63</v>
      </c>
      <c r="E1648" s="51" t="s">
        <v>52</v>
      </c>
      <c r="F1648" s="51">
        <v>432</v>
      </c>
      <c r="G1648" s="51"/>
    </row>
    <row r="1649" spans="1:7">
      <c r="A1649" s="51">
        <v>52</v>
      </c>
      <c r="B1649" s="51" t="s">
        <v>188</v>
      </c>
      <c r="C1649" s="51" t="s">
        <v>45</v>
      </c>
      <c r="D1649" s="51" t="s">
        <v>63</v>
      </c>
      <c r="E1649" s="51" t="s">
        <v>53</v>
      </c>
      <c r="F1649" s="51">
        <v>2022</v>
      </c>
      <c r="G1649" s="51"/>
    </row>
    <row r="1650" spans="1:7">
      <c r="A1650" s="51">
        <v>52</v>
      </c>
      <c r="B1650" s="51" t="s">
        <v>188</v>
      </c>
      <c r="C1650" s="51" t="s">
        <v>45</v>
      </c>
      <c r="D1650" s="51" t="s">
        <v>46</v>
      </c>
      <c r="E1650" s="51" t="s">
        <v>48</v>
      </c>
      <c r="F1650" s="51">
        <v>688</v>
      </c>
      <c r="G1650" s="51"/>
    </row>
    <row r="1651" spans="1:7">
      <c r="A1651" s="51">
        <v>52</v>
      </c>
      <c r="B1651" s="51" t="s">
        <v>188</v>
      </c>
      <c r="C1651" s="51" t="s">
        <v>45</v>
      </c>
      <c r="D1651" s="51" t="s">
        <v>46</v>
      </c>
      <c r="E1651" s="51" t="s">
        <v>49</v>
      </c>
      <c r="F1651" s="51">
        <v>306</v>
      </c>
      <c r="G1651" s="51"/>
    </row>
    <row r="1652" spans="1:7">
      <c r="A1652" s="51">
        <v>52</v>
      </c>
      <c r="B1652" s="51" t="s">
        <v>188</v>
      </c>
      <c r="C1652" s="51" t="s">
        <v>45</v>
      </c>
      <c r="D1652" s="51" t="s">
        <v>46</v>
      </c>
      <c r="E1652" s="51" t="s">
        <v>50</v>
      </c>
      <c r="F1652" s="51">
        <v>205</v>
      </c>
      <c r="G1652" s="51"/>
    </row>
    <row r="1653" spans="1:7">
      <c r="A1653" s="51">
        <v>52</v>
      </c>
      <c r="B1653" s="51" t="s">
        <v>188</v>
      </c>
      <c r="C1653" s="51" t="s">
        <v>45</v>
      </c>
      <c r="D1653" s="51" t="s">
        <v>46</v>
      </c>
      <c r="E1653" s="51" t="s">
        <v>51</v>
      </c>
      <c r="F1653" s="51">
        <v>105</v>
      </c>
      <c r="G1653" s="51"/>
    </row>
    <row r="1654" spans="1:7">
      <c r="A1654" s="51">
        <v>52</v>
      </c>
      <c r="B1654" s="51" t="s">
        <v>188</v>
      </c>
      <c r="C1654" s="51" t="s">
        <v>45</v>
      </c>
      <c r="D1654" s="51" t="s">
        <v>46</v>
      </c>
      <c r="E1654" s="51" t="s">
        <v>52</v>
      </c>
      <c r="F1654" s="51">
        <v>373</v>
      </c>
      <c r="G1654" s="51"/>
    </row>
    <row r="1655" spans="1:7">
      <c r="A1655" s="51">
        <v>52</v>
      </c>
      <c r="B1655" s="51" t="s">
        <v>188</v>
      </c>
      <c r="C1655" s="51" t="s">
        <v>45</v>
      </c>
      <c r="D1655" s="51" t="s">
        <v>46</v>
      </c>
      <c r="E1655" s="51" t="s">
        <v>53</v>
      </c>
      <c r="F1655" s="51">
        <v>2116</v>
      </c>
      <c r="G1655" s="51"/>
    </row>
    <row r="1656" spans="1:7">
      <c r="A1656" s="51">
        <v>54</v>
      </c>
      <c r="B1656" s="51" t="s">
        <v>189</v>
      </c>
      <c r="C1656" s="51" t="s">
        <v>1350</v>
      </c>
      <c r="D1656" s="51" t="s">
        <v>63</v>
      </c>
      <c r="E1656" s="51" t="s">
        <v>1349</v>
      </c>
      <c r="F1656" s="51">
        <v>148</v>
      </c>
      <c r="G1656" s="51"/>
    </row>
    <row r="1657" spans="1:7">
      <c r="A1657" s="51">
        <v>54</v>
      </c>
      <c r="B1657" s="51" t="s">
        <v>189</v>
      </c>
      <c r="C1657" s="51" t="s">
        <v>1350</v>
      </c>
      <c r="D1657" s="51" t="s">
        <v>46</v>
      </c>
      <c r="E1657" s="51" t="s">
        <v>1349</v>
      </c>
      <c r="F1657" s="51">
        <v>138</v>
      </c>
      <c r="G1657" s="51"/>
    </row>
    <row r="1658" spans="1:7">
      <c r="A1658" s="51">
        <v>54</v>
      </c>
      <c r="B1658" s="51" t="s">
        <v>189</v>
      </c>
      <c r="C1658" s="51" t="s">
        <v>54</v>
      </c>
      <c r="D1658" s="51" t="s">
        <v>63</v>
      </c>
      <c r="E1658" s="51" t="s">
        <v>48</v>
      </c>
      <c r="F1658" s="51">
        <v>20</v>
      </c>
      <c r="G1658" s="51">
        <v>25</v>
      </c>
    </row>
    <row r="1659" spans="1:7">
      <c r="A1659" s="51">
        <v>54</v>
      </c>
      <c r="B1659" s="51" t="s">
        <v>189</v>
      </c>
      <c r="C1659" s="51" t="s">
        <v>54</v>
      </c>
      <c r="D1659" s="51" t="s">
        <v>63</v>
      </c>
      <c r="E1659" s="51" t="s">
        <v>49</v>
      </c>
      <c r="F1659" s="51">
        <v>3</v>
      </c>
      <c r="G1659" s="51">
        <v>25</v>
      </c>
    </row>
    <row r="1660" spans="1:7">
      <c r="A1660" s="51">
        <v>54</v>
      </c>
      <c r="B1660" s="51" t="s">
        <v>189</v>
      </c>
      <c r="C1660" s="51" t="s">
        <v>54</v>
      </c>
      <c r="D1660" s="51" t="s">
        <v>63</v>
      </c>
      <c r="E1660" s="51" t="s">
        <v>53</v>
      </c>
      <c r="F1660" s="51">
        <v>2</v>
      </c>
      <c r="G1660" s="51">
        <v>25</v>
      </c>
    </row>
    <row r="1661" spans="1:7">
      <c r="A1661" s="51">
        <v>54</v>
      </c>
      <c r="B1661" s="51" t="s">
        <v>189</v>
      </c>
      <c r="C1661" s="51" t="s">
        <v>54</v>
      </c>
      <c r="D1661" s="51" t="s">
        <v>46</v>
      </c>
      <c r="E1661" s="51" t="s">
        <v>48</v>
      </c>
      <c r="F1661" s="51">
        <v>19</v>
      </c>
      <c r="G1661" s="51">
        <v>32</v>
      </c>
    </row>
    <row r="1662" spans="1:7">
      <c r="A1662" s="51">
        <v>54</v>
      </c>
      <c r="B1662" s="51" t="s">
        <v>189</v>
      </c>
      <c r="C1662" s="51" t="s">
        <v>54</v>
      </c>
      <c r="D1662" s="51" t="s">
        <v>46</v>
      </c>
      <c r="E1662" s="51" t="s">
        <v>49</v>
      </c>
      <c r="F1662" s="51">
        <v>7</v>
      </c>
      <c r="G1662" s="51">
        <v>32</v>
      </c>
    </row>
    <row r="1663" spans="1:7">
      <c r="A1663" s="51">
        <v>54</v>
      </c>
      <c r="B1663" s="51" t="s">
        <v>189</v>
      </c>
      <c r="C1663" s="51" t="s">
        <v>54</v>
      </c>
      <c r="D1663" s="51" t="s">
        <v>46</v>
      </c>
      <c r="E1663" s="51" t="s">
        <v>53</v>
      </c>
      <c r="F1663" s="51">
        <v>6</v>
      </c>
      <c r="G1663" s="51">
        <v>32</v>
      </c>
    </row>
    <row r="1664" spans="1:7">
      <c r="A1664" s="51">
        <v>54</v>
      </c>
      <c r="B1664" s="51" t="s">
        <v>189</v>
      </c>
      <c r="C1664" s="51" t="s">
        <v>55</v>
      </c>
      <c r="D1664" s="51" t="s">
        <v>63</v>
      </c>
      <c r="E1664" s="51" t="s">
        <v>48</v>
      </c>
      <c r="F1664" s="51">
        <v>12</v>
      </c>
      <c r="G1664" s="51">
        <v>517</v>
      </c>
    </row>
    <row r="1665" spans="1:7">
      <c r="A1665" s="51">
        <v>54</v>
      </c>
      <c r="B1665" s="51" t="s">
        <v>189</v>
      </c>
      <c r="C1665" s="51" t="s">
        <v>55</v>
      </c>
      <c r="D1665" s="51" t="s">
        <v>63</v>
      </c>
      <c r="E1665" s="51" t="s">
        <v>49</v>
      </c>
      <c r="F1665" s="51">
        <v>157</v>
      </c>
      <c r="G1665" s="51">
        <v>517</v>
      </c>
    </row>
    <row r="1666" spans="1:7">
      <c r="A1666" s="51">
        <v>54</v>
      </c>
      <c r="B1666" s="51" t="s">
        <v>189</v>
      </c>
      <c r="C1666" s="51" t="s">
        <v>55</v>
      </c>
      <c r="D1666" s="51" t="s">
        <v>63</v>
      </c>
      <c r="E1666" s="51" t="s">
        <v>50</v>
      </c>
      <c r="F1666" s="51">
        <v>24</v>
      </c>
      <c r="G1666" s="51">
        <v>517</v>
      </c>
    </row>
    <row r="1667" spans="1:7">
      <c r="A1667" s="51">
        <v>54</v>
      </c>
      <c r="B1667" s="51" t="s">
        <v>189</v>
      </c>
      <c r="C1667" s="51" t="s">
        <v>55</v>
      </c>
      <c r="D1667" s="51" t="s">
        <v>63</v>
      </c>
      <c r="E1667" s="51" t="s">
        <v>51</v>
      </c>
      <c r="F1667" s="51">
        <v>10</v>
      </c>
      <c r="G1667" s="51">
        <v>517</v>
      </c>
    </row>
    <row r="1668" spans="1:7">
      <c r="A1668" s="51">
        <v>54</v>
      </c>
      <c r="B1668" s="51" t="s">
        <v>189</v>
      </c>
      <c r="C1668" s="51" t="s">
        <v>55</v>
      </c>
      <c r="D1668" s="51" t="s">
        <v>63</v>
      </c>
      <c r="E1668" s="51" t="s">
        <v>52</v>
      </c>
      <c r="F1668" s="51">
        <v>34</v>
      </c>
      <c r="G1668" s="51">
        <v>517</v>
      </c>
    </row>
    <row r="1669" spans="1:7">
      <c r="A1669" s="51">
        <v>54</v>
      </c>
      <c r="B1669" s="51" t="s">
        <v>189</v>
      </c>
      <c r="C1669" s="51" t="s">
        <v>55</v>
      </c>
      <c r="D1669" s="51" t="s">
        <v>63</v>
      </c>
      <c r="E1669" s="51" t="s">
        <v>53</v>
      </c>
      <c r="F1669" s="51">
        <v>280</v>
      </c>
      <c r="G1669" s="51">
        <v>517</v>
      </c>
    </row>
    <row r="1670" spans="1:7">
      <c r="A1670" s="51">
        <v>54</v>
      </c>
      <c r="B1670" s="51" t="s">
        <v>189</v>
      </c>
      <c r="C1670" s="51" t="s">
        <v>55</v>
      </c>
      <c r="D1670" s="51" t="s">
        <v>46</v>
      </c>
      <c r="E1670" s="51" t="s">
        <v>48</v>
      </c>
      <c r="F1670" s="51">
        <v>30</v>
      </c>
      <c r="G1670" s="51">
        <v>528</v>
      </c>
    </row>
    <row r="1671" spans="1:7">
      <c r="A1671" s="51">
        <v>54</v>
      </c>
      <c r="B1671" s="51" t="s">
        <v>189</v>
      </c>
      <c r="C1671" s="51" t="s">
        <v>55</v>
      </c>
      <c r="D1671" s="51" t="s">
        <v>46</v>
      </c>
      <c r="E1671" s="51" t="s">
        <v>49</v>
      </c>
      <c r="F1671" s="51">
        <v>132</v>
      </c>
      <c r="G1671" s="51">
        <v>528</v>
      </c>
    </row>
    <row r="1672" spans="1:7">
      <c r="A1672" s="51">
        <v>54</v>
      </c>
      <c r="B1672" s="51" t="s">
        <v>189</v>
      </c>
      <c r="C1672" s="51" t="s">
        <v>55</v>
      </c>
      <c r="D1672" s="51" t="s">
        <v>46</v>
      </c>
      <c r="E1672" s="51" t="s">
        <v>50</v>
      </c>
      <c r="F1672" s="51">
        <v>19</v>
      </c>
      <c r="G1672" s="51">
        <v>528</v>
      </c>
    </row>
    <row r="1673" spans="1:7">
      <c r="A1673" s="51">
        <v>54</v>
      </c>
      <c r="B1673" s="51" t="s">
        <v>189</v>
      </c>
      <c r="C1673" s="51" t="s">
        <v>55</v>
      </c>
      <c r="D1673" s="51" t="s">
        <v>46</v>
      </c>
      <c r="E1673" s="51" t="s">
        <v>51</v>
      </c>
      <c r="F1673" s="51">
        <v>3</v>
      </c>
      <c r="G1673" s="51">
        <v>528</v>
      </c>
    </row>
    <row r="1674" spans="1:7">
      <c r="A1674" s="51">
        <v>54</v>
      </c>
      <c r="B1674" s="51" t="s">
        <v>189</v>
      </c>
      <c r="C1674" s="51" t="s">
        <v>55</v>
      </c>
      <c r="D1674" s="51" t="s">
        <v>46</v>
      </c>
      <c r="E1674" s="51" t="s">
        <v>52</v>
      </c>
      <c r="F1674" s="51">
        <v>10</v>
      </c>
      <c r="G1674" s="51">
        <v>528</v>
      </c>
    </row>
    <row r="1675" spans="1:7">
      <c r="A1675" s="51">
        <v>54</v>
      </c>
      <c r="B1675" s="51" t="s">
        <v>189</v>
      </c>
      <c r="C1675" s="51" t="s">
        <v>55</v>
      </c>
      <c r="D1675" s="51" t="s">
        <v>46</v>
      </c>
      <c r="E1675" s="51" t="s">
        <v>53</v>
      </c>
      <c r="F1675" s="51">
        <v>334</v>
      </c>
      <c r="G1675" s="51">
        <v>528</v>
      </c>
    </row>
    <row r="1676" spans="1:7">
      <c r="A1676" s="51">
        <v>54</v>
      </c>
      <c r="B1676" s="51" t="s">
        <v>189</v>
      </c>
      <c r="C1676" s="51" t="s">
        <v>56</v>
      </c>
      <c r="D1676" s="51" t="s">
        <v>63</v>
      </c>
      <c r="E1676" s="51" t="s">
        <v>49</v>
      </c>
      <c r="F1676" s="51">
        <v>22</v>
      </c>
      <c r="G1676" s="51">
        <v>436</v>
      </c>
    </row>
    <row r="1677" spans="1:7">
      <c r="A1677" s="51">
        <v>54</v>
      </c>
      <c r="B1677" s="51" t="s">
        <v>189</v>
      </c>
      <c r="C1677" s="51" t="s">
        <v>56</v>
      </c>
      <c r="D1677" s="51" t="s">
        <v>63</v>
      </c>
      <c r="E1677" s="51" t="s">
        <v>50</v>
      </c>
      <c r="F1677" s="51">
        <v>137</v>
      </c>
      <c r="G1677" s="51">
        <v>436</v>
      </c>
    </row>
    <row r="1678" spans="1:7">
      <c r="A1678" s="51">
        <v>54</v>
      </c>
      <c r="B1678" s="51" t="s">
        <v>189</v>
      </c>
      <c r="C1678" s="51" t="s">
        <v>56</v>
      </c>
      <c r="D1678" s="51" t="s">
        <v>63</v>
      </c>
      <c r="E1678" s="51" t="s">
        <v>51</v>
      </c>
      <c r="F1678" s="51">
        <v>22</v>
      </c>
      <c r="G1678" s="51">
        <v>436</v>
      </c>
    </row>
    <row r="1679" spans="1:7">
      <c r="A1679" s="51">
        <v>54</v>
      </c>
      <c r="B1679" s="51" t="s">
        <v>189</v>
      </c>
      <c r="C1679" s="51" t="s">
        <v>56</v>
      </c>
      <c r="D1679" s="51" t="s">
        <v>63</v>
      </c>
      <c r="E1679" s="51" t="s">
        <v>52</v>
      </c>
      <c r="F1679" s="51">
        <v>72</v>
      </c>
      <c r="G1679" s="51">
        <v>436</v>
      </c>
    </row>
    <row r="1680" spans="1:7">
      <c r="A1680" s="51">
        <v>54</v>
      </c>
      <c r="B1680" s="51" t="s">
        <v>189</v>
      </c>
      <c r="C1680" s="51" t="s">
        <v>56</v>
      </c>
      <c r="D1680" s="51" t="s">
        <v>63</v>
      </c>
      <c r="E1680" s="51" t="s">
        <v>53</v>
      </c>
      <c r="F1680" s="51">
        <v>183</v>
      </c>
      <c r="G1680" s="51">
        <v>436</v>
      </c>
    </row>
    <row r="1681" spans="1:7">
      <c r="A1681" s="51">
        <v>54</v>
      </c>
      <c r="B1681" s="51" t="s">
        <v>189</v>
      </c>
      <c r="C1681" s="51" t="s">
        <v>56</v>
      </c>
      <c r="D1681" s="51" t="s">
        <v>46</v>
      </c>
      <c r="E1681" s="51" t="s">
        <v>49</v>
      </c>
      <c r="F1681" s="51">
        <v>19</v>
      </c>
      <c r="G1681" s="51">
        <v>307</v>
      </c>
    </row>
    <row r="1682" spans="1:7">
      <c r="A1682" s="51">
        <v>54</v>
      </c>
      <c r="B1682" s="51" t="s">
        <v>189</v>
      </c>
      <c r="C1682" s="51" t="s">
        <v>56</v>
      </c>
      <c r="D1682" s="51" t="s">
        <v>46</v>
      </c>
      <c r="E1682" s="51" t="s">
        <v>50</v>
      </c>
      <c r="F1682" s="51">
        <v>102</v>
      </c>
      <c r="G1682" s="51">
        <v>307</v>
      </c>
    </row>
    <row r="1683" spans="1:7">
      <c r="A1683" s="51">
        <v>54</v>
      </c>
      <c r="B1683" s="51" t="s">
        <v>189</v>
      </c>
      <c r="C1683" s="51" t="s">
        <v>56</v>
      </c>
      <c r="D1683" s="51" t="s">
        <v>46</v>
      </c>
      <c r="E1683" s="51" t="s">
        <v>51</v>
      </c>
      <c r="F1683" s="51">
        <v>15</v>
      </c>
      <c r="G1683" s="51">
        <v>307</v>
      </c>
    </row>
    <row r="1684" spans="1:7">
      <c r="A1684" s="51">
        <v>54</v>
      </c>
      <c r="B1684" s="51" t="s">
        <v>189</v>
      </c>
      <c r="C1684" s="51" t="s">
        <v>56</v>
      </c>
      <c r="D1684" s="51" t="s">
        <v>46</v>
      </c>
      <c r="E1684" s="51" t="s">
        <v>52</v>
      </c>
      <c r="F1684" s="51">
        <v>21</v>
      </c>
      <c r="G1684" s="51">
        <v>307</v>
      </c>
    </row>
    <row r="1685" spans="1:7">
      <c r="A1685" s="51">
        <v>54</v>
      </c>
      <c r="B1685" s="51" t="s">
        <v>189</v>
      </c>
      <c r="C1685" s="51" t="s">
        <v>56</v>
      </c>
      <c r="D1685" s="51" t="s">
        <v>46</v>
      </c>
      <c r="E1685" s="51" t="s">
        <v>53</v>
      </c>
      <c r="F1685" s="51">
        <v>150</v>
      </c>
      <c r="G1685" s="51">
        <v>307</v>
      </c>
    </row>
    <row r="1686" spans="1:7">
      <c r="A1686" s="51">
        <v>54</v>
      </c>
      <c r="B1686" s="51" t="s">
        <v>189</v>
      </c>
      <c r="C1686" s="51" t="s">
        <v>1273</v>
      </c>
      <c r="D1686" s="51" t="s">
        <v>63</v>
      </c>
      <c r="E1686" s="51" t="s">
        <v>50</v>
      </c>
      <c r="F1686" s="51">
        <v>9</v>
      </c>
      <c r="G1686" s="51">
        <v>555</v>
      </c>
    </row>
    <row r="1687" spans="1:7">
      <c r="A1687" s="51">
        <v>54</v>
      </c>
      <c r="B1687" s="51" t="s">
        <v>189</v>
      </c>
      <c r="C1687" s="51" t="s">
        <v>1273</v>
      </c>
      <c r="D1687" s="51" t="s">
        <v>63</v>
      </c>
      <c r="E1687" s="51" t="s">
        <v>51</v>
      </c>
      <c r="F1687" s="51">
        <v>27</v>
      </c>
      <c r="G1687" s="51">
        <v>555</v>
      </c>
    </row>
    <row r="1688" spans="1:7">
      <c r="A1688" s="51">
        <v>54</v>
      </c>
      <c r="B1688" s="51" t="s">
        <v>189</v>
      </c>
      <c r="C1688" s="51" t="s">
        <v>1273</v>
      </c>
      <c r="D1688" s="51" t="s">
        <v>63</v>
      </c>
      <c r="E1688" s="51" t="s">
        <v>52</v>
      </c>
      <c r="F1688" s="51">
        <v>141</v>
      </c>
      <c r="G1688" s="51">
        <v>555</v>
      </c>
    </row>
    <row r="1689" spans="1:7">
      <c r="A1689" s="51">
        <v>54</v>
      </c>
      <c r="B1689" s="51" t="s">
        <v>189</v>
      </c>
      <c r="C1689" s="51" t="s">
        <v>1273</v>
      </c>
      <c r="D1689" s="51" t="s">
        <v>63</v>
      </c>
      <c r="E1689" s="51" t="s">
        <v>53</v>
      </c>
      <c r="F1689" s="51">
        <v>378</v>
      </c>
      <c r="G1689" s="51">
        <v>555</v>
      </c>
    </row>
    <row r="1690" spans="1:7">
      <c r="A1690" s="51">
        <v>54</v>
      </c>
      <c r="B1690" s="51" t="s">
        <v>189</v>
      </c>
      <c r="C1690" s="51" t="s">
        <v>1273</v>
      </c>
      <c r="D1690" s="51" t="s">
        <v>46</v>
      </c>
      <c r="E1690" s="51" t="s">
        <v>50</v>
      </c>
      <c r="F1690" s="51">
        <v>13</v>
      </c>
      <c r="G1690" s="51">
        <v>413</v>
      </c>
    </row>
    <row r="1691" spans="1:7">
      <c r="A1691" s="51">
        <v>54</v>
      </c>
      <c r="B1691" s="51" t="s">
        <v>189</v>
      </c>
      <c r="C1691" s="51" t="s">
        <v>1273</v>
      </c>
      <c r="D1691" s="51" t="s">
        <v>46</v>
      </c>
      <c r="E1691" s="51" t="s">
        <v>51</v>
      </c>
      <c r="F1691" s="51">
        <v>26</v>
      </c>
      <c r="G1691" s="51">
        <v>413</v>
      </c>
    </row>
    <row r="1692" spans="1:7">
      <c r="A1692" s="51">
        <v>54</v>
      </c>
      <c r="B1692" s="51" t="s">
        <v>189</v>
      </c>
      <c r="C1692" s="51" t="s">
        <v>1273</v>
      </c>
      <c r="D1692" s="51" t="s">
        <v>46</v>
      </c>
      <c r="E1692" s="51" t="s">
        <v>52</v>
      </c>
      <c r="F1692" s="51">
        <v>78</v>
      </c>
      <c r="G1692" s="51">
        <v>413</v>
      </c>
    </row>
    <row r="1693" spans="1:7">
      <c r="A1693" s="51">
        <v>54</v>
      </c>
      <c r="B1693" s="51" t="s">
        <v>189</v>
      </c>
      <c r="C1693" s="51" t="s">
        <v>1273</v>
      </c>
      <c r="D1693" s="51" t="s">
        <v>46</v>
      </c>
      <c r="E1693" s="51" t="s">
        <v>53</v>
      </c>
      <c r="F1693" s="51">
        <v>296</v>
      </c>
      <c r="G1693" s="51">
        <v>413</v>
      </c>
    </row>
    <row r="1694" spans="1:7">
      <c r="A1694" s="51">
        <v>54</v>
      </c>
      <c r="B1694" s="51" t="s">
        <v>189</v>
      </c>
      <c r="C1694" s="51" t="s">
        <v>1274</v>
      </c>
      <c r="D1694" s="51" t="s">
        <v>63</v>
      </c>
      <c r="E1694" s="51" t="s">
        <v>50</v>
      </c>
      <c r="F1694" s="51">
        <v>2</v>
      </c>
      <c r="G1694" s="51">
        <v>249</v>
      </c>
    </row>
    <row r="1695" spans="1:7">
      <c r="A1695" s="51">
        <v>54</v>
      </c>
      <c r="B1695" s="51" t="s">
        <v>189</v>
      </c>
      <c r="C1695" s="51" t="s">
        <v>1274</v>
      </c>
      <c r="D1695" s="51" t="s">
        <v>63</v>
      </c>
      <c r="E1695" s="51" t="s">
        <v>51</v>
      </c>
      <c r="F1695" s="51">
        <v>21</v>
      </c>
      <c r="G1695" s="51">
        <v>249</v>
      </c>
    </row>
    <row r="1696" spans="1:7">
      <c r="A1696" s="51">
        <v>54</v>
      </c>
      <c r="B1696" s="51" t="s">
        <v>189</v>
      </c>
      <c r="C1696" s="51" t="s">
        <v>1274</v>
      </c>
      <c r="D1696" s="51" t="s">
        <v>63</v>
      </c>
      <c r="E1696" s="51" t="s">
        <v>52</v>
      </c>
      <c r="F1696" s="51">
        <v>68</v>
      </c>
      <c r="G1696" s="51">
        <v>249</v>
      </c>
    </row>
    <row r="1697" spans="1:7">
      <c r="A1697" s="51">
        <v>54</v>
      </c>
      <c r="B1697" s="51" t="s">
        <v>189</v>
      </c>
      <c r="C1697" s="51" t="s">
        <v>1274</v>
      </c>
      <c r="D1697" s="51" t="s">
        <v>63</v>
      </c>
      <c r="E1697" s="51" t="s">
        <v>53</v>
      </c>
      <c r="F1697" s="51">
        <v>158</v>
      </c>
      <c r="G1697" s="51">
        <v>249</v>
      </c>
    </row>
    <row r="1698" spans="1:7">
      <c r="A1698" s="51">
        <v>54</v>
      </c>
      <c r="B1698" s="51" t="s">
        <v>189</v>
      </c>
      <c r="C1698" s="51" t="s">
        <v>1274</v>
      </c>
      <c r="D1698" s="51" t="s">
        <v>46</v>
      </c>
      <c r="E1698" s="51" t="s">
        <v>50</v>
      </c>
      <c r="F1698" s="51">
        <v>6</v>
      </c>
      <c r="G1698" s="51">
        <v>161</v>
      </c>
    </row>
    <row r="1699" spans="1:7">
      <c r="A1699" s="51">
        <v>54</v>
      </c>
      <c r="B1699" s="51" t="s">
        <v>189</v>
      </c>
      <c r="C1699" s="51" t="s">
        <v>1274</v>
      </c>
      <c r="D1699" s="51" t="s">
        <v>46</v>
      </c>
      <c r="E1699" s="51" t="s">
        <v>51</v>
      </c>
      <c r="F1699" s="51">
        <v>18</v>
      </c>
      <c r="G1699" s="51">
        <v>161</v>
      </c>
    </row>
    <row r="1700" spans="1:7">
      <c r="A1700" s="51">
        <v>54</v>
      </c>
      <c r="B1700" s="51" t="s">
        <v>189</v>
      </c>
      <c r="C1700" s="51" t="s">
        <v>1274</v>
      </c>
      <c r="D1700" s="51" t="s">
        <v>46</v>
      </c>
      <c r="E1700" s="51" t="s">
        <v>52</v>
      </c>
      <c r="F1700" s="51">
        <v>40</v>
      </c>
      <c r="G1700" s="51">
        <v>161</v>
      </c>
    </row>
    <row r="1701" spans="1:7">
      <c r="A1701" s="51">
        <v>54</v>
      </c>
      <c r="B1701" s="51" t="s">
        <v>189</v>
      </c>
      <c r="C1701" s="51" t="s">
        <v>1274</v>
      </c>
      <c r="D1701" s="51" t="s">
        <v>46</v>
      </c>
      <c r="E1701" s="51" t="s">
        <v>53</v>
      </c>
      <c r="F1701" s="51">
        <v>97</v>
      </c>
      <c r="G1701" s="51">
        <v>161</v>
      </c>
    </row>
    <row r="1702" spans="1:7">
      <c r="A1702" s="51">
        <v>54</v>
      </c>
      <c r="B1702" s="51" t="s">
        <v>189</v>
      </c>
      <c r="C1702" s="51" t="s">
        <v>109</v>
      </c>
      <c r="D1702" s="51" t="s">
        <v>63</v>
      </c>
      <c r="E1702" s="51" t="s">
        <v>51</v>
      </c>
      <c r="F1702" s="51">
        <v>1</v>
      </c>
      <c r="G1702" s="51">
        <v>38</v>
      </c>
    </row>
    <row r="1703" spans="1:7">
      <c r="A1703" s="51">
        <v>54</v>
      </c>
      <c r="B1703" s="51" t="s">
        <v>189</v>
      </c>
      <c r="C1703" s="51" t="s">
        <v>109</v>
      </c>
      <c r="D1703" s="51" t="s">
        <v>63</v>
      </c>
      <c r="E1703" s="51" t="s">
        <v>52</v>
      </c>
      <c r="F1703" s="51">
        <v>17</v>
      </c>
      <c r="G1703" s="51">
        <v>38</v>
      </c>
    </row>
    <row r="1704" spans="1:7">
      <c r="A1704" s="51">
        <v>54</v>
      </c>
      <c r="B1704" s="51" t="s">
        <v>189</v>
      </c>
      <c r="C1704" s="51" t="s">
        <v>109</v>
      </c>
      <c r="D1704" s="51" t="s">
        <v>63</v>
      </c>
      <c r="E1704" s="51" t="s">
        <v>53</v>
      </c>
      <c r="F1704" s="51">
        <v>20</v>
      </c>
      <c r="G1704" s="51">
        <v>38</v>
      </c>
    </row>
    <row r="1705" spans="1:7">
      <c r="A1705" s="51">
        <v>54</v>
      </c>
      <c r="B1705" s="51" t="s">
        <v>189</v>
      </c>
      <c r="C1705" s="51" t="s">
        <v>109</v>
      </c>
      <c r="D1705" s="51" t="s">
        <v>46</v>
      </c>
      <c r="E1705" s="51" t="s">
        <v>52</v>
      </c>
      <c r="F1705" s="51">
        <v>7</v>
      </c>
      <c r="G1705" s="51">
        <v>30</v>
      </c>
    </row>
    <row r="1706" spans="1:7">
      <c r="A1706" s="51">
        <v>54</v>
      </c>
      <c r="B1706" s="51" t="s">
        <v>189</v>
      </c>
      <c r="C1706" s="51" t="s">
        <v>109</v>
      </c>
      <c r="D1706" s="51" t="s">
        <v>46</v>
      </c>
      <c r="E1706" s="51" t="s">
        <v>53</v>
      </c>
      <c r="F1706" s="51">
        <v>23</v>
      </c>
      <c r="G1706" s="51">
        <v>30</v>
      </c>
    </row>
    <row r="1707" spans="1:7">
      <c r="A1707" s="51">
        <v>54</v>
      </c>
      <c r="B1707" s="51" t="s">
        <v>189</v>
      </c>
      <c r="C1707" s="51" t="s">
        <v>1275</v>
      </c>
      <c r="D1707" s="51" t="s">
        <v>63</v>
      </c>
      <c r="E1707" s="51" t="s">
        <v>51</v>
      </c>
      <c r="F1707" s="51">
        <v>2</v>
      </c>
      <c r="G1707" s="51">
        <v>309</v>
      </c>
    </row>
    <row r="1708" spans="1:7">
      <c r="A1708" s="51">
        <v>54</v>
      </c>
      <c r="B1708" s="51" t="s">
        <v>189</v>
      </c>
      <c r="C1708" s="51" t="s">
        <v>1275</v>
      </c>
      <c r="D1708" s="51" t="s">
        <v>63</v>
      </c>
      <c r="E1708" s="51" t="s">
        <v>52</v>
      </c>
      <c r="F1708" s="51">
        <v>43</v>
      </c>
      <c r="G1708" s="51">
        <v>309</v>
      </c>
    </row>
    <row r="1709" spans="1:7">
      <c r="A1709" s="51">
        <v>54</v>
      </c>
      <c r="B1709" s="51" t="s">
        <v>189</v>
      </c>
      <c r="C1709" s="51" t="s">
        <v>1275</v>
      </c>
      <c r="D1709" s="51" t="s">
        <v>63</v>
      </c>
      <c r="E1709" s="51" t="s">
        <v>53</v>
      </c>
      <c r="F1709" s="51">
        <v>264</v>
      </c>
      <c r="G1709" s="51">
        <v>309</v>
      </c>
    </row>
    <row r="1710" spans="1:7">
      <c r="A1710" s="51">
        <v>54</v>
      </c>
      <c r="B1710" s="51" t="s">
        <v>189</v>
      </c>
      <c r="C1710" s="51" t="s">
        <v>1275</v>
      </c>
      <c r="D1710" s="51" t="s">
        <v>46</v>
      </c>
      <c r="E1710" s="51" t="s">
        <v>51</v>
      </c>
      <c r="F1710" s="51">
        <v>1</v>
      </c>
      <c r="G1710" s="51">
        <v>233</v>
      </c>
    </row>
    <row r="1711" spans="1:7">
      <c r="A1711" s="51">
        <v>54</v>
      </c>
      <c r="B1711" s="51" t="s">
        <v>189</v>
      </c>
      <c r="C1711" s="51" t="s">
        <v>1275</v>
      </c>
      <c r="D1711" s="51" t="s">
        <v>46</v>
      </c>
      <c r="E1711" s="51" t="s">
        <v>52</v>
      </c>
      <c r="F1711" s="51">
        <v>32</v>
      </c>
      <c r="G1711" s="51">
        <v>233</v>
      </c>
    </row>
    <row r="1712" spans="1:7">
      <c r="A1712" s="51">
        <v>54</v>
      </c>
      <c r="B1712" s="51" t="s">
        <v>189</v>
      </c>
      <c r="C1712" s="51" t="s">
        <v>1275</v>
      </c>
      <c r="D1712" s="51" t="s">
        <v>46</v>
      </c>
      <c r="E1712" s="51" t="s">
        <v>53</v>
      </c>
      <c r="F1712" s="51">
        <v>200</v>
      </c>
      <c r="G1712" s="51">
        <v>233</v>
      </c>
    </row>
    <row r="1713" spans="1:7">
      <c r="A1713" s="51">
        <v>54</v>
      </c>
      <c r="B1713" s="51" t="s">
        <v>189</v>
      </c>
      <c r="C1713" s="51" t="s">
        <v>59</v>
      </c>
      <c r="D1713" s="51" t="s">
        <v>63</v>
      </c>
      <c r="E1713" s="51" t="s">
        <v>51</v>
      </c>
      <c r="F1713" s="51">
        <v>5</v>
      </c>
      <c r="G1713" s="51">
        <v>340</v>
      </c>
    </row>
    <row r="1714" spans="1:7">
      <c r="A1714" s="51">
        <v>54</v>
      </c>
      <c r="B1714" s="51" t="s">
        <v>189</v>
      </c>
      <c r="C1714" s="51" t="s">
        <v>59</v>
      </c>
      <c r="D1714" s="51" t="s">
        <v>63</v>
      </c>
      <c r="E1714" s="51" t="s">
        <v>52</v>
      </c>
      <c r="F1714" s="51">
        <v>94</v>
      </c>
      <c r="G1714" s="51">
        <v>340</v>
      </c>
    </row>
    <row r="1715" spans="1:7">
      <c r="A1715" s="51">
        <v>54</v>
      </c>
      <c r="B1715" s="51" t="s">
        <v>189</v>
      </c>
      <c r="C1715" s="51" t="s">
        <v>59</v>
      </c>
      <c r="D1715" s="51" t="s">
        <v>63</v>
      </c>
      <c r="E1715" s="51" t="s">
        <v>53</v>
      </c>
      <c r="F1715" s="51">
        <v>241</v>
      </c>
      <c r="G1715" s="51">
        <v>340</v>
      </c>
    </row>
    <row r="1716" spans="1:7">
      <c r="A1716" s="51">
        <v>54</v>
      </c>
      <c r="B1716" s="51" t="s">
        <v>189</v>
      </c>
      <c r="C1716" s="51" t="s">
        <v>59</v>
      </c>
      <c r="D1716" s="51" t="s">
        <v>46</v>
      </c>
      <c r="E1716" s="51" t="s">
        <v>51</v>
      </c>
      <c r="F1716" s="51">
        <v>6</v>
      </c>
      <c r="G1716" s="51">
        <v>395</v>
      </c>
    </row>
    <row r="1717" spans="1:7">
      <c r="A1717" s="51">
        <v>54</v>
      </c>
      <c r="B1717" s="51" t="s">
        <v>189</v>
      </c>
      <c r="C1717" s="51" t="s">
        <v>59</v>
      </c>
      <c r="D1717" s="51" t="s">
        <v>46</v>
      </c>
      <c r="E1717" s="51" t="s">
        <v>52</v>
      </c>
      <c r="F1717" s="51">
        <v>100</v>
      </c>
      <c r="G1717" s="51">
        <v>395</v>
      </c>
    </row>
    <row r="1718" spans="1:7">
      <c r="A1718" s="51">
        <v>54</v>
      </c>
      <c r="B1718" s="51" t="s">
        <v>189</v>
      </c>
      <c r="C1718" s="51" t="s">
        <v>59</v>
      </c>
      <c r="D1718" s="51" t="s">
        <v>46</v>
      </c>
      <c r="E1718" s="51" t="s">
        <v>53</v>
      </c>
      <c r="F1718" s="51">
        <v>289</v>
      </c>
      <c r="G1718" s="51">
        <v>395</v>
      </c>
    </row>
    <row r="1719" spans="1:7">
      <c r="A1719" s="51">
        <v>54</v>
      </c>
      <c r="B1719" s="51" t="s">
        <v>189</v>
      </c>
      <c r="C1719" s="51" t="s">
        <v>1276</v>
      </c>
      <c r="D1719" s="51" t="s">
        <v>63</v>
      </c>
      <c r="E1719" s="51" t="s">
        <v>52</v>
      </c>
      <c r="F1719" s="51">
        <v>3</v>
      </c>
      <c r="G1719" s="51">
        <v>129</v>
      </c>
    </row>
    <row r="1720" spans="1:7">
      <c r="A1720" s="51">
        <v>54</v>
      </c>
      <c r="B1720" s="51" t="s">
        <v>189</v>
      </c>
      <c r="C1720" s="51" t="s">
        <v>1276</v>
      </c>
      <c r="D1720" s="51" t="s">
        <v>63</v>
      </c>
      <c r="E1720" s="51" t="s">
        <v>53</v>
      </c>
      <c r="F1720" s="51">
        <v>126</v>
      </c>
      <c r="G1720" s="51">
        <v>129</v>
      </c>
    </row>
    <row r="1721" spans="1:7">
      <c r="A1721" s="51">
        <v>54</v>
      </c>
      <c r="B1721" s="51" t="s">
        <v>189</v>
      </c>
      <c r="C1721" s="51" t="s">
        <v>1276</v>
      </c>
      <c r="D1721" s="51" t="s">
        <v>46</v>
      </c>
      <c r="E1721" s="51" t="s">
        <v>52</v>
      </c>
      <c r="F1721" s="51">
        <v>1</v>
      </c>
      <c r="G1721" s="51">
        <v>124</v>
      </c>
    </row>
    <row r="1722" spans="1:7">
      <c r="A1722" s="51">
        <v>54</v>
      </c>
      <c r="B1722" s="51" t="s">
        <v>189</v>
      </c>
      <c r="C1722" s="51" t="s">
        <v>1276</v>
      </c>
      <c r="D1722" s="51" t="s">
        <v>46</v>
      </c>
      <c r="E1722" s="51" t="s">
        <v>53</v>
      </c>
      <c r="F1722" s="51">
        <v>123</v>
      </c>
      <c r="G1722" s="51">
        <v>124</v>
      </c>
    </row>
    <row r="1723" spans="1:7">
      <c r="A1723" s="51">
        <v>54</v>
      </c>
      <c r="B1723" s="51" t="s">
        <v>189</v>
      </c>
      <c r="C1723" s="51" t="s">
        <v>61</v>
      </c>
      <c r="D1723" s="51" t="s">
        <v>63</v>
      </c>
      <c r="E1723" s="51" t="s">
        <v>48</v>
      </c>
      <c r="F1723" s="51">
        <v>4</v>
      </c>
      <c r="G1723" s="51">
        <v>84</v>
      </c>
    </row>
    <row r="1724" spans="1:7">
      <c r="A1724" s="51">
        <v>54</v>
      </c>
      <c r="B1724" s="51" t="s">
        <v>189</v>
      </c>
      <c r="C1724" s="51" t="s">
        <v>61</v>
      </c>
      <c r="D1724" s="51" t="s">
        <v>63</v>
      </c>
      <c r="E1724" s="51" t="s">
        <v>50</v>
      </c>
      <c r="F1724" s="51">
        <v>2</v>
      </c>
      <c r="G1724" s="51">
        <v>84</v>
      </c>
    </row>
    <row r="1725" spans="1:7">
      <c r="A1725" s="51">
        <v>54</v>
      </c>
      <c r="B1725" s="51" t="s">
        <v>189</v>
      </c>
      <c r="C1725" s="51" t="s">
        <v>61</v>
      </c>
      <c r="D1725" s="51" t="s">
        <v>63</v>
      </c>
      <c r="E1725" s="51" t="s">
        <v>52</v>
      </c>
      <c r="F1725" s="51">
        <v>4</v>
      </c>
      <c r="G1725" s="51">
        <v>84</v>
      </c>
    </row>
    <row r="1726" spans="1:7">
      <c r="A1726" s="51">
        <v>54</v>
      </c>
      <c r="B1726" s="51" t="s">
        <v>189</v>
      </c>
      <c r="C1726" s="51" t="s">
        <v>61</v>
      </c>
      <c r="D1726" s="51" t="s">
        <v>63</v>
      </c>
      <c r="E1726" s="51" t="s">
        <v>53</v>
      </c>
      <c r="F1726" s="51">
        <v>74</v>
      </c>
      <c r="G1726" s="51">
        <v>84</v>
      </c>
    </row>
    <row r="1727" spans="1:7">
      <c r="A1727" s="51">
        <v>54</v>
      </c>
      <c r="B1727" s="51" t="s">
        <v>189</v>
      </c>
      <c r="C1727" s="51" t="s">
        <v>61</v>
      </c>
      <c r="D1727" s="51" t="s">
        <v>46</v>
      </c>
      <c r="E1727" s="51" t="s">
        <v>48</v>
      </c>
      <c r="F1727" s="51">
        <v>5</v>
      </c>
      <c r="G1727" s="51">
        <v>80</v>
      </c>
    </row>
    <row r="1728" spans="1:7">
      <c r="A1728" s="51">
        <v>54</v>
      </c>
      <c r="B1728" s="51" t="s">
        <v>189</v>
      </c>
      <c r="C1728" s="51" t="s">
        <v>61</v>
      </c>
      <c r="D1728" s="51" t="s">
        <v>46</v>
      </c>
      <c r="E1728" s="51" t="s">
        <v>49</v>
      </c>
      <c r="F1728" s="51">
        <v>3</v>
      </c>
      <c r="G1728" s="51">
        <v>80</v>
      </c>
    </row>
    <row r="1729" spans="1:7">
      <c r="A1729" s="51">
        <v>54</v>
      </c>
      <c r="B1729" s="51" t="s">
        <v>189</v>
      </c>
      <c r="C1729" s="51" t="s">
        <v>61</v>
      </c>
      <c r="D1729" s="51" t="s">
        <v>46</v>
      </c>
      <c r="E1729" s="51" t="s">
        <v>50</v>
      </c>
      <c r="F1729" s="51">
        <v>1</v>
      </c>
      <c r="G1729" s="51">
        <v>80</v>
      </c>
    </row>
    <row r="1730" spans="1:7">
      <c r="A1730" s="51">
        <v>54</v>
      </c>
      <c r="B1730" s="51" t="s">
        <v>189</v>
      </c>
      <c r="C1730" s="51" t="s">
        <v>61</v>
      </c>
      <c r="D1730" s="51" t="s">
        <v>46</v>
      </c>
      <c r="E1730" s="51" t="s">
        <v>51</v>
      </c>
      <c r="F1730" s="51">
        <v>1</v>
      </c>
      <c r="G1730" s="51">
        <v>80</v>
      </c>
    </row>
    <row r="1731" spans="1:7">
      <c r="A1731" s="51">
        <v>54</v>
      </c>
      <c r="B1731" s="51" t="s">
        <v>189</v>
      </c>
      <c r="C1731" s="51" t="s">
        <v>61</v>
      </c>
      <c r="D1731" s="51" t="s">
        <v>46</v>
      </c>
      <c r="E1731" s="51" t="s">
        <v>52</v>
      </c>
      <c r="F1731" s="51">
        <v>3</v>
      </c>
      <c r="G1731" s="51">
        <v>80</v>
      </c>
    </row>
    <row r="1732" spans="1:7">
      <c r="A1732" s="51">
        <v>54</v>
      </c>
      <c r="B1732" s="51" t="s">
        <v>189</v>
      </c>
      <c r="C1732" s="51" t="s">
        <v>61</v>
      </c>
      <c r="D1732" s="51" t="s">
        <v>46</v>
      </c>
      <c r="E1732" s="51" t="s">
        <v>53</v>
      </c>
      <c r="F1732" s="51">
        <v>67</v>
      </c>
      <c r="G1732" s="51">
        <v>80</v>
      </c>
    </row>
    <row r="1733" spans="1:7">
      <c r="A1733" s="51">
        <v>54</v>
      </c>
      <c r="B1733" s="51" t="s">
        <v>189</v>
      </c>
      <c r="C1733" s="51" t="s">
        <v>45</v>
      </c>
      <c r="D1733" s="51" t="s">
        <v>63</v>
      </c>
      <c r="E1733" s="51" t="s">
        <v>48</v>
      </c>
      <c r="F1733" s="51">
        <v>19</v>
      </c>
      <c r="G1733" s="51"/>
    </row>
    <row r="1734" spans="1:7">
      <c r="A1734" s="51">
        <v>54</v>
      </c>
      <c r="B1734" s="51" t="s">
        <v>189</v>
      </c>
      <c r="C1734" s="51" t="s">
        <v>45</v>
      </c>
      <c r="D1734" s="51" t="s">
        <v>63</v>
      </c>
      <c r="E1734" s="51" t="s">
        <v>49</v>
      </c>
      <c r="F1734" s="51">
        <v>1</v>
      </c>
      <c r="G1734" s="51"/>
    </row>
    <row r="1735" spans="1:7">
      <c r="A1735" s="51">
        <v>54</v>
      </c>
      <c r="B1735" s="51" t="s">
        <v>189</v>
      </c>
      <c r="C1735" s="51" t="s">
        <v>45</v>
      </c>
      <c r="D1735" s="51" t="s">
        <v>63</v>
      </c>
      <c r="E1735" s="51" t="s">
        <v>51</v>
      </c>
      <c r="F1735" s="51">
        <v>2</v>
      </c>
      <c r="G1735" s="51"/>
    </row>
    <row r="1736" spans="1:7">
      <c r="A1736" s="51">
        <v>54</v>
      </c>
      <c r="B1736" s="51" t="s">
        <v>189</v>
      </c>
      <c r="C1736" s="51" t="s">
        <v>45</v>
      </c>
      <c r="D1736" s="51" t="s">
        <v>63</v>
      </c>
      <c r="E1736" s="51" t="s">
        <v>52</v>
      </c>
      <c r="F1736" s="51">
        <v>6</v>
      </c>
      <c r="G1736" s="51"/>
    </row>
    <row r="1737" spans="1:7">
      <c r="A1737" s="51">
        <v>54</v>
      </c>
      <c r="B1737" s="51" t="s">
        <v>189</v>
      </c>
      <c r="C1737" s="51" t="s">
        <v>45</v>
      </c>
      <c r="D1737" s="51" t="s">
        <v>63</v>
      </c>
      <c r="E1737" s="51" t="s">
        <v>53</v>
      </c>
      <c r="F1737" s="51">
        <v>97</v>
      </c>
      <c r="G1737" s="51"/>
    </row>
    <row r="1738" spans="1:7">
      <c r="A1738" s="51">
        <v>54</v>
      </c>
      <c r="B1738" s="51" t="s">
        <v>189</v>
      </c>
      <c r="C1738" s="51" t="s">
        <v>45</v>
      </c>
      <c r="D1738" s="51" t="s">
        <v>46</v>
      </c>
      <c r="E1738" s="51" t="s">
        <v>48</v>
      </c>
      <c r="F1738" s="51">
        <v>12</v>
      </c>
      <c r="G1738" s="51"/>
    </row>
    <row r="1739" spans="1:7">
      <c r="A1739" s="51">
        <v>54</v>
      </c>
      <c r="B1739" s="51" t="s">
        <v>189</v>
      </c>
      <c r="C1739" s="51" t="s">
        <v>45</v>
      </c>
      <c r="D1739" s="51" t="s">
        <v>46</v>
      </c>
      <c r="E1739" s="51" t="s">
        <v>50</v>
      </c>
      <c r="F1739" s="51">
        <v>1</v>
      </c>
      <c r="G1739" s="51"/>
    </row>
    <row r="1740" spans="1:7">
      <c r="A1740" s="51">
        <v>54</v>
      </c>
      <c r="B1740" s="51" t="s">
        <v>189</v>
      </c>
      <c r="C1740" s="51" t="s">
        <v>45</v>
      </c>
      <c r="D1740" s="51" t="s">
        <v>46</v>
      </c>
      <c r="E1740" s="51" t="s">
        <v>52</v>
      </c>
      <c r="F1740" s="51">
        <v>4</v>
      </c>
      <c r="G1740" s="51"/>
    </row>
    <row r="1741" spans="1:7">
      <c r="A1741" s="51">
        <v>54</v>
      </c>
      <c r="B1741" s="51" t="s">
        <v>189</v>
      </c>
      <c r="C1741" s="51" t="s">
        <v>45</v>
      </c>
      <c r="D1741" s="51" t="s">
        <v>46</v>
      </c>
      <c r="E1741" s="51" t="s">
        <v>53</v>
      </c>
      <c r="F1741" s="51">
        <v>57</v>
      </c>
      <c r="G1741" s="51"/>
    </row>
    <row r="1742" spans="1:7">
      <c r="A1742" s="51">
        <v>63</v>
      </c>
      <c r="B1742" s="51" t="s">
        <v>190</v>
      </c>
      <c r="C1742" s="51" t="s">
        <v>1350</v>
      </c>
      <c r="D1742" s="51" t="s">
        <v>63</v>
      </c>
      <c r="E1742" s="51" t="s">
        <v>1349</v>
      </c>
      <c r="F1742" s="51">
        <v>193</v>
      </c>
      <c r="G1742" s="51"/>
    </row>
    <row r="1743" spans="1:7">
      <c r="A1743" s="51">
        <v>63</v>
      </c>
      <c r="B1743" s="51" t="s">
        <v>190</v>
      </c>
      <c r="C1743" s="51" t="s">
        <v>1350</v>
      </c>
      <c r="D1743" s="51" t="s">
        <v>46</v>
      </c>
      <c r="E1743" s="51" t="s">
        <v>1349</v>
      </c>
      <c r="F1743" s="51">
        <v>225</v>
      </c>
      <c r="G1743" s="51"/>
    </row>
    <row r="1744" spans="1:7">
      <c r="A1744" s="51">
        <v>63</v>
      </c>
      <c r="B1744" s="51" t="s">
        <v>190</v>
      </c>
      <c r="C1744" s="51" t="s">
        <v>54</v>
      </c>
      <c r="D1744" s="51" t="s">
        <v>63</v>
      </c>
      <c r="E1744" s="51" t="s">
        <v>48</v>
      </c>
      <c r="F1744" s="51">
        <v>53</v>
      </c>
      <c r="G1744" s="51">
        <v>58</v>
      </c>
    </row>
    <row r="1745" spans="1:7">
      <c r="A1745" s="51">
        <v>63</v>
      </c>
      <c r="B1745" s="51" t="s">
        <v>190</v>
      </c>
      <c r="C1745" s="51" t="s">
        <v>54</v>
      </c>
      <c r="D1745" s="51" t="s">
        <v>63</v>
      </c>
      <c r="E1745" s="51" t="s">
        <v>49</v>
      </c>
      <c r="F1745" s="51">
        <v>3</v>
      </c>
      <c r="G1745" s="51">
        <v>58</v>
      </c>
    </row>
    <row r="1746" spans="1:7">
      <c r="A1746" s="51">
        <v>63</v>
      </c>
      <c r="B1746" s="51" t="s">
        <v>190</v>
      </c>
      <c r="C1746" s="51" t="s">
        <v>54</v>
      </c>
      <c r="D1746" s="51" t="s">
        <v>63</v>
      </c>
      <c r="E1746" s="51" t="s">
        <v>50</v>
      </c>
      <c r="F1746" s="51">
        <v>1</v>
      </c>
      <c r="G1746" s="51">
        <v>58</v>
      </c>
    </row>
    <row r="1747" spans="1:7">
      <c r="A1747" s="51">
        <v>63</v>
      </c>
      <c r="B1747" s="51" t="s">
        <v>190</v>
      </c>
      <c r="C1747" s="51" t="s">
        <v>54</v>
      </c>
      <c r="D1747" s="51" t="s">
        <v>63</v>
      </c>
      <c r="E1747" s="51" t="s">
        <v>53</v>
      </c>
      <c r="F1747" s="51">
        <v>1</v>
      </c>
      <c r="G1747" s="51">
        <v>58</v>
      </c>
    </row>
    <row r="1748" spans="1:7">
      <c r="A1748" s="51">
        <v>63</v>
      </c>
      <c r="B1748" s="51" t="s">
        <v>190</v>
      </c>
      <c r="C1748" s="51" t="s">
        <v>54</v>
      </c>
      <c r="D1748" s="51" t="s">
        <v>46</v>
      </c>
      <c r="E1748" s="51" t="s">
        <v>48</v>
      </c>
      <c r="F1748" s="51">
        <v>31</v>
      </c>
      <c r="G1748" s="51">
        <v>33</v>
      </c>
    </row>
    <row r="1749" spans="1:7">
      <c r="A1749" s="51">
        <v>63</v>
      </c>
      <c r="B1749" s="51" t="s">
        <v>190</v>
      </c>
      <c r="C1749" s="51" t="s">
        <v>54</v>
      </c>
      <c r="D1749" s="51" t="s">
        <v>46</v>
      </c>
      <c r="E1749" s="51" t="s">
        <v>49</v>
      </c>
      <c r="F1749" s="51">
        <v>1</v>
      </c>
      <c r="G1749" s="51">
        <v>33</v>
      </c>
    </row>
    <row r="1750" spans="1:7">
      <c r="A1750" s="51">
        <v>63</v>
      </c>
      <c r="B1750" s="51" t="s">
        <v>190</v>
      </c>
      <c r="C1750" s="51" t="s">
        <v>54</v>
      </c>
      <c r="D1750" s="51" t="s">
        <v>46</v>
      </c>
      <c r="E1750" s="51" t="s">
        <v>53</v>
      </c>
      <c r="F1750" s="51">
        <v>1</v>
      </c>
      <c r="G1750" s="51">
        <v>33</v>
      </c>
    </row>
    <row r="1751" spans="1:7">
      <c r="A1751" s="51">
        <v>63</v>
      </c>
      <c r="B1751" s="51" t="s">
        <v>190</v>
      </c>
      <c r="C1751" s="51" t="s">
        <v>55</v>
      </c>
      <c r="D1751" s="51" t="s">
        <v>63</v>
      </c>
      <c r="E1751" s="51" t="s">
        <v>48</v>
      </c>
      <c r="F1751" s="51">
        <v>23</v>
      </c>
      <c r="G1751" s="51">
        <v>761</v>
      </c>
    </row>
    <row r="1752" spans="1:7">
      <c r="A1752" s="51">
        <v>63</v>
      </c>
      <c r="B1752" s="51" t="s">
        <v>190</v>
      </c>
      <c r="C1752" s="51" t="s">
        <v>55</v>
      </c>
      <c r="D1752" s="51" t="s">
        <v>63</v>
      </c>
      <c r="E1752" s="51" t="s">
        <v>49</v>
      </c>
      <c r="F1752" s="51">
        <v>178</v>
      </c>
      <c r="G1752" s="51">
        <v>761</v>
      </c>
    </row>
    <row r="1753" spans="1:7">
      <c r="A1753" s="51">
        <v>63</v>
      </c>
      <c r="B1753" s="51" t="s">
        <v>190</v>
      </c>
      <c r="C1753" s="51" t="s">
        <v>55</v>
      </c>
      <c r="D1753" s="51" t="s">
        <v>63</v>
      </c>
      <c r="E1753" s="51" t="s">
        <v>50</v>
      </c>
      <c r="F1753" s="51">
        <v>25</v>
      </c>
      <c r="G1753" s="51">
        <v>761</v>
      </c>
    </row>
    <row r="1754" spans="1:7">
      <c r="A1754" s="51">
        <v>63</v>
      </c>
      <c r="B1754" s="51" t="s">
        <v>190</v>
      </c>
      <c r="C1754" s="51" t="s">
        <v>55</v>
      </c>
      <c r="D1754" s="51" t="s">
        <v>63</v>
      </c>
      <c r="E1754" s="51" t="s">
        <v>51</v>
      </c>
      <c r="F1754" s="51">
        <v>5</v>
      </c>
      <c r="G1754" s="51">
        <v>761</v>
      </c>
    </row>
    <row r="1755" spans="1:7">
      <c r="A1755" s="51">
        <v>63</v>
      </c>
      <c r="B1755" s="51" t="s">
        <v>190</v>
      </c>
      <c r="C1755" s="51" t="s">
        <v>55</v>
      </c>
      <c r="D1755" s="51" t="s">
        <v>63</v>
      </c>
      <c r="E1755" s="51" t="s">
        <v>52</v>
      </c>
      <c r="F1755" s="51">
        <v>37</v>
      </c>
      <c r="G1755" s="51">
        <v>761</v>
      </c>
    </row>
    <row r="1756" spans="1:7">
      <c r="A1756" s="51">
        <v>63</v>
      </c>
      <c r="B1756" s="51" t="s">
        <v>190</v>
      </c>
      <c r="C1756" s="51" t="s">
        <v>55</v>
      </c>
      <c r="D1756" s="51" t="s">
        <v>63</v>
      </c>
      <c r="E1756" s="51" t="s">
        <v>53</v>
      </c>
      <c r="F1756" s="51">
        <v>493</v>
      </c>
      <c r="G1756" s="51">
        <v>761</v>
      </c>
    </row>
    <row r="1757" spans="1:7">
      <c r="A1757" s="51">
        <v>63</v>
      </c>
      <c r="B1757" s="51" t="s">
        <v>190</v>
      </c>
      <c r="C1757" s="51" t="s">
        <v>55</v>
      </c>
      <c r="D1757" s="51" t="s">
        <v>46</v>
      </c>
      <c r="E1757" s="51" t="s">
        <v>48</v>
      </c>
      <c r="F1757" s="51">
        <v>24</v>
      </c>
      <c r="G1757" s="51">
        <v>756</v>
      </c>
    </row>
    <row r="1758" spans="1:7">
      <c r="A1758" s="51">
        <v>63</v>
      </c>
      <c r="B1758" s="51" t="s">
        <v>190</v>
      </c>
      <c r="C1758" s="51" t="s">
        <v>55</v>
      </c>
      <c r="D1758" s="51" t="s">
        <v>46</v>
      </c>
      <c r="E1758" s="51" t="s">
        <v>49</v>
      </c>
      <c r="F1758" s="51">
        <v>189</v>
      </c>
      <c r="G1758" s="51">
        <v>756</v>
      </c>
    </row>
    <row r="1759" spans="1:7">
      <c r="A1759" s="51">
        <v>63</v>
      </c>
      <c r="B1759" s="51" t="s">
        <v>190</v>
      </c>
      <c r="C1759" s="51" t="s">
        <v>55</v>
      </c>
      <c r="D1759" s="51" t="s">
        <v>46</v>
      </c>
      <c r="E1759" s="51" t="s">
        <v>50</v>
      </c>
      <c r="F1759" s="51">
        <v>31</v>
      </c>
      <c r="G1759" s="51">
        <v>756</v>
      </c>
    </row>
    <row r="1760" spans="1:7">
      <c r="A1760" s="51">
        <v>63</v>
      </c>
      <c r="B1760" s="51" t="s">
        <v>190</v>
      </c>
      <c r="C1760" s="51" t="s">
        <v>55</v>
      </c>
      <c r="D1760" s="51" t="s">
        <v>46</v>
      </c>
      <c r="E1760" s="51" t="s">
        <v>51</v>
      </c>
      <c r="F1760" s="51">
        <v>2</v>
      </c>
      <c r="G1760" s="51">
        <v>756</v>
      </c>
    </row>
    <row r="1761" spans="1:7">
      <c r="A1761" s="51">
        <v>63</v>
      </c>
      <c r="B1761" s="51" t="s">
        <v>190</v>
      </c>
      <c r="C1761" s="51" t="s">
        <v>55</v>
      </c>
      <c r="D1761" s="51" t="s">
        <v>46</v>
      </c>
      <c r="E1761" s="51" t="s">
        <v>52</v>
      </c>
      <c r="F1761" s="51">
        <v>11</v>
      </c>
      <c r="G1761" s="51">
        <v>756</v>
      </c>
    </row>
    <row r="1762" spans="1:7">
      <c r="A1762" s="51">
        <v>63</v>
      </c>
      <c r="B1762" s="51" t="s">
        <v>190</v>
      </c>
      <c r="C1762" s="51" t="s">
        <v>55</v>
      </c>
      <c r="D1762" s="51" t="s">
        <v>46</v>
      </c>
      <c r="E1762" s="51" t="s">
        <v>53</v>
      </c>
      <c r="F1762" s="51">
        <v>499</v>
      </c>
      <c r="G1762" s="51">
        <v>756</v>
      </c>
    </row>
    <row r="1763" spans="1:7">
      <c r="A1763" s="51">
        <v>63</v>
      </c>
      <c r="B1763" s="51" t="s">
        <v>190</v>
      </c>
      <c r="C1763" s="51" t="s">
        <v>56</v>
      </c>
      <c r="D1763" s="51" t="s">
        <v>63</v>
      </c>
      <c r="E1763" s="51" t="s">
        <v>49</v>
      </c>
      <c r="F1763" s="51">
        <v>19</v>
      </c>
      <c r="G1763" s="51">
        <v>557</v>
      </c>
    </row>
    <row r="1764" spans="1:7">
      <c r="A1764" s="51">
        <v>63</v>
      </c>
      <c r="B1764" s="51" t="s">
        <v>190</v>
      </c>
      <c r="C1764" s="51" t="s">
        <v>56</v>
      </c>
      <c r="D1764" s="51" t="s">
        <v>63</v>
      </c>
      <c r="E1764" s="51" t="s">
        <v>50</v>
      </c>
      <c r="F1764" s="51">
        <v>159</v>
      </c>
      <c r="G1764" s="51">
        <v>557</v>
      </c>
    </row>
    <row r="1765" spans="1:7">
      <c r="A1765" s="51">
        <v>63</v>
      </c>
      <c r="B1765" s="51" t="s">
        <v>190</v>
      </c>
      <c r="C1765" s="51" t="s">
        <v>56</v>
      </c>
      <c r="D1765" s="51" t="s">
        <v>63</v>
      </c>
      <c r="E1765" s="51" t="s">
        <v>51</v>
      </c>
      <c r="F1765" s="51">
        <v>47</v>
      </c>
      <c r="G1765" s="51">
        <v>557</v>
      </c>
    </row>
    <row r="1766" spans="1:7">
      <c r="A1766" s="51">
        <v>63</v>
      </c>
      <c r="B1766" s="51" t="s">
        <v>190</v>
      </c>
      <c r="C1766" s="51" t="s">
        <v>56</v>
      </c>
      <c r="D1766" s="51" t="s">
        <v>63</v>
      </c>
      <c r="E1766" s="51" t="s">
        <v>52</v>
      </c>
      <c r="F1766" s="51">
        <v>88</v>
      </c>
      <c r="G1766" s="51">
        <v>557</v>
      </c>
    </row>
    <row r="1767" spans="1:7">
      <c r="A1767" s="51">
        <v>63</v>
      </c>
      <c r="B1767" s="51" t="s">
        <v>190</v>
      </c>
      <c r="C1767" s="51" t="s">
        <v>56</v>
      </c>
      <c r="D1767" s="51" t="s">
        <v>63</v>
      </c>
      <c r="E1767" s="51" t="s">
        <v>53</v>
      </c>
      <c r="F1767" s="51">
        <v>244</v>
      </c>
      <c r="G1767" s="51">
        <v>557</v>
      </c>
    </row>
    <row r="1768" spans="1:7">
      <c r="A1768" s="51">
        <v>63</v>
      </c>
      <c r="B1768" s="51" t="s">
        <v>190</v>
      </c>
      <c r="C1768" s="51" t="s">
        <v>56</v>
      </c>
      <c r="D1768" s="51" t="s">
        <v>46</v>
      </c>
      <c r="E1768" s="51" t="s">
        <v>49</v>
      </c>
      <c r="F1768" s="51">
        <v>18</v>
      </c>
      <c r="G1768" s="51">
        <v>516</v>
      </c>
    </row>
    <row r="1769" spans="1:7">
      <c r="A1769" s="51">
        <v>63</v>
      </c>
      <c r="B1769" s="51" t="s">
        <v>190</v>
      </c>
      <c r="C1769" s="51" t="s">
        <v>56</v>
      </c>
      <c r="D1769" s="51" t="s">
        <v>46</v>
      </c>
      <c r="E1769" s="51" t="s">
        <v>50</v>
      </c>
      <c r="F1769" s="51">
        <v>148</v>
      </c>
      <c r="G1769" s="51">
        <v>516</v>
      </c>
    </row>
    <row r="1770" spans="1:7">
      <c r="A1770" s="51">
        <v>63</v>
      </c>
      <c r="B1770" s="51" t="s">
        <v>190</v>
      </c>
      <c r="C1770" s="51" t="s">
        <v>56</v>
      </c>
      <c r="D1770" s="51" t="s">
        <v>46</v>
      </c>
      <c r="E1770" s="51" t="s">
        <v>51</v>
      </c>
      <c r="F1770" s="51">
        <v>47</v>
      </c>
      <c r="G1770" s="51">
        <v>516</v>
      </c>
    </row>
    <row r="1771" spans="1:7">
      <c r="A1771" s="51">
        <v>63</v>
      </c>
      <c r="B1771" s="51" t="s">
        <v>190</v>
      </c>
      <c r="C1771" s="51" t="s">
        <v>56</v>
      </c>
      <c r="D1771" s="51" t="s">
        <v>46</v>
      </c>
      <c r="E1771" s="51" t="s">
        <v>52</v>
      </c>
      <c r="F1771" s="51">
        <v>71</v>
      </c>
      <c r="G1771" s="51">
        <v>516</v>
      </c>
    </row>
    <row r="1772" spans="1:7">
      <c r="A1772" s="51">
        <v>63</v>
      </c>
      <c r="B1772" s="51" t="s">
        <v>190</v>
      </c>
      <c r="C1772" s="51" t="s">
        <v>56</v>
      </c>
      <c r="D1772" s="51" t="s">
        <v>46</v>
      </c>
      <c r="E1772" s="51" t="s">
        <v>53</v>
      </c>
      <c r="F1772" s="51">
        <v>232</v>
      </c>
      <c r="G1772" s="51">
        <v>516</v>
      </c>
    </row>
    <row r="1773" spans="1:7">
      <c r="A1773" s="51">
        <v>63</v>
      </c>
      <c r="B1773" s="51" t="s">
        <v>190</v>
      </c>
      <c r="C1773" s="51" t="s">
        <v>1273</v>
      </c>
      <c r="D1773" s="51" t="s">
        <v>63</v>
      </c>
      <c r="E1773" s="51" t="s">
        <v>50</v>
      </c>
      <c r="F1773" s="51">
        <v>18</v>
      </c>
      <c r="G1773" s="51">
        <v>650</v>
      </c>
    </row>
    <row r="1774" spans="1:7">
      <c r="A1774" s="51">
        <v>63</v>
      </c>
      <c r="B1774" s="51" t="s">
        <v>190</v>
      </c>
      <c r="C1774" s="51" t="s">
        <v>1273</v>
      </c>
      <c r="D1774" s="51" t="s">
        <v>63</v>
      </c>
      <c r="E1774" s="51" t="s">
        <v>51</v>
      </c>
      <c r="F1774" s="51">
        <v>66</v>
      </c>
      <c r="G1774" s="51">
        <v>650</v>
      </c>
    </row>
    <row r="1775" spans="1:7">
      <c r="A1775" s="51">
        <v>63</v>
      </c>
      <c r="B1775" s="51" t="s">
        <v>190</v>
      </c>
      <c r="C1775" s="51" t="s">
        <v>1273</v>
      </c>
      <c r="D1775" s="51" t="s">
        <v>63</v>
      </c>
      <c r="E1775" s="51" t="s">
        <v>52</v>
      </c>
      <c r="F1775" s="51">
        <v>189</v>
      </c>
      <c r="G1775" s="51">
        <v>650</v>
      </c>
    </row>
    <row r="1776" spans="1:7">
      <c r="A1776" s="51">
        <v>63</v>
      </c>
      <c r="B1776" s="51" t="s">
        <v>190</v>
      </c>
      <c r="C1776" s="51" t="s">
        <v>1273</v>
      </c>
      <c r="D1776" s="51" t="s">
        <v>63</v>
      </c>
      <c r="E1776" s="51" t="s">
        <v>53</v>
      </c>
      <c r="F1776" s="51">
        <v>377</v>
      </c>
      <c r="G1776" s="51">
        <v>650</v>
      </c>
    </row>
    <row r="1777" spans="1:7">
      <c r="A1777" s="51">
        <v>63</v>
      </c>
      <c r="B1777" s="51" t="s">
        <v>190</v>
      </c>
      <c r="C1777" s="51" t="s">
        <v>1273</v>
      </c>
      <c r="D1777" s="51" t="s">
        <v>46</v>
      </c>
      <c r="E1777" s="51" t="s">
        <v>50</v>
      </c>
      <c r="F1777" s="51">
        <v>17</v>
      </c>
      <c r="G1777" s="51">
        <v>658</v>
      </c>
    </row>
    <row r="1778" spans="1:7">
      <c r="A1778" s="51">
        <v>63</v>
      </c>
      <c r="B1778" s="51" t="s">
        <v>190</v>
      </c>
      <c r="C1778" s="51" t="s">
        <v>1273</v>
      </c>
      <c r="D1778" s="51" t="s">
        <v>46</v>
      </c>
      <c r="E1778" s="51" t="s">
        <v>51</v>
      </c>
      <c r="F1778" s="51">
        <v>48</v>
      </c>
      <c r="G1778" s="51">
        <v>658</v>
      </c>
    </row>
    <row r="1779" spans="1:7">
      <c r="A1779" s="51">
        <v>63</v>
      </c>
      <c r="B1779" s="51" t="s">
        <v>190</v>
      </c>
      <c r="C1779" s="51" t="s">
        <v>1273</v>
      </c>
      <c r="D1779" s="51" t="s">
        <v>46</v>
      </c>
      <c r="E1779" s="51" t="s">
        <v>52</v>
      </c>
      <c r="F1779" s="51">
        <v>165</v>
      </c>
      <c r="G1779" s="51">
        <v>658</v>
      </c>
    </row>
    <row r="1780" spans="1:7">
      <c r="A1780" s="51">
        <v>63</v>
      </c>
      <c r="B1780" s="51" t="s">
        <v>190</v>
      </c>
      <c r="C1780" s="51" t="s">
        <v>1273</v>
      </c>
      <c r="D1780" s="51" t="s">
        <v>46</v>
      </c>
      <c r="E1780" s="51" t="s">
        <v>53</v>
      </c>
      <c r="F1780" s="51">
        <v>428</v>
      </c>
      <c r="G1780" s="51">
        <v>658</v>
      </c>
    </row>
    <row r="1781" spans="1:7">
      <c r="A1781" s="51">
        <v>63</v>
      </c>
      <c r="B1781" s="51" t="s">
        <v>190</v>
      </c>
      <c r="C1781" s="51" t="s">
        <v>1274</v>
      </c>
      <c r="D1781" s="51" t="s">
        <v>63</v>
      </c>
      <c r="E1781" s="51" t="s">
        <v>50</v>
      </c>
      <c r="F1781" s="51">
        <v>1</v>
      </c>
      <c r="G1781" s="51">
        <v>99</v>
      </c>
    </row>
    <row r="1782" spans="1:7">
      <c r="A1782" s="51">
        <v>63</v>
      </c>
      <c r="B1782" s="51" t="s">
        <v>190</v>
      </c>
      <c r="C1782" s="51" t="s">
        <v>1274</v>
      </c>
      <c r="D1782" s="51" t="s">
        <v>63</v>
      </c>
      <c r="E1782" s="51" t="s">
        <v>51</v>
      </c>
      <c r="F1782" s="51">
        <v>8</v>
      </c>
      <c r="G1782" s="51">
        <v>99</v>
      </c>
    </row>
    <row r="1783" spans="1:7">
      <c r="A1783" s="51">
        <v>63</v>
      </c>
      <c r="B1783" s="51" t="s">
        <v>190</v>
      </c>
      <c r="C1783" s="51" t="s">
        <v>1274</v>
      </c>
      <c r="D1783" s="51" t="s">
        <v>63</v>
      </c>
      <c r="E1783" s="51" t="s">
        <v>52</v>
      </c>
      <c r="F1783" s="51">
        <v>32</v>
      </c>
      <c r="G1783" s="51">
        <v>99</v>
      </c>
    </row>
    <row r="1784" spans="1:7">
      <c r="A1784" s="51">
        <v>63</v>
      </c>
      <c r="B1784" s="51" t="s">
        <v>190</v>
      </c>
      <c r="C1784" s="51" t="s">
        <v>1274</v>
      </c>
      <c r="D1784" s="51" t="s">
        <v>63</v>
      </c>
      <c r="E1784" s="51" t="s">
        <v>53</v>
      </c>
      <c r="F1784" s="51">
        <v>58</v>
      </c>
      <c r="G1784" s="51">
        <v>99</v>
      </c>
    </row>
    <row r="1785" spans="1:7">
      <c r="A1785" s="51">
        <v>63</v>
      </c>
      <c r="B1785" s="51" t="s">
        <v>190</v>
      </c>
      <c r="C1785" s="51" t="s">
        <v>1274</v>
      </c>
      <c r="D1785" s="51" t="s">
        <v>46</v>
      </c>
      <c r="E1785" s="51" t="s">
        <v>50</v>
      </c>
      <c r="F1785" s="51">
        <v>2</v>
      </c>
      <c r="G1785" s="51">
        <v>78</v>
      </c>
    </row>
    <row r="1786" spans="1:7">
      <c r="A1786" s="51">
        <v>63</v>
      </c>
      <c r="B1786" s="51" t="s">
        <v>190</v>
      </c>
      <c r="C1786" s="51" t="s">
        <v>1274</v>
      </c>
      <c r="D1786" s="51" t="s">
        <v>46</v>
      </c>
      <c r="E1786" s="51" t="s">
        <v>51</v>
      </c>
      <c r="F1786" s="51">
        <v>8</v>
      </c>
      <c r="G1786" s="51">
        <v>78</v>
      </c>
    </row>
    <row r="1787" spans="1:7">
      <c r="A1787" s="51">
        <v>63</v>
      </c>
      <c r="B1787" s="51" t="s">
        <v>190</v>
      </c>
      <c r="C1787" s="51" t="s">
        <v>1274</v>
      </c>
      <c r="D1787" s="51" t="s">
        <v>46</v>
      </c>
      <c r="E1787" s="51" t="s">
        <v>52</v>
      </c>
      <c r="F1787" s="51">
        <v>20</v>
      </c>
      <c r="G1787" s="51">
        <v>78</v>
      </c>
    </row>
    <row r="1788" spans="1:7">
      <c r="A1788" s="51">
        <v>63</v>
      </c>
      <c r="B1788" s="51" t="s">
        <v>190</v>
      </c>
      <c r="C1788" s="51" t="s">
        <v>1274</v>
      </c>
      <c r="D1788" s="51" t="s">
        <v>46</v>
      </c>
      <c r="E1788" s="51" t="s">
        <v>53</v>
      </c>
      <c r="F1788" s="51">
        <v>48</v>
      </c>
      <c r="G1788" s="51">
        <v>78</v>
      </c>
    </row>
    <row r="1789" spans="1:7">
      <c r="A1789" s="51">
        <v>63</v>
      </c>
      <c r="B1789" s="51" t="s">
        <v>190</v>
      </c>
      <c r="C1789" s="51" t="s">
        <v>109</v>
      </c>
      <c r="D1789" s="51" t="s">
        <v>63</v>
      </c>
      <c r="E1789" s="51" t="s">
        <v>52</v>
      </c>
      <c r="F1789" s="51">
        <v>5</v>
      </c>
      <c r="G1789" s="51">
        <v>18</v>
      </c>
    </row>
    <row r="1790" spans="1:7">
      <c r="A1790" s="51">
        <v>63</v>
      </c>
      <c r="B1790" s="51" t="s">
        <v>190</v>
      </c>
      <c r="C1790" s="51" t="s">
        <v>109</v>
      </c>
      <c r="D1790" s="51" t="s">
        <v>63</v>
      </c>
      <c r="E1790" s="51" t="s">
        <v>53</v>
      </c>
      <c r="F1790" s="51">
        <v>13</v>
      </c>
      <c r="G1790" s="51">
        <v>18</v>
      </c>
    </row>
    <row r="1791" spans="1:7">
      <c r="A1791" s="51">
        <v>63</v>
      </c>
      <c r="B1791" s="51" t="s">
        <v>190</v>
      </c>
      <c r="C1791" s="51" t="s">
        <v>109</v>
      </c>
      <c r="D1791" s="51" t="s">
        <v>46</v>
      </c>
      <c r="E1791" s="51" t="s">
        <v>52</v>
      </c>
      <c r="F1791" s="51">
        <v>1</v>
      </c>
      <c r="G1791" s="51">
        <v>19</v>
      </c>
    </row>
    <row r="1792" spans="1:7">
      <c r="A1792" s="51">
        <v>63</v>
      </c>
      <c r="B1792" s="51" t="s">
        <v>190</v>
      </c>
      <c r="C1792" s="51" t="s">
        <v>109</v>
      </c>
      <c r="D1792" s="51" t="s">
        <v>46</v>
      </c>
      <c r="E1792" s="51" t="s">
        <v>53</v>
      </c>
      <c r="F1792" s="51">
        <v>18</v>
      </c>
      <c r="G1792" s="51">
        <v>19</v>
      </c>
    </row>
    <row r="1793" spans="1:7">
      <c r="A1793" s="51">
        <v>63</v>
      </c>
      <c r="B1793" s="51" t="s">
        <v>190</v>
      </c>
      <c r="C1793" s="51" t="s">
        <v>1275</v>
      </c>
      <c r="D1793" s="51" t="s">
        <v>63</v>
      </c>
      <c r="E1793" s="51" t="s">
        <v>51</v>
      </c>
      <c r="F1793" s="51">
        <v>1</v>
      </c>
      <c r="G1793" s="51">
        <v>225</v>
      </c>
    </row>
    <row r="1794" spans="1:7">
      <c r="A1794" s="51">
        <v>63</v>
      </c>
      <c r="B1794" s="51" t="s">
        <v>190</v>
      </c>
      <c r="C1794" s="51" t="s">
        <v>1275</v>
      </c>
      <c r="D1794" s="51" t="s">
        <v>63</v>
      </c>
      <c r="E1794" s="51" t="s">
        <v>52</v>
      </c>
      <c r="F1794" s="51">
        <v>43</v>
      </c>
      <c r="G1794" s="51">
        <v>225</v>
      </c>
    </row>
    <row r="1795" spans="1:7">
      <c r="A1795" s="51">
        <v>63</v>
      </c>
      <c r="B1795" s="51" t="s">
        <v>190</v>
      </c>
      <c r="C1795" s="51" t="s">
        <v>1275</v>
      </c>
      <c r="D1795" s="51" t="s">
        <v>63</v>
      </c>
      <c r="E1795" s="51" t="s">
        <v>53</v>
      </c>
      <c r="F1795" s="51">
        <v>181</v>
      </c>
      <c r="G1795" s="51">
        <v>225</v>
      </c>
    </row>
    <row r="1796" spans="1:7">
      <c r="A1796" s="51">
        <v>63</v>
      </c>
      <c r="B1796" s="51" t="s">
        <v>190</v>
      </c>
      <c r="C1796" s="51" t="s">
        <v>1275</v>
      </c>
      <c r="D1796" s="51" t="s">
        <v>46</v>
      </c>
      <c r="E1796" s="51" t="s">
        <v>51</v>
      </c>
      <c r="F1796" s="51">
        <v>6</v>
      </c>
      <c r="G1796" s="51">
        <v>242</v>
      </c>
    </row>
    <row r="1797" spans="1:7">
      <c r="A1797" s="51">
        <v>63</v>
      </c>
      <c r="B1797" s="51" t="s">
        <v>190</v>
      </c>
      <c r="C1797" s="51" t="s">
        <v>1275</v>
      </c>
      <c r="D1797" s="51" t="s">
        <v>46</v>
      </c>
      <c r="E1797" s="51" t="s">
        <v>52</v>
      </c>
      <c r="F1797" s="51">
        <v>78</v>
      </c>
      <c r="G1797" s="51">
        <v>242</v>
      </c>
    </row>
    <row r="1798" spans="1:7">
      <c r="A1798" s="51">
        <v>63</v>
      </c>
      <c r="B1798" s="51" t="s">
        <v>190</v>
      </c>
      <c r="C1798" s="51" t="s">
        <v>1275</v>
      </c>
      <c r="D1798" s="51" t="s">
        <v>46</v>
      </c>
      <c r="E1798" s="51" t="s">
        <v>53</v>
      </c>
      <c r="F1798" s="51">
        <v>158</v>
      </c>
      <c r="G1798" s="51">
        <v>242</v>
      </c>
    </row>
    <row r="1799" spans="1:7">
      <c r="A1799" s="51">
        <v>63</v>
      </c>
      <c r="B1799" s="51" t="s">
        <v>190</v>
      </c>
      <c r="C1799" s="51" t="s">
        <v>59</v>
      </c>
      <c r="D1799" s="51" t="s">
        <v>63</v>
      </c>
      <c r="E1799" s="51" t="s">
        <v>51</v>
      </c>
      <c r="F1799" s="51">
        <v>2</v>
      </c>
      <c r="G1799" s="51">
        <v>205</v>
      </c>
    </row>
    <row r="1800" spans="1:7">
      <c r="A1800" s="51">
        <v>63</v>
      </c>
      <c r="B1800" s="51" t="s">
        <v>190</v>
      </c>
      <c r="C1800" s="51" t="s">
        <v>59</v>
      </c>
      <c r="D1800" s="51" t="s">
        <v>63</v>
      </c>
      <c r="E1800" s="51" t="s">
        <v>52</v>
      </c>
      <c r="F1800" s="51">
        <v>55</v>
      </c>
      <c r="G1800" s="51">
        <v>205</v>
      </c>
    </row>
    <row r="1801" spans="1:7">
      <c r="A1801" s="51">
        <v>63</v>
      </c>
      <c r="B1801" s="51" t="s">
        <v>190</v>
      </c>
      <c r="C1801" s="51" t="s">
        <v>59</v>
      </c>
      <c r="D1801" s="51" t="s">
        <v>63</v>
      </c>
      <c r="E1801" s="51" t="s">
        <v>53</v>
      </c>
      <c r="F1801" s="51">
        <v>148</v>
      </c>
      <c r="G1801" s="51">
        <v>205</v>
      </c>
    </row>
    <row r="1802" spans="1:7">
      <c r="A1802" s="51">
        <v>63</v>
      </c>
      <c r="B1802" s="51" t="s">
        <v>190</v>
      </c>
      <c r="C1802" s="51" t="s">
        <v>59</v>
      </c>
      <c r="D1802" s="51" t="s">
        <v>46</v>
      </c>
      <c r="E1802" s="51" t="s">
        <v>51</v>
      </c>
      <c r="F1802" s="51">
        <v>3</v>
      </c>
      <c r="G1802" s="51">
        <v>250</v>
      </c>
    </row>
    <row r="1803" spans="1:7">
      <c r="A1803" s="51">
        <v>63</v>
      </c>
      <c r="B1803" s="51" t="s">
        <v>190</v>
      </c>
      <c r="C1803" s="51" t="s">
        <v>59</v>
      </c>
      <c r="D1803" s="51" t="s">
        <v>46</v>
      </c>
      <c r="E1803" s="51" t="s">
        <v>52</v>
      </c>
      <c r="F1803" s="51">
        <v>76</v>
      </c>
      <c r="G1803" s="51">
        <v>250</v>
      </c>
    </row>
    <row r="1804" spans="1:7">
      <c r="A1804" s="51">
        <v>63</v>
      </c>
      <c r="B1804" s="51" t="s">
        <v>190</v>
      </c>
      <c r="C1804" s="51" t="s">
        <v>59</v>
      </c>
      <c r="D1804" s="51" t="s">
        <v>46</v>
      </c>
      <c r="E1804" s="51" t="s">
        <v>53</v>
      </c>
      <c r="F1804" s="51">
        <v>171</v>
      </c>
      <c r="G1804" s="51">
        <v>250</v>
      </c>
    </row>
    <row r="1805" spans="1:7">
      <c r="A1805" s="51">
        <v>63</v>
      </c>
      <c r="B1805" s="51" t="s">
        <v>190</v>
      </c>
      <c r="C1805" s="51" t="s">
        <v>1276</v>
      </c>
      <c r="D1805" s="51" t="s">
        <v>63</v>
      </c>
      <c r="E1805" s="51" t="s">
        <v>52</v>
      </c>
      <c r="F1805" s="51">
        <v>2</v>
      </c>
      <c r="G1805" s="51">
        <v>87</v>
      </c>
    </row>
    <row r="1806" spans="1:7">
      <c r="A1806" s="51">
        <v>63</v>
      </c>
      <c r="B1806" s="51" t="s">
        <v>190</v>
      </c>
      <c r="C1806" s="51" t="s">
        <v>1276</v>
      </c>
      <c r="D1806" s="51" t="s">
        <v>63</v>
      </c>
      <c r="E1806" s="51" t="s">
        <v>53</v>
      </c>
      <c r="F1806" s="51">
        <v>85</v>
      </c>
      <c r="G1806" s="51">
        <v>87</v>
      </c>
    </row>
    <row r="1807" spans="1:7">
      <c r="A1807" s="51">
        <v>63</v>
      </c>
      <c r="B1807" s="51" t="s">
        <v>190</v>
      </c>
      <c r="C1807" s="51" t="s">
        <v>1276</v>
      </c>
      <c r="D1807" s="51" t="s">
        <v>46</v>
      </c>
      <c r="E1807" s="51" t="s">
        <v>53</v>
      </c>
      <c r="F1807" s="51">
        <v>87</v>
      </c>
      <c r="G1807" s="51">
        <v>87</v>
      </c>
    </row>
    <row r="1808" spans="1:7">
      <c r="A1808" s="51">
        <v>63</v>
      </c>
      <c r="B1808" s="51" t="s">
        <v>190</v>
      </c>
      <c r="C1808" s="51" t="s">
        <v>61</v>
      </c>
      <c r="D1808" s="51" t="s">
        <v>63</v>
      </c>
      <c r="E1808" s="51" t="s">
        <v>48</v>
      </c>
      <c r="F1808" s="51">
        <v>3</v>
      </c>
      <c r="G1808" s="51">
        <v>125</v>
      </c>
    </row>
    <row r="1809" spans="1:7">
      <c r="A1809" s="51">
        <v>63</v>
      </c>
      <c r="B1809" s="51" t="s">
        <v>190</v>
      </c>
      <c r="C1809" s="51" t="s">
        <v>61</v>
      </c>
      <c r="D1809" s="51" t="s">
        <v>63</v>
      </c>
      <c r="E1809" s="51" t="s">
        <v>51</v>
      </c>
      <c r="F1809" s="51">
        <v>2</v>
      </c>
      <c r="G1809" s="51">
        <v>125</v>
      </c>
    </row>
    <row r="1810" spans="1:7">
      <c r="A1810" s="51">
        <v>63</v>
      </c>
      <c r="B1810" s="51" t="s">
        <v>190</v>
      </c>
      <c r="C1810" s="51" t="s">
        <v>61</v>
      </c>
      <c r="D1810" s="51" t="s">
        <v>63</v>
      </c>
      <c r="E1810" s="51" t="s">
        <v>52</v>
      </c>
      <c r="F1810" s="51">
        <v>11</v>
      </c>
      <c r="G1810" s="51">
        <v>125</v>
      </c>
    </row>
    <row r="1811" spans="1:7">
      <c r="A1811" s="51">
        <v>63</v>
      </c>
      <c r="B1811" s="51" t="s">
        <v>190</v>
      </c>
      <c r="C1811" s="51" t="s">
        <v>61</v>
      </c>
      <c r="D1811" s="51" t="s">
        <v>63</v>
      </c>
      <c r="E1811" s="51" t="s">
        <v>53</v>
      </c>
      <c r="F1811" s="51">
        <v>109</v>
      </c>
      <c r="G1811" s="51">
        <v>125</v>
      </c>
    </row>
    <row r="1812" spans="1:7">
      <c r="A1812" s="51">
        <v>63</v>
      </c>
      <c r="B1812" s="51" t="s">
        <v>190</v>
      </c>
      <c r="C1812" s="51" t="s">
        <v>61</v>
      </c>
      <c r="D1812" s="51" t="s">
        <v>46</v>
      </c>
      <c r="E1812" s="51" t="s">
        <v>48</v>
      </c>
      <c r="F1812" s="51">
        <v>1</v>
      </c>
      <c r="G1812" s="51">
        <v>129</v>
      </c>
    </row>
    <row r="1813" spans="1:7">
      <c r="A1813" s="51">
        <v>63</v>
      </c>
      <c r="B1813" s="51" t="s">
        <v>190</v>
      </c>
      <c r="C1813" s="51" t="s">
        <v>61</v>
      </c>
      <c r="D1813" s="51" t="s">
        <v>46</v>
      </c>
      <c r="E1813" s="51" t="s">
        <v>49</v>
      </c>
      <c r="F1813" s="51">
        <v>1</v>
      </c>
      <c r="G1813" s="51">
        <v>129</v>
      </c>
    </row>
    <row r="1814" spans="1:7">
      <c r="A1814" s="51">
        <v>63</v>
      </c>
      <c r="B1814" s="51" t="s">
        <v>190</v>
      </c>
      <c r="C1814" s="51" t="s">
        <v>61</v>
      </c>
      <c r="D1814" s="51" t="s">
        <v>46</v>
      </c>
      <c r="E1814" s="51" t="s">
        <v>51</v>
      </c>
      <c r="F1814" s="51">
        <v>1</v>
      </c>
      <c r="G1814" s="51">
        <v>129</v>
      </c>
    </row>
    <row r="1815" spans="1:7">
      <c r="A1815" s="51">
        <v>63</v>
      </c>
      <c r="B1815" s="51" t="s">
        <v>190</v>
      </c>
      <c r="C1815" s="51" t="s">
        <v>61</v>
      </c>
      <c r="D1815" s="51" t="s">
        <v>46</v>
      </c>
      <c r="E1815" s="51" t="s">
        <v>53</v>
      </c>
      <c r="F1815" s="51">
        <v>126</v>
      </c>
      <c r="G1815" s="51">
        <v>129</v>
      </c>
    </row>
    <row r="1816" spans="1:7">
      <c r="A1816" s="51">
        <v>63</v>
      </c>
      <c r="B1816" s="51" t="s">
        <v>190</v>
      </c>
      <c r="C1816" s="51" t="s">
        <v>45</v>
      </c>
      <c r="D1816" s="51" t="s">
        <v>63</v>
      </c>
      <c r="E1816" s="51" t="s">
        <v>48</v>
      </c>
      <c r="F1816" s="51">
        <v>4</v>
      </c>
      <c r="G1816" s="51"/>
    </row>
    <row r="1817" spans="1:7">
      <c r="A1817" s="51">
        <v>63</v>
      </c>
      <c r="B1817" s="51" t="s">
        <v>190</v>
      </c>
      <c r="C1817" s="51" t="s">
        <v>45</v>
      </c>
      <c r="D1817" s="51" t="s">
        <v>63</v>
      </c>
      <c r="E1817" s="51" t="s">
        <v>49</v>
      </c>
      <c r="F1817" s="51">
        <v>1</v>
      </c>
      <c r="G1817" s="51"/>
    </row>
    <row r="1818" spans="1:7">
      <c r="A1818" s="51">
        <v>63</v>
      </c>
      <c r="B1818" s="51" t="s">
        <v>190</v>
      </c>
      <c r="C1818" s="51" t="s">
        <v>45</v>
      </c>
      <c r="D1818" s="51" t="s">
        <v>63</v>
      </c>
      <c r="E1818" s="51" t="s">
        <v>50</v>
      </c>
      <c r="F1818" s="51">
        <v>1</v>
      </c>
      <c r="G1818" s="51"/>
    </row>
    <row r="1819" spans="1:7">
      <c r="A1819" s="51">
        <v>63</v>
      </c>
      <c r="B1819" s="51" t="s">
        <v>190</v>
      </c>
      <c r="C1819" s="51" t="s">
        <v>45</v>
      </c>
      <c r="D1819" s="51" t="s">
        <v>63</v>
      </c>
      <c r="E1819" s="51" t="s">
        <v>52</v>
      </c>
      <c r="F1819" s="51">
        <v>10</v>
      </c>
      <c r="G1819" s="51"/>
    </row>
    <row r="1820" spans="1:7">
      <c r="A1820" s="51">
        <v>63</v>
      </c>
      <c r="B1820" s="51" t="s">
        <v>190</v>
      </c>
      <c r="C1820" s="51" t="s">
        <v>45</v>
      </c>
      <c r="D1820" s="51" t="s">
        <v>63</v>
      </c>
      <c r="E1820" s="51" t="s">
        <v>53</v>
      </c>
      <c r="F1820" s="51">
        <v>29</v>
      </c>
      <c r="G1820" s="51"/>
    </row>
    <row r="1821" spans="1:7">
      <c r="A1821" s="51">
        <v>63</v>
      </c>
      <c r="B1821" s="51" t="s">
        <v>190</v>
      </c>
      <c r="C1821" s="51" t="s">
        <v>45</v>
      </c>
      <c r="D1821" s="51" t="s">
        <v>46</v>
      </c>
      <c r="E1821" s="51" t="s">
        <v>48</v>
      </c>
      <c r="F1821" s="51">
        <v>9</v>
      </c>
      <c r="G1821" s="51"/>
    </row>
    <row r="1822" spans="1:7">
      <c r="A1822" s="51">
        <v>63</v>
      </c>
      <c r="B1822" s="51" t="s">
        <v>190</v>
      </c>
      <c r="C1822" s="51" t="s">
        <v>45</v>
      </c>
      <c r="D1822" s="51" t="s">
        <v>46</v>
      </c>
      <c r="E1822" s="51" t="s">
        <v>52</v>
      </c>
      <c r="F1822" s="51">
        <v>2</v>
      </c>
      <c r="G1822" s="51"/>
    </row>
    <row r="1823" spans="1:7">
      <c r="A1823" s="51">
        <v>63</v>
      </c>
      <c r="B1823" s="51" t="s">
        <v>190</v>
      </c>
      <c r="C1823" s="51" t="s">
        <v>45</v>
      </c>
      <c r="D1823" s="51" t="s">
        <v>46</v>
      </c>
      <c r="E1823" s="51" t="s">
        <v>53</v>
      </c>
      <c r="F1823" s="51">
        <v>33</v>
      </c>
      <c r="G1823" s="51"/>
    </row>
    <row r="1824" spans="1:7">
      <c r="A1824" s="51">
        <v>66</v>
      </c>
      <c r="B1824" s="51" t="s">
        <v>191</v>
      </c>
      <c r="C1824" s="51" t="s">
        <v>1350</v>
      </c>
      <c r="D1824" s="51" t="s">
        <v>63</v>
      </c>
      <c r="E1824" s="51" t="s">
        <v>1349</v>
      </c>
      <c r="F1824" s="51">
        <v>552</v>
      </c>
      <c r="G1824" s="51"/>
    </row>
    <row r="1825" spans="1:7">
      <c r="A1825" s="51">
        <v>66</v>
      </c>
      <c r="B1825" s="51" t="s">
        <v>191</v>
      </c>
      <c r="C1825" s="51" t="s">
        <v>1350</v>
      </c>
      <c r="D1825" s="51" t="s">
        <v>46</v>
      </c>
      <c r="E1825" s="51" t="s">
        <v>1349</v>
      </c>
      <c r="F1825" s="51">
        <v>586</v>
      </c>
      <c r="G1825" s="51"/>
    </row>
    <row r="1826" spans="1:7">
      <c r="A1826" s="51">
        <v>66</v>
      </c>
      <c r="B1826" s="51" t="s">
        <v>191</v>
      </c>
      <c r="C1826" s="51" t="s">
        <v>54</v>
      </c>
      <c r="D1826" s="51" t="s">
        <v>63</v>
      </c>
      <c r="E1826" s="51" t="s">
        <v>48</v>
      </c>
      <c r="F1826" s="51">
        <v>130</v>
      </c>
      <c r="G1826" s="51">
        <v>158</v>
      </c>
    </row>
    <row r="1827" spans="1:7">
      <c r="A1827" s="51">
        <v>66</v>
      </c>
      <c r="B1827" s="51" t="s">
        <v>191</v>
      </c>
      <c r="C1827" s="51" t="s">
        <v>54</v>
      </c>
      <c r="D1827" s="51" t="s">
        <v>63</v>
      </c>
      <c r="E1827" s="51" t="s">
        <v>49</v>
      </c>
      <c r="F1827" s="51">
        <v>19</v>
      </c>
      <c r="G1827" s="51">
        <v>158</v>
      </c>
    </row>
    <row r="1828" spans="1:7">
      <c r="A1828" s="51">
        <v>66</v>
      </c>
      <c r="B1828" s="51" t="s">
        <v>191</v>
      </c>
      <c r="C1828" s="51" t="s">
        <v>54</v>
      </c>
      <c r="D1828" s="51" t="s">
        <v>63</v>
      </c>
      <c r="E1828" s="51" t="s">
        <v>50</v>
      </c>
      <c r="F1828" s="51">
        <v>1</v>
      </c>
      <c r="G1828" s="51">
        <v>158</v>
      </c>
    </row>
    <row r="1829" spans="1:7">
      <c r="A1829" s="51">
        <v>66</v>
      </c>
      <c r="B1829" s="51" t="s">
        <v>191</v>
      </c>
      <c r="C1829" s="51" t="s">
        <v>54</v>
      </c>
      <c r="D1829" s="51" t="s">
        <v>63</v>
      </c>
      <c r="E1829" s="51" t="s">
        <v>51</v>
      </c>
      <c r="F1829" s="51">
        <v>1</v>
      </c>
      <c r="G1829" s="51">
        <v>158</v>
      </c>
    </row>
    <row r="1830" spans="1:7">
      <c r="A1830" s="51">
        <v>66</v>
      </c>
      <c r="B1830" s="51" t="s">
        <v>191</v>
      </c>
      <c r="C1830" s="51" t="s">
        <v>54</v>
      </c>
      <c r="D1830" s="51" t="s">
        <v>63</v>
      </c>
      <c r="E1830" s="51" t="s">
        <v>52</v>
      </c>
      <c r="F1830" s="51">
        <v>2</v>
      </c>
      <c r="G1830" s="51">
        <v>158</v>
      </c>
    </row>
    <row r="1831" spans="1:7">
      <c r="A1831" s="51">
        <v>66</v>
      </c>
      <c r="B1831" s="51" t="s">
        <v>191</v>
      </c>
      <c r="C1831" s="51" t="s">
        <v>54</v>
      </c>
      <c r="D1831" s="51" t="s">
        <v>63</v>
      </c>
      <c r="E1831" s="51" t="s">
        <v>53</v>
      </c>
      <c r="F1831" s="51">
        <v>5</v>
      </c>
      <c r="G1831" s="51">
        <v>158</v>
      </c>
    </row>
    <row r="1832" spans="1:7">
      <c r="A1832" s="51">
        <v>66</v>
      </c>
      <c r="B1832" s="51" t="s">
        <v>191</v>
      </c>
      <c r="C1832" s="51" t="s">
        <v>54</v>
      </c>
      <c r="D1832" s="51" t="s">
        <v>46</v>
      </c>
      <c r="E1832" s="51" t="s">
        <v>48</v>
      </c>
      <c r="F1832" s="51">
        <v>133</v>
      </c>
      <c r="G1832" s="51">
        <v>151</v>
      </c>
    </row>
    <row r="1833" spans="1:7">
      <c r="A1833" s="51">
        <v>66</v>
      </c>
      <c r="B1833" s="51" t="s">
        <v>191</v>
      </c>
      <c r="C1833" s="51" t="s">
        <v>54</v>
      </c>
      <c r="D1833" s="51" t="s">
        <v>46</v>
      </c>
      <c r="E1833" s="51" t="s">
        <v>49</v>
      </c>
      <c r="F1833" s="51">
        <v>9</v>
      </c>
      <c r="G1833" s="51">
        <v>151</v>
      </c>
    </row>
    <row r="1834" spans="1:7">
      <c r="A1834" s="51">
        <v>66</v>
      </c>
      <c r="B1834" s="51" t="s">
        <v>191</v>
      </c>
      <c r="C1834" s="51" t="s">
        <v>54</v>
      </c>
      <c r="D1834" s="51" t="s">
        <v>46</v>
      </c>
      <c r="E1834" s="51" t="s">
        <v>52</v>
      </c>
      <c r="F1834" s="51">
        <v>2</v>
      </c>
      <c r="G1834" s="51">
        <v>151</v>
      </c>
    </row>
    <row r="1835" spans="1:7">
      <c r="A1835" s="51">
        <v>66</v>
      </c>
      <c r="B1835" s="51" t="s">
        <v>191</v>
      </c>
      <c r="C1835" s="51" t="s">
        <v>54</v>
      </c>
      <c r="D1835" s="51" t="s">
        <v>46</v>
      </c>
      <c r="E1835" s="51" t="s">
        <v>53</v>
      </c>
      <c r="F1835" s="51">
        <v>7</v>
      </c>
      <c r="G1835" s="51">
        <v>151</v>
      </c>
    </row>
    <row r="1836" spans="1:7">
      <c r="A1836" s="51">
        <v>66</v>
      </c>
      <c r="B1836" s="51" t="s">
        <v>191</v>
      </c>
      <c r="C1836" s="51" t="s">
        <v>55</v>
      </c>
      <c r="D1836" s="51" t="s">
        <v>63</v>
      </c>
      <c r="E1836" s="51" t="s">
        <v>48</v>
      </c>
      <c r="F1836" s="51">
        <v>87</v>
      </c>
      <c r="G1836" s="51">
        <v>1821</v>
      </c>
    </row>
    <row r="1837" spans="1:7">
      <c r="A1837" s="51">
        <v>66</v>
      </c>
      <c r="B1837" s="51" t="s">
        <v>191</v>
      </c>
      <c r="C1837" s="51" t="s">
        <v>55</v>
      </c>
      <c r="D1837" s="51" t="s">
        <v>63</v>
      </c>
      <c r="E1837" s="51" t="s">
        <v>49</v>
      </c>
      <c r="F1837" s="51">
        <v>597</v>
      </c>
      <c r="G1837" s="51">
        <v>1821</v>
      </c>
    </row>
    <row r="1838" spans="1:7">
      <c r="A1838" s="51">
        <v>66</v>
      </c>
      <c r="B1838" s="51" t="s">
        <v>191</v>
      </c>
      <c r="C1838" s="51" t="s">
        <v>55</v>
      </c>
      <c r="D1838" s="51" t="s">
        <v>63</v>
      </c>
      <c r="E1838" s="51" t="s">
        <v>50</v>
      </c>
      <c r="F1838" s="51">
        <v>128</v>
      </c>
      <c r="G1838" s="51">
        <v>1821</v>
      </c>
    </row>
    <row r="1839" spans="1:7">
      <c r="A1839" s="51">
        <v>66</v>
      </c>
      <c r="B1839" s="51" t="s">
        <v>191</v>
      </c>
      <c r="C1839" s="51" t="s">
        <v>55</v>
      </c>
      <c r="D1839" s="51" t="s">
        <v>63</v>
      </c>
      <c r="E1839" s="51" t="s">
        <v>51</v>
      </c>
      <c r="F1839" s="51">
        <v>18</v>
      </c>
      <c r="G1839" s="51">
        <v>1821</v>
      </c>
    </row>
    <row r="1840" spans="1:7">
      <c r="A1840" s="51">
        <v>66</v>
      </c>
      <c r="B1840" s="51" t="s">
        <v>191</v>
      </c>
      <c r="C1840" s="51" t="s">
        <v>55</v>
      </c>
      <c r="D1840" s="51" t="s">
        <v>63</v>
      </c>
      <c r="E1840" s="51" t="s">
        <v>52</v>
      </c>
      <c r="F1840" s="51">
        <v>60</v>
      </c>
      <c r="G1840" s="51">
        <v>1821</v>
      </c>
    </row>
    <row r="1841" spans="1:7">
      <c r="A1841" s="51">
        <v>66</v>
      </c>
      <c r="B1841" s="51" t="s">
        <v>191</v>
      </c>
      <c r="C1841" s="51" t="s">
        <v>55</v>
      </c>
      <c r="D1841" s="51" t="s">
        <v>63</v>
      </c>
      <c r="E1841" s="51" t="s">
        <v>53</v>
      </c>
      <c r="F1841" s="51">
        <v>931</v>
      </c>
      <c r="G1841" s="51">
        <v>1821</v>
      </c>
    </row>
    <row r="1842" spans="1:7">
      <c r="A1842" s="51">
        <v>66</v>
      </c>
      <c r="B1842" s="51" t="s">
        <v>191</v>
      </c>
      <c r="C1842" s="51" t="s">
        <v>55</v>
      </c>
      <c r="D1842" s="51" t="s">
        <v>46</v>
      </c>
      <c r="E1842" s="51" t="s">
        <v>48</v>
      </c>
      <c r="F1842" s="51">
        <v>88</v>
      </c>
      <c r="G1842" s="51">
        <v>1913</v>
      </c>
    </row>
    <row r="1843" spans="1:7">
      <c r="A1843" s="51">
        <v>66</v>
      </c>
      <c r="B1843" s="51" t="s">
        <v>191</v>
      </c>
      <c r="C1843" s="51" t="s">
        <v>55</v>
      </c>
      <c r="D1843" s="51" t="s">
        <v>46</v>
      </c>
      <c r="E1843" s="51" t="s">
        <v>49</v>
      </c>
      <c r="F1843" s="51">
        <v>600</v>
      </c>
      <c r="G1843" s="51">
        <v>1913</v>
      </c>
    </row>
    <row r="1844" spans="1:7">
      <c r="A1844" s="51">
        <v>66</v>
      </c>
      <c r="B1844" s="51" t="s">
        <v>191</v>
      </c>
      <c r="C1844" s="51" t="s">
        <v>55</v>
      </c>
      <c r="D1844" s="51" t="s">
        <v>46</v>
      </c>
      <c r="E1844" s="51" t="s">
        <v>50</v>
      </c>
      <c r="F1844" s="51">
        <v>85</v>
      </c>
      <c r="G1844" s="51">
        <v>1913</v>
      </c>
    </row>
    <row r="1845" spans="1:7">
      <c r="A1845" s="51">
        <v>66</v>
      </c>
      <c r="B1845" s="51" t="s">
        <v>191</v>
      </c>
      <c r="C1845" s="51" t="s">
        <v>55</v>
      </c>
      <c r="D1845" s="51" t="s">
        <v>46</v>
      </c>
      <c r="E1845" s="51" t="s">
        <v>51</v>
      </c>
      <c r="F1845" s="51">
        <v>12</v>
      </c>
      <c r="G1845" s="51">
        <v>1913</v>
      </c>
    </row>
    <row r="1846" spans="1:7">
      <c r="A1846" s="51">
        <v>66</v>
      </c>
      <c r="B1846" s="51" t="s">
        <v>191</v>
      </c>
      <c r="C1846" s="51" t="s">
        <v>55</v>
      </c>
      <c r="D1846" s="51" t="s">
        <v>46</v>
      </c>
      <c r="E1846" s="51" t="s">
        <v>52</v>
      </c>
      <c r="F1846" s="51">
        <v>26</v>
      </c>
      <c r="G1846" s="51">
        <v>1913</v>
      </c>
    </row>
    <row r="1847" spans="1:7">
      <c r="A1847" s="51">
        <v>66</v>
      </c>
      <c r="B1847" s="51" t="s">
        <v>191</v>
      </c>
      <c r="C1847" s="51" t="s">
        <v>55</v>
      </c>
      <c r="D1847" s="51" t="s">
        <v>46</v>
      </c>
      <c r="E1847" s="51" t="s">
        <v>53</v>
      </c>
      <c r="F1847" s="51">
        <v>1102</v>
      </c>
      <c r="G1847" s="51">
        <v>1913</v>
      </c>
    </row>
    <row r="1848" spans="1:7">
      <c r="A1848" s="51">
        <v>66</v>
      </c>
      <c r="B1848" s="51" t="s">
        <v>191</v>
      </c>
      <c r="C1848" s="51" t="s">
        <v>56</v>
      </c>
      <c r="D1848" s="51" t="s">
        <v>63</v>
      </c>
      <c r="E1848" s="51" t="s">
        <v>49</v>
      </c>
      <c r="F1848" s="51">
        <v>55</v>
      </c>
      <c r="G1848" s="51">
        <v>1275</v>
      </c>
    </row>
    <row r="1849" spans="1:7">
      <c r="A1849" s="51">
        <v>66</v>
      </c>
      <c r="B1849" s="51" t="s">
        <v>191</v>
      </c>
      <c r="C1849" s="51" t="s">
        <v>56</v>
      </c>
      <c r="D1849" s="51" t="s">
        <v>63</v>
      </c>
      <c r="E1849" s="51" t="s">
        <v>50</v>
      </c>
      <c r="F1849" s="51">
        <v>404</v>
      </c>
      <c r="G1849" s="51">
        <v>1275</v>
      </c>
    </row>
    <row r="1850" spans="1:7">
      <c r="A1850" s="51">
        <v>66</v>
      </c>
      <c r="B1850" s="51" t="s">
        <v>191</v>
      </c>
      <c r="C1850" s="51" t="s">
        <v>56</v>
      </c>
      <c r="D1850" s="51" t="s">
        <v>63</v>
      </c>
      <c r="E1850" s="51" t="s">
        <v>51</v>
      </c>
      <c r="F1850" s="51">
        <v>147</v>
      </c>
      <c r="G1850" s="51">
        <v>1275</v>
      </c>
    </row>
    <row r="1851" spans="1:7">
      <c r="A1851" s="51">
        <v>66</v>
      </c>
      <c r="B1851" s="51" t="s">
        <v>191</v>
      </c>
      <c r="C1851" s="51" t="s">
        <v>56</v>
      </c>
      <c r="D1851" s="51" t="s">
        <v>63</v>
      </c>
      <c r="E1851" s="51" t="s">
        <v>52</v>
      </c>
      <c r="F1851" s="51">
        <v>206</v>
      </c>
      <c r="G1851" s="51">
        <v>1275</v>
      </c>
    </row>
    <row r="1852" spans="1:7">
      <c r="A1852" s="51">
        <v>66</v>
      </c>
      <c r="B1852" s="51" t="s">
        <v>191</v>
      </c>
      <c r="C1852" s="51" t="s">
        <v>56</v>
      </c>
      <c r="D1852" s="51" t="s">
        <v>63</v>
      </c>
      <c r="E1852" s="51" t="s">
        <v>53</v>
      </c>
      <c r="F1852" s="51">
        <v>463</v>
      </c>
      <c r="G1852" s="51">
        <v>1275</v>
      </c>
    </row>
    <row r="1853" spans="1:7">
      <c r="A1853" s="51">
        <v>66</v>
      </c>
      <c r="B1853" s="51" t="s">
        <v>191</v>
      </c>
      <c r="C1853" s="51" t="s">
        <v>56</v>
      </c>
      <c r="D1853" s="51" t="s">
        <v>46</v>
      </c>
      <c r="E1853" s="51" t="s">
        <v>49</v>
      </c>
      <c r="F1853" s="51">
        <v>54</v>
      </c>
      <c r="G1853" s="51">
        <v>1312</v>
      </c>
    </row>
    <row r="1854" spans="1:7">
      <c r="A1854" s="51">
        <v>66</v>
      </c>
      <c r="B1854" s="51" t="s">
        <v>191</v>
      </c>
      <c r="C1854" s="51" t="s">
        <v>56</v>
      </c>
      <c r="D1854" s="51" t="s">
        <v>46</v>
      </c>
      <c r="E1854" s="51" t="s">
        <v>50</v>
      </c>
      <c r="F1854" s="51">
        <v>416</v>
      </c>
      <c r="G1854" s="51">
        <v>1312</v>
      </c>
    </row>
    <row r="1855" spans="1:7">
      <c r="A1855" s="51">
        <v>66</v>
      </c>
      <c r="B1855" s="51" t="s">
        <v>191</v>
      </c>
      <c r="C1855" s="51" t="s">
        <v>56</v>
      </c>
      <c r="D1855" s="51" t="s">
        <v>46</v>
      </c>
      <c r="E1855" s="51" t="s">
        <v>51</v>
      </c>
      <c r="F1855" s="51">
        <v>131</v>
      </c>
      <c r="G1855" s="51">
        <v>1312</v>
      </c>
    </row>
    <row r="1856" spans="1:7">
      <c r="A1856" s="51">
        <v>66</v>
      </c>
      <c r="B1856" s="51" t="s">
        <v>191</v>
      </c>
      <c r="C1856" s="51" t="s">
        <v>56</v>
      </c>
      <c r="D1856" s="51" t="s">
        <v>46</v>
      </c>
      <c r="E1856" s="51" t="s">
        <v>52</v>
      </c>
      <c r="F1856" s="51">
        <v>130</v>
      </c>
      <c r="G1856" s="51">
        <v>1312</v>
      </c>
    </row>
    <row r="1857" spans="1:7">
      <c r="A1857" s="51">
        <v>66</v>
      </c>
      <c r="B1857" s="51" t="s">
        <v>191</v>
      </c>
      <c r="C1857" s="51" t="s">
        <v>56</v>
      </c>
      <c r="D1857" s="51" t="s">
        <v>46</v>
      </c>
      <c r="E1857" s="51" t="s">
        <v>53</v>
      </c>
      <c r="F1857" s="51">
        <v>581</v>
      </c>
      <c r="G1857" s="51">
        <v>1312</v>
      </c>
    </row>
    <row r="1858" spans="1:7">
      <c r="A1858" s="51">
        <v>66</v>
      </c>
      <c r="B1858" s="51" t="s">
        <v>191</v>
      </c>
      <c r="C1858" s="51" t="s">
        <v>1273</v>
      </c>
      <c r="D1858" s="51" t="s">
        <v>63</v>
      </c>
      <c r="E1858" s="51" t="s">
        <v>50</v>
      </c>
      <c r="F1858" s="51">
        <v>30</v>
      </c>
      <c r="G1858" s="51">
        <v>1794</v>
      </c>
    </row>
    <row r="1859" spans="1:7">
      <c r="A1859" s="51">
        <v>66</v>
      </c>
      <c r="B1859" s="51" t="s">
        <v>191</v>
      </c>
      <c r="C1859" s="51" t="s">
        <v>1273</v>
      </c>
      <c r="D1859" s="51" t="s">
        <v>63</v>
      </c>
      <c r="E1859" s="51" t="s">
        <v>51</v>
      </c>
      <c r="F1859" s="51">
        <v>126</v>
      </c>
      <c r="G1859" s="51">
        <v>1794</v>
      </c>
    </row>
    <row r="1860" spans="1:7">
      <c r="A1860" s="51">
        <v>66</v>
      </c>
      <c r="B1860" s="51" t="s">
        <v>191</v>
      </c>
      <c r="C1860" s="51" t="s">
        <v>1273</v>
      </c>
      <c r="D1860" s="51" t="s">
        <v>63</v>
      </c>
      <c r="E1860" s="51" t="s">
        <v>52</v>
      </c>
      <c r="F1860" s="51">
        <v>485</v>
      </c>
      <c r="G1860" s="51">
        <v>1794</v>
      </c>
    </row>
    <row r="1861" spans="1:7">
      <c r="A1861" s="51">
        <v>66</v>
      </c>
      <c r="B1861" s="51" t="s">
        <v>191</v>
      </c>
      <c r="C1861" s="51" t="s">
        <v>1273</v>
      </c>
      <c r="D1861" s="51" t="s">
        <v>63</v>
      </c>
      <c r="E1861" s="51" t="s">
        <v>53</v>
      </c>
      <c r="F1861" s="51">
        <v>1153</v>
      </c>
      <c r="G1861" s="51">
        <v>1794</v>
      </c>
    </row>
    <row r="1862" spans="1:7">
      <c r="A1862" s="51">
        <v>66</v>
      </c>
      <c r="B1862" s="51" t="s">
        <v>191</v>
      </c>
      <c r="C1862" s="51" t="s">
        <v>1273</v>
      </c>
      <c r="D1862" s="51" t="s">
        <v>46</v>
      </c>
      <c r="E1862" s="51" t="s">
        <v>50</v>
      </c>
      <c r="F1862" s="51">
        <v>52</v>
      </c>
      <c r="G1862" s="51">
        <v>1883</v>
      </c>
    </row>
    <row r="1863" spans="1:7">
      <c r="A1863" s="51">
        <v>66</v>
      </c>
      <c r="B1863" s="51" t="s">
        <v>191</v>
      </c>
      <c r="C1863" s="51" t="s">
        <v>1273</v>
      </c>
      <c r="D1863" s="51" t="s">
        <v>46</v>
      </c>
      <c r="E1863" s="51" t="s">
        <v>51</v>
      </c>
      <c r="F1863" s="51">
        <v>165</v>
      </c>
      <c r="G1863" s="51">
        <v>1883</v>
      </c>
    </row>
    <row r="1864" spans="1:7">
      <c r="A1864" s="51">
        <v>66</v>
      </c>
      <c r="B1864" s="51" t="s">
        <v>191</v>
      </c>
      <c r="C1864" s="51" t="s">
        <v>1273</v>
      </c>
      <c r="D1864" s="51" t="s">
        <v>46</v>
      </c>
      <c r="E1864" s="51" t="s">
        <v>52</v>
      </c>
      <c r="F1864" s="51">
        <v>470</v>
      </c>
      <c r="G1864" s="51">
        <v>1883</v>
      </c>
    </row>
    <row r="1865" spans="1:7">
      <c r="A1865" s="51">
        <v>66</v>
      </c>
      <c r="B1865" s="51" t="s">
        <v>191</v>
      </c>
      <c r="C1865" s="51" t="s">
        <v>1273</v>
      </c>
      <c r="D1865" s="51" t="s">
        <v>46</v>
      </c>
      <c r="E1865" s="51" t="s">
        <v>53</v>
      </c>
      <c r="F1865" s="51">
        <v>1196</v>
      </c>
      <c r="G1865" s="51">
        <v>1883</v>
      </c>
    </row>
    <row r="1866" spans="1:7">
      <c r="A1866" s="51">
        <v>66</v>
      </c>
      <c r="B1866" s="51" t="s">
        <v>191</v>
      </c>
      <c r="C1866" s="51" t="s">
        <v>1274</v>
      </c>
      <c r="D1866" s="51" t="s">
        <v>63</v>
      </c>
      <c r="E1866" s="51" t="s">
        <v>50</v>
      </c>
      <c r="F1866" s="51">
        <v>8</v>
      </c>
      <c r="G1866" s="51">
        <v>217</v>
      </c>
    </row>
    <row r="1867" spans="1:7">
      <c r="A1867" s="51">
        <v>66</v>
      </c>
      <c r="B1867" s="51" t="s">
        <v>191</v>
      </c>
      <c r="C1867" s="51" t="s">
        <v>1274</v>
      </c>
      <c r="D1867" s="51" t="s">
        <v>63</v>
      </c>
      <c r="E1867" s="51" t="s">
        <v>51</v>
      </c>
      <c r="F1867" s="51">
        <v>13</v>
      </c>
      <c r="G1867" s="51">
        <v>217</v>
      </c>
    </row>
    <row r="1868" spans="1:7">
      <c r="A1868" s="51">
        <v>66</v>
      </c>
      <c r="B1868" s="51" t="s">
        <v>191</v>
      </c>
      <c r="C1868" s="51" t="s">
        <v>1274</v>
      </c>
      <c r="D1868" s="51" t="s">
        <v>63</v>
      </c>
      <c r="E1868" s="51" t="s">
        <v>52</v>
      </c>
      <c r="F1868" s="51">
        <v>54</v>
      </c>
      <c r="G1868" s="51">
        <v>217</v>
      </c>
    </row>
    <row r="1869" spans="1:7">
      <c r="A1869" s="51">
        <v>66</v>
      </c>
      <c r="B1869" s="51" t="s">
        <v>191</v>
      </c>
      <c r="C1869" s="51" t="s">
        <v>1274</v>
      </c>
      <c r="D1869" s="51" t="s">
        <v>63</v>
      </c>
      <c r="E1869" s="51" t="s">
        <v>53</v>
      </c>
      <c r="F1869" s="51">
        <v>142</v>
      </c>
      <c r="G1869" s="51">
        <v>217</v>
      </c>
    </row>
    <row r="1870" spans="1:7">
      <c r="A1870" s="51">
        <v>66</v>
      </c>
      <c r="B1870" s="51" t="s">
        <v>191</v>
      </c>
      <c r="C1870" s="51" t="s">
        <v>1274</v>
      </c>
      <c r="D1870" s="51" t="s">
        <v>46</v>
      </c>
      <c r="E1870" s="51" t="s">
        <v>50</v>
      </c>
      <c r="F1870" s="51">
        <v>5</v>
      </c>
      <c r="G1870" s="51">
        <v>194</v>
      </c>
    </row>
    <row r="1871" spans="1:7">
      <c r="A1871" s="51">
        <v>66</v>
      </c>
      <c r="B1871" s="51" t="s">
        <v>191</v>
      </c>
      <c r="C1871" s="51" t="s">
        <v>1274</v>
      </c>
      <c r="D1871" s="51" t="s">
        <v>46</v>
      </c>
      <c r="E1871" s="51" t="s">
        <v>51</v>
      </c>
      <c r="F1871" s="51">
        <v>17</v>
      </c>
      <c r="G1871" s="51">
        <v>194</v>
      </c>
    </row>
    <row r="1872" spans="1:7">
      <c r="A1872" s="51">
        <v>66</v>
      </c>
      <c r="B1872" s="51" t="s">
        <v>191</v>
      </c>
      <c r="C1872" s="51" t="s">
        <v>1274</v>
      </c>
      <c r="D1872" s="51" t="s">
        <v>46</v>
      </c>
      <c r="E1872" s="51" t="s">
        <v>52</v>
      </c>
      <c r="F1872" s="51">
        <v>44</v>
      </c>
      <c r="G1872" s="51">
        <v>194</v>
      </c>
    </row>
    <row r="1873" spans="1:7">
      <c r="A1873" s="51">
        <v>66</v>
      </c>
      <c r="B1873" s="51" t="s">
        <v>191</v>
      </c>
      <c r="C1873" s="51" t="s">
        <v>1274</v>
      </c>
      <c r="D1873" s="51" t="s">
        <v>46</v>
      </c>
      <c r="E1873" s="51" t="s">
        <v>53</v>
      </c>
      <c r="F1873" s="51">
        <v>128</v>
      </c>
      <c r="G1873" s="51">
        <v>194</v>
      </c>
    </row>
    <row r="1874" spans="1:7">
      <c r="A1874" s="51">
        <v>66</v>
      </c>
      <c r="B1874" s="51" t="s">
        <v>191</v>
      </c>
      <c r="C1874" s="51" t="s">
        <v>109</v>
      </c>
      <c r="D1874" s="51" t="s">
        <v>63</v>
      </c>
      <c r="E1874" s="51" t="s">
        <v>52</v>
      </c>
      <c r="F1874" s="51">
        <v>13</v>
      </c>
      <c r="G1874" s="51">
        <v>54</v>
      </c>
    </row>
    <row r="1875" spans="1:7">
      <c r="A1875" s="51">
        <v>66</v>
      </c>
      <c r="B1875" s="51" t="s">
        <v>191</v>
      </c>
      <c r="C1875" s="51" t="s">
        <v>109</v>
      </c>
      <c r="D1875" s="51" t="s">
        <v>63</v>
      </c>
      <c r="E1875" s="51" t="s">
        <v>53</v>
      </c>
      <c r="F1875" s="51">
        <v>41</v>
      </c>
      <c r="G1875" s="51">
        <v>54</v>
      </c>
    </row>
    <row r="1876" spans="1:7">
      <c r="A1876" s="51">
        <v>66</v>
      </c>
      <c r="B1876" s="51" t="s">
        <v>191</v>
      </c>
      <c r="C1876" s="51" t="s">
        <v>109</v>
      </c>
      <c r="D1876" s="51" t="s">
        <v>46</v>
      </c>
      <c r="E1876" s="51" t="s">
        <v>51</v>
      </c>
      <c r="F1876" s="51">
        <v>1</v>
      </c>
      <c r="G1876" s="51">
        <v>66</v>
      </c>
    </row>
    <row r="1877" spans="1:7">
      <c r="A1877" s="51">
        <v>66</v>
      </c>
      <c r="B1877" s="51" t="s">
        <v>191</v>
      </c>
      <c r="C1877" s="51" t="s">
        <v>109</v>
      </c>
      <c r="D1877" s="51" t="s">
        <v>46</v>
      </c>
      <c r="E1877" s="51" t="s">
        <v>52</v>
      </c>
      <c r="F1877" s="51">
        <v>12</v>
      </c>
      <c r="G1877" s="51">
        <v>66</v>
      </c>
    </row>
    <row r="1878" spans="1:7">
      <c r="A1878" s="51">
        <v>66</v>
      </c>
      <c r="B1878" s="51" t="s">
        <v>191</v>
      </c>
      <c r="C1878" s="51" t="s">
        <v>109</v>
      </c>
      <c r="D1878" s="51" t="s">
        <v>46</v>
      </c>
      <c r="E1878" s="51" t="s">
        <v>53</v>
      </c>
      <c r="F1878" s="51">
        <v>53</v>
      </c>
      <c r="G1878" s="51">
        <v>66</v>
      </c>
    </row>
    <row r="1879" spans="1:7">
      <c r="A1879" s="51">
        <v>66</v>
      </c>
      <c r="B1879" s="51" t="s">
        <v>191</v>
      </c>
      <c r="C1879" s="51" t="s">
        <v>1275</v>
      </c>
      <c r="D1879" s="51" t="s">
        <v>63</v>
      </c>
      <c r="E1879" s="51" t="s">
        <v>51</v>
      </c>
      <c r="F1879" s="51">
        <v>6</v>
      </c>
      <c r="G1879" s="51">
        <v>637</v>
      </c>
    </row>
    <row r="1880" spans="1:7">
      <c r="A1880" s="51">
        <v>66</v>
      </c>
      <c r="B1880" s="51" t="s">
        <v>191</v>
      </c>
      <c r="C1880" s="51" t="s">
        <v>1275</v>
      </c>
      <c r="D1880" s="51" t="s">
        <v>63</v>
      </c>
      <c r="E1880" s="51" t="s">
        <v>52</v>
      </c>
      <c r="F1880" s="51">
        <v>139</v>
      </c>
      <c r="G1880" s="51">
        <v>637</v>
      </c>
    </row>
    <row r="1881" spans="1:7">
      <c r="A1881" s="51">
        <v>66</v>
      </c>
      <c r="B1881" s="51" t="s">
        <v>191</v>
      </c>
      <c r="C1881" s="51" t="s">
        <v>1275</v>
      </c>
      <c r="D1881" s="51" t="s">
        <v>63</v>
      </c>
      <c r="E1881" s="51" t="s">
        <v>53</v>
      </c>
      <c r="F1881" s="51">
        <v>492</v>
      </c>
      <c r="G1881" s="51">
        <v>637</v>
      </c>
    </row>
    <row r="1882" spans="1:7">
      <c r="A1882" s="51">
        <v>66</v>
      </c>
      <c r="B1882" s="51" t="s">
        <v>191</v>
      </c>
      <c r="C1882" s="51" t="s">
        <v>1275</v>
      </c>
      <c r="D1882" s="51" t="s">
        <v>46</v>
      </c>
      <c r="E1882" s="51" t="s">
        <v>51</v>
      </c>
      <c r="F1882" s="51">
        <v>8</v>
      </c>
      <c r="G1882" s="51">
        <v>807</v>
      </c>
    </row>
    <row r="1883" spans="1:7">
      <c r="A1883" s="51">
        <v>66</v>
      </c>
      <c r="B1883" s="51" t="s">
        <v>191</v>
      </c>
      <c r="C1883" s="51" t="s">
        <v>1275</v>
      </c>
      <c r="D1883" s="51" t="s">
        <v>46</v>
      </c>
      <c r="E1883" s="51" t="s">
        <v>52</v>
      </c>
      <c r="F1883" s="51">
        <v>213</v>
      </c>
      <c r="G1883" s="51">
        <v>807</v>
      </c>
    </row>
    <row r="1884" spans="1:7">
      <c r="A1884" s="51">
        <v>66</v>
      </c>
      <c r="B1884" s="51" t="s">
        <v>191</v>
      </c>
      <c r="C1884" s="51" t="s">
        <v>1275</v>
      </c>
      <c r="D1884" s="51" t="s">
        <v>46</v>
      </c>
      <c r="E1884" s="51" t="s">
        <v>53</v>
      </c>
      <c r="F1884" s="51">
        <v>586</v>
      </c>
      <c r="G1884" s="51">
        <v>807</v>
      </c>
    </row>
    <row r="1885" spans="1:7">
      <c r="A1885" s="51">
        <v>66</v>
      </c>
      <c r="B1885" s="51" t="s">
        <v>191</v>
      </c>
      <c r="C1885" s="51" t="s">
        <v>59</v>
      </c>
      <c r="D1885" s="51" t="s">
        <v>63</v>
      </c>
      <c r="E1885" s="51" t="s">
        <v>51</v>
      </c>
      <c r="F1885" s="51">
        <v>18</v>
      </c>
      <c r="G1885" s="51">
        <v>822</v>
      </c>
    </row>
    <row r="1886" spans="1:7">
      <c r="A1886" s="51">
        <v>66</v>
      </c>
      <c r="B1886" s="51" t="s">
        <v>191</v>
      </c>
      <c r="C1886" s="51" t="s">
        <v>59</v>
      </c>
      <c r="D1886" s="51" t="s">
        <v>63</v>
      </c>
      <c r="E1886" s="51" t="s">
        <v>52</v>
      </c>
      <c r="F1886" s="51">
        <v>222</v>
      </c>
      <c r="G1886" s="51">
        <v>822</v>
      </c>
    </row>
    <row r="1887" spans="1:7">
      <c r="A1887" s="51">
        <v>66</v>
      </c>
      <c r="B1887" s="51" t="s">
        <v>191</v>
      </c>
      <c r="C1887" s="51" t="s">
        <v>59</v>
      </c>
      <c r="D1887" s="51" t="s">
        <v>63</v>
      </c>
      <c r="E1887" s="51" t="s">
        <v>53</v>
      </c>
      <c r="F1887" s="51">
        <v>582</v>
      </c>
      <c r="G1887" s="51">
        <v>822</v>
      </c>
    </row>
    <row r="1888" spans="1:7">
      <c r="A1888" s="51">
        <v>66</v>
      </c>
      <c r="B1888" s="51" t="s">
        <v>191</v>
      </c>
      <c r="C1888" s="51" t="s">
        <v>59</v>
      </c>
      <c r="D1888" s="51" t="s">
        <v>46</v>
      </c>
      <c r="E1888" s="51" t="s">
        <v>51</v>
      </c>
      <c r="F1888" s="51">
        <v>14</v>
      </c>
      <c r="G1888" s="51">
        <v>1055</v>
      </c>
    </row>
    <row r="1889" spans="1:7">
      <c r="A1889" s="51">
        <v>66</v>
      </c>
      <c r="B1889" s="51" t="s">
        <v>191</v>
      </c>
      <c r="C1889" s="51" t="s">
        <v>59</v>
      </c>
      <c r="D1889" s="51" t="s">
        <v>46</v>
      </c>
      <c r="E1889" s="51" t="s">
        <v>52</v>
      </c>
      <c r="F1889" s="51">
        <v>271</v>
      </c>
      <c r="G1889" s="51">
        <v>1055</v>
      </c>
    </row>
    <row r="1890" spans="1:7">
      <c r="A1890" s="51">
        <v>66</v>
      </c>
      <c r="B1890" s="51" t="s">
        <v>191</v>
      </c>
      <c r="C1890" s="51" t="s">
        <v>59</v>
      </c>
      <c r="D1890" s="51" t="s">
        <v>46</v>
      </c>
      <c r="E1890" s="51" t="s">
        <v>53</v>
      </c>
      <c r="F1890" s="51">
        <v>770</v>
      </c>
      <c r="G1890" s="51">
        <v>1055</v>
      </c>
    </row>
    <row r="1891" spans="1:7">
      <c r="A1891" s="51">
        <v>66</v>
      </c>
      <c r="B1891" s="51" t="s">
        <v>191</v>
      </c>
      <c r="C1891" s="51" t="s">
        <v>1276</v>
      </c>
      <c r="D1891" s="51" t="s">
        <v>63</v>
      </c>
      <c r="E1891" s="51" t="s">
        <v>52</v>
      </c>
      <c r="F1891" s="51">
        <v>2</v>
      </c>
      <c r="G1891" s="51">
        <v>297</v>
      </c>
    </row>
    <row r="1892" spans="1:7">
      <c r="A1892" s="51">
        <v>66</v>
      </c>
      <c r="B1892" s="51" t="s">
        <v>191</v>
      </c>
      <c r="C1892" s="51" t="s">
        <v>1276</v>
      </c>
      <c r="D1892" s="51" t="s">
        <v>63</v>
      </c>
      <c r="E1892" s="51" t="s">
        <v>53</v>
      </c>
      <c r="F1892" s="51">
        <v>295</v>
      </c>
      <c r="G1892" s="51">
        <v>297</v>
      </c>
    </row>
    <row r="1893" spans="1:7">
      <c r="A1893" s="51">
        <v>66</v>
      </c>
      <c r="B1893" s="51" t="s">
        <v>191</v>
      </c>
      <c r="C1893" s="51" t="s">
        <v>1276</v>
      </c>
      <c r="D1893" s="51" t="s">
        <v>46</v>
      </c>
      <c r="E1893" s="51" t="s">
        <v>52</v>
      </c>
      <c r="F1893" s="51">
        <v>5</v>
      </c>
      <c r="G1893" s="51">
        <v>365</v>
      </c>
    </row>
    <row r="1894" spans="1:7">
      <c r="A1894" s="51">
        <v>66</v>
      </c>
      <c r="B1894" s="51" t="s">
        <v>191</v>
      </c>
      <c r="C1894" s="51" t="s">
        <v>1276</v>
      </c>
      <c r="D1894" s="51" t="s">
        <v>46</v>
      </c>
      <c r="E1894" s="51" t="s">
        <v>53</v>
      </c>
      <c r="F1894" s="51">
        <v>360</v>
      </c>
      <c r="G1894" s="51">
        <v>365</v>
      </c>
    </row>
    <row r="1895" spans="1:7">
      <c r="A1895" s="51">
        <v>66</v>
      </c>
      <c r="B1895" s="51" t="s">
        <v>191</v>
      </c>
      <c r="C1895" s="51" t="s">
        <v>61</v>
      </c>
      <c r="D1895" s="51" t="s">
        <v>63</v>
      </c>
      <c r="E1895" s="51" t="s">
        <v>48</v>
      </c>
      <c r="F1895" s="51">
        <v>5</v>
      </c>
      <c r="G1895" s="51">
        <v>259</v>
      </c>
    </row>
    <row r="1896" spans="1:7">
      <c r="A1896" s="51">
        <v>66</v>
      </c>
      <c r="B1896" s="51" t="s">
        <v>191</v>
      </c>
      <c r="C1896" s="51" t="s">
        <v>61</v>
      </c>
      <c r="D1896" s="51" t="s">
        <v>63</v>
      </c>
      <c r="E1896" s="51" t="s">
        <v>49</v>
      </c>
      <c r="F1896" s="51">
        <v>2</v>
      </c>
      <c r="G1896" s="51">
        <v>259</v>
      </c>
    </row>
    <row r="1897" spans="1:7">
      <c r="A1897" s="51">
        <v>66</v>
      </c>
      <c r="B1897" s="51" t="s">
        <v>191</v>
      </c>
      <c r="C1897" s="51" t="s">
        <v>61</v>
      </c>
      <c r="D1897" s="51" t="s">
        <v>63</v>
      </c>
      <c r="E1897" s="51" t="s">
        <v>50</v>
      </c>
      <c r="F1897" s="51">
        <v>3</v>
      </c>
      <c r="G1897" s="51">
        <v>259</v>
      </c>
    </row>
    <row r="1898" spans="1:7">
      <c r="A1898" s="51">
        <v>66</v>
      </c>
      <c r="B1898" s="51" t="s">
        <v>191</v>
      </c>
      <c r="C1898" s="51" t="s">
        <v>61</v>
      </c>
      <c r="D1898" s="51" t="s">
        <v>63</v>
      </c>
      <c r="E1898" s="51" t="s">
        <v>51</v>
      </c>
      <c r="F1898" s="51">
        <v>2</v>
      </c>
      <c r="G1898" s="51">
        <v>259</v>
      </c>
    </row>
    <row r="1899" spans="1:7">
      <c r="A1899" s="51">
        <v>66</v>
      </c>
      <c r="B1899" s="51" t="s">
        <v>191</v>
      </c>
      <c r="C1899" s="51" t="s">
        <v>61</v>
      </c>
      <c r="D1899" s="51" t="s">
        <v>63</v>
      </c>
      <c r="E1899" s="51" t="s">
        <v>52</v>
      </c>
      <c r="F1899" s="51">
        <v>16</v>
      </c>
      <c r="G1899" s="51">
        <v>259</v>
      </c>
    </row>
    <row r="1900" spans="1:7">
      <c r="A1900" s="51">
        <v>66</v>
      </c>
      <c r="B1900" s="51" t="s">
        <v>191</v>
      </c>
      <c r="C1900" s="51" t="s">
        <v>61</v>
      </c>
      <c r="D1900" s="51" t="s">
        <v>63</v>
      </c>
      <c r="E1900" s="51" t="s">
        <v>53</v>
      </c>
      <c r="F1900" s="51">
        <v>231</v>
      </c>
      <c r="G1900" s="51">
        <v>259</v>
      </c>
    </row>
    <row r="1901" spans="1:7">
      <c r="A1901" s="51">
        <v>66</v>
      </c>
      <c r="B1901" s="51" t="s">
        <v>191</v>
      </c>
      <c r="C1901" s="51" t="s">
        <v>61</v>
      </c>
      <c r="D1901" s="51" t="s">
        <v>46</v>
      </c>
      <c r="E1901" s="51" t="s">
        <v>48</v>
      </c>
      <c r="F1901" s="51">
        <v>7</v>
      </c>
      <c r="G1901" s="51">
        <v>338</v>
      </c>
    </row>
    <row r="1902" spans="1:7">
      <c r="A1902" s="51">
        <v>66</v>
      </c>
      <c r="B1902" s="51" t="s">
        <v>191</v>
      </c>
      <c r="C1902" s="51" t="s">
        <v>61</v>
      </c>
      <c r="D1902" s="51" t="s">
        <v>46</v>
      </c>
      <c r="E1902" s="51" t="s">
        <v>49</v>
      </c>
      <c r="F1902" s="51">
        <v>5</v>
      </c>
      <c r="G1902" s="51">
        <v>338</v>
      </c>
    </row>
    <row r="1903" spans="1:7">
      <c r="A1903" s="51">
        <v>66</v>
      </c>
      <c r="B1903" s="51" t="s">
        <v>191</v>
      </c>
      <c r="C1903" s="51" t="s">
        <v>61</v>
      </c>
      <c r="D1903" s="51" t="s">
        <v>46</v>
      </c>
      <c r="E1903" s="51" t="s">
        <v>50</v>
      </c>
      <c r="F1903" s="51">
        <v>6</v>
      </c>
      <c r="G1903" s="51">
        <v>338</v>
      </c>
    </row>
    <row r="1904" spans="1:7">
      <c r="A1904" s="51">
        <v>66</v>
      </c>
      <c r="B1904" s="51" t="s">
        <v>191</v>
      </c>
      <c r="C1904" s="51" t="s">
        <v>61</v>
      </c>
      <c r="D1904" s="51" t="s">
        <v>46</v>
      </c>
      <c r="E1904" s="51" t="s">
        <v>51</v>
      </c>
      <c r="F1904" s="51">
        <v>3</v>
      </c>
      <c r="G1904" s="51">
        <v>338</v>
      </c>
    </row>
    <row r="1905" spans="1:7">
      <c r="A1905" s="51">
        <v>66</v>
      </c>
      <c r="B1905" s="51" t="s">
        <v>191</v>
      </c>
      <c r="C1905" s="51" t="s">
        <v>61</v>
      </c>
      <c r="D1905" s="51" t="s">
        <v>46</v>
      </c>
      <c r="E1905" s="51" t="s">
        <v>52</v>
      </c>
      <c r="F1905" s="51">
        <v>3</v>
      </c>
      <c r="G1905" s="51">
        <v>338</v>
      </c>
    </row>
    <row r="1906" spans="1:7">
      <c r="A1906" s="51">
        <v>66</v>
      </c>
      <c r="B1906" s="51" t="s">
        <v>191</v>
      </c>
      <c r="C1906" s="51" t="s">
        <v>61</v>
      </c>
      <c r="D1906" s="51" t="s">
        <v>46</v>
      </c>
      <c r="E1906" s="51" t="s">
        <v>53</v>
      </c>
      <c r="F1906" s="51">
        <v>314</v>
      </c>
      <c r="G1906" s="51">
        <v>338</v>
      </c>
    </row>
    <row r="1907" spans="1:7">
      <c r="A1907" s="51">
        <v>66</v>
      </c>
      <c r="B1907" s="51" t="s">
        <v>191</v>
      </c>
      <c r="C1907" s="51" t="s">
        <v>45</v>
      </c>
      <c r="D1907" s="51" t="s">
        <v>63</v>
      </c>
      <c r="E1907" s="51" t="s">
        <v>48</v>
      </c>
      <c r="F1907" s="51">
        <v>25</v>
      </c>
      <c r="G1907" s="51"/>
    </row>
    <row r="1908" spans="1:7">
      <c r="A1908" s="51">
        <v>66</v>
      </c>
      <c r="B1908" s="51" t="s">
        <v>191</v>
      </c>
      <c r="C1908" s="51" t="s">
        <v>45</v>
      </c>
      <c r="D1908" s="51" t="s">
        <v>63</v>
      </c>
      <c r="E1908" s="51" t="s">
        <v>49</v>
      </c>
      <c r="F1908" s="51">
        <v>6</v>
      </c>
      <c r="G1908" s="51"/>
    </row>
    <row r="1909" spans="1:7">
      <c r="A1909" s="51">
        <v>66</v>
      </c>
      <c r="B1909" s="51" t="s">
        <v>191</v>
      </c>
      <c r="C1909" s="51" t="s">
        <v>45</v>
      </c>
      <c r="D1909" s="51" t="s">
        <v>63</v>
      </c>
      <c r="E1909" s="51" t="s">
        <v>50</v>
      </c>
      <c r="F1909" s="51">
        <v>1</v>
      </c>
      <c r="G1909" s="51"/>
    </row>
    <row r="1910" spans="1:7">
      <c r="A1910" s="51">
        <v>66</v>
      </c>
      <c r="B1910" s="51" t="s">
        <v>191</v>
      </c>
      <c r="C1910" s="51" t="s">
        <v>45</v>
      </c>
      <c r="D1910" s="51" t="s">
        <v>63</v>
      </c>
      <c r="E1910" s="51" t="s">
        <v>51</v>
      </c>
      <c r="F1910" s="51">
        <v>1</v>
      </c>
      <c r="G1910" s="51"/>
    </row>
    <row r="1911" spans="1:7">
      <c r="A1911" s="51">
        <v>66</v>
      </c>
      <c r="B1911" s="51" t="s">
        <v>191</v>
      </c>
      <c r="C1911" s="51" t="s">
        <v>45</v>
      </c>
      <c r="D1911" s="51" t="s">
        <v>63</v>
      </c>
      <c r="E1911" s="51" t="s">
        <v>52</v>
      </c>
      <c r="F1911" s="51">
        <v>10</v>
      </c>
      <c r="G1911" s="51"/>
    </row>
    <row r="1912" spans="1:7">
      <c r="A1912" s="51">
        <v>66</v>
      </c>
      <c r="B1912" s="51" t="s">
        <v>191</v>
      </c>
      <c r="C1912" s="51" t="s">
        <v>45</v>
      </c>
      <c r="D1912" s="51" t="s">
        <v>63</v>
      </c>
      <c r="E1912" s="51" t="s">
        <v>53</v>
      </c>
      <c r="F1912" s="51">
        <v>57</v>
      </c>
      <c r="G1912" s="51"/>
    </row>
    <row r="1913" spans="1:7">
      <c r="A1913" s="51">
        <v>66</v>
      </c>
      <c r="B1913" s="51" t="s">
        <v>191</v>
      </c>
      <c r="C1913" s="51" t="s">
        <v>45</v>
      </c>
      <c r="D1913" s="51" t="s">
        <v>46</v>
      </c>
      <c r="E1913" s="51" t="s">
        <v>48</v>
      </c>
      <c r="F1913" s="51">
        <v>27</v>
      </c>
      <c r="G1913" s="51"/>
    </row>
    <row r="1914" spans="1:7">
      <c r="A1914" s="51">
        <v>66</v>
      </c>
      <c r="B1914" s="51" t="s">
        <v>191</v>
      </c>
      <c r="C1914" s="51" t="s">
        <v>45</v>
      </c>
      <c r="D1914" s="51" t="s">
        <v>46</v>
      </c>
      <c r="E1914" s="51" t="s">
        <v>49</v>
      </c>
      <c r="F1914" s="51">
        <v>1</v>
      </c>
      <c r="G1914" s="51"/>
    </row>
    <row r="1915" spans="1:7">
      <c r="A1915" s="51">
        <v>66</v>
      </c>
      <c r="B1915" s="51" t="s">
        <v>191</v>
      </c>
      <c r="C1915" s="51" t="s">
        <v>45</v>
      </c>
      <c r="D1915" s="51" t="s">
        <v>46</v>
      </c>
      <c r="E1915" s="51" t="s">
        <v>50</v>
      </c>
      <c r="F1915" s="51">
        <v>2</v>
      </c>
      <c r="G1915" s="51"/>
    </row>
    <row r="1916" spans="1:7">
      <c r="A1916" s="51">
        <v>66</v>
      </c>
      <c r="B1916" s="51" t="s">
        <v>191</v>
      </c>
      <c r="C1916" s="51" t="s">
        <v>45</v>
      </c>
      <c r="D1916" s="51" t="s">
        <v>46</v>
      </c>
      <c r="E1916" s="51" t="s">
        <v>51</v>
      </c>
      <c r="F1916" s="51">
        <v>1</v>
      </c>
      <c r="G1916" s="51"/>
    </row>
    <row r="1917" spans="1:7">
      <c r="A1917" s="51">
        <v>66</v>
      </c>
      <c r="B1917" s="51" t="s">
        <v>191</v>
      </c>
      <c r="C1917" s="51" t="s">
        <v>45</v>
      </c>
      <c r="D1917" s="51" t="s">
        <v>46</v>
      </c>
      <c r="E1917" s="51" t="s">
        <v>52</v>
      </c>
      <c r="F1917" s="51">
        <v>4</v>
      </c>
      <c r="G1917" s="51"/>
    </row>
    <row r="1918" spans="1:7">
      <c r="A1918" s="51">
        <v>66</v>
      </c>
      <c r="B1918" s="51" t="s">
        <v>191</v>
      </c>
      <c r="C1918" s="51" t="s">
        <v>45</v>
      </c>
      <c r="D1918" s="51" t="s">
        <v>46</v>
      </c>
      <c r="E1918" s="51" t="s">
        <v>53</v>
      </c>
      <c r="F1918" s="51">
        <v>42</v>
      </c>
      <c r="G1918" s="51"/>
    </row>
    <row r="1919" spans="1:7">
      <c r="A1919" s="51">
        <v>68</v>
      </c>
      <c r="B1919" s="51" t="s">
        <v>192</v>
      </c>
      <c r="C1919" s="51" t="s">
        <v>1350</v>
      </c>
      <c r="D1919" s="51" t="s">
        <v>63</v>
      </c>
      <c r="E1919" s="51" t="s">
        <v>1349</v>
      </c>
      <c r="F1919" s="51">
        <v>665</v>
      </c>
      <c r="G1919" s="51"/>
    </row>
    <row r="1920" spans="1:7">
      <c r="A1920" s="51">
        <v>68</v>
      </c>
      <c r="B1920" s="51" t="s">
        <v>192</v>
      </c>
      <c r="C1920" s="51" t="s">
        <v>1350</v>
      </c>
      <c r="D1920" s="51" t="s">
        <v>46</v>
      </c>
      <c r="E1920" s="51" t="s">
        <v>1349</v>
      </c>
      <c r="F1920" s="51">
        <v>616</v>
      </c>
      <c r="G1920" s="51"/>
    </row>
    <row r="1921" spans="1:7">
      <c r="A1921" s="51">
        <v>68</v>
      </c>
      <c r="B1921" s="51" t="s">
        <v>192</v>
      </c>
      <c r="C1921" s="51" t="s">
        <v>54</v>
      </c>
      <c r="D1921" s="51" t="s">
        <v>63</v>
      </c>
      <c r="E1921" s="51" t="s">
        <v>48</v>
      </c>
      <c r="F1921" s="51">
        <v>176</v>
      </c>
      <c r="G1921" s="51">
        <v>207</v>
      </c>
    </row>
    <row r="1922" spans="1:7">
      <c r="A1922" s="51">
        <v>68</v>
      </c>
      <c r="B1922" s="51" t="s">
        <v>192</v>
      </c>
      <c r="C1922" s="51" t="s">
        <v>54</v>
      </c>
      <c r="D1922" s="51" t="s">
        <v>63</v>
      </c>
      <c r="E1922" s="51" t="s">
        <v>49</v>
      </c>
      <c r="F1922" s="51">
        <v>24</v>
      </c>
      <c r="G1922" s="51">
        <v>207</v>
      </c>
    </row>
    <row r="1923" spans="1:7">
      <c r="A1923" s="51">
        <v>68</v>
      </c>
      <c r="B1923" s="51" t="s">
        <v>192</v>
      </c>
      <c r="C1923" s="51" t="s">
        <v>54</v>
      </c>
      <c r="D1923" s="51" t="s">
        <v>63</v>
      </c>
      <c r="E1923" s="51" t="s">
        <v>53</v>
      </c>
      <c r="F1923" s="51">
        <v>7</v>
      </c>
      <c r="G1923" s="51">
        <v>207</v>
      </c>
    </row>
    <row r="1924" spans="1:7">
      <c r="A1924" s="51">
        <v>68</v>
      </c>
      <c r="B1924" s="51" t="s">
        <v>192</v>
      </c>
      <c r="C1924" s="51" t="s">
        <v>54</v>
      </c>
      <c r="D1924" s="51" t="s">
        <v>46</v>
      </c>
      <c r="E1924" s="51" t="s">
        <v>48</v>
      </c>
      <c r="F1924" s="51">
        <v>158</v>
      </c>
      <c r="G1924" s="51">
        <v>182</v>
      </c>
    </row>
    <row r="1925" spans="1:7">
      <c r="A1925" s="51">
        <v>68</v>
      </c>
      <c r="B1925" s="51" t="s">
        <v>192</v>
      </c>
      <c r="C1925" s="51" t="s">
        <v>54</v>
      </c>
      <c r="D1925" s="51" t="s">
        <v>46</v>
      </c>
      <c r="E1925" s="51" t="s">
        <v>49</v>
      </c>
      <c r="F1925" s="51">
        <v>15</v>
      </c>
      <c r="G1925" s="51">
        <v>182</v>
      </c>
    </row>
    <row r="1926" spans="1:7">
      <c r="A1926" s="51">
        <v>68</v>
      </c>
      <c r="B1926" s="51" t="s">
        <v>192</v>
      </c>
      <c r="C1926" s="51" t="s">
        <v>54</v>
      </c>
      <c r="D1926" s="51" t="s">
        <v>46</v>
      </c>
      <c r="E1926" s="51" t="s">
        <v>50</v>
      </c>
      <c r="F1926" s="51">
        <v>3</v>
      </c>
      <c r="G1926" s="51">
        <v>182</v>
      </c>
    </row>
    <row r="1927" spans="1:7">
      <c r="A1927" s="51">
        <v>68</v>
      </c>
      <c r="B1927" s="51" t="s">
        <v>192</v>
      </c>
      <c r="C1927" s="51" t="s">
        <v>54</v>
      </c>
      <c r="D1927" s="51" t="s">
        <v>46</v>
      </c>
      <c r="E1927" s="51" t="s">
        <v>52</v>
      </c>
      <c r="F1927" s="51">
        <v>2</v>
      </c>
      <c r="G1927" s="51">
        <v>182</v>
      </c>
    </row>
    <row r="1928" spans="1:7">
      <c r="A1928" s="51">
        <v>68</v>
      </c>
      <c r="B1928" s="51" t="s">
        <v>192</v>
      </c>
      <c r="C1928" s="51" t="s">
        <v>54</v>
      </c>
      <c r="D1928" s="51" t="s">
        <v>46</v>
      </c>
      <c r="E1928" s="51" t="s">
        <v>53</v>
      </c>
      <c r="F1928" s="51">
        <v>4</v>
      </c>
      <c r="G1928" s="51">
        <v>182</v>
      </c>
    </row>
    <row r="1929" spans="1:7">
      <c r="A1929" s="51">
        <v>68</v>
      </c>
      <c r="B1929" s="51" t="s">
        <v>192</v>
      </c>
      <c r="C1929" s="51" t="s">
        <v>55</v>
      </c>
      <c r="D1929" s="51" t="s">
        <v>63</v>
      </c>
      <c r="E1929" s="51" t="s">
        <v>48</v>
      </c>
      <c r="F1929" s="51">
        <v>85</v>
      </c>
      <c r="G1929" s="51">
        <v>2631</v>
      </c>
    </row>
    <row r="1930" spans="1:7">
      <c r="A1930" s="51">
        <v>68</v>
      </c>
      <c r="B1930" s="51" t="s">
        <v>192</v>
      </c>
      <c r="C1930" s="51" t="s">
        <v>55</v>
      </c>
      <c r="D1930" s="51" t="s">
        <v>63</v>
      </c>
      <c r="E1930" s="51" t="s">
        <v>49</v>
      </c>
      <c r="F1930" s="51">
        <v>730</v>
      </c>
      <c r="G1930" s="51">
        <v>2631</v>
      </c>
    </row>
    <row r="1931" spans="1:7">
      <c r="A1931" s="51">
        <v>68</v>
      </c>
      <c r="B1931" s="51" t="s">
        <v>192</v>
      </c>
      <c r="C1931" s="51" t="s">
        <v>55</v>
      </c>
      <c r="D1931" s="51" t="s">
        <v>63</v>
      </c>
      <c r="E1931" s="51" t="s">
        <v>50</v>
      </c>
      <c r="F1931" s="51">
        <v>106</v>
      </c>
      <c r="G1931" s="51">
        <v>2631</v>
      </c>
    </row>
    <row r="1932" spans="1:7">
      <c r="A1932" s="51">
        <v>68</v>
      </c>
      <c r="B1932" s="51" t="s">
        <v>192</v>
      </c>
      <c r="C1932" s="51" t="s">
        <v>55</v>
      </c>
      <c r="D1932" s="51" t="s">
        <v>63</v>
      </c>
      <c r="E1932" s="51" t="s">
        <v>51</v>
      </c>
      <c r="F1932" s="51">
        <v>12</v>
      </c>
      <c r="G1932" s="51">
        <v>2631</v>
      </c>
    </row>
    <row r="1933" spans="1:7">
      <c r="A1933" s="51">
        <v>68</v>
      </c>
      <c r="B1933" s="51" t="s">
        <v>192</v>
      </c>
      <c r="C1933" s="51" t="s">
        <v>55</v>
      </c>
      <c r="D1933" s="51" t="s">
        <v>63</v>
      </c>
      <c r="E1933" s="51" t="s">
        <v>52</v>
      </c>
      <c r="F1933" s="51">
        <v>48</v>
      </c>
      <c r="G1933" s="51">
        <v>2631</v>
      </c>
    </row>
    <row r="1934" spans="1:7">
      <c r="A1934" s="51">
        <v>68</v>
      </c>
      <c r="B1934" s="51" t="s">
        <v>192</v>
      </c>
      <c r="C1934" s="51" t="s">
        <v>55</v>
      </c>
      <c r="D1934" s="51" t="s">
        <v>63</v>
      </c>
      <c r="E1934" s="51" t="s">
        <v>53</v>
      </c>
      <c r="F1934" s="51">
        <v>1650</v>
      </c>
      <c r="G1934" s="51">
        <v>2631</v>
      </c>
    </row>
    <row r="1935" spans="1:7">
      <c r="A1935" s="51">
        <v>68</v>
      </c>
      <c r="B1935" s="51" t="s">
        <v>192</v>
      </c>
      <c r="C1935" s="51" t="s">
        <v>55</v>
      </c>
      <c r="D1935" s="51" t="s">
        <v>46</v>
      </c>
      <c r="E1935" s="51" t="s">
        <v>48</v>
      </c>
      <c r="F1935" s="51">
        <v>84</v>
      </c>
      <c r="G1935" s="51">
        <v>2783</v>
      </c>
    </row>
    <row r="1936" spans="1:7">
      <c r="A1936" s="51">
        <v>68</v>
      </c>
      <c r="B1936" s="51" t="s">
        <v>192</v>
      </c>
      <c r="C1936" s="51" t="s">
        <v>55</v>
      </c>
      <c r="D1936" s="51" t="s">
        <v>46</v>
      </c>
      <c r="E1936" s="51" t="s">
        <v>49</v>
      </c>
      <c r="F1936" s="51">
        <v>696</v>
      </c>
      <c r="G1936" s="51">
        <v>2783</v>
      </c>
    </row>
    <row r="1937" spans="1:7">
      <c r="A1937" s="51">
        <v>68</v>
      </c>
      <c r="B1937" s="51" t="s">
        <v>192</v>
      </c>
      <c r="C1937" s="51" t="s">
        <v>55</v>
      </c>
      <c r="D1937" s="51" t="s">
        <v>46</v>
      </c>
      <c r="E1937" s="51" t="s">
        <v>50</v>
      </c>
      <c r="F1937" s="51">
        <v>61</v>
      </c>
      <c r="G1937" s="51">
        <v>2783</v>
      </c>
    </row>
    <row r="1938" spans="1:7">
      <c r="A1938" s="51">
        <v>68</v>
      </c>
      <c r="B1938" s="51" t="s">
        <v>192</v>
      </c>
      <c r="C1938" s="51" t="s">
        <v>55</v>
      </c>
      <c r="D1938" s="51" t="s">
        <v>46</v>
      </c>
      <c r="E1938" s="51" t="s">
        <v>51</v>
      </c>
      <c r="F1938" s="51">
        <v>9</v>
      </c>
      <c r="G1938" s="51">
        <v>2783</v>
      </c>
    </row>
    <row r="1939" spans="1:7">
      <c r="A1939" s="51">
        <v>68</v>
      </c>
      <c r="B1939" s="51" t="s">
        <v>192</v>
      </c>
      <c r="C1939" s="51" t="s">
        <v>55</v>
      </c>
      <c r="D1939" s="51" t="s">
        <v>46</v>
      </c>
      <c r="E1939" s="51" t="s">
        <v>52</v>
      </c>
      <c r="F1939" s="51">
        <v>31</v>
      </c>
      <c r="G1939" s="51">
        <v>2783</v>
      </c>
    </row>
    <row r="1940" spans="1:7">
      <c r="A1940" s="51">
        <v>68</v>
      </c>
      <c r="B1940" s="51" t="s">
        <v>192</v>
      </c>
      <c r="C1940" s="51" t="s">
        <v>55</v>
      </c>
      <c r="D1940" s="51" t="s">
        <v>46</v>
      </c>
      <c r="E1940" s="51" t="s">
        <v>53</v>
      </c>
      <c r="F1940" s="51">
        <v>1902</v>
      </c>
      <c r="G1940" s="51">
        <v>2783</v>
      </c>
    </row>
    <row r="1941" spans="1:7">
      <c r="A1941" s="51">
        <v>68</v>
      </c>
      <c r="B1941" s="51" t="s">
        <v>192</v>
      </c>
      <c r="C1941" s="51" t="s">
        <v>56</v>
      </c>
      <c r="D1941" s="51" t="s">
        <v>63</v>
      </c>
      <c r="E1941" s="51" t="s">
        <v>49</v>
      </c>
      <c r="F1941" s="51">
        <v>77</v>
      </c>
      <c r="G1941" s="51">
        <v>1571</v>
      </c>
    </row>
    <row r="1942" spans="1:7">
      <c r="A1942" s="51">
        <v>68</v>
      </c>
      <c r="B1942" s="51" t="s">
        <v>192</v>
      </c>
      <c r="C1942" s="51" t="s">
        <v>56</v>
      </c>
      <c r="D1942" s="51" t="s">
        <v>63</v>
      </c>
      <c r="E1942" s="51" t="s">
        <v>50</v>
      </c>
      <c r="F1942" s="51">
        <v>496</v>
      </c>
      <c r="G1942" s="51">
        <v>1571</v>
      </c>
    </row>
    <row r="1943" spans="1:7">
      <c r="A1943" s="51">
        <v>68</v>
      </c>
      <c r="B1943" s="51" t="s">
        <v>192</v>
      </c>
      <c r="C1943" s="51" t="s">
        <v>56</v>
      </c>
      <c r="D1943" s="51" t="s">
        <v>63</v>
      </c>
      <c r="E1943" s="51" t="s">
        <v>51</v>
      </c>
      <c r="F1943" s="51">
        <v>130</v>
      </c>
      <c r="G1943" s="51">
        <v>1571</v>
      </c>
    </row>
    <row r="1944" spans="1:7">
      <c r="A1944" s="51">
        <v>68</v>
      </c>
      <c r="B1944" s="51" t="s">
        <v>192</v>
      </c>
      <c r="C1944" s="51" t="s">
        <v>56</v>
      </c>
      <c r="D1944" s="51" t="s">
        <v>63</v>
      </c>
      <c r="E1944" s="51" t="s">
        <v>52</v>
      </c>
      <c r="F1944" s="51">
        <v>151</v>
      </c>
      <c r="G1944" s="51">
        <v>1571</v>
      </c>
    </row>
    <row r="1945" spans="1:7">
      <c r="A1945" s="51">
        <v>68</v>
      </c>
      <c r="B1945" s="51" t="s">
        <v>192</v>
      </c>
      <c r="C1945" s="51" t="s">
        <v>56</v>
      </c>
      <c r="D1945" s="51" t="s">
        <v>63</v>
      </c>
      <c r="E1945" s="51" t="s">
        <v>53</v>
      </c>
      <c r="F1945" s="51">
        <v>717</v>
      </c>
      <c r="G1945" s="51">
        <v>1571</v>
      </c>
    </row>
    <row r="1946" spans="1:7">
      <c r="A1946" s="51">
        <v>68</v>
      </c>
      <c r="B1946" s="51" t="s">
        <v>192</v>
      </c>
      <c r="C1946" s="51" t="s">
        <v>56</v>
      </c>
      <c r="D1946" s="51" t="s">
        <v>46</v>
      </c>
      <c r="E1946" s="51" t="s">
        <v>49</v>
      </c>
      <c r="F1946" s="51">
        <v>94</v>
      </c>
      <c r="G1946" s="51">
        <v>1515</v>
      </c>
    </row>
    <row r="1947" spans="1:7">
      <c r="A1947" s="51">
        <v>68</v>
      </c>
      <c r="B1947" s="51" t="s">
        <v>192</v>
      </c>
      <c r="C1947" s="51" t="s">
        <v>56</v>
      </c>
      <c r="D1947" s="51" t="s">
        <v>46</v>
      </c>
      <c r="E1947" s="51" t="s">
        <v>50</v>
      </c>
      <c r="F1947" s="51">
        <v>509</v>
      </c>
      <c r="G1947" s="51">
        <v>1515</v>
      </c>
    </row>
    <row r="1948" spans="1:7">
      <c r="A1948" s="51">
        <v>68</v>
      </c>
      <c r="B1948" s="51" t="s">
        <v>192</v>
      </c>
      <c r="C1948" s="51" t="s">
        <v>56</v>
      </c>
      <c r="D1948" s="51" t="s">
        <v>46</v>
      </c>
      <c r="E1948" s="51" t="s">
        <v>51</v>
      </c>
      <c r="F1948" s="51">
        <v>114</v>
      </c>
      <c r="G1948" s="51">
        <v>1515</v>
      </c>
    </row>
    <row r="1949" spans="1:7">
      <c r="A1949" s="51">
        <v>68</v>
      </c>
      <c r="B1949" s="51" t="s">
        <v>192</v>
      </c>
      <c r="C1949" s="51" t="s">
        <v>56</v>
      </c>
      <c r="D1949" s="51" t="s">
        <v>46</v>
      </c>
      <c r="E1949" s="51" t="s">
        <v>52</v>
      </c>
      <c r="F1949" s="51">
        <v>89</v>
      </c>
      <c r="G1949" s="51">
        <v>1515</v>
      </c>
    </row>
    <row r="1950" spans="1:7">
      <c r="A1950" s="51">
        <v>68</v>
      </c>
      <c r="B1950" s="51" t="s">
        <v>192</v>
      </c>
      <c r="C1950" s="51" t="s">
        <v>56</v>
      </c>
      <c r="D1950" s="51" t="s">
        <v>46</v>
      </c>
      <c r="E1950" s="51" t="s">
        <v>53</v>
      </c>
      <c r="F1950" s="51">
        <v>709</v>
      </c>
      <c r="G1950" s="51">
        <v>1515</v>
      </c>
    </row>
    <row r="1951" spans="1:7">
      <c r="A1951" s="51">
        <v>68</v>
      </c>
      <c r="B1951" s="51" t="s">
        <v>192</v>
      </c>
      <c r="C1951" s="51" t="s">
        <v>1273</v>
      </c>
      <c r="D1951" s="51" t="s">
        <v>63</v>
      </c>
      <c r="E1951" s="51" t="s">
        <v>50</v>
      </c>
      <c r="F1951" s="51">
        <v>39</v>
      </c>
      <c r="G1951" s="51">
        <v>2705</v>
      </c>
    </row>
    <row r="1952" spans="1:7">
      <c r="A1952" s="51">
        <v>68</v>
      </c>
      <c r="B1952" s="51" t="s">
        <v>192</v>
      </c>
      <c r="C1952" s="51" t="s">
        <v>1273</v>
      </c>
      <c r="D1952" s="51" t="s">
        <v>63</v>
      </c>
      <c r="E1952" s="51" t="s">
        <v>51</v>
      </c>
      <c r="F1952" s="51">
        <v>161</v>
      </c>
      <c r="G1952" s="51">
        <v>2705</v>
      </c>
    </row>
    <row r="1953" spans="1:7">
      <c r="A1953" s="51">
        <v>68</v>
      </c>
      <c r="B1953" s="51" t="s">
        <v>192</v>
      </c>
      <c r="C1953" s="51" t="s">
        <v>1273</v>
      </c>
      <c r="D1953" s="51" t="s">
        <v>63</v>
      </c>
      <c r="E1953" s="51" t="s">
        <v>52</v>
      </c>
      <c r="F1953" s="51">
        <v>584</v>
      </c>
      <c r="G1953" s="51">
        <v>2705</v>
      </c>
    </row>
    <row r="1954" spans="1:7">
      <c r="A1954" s="51">
        <v>68</v>
      </c>
      <c r="B1954" s="51" t="s">
        <v>192</v>
      </c>
      <c r="C1954" s="51" t="s">
        <v>1273</v>
      </c>
      <c r="D1954" s="51" t="s">
        <v>63</v>
      </c>
      <c r="E1954" s="51" t="s">
        <v>53</v>
      </c>
      <c r="F1954" s="51">
        <v>1921</v>
      </c>
      <c r="G1954" s="51">
        <v>2705</v>
      </c>
    </row>
    <row r="1955" spans="1:7">
      <c r="A1955" s="51">
        <v>68</v>
      </c>
      <c r="B1955" s="51" t="s">
        <v>192</v>
      </c>
      <c r="C1955" s="51" t="s">
        <v>1273</v>
      </c>
      <c r="D1955" s="51" t="s">
        <v>46</v>
      </c>
      <c r="E1955" s="51" t="s">
        <v>50</v>
      </c>
      <c r="F1955" s="51">
        <v>57</v>
      </c>
      <c r="G1955" s="51">
        <v>2694</v>
      </c>
    </row>
    <row r="1956" spans="1:7">
      <c r="A1956" s="51">
        <v>68</v>
      </c>
      <c r="B1956" s="51" t="s">
        <v>192</v>
      </c>
      <c r="C1956" s="51" t="s">
        <v>1273</v>
      </c>
      <c r="D1956" s="51" t="s">
        <v>46</v>
      </c>
      <c r="E1956" s="51" t="s">
        <v>51</v>
      </c>
      <c r="F1956" s="51">
        <v>174</v>
      </c>
      <c r="G1956" s="51">
        <v>2694</v>
      </c>
    </row>
    <row r="1957" spans="1:7">
      <c r="A1957" s="51">
        <v>68</v>
      </c>
      <c r="B1957" s="51" t="s">
        <v>192</v>
      </c>
      <c r="C1957" s="51" t="s">
        <v>1273</v>
      </c>
      <c r="D1957" s="51" t="s">
        <v>46</v>
      </c>
      <c r="E1957" s="51" t="s">
        <v>52</v>
      </c>
      <c r="F1957" s="51">
        <v>488</v>
      </c>
      <c r="G1957" s="51">
        <v>2694</v>
      </c>
    </row>
    <row r="1958" spans="1:7">
      <c r="A1958" s="51">
        <v>68</v>
      </c>
      <c r="B1958" s="51" t="s">
        <v>192</v>
      </c>
      <c r="C1958" s="51" t="s">
        <v>1273</v>
      </c>
      <c r="D1958" s="51" t="s">
        <v>46</v>
      </c>
      <c r="E1958" s="51" t="s">
        <v>53</v>
      </c>
      <c r="F1958" s="51">
        <v>1975</v>
      </c>
      <c r="G1958" s="51">
        <v>2694</v>
      </c>
    </row>
    <row r="1959" spans="1:7">
      <c r="A1959" s="51">
        <v>68</v>
      </c>
      <c r="B1959" s="51" t="s">
        <v>192</v>
      </c>
      <c r="C1959" s="51" t="s">
        <v>1274</v>
      </c>
      <c r="D1959" s="51" t="s">
        <v>63</v>
      </c>
      <c r="E1959" s="51" t="s">
        <v>50</v>
      </c>
      <c r="F1959" s="51">
        <v>6</v>
      </c>
      <c r="G1959" s="51">
        <v>311</v>
      </c>
    </row>
    <row r="1960" spans="1:7">
      <c r="A1960" s="51">
        <v>68</v>
      </c>
      <c r="B1960" s="51" t="s">
        <v>192</v>
      </c>
      <c r="C1960" s="51" t="s">
        <v>1274</v>
      </c>
      <c r="D1960" s="51" t="s">
        <v>63</v>
      </c>
      <c r="E1960" s="51" t="s">
        <v>51</v>
      </c>
      <c r="F1960" s="51">
        <v>19</v>
      </c>
      <c r="G1960" s="51">
        <v>311</v>
      </c>
    </row>
    <row r="1961" spans="1:7">
      <c r="A1961" s="51">
        <v>68</v>
      </c>
      <c r="B1961" s="51" t="s">
        <v>192</v>
      </c>
      <c r="C1961" s="51" t="s">
        <v>1274</v>
      </c>
      <c r="D1961" s="51" t="s">
        <v>63</v>
      </c>
      <c r="E1961" s="51" t="s">
        <v>52</v>
      </c>
      <c r="F1961" s="51">
        <v>68</v>
      </c>
      <c r="G1961" s="51">
        <v>311</v>
      </c>
    </row>
    <row r="1962" spans="1:7">
      <c r="A1962" s="51">
        <v>68</v>
      </c>
      <c r="B1962" s="51" t="s">
        <v>192</v>
      </c>
      <c r="C1962" s="51" t="s">
        <v>1274</v>
      </c>
      <c r="D1962" s="51" t="s">
        <v>63</v>
      </c>
      <c r="E1962" s="51" t="s">
        <v>53</v>
      </c>
      <c r="F1962" s="51">
        <v>218</v>
      </c>
      <c r="G1962" s="51">
        <v>311</v>
      </c>
    </row>
    <row r="1963" spans="1:7">
      <c r="A1963" s="51">
        <v>68</v>
      </c>
      <c r="B1963" s="51" t="s">
        <v>192</v>
      </c>
      <c r="C1963" s="51" t="s">
        <v>1274</v>
      </c>
      <c r="D1963" s="51" t="s">
        <v>46</v>
      </c>
      <c r="E1963" s="51" t="s">
        <v>50</v>
      </c>
      <c r="F1963" s="51">
        <v>7</v>
      </c>
      <c r="G1963" s="51">
        <v>219</v>
      </c>
    </row>
    <row r="1964" spans="1:7">
      <c r="A1964" s="51">
        <v>68</v>
      </c>
      <c r="B1964" s="51" t="s">
        <v>192</v>
      </c>
      <c r="C1964" s="51" t="s">
        <v>1274</v>
      </c>
      <c r="D1964" s="51" t="s">
        <v>46</v>
      </c>
      <c r="E1964" s="51" t="s">
        <v>51</v>
      </c>
      <c r="F1964" s="51">
        <v>25</v>
      </c>
      <c r="G1964" s="51">
        <v>219</v>
      </c>
    </row>
    <row r="1965" spans="1:7">
      <c r="A1965" s="51">
        <v>68</v>
      </c>
      <c r="B1965" s="51" t="s">
        <v>192</v>
      </c>
      <c r="C1965" s="51" t="s">
        <v>1274</v>
      </c>
      <c r="D1965" s="51" t="s">
        <v>46</v>
      </c>
      <c r="E1965" s="51" t="s">
        <v>52</v>
      </c>
      <c r="F1965" s="51">
        <v>39</v>
      </c>
      <c r="G1965" s="51">
        <v>219</v>
      </c>
    </row>
    <row r="1966" spans="1:7">
      <c r="A1966" s="51">
        <v>68</v>
      </c>
      <c r="B1966" s="51" t="s">
        <v>192</v>
      </c>
      <c r="C1966" s="51" t="s">
        <v>1274</v>
      </c>
      <c r="D1966" s="51" t="s">
        <v>46</v>
      </c>
      <c r="E1966" s="51" t="s">
        <v>53</v>
      </c>
      <c r="F1966" s="51">
        <v>148</v>
      </c>
      <c r="G1966" s="51">
        <v>219</v>
      </c>
    </row>
    <row r="1967" spans="1:7">
      <c r="A1967" s="51">
        <v>68</v>
      </c>
      <c r="B1967" s="51" t="s">
        <v>192</v>
      </c>
      <c r="C1967" s="51" t="s">
        <v>109</v>
      </c>
      <c r="D1967" s="51" t="s">
        <v>63</v>
      </c>
      <c r="E1967" s="51" t="s">
        <v>50</v>
      </c>
      <c r="F1967" s="51">
        <v>2</v>
      </c>
      <c r="G1967" s="51">
        <v>53</v>
      </c>
    </row>
    <row r="1968" spans="1:7">
      <c r="A1968" s="51">
        <v>68</v>
      </c>
      <c r="B1968" s="51" t="s">
        <v>192</v>
      </c>
      <c r="C1968" s="51" t="s">
        <v>109</v>
      </c>
      <c r="D1968" s="51" t="s">
        <v>63</v>
      </c>
      <c r="E1968" s="51" t="s">
        <v>51</v>
      </c>
      <c r="F1968" s="51">
        <v>1</v>
      </c>
      <c r="G1968" s="51">
        <v>53</v>
      </c>
    </row>
    <row r="1969" spans="1:7">
      <c r="A1969" s="51">
        <v>68</v>
      </c>
      <c r="B1969" s="51" t="s">
        <v>192</v>
      </c>
      <c r="C1969" s="51" t="s">
        <v>109</v>
      </c>
      <c r="D1969" s="51" t="s">
        <v>63</v>
      </c>
      <c r="E1969" s="51" t="s">
        <v>52</v>
      </c>
      <c r="F1969" s="51">
        <v>12</v>
      </c>
      <c r="G1969" s="51">
        <v>53</v>
      </c>
    </row>
    <row r="1970" spans="1:7">
      <c r="A1970" s="51">
        <v>68</v>
      </c>
      <c r="B1970" s="51" t="s">
        <v>192</v>
      </c>
      <c r="C1970" s="51" t="s">
        <v>109</v>
      </c>
      <c r="D1970" s="51" t="s">
        <v>63</v>
      </c>
      <c r="E1970" s="51" t="s">
        <v>53</v>
      </c>
      <c r="F1970" s="51">
        <v>38</v>
      </c>
      <c r="G1970" s="51">
        <v>53</v>
      </c>
    </row>
    <row r="1971" spans="1:7">
      <c r="A1971" s="51">
        <v>68</v>
      </c>
      <c r="B1971" s="51" t="s">
        <v>192</v>
      </c>
      <c r="C1971" s="51" t="s">
        <v>109</v>
      </c>
      <c r="D1971" s="51" t="s">
        <v>46</v>
      </c>
      <c r="E1971" s="51" t="s">
        <v>50</v>
      </c>
      <c r="F1971" s="51">
        <v>1</v>
      </c>
      <c r="G1971" s="51">
        <v>44</v>
      </c>
    </row>
    <row r="1972" spans="1:7">
      <c r="A1972" s="51">
        <v>68</v>
      </c>
      <c r="B1972" s="51" t="s">
        <v>192</v>
      </c>
      <c r="C1972" s="51" t="s">
        <v>109</v>
      </c>
      <c r="D1972" s="51" t="s">
        <v>46</v>
      </c>
      <c r="E1972" s="51" t="s">
        <v>51</v>
      </c>
      <c r="F1972" s="51">
        <v>4</v>
      </c>
      <c r="G1972" s="51">
        <v>44</v>
      </c>
    </row>
    <row r="1973" spans="1:7">
      <c r="A1973" s="51">
        <v>68</v>
      </c>
      <c r="B1973" s="51" t="s">
        <v>192</v>
      </c>
      <c r="C1973" s="51" t="s">
        <v>109</v>
      </c>
      <c r="D1973" s="51" t="s">
        <v>46</v>
      </c>
      <c r="E1973" s="51" t="s">
        <v>52</v>
      </c>
      <c r="F1973" s="51">
        <v>7</v>
      </c>
      <c r="G1973" s="51">
        <v>44</v>
      </c>
    </row>
    <row r="1974" spans="1:7">
      <c r="A1974" s="51">
        <v>68</v>
      </c>
      <c r="B1974" s="51" t="s">
        <v>192</v>
      </c>
      <c r="C1974" s="51" t="s">
        <v>109</v>
      </c>
      <c r="D1974" s="51" t="s">
        <v>46</v>
      </c>
      <c r="E1974" s="51" t="s">
        <v>53</v>
      </c>
      <c r="F1974" s="51">
        <v>32</v>
      </c>
      <c r="G1974" s="51">
        <v>44</v>
      </c>
    </row>
    <row r="1975" spans="1:7">
      <c r="A1975" s="51">
        <v>68</v>
      </c>
      <c r="B1975" s="51" t="s">
        <v>192</v>
      </c>
      <c r="C1975" s="51" t="s">
        <v>1275</v>
      </c>
      <c r="D1975" s="51" t="s">
        <v>63</v>
      </c>
      <c r="E1975" s="51" t="s">
        <v>50</v>
      </c>
      <c r="F1975" s="51">
        <v>1</v>
      </c>
      <c r="G1975" s="51">
        <v>1132</v>
      </c>
    </row>
    <row r="1976" spans="1:7">
      <c r="A1976" s="51">
        <v>68</v>
      </c>
      <c r="B1976" s="51" t="s">
        <v>192</v>
      </c>
      <c r="C1976" s="51" t="s">
        <v>1275</v>
      </c>
      <c r="D1976" s="51" t="s">
        <v>63</v>
      </c>
      <c r="E1976" s="51" t="s">
        <v>51</v>
      </c>
      <c r="F1976" s="51">
        <v>8</v>
      </c>
      <c r="G1976" s="51">
        <v>1132</v>
      </c>
    </row>
    <row r="1977" spans="1:7">
      <c r="A1977" s="51">
        <v>68</v>
      </c>
      <c r="B1977" s="51" t="s">
        <v>192</v>
      </c>
      <c r="C1977" s="51" t="s">
        <v>1275</v>
      </c>
      <c r="D1977" s="51" t="s">
        <v>63</v>
      </c>
      <c r="E1977" s="51" t="s">
        <v>52</v>
      </c>
      <c r="F1977" s="51">
        <v>196</v>
      </c>
      <c r="G1977" s="51">
        <v>1132</v>
      </c>
    </row>
    <row r="1978" spans="1:7">
      <c r="A1978" s="51">
        <v>68</v>
      </c>
      <c r="B1978" s="51" t="s">
        <v>192</v>
      </c>
      <c r="C1978" s="51" t="s">
        <v>1275</v>
      </c>
      <c r="D1978" s="51" t="s">
        <v>63</v>
      </c>
      <c r="E1978" s="51" t="s">
        <v>53</v>
      </c>
      <c r="F1978" s="51">
        <v>927</v>
      </c>
      <c r="G1978" s="51">
        <v>1132</v>
      </c>
    </row>
    <row r="1979" spans="1:7">
      <c r="A1979" s="51">
        <v>68</v>
      </c>
      <c r="B1979" s="51" t="s">
        <v>192</v>
      </c>
      <c r="C1979" s="51" t="s">
        <v>1275</v>
      </c>
      <c r="D1979" s="51" t="s">
        <v>46</v>
      </c>
      <c r="E1979" s="51" t="s">
        <v>51</v>
      </c>
      <c r="F1979" s="51">
        <v>11</v>
      </c>
      <c r="G1979" s="51">
        <v>1213</v>
      </c>
    </row>
    <row r="1980" spans="1:7">
      <c r="A1980" s="51">
        <v>68</v>
      </c>
      <c r="B1980" s="51" t="s">
        <v>192</v>
      </c>
      <c r="C1980" s="51" t="s">
        <v>1275</v>
      </c>
      <c r="D1980" s="51" t="s">
        <v>46</v>
      </c>
      <c r="E1980" s="51" t="s">
        <v>52</v>
      </c>
      <c r="F1980" s="51">
        <v>277</v>
      </c>
      <c r="G1980" s="51">
        <v>1213</v>
      </c>
    </row>
    <row r="1981" spans="1:7">
      <c r="A1981" s="51">
        <v>68</v>
      </c>
      <c r="B1981" s="51" t="s">
        <v>192</v>
      </c>
      <c r="C1981" s="51" t="s">
        <v>1275</v>
      </c>
      <c r="D1981" s="51" t="s">
        <v>46</v>
      </c>
      <c r="E1981" s="51" t="s">
        <v>53</v>
      </c>
      <c r="F1981" s="51">
        <v>925</v>
      </c>
      <c r="G1981" s="51">
        <v>1213</v>
      </c>
    </row>
    <row r="1982" spans="1:7">
      <c r="A1982" s="51">
        <v>68</v>
      </c>
      <c r="B1982" s="51" t="s">
        <v>192</v>
      </c>
      <c r="C1982" s="51" t="s">
        <v>59</v>
      </c>
      <c r="D1982" s="51" t="s">
        <v>63</v>
      </c>
      <c r="E1982" s="51" t="s">
        <v>51</v>
      </c>
      <c r="F1982" s="51">
        <v>16</v>
      </c>
      <c r="G1982" s="51">
        <v>1190</v>
      </c>
    </row>
    <row r="1983" spans="1:7">
      <c r="A1983" s="51">
        <v>68</v>
      </c>
      <c r="B1983" s="51" t="s">
        <v>192</v>
      </c>
      <c r="C1983" s="51" t="s">
        <v>59</v>
      </c>
      <c r="D1983" s="51" t="s">
        <v>63</v>
      </c>
      <c r="E1983" s="51" t="s">
        <v>52</v>
      </c>
      <c r="F1983" s="51">
        <v>318</v>
      </c>
      <c r="G1983" s="51">
        <v>1190</v>
      </c>
    </row>
    <row r="1984" spans="1:7">
      <c r="A1984" s="51">
        <v>68</v>
      </c>
      <c r="B1984" s="51" t="s">
        <v>192</v>
      </c>
      <c r="C1984" s="51" t="s">
        <v>59</v>
      </c>
      <c r="D1984" s="51" t="s">
        <v>63</v>
      </c>
      <c r="E1984" s="51" t="s">
        <v>53</v>
      </c>
      <c r="F1984" s="51">
        <v>856</v>
      </c>
      <c r="G1984" s="51">
        <v>1190</v>
      </c>
    </row>
    <row r="1985" spans="1:7">
      <c r="A1985" s="51">
        <v>68</v>
      </c>
      <c r="B1985" s="51" t="s">
        <v>192</v>
      </c>
      <c r="C1985" s="51" t="s">
        <v>59</v>
      </c>
      <c r="D1985" s="51" t="s">
        <v>46</v>
      </c>
      <c r="E1985" s="51" t="s">
        <v>50</v>
      </c>
      <c r="F1985" s="51">
        <v>1</v>
      </c>
      <c r="G1985" s="51">
        <v>1424</v>
      </c>
    </row>
    <row r="1986" spans="1:7">
      <c r="A1986" s="51">
        <v>68</v>
      </c>
      <c r="B1986" s="51" t="s">
        <v>192</v>
      </c>
      <c r="C1986" s="51" t="s">
        <v>59</v>
      </c>
      <c r="D1986" s="51" t="s">
        <v>46</v>
      </c>
      <c r="E1986" s="51" t="s">
        <v>51</v>
      </c>
      <c r="F1986" s="51">
        <v>19</v>
      </c>
      <c r="G1986" s="51">
        <v>1424</v>
      </c>
    </row>
    <row r="1987" spans="1:7">
      <c r="A1987" s="51">
        <v>68</v>
      </c>
      <c r="B1987" s="51" t="s">
        <v>192</v>
      </c>
      <c r="C1987" s="51" t="s">
        <v>59</v>
      </c>
      <c r="D1987" s="51" t="s">
        <v>46</v>
      </c>
      <c r="E1987" s="51" t="s">
        <v>52</v>
      </c>
      <c r="F1987" s="51">
        <v>384</v>
      </c>
      <c r="G1987" s="51">
        <v>1424</v>
      </c>
    </row>
    <row r="1988" spans="1:7">
      <c r="A1988" s="51">
        <v>68</v>
      </c>
      <c r="B1988" s="51" t="s">
        <v>192</v>
      </c>
      <c r="C1988" s="51" t="s">
        <v>59</v>
      </c>
      <c r="D1988" s="51" t="s">
        <v>46</v>
      </c>
      <c r="E1988" s="51" t="s">
        <v>53</v>
      </c>
      <c r="F1988" s="51">
        <v>1020</v>
      </c>
      <c r="G1988" s="51">
        <v>1424</v>
      </c>
    </row>
    <row r="1989" spans="1:7">
      <c r="A1989" s="51">
        <v>68</v>
      </c>
      <c r="B1989" s="51" t="s">
        <v>192</v>
      </c>
      <c r="C1989" s="51" t="s">
        <v>1276</v>
      </c>
      <c r="D1989" s="51" t="s">
        <v>63</v>
      </c>
      <c r="E1989" s="51" t="s">
        <v>52</v>
      </c>
      <c r="F1989" s="51">
        <v>5</v>
      </c>
      <c r="G1989" s="51">
        <v>339</v>
      </c>
    </row>
    <row r="1990" spans="1:7">
      <c r="A1990" s="51">
        <v>68</v>
      </c>
      <c r="B1990" s="51" t="s">
        <v>192</v>
      </c>
      <c r="C1990" s="51" t="s">
        <v>1276</v>
      </c>
      <c r="D1990" s="51" t="s">
        <v>63</v>
      </c>
      <c r="E1990" s="51" t="s">
        <v>53</v>
      </c>
      <c r="F1990" s="51">
        <v>334</v>
      </c>
      <c r="G1990" s="51">
        <v>339</v>
      </c>
    </row>
    <row r="1991" spans="1:7">
      <c r="A1991" s="51">
        <v>68</v>
      </c>
      <c r="B1991" s="51" t="s">
        <v>192</v>
      </c>
      <c r="C1991" s="51" t="s">
        <v>1276</v>
      </c>
      <c r="D1991" s="51" t="s">
        <v>46</v>
      </c>
      <c r="E1991" s="51" t="s">
        <v>52</v>
      </c>
      <c r="F1991" s="51">
        <v>11</v>
      </c>
      <c r="G1991" s="51">
        <v>393</v>
      </c>
    </row>
    <row r="1992" spans="1:7">
      <c r="A1992" s="51">
        <v>68</v>
      </c>
      <c r="B1992" s="51" t="s">
        <v>192</v>
      </c>
      <c r="C1992" s="51" t="s">
        <v>1276</v>
      </c>
      <c r="D1992" s="51" t="s">
        <v>46</v>
      </c>
      <c r="E1992" s="51" t="s">
        <v>53</v>
      </c>
      <c r="F1992" s="51">
        <v>382</v>
      </c>
      <c r="G1992" s="51">
        <v>393</v>
      </c>
    </row>
    <row r="1993" spans="1:7">
      <c r="A1993" s="51">
        <v>68</v>
      </c>
      <c r="B1993" s="51" t="s">
        <v>192</v>
      </c>
      <c r="C1993" s="51" t="s">
        <v>61</v>
      </c>
      <c r="D1993" s="51" t="s">
        <v>63</v>
      </c>
      <c r="E1993" s="51" t="s">
        <v>48</v>
      </c>
      <c r="F1993" s="51">
        <v>9</v>
      </c>
      <c r="G1993" s="51">
        <v>297</v>
      </c>
    </row>
    <row r="1994" spans="1:7">
      <c r="A1994" s="51">
        <v>68</v>
      </c>
      <c r="B1994" s="51" t="s">
        <v>192</v>
      </c>
      <c r="C1994" s="51" t="s">
        <v>61</v>
      </c>
      <c r="D1994" s="51" t="s">
        <v>63</v>
      </c>
      <c r="E1994" s="51" t="s">
        <v>49</v>
      </c>
      <c r="F1994" s="51">
        <v>6</v>
      </c>
      <c r="G1994" s="51">
        <v>297</v>
      </c>
    </row>
    <row r="1995" spans="1:7">
      <c r="A1995" s="51">
        <v>68</v>
      </c>
      <c r="B1995" s="51" t="s">
        <v>192</v>
      </c>
      <c r="C1995" s="51" t="s">
        <v>61</v>
      </c>
      <c r="D1995" s="51" t="s">
        <v>63</v>
      </c>
      <c r="E1995" s="51" t="s">
        <v>50</v>
      </c>
      <c r="F1995" s="51">
        <v>5</v>
      </c>
      <c r="G1995" s="51">
        <v>297</v>
      </c>
    </row>
    <row r="1996" spans="1:7">
      <c r="A1996" s="51">
        <v>68</v>
      </c>
      <c r="B1996" s="51" t="s">
        <v>192</v>
      </c>
      <c r="C1996" s="51" t="s">
        <v>61</v>
      </c>
      <c r="D1996" s="51" t="s">
        <v>63</v>
      </c>
      <c r="E1996" s="51" t="s">
        <v>51</v>
      </c>
      <c r="F1996" s="51">
        <v>3</v>
      </c>
      <c r="G1996" s="51">
        <v>297</v>
      </c>
    </row>
    <row r="1997" spans="1:7">
      <c r="A1997" s="51">
        <v>68</v>
      </c>
      <c r="B1997" s="51" t="s">
        <v>192</v>
      </c>
      <c r="C1997" s="51" t="s">
        <v>61</v>
      </c>
      <c r="D1997" s="51" t="s">
        <v>63</v>
      </c>
      <c r="E1997" s="51" t="s">
        <v>52</v>
      </c>
      <c r="F1997" s="51">
        <v>12</v>
      </c>
      <c r="G1997" s="51">
        <v>297</v>
      </c>
    </row>
    <row r="1998" spans="1:7">
      <c r="A1998" s="51">
        <v>68</v>
      </c>
      <c r="B1998" s="51" t="s">
        <v>192</v>
      </c>
      <c r="C1998" s="51" t="s">
        <v>61</v>
      </c>
      <c r="D1998" s="51" t="s">
        <v>63</v>
      </c>
      <c r="E1998" s="51" t="s">
        <v>53</v>
      </c>
      <c r="F1998" s="51">
        <v>262</v>
      </c>
      <c r="G1998" s="51">
        <v>297</v>
      </c>
    </row>
    <row r="1999" spans="1:7">
      <c r="A1999" s="51">
        <v>68</v>
      </c>
      <c r="B1999" s="51" t="s">
        <v>192</v>
      </c>
      <c r="C1999" s="51" t="s">
        <v>61</v>
      </c>
      <c r="D1999" s="51" t="s">
        <v>46</v>
      </c>
      <c r="E1999" s="51" t="s">
        <v>48</v>
      </c>
      <c r="F1999" s="51">
        <v>8</v>
      </c>
      <c r="G1999" s="51">
        <v>322</v>
      </c>
    </row>
    <row r="2000" spans="1:7">
      <c r="A2000" s="51">
        <v>68</v>
      </c>
      <c r="B2000" s="51" t="s">
        <v>192</v>
      </c>
      <c r="C2000" s="51" t="s">
        <v>61</v>
      </c>
      <c r="D2000" s="51" t="s">
        <v>46</v>
      </c>
      <c r="E2000" s="51" t="s">
        <v>49</v>
      </c>
      <c r="F2000" s="51">
        <v>4</v>
      </c>
      <c r="G2000" s="51">
        <v>322</v>
      </c>
    </row>
    <row r="2001" spans="1:7">
      <c r="A2001" s="51">
        <v>68</v>
      </c>
      <c r="B2001" s="51" t="s">
        <v>192</v>
      </c>
      <c r="C2001" s="51" t="s">
        <v>61</v>
      </c>
      <c r="D2001" s="51" t="s">
        <v>46</v>
      </c>
      <c r="E2001" s="51" t="s">
        <v>50</v>
      </c>
      <c r="F2001" s="51">
        <v>3</v>
      </c>
      <c r="G2001" s="51">
        <v>322</v>
      </c>
    </row>
    <row r="2002" spans="1:7">
      <c r="A2002" s="51">
        <v>68</v>
      </c>
      <c r="B2002" s="51" t="s">
        <v>192</v>
      </c>
      <c r="C2002" s="51" t="s">
        <v>61</v>
      </c>
      <c r="D2002" s="51" t="s">
        <v>46</v>
      </c>
      <c r="E2002" s="51" t="s">
        <v>51</v>
      </c>
      <c r="F2002" s="51">
        <v>2</v>
      </c>
      <c r="G2002" s="51">
        <v>322</v>
      </c>
    </row>
    <row r="2003" spans="1:7">
      <c r="A2003" s="51">
        <v>68</v>
      </c>
      <c r="B2003" s="51" t="s">
        <v>192</v>
      </c>
      <c r="C2003" s="51" t="s">
        <v>61</v>
      </c>
      <c r="D2003" s="51" t="s">
        <v>46</v>
      </c>
      <c r="E2003" s="51" t="s">
        <v>52</v>
      </c>
      <c r="F2003" s="51">
        <v>9</v>
      </c>
      <c r="G2003" s="51">
        <v>322</v>
      </c>
    </row>
    <row r="2004" spans="1:7">
      <c r="A2004" s="51">
        <v>68</v>
      </c>
      <c r="B2004" s="51" t="s">
        <v>192</v>
      </c>
      <c r="C2004" s="51" t="s">
        <v>61</v>
      </c>
      <c r="D2004" s="51" t="s">
        <v>46</v>
      </c>
      <c r="E2004" s="51" t="s">
        <v>53</v>
      </c>
      <c r="F2004" s="51">
        <v>296</v>
      </c>
      <c r="G2004" s="51">
        <v>322</v>
      </c>
    </row>
    <row r="2005" spans="1:7">
      <c r="A2005" s="51">
        <v>68</v>
      </c>
      <c r="B2005" s="51" t="s">
        <v>192</v>
      </c>
      <c r="C2005" s="51" t="s">
        <v>45</v>
      </c>
      <c r="D2005" s="51" t="s">
        <v>63</v>
      </c>
      <c r="E2005" s="51" t="s">
        <v>48</v>
      </c>
      <c r="F2005" s="51">
        <v>34</v>
      </c>
      <c r="G2005" s="51"/>
    </row>
    <row r="2006" spans="1:7">
      <c r="A2006" s="51">
        <v>68</v>
      </c>
      <c r="B2006" s="51" t="s">
        <v>192</v>
      </c>
      <c r="C2006" s="51" t="s">
        <v>45</v>
      </c>
      <c r="D2006" s="51" t="s">
        <v>63</v>
      </c>
      <c r="E2006" s="51" t="s">
        <v>49</v>
      </c>
      <c r="F2006" s="51">
        <v>6</v>
      </c>
      <c r="G2006" s="51"/>
    </row>
    <row r="2007" spans="1:7">
      <c r="A2007" s="51">
        <v>68</v>
      </c>
      <c r="B2007" s="51" t="s">
        <v>192</v>
      </c>
      <c r="C2007" s="51" t="s">
        <v>45</v>
      </c>
      <c r="D2007" s="51" t="s">
        <v>63</v>
      </c>
      <c r="E2007" s="51" t="s">
        <v>50</v>
      </c>
      <c r="F2007" s="51">
        <v>4</v>
      </c>
      <c r="G2007" s="51"/>
    </row>
    <row r="2008" spans="1:7">
      <c r="A2008" s="51">
        <v>68</v>
      </c>
      <c r="B2008" s="51" t="s">
        <v>192</v>
      </c>
      <c r="C2008" s="51" t="s">
        <v>45</v>
      </c>
      <c r="D2008" s="51" t="s">
        <v>63</v>
      </c>
      <c r="E2008" s="51" t="s">
        <v>52</v>
      </c>
      <c r="F2008" s="51">
        <v>14</v>
      </c>
      <c r="G2008" s="51"/>
    </row>
    <row r="2009" spans="1:7">
      <c r="A2009" s="51">
        <v>68</v>
      </c>
      <c r="B2009" s="51" t="s">
        <v>192</v>
      </c>
      <c r="C2009" s="51" t="s">
        <v>45</v>
      </c>
      <c r="D2009" s="51" t="s">
        <v>63</v>
      </c>
      <c r="E2009" s="51" t="s">
        <v>53</v>
      </c>
      <c r="F2009" s="51">
        <v>92</v>
      </c>
      <c r="G2009" s="51"/>
    </row>
    <row r="2010" spans="1:7">
      <c r="A2010" s="51">
        <v>68</v>
      </c>
      <c r="B2010" s="51" t="s">
        <v>192</v>
      </c>
      <c r="C2010" s="51" t="s">
        <v>45</v>
      </c>
      <c r="D2010" s="51" t="s">
        <v>46</v>
      </c>
      <c r="E2010" s="51" t="s">
        <v>48</v>
      </c>
      <c r="F2010" s="51">
        <v>22</v>
      </c>
      <c r="G2010" s="51"/>
    </row>
    <row r="2011" spans="1:7">
      <c r="A2011" s="51">
        <v>68</v>
      </c>
      <c r="B2011" s="51" t="s">
        <v>192</v>
      </c>
      <c r="C2011" s="51" t="s">
        <v>45</v>
      </c>
      <c r="D2011" s="51" t="s">
        <v>46</v>
      </c>
      <c r="E2011" s="51" t="s">
        <v>49</v>
      </c>
      <c r="F2011" s="51">
        <v>2</v>
      </c>
      <c r="G2011" s="51"/>
    </row>
    <row r="2012" spans="1:7">
      <c r="A2012" s="51">
        <v>68</v>
      </c>
      <c r="B2012" s="51" t="s">
        <v>192</v>
      </c>
      <c r="C2012" s="51" t="s">
        <v>45</v>
      </c>
      <c r="D2012" s="51" t="s">
        <v>46</v>
      </c>
      <c r="E2012" s="51" t="s">
        <v>50</v>
      </c>
      <c r="F2012" s="51">
        <v>1</v>
      </c>
      <c r="G2012" s="51"/>
    </row>
    <row r="2013" spans="1:7">
      <c r="A2013" s="51">
        <v>68</v>
      </c>
      <c r="B2013" s="51" t="s">
        <v>192</v>
      </c>
      <c r="C2013" s="51" t="s">
        <v>45</v>
      </c>
      <c r="D2013" s="51" t="s">
        <v>46</v>
      </c>
      <c r="E2013" s="51" t="s">
        <v>51</v>
      </c>
      <c r="F2013" s="51">
        <v>1</v>
      </c>
      <c r="G2013" s="51"/>
    </row>
    <row r="2014" spans="1:7">
      <c r="A2014" s="51">
        <v>68</v>
      </c>
      <c r="B2014" s="51" t="s">
        <v>192</v>
      </c>
      <c r="C2014" s="51" t="s">
        <v>45</v>
      </c>
      <c r="D2014" s="51" t="s">
        <v>46</v>
      </c>
      <c r="E2014" s="51" t="s">
        <v>52</v>
      </c>
      <c r="F2014" s="51">
        <v>11</v>
      </c>
      <c r="G2014" s="51"/>
    </row>
    <row r="2015" spans="1:7">
      <c r="A2015" s="51">
        <v>68</v>
      </c>
      <c r="B2015" s="51" t="s">
        <v>192</v>
      </c>
      <c r="C2015" s="51" t="s">
        <v>45</v>
      </c>
      <c r="D2015" s="51" t="s">
        <v>46</v>
      </c>
      <c r="E2015" s="51" t="s">
        <v>53</v>
      </c>
      <c r="F2015" s="51">
        <v>66</v>
      </c>
      <c r="G2015" s="51"/>
    </row>
    <row r="2016" spans="1:7">
      <c r="A2016" s="51">
        <v>70</v>
      </c>
      <c r="B2016" s="51" t="s">
        <v>193</v>
      </c>
      <c r="C2016" s="51" t="s">
        <v>1350</v>
      </c>
      <c r="D2016" s="51" t="s">
        <v>63</v>
      </c>
      <c r="E2016" s="51" t="s">
        <v>1349</v>
      </c>
      <c r="F2016" s="51">
        <v>4448</v>
      </c>
      <c r="G2016" s="51"/>
    </row>
    <row r="2017" spans="1:7">
      <c r="A2017" s="51">
        <v>70</v>
      </c>
      <c r="B2017" s="51" t="s">
        <v>193</v>
      </c>
      <c r="C2017" s="51" t="s">
        <v>1350</v>
      </c>
      <c r="D2017" s="51" t="s">
        <v>46</v>
      </c>
      <c r="E2017" s="51" t="s">
        <v>1349</v>
      </c>
      <c r="F2017" s="51">
        <v>4084</v>
      </c>
      <c r="G2017" s="51"/>
    </row>
    <row r="2018" spans="1:7">
      <c r="A2018" s="51">
        <v>70</v>
      </c>
      <c r="B2018" s="51" t="s">
        <v>193</v>
      </c>
      <c r="C2018" s="51" t="s">
        <v>54</v>
      </c>
      <c r="D2018" s="51" t="s">
        <v>63</v>
      </c>
      <c r="E2018" s="51" t="s">
        <v>48</v>
      </c>
      <c r="F2018" s="51">
        <v>1249</v>
      </c>
      <c r="G2018" s="51">
        <v>1509</v>
      </c>
    </row>
    <row r="2019" spans="1:7">
      <c r="A2019" s="51">
        <v>70</v>
      </c>
      <c r="B2019" s="51" t="s">
        <v>193</v>
      </c>
      <c r="C2019" s="51" t="s">
        <v>54</v>
      </c>
      <c r="D2019" s="51" t="s">
        <v>63</v>
      </c>
      <c r="E2019" s="51" t="s">
        <v>49</v>
      </c>
      <c r="F2019" s="51">
        <v>204</v>
      </c>
      <c r="G2019" s="51">
        <v>1509</v>
      </c>
    </row>
    <row r="2020" spans="1:7">
      <c r="A2020" s="51">
        <v>70</v>
      </c>
      <c r="B2020" s="51" t="s">
        <v>193</v>
      </c>
      <c r="C2020" s="51" t="s">
        <v>54</v>
      </c>
      <c r="D2020" s="51" t="s">
        <v>63</v>
      </c>
      <c r="E2020" s="51" t="s">
        <v>50</v>
      </c>
      <c r="F2020" s="51">
        <v>3</v>
      </c>
      <c r="G2020" s="51">
        <v>1509</v>
      </c>
    </row>
    <row r="2021" spans="1:7">
      <c r="A2021" s="51">
        <v>70</v>
      </c>
      <c r="B2021" s="51" t="s">
        <v>193</v>
      </c>
      <c r="C2021" s="51" t="s">
        <v>54</v>
      </c>
      <c r="D2021" s="51" t="s">
        <v>63</v>
      </c>
      <c r="E2021" s="51" t="s">
        <v>52</v>
      </c>
      <c r="F2021" s="51">
        <v>4</v>
      </c>
      <c r="G2021" s="51">
        <v>1509</v>
      </c>
    </row>
    <row r="2022" spans="1:7">
      <c r="A2022" s="51">
        <v>70</v>
      </c>
      <c r="B2022" s="51" t="s">
        <v>193</v>
      </c>
      <c r="C2022" s="51" t="s">
        <v>54</v>
      </c>
      <c r="D2022" s="51" t="s">
        <v>63</v>
      </c>
      <c r="E2022" s="51" t="s">
        <v>53</v>
      </c>
      <c r="F2022" s="51">
        <v>49</v>
      </c>
      <c r="G2022" s="51">
        <v>1509</v>
      </c>
    </row>
    <row r="2023" spans="1:7">
      <c r="A2023" s="51">
        <v>70</v>
      </c>
      <c r="B2023" s="51" t="s">
        <v>193</v>
      </c>
      <c r="C2023" s="51" t="s">
        <v>54</v>
      </c>
      <c r="D2023" s="51" t="s">
        <v>46</v>
      </c>
      <c r="E2023" s="51" t="s">
        <v>48</v>
      </c>
      <c r="F2023" s="51">
        <v>1213</v>
      </c>
      <c r="G2023" s="51">
        <v>1405</v>
      </c>
    </row>
    <row r="2024" spans="1:7">
      <c r="A2024" s="51">
        <v>70</v>
      </c>
      <c r="B2024" s="51" t="s">
        <v>193</v>
      </c>
      <c r="C2024" s="51" t="s">
        <v>54</v>
      </c>
      <c r="D2024" s="51" t="s">
        <v>46</v>
      </c>
      <c r="E2024" s="51" t="s">
        <v>49</v>
      </c>
      <c r="F2024" s="51">
        <v>131</v>
      </c>
      <c r="G2024" s="51">
        <v>1405</v>
      </c>
    </row>
    <row r="2025" spans="1:7">
      <c r="A2025" s="51">
        <v>70</v>
      </c>
      <c r="B2025" s="51" t="s">
        <v>193</v>
      </c>
      <c r="C2025" s="51" t="s">
        <v>54</v>
      </c>
      <c r="D2025" s="51" t="s">
        <v>46</v>
      </c>
      <c r="E2025" s="51" t="s">
        <v>50</v>
      </c>
      <c r="F2025" s="51">
        <v>8</v>
      </c>
      <c r="G2025" s="51">
        <v>1405</v>
      </c>
    </row>
    <row r="2026" spans="1:7">
      <c r="A2026" s="51">
        <v>70</v>
      </c>
      <c r="B2026" s="51" t="s">
        <v>193</v>
      </c>
      <c r="C2026" s="51" t="s">
        <v>54</v>
      </c>
      <c r="D2026" s="51" t="s">
        <v>46</v>
      </c>
      <c r="E2026" s="51" t="s">
        <v>51</v>
      </c>
      <c r="F2026" s="51">
        <v>2</v>
      </c>
      <c r="G2026" s="51">
        <v>1405</v>
      </c>
    </row>
    <row r="2027" spans="1:7">
      <c r="A2027" s="51">
        <v>70</v>
      </c>
      <c r="B2027" s="51" t="s">
        <v>193</v>
      </c>
      <c r="C2027" s="51" t="s">
        <v>54</v>
      </c>
      <c r="D2027" s="51" t="s">
        <v>46</v>
      </c>
      <c r="E2027" s="51" t="s">
        <v>52</v>
      </c>
      <c r="F2027" s="51">
        <v>6</v>
      </c>
      <c r="G2027" s="51">
        <v>1405</v>
      </c>
    </row>
    <row r="2028" spans="1:7">
      <c r="A2028" s="51">
        <v>70</v>
      </c>
      <c r="B2028" s="51" t="s">
        <v>193</v>
      </c>
      <c r="C2028" s="51" t="s">
        <v>54</v>
      </c>
      <c r="D2028" s="51" t="s">
        <v>46</v>
      </c>
      <c r="E2028" s="51" t="s">
        <v>53</v>
      </c>
      <c r="F2028" s="51">
        <v>45</v>
      </c>
      <c r="G2028" s="51">
        <v>1405</v>
      </c>
    </row>
    <row r="2029" spans="1:7">
      <c r="A2029" s="51">
        <v>70</v>
      </c>
      <c r="B2029" s="51" t="s">
        <v>193</v>
      </c>
      <c r="C2029" s="51" t="s">
        <v>55</v>
      </c>
      <c r="D2029" s="51" t="s">
        <v>63</v>
      </c>
      <c r="E2029" s="51" t="s">
        <v>48</v>
      </c>
      <c r="F2029" s="51">
        <v>694</v>
      </c>
      <c r="G2029" s="51">
        <v>17520</v>
      </c>
    </row>
    <row r="2030" spans="1:7">
      <c r="A2030" s="51">
        <v>70</v>
      </c>
      <c r="B2030" s="51" t="s">
        <v>193</v>
      </c>
      <c r="C2030" s="51" t="s">
        <v>55</v>
      </c>
      <c r="D2030" s="51" t="s">
        <v>63</v>
      </c>
      <c r="E2030" s="51" t="s">
        <v>49</v>
      </c>
      <c r="F2030" s="51">
        <v>4794</v>
      </c>
      <c r="G2030" s="51">
        <v>17520</v>
      </c>
    </row>
    <row r="2031" spans="1:7">
      <c r="A2031" s="51">
        <v>70</v>
      </c>
      <c r="B2031" s="51" t="s">
        <v>193</v>
      </c>
      <c r="C2031" s="51" t="s">
        <v>55</v>
      </c>
      <c r="D2031" s="51" t="s">
        <v>63</v>
      </c>
      <c r="E2031" s="51" t="s">
        <v>50</v>
      </c>
      <c r="F2031" s="51">
        <v>1452</v>
      </c>
      <c r="G2031" s="51">
        <v>17520</v>
      </c>
    </row>
    <row r="2032" spans="1:7">
      <c r="A2032" s="51">
        <v>70</v>
      </c>
      <c r="B2032" s="51" t="s">
        <v>193</v>
      </c>
      <c r="C2032" s="51" t="s">
        <v>55</v>
      </c>
      <c r="D2032" s="51" t="s">
        <v>63</v>
      </c>
      <c r="E2032" s="51" t="s">
        <v>51</v>
      </c>
      <c r="F2032" s="51">
        <v>330</v>
      </c>
      <c r="G2032" s="51">
        <v>17520</v>
      </c>
    </row>
    <row r="2033" spans="1:7">
      <c r="A2033" s="51">
        <v>70</v>
      </c>
      <c r="B2033" s="51" t="s">
        <v>193</v>
      </c>
      <c r="C2033" s="51" t="s">
        <v>55</v>
      </c>
      <c r="D2033" s="51" t="s">
        <v>63</v>
      </c>
      <c r="E2033" s="51" t="s">
        <v>52</v>
      </c>
      <c r="F2033" s="51">
        <v>854</v>
      </c>
      <c r="G2033" s="51">
        <v>17520</v>
      </c>
    </row>
    <row r="2034" spans="1:7">
      <c r="A2034" s="51">
        <v>70</v>
      </c>
      <c r="B2034" s="51" t="s">
        <v>193</v>
      </c>
      <c r="C2034" s="51" t="s">
        <v>55</v>
      </c>
      <c r="D2034" s="51" t="s">
        <v>63</v>
      </c>
      <c r="E2034" s="51" t="s">
        <v>53</v>
      </c>
      <c r="F2034" s="51">
        <v>9396</v>
      </c>
      <c r="G2034" s="51">
        <v>17520</v>
      </c>
    </row>
    <row r="2035" spans="1:7">
      <c r="A2035" s="51">
        <v>70</v>
      </c>
      <c r="B2035" s="51" t="s">
        <v>193</v>
      </c>
      <c r="C2035" s="51" t="s">
        <v>55</v>
      </c>
      <c r="D2035" s="51" t="s">
        <v>46</v>
      </c>
      <c r="E2035" s="51" t="s">
        <v>48</v>
      </c>
      <c r="F2035" s="51">
        <v>744</v>
      </c>
      <c r="G2035" s="51">
        <v>15848</v>
      </c>
    </row>
    <row r="2036" spans="1:7">
      <c r="A2036" s="51">
        <v>70</v>
      </c>
      <c r="B2036" s="51" t="s">
        <v>193</v>
      </c>
      <c r="C2036" s="51" t="s">
        <v>55</v>
      </c>
      <c r="D2036" s="51" t="s">
        <v>46</v>
      </c>
      <c r="E2036" s="51" t="s">
        <v>49</v>
      </c>
      <c r="F2036" s="51">
        <v>4434</v>
      </c>
      <c r="G2036" s="51">
        <v>15848</v>
      </c>
    </row>
    <row r="2037" spans="1:7">
      <c r="A2037" s="51">
        <v>70</v>
      </c>
      <c r="B2037" s="51" t="s">
        <v>193</v>
      </c>
      <c r="C2037" s="51" t="s">
        <v>55</v>
      </c>
      <c r="D2037" s="51" t="s">
        <v>46</v>
      </c>
      <c r="E2037" s="51" t="s">
        <v>50</v>
      </c>
      <c r="F2037" s="51">
        <v>829</v>
      </c>
      <c r="G2037" s="51">
        <v>15848</v>
      </c>
    </row>
    <row r="2038" spans="1:7">
      <c r="A2038" s="51">
        <v>70</v>
      </c>
      <c r="B2038" s="51" t="s">
        <v>193</v>
      </c>
      <c r="C2038" s="51" t="s">
        <v>55</v>
      </c>
      <c r="D2038" s="51" t="s">
        <v>46</v>
      </c>
      <c r="E2038" s="51" t="s">
        <v>51</v>
      </c>
      <c r="F2038" s="51">
        <v>113</v>
      </c>
      <c r="G2038" s="51">
        <v>15848</v>
      </c>
    </row>
    <row r="2039" spans="1:7">
      <c r="A2039" s="51">
        <v>70</v>
      </c>
      <c r="B2039" s="51" t="s">
        <v>193</v>
      </c>
      <c r="C2039" s="51" t="s">
        <v>55</v>
      </c>
      <c r="D2039" s="51" t="s">
        <v>46</v>
      </c>
      <c r="E2039" s="51" t="s">
        <v>52</v>
      </c>
      <c r="F2039" s="51">
        <v>369</v>
      </c>
      <c r="G2039" s="51">
        <v>15848</v>
      </c>
    </row>
    <row r="2040" spans="1:7">
      <c r="A2040" s="51">
        <v>70</v>
      </c>
      <c r="B2040" s="51" t="s">
        <v>193</v>
      </c>
      <c r="C2040" s="51" t="s">
        <v>55</v>
      </c>
      <c r="D2040" s="51" t="s">
        <v>46</v>
      </c>
      <c r="E2040" s="51" t="s">
        <v>53</v>
      </c>
      <c r="F2040" s="51">
        <v>9359</v>
      </c>
      <c r="G2040" s="51">
        <v>15848</v>
      </c>
    </row>
    <row r="2041" spans="1:7">
      <c r="A2041" s="51">
        <v>70</v>
      </c>
      <c r="B2041" s="51" t="s">
        <v>193</v>
      </c>
      <c r="C2041" s="51" t="s">
        <v>56</v>
      </c>
      <c r="D2041" s="51" t="s">
        <v>63</v>
      </c>
      <c r="E2041" s="51" t="s">
        <v>49</v>
      </c>
      <c r="F2041" s="51">
        <v>408</v>
      </c>
      <c r="G2041" s="51">
        <v>9552</v>
      </c>
    </row>
    <row r="2042" spans="1:7">
      <c r="A2042" s="51">
        <v>70</v>
      </c>
      <c r="B2042" s="51" t="s">
        <v>193</v>
      </c>
      <c r="C2042" s="51" t="s">
        <v>56</v>
      </c>
      <c r="D2042" s="51" t="s">
        <v>63</v>
      </c>
      <c r="E2042" s="51" t="s">
        <v>50</v>
      </c>
      <c r="F2042" s="51">
        <v>2846</v>
      </c>
      <c r="G2042" s="51">
        <v>9552</v>
      </c>
    </row>
    <row r="2043" spans="1:7">
      <c r="A2043" s="51">
        <v>70</v>
      </c>
      <c r="B2043" s="51" t="s">
        <v>193</v>
      </c>
      <c r="C2043" s="51" t="s">
        <v>56</v>
      </c>
      <c r="D2043" s="51" t="s">
        <v>63</v>
      </c>
      <c r="E2043" s="51" t="s">
        <v>51</v>
      </c>
      <c r="F2043" s="51">
        <v>1088</v>
      </c>
      <c r="G2043" s="51">
        <v>9552</v>
      </c>
    </row>
    <row r="2044" spans="1:7">
      <c r="A2044" s="51">
        <v>70</v>
      </c>
      <c r="B2044" s="51" t="s">
        <v>193</v>
      </c>
      <c r="C2044" s="51" t="s">
        <v>56</v>
      </c>
      <c r="D2044" s="51" t="s">
        <v>63</v>
      </c>
      <c r="E2044" s="51" t="s">
        <v>52</v>
      </c>
      <c r="F2044" s="51">
        <v>1522</v>
      </c>
      <c r="G2044" s="51">
        <v>9552</v>
      </c>
    </row>
    <row r="2045" spans="1:7">
      <c r="A2045" s="51">
        <v>70</v>
      </c>
      <c r="B2045" s="51" t="s">
        <v>193</v>
      </c>
      <c r="C2045" s="51" t="s">
        <v>56</v>
      </c>
      <c r="D2045" s="51" t="s">
        <v>63</v>
      </c>
      <c r="E2045" s="51" t="s">
        <v>53</v>
      </c>
      <c r="F2045" s="51">
        <v>3688</v>
      </c>
      <c r="G2045" s="51">
        <v>9552</v>
      </c>
    </row>
    <row r="2046" spans="1:7">
      <c r="A2046" s="51">
        <v>70</v>
      </c>
      <c r="B2046" s="51" t="s">
        <v>193</v>
      </c>
      <c r="C2046" s="51" t="s">
        <v>56</v>
      </c>
      <c r="D2046" s="51" t="s">
        <v>46</v>
      </c>
      <c r="E2046" s="51" t="s">
        <v>49</v>
      </c>
      <c r="F2046" s="51">
        <v>509</v>
      </c>
      <c r="G2046" s="51">
        <v>9739</v>
      </c>
    </row>
    <row r="2047" spans="1:7">
      <c r="A2047" s="51">
        <v>70</v>
      </c>
      <c r="B2047" s="51" t="s">
        <v>193</v>
      </c>
      <c r="C2047" s="51" t="s">
        <v>56</v>
      </c>
      <c r="D2047" s="51" t="s">
        <v>46</v>
      </c>
      <c r="E2047" s="51" t="s">
        <v>50</v>
      </c>
      <c r="F2047" s="51">
        <v>3195</v>
      </c>
      <c r="G2047" s="51">
        <v>9739</v>
      </c>
    </row>
    <row r="2048" spans="1:7">
      <c r="A2048" s="51">
        <v>70</v>
      </c>
      <c r="B2048" s="51" t="s">
        <v>193</v>
      </c>
      <c r="C2048" s="51" t="s">
        <v>56</v>
      </c>
      <c r="D2048" s="51" t="s">
        <v>46</v>
      </c>
      <c r="E2048" s="51" t="s">
        <v>51</v>
      </c>
      <c r="F2048" s="51">
        <v>787</v>
      </c>
      <c r="G2048" s="51">
        <v>9739</v>
      </c>
    </row>
    <row r="2049" spans="1:7">
      <c r="A2049" s="51">
        <v>70</v>
      </c>
      <c r="B2049" s="51" t="s">
        <v>193</v>
      </c>
      <c r="C2049" s="51" t="s">
        <v>56</v>
      </c>
      <c r="D2049" s="51" t="s">
        <v>46</v>
      </c>
      <c r="E2049" s="51" t="s">
        <v>52</v>
      </c>
      <c r="F2049" s="51">
        <v>1350</v>
      </c>
      <c r="G2049" s="51">
        <v>9739</v>
      </c>
    </row>
    <row r="2050" spans="1:7">
      <c r="A2050" s="51">
        <v>70</v>
      </c>
      <c r="B2050" s="51" t="s">
        <v>193</v>
      </c>
      <c r="C2050" s="51" t="s">
        <v>56</v>
      </c>
      <c r="D2050" s="51" t="s">
        <v>46</v>
      </c>
      <c r="E2050" s="51" t="s">
        <v>53</v>
      </c>
      <c r="F2050" s="51">
        <v>3898</v>
      </c>
      <c r="G2050" s="51">
        <v>9739</v>
      </c>
    </row>
    <row r="2051" spans="1:7">
      <c r="A2051" s="51">
        <v>70</v>
      </c>
      <c r="B2051" s="51" t="s">
        <v>193</v>
      </c>
      <c r="C2051" s="51" t="s">
        <v>1273</v>
      </c>
      <c r="D2051" s="51" t="s">
        <v>63</v>
      </c>
      <c r="E2051" s="51" t="s">
        <v>50</v>
      </c>
      <c r="F2051" s="51">
        <v>215</v>
      </c>
      <c r="G2051" s="51">
        <v>8169</v>
      </c>
    </row>
    <row r="2052" spans="1:7">
      <c r="A2052" s="51">
        <v>70</v>
      </c>
      <c r="B2052" s="51" t="s">
        <v>193</v>
      </c>
      <c r="C2052" s="51" t="s">
        <v>1273</v>
      </c>
      <c r="D2052" s="51" t="s">
        <v>63</v>
      </c>
      <c r="E2052" s="51" t="s">
        <v>51</v>
      </c>
      <c r="F2052" s="51">
        <v>728</v>
      </c>
      <c r="G2052" s="51">
        <v>8169</v>
      </c>
    </row>
    <row r="2053" spans="1:7">
      <c r="A2053" s="51">
        <v>70</v>
      </c>
      <c r="B2053" s="51" t="s">
        <v>193</v>
      </c>
      <c r="C2053" s="51" t="s">
        <v>1273</v>
      </c>
      <c r="D2053" s="51" t="s">
        <v>63</v>
      </c>
      <c r="E2053" s="51" t="s">
        <v>52</v>
      </c>
      <c r="F2053" s="51">
        <v>2442</v>
      </c>
      <c r="G2053" s="51">
        <v>8169</v>
      </c>
    </row>
    <row r="2054" spans="1:7">
      <c r="A2054" s="51">
        <v>70</v>
      </c>
      <c r="B2054" s="51" t="s">
        <v>193</v>
      </c>
      <c r="C2054" s="51" t="s">
        <v>1273</v>
      </c>
      <c r="D2054" s="51" t="s">
        <v>63</v>
      </c>
      <c r="E2054" s="51" t="s">
        <v>53</v>
      </c>
      <c r="F2054" s="51">
        <v>4784</v>
      </c>
      <c r="G2054" s="51">
        <v>8169</v>
      </c>
    </row>
    <row r="2055" spans="1:7">
      <c r="A2055" s="51">
        <v>70</v>
      </c>
      <c r="B2055" s="51" t="s">
        <v>193</v>
      </c>
      <c r="C2055" s="51" t="s">
        <v>1273</v>
      </c>
      <c r="D2055" s="51" t="s">
        <v>46</v>
      </c>
      <c r="E2055" s="51" t="s">
        <v>50</v>
      </c>
      <c r="F2055" s="51">
        <v>366</v>
      </c>
      <c r="G2055" s="51">
        <v>8660</v>
      </c>
    </row>
    <row r="2056" spans="1:7">
      <c r="A2056" s="51">
        <v>70</v>
      </c>
      <c r="B2056" s="51" t="s">
        <v>193</v>
      </c>
      <c r="C2056" s="51" t="s">
        <v>1273</v>
      </c>
      <c r="D2056" s="51" t="s">
        <v>46</v>
      </c>
      <c r="E2056" s="51" t="s">
        <v>51</v>
      </c>
      <c r="F2056" s="51">
        <v>969</v>
      </c>
      <c r="G2056" s="51">
        <v>8660</v>
      </c>
    </row>
    <row r="2057" spans="1:7">
      <c r="A2057" s="51">
        <v>70</v>
      </c>
      <c r="B2057" s="51" t="s">
        <v>193</v>
      </c>
      <c r="C2057" s="51" t="s">
        <v>1273</v>
      </c>
      <c r="D2057" s="51" t="s">
        <v>46</v>
      </c>
      <c r="E2057" s="51" t="s">
        <v>52</v>
      </c>
      <c r="F2057" s="51">
        <v>2378</v>
      </c>
      <c r="G2057" s="51">
        <v>8660</v>
      </c>
    </row>
    <row r="2058" spans="1:7">
      <c r="A2058" s="51">
        <v>70</v>
      </c>
      <c r="B2058" s="51" t="s">
        <v>193</v>
      </c>
      <c r="C2058" s="51" t="s">
        <v>1273</v>
      </c>
      <c r="D2058" s="51" t="s">
        <v>46</v>
      </c>
      <c r="E2058" s="51" t="s">
        <v>53</v>
      </c>
      <c r="F2058" s="51">
        <v>4947</v>
      </c>
      <c r="G2058" s="51">
        <v>8660</v>
      </c>
    </row>
    <row r="2059" spans="1:7">
      <c r="A2059" s="51">
        <v>70</v>
      </c>
      <c r="B2059" s="51" t="s">
        <v>193</v>
      </c>
      <c r="C2059" s="51" t="s">
        <v>1274</v>
      </c>
      <c r="D2059" s="51" t="s">
        <v>63</v>
      </c>
      <c r="E2059" s="51" t="s">
        <v>50</v>
      </c>
      <c r="F2059" s="51">
        <v>8</v>
      </c>
      <c r="G2059" s="51">
        <v>451</v>
      </c>
    </row>
    <row r="2060" spans="1:7">
      <c r="A2060" s="51">
        <v>70</v>
      </c>
      <c r="B2060" s="51" t="s">
        <v>193</v>
      </c>
      <c r="C2060" s="51" t="s">
        <v>1274</v>
      </c>
      <c r="D2060" s="51" t="s">
        <v>63</v>
      </c>
      <c r="E2060" s="51" t="s">
        <v>51</v>
      </c>
      <c r="F2060" s="51">
        <v>18</v>
      </c>
      <c r="G2060" s="51">
        <v>451</v>
      </c>
    </row>
    <row r="2061" spans="1:7">
      <c r="A2061" s="51">
        <v>70</v>
      </c>
      <c r="B2061" s="51" t="s">
        <v>193</v>
      </c>
      <c r="C2061" s="51" t="s">
        <v>1274</v>
      </c>
      <c r="D2061" s="51" t="s">
        <v>63</v>
      </c>
      <c r="E2061" s="51" t="s">
        <v>52</v>
      </c>
      <c r="F2061" s="51">
        <v>123</v>
      </c>
      <c r="G2061" s="51">
        <v>451</v>
      </c>
    </row>
    <row r="2062" spans="1:7">
      <c r="A2062" s="51">
        <v>70</v>
      </c>
      <c r="B2062" s="51" t="s">
        <v>193</v>
      </c>
      <c r="C2062" s="51" t="s">
        <v>1274</v>
      </c>
      <c r="D2062" s="51" t="s">
        <v>63</v>
      </c>
      <c r="E2062" s="51" t="s">
        <v>53</v>
      </c>
      <c r="F2062" s="51">
        <v>302</v>
      </c>
      <c r="G2062" s="51">
        <v>451</v>
      </c>
    </row>
    <row r="2063" spans="1:7">
      <c r="A2063" s="51">
        <v>70</v>
      </c>
      <c r="B2063" s="51" t="s">
        <v>193</v>
      </c>
      <c r="C2063" s="51" t="s">
        <v>1274</v>
      </c>
      <c r="D2063" s="51" t="s">
        <v>46</v>
      </c>
      <c r="E2063" s="51" t="s">
        <v>50</v>
      </c>
      <c r="F2063" s="51">
        <v>5</v>
      </c>
      <c r="G2063" s="51">
        <v>540</v>
      </c>
    </row>
    <row r="2064" spans="1:7">
      <c r="A2064" s="51">
        <v>70</v>
      </c>
      <c r="B2064" s="51" t="s">
        <v>193</v>
      </c>
      <c r="C2064" s="51" t="s">
        <v>1274</v>
      </c>
      <c r="D2064" s="51" t="s">
        <v>46</v>
      </c>
      <c r="E2064" s="51" t="s">
        <v>51</v>
      </c>
      <c r="F2064" s="51">
        <v>49</v>
      </c>
      <c r="G2064" s="51">
        <v>540</v>
      </c>
    </row>
    <row r="2065" spans="1:7">
      <c r="A2065" s="51">
        <v>70</v>
      </c>
      <c r="B2065" s="51" t="s">
        <v>193</v>
      </c>
      <c r="C2065" s="51" t="s">
        <v>1274</v>
      </c>
      <c r="D2065" s="51" t="s">
        <v>46</v>
      </c>
      <c r="E2065" s="51" t="s">
        <v>52</v>
      </c>
      <c r="F2065" s="51">
        <v>161</v>
      </c>
      <c r="G2065" s="51">
        <v>540</v>
      </c>
    </row>
    <row r="2066" spans="1:7">
      <c r="A2066" s="51">
        <v>70</v>
      </c>
      <c r="B2066" s="51" t="s">
        <v>193</v>
      </c>
      <c r="C2066" s="51" t="s">
        <v>1274</v>
      </c>
      <c r="D2066" s="51" t="s">
        <v>46</v>
      </c>
      <c r="E2066" s="51" t="s">
        <v>53</v>
      </c>
      <c r="F2066" s="51">
        <v>325</v>
      </c>
      <c r="G2066" s="51">
        <v>540</v>
      </c>
    </row>
    <row r="2067" spans="1:7">
      <c r="A2067" s="51">
        <v>70</v>
      </c>
      <c r="B2067" s="51" t="s">
        <v>193</v>
      </c>
      <c r="C2067" s="51" t="s">
        <v>109</v>
      </c>
      <c r="D2067" s="51" t="s">
        <v>63</v>
      </c>
      <c r="E2067" s="51" t="s">
        <v>50</v>
      </c>
      <c r="F2067" s="51">
        <v>1</v>
      </c>
      <c r="G2067" s="51">
        <v>105</v>
      </c>
    </row>
    <row r="2068" spans="1:7">
      <c r="A2068" s="51">
        <v>70</v>
      </c>
      <c r="B2068" s="51" t="s">
        <v>193</v>
      </c>
      <c r="C2068" s="51" t="s">
        <v>109</v>
      </c>
      <c r="D2068" s="51" t="s">
        <v>63</v>
      </c>
      <c r="E2068" s="51" t="s">
        <v>51</v>
      </c>
      <c r="F2068" s="51">
        <v>4</v>
      </c>
      <c r="G2068" s="51">
        <v>105</v>
      </c>
    </row>
    <row r="2069" spans="1:7">
      <c r="A2069" s="51">
        <v>70</v>
      </c>
      <c r="B2069" s="51" t="s">
        <v>193</v>
      </c>
      <c r="C2069" s="51" t="s">
        <v>109</v>
      </c>
      <c r="D2069" s="51" t="s">
        <v>63</v>
      </c>
      <c r="E2069" s="51" t="s">
        <v>52</v>
      </c>
      <c r="F2069" s="51">
        <v>25</v>
      </c>
      <c r="G2069" s="51">
        <v>105</v>
      </c>
    </row>
    <row r="2070" spans="1:7">
      <c r="A2070" s="51">
        <v>70</v>
      </c>
      <c r="B2070" s="51" t="s">
        <v>193</v>
      </c>
      <c r="C2070" s="51" t="s">
        <v>109</v>
      </c>
      <c r="D2070" s="51" t="s">
        <v>63</v>
      </c>
      <c r="E2070" s="51" t="s">
        <v>53</v>
      </c>
      <c r="F2070" s="51">
        <v>75</v>
      </c>
      <c r="G2070" s="51">
        <v>105</v>
      </c>
    </row>
    <row r="2071" spans="1:7">
      <c r="A2071" s="51">
        <v>70</v>
      </c>
      <c r="B2071" s="51" t="s">
        <v>193</v>
      </c>
      <c r="C2071" s="51" t="s">
        <v>109</v>
      </c>
      <c r="D2071" s="51" t="s">
        <v>46</v>
      </c>
      <c r="E2071" s="51" t="s">
        <v>50</v>
      </c>
      <c r="F2071" s="51">
        <v>2</v>
      </c>
      <c r="G2071" s="51">
        <v>152</v>
      </c>
    </row>
    <row r="2072" spans="1:7">
      <c r="A2072" s="51">
        <v>70</v>
      </c>
      <c r="B2072" s="51" t="s">
        <v>193</v>
      </c>
      <c r="C2072" s="51" t="s">
        <v>109</v>
      </c>
      <c r="D2072" s="51" t="s">
        <v>46</v>
      </c>
      <c r="E2072" s="51" t="s">
        <v>51</v>
      </c>
      <c r="F2072" s="51">
        <v>13</v>
      </c>
      <c r="G2072" s="51">
        <v>152</v>
      </c>
    </row>
    <row r="2073" spans="1:7">
      <c r="A2073" s="51">
        <v>70</v>
      </c>
      <c r="B2073" s="51" t="s">
        <v>193</v>
      </c>
      <c r="C2073" s="51" t="s">
        <v>109</v>
      </c>
      <c r="D2073" s="51" t="s">
        <v>46</v>
      </c>
      <c r="E2073" s="51" t="s">
        <v>52</v>
      </c>
      <c r="F2073" s="51">
        <v>32</v>
      </c>
      <c r="G2073" s="51">
        <v>152</v>
      </c>
    </row>
    <row r="2074" spans="1:7">
      <c r="A2074" s="51">
        <v>70</v>
      </c>
      <c r="B2074" s="51" t="s">
        <v>193</v>
      </c>
      <c r="C2074" s="51" t="s">
        <v>109</v>
      </c>
      <c r="D2074" s="51" t="s">
        <v>46</v>
      </c>
      <c r="E2074" s="51" t="s">
        <v>53</v>
      </c>
      <c r="F2074" s="51">
        <v>105</v>
      </c>
      <c r="G2074" s="51">
        <v>152</v>
      </c>
    </row>
    <row r="2075" spans="1:7">
      <c r="A2075" s="51">
        <v>70</v>
      </c>
      <c r="B2075" s="51" t="s">
        <v>193</v>
      </c>
      <c r="C2075" s="51" t="s">
        <v>1275</v>
      </c>
      <c r="D2075" s="51" t="s">
        <v>63</v>
      </c>
      <c r="E2075" s="51" t="s">
        <v>51</v>
      </c>
      <c r="F2075" s="51">
        <v>29</v>
      </c>
      <c r="G2075" s="51">
        <v>1806</v>
      </c>
    </row>
    <row r="2076" spans="1:7">
      <c r="A2076" s="51">
        <v>70</v>
      </c>
      <c r="B2076" s="51" t="s">
        <v>193</v>
      </c>
      <c r="C2076" s="51" t="s">
        <v>1275</v>
      </c>
      <c r="D2076" s="51" t="s">
        <v>63</v>
      </c>
      <c r="E2076" s="51" t="s">
        <v>52</v>
      </c>
      <c r="F2076" s="51">
        <v>451</v>
      </c>
      <c r="G2076" s="51">
        <v>1806</v>
      </c>
    </row>
    <row r="2077" spans="1:7">
      <c r="A2077" s="51">
        <v>70</v>
      </c>
      <c r="B2077" s="51" t="s">
        <v>193</v>
      </c>
      <c r="C2077" s="51" t="s">
        <v>1275</v>
      </c>
      <c r="D2077" s="51" t="s">
        <v>63</v>
      </c>
      <c r="E2077" s="51" t="s">
        <v>53</v>
      </c>
      <c r="F2077" s="51">
        <v>1326</v>
      </c>
      <c r="G2077" s="51">
        <v>1806</v>
      </c>
    </row>
    <row r="2078" spans="1:7">
      <c r="A2078" s="51">
        <v>70</v>
      </c>
      <c r="B2078" s="51" t="s">
        <v>193</v>
      </c>
      <c r="C2078" s="51" t="s">
        <v>1275</v>
      </c>
      <c r="D2078" s="51" t="s">
        <v>46</v>
      </c>
      <c r="E2078" s="51" t="s">
        <v>51</v>
      </c>
      <c r="F2078" s="51">
        <v>48</v>
      </c>
      <c r="G2078" s="51">
        <v>2840</v>
      </c>
    </row>
    <row r="2079" spans="1:7">
      <c r="A2079" s="51">
        <v>70</v>
      </c>
      <c r="B2079" s="51" t="s">
        <v>193</v>
      </c>
      <c r="C2079" s="51" t="s">
        <v>1275</v>
      </c>
      <c r="D2079" s="51" t="s">
        <v>46</v>
      </c>
      <c r="E2079" s="51" t="s">
        <v>52</v>
      </c>
      <c r="F2079" s="51">
        <v>759</v>
      </c>
      <c r="G2079" s="51">
        <v>2840</v>
      </c>
    </row>
    <row r="2080" spans="1:7">
      <c r="A2080" s="51">
        <v>70</v>
      </c>
      <c r="B2080" s="51" t="s">
        <v>193</v>
      </c>
      <c r="C2080" s="51" t="s">
        <v>1275</v>
      </c>
      <c r="D2080" s="51" t="s">
        <v>46</v>
      </c>
      <c r="E2080" s="51" t="s">
        <v>53</v>
      </c>
      <c r="F2080" s="51">
        <v>2033</v>
      </c>
      <c r="G2080" s="51">
        <v>2840</v>
      </c>
    </row>
    <row r="2081" spans="1:7">
      <c r="A2081" s="51">
        <v>70</v>
      </c>
      <c r="B2081" s="51" t="s">
        <v>193</v>
      </c>
      <c r="C2081" s="51" t="s">
        <v>59</v>
      </c>
      <c r="D2081" s="51" t="s">
        <v>63</v>
      </c>
      <c r="E2081" s="51" t="s">
        <v>51</v>
      </c>
      <c r="F2081" s="51">
        <v>39</v>
      </c>
      <c r="G2081" s="51">
        <v>1760</v>
      </c>
    </row>
    <row r="2082" spans="1:7">
      <c r="A2082" s="51">
        <v>70</v>
      </c>
      <c r="B2082" s="51" t="s">
        <v>193</v>
      </c>
      <c r="C2082" s="51" t="s">
        <v>59</v>
      </c>
      <c r="D2082" s="51" t="s">
        <v>63</v>
      </c>
      <c r="E2082" s="51" t="s">
        <v>52</v>
      </c>
      <c r="F2082" s="51">
        <v>491</v>
      </c>
      <c r="G2082" s="51">
        <v>1760</v>
      </c>
    </row>
    <row r="2083" spans="1:7">
      <c r="A2083" s="51">
        <v>70</v>
      </c>
      <c r="B2083" s="51" t="s">
        <v>193</v>
      </c>
      <c r="C2083" s="51" t="s">
        <v>59</v>
      </c>
      <c r="D2083" s="51" t="s">
        <v>63</v>
      </c>
      <c r="E2083" s="51" t="s">
        <v>53</v>
      </c>
      <c r="F2083" s="51">
        <v>1230</v>
      </c>
      <c r="G2083" s="51">
        <v>1760</v>
      </c>
    </row>
    <row r="2084" spans="1:7">
      <c r="A2084" s="51">
        <v>70</v>
      </c>
      <c r="B2084" s="51" t="s">
        <v>193</v>
      </c>
      <c r="C2084" s="51" t="s">
        <v>59</v>
      </c>
      <c r="D2084" s="51" t="s">
        <v>46</v>
      </c>
      <c r="E2084" s="51" t="s">
        <v>50</v>
      </c>
      <c r="F2084" s="51">
        <v>1</v>
      </c>
      <c r="G2084" s="51">
        <v>2196</v>
      </c>
    </row>
    <row r="2085" spans="1:7">
      <c r="A2085" s="51">
        <v>70</v>
      </c>
      <c r="B2085" s="51" t="s">
        <v>193</v>
      </c>
      <c r="C2085" s="51" t="s">
        <v>59</v>
      </c>
      <c r="D2085" s="51" t="s">
        <v>46</v>
      </c>
      <c r="E2085" s="51" t="s">
        <v>51</v>
      </c>
      <c r="F2085" s="51">
        <v>82</v>
      </c>
      <c r="G2085" s="51">
        <v>2196</v>
      </c>
    </row>
    <row r="2086" spans="1:7">
      <c r="A2086" s="51">
        <v>70</v>
      </c>
      <c r="B2086" s="51" t="s">
        <v>193</v>
      </c>
      <c r="C2086" s="51" t="s">
        <v>59</v>
      </c>
      <c r="D2086" s="51" t="s">
        <v>46</v>
      </c>
      <c r="E2086" s="51" t="s">
        <v>52</v>
      </c>
      <c r="F2086" s="51">
        <v>670</v>
      </c>
      <c r="G2086" s="51">
        <v>2196</v>
      </c>
    </row>
    <row r="2087" spans="1:7">
      <c r="A2087" s="51">
        <v>70</v>
      </c>
      <c r="B2087" s="51" t="s">
        <v>193</v>
      </c>
      <c r="C2087" s="51" t="s">
        <v>59</v>
      </c>
      <c r="D2087" s="51" t="s">
        <v>46</v>
      </c>
      <c r="E2087" s="51" t="s">
        <v>53</v>
      </c>
      <c r="F2087" s="51">
        <v>1443</v>
      </c>
      <c r="G2087" s="51">
        <v>2196</v>
      </c>
    </row>
    <row r="2088" spans="1:7">
      <c r="A2088" s="51">
        <v>70</v>
      </c>
      <c r="B2088" s="51" t="s">
        <v>193</v>
      </c>
      <c r="C2088" s="51" t="s">
        <v>1276</v>
      </c>
      <c r="D2088" s="51" t="s">
        <v>63</v>
      </c>
      <c r="E2088" s="51" t="s">
        <v>52</v>
      </c>
      <c r="F2088" s="51">
        <v>8</v>
      </c>
      <c r="G2088" s="51">
        <v>443</v>
      </c>
    </row>
    <row r="2089" spans="1:7">
      <c r="A2089" s="51">
        <v>70</v>
      </c>
      <c r="B2089" s="51" t="s">
        <v>193</v>
      </c>
      <c r="C2089" s="51" t="s">
        <v>1276</v>
      </c>
      <c r="D2089" s="51" t="s">
        <v>63</v>
      </c>
      <c r="E2089" s="51" t="s">
        <v>53</v>
      </c>
      <c r="F2089" s="51">
        <v>435</v>
      </c>
      <c r="G2089" s="51">
        <v>443</v>
      </c>
    </row>
    <row r="2090" spans="1:7">
      <c r="A2090" s="51">
        <v>70</v>
      </c>
      <c r="B2090" s="51" t="s">
        <v>193</v>
      </c>
      <c r="C2090" s="51" t="s">
        <v>1276</v>
      </c>
      <c r="D2090" s="51" t="s">
        <v>46</v>
      </c>
      <c r="E2090" s="51" t="s">
        <v>52</v>
      </c>
      <c r="F2090" s="51">
        <v>14</v>
      </c>
      <c r="G2090" s="51">
        <v>528</v>
      </c>
    </row>
    <row r="2091" spans="1:7">
      <c r="A2091" s="51">
        <v>70</v>
      </c>
      <c r="B2091" s="51" t="s">
        <v>193</v>
      </c>
      <c r="C2091" s="51" t="s">
        <v>1276</v>
      </c>
      <c r="D2091" s="51" t="s">
        <v>46</v>
      </c>
      <c r="E2091" s="51" t="s">
        <v>53</v>
      </c>
      <c r="F2091" s="51">
        <v>514</v>
      </c>
      <c r="G2091" s="51">
        <v>528</v>
      </c>
    </row>
    <row r="2092" spans="1:7">
      <c r="A2092" s="51">
        <v>70</v>
      </c>
      <c r="B2092" s="51" t="s">
        <v>193</v>
      </c>
      <c r="C2092" s="51" t="s">
        <v>61</v>
      </c>
      <c r="D2092" s="51" t="s">
        <v>63</v>
      </c>
      <c r="E2092" s="51" t="s">
        <v>48</v>
      </c>
      <c r="F2092" s="51">
        <v>57</v>
      </c>
      <c r="G2092" s="51">
        <v>5868</v>
      </c>
    </row>
    <row r="2093" spans="1:7">
      <c r="A2093" s="51">
        <v>70</v>
      </c>
      <c r="B2093" s="51" t="s">
        <v>193</v>
      </c>
      <c r="C2093" s="51" t="s">
        <v>61</v>
      </c>
      <c r="D2093" s="51" t="s">
        <v>63</v>
      </c>
      <c r="E2093" s="51" t="s">
        <v>49</v>
      </c>
      <c r="F2093" s="51">
        <v>58</v>
      </c>
      <c r="G2093" s="51">
        <v>5868</v>
      </c>
    </row>
    <row r="2094" spans="1:7">
      <c r="A2094" s="51">
        <v>70</v>
      </c>
      <c r="B2094" s="51" t="s">
        <v>193</v>
      </c>
      <c r="C2094" s="51" t="s">
        <v>61</v>
      </c>
      <c r="D2094" s="51" t="s">
        <v>63</v>
      </c>
      <c r="E2094" s="51" t="s">
        <v>50</v>
      </c>
      <c r="F2094" s="51">
        <v>96</v>
      </c>
      <c r="G2094" s="51">
        <v>5868</v>
      </c>
    </row>
    <row r="2095" spans="1:7">
      <c r="A2095" s="51">
        <v>70</v>
      </c>
      <c r="B2095" s="51" t="s">
        <v>193</v>
      </c>
      <c r="C2095" s="51" t="s">
        <v>61</v>
      </c>
      <c r="D2095" s="51" t="s">
        <v>63</v>
      </c>
      <c r="E2095" s="51" t="s">
        <v>51</v>
      </c>
      <c r="F2095" s="51">
        <v>72</v>
      </c>
      <c r="G2095" s="51">
        <v>5868</v>
      </c>
    </row>
    <row r="2096" spans="1:7">
      <c r="A2096" s="51">
        <v>70</v>
      </c>
      <c r="B2096" s="51" t="s">
        <v>193</v>
      </c>
      <c r="C2096" s="51" t="s">
        <v>61</v>
      </c>
      <c r="D2096" s="51" t="s">
        <v>63</v>
      </c>
      <c r="E2096" s="51" t="s">
        <v>52</v>
      </c>
      <c r="F2096" s="51">
        <v>273</v>
      </c>
      <c r="G2096" s="51">
        <v>5868</v>
      </c>
    </row>
    <row r="2097" spans="1:7">
      <c r="A2097" s="51">
        <v>70</v>
      </c>
      <c r="B2097" s="51" t="s">
        <v>193</v>
      </c>
      <c r="C2097" s="51" t="s">
        <v>61</v>
      </c>
      <c r="D2097" s="51" t="s">
        <v>63</v>
      </c>
      <c r="E2097" s="51" t="s">
        <v>53</v>
      </c>
      <c r="F2097" s="51">
        <v>5312</v>
      </c>
      <c r="G2097" s="51">
        <v>5868</v>
      </c>
    </row>
    <row r="2098" spans="1:7">
      <c r="A2098" s="51">
        <v>70</v>
      </c>
      <c r="B2098" s="51" t="s">
        <v>193</v>
      </c>
      <c r="C2098" s="51" t="s">
        <v>61</v>
      </c>
      <c r="D2098" s="51" t="s">
        <v>46</v>
      </c>
      <c r="E2098" s="51" t="s">
        <v>48</v>
      </c>
      <c r="F2098" s="51">
        <v>47</v>
      </c>
      <c r="G2098" s="51">
        <v>4838</v>
      </c>
    </row>
    <row r="2099" spans="1:7">
      <c r="A2099" s="51">
        <v>70</v>
      </c>
      <c r="B2099" s="51" t="s">
        <v>193</v>
      </c>
      <c r="C2099" s="51" t="s">
        <v>61</v>
      </c>
      <c r="D2099" s="51" t="s">
        <v>46</v>
      </c>
      <c r="E2099" s="51" t="s">
        <v>49</v>
      </c>
      <c r="F2099" s="51">
        <v>41</v>
      </c>
      <c r="G2099" s="51">
        <v>4838</v>
      </c>
    </row>
    <row r="2100" spans="1:7">
      <c r="A2100" s="51">
        <v>70</v>
      </c>
      <c r="B2100" s="51" t="s">
        <v>193</v>
      </c>
      <c r="C2100" s="51" t="s">
        <v>61</v>
      </c>
      <c r="D2100" s="51" t="s">
        <v>46</v>
      </c>
      <c r="E2100" s="51" t="s">
        <v>50</v>
      </c>
      <c r="F2100" s="51">
        <v>46</v>
      </c>
      <c r="G2100" s="51">
        <v>4838</v>
      </c>
    </row>
    <row r="2101" spans="1:7">
      <c r="A2101" s="51">
        <v>70</v>
      </c>
      <c r="B2101" s="51" t="s">
        <v>193</v>
      </c>
      <c r="C2101" s="51" t="s">
        <v>61</v>
      </c>
      <c r="D2101" s="51" t="s">
        <v>46</v>
      </c>
      <c r="E2101" s="51" t="s">
        <v>51</v>
      </c>
      <c r="F2101" s="51">
        <v>23</v>
      </c>
      <c r="G2101" s="51">
        <v>4838</v>
      </c>
    </row>
    <row r="2102" spans="1:7">
      <c r="A2102" s="51">
        <v>70</v>
      </c>
      <c r="B2102" s="51" t="s">
        <v>193</v>
      </c>
      <c r="C2102" s="51" t="s">
        <v>61</v>
      </c>
      <c r="D2102" s="51" t="s">
        <v>46</v>
      </c>
      <c r="E2102" s="51" t="s">
        <v>52</v>
      </c>
      <c r="F2102" s="51">
        <v>115</v>
      </c>
      <c r="G2102" s="51">
        <v>4838</v>
      </c>
    </row>
    <row r="2103" spans="1:7">
      <c r="A2103" s="51">
        <v>70</v>
      </c>
      <c r="B2103" s="51" t="s">
        <v>193</v>
      </c>
      <c r="C2103" s="51" t="s">
        <v>61</v>
      </c>
      <c r="D2103" s="51" t="s">
        <v>46</v>
      </c>
      <c r="E2103" s="51" t="s">
        <v>53</v>
      </c>
      <c r="F2103" s="51">
        <v>4566</v>
      </c>
      <c r="G2103" s="51">
        <v>4838</v>
      </c>
    </row>
    <row r="2104" spans="1:7">
      <c r="A2104" s="51">
        <v>70</v>
      </c>
      <c r="B2104" s="51" t="s">
        <v>193</v>
      </c>
      <c r="C2104" s="51" t="s">
        <v>45</v>
      </c>
      <c r="D2104" s="51" t="s">
        <v>63</v>
      </c>
      <c r="E2104" s="51" t="s">
        <v>48</v>
      </c>
      <c r="F2104" s="51">
        <v>59</v>
      </c>
      <c r="G2104" s="51"/>
    </row>
    <row r="2105" spans="1:7">
      <c r="A2105" s="51">
        <v>70</v>
      </c>
      <c r="B2105" s="51" t="s">
        <v>193</v>
      </c>
      <c r="C2105" s="51" t="s">
        <v>45</v>
      </c>
      <c r="D2105" s="51" t="s">
        <v>63</v>
      </c>
      <c r="E2105" s="51" t="s">
        <v>49</v>
      </c>
      <c r="F2105" s="51">
        <v>10</v>
      </c>
      <c r="G2105" s="51"/>
    </row>
    <row r="2106" spans="1:7">
      <c r="A2106" s="51">
        <v>70</v>
      </c>
      <c r="B2106" s="51" t="s">
        <v>193</v>
      </c>
      <c r="C2106" s="51" t="s">
        <v>45</v>
      </c>
      <c r="D2106" s="51" t="s">
        <v>63</v>
      </c>
      <c r="E2106" s="51" t="s">
        <v>50</v>
      </c>
      <c r="F2106" s="51">
        <v>3</v>
      </c>
      <c r="G2106" s="51"/>
    </row>
    <row r="2107" spans="1:7">
      <c r="A2107" s="51">
        <v>70</v>
      </c>
      <c r="B2107" s="51" t="s">
        <v>193</v>
      </c>
      <c r="C2107" s="51" t="s">
        <v>45</v>
      </c>
      <c r="D2107" s="51" t="s">
        <v>63</v>
      </c>
      <c r="E2107" s="51" t="s">
        <v>51</v>
      </c>
      <c r="F2107" s="51">
        <v>3</v>
      </c>
      <c r="G2107" s="51"/>
    </row>
    <row r="2108" spans="1:7">
      <c r="A2108" s="51">
        <v>70</v>
      </c>
      <c r="B2108" s="51" t="s">
        <v>193</v>
      </c>
      <c r="C2108" s="51" t="s">
        <v>45</v>
      </c>
      <c r="D2108" s="51" t="s">
        <v>63</v>
      </c>
      <c r="E2108" s="51" t="s">
        <v>52</v>
      </c>
      <c r="F2108" s="51">
        <v>16</v>
      </c>
      <c r="G2108" s="51"/>
    </row>
    <row r="2109" spans="1:7">
      <c r="A2109" s="51">
        <v>70</v>
      </c>
      <c r="B2109" s="51" t="s">
        <v>193</v>
      </c>
      <c r="C2109" s="51" t="s">
        <v>45</v>
      </c>
      <c r="D2109" s="51" t="s">
        <v>63</v>
      </c>
      <c r="E2109" s="51" t="s">
        <v>53</v>
      </c>
      <c r="F2109" s="51">
        <v>95</v>
      </c>
      <c r="G2109" s="51"/>
    </row>
    <row r="2110" spans="1:7">
      <c r="A2110" s="51">
        <v>70</v>
      </c>
      <c r="B2110" s="51" t="s">
        <v>193</v>
      </c>
      <c r="C2110" s="51" t="s">
        <v>45</v>
      </c>
      <c r="D2110" s="51" t="s">
        <v>46</v>
      </c>
      <c r="E2110" s="51" t="s">
        <v>48</v>
      </c>
      <c r="F2110" s="51">
        <v>69</v>
      </c>
      <c r="G2110" s="51"/>
    </row>
    <row r="2111" spans="1:7">
      <c r="A2111" s="51">
        <v>70</v>
      </c>
      <c r="B2111" s="51" t="s">
        <v>193</v>
      </c>
      <c r="C2111" s="51" t="s">
        <v>45</v>
      </c>
      <c r="D2111" s="51" t="s">
        <v>46</v>
      </c>
      <c r="E2111" s="51" t="s">
        <v>49</v>
      </c>
      <c r="F2111" s="51">
        <v>8</v>
      </c>
      <c r="G2111" s="51"/>
    </row>
    <row r="2112" spans="1:7">
      <c r="A2112" s="51">
        <v>70</v>
      </c>
      <c r="B2112" s="51" t="s">
        <v>193</v>
      </c>
      <c r="C2112" s="51" t="s">
        <v>45</v>
      </c>
      <c r="D2112" s="51" t="s">
        <v>46</v>
      </c>
      <c r="E2112" s="51" t="s">
        <v>50</v>
      </c>
      <c r="F2112" s="51">
        <v>3</v>
      </c>
      <c r="G2112" s="51"/>
    </row>
    <row r="2113" spans="1:7">
      <c r="A2113" s="51">
        <v>70</v>
      </c>
      <c r="B2113" s="51" t="s">
        <v>193</v>
      </c>
      <c r="C2113" s="51" t="s">
        <v>45</v>
      </c>
      <c r="D2113" s="51" t="s">
        <v>46</v>
      </c>
      <c r="E2113" s="51" t="s">
        <v>51</v>
      </c>
      <c r="F2113" s="51">
        <v>1</v>
      </c>
      <c r="G2113" s="51"/>
    </row>
    <row r="2114" spans="1:7">
      <c r="A2114" s="51">
        <v>70</v>
      </c>
      <c r="B2114" s="51" t="s">
        <v>193</v>
      </c>
      <c r="C2114" s="51" t="s">
        <v>45</v>
      </c>
      <c r="D2114" s="51" t="s">
        <v>46</v>
      </c>
      <c r="E2114" s="51" t="s">
        <v>52</v>
      </c>
      <c r="F2114" s="51">
        <v>13</v>
      </c>
      <c r="G2114" s="51"/>
    </row>
    <row r="2115" spans="1:7">
      <c r="A2115" s="51">
        <v>70</v>
      </c>
      <c r="B2115" s="51" t="s">
        <v>193</v>
      </c>
      <c r="C2115" s="51" t="s">
        <v>45</v>
      </c>
      <c r="D2115" s="51" t="s">
        <v>46</v>
      </c>
      <c r="E2115" s="51" t="s">
        <v>53</v>
      </c>
      <c r="F2115" s="51">
        <v>95</v>
      </c>
      <c r="G2115" s="51"/>
    </row>
    <row r="2116" spans="1:7">
      <c r="A2116" s="51">
        <v>73</v>
      </c>
      <c r="B2116" s="51" t="s">
        <v>194</v>
      </c>
      <c r="C2116" s="51" t="s">
        <v>1350</v>
      </c>
      <c r="D2116" s="51" t="s">
        <v>63</v>
      </c>
      <c r="E2116" s="51" t="s">
        <v>1349</v>
      </c>
      <c r="F2116" s="51">
        <v>173</v>
      </c>
      <c r="G2116" s="51"/>
    </row>
    <row r="2117" spans="1:7">
      <c r="A2117" s="51">
        <v>73</v>
      </c>
      <c r="B2117" s="51" t="s">
        <v>194</v>
      </c>
      <c r="C2117" s="51" t="s">
        <v>1350</v>
      </c>
      <c r="D2117" s="51" t="s">
        <v>46</v>
      </c>
      <c r="E2117" s="51" t="s">
        <v>1349</v>
      </c>
      <c r="F2117" s="51">
        <v>133</v>
      </c>
      <c r="G2117" s="51"/>
    </row>
    <row r="2118" spans="1:7">
      <c r="A2118" s="51">
        <v>73</v>
      </c>
      <c r="B2118" s="51" t="s">
        <v>194</v>
      </c>
      <c r="C2118" s="51" t="s">
        <v>54</v>
      </c>
      <c r="D2118" s="51" t="s">
        <v>63</v>
      </c>
      <c r="E2118" s="51" t="s">
        <v>48</v>
      </c>
      <c r="F2118" s="51">
        <v>32</v>
      </c>
      <c r="G2118" s="51">
        <v>39</v>
      </c>
    </row>
    <row r="2119" spans="1:7">
      <c r="A2119" s="51">
        <v>73</v>
      </c>
      <c r="B2119" s="51" t="s">
        <v>194</v>
      </c>
      <c r="C2119" s="51" t="s">
        <v>54</v>
      </c>
      <c r="D2119" s="51" t="s">
        <v>63</v>
      </c>
      <c r="E2119" s="51" t="s">
        <v>49</v>
      </c>
      <c r="F2119" s="51">
        <v>7</v>
      </c>
      <c r="G2119" s="51">
        <v>39</v>
      </c>
    </row>
    <row r="2120" spans="1:7">
      <c r="A2120" s="51">
        <v>73</v>
      </c>
      <c r="B2120" s="51" t="s">
        <v>194</v>
      </c>
      <c r="C2120" s="51" t="s">
        <v>54</v>
      </c>
      <c r="D2120" s="51" t="s">
        <v>46</v>
      </c>
      <c r="E2120" s="51" t="s">
        <v>48</v>
      </c>
      <c r="F2120" s="51">
        <v>21</v>
      </c>
      <c r="G2120" s="51">
        <v>25</v>
      </c>
    </row>
    <row r="2121" spans="1:7">
      <c r="A2121" s="51">
        <v>73</v>
      </c>
      <c r="B2121" s="51" t="s">
        <v>194</v>
      </c>
      <c r="C2121" s="51" t="s">
        <v>54</v>
      </c>
      <c r="D2121" s="51" t="s">
        <v>46</v>
      </c>
      <c r="E2121" s="51" t="s">
        <v>49</v>
      </c>
      <c r="F2121" s="51">
        <v>1</v>
      </c>
      <c r="G2121" s="51">
        <v>25</v>
      </c>
    </row>
    <row r="2122" spans="1:7">
      <c r="A2122" s="51">
        <v>73</v>
      </c>
      <c r="B2122" s="51" t="s">
        <v>194</v>
      </c>
      <c r="C2122" s="51" t="s">
        <v>54</v>
      </c>
      <c r="D2122" s="51" t="s">
        <v>46</v>
      </c>
      <c r="E2122" s="51" t="s">
        <v>50</v>
      </c>
      <c r="F2122" s="51">
        <v>1</v>
      </c>
      <c r="G2122" s="51">
        <v>25</v>
      </c>
    </row>
    <row r="2123" spans="1:7">
      <c r="A2123" s="51">
        <v>73</v>
      </c>
      <c r="B2123" s="51" t="s">
        <v>194</v>
      </c>
      <c r="C2123" s="51" t="s">
        <v>54</v>
      </c>
      <c r="D2123" s="51" t="s">
        <v>46</v>
      </c>
      <c r="E2123" s="51" t="s">
        <v>53</v>
      </c>
      <c r="F2123" s="51">
        <v>2</v>
      </c>
      <c r="G2123" s="51">
        <v>25</v>
      </c>
    </row>
    <row r="2124" spans="1:7">
      <c r="A2124" s="51">
        <v>73</v>
      </c>
      <c r="B2124" s="51" t="s">
        <v>194</v>
      </c>
      <c r="C2124" s="51" t="s">
        <v>55</v>
      </c>
      <c r="D2124" s="51" t="s">
        <v>63</v>
      </c>
      <c r="E2124" s="51" t="s">
        <v>48</v>
      </c>
      <c r="F2124" s="51">
        <v>31</v>
      </c>
      <c r="G2124" s="51">
        <v>648</v>
      </c>
    </row>
    <row r="2125" spans="1:7">
      <c r="A2125" s="51">
        <v>73</v>
      </c>
      <c r="B2125" s="51" t="s">
        <v>194</v>
      </c>
      <c r="C2125" s="51" t="s">
        <v>55</v>
      </c>
      <c r="D2125" s="51" t="s">
        <v>63</v>
      </c>
      <c r="E2125" s="51" t="s">
        <v>49</v>
      </c>
      <c r="F2125" s="51">
        <v>152</v>
      </c>
      <c r="G2125" s="51">
        <v>648</v>
      </c>
    </row>
    <row r="2126" spans="1:7">
      <c r="A2126" s="51">
        <v>73</v>
      </c>
      <c r="B2126" s="51" t="s">
        <v>194</v>
      </c>
      <c r="C2126" s="51" t="s">
        <v>55</v>
      </c>
      <c r="D2126" s="51" t="s">
        <v>63</v>
      </c>
      <c r="E2126" s="51" t="s">
        <v>50</v>
      </c>
      <c r="F2126" s="51">
        <v>16</v>
      </c>
      <c r="G2126" s="51">
        <v>648</v>
      </c>
    </row>
    <row r="2127" spans="1:7">
      <c r="A2127" s="51">
        <v>73</v>
      </c>
      <c r="B2127" s="51" t="s">
        <v>194</v>
      </c>
      <c r="C2127" s="51" t="s">
        <v>55</v>
      </c>
      <c r="D2127" s="51" t="s">
        <v>63</v>
      </c>
      <c r="E2127" s="51" t="s">
        <v>51</v>
      </c>
      <c r="F2127" s="51">
        <v>4</v>
      </c>
      <c r="G2127" s="51">
        <v>648</v>
      </c>
    </row>
    <row r="2128" spans="1:7">
      <c r="A2128" s="51">
        <v>73</v>
      </c>
      <c r="B2128" s="51" t="s">
        <v>194</v>
      </c>
      <c r="C2128" s="51" t="s">
        <v>55</v>
      </c>
      <c r="D2128" s="51" t="s">
        <v>63</v>
      </c>
      <c r="E2128" s="51" t="s">
        <v>52</v>
      </c>
      <c r="F2128" s="51">
        <v>33</v>
      </c>
      <c r="G2128" s="51">
        <v>648</v>
      </c>
    </row>
    <row r="2129" spans="1:7">
      <c r="A2129" s="51">
        <v>73</v>
      </c>
      <c r="B2129" s="51" t="s">
        <v>194</v>
      </c>
      <c r="C2129" s="51" t="s">
        <v>55</v>
      </c>
      <c r="D2129" s="51" t="s">
        <v>63</v>
      </c>
      <c r="E2129" s="51" t="s">
        <v>53</v>
      </c>
      <c r="F2129" s="51">
        <v>412</v>
      </c>
      <c r="G2129" s="51">
        <v>648</v>
      </c>
    </row>
    <row r="2130" spans="1:7">
      <c r="A2130" s="51">
        <v>73</v>
      </c>
      <c r="B2130" s="51" t="s">
        <v>194</v>
      </c>
      <c r="C2130" s="51" t="s">
        <v>55</v>
      </c>
      <c r="D2130" s="51" t="s">
        <v>46</v>
      </c>
      <c r="E2130" s="51" t="s">
        <v>48</v>
      </c>
      <c r="F2130" s="51">
        <v>30</v>
      </c>
      <c r="G2130" s="51">
        <v>537</v>
      </c>
    </row>
    <row r="2131" spans="1:7">
      <c r="A2131" s="51">
        <v>73</v>
      </c>
      <c r="B2131" s="51" t="s">
        <v>194</v>
      </c>
      <c r="C2131" s="51" t="s">
        <v>55</v>
      </c>
      <c r="D2131" s="51" t="s">
        <v>46</v>
      </c>
      <c r="E2131" s="51" t="s">
        <v>49</v>
      </c>
      <c r="F2131" s="51">
        <v>155</v>
      </c>
      <c r="G2131" s="51">
        <v>537</v>
      </c>
    </row>
    <row r="2132" spans="1:7">
      <c r="A2132" s="51">
        <v>73</v>
      </c>
      <c r="B2132" s="51" t="s">
        <v>194</v>
      </c>
      <c r="C2132" s="51" t="s">
        <v>55</v>
      </c>
      <c r="D2132" s="51" t="s">
        <v>46</v>
      </c>
      <c r="E2132" s="51" t="s">
        <v>50</v>
      </c>
      <c r="F2132" s="51">
        <v>12</v>
      </c>
      <c r="G2132" s="51">
        <v>537</v>
      </c>
    </row>
    <row r="2133" spans="1:7">
      <c r="A2133" s="51">
        <v>73</v>
      </c>
      <c r="B2133" s="51" t="s">
        <v>194</v>
      </c>
      <c r="C2133" s="51" t="s">
        <v>55</v>
      </c>
      <c r="D2133" s="51" t="s">
        <v>46</v>
      </c>
      <c r="E2133" s="51" t="s">
        <v>51</v>
      </c>
      <c r="F2133" s="51">
        <v>1</v>
      </c>
      <c r="G2133" s="51">
        <v>537</v>
      </c>
    </row>
    <row r="2134" spans="1:7">
      <c r="A2134" s="51">
        <v>73</v>
      </c>
      <c r="B2134" s="51" t="s">
        <v>194</v>
      </c>
      <c r="C2134" s="51" t="s">
        <v>55</v>
      </c>
      <c r="D2134" s="51" t="s">
        <v>46</v>
      </c>
      <c r="E2134" s="51" t="s">
        <v>52</v>
      </c>
      <c r="F2134" s="51">
        <v>16</v>
      </c>
      <c r="G2134" s="51">
        <v>537</v>
      </c>
    </row>
    <row r="2135" spans="1:7">
      <c r="A2135" s="51">
        <v>73</v>
      </c>
      <c r="B2135" s="51" t="s">
        <v>194</v>
      </c>
      <c r="C2135" s="51" t="s">
        <v>55</v>
      </c>
      <c r="D2135" s="51" t="s">
        <v>46</v>
      </c>
      <c r="E2135" s="51" t="s">
        <v>53</v>
      </c>
      <c r="F2135" s="51">
        <v>323</v>
      </c>
      <c r="G2135" s="51">
        <v>537</v>
      </c>
    </row>
    <row r="2136" spans="1:7">
      <c r="A2136" s="51">
        <v>73</v>
      </c>
      <c r="B2136" s="51" t="s">
        <v>194</v>
      </c>
      <c r="C2136" s="51" t="s">
        <v>56</v>
      </c>
      <c r="D2136" s="51" t="s">
        <v>63</v>
      </c>
      <c r="E2136" s="51" t="s">
        <v>49</v>
      </c>
      <c r="F2136" s="51">
        <v>19</v>
      </c>
      <c r="G2136" s="51">
        <v>407</v>
      </c>
    </row>
    <row r="2137" spans="1:7">
      <c r="A2137" s="51">
        <v>73</v>
      </c>
      <c r="B2137" s="51" t="s">
        <v>194</v>
      </c>
      <c r="C2137" s="51" t="s">
        <v>56</v>
      </c>
      <c r="D2137" s="51" t="s">
        <v>63</v>
      </c>
      <c r="E2137" s="51" t="s">
        <v>50</v>
      </c>
      <c r="F2137" s="51">
        <v>101</v>
      </c>
      <c r="G2137" s="51">
        <v>407</v>
      </c>
    </row>
    <row r="2138" spans="1:7">
      <c r="A2138" s="51">
        <v>73</v>
      </c>
      <c r="B2138" s="51" t="s">
        <v>194</v>
      </c>
      <c r="C2138" s="51" t="s">
        <v>56</v>
      </c>
      <c r="D2138" s="51" t="s">
        <v>63</v>
      </c>
      <c r="E2138" s="51" t="s">
        <v>51</v>
      </c>
      <c r="F2138" s="51">
        <v>25</v>
      </c>
      <c r="G2138" s="51">
        <v>407</v>
      </c>
    </row>
    <row r="2139" spans="1:7">
      <c r="A2139" s="51">
        <v>73</v>
      </c>
      <c r="B2139" s="51" t="s">
        <v>194</v>
      </c>
      <c r="C2139" s="51" t="s">
        <v>56</v>
      </c>
      <c r="D2139" s="51" t="s">
        <v>63</v>
      </c>
      <c r="E2139" s="51" t="s">
        <v>52</v>
      </c>
      <c r="F2139" s="51">
        <v>95</v>
      </c>
      <c r="G2139" s="51">
        <v>407</v>
      </c>
    </row>
    <row r="2140" spans="1:7">
      <c r="A2140" s="51">
        <v>73</v>
      </c>
      <c r="B2140" s="51" t="s">
        <v>194</v>
      </c>
      <c r="C2140" s="51" t="s">
        <v>56</v>
      </c>
      <c r="D2140" s="51" t="s">
        <v>63</v>
      </c>
      <c r="E2140" s="51" t="s">
        <v>53</v>
      </c>
      <c r="F2140" s="51">
        <v>167</v>
      </c>
      <c r="G2140" s="51">
        <v>407</v>
      </c>
    </row>
    <row r="2141" spans="1:7">
      <c r="A2141" s="51">
        <v>73</v>
      </c>
      <c r="B2141" s="51" t="s">
        <v>194</v>
      </c>
      <c r="C2141" s="51" t="s">
        <v>56</v>
      </c>
      <c r="D2141" s="51" t="s">
        <v>46</v>
      </c>
      <c r="E2141" s="51" t="s">
        <v>49</v>
      </c>
      <c r="F2141" s="51">
        <v>20</v>
      </c>
      <c r="G2141" s="51">
        <v>287</v>
      </c>
    </row>
    <row r="2142" spans="1:7">
      <c r="A2142" s="51">
        <v>73</v>
      </c>
      <c r="B2142" s="51" t="s">
        <v>194</v>
      </c>
      <c r="C2142" s="51" t="s">
        <v>56</v>
      </c>
      <c r="D2142" s="51" t="s">
        <v>46</v>
      </c>
      <c r="E2142" s="51" t="s">
        <v>50</v>
      </c>
      <c r="F2142" s="51">
        <v>107</v>
      </c>
      <c r="G2142" s="51">
        <v>287</v>
      </c>
    </row>
    <row r="2143" spans="1:7">
      <c r="A2143" s="51">
        <v>73</v>
      </c>
      <c r="B2143" s="51" t="s">
        <v>194</v>
      </c>
      <c r="C2143" s="51" t="s">
        <v>56</v>
      </c>
      <c r="D2143" s="51" t="s">
        <v>46</v>
      </c>
      <c r="E2143" s="51" t="s">
        <v>51</v>
      </c>
      <c r="F2143" s="51">
        <v>19</v>
      </c>
      <c r="G2143" s="51">
        <v>287</v>
      </c>
    </row>
    <row r="2144" spans="1:7">
      <c r="A2144" s="51">
        <v>73</v>
      </c>
      <c r="B2144" s="51" t="s">
        <v>194</v>
      </c>
      <c r="C2144" s="51" t="s">
        <v>56</v>
      </c>
      <c r="D2144" s="51" t="s">
        <v>46</v>
      </c>
      <c r="E2144" s="51" t="s">
        <v>52</v>
      </c>
      <c r="F2144" s="51">
        <v>23</v>
      </c>
      <c r="G2144" s="51">
        <v>287</v>
      </c>
    </row>
    <row r="2145" spans="1:7">
      <c r="A2145" s="51">
        <v>73</v>
      </c>
      <c r="B2145" s="51" t="s">
        <v>194</v>
      </c>
      <c r="C2145" s="51" t="s">
        <v>56</v>
      </c>
      <c r="D2145" s="51" t="s">
        <v>46</v>
      </c>
      <c r="E2145" s="51" t="s">
        <v>53</v>
      </c>
      <c r="F2145" s="51">
        <v>118</v>
      </c>
      <c r="G2145" s="51">
        <v>287</v>
      </c>
    </row>
    <row r="2146" spans="1:7">
      <c r="A2146" s="51">
        <v>73</v>
      </c>
      <c r="B2146" s="51" t="s">
        <v>194</v>
      </c>
      <c r="C2146" s="51" t="s">
        <v>1273</v>
      </c>
      <c r="D2146" s="51" t="s">
        <v>63</v>
      </c>
      <c r="E2146" s="51" t="s">
        <v>50</v>
      </c>
      <c r="F2146" s="51">
        <v>12</v>
      </c>
      <c r="G2146" s="51">
        <v>645</v>
      </c>
    </row>
    <row r="2147" spans="1:7">
      <c r="A2147" s="51">
        <v>73</v>
      </c>
      <c r="B2147" s="51" t="s">
        <v>194</v>
      </c>
      <c r="C2147" s="51" t="s">
        <v>1273</v>
      </c>
      <c r="D2147" s="51" t="s">
        <v>63</v>
      </c>
      <c r="E2147" s="51" t="s">
        <v>51</v>
      </c>
      <c r="F2147" s="51">
        <v>39</v>
      </c>
      <c r="G2147" s="51">
        <v>645</v>
      </c>
    </row>
    <row r="2148" spans="1:7">
      <c r="A2148" s="51">
        <v>73</v>
      </c>
      <c r="B2148" s="51" t="s">
        <v>194</v>
      </c>
      <c r="C2148" s="51" t="s">
        <v>1273</v>
      </c>
      <c r="D2148" s="51" t="s">
        <v>63</v>
      </c>
      <c r="E2148" s="51" t="s">
        <v>52</v>
      </c>
      <c r="F2148" s="51">
        <v>150</v>
      </c>
      <c r="G2148" s="51">
        <v>645</v>
      </c>
    </row>
    <row r="2149" spans="1:7">
      <c r="A2149" s="51">
        <v>73</v>
      </c>
      <c r="B2149" s="51" t="s">
        <v>194</v>
      </c>
      <c r="C2149" s="51" t="s">
        <v>1273</v>
      </c>
      <c r="D2149" s="51" t="s">
        <v>63</v>
      </c>
      <c r="E2149" s="51" t="s">
        <v>53</v>
      </c>
      <c r="F2149" s="51">
        <v>444</v>
      </c>
      <c r="G2149" s="51">
        <v>645</v>
      </c>
    </row>
    <row r="2150" spans="1:7">
      <c r="A2150" s="51">
        <v>73</v>
      </c>
      <c r="B2150" s="51" t="s">
        <v>194</v>
      </c>
      <c r="C2150" s="51" t="s">
        <v>1273</v>
      </c>
      <c r="D2150" s="51" t="s">
        <v>46</v>
      </c>
      <c r="E2150" s="51" t="s">
        <v>50</v>
      </c>
      <c r="F2150" s="51">
        <v>14</v>
      </c>
      <c r="G2150" s="51">
        <v>348</v>
      </c>
    </row>
    <row r="2151" spans="1:7">
      <c r="A2151" s="51">
        <v>73</v>
      </c>
      <c r="B2151" s="51" t="s">
        <v>194</v>
      </c>
      <c r="C2151" s="51" t="s">
        <v>1273</v>
      </c>
      <c r="D2151" s="51" t="s">
        <v>46</v>
      </c>
      <c r="E2151" s="51" t="s">
        <v>51</v>
      </c>
      <c r="F2151" s="51">
        <v>32</v>
      </c>
      <c r="G2151" s="51">
        <v>348</v>
      </c>
    </row>
    <row r="2152" spans="1:7">
      <c r="A2152" s="51">
        <v>73</v>
      </c>
      <c r="B2152" s="51" t="s">
        <v>194</v>
      </c>
      <c r="C2152" s="51" t="s">
        <v>1273</v>
      </c>
      <c r="D2152" s="51" t="s">
        <v>46</v>
      </c>
      <c r="E2152" s="51" t="s">
        <v>52</v>
      </c>
      <c r="F2152" s="51">
        <v>75</v>
      </c>
      <c r="G2152" s="51">
        <v>348</v>
      </c>
    </row>
    <row r="2153" spans="1:7">
      <c r="A2153" s="51">
        <v>73</v>
      </c>
      <c r="B2153" s="51" t="s">
        <v>194</v>
      </c>
      <c r="C2153" s="51" t="s">
        <v>1273</v>
      </c>
      <c r="D2153" s="51" t="s">
        <v>46</v>
      </c>
      <c r="E2153" s="51" t="s">
        <v>53</v>
      </c>
      <c r="F2153" s="51">
        <v>227</v>
      </c>
      <c r="G2153" s="51">
        <v>348</v>
      </c>
    </row>
    <row r="2154" spans="1:7">
      <c r="A2154" s="51">
        <v>73</v>
      </c>
      <c r="B2154" s="51" t="s">
        <v>194</v>
      </c>
      <c r="C2154" s="51" t="s">
        <v>1274</v>
      </c>
      <c r="D2154" s="51" t="s">
        <v>63</v>
      </c>
      <c r="E2154" s="51" t="s">
        <v>50</v>
      </c>
      <c r="F2154" s="51">
        <v>1</v>
      </c>
      <c r="G2154" s="51">
        <v>186</v>
      </c>
    </row>
    <row r="2155" spans="1:7">
      <c r="A2155" s="51">
        <v>73</v>
      </c>
      <c r="B2155" s="51" t="s">
        <v>194</v>
      </c>
      <c r="C2155" s="51" t="s">
        <v>1274</v>
      </c>
      <c r="D2155" s="51" t="s">
        <v>63</v>
      </c>
      <c r="E2155" s="51" t="s">
        <v>51</v>
      </c>
      <c r="F2155" s="51">
        <v>8</v>
      </c>
      <c r="G2155" s="51">
        <v>186</v>
      </c>
    </row>
    <row r="2156" spans="1:7">
      <c r="A2156" s="51">
        <v>73</v>
      </c>
      <c r="B2156" s="51" t="s">
        <v>194</v>
      </c>
      <c r="C2156" s="51" t="s">
        <v>1274</v>
      </c>
      <c r="D2156" s="51" t="s">
        <v>63</v>
      </c>
      <c r="E2156" s="51" t="s">
        <v>52</v>
      </c>
      <c r="F2156" s="51">
        <v>60</v>
      </c>
      <c r="G2156" s="51">
        <v>186</v>
      </c>
    </row>
    <row r="2157" spans="1:7">
      <c r="A2157" s="51">
        <v>73</v>
      </c>
      <c r="B2157" s="51" t="s">
        <v>194</v>
      </c>
      <c r="C2157" s="51" t="s">
        <v>1274</v>
      </c>
      <c r="D2157" s="51" t="s">
        <v>63</v>
      </c>
      <c r="E2157" s="51" t="s">
        <v>53</v>
      </c>
      <c r="F2157" s="51">
        <v>117</v>
      </c>
      <c r="G2157" s="51">
        <v>186</v>
      </c>
    </row>
    <row r="2158" spans="1:7">
      <c r="A2158" s="51">
        <v>73</v>
      </c>
      <c r="B2158" s="51" t="s">
        <v>194</v>
      </c>
      <c r="C2158" s="51" t="s">
        <v>1274</v>
      </c>
      <c r="D2158" s="51" t="s">
        <v>46</v>
      </c>
      <c r="E2158" s="51" t="s">
        <v>50</v>
      </c>
      <c r="F2158" s="51">
        <v>3</v>
      </c>
      <c r="G2158" s="51">
        <v>121</v>
      </c>
    </row>
    <row r="2159" spans="1:7">
      <c r="A2159" s="51">
        <v>73</v>
      </c>
      <c r="B2159" s="51" t="s">
        <v>194</v>
      </c>
      <c r="C2159" s="51" t="s">
        <v>1274</v>
      </c>
      <c r="D2159" s="51" t="s">
        <v>46</v>
      </c>
      <c r="E2159" s="51" t="s">
        <v>51</v>
      </c>
      <c r="F2159" s="51">
        <v>9</v>
      </c>
      <c r="G2159" s="51">
        <v>121</v>
      </c>
    </row>
    <row r="2160" spans="1:7">
      <c r="A2160" s="51">
        <v>73</v>
      </c>
      <c r="B2160" s="51" t="s">
        <v>194</v>
      </c>
      <c r="C2160" s="51" t="s">
        <v>1274</v>
      </c>
      <c r="D2160" s="51" t="s">
        <v>46</v>
      </c>
      <c r="E2160" s="51" t="s">
        <v>52</v>
      </c>
      <c r="F2160" s="51">
        <v>39</v>
      </c>
      <c r="G2160" s="51">
        <v>121</v>
      </c>
    </row>
    <row r="2161" spans="1:7">
      <c r="A2161" s="51">
        <v>73</v>
      </c>
      <c r="B2161" s="51" t="s">
        <v>194</v>
      </c>
      <c r="C2161" s="51" t="s">
        <v>1274</v>
      </c>
      <c r="D2161" s="51" t="s">
        <v>46</v>
      </c>
      <c r="E2161" s="51" t="s">
        <v>53</v>
      </c>
      <c r="F2161" s="51">
        <v>70</v>
      </c>
      <c r="G2161" s="51">
        <v>121</v>
      </c>
    </row>
    <row r="2162" spans="1:7">
      <c r="A2162" s="51">
        <v>73</v>
      </c>
      <c r="B2162" s="51" t="s">
        <v>194</v>
      </c>
      <c r="C2162" s="51" t="s">
        <v>109</v>
      </c>
      <c r="D2162" s="51" t="s">
        <v>63</v>
      </c>
      <c r="E2162" s="51" t="s">
        <v>50</v>
      </c>
      <c r="F2162" s="51">
        <v>1</v>
      </c>
      <c r="G2162" s="51">
        <v>40</v>
      </c>
    </row>
    <row r="2163" spans="1:7">
      <c r="A2163" s="51">
        <v>73</v>
      </c>
      <c r="B2163" s="51" t="s">
        <v>194</v>
      </c>
      <c r="C2163" s="51" t="s">
        <v>109</v>
      </c>
      <c r="D2163" s="51" t="s">
        <v>63</v>
      </c>
      <c r="E2163" s="51" t="s">
        <v>51</v>
      </c>
      <c r="F2163" s="51">
        <v>1</v>
      </c>
      <c r="G2163" s="51">
        <v>40</v>
      </c>
    </row>
    <row r="2164" spans="1:7">
      <c r="A2164" s="51">
        <v>73</v>
      </c>
      <c r="B2164" s="51" t="s">
        <v>194</v>
      </c>
      <c r="C2164" s="51" t="s">
        <v>109</v>
      </c>
      <c r="D2164" s="51" t="s">
        <v>63</v>
      </c>
      <c r="E2164" s="51" t="s">
        <v>52</v>
      </c>
      <c r="F2164" s="51">
        <v>15</v>
      </c>
      <c r="G2164" s="51">
        <v>40</v>
      </c>
    </row>
    <row r="2165" spans="1:7">
      <c r="A2165" s="51">
        <v>73</v>
      </c>
      <c r="B2165" s="51" t="s">
        <v>194</v>
      </c>
      <c r="C2165" s="51" t="s">
        <v>109</v>
      </c>
      <c r="D2165" s="51" t="s">
        <v>63</v>
      </c>
      <c r="E2165" s="51" t="s">
        <v>53</v>
      </c>
      <c r="F2165" s="51">
        <v>23</v>
      </c>
      <c r="G2165" s="51">
        <v>40</v>
      </c>
    </row>
    <row r="2166" spans="1:7">
      <c r="A2166" s="51">
        <v>73</v>
      </c>
      <c r="B2166" s="51" t="s">
        <v>194</v>
      </c>
      <c r="C2166" s="51" t="s">
        <v>109</v>
      </c>
      <c r="D2166" s="51" t="s">
        <v>46</v>
      </c>
      <c r="E2166" s="51" t="s">
        <v>51</v>
      </c>
      <c r="F2166" s="51">
        <v>3</v>
      </c>
      <c r="G2166" s="51">
        <v>21</v>
      </c>
    </row>
    <row r="2167" spans="1:7">
      <c r="A2167" s="51">
        <v>73</v>
      </c>
      <c r="B2167" s="51" t="s">
        <v>194</v>
      </c>
      <c r="C2167" s="51" t="s">
        <v>109</v>
      </c>
      <c r="D2167" s="51" t="s">
        <v>46</v>
      </c>
      <c r="E2167" s="51" t="s">
        <v>52</v>
      </c>
      <c r="F2167" s="51">
        <v>4</v>
      </c>
      <c r="G2167" s="51">
        <v>21</v>
      </c>
    </row>
    <row r="2168" spans="1:7">
      <c r="A2168" s="51">
        <v>73</v>
      </c>
      <c r="B2168" s="51" t="s">
        <v>194</v>
      </c>
      <c r="C2168" s="51" t="s">
        <v>109</v>
      </c>
      <c r="D2168" s="51" t="s">
        <v>46</v>
      </c>
      <c r="E2168" s="51" t="s">
        <v>53</v>
      </c>
      <c r="F2168" s="51">
        <v>14</v>
      </c>
      <c r="G2168" s="51">
        <v>21</v>
      </c>
    </row>
    <row r="2169" spans="1:7">
      <c r="A2169" s="51">
        <v>73</v>
      </c>
      <c r="B2169" s="51" t="s">
        <v>194</v>
      </c>
      <c r="C2169" s="51" t="s">
        <v>1275</v>
      </c>
      <c r="D2169" s="51" t="s">
        <v>63</v>
      </c>
      <c r="E2169" s="51" t="s">
        <v>51</v>
      </c>
      <c r="F2169" s="51">
        <v>1</v>
      </c>
      <c r="G2169" s="51">
        <v>346</v>
      </c>
    </row>
    <row r="2170" spans="1:7">
      <c r="A2170" s="51">
        <v>73</v>
      </c>
      <c r="B2170" s="51" t="s">
        <v>194</v>
      </c>
      <c r="C2170" s="51" t="s">
        <v>1275</v>
      </c>
      <c r="D2170" s="51" t="s">
        <v>63</v>
      </c>
      <c r="E2170" s="51" t="s">
        <v>52</v>
      </c>
      <c r="F2170" s="51">
        <v>69</v>
      </c>
      <c r="G2170" s="51">
        <v>346</v>
      </c>
    </row>
    <row r="2171" spans="1:7">
      <c r="A2171" s="51">
        <v>73</v>
      </c>
      <c r="B2171" s="51" t="s">
        <v>194</v>
      </c>
      <c r="C2171" s="51" t="s">
        <v>1275</v>
      </c>
      <c r="D2171" s="51" t="s">
        <v>63</v>
      </c>
      <c r="E2171" s="51" t="s">
        <v>53</v>
      </c>
      <c r="F2171" s="51">
        <v>276</v>
      </c>
      <c r="G2171" s="51">
        <v>346</v>
      </c>
    </row>
    <row r="2172" spans="1:7">
      <c r="A2172" s="51">
        <v>73</v>
      </c>
      <c r="B2172" s="51" t="s">
        <v>194</v>
      </c>
      <c r="C2172" s="51" t="s">
        <v>1275</v>
      </c>
      <c r="D2172" s="51" t="s">
        <v>46</v>
      </c>
      <c r="E2172" s="51" t="s">
        <v>51</v>
      </c>
      <c r="F2172" s="51">
        <v>1</v>
      </c>
      <c r="G2172" s="51">
        <v>210</v>
      </c>
    </row>
    <row r="2173" spans="1:7">
      <c r="A2173" s="51">
        <v>73</v>
      </c>
      <c r="B2173" s="51" t="s">
        <v>194</v>
      </c>
      <c r="C2173" s="51" t="s">
        <v>1275</v>
      </c>
      <c r="D2173" s="51" t="s">
        <v>46</v>
      </c>
      <c r="E2173" s="51" t="s">
        <v>52</v>
      </c>
      <c r="F2173" s="51">
        <v>42</v>
      </c>
      <c r="G2173" s="51">
        <v>210</v>
      </c>
    </row>
    <row r="2174" spans="1:7">
      <c r="A2174" s="51">
        <v>73</v>
      </c>
      <c r="B2174" s="51" t="s">
        <v>194</v>
      </c>
      <c r="C2174" s="51" t="s">
        <v>1275</v>
      </c>
      <c r="D2174" s="51" t="s">
        <v>46</v>
      </c>
      <c r="E2174" s="51" t="s">
        <v>53</v>
      </c>
      <c r="F2174" s="51">
        <v>167</v>
      </c>
      <c r="G2174" s="51">
        <v>210</v>
      </c>
    </row>
    <row r="2175" spans="1:7">
      <c r="A2175" s="51">
        <v>73</v>
      </c>
      <c r="B2175" s="51" t="s">
        <v>194</v>
      </c>
      <c r="C2175" s="51" t="s">
        <v>59</v>
      </c>
      <c r="D2175" s="51" t="s">
        <v>63</v>
      </c>
      <c r="E2175" s="51" t="s">
        <v>51</v>
      </c>
      <c r="F2175" s="51">
        <v>3</v>
      </c>
      <c r="G2175" s="51">
        <v>230</v>
      </c>
    </row>
    <row r="2176" spans="1:7">
      <c r="A2176" s="51">
        <v>73</v>
      </c>
      <c r="B2176" s="51" t="s">
        <v>194</v>
      </c>
      <c r="C2176" s="51" t="s">
        <v>59</v>
      </c>
      <c r="D2176" s="51" t="s">
        <v>63</v>
      </c>
      <c r="E2176" s="51" t="s">
        <v>52</v>
      </c>
      <c r="F2176" s="51">
        <v>42</v>
      </c>
      <c r="G2176" s="51">
        <v>230</v>
      </c>
    </row>
    <row r="2177" spans="1:7">
      <c r="A2177" s="51">
        <v>73</v>
      </c>
      <c r="B2177" s="51" t="s">
        <v>194</v>
      </c>
      <c r="C2177" s="51" t="s">
        <v>59</v>
      </c>
      <c r="D2177" s="51" t="s">
        <v>63</v>
      </c>
      <c r="E2177" s="51" t="s">
        <v>53</v>
      </c>
      <c r="F2177" s="51">
        <v>185</v>
      </c>
      <c r="G2177" s="51">
        <v>230</v>
      </c>
    </row>
    <row r="2178" spans="1:7">
      <c r="A2178" s="51">
        <v>73</v>
      </c>
      <c r="B2178" s="51" t="s">
        <v>194</v>
      </c>
      <c r="C2178" s="51" t="s">
        <v>59</v>
      </c>
      <c r="D2178" s="51" t="s">
        <v>46</v>
      </c>
      <c r="E2178" s="51" t="s">
        <v>51</v>
      </c>
      <c r="F2178" s="51">
        <v>8</v>
      </c>
      <c r="G2178" s="51">
        <v>264</v>
      </c>
    </row>
    <row r="2179" spans="1:7">
      <c r="A2179" s="51">
        <v>73</v>
      </c>
      <c r="B2179" s="51" t="s">
        <v>194</v>
      </c>
      <c r="C2179" s="51" t="s">
        <v>59</v>
      </c>
      <c r="D2179" s="51" t="s">
        <v>46</v>
      </c>
      <c r="E2179" s="51" t="s">
        <v>52</v>
      </c>
      <c r="F2179" s="51">
        <v>66</v>
      </c>
      <c r="G2179" s="51">
        <v>264</v>
      </c>
    </row>
    <row r="2180" spans="1:7">
      <c r="A2180" s="51">
        <v>73</v>
      </c>
      <c r="B2180" s="51" t="s">
        <v>194</v>
      </c>
      <c r="C2180" s="51" t="s">
        <v>59</v>
      </c>
      <c r="D2180" s="51" t="s">
        <v>46</v>
      </c>
      <c r="E2180" s="51" t="s">
        <v>53</v>
      </c>
      <c r="F2180" s="51">
        <v>190</v>
      </c>
      <c r="G2180" s="51">
        <v>264</v>
      </c>
    </row>
    <row r="2181" spans="1:7">
      <c r="A2181" s="51">
        <v>73</v>
      </c>
      <c r="B2181" s="51" t="s">
        <v>194</v>
      </c>
      <c r="C2181" s="51" t="s">
        <v>1276</v>
      </c>
      <c r="D2181" s="51" t="s">
        <v>63</v>
      </c>
      <c r="E2181" s="51" t="s">
        <v>52</v>
      </c>
      <c r="F2181" s="51">
        <v>7</v>
      </c>
      <c r="G2181" s="51">
        <v>111</v>
      </c>
    </row>
    <row r="2182" spans="1:7">
      <c r="A2182" s="51">
        <v>73</v>
      </c>
      <c r="B2182" s="51" t="s">
        <v>194</v>
      </c>
      <c r="C2182" s="51" t="s">
        <v>1276</v>
      </c>
      <c r="D2182" s="51" t="s">
        <v>63</v>
      </c>
      <c r="E2182" s="51" t="s">
        <v>53</v>
      </c>
      <c r="F2182" s="51">
        <v>104</v>
      </c>
      <c r="G2182" s="51">
        <v>111</v>
      </c>
    </row>
    <row r="2183" spans="1:7">
      <c r="A2183" s="51">
        <v>73</v>
      </c>
      <c r="B2183" s="51" t="s">
        <v>194</v>
      </c>
      <c r="C2183" s="51" t="s">
        <v>1276</v>
      </c>
      <c r="D2183" s="51" t="s">
        <v>46</v>
      </c>
      <c r="E2183" s="51" t="s">
        <v>52</v>
      </c>
      <c r="F2183" s="51">
        <v>3</v>
      </c>
      <c r="G2183" s="51">
        <v>99</v>
      </c>
    </row>
    <row r="2184" spans="1:7">
      <c r="A2184" s="51">
        <v>73</v>
      </c>
      <c r="B2184" s="51" t="s">
        <v>194</v>
      </c>
      <c r="C2184" s="51" t="s">
        <v>1276</v>
      </c>
      <c r="D2184" s="51" t="s">
        <v>46</v>
      </c>
      <c r="E2184" s="51" t="s">
        <v>53</v>
      </c>
      <c r="F2184" s="51">
        <v>96</v>
      </c>
      <c r="G2184" s="51">
        <v>99</v>
      </c>
    </row>
    <row r="2185" spans="1:7">
      <c r="A2185" s="51">
        <v>73</v>
      </c>
      <c r="B2185" s="51" t="s">
        <v>194</v>
      </c>
      <c r="C2185" s="51" t="s">
        <v>61</v>
      </c>
      <c r="D2185" s="51" t="s">
        <v>63</v>
      </c>
      <c r="E2185" s="51" t="s">
        <v>48</v>
      </c>
      <c r="F2185" s="51">
        <v>2</v>
      </c>
      <c r="G2185" s="51">
        <v>97</v>
      </c>
    </row>
    <row r="2186" spans="1:7">
      <c r="A2186" s="51">
        <v>73</v>
      </c>
      <c r="B2186" s="51" t="s">
        <v>194</v>
      </c>
      <c r="C2186" s="51" t="s">
        <v>61</v>
      </c>
      <c r="D2186" s="51" t="s">
        <v>63</v>
      </c>
      <c r="E2186" s="51" t="s">
        <v>49</v>
      </c>
      <c r="F2186" s="51">
        <v>3</v>
      </c>
      <c r="G2186" s="51">
        <v>97</v>
      </c>
    </row>
    <row r="2187" spans="1:7">
      <c r="A2187" s="51">
        <v>73</v>
      </c>
      <c r="B2187" s="51" t="s">
        <v>194</v>
      </c>
      <c r="C2187" s="51" t="s">
        <v>61</v>
      </c>
      <c r="D2187" s="51" t="s">
        <v>63</v>
      </c>
      <c r="E2187" s="51" t="s">
        <v>50</v>
      </c>
      <c r="F2187" s="51">
        <v>2</v>
      </c>
      <c r="G2187" s="51">
        <v>97</v>
      </c>
    </row>
    <row r="2188" spans="1:7">
      <c r="A2188" s="51">
        <v>73</v>
      </c>
      <c r="B2188" s="51" t="s">
        <v>194</v>
      </c>
      <c r="C2188" s="51" t="s">
        <v>61</v>
      </c>
      <c r="D2188" s="51" t="s">
        <v>63</v>
      </c>
      <c r="E2188" s="51" t="s">
        <v>51</v>
      </c>
      <c r="F2188" s="51">
        <v>2</v>
      </c>
      <c r="G2188" s="51">
        <v>97</v>
      </c>
    </row>
    <row r="2189" spans="1:7">
      <c r="A2189" s="51">
        <v>73</v>
      </c>
      <c r="B2189" s="51" t="s">
        <v>194</v>
      </c>
      <c r="C2189" s="51" t="s">
        <v>61</v>
      </c>
      <c r="D2189" s="51" t="s">
        <v>63</v>
      </c>
      <c r="E2189" s="51" t="s">
        <v>52</v>
      </c>
      <c r="F2189" s="51">
        <v>5</v>
      </c>
      <c r="G2189" s="51">
        <v>97</v>
      </c>
    </row>
    <row r="2190" spans="1:7">
      <c r="A2190" s="51">
        <v>73</v>
      </c>
      <c r="B2190" s="51" t="s">
        <v>194</v>
      </c>
      <c r="C2190" s="51" t="s">
        <v>61</v>
      </c>
      <c r="D2190" s="51" t="s">
        <v>63</v>
      </c>
      <c r="E2190" s="51" t="s">
        <v>53</v>
      </c>
      <c r="F2190" s="51">
        <v>83</v>
      </c>
      <c r="G2190" s="51">
        <v>97</v>
      </c>
    </row>
    <row r="2191" spans="1:7">
      <c r="A2191" s="51">
        <v>73</v>
      </c>
      <c r="B2191" s="51" t="s">
        <v>194</v>
      </c>
      <c r="C2191" s="51" t="s">
        <v>61</v>
      </c>
      <c r="D2191" s="51" t="s">
        <v>46</v>
      </c>
      <c r="E2191" s="51" t="s">
        <v>48</v>
      </c>
      <c r="F2191" s="51">
        <v>2</v>
      </c>
      <c r="G2191" s="51">
        <v>80</v>
      </c>
    </row>
    <row r="2192" spans="1:7">
      <c r="A2192" s="51">
        <v>73</v>
      </c>
      <c r="B2192" s="51" t="s">
        <v>194</v>
      </c>
      <c r="C2192" s="51" t="s">
        <v>61</v>
      </c>
      <c r="D2192" s="51" t="s">
        <v>46</v>
      </c>
      <c r="E2192" s="51" t="s">
        <v>49</v>
      </c>
      <c r="F2192" s="51">
        <v>1</v>
      </c>
      <c r="G2192" s="51">
        <v>80</v>
      </c>
    </row>
    <row r="2193" spans="1:7">
      <c r="A2193" s="51">
        <v>73</v>
      </c>
      <c r="B2193" s="51" t="s">
        <v>194</v>
      </c>
      <c r="C2193" s="51" t="s">
        <v>61</v>
      </c>
      <c r="D2193" s="51" t="s">
        <v>46</v>
      </c>
      <c r="E2193" s="51" t="s">
        <v>52</v>
      </c>
      <c r="F2193" s="51">
        <v>4</v>
      </c>
      <c r="G2193" s="51">
        <v>80</v>
      </c>
    </row>
    <row r="2194" spans="1:7">
      <c r="A2194" s="51">
        <v>73</v>
      </c>
      <c r="B2194" s="51" t="s">
        <v>194</v>
      </c>
      <c r="C2194" s="51" t="s">
        <v>61</v>
      </c>
      <c r="D2194" s="51" t="s">
        <v>46</v>
      </c>
      <c r="E2194" s="51" t="s">
        <v>53</v>
      </c>
      <c r="F2194" s="51">
        <v>73</v>
      </c>
      <c r="G2194" s="51">
        <v>80</v>
      </c>
    </row>
    <row r="2195" spans="1:7">
      <c r="A2195" s="51">
        <v>73</v>
      </c>
      <c r="B2195" s="51" t="s">
        <v>194</v>
      </c>
      <c r="C2195" s="51" t="s">
        <v>45</v>
      </c>
      <c r="D2195" s="51" t="s">
        <v>63</v>
      </c>
      <c r="E2195" s="51" t="s">
        <v>48</v>
      </c>
      <c r="F2195" s="51">
        <v>13</v>
      </c>
      <c r="G2195" s="51"/>
    </row>
    <row r="2196" spans="1:7">
      <c r="A2196" s="51">
        <v>73</v>
      </c>
      <c r="B2196" s="51" t="s">
        <v>194</v>
      </c>
      <c r="C2196" s="51" t="s">
        <v>45</v>
      </c>
      <c r="D2196" s="51" t="s">
        <v>63</v>
      </c>
      <c r="E2196" s="51" t="s">
        <v>49</v>
      </c>
      <c r="F2196" s="51">
        <v>3</v>
      </c>
      <c r="G2196" s="51"/>
    </row>
    <row r="2197" spans="1:7">
      <c r="A2197" s="51">
        <v>73</v>
      </c>
      <c r="B2197" s="51" t="s">
        <v>194</v>
      </c>
      <c r="C2197" s="51" t="s">
        <v>45</v>
      </c>
      <c r="D2197" s="51" t="s">
        <v>63</v>
      </c>
      <c r="E2197" s="51" t="s">
        <v>52</v>
      </c>
      <c r="F2197" s="51">
        <v>23</v>
      </c>
      <c r="G2197" s="51"/>
    </row>
    <row r="2198" spans="1:7">
      <c r="A2198" s="51">
        <v>73</v>
      </c>
      <c r="B2198" s="51" t="s">
        <v>194</v>
      </c>
      <c r="C2198" s="51" t="s">
        <v>45</v>
      </c>
      <c r="D2198" s="51" t="s">
        <v>63</v>
      </c>
      <c r="E2198" s="51" t="s">
        <v>53</v>
      </c>
      <c r="F2198" s="51">
        <v>61</v>
      </c>
      <c r="G2198" s="51"/>
    </row>
    <row r="2199" spans="1:7">
      <c r="A2199" s="51">
        <v>73</v>
      </c>
      <c r="B2199" s="51" t="s">
        <v>194</v>
      </c>
      <c r="C2199" s="51" t="s">
        <v>45</v>
      </c>
      <c r="D2199" s="51" t="s">
        <v>46</v>
      </c>
      <c r="E2199" s="51" t="s">
        <v>48</v>
      </c>
      <c r="F2199" s="51">
        <v>9</v>
      </c>
      <c r="G2199" s="51"/>
    </row>
    <row r="2200" spans="1:7">
      <c r="A2200" s="51">
        <v>73</v>
      </c>
      <c r="B2200" s="51" t="s">
        <v>194</v>
      </c>
      <c r="C2200" s="51" t="s">
        <v>45</v>
      </c>
      <c r="D2200" s="51" t="s">
        <v>46</v>
      </c>
      <c r="E2200" s="51" t="s">
        <v>49</v>
      </c>
      <c r="F2200" s="51">
        <v>1</v>
      </c>
      <c r="G2200" s="51"/>
    </row>
    <row r="2201" spans="1:7">
      <c r="A2201" s="51">
        <v>73</v>
      </c>
      <c r="B2201" s="51" t="s">
        <v>194</v>
      </c>
      <c r="C2201" s="51" t="s">
        <v>45</v>
      </c>
      <c r="D2201" s="51" t="s">
        <v>46</v>
      </c>
      <c r="E2201" s="51" t="s">
        <v>50</v>
      </c>
      <c r="F2201" s="51">
        <v>2</v>
      </c>
      <c r="G2201" s="51"/>
    </row>
    <row r="2202" spans="1:7">
      <c r="A2202" s="51">
        <v>73</v>
      </c>
      <c r="B2202" s="51" t="s">
        <v>194</v>
      </c>
      <c r="C2202" s="51" t="s">
        <v>45</v>
      </c>
      <c r="D2202" s="51" t="s">
        <v>46</v>
      </c>
      <c r="E2202" s="51" t="s">
        <v>52</v>
      </c>
      <c r="F2202" s="51">
        <v>5</v>
      </c>
      <c r="G2202" s="51"/>
    </row>
    <row r="2203" spans="1:7">
      <c r="A2203" s="51">
        <v>73</v>
      </c>
      <c r="B2203" s="51" t="s">
        <v>194</v>
      </c>
      <c r="C2203" s="51" t="s">
        <v>45</v>
      </c>
      <c r="D2203" s="51" t="s">
        <v>46</v>
      </c>
      <c r="E2203" s="51" t="s">
        <v>53</v>
      </c>
      <c r="F2203" s="51">
        <v>43</v>
      </c>
      <c r="G2203" s="51"/>
    </row>
    <row r="2204" spans="1:7">
      <c r="A2204" s="51">
        <v>76</v>
      </c>
      <c r="B2204" s="51" t="s">
        <v>195</v>
      </c>
      <c r="C2204" s="51" t="s">
        <v>1350</v>
      </c>
      <c r="D2204" s="51" t="s">
        <v>63</v>
      </c>
      <c r="E2204" s="51" t="s">
        <v>1349</v>
      </c>
      <c r="F2204" s="51">
        <v>22583</v>
      </c>
      <c r="G2204" s="51"/>
    </row>
    <row r="2205" spans="1:7">
      <c r="A2205" s="51">
        <v>76</v>
      </c>
      <c r="B2205" s="51" t="s">
        <v>195</v>
      </c>
      <c r="C2205" s="51" t="s">
        <v>1350</v>
      </c>
      <c r="D2205" s="51" t="s">
        <v>46</v>
      </c>
      <c r="E2205" s="51" t="s">
        <v>1349</v>
      </c>
      <c r="F2205" s="51">
        <v>21834</v>
      </c>
      <c r="G2205" s="51"/>
    </row>
    <row r="2206" spans="1:7">
      <c r="A2206" s="51">
        <v>76</v>
      </c>
      <c r="B2206" s="51" t="s">
        <v>195</v>
      </c>
      <c r="C2206" s="51" t="s">
        <v>54</v>
      </c>
      <c r="D2206" s="51" t="s">
        <v>63</v>
      </c>
      <c r="E2206" s="51" t="s">
        <v>48</v>
      </c>
      <c r="F2206" s="51">
        <v>6138</v>
      </c>
      <c r="G2206" s="51">
        <v>7287</v>
      </c>
    </row>
    <row r="2207" spans="1:7">
      <c r="A2207" s="51">
        <v>76</v>
      </c>
      <c r="B2207" s="51" t="s">
        <v>195</v>
      </c>
      <c r="C2207" s="51" t="s">
        <v>54</v>
      </c>
      <c r="D2207" s="51" t="s">
        <v>63</v>
      </c>
      <c r="E2207" s="51" t="s">
        <v>49</v>
      </c>
      <c r="F2207" s="51">
        <v>929</v>
      </c>
      <c r="G2207" s="51">
        <v>7287</v>
      </c>
    </row>
    <row r="2208" spans="1:7">
      <c r="A2208" s="51">
        <v>76</v>
      </c>
      <c r="B2208" s="51" t="s">
        <v>195</v>
      </c>
      <c r="C2208" s="51" t="s">
        <v>54</v>
      </c>
      <c r="D2208" s="51" t="s">
        <v>63</v>
      </c>
      <c r="E2208" s="51" t="s">
        <v>50</v>
      </c>
      <c r="F2208" s="51">
        <v>43</v>
      </c>
      <c r="G2208" s="51">
        <v>7287</v>
      </c>
    </row>
    <row r="2209" spans="1:7">
      <c r="A2209" s="51">
        <v>76</v>
      </c>
      <c r="B2209" s="51" t="s">
        <v>195</v>
      </c>
      <c r="C2209" s="51" t="s">
        <v>54</v>
      </c>
      <c r="D2209" s="51" t="s">
        <v>63</v>
      </c>
      <c r="E2209" s="51" t="s">
        <v>51</v>
      </c>
      <c r="F2209" s="51">
        <v>16</v>
      </c>
      <c r="G2209" s="51">
        <v>7287</v>
      </c>
    </row>
    <row r="2210" spans="1:7">
      <c r="A2210" s="51">
        <v>76</v>
      </c>
      <c r="B2210" s="51" t="s">
        <v>195</v>
      </c>
      <c r="C2210" s="51" t="s">
        <v>54</v>
      </c>
      <c r="D2210" s="51" t="s">
        <v>63</v>
      </c>
      <c r="E2210" s="51" t="s">
        <v>52</v>
      </c>
      <c r="F2210" s="51">
        <v>32</v>
      </c>
      <c r="G2210" s="51">
        <v>7287</v>
      </c>
    </row>
    <row r="2211" spans="1:7">
      <c r="A2211" s="51">
        <v>76</v>
      </c>
      <c r="B2211" s="51" t="s">
        <v>195</v>
      </c>
      <c r="C2211" s="51" t="s">
        <v>54</v>
      </c>
      <c r="D2211" s="51" t="s">
        <v>63</v>
      </c>
      <c r="E2211" s="51" t="s">
        <v>53</v>
      </c>
      <c r="F2211" s="51">
        <v>129</v>
      </c>
      <c r="G2211" s="51">
        <v>7287</v>
      </c>
    </row>
    <row r="2212" spans="1:7">
      <c r="A2212" s="51">
        <v>76</v>
      </c>
      <c r="B2212" s="51" t="s">
        <v>195</v>
      </c>
      <c r="C2212" s="51" t="s">
        <v>54</v>
      </c>
      <c r="D2212" s="51" t="s">
        <v>46</v>
      </c>
      <c r="E2212" s="51" t="s">
        <v>48</v>
      </c>
      <c r="F2212" s="51">
        <v>5860</v>
      </c>
      <c r="G2212" s="51">
        <v>6928</v>
      </c>
    </row>
    <row r="2213" spans="1:7">
      <c r="A2213" s="51">
        <v>76</v>
      </c>
      <c r="B2213" s="51" t="s">
        <v>195</v>
      </c>
      <c r="C2213" s="51" t="s">
        <v>54</v>
      </c>
      <c r="D2213" s="51" t="s">
        <v>46</v>
      </c>
      <c r="E2213" s="51" t="s">
        <v>49</v>
      </c>
      <c r="F2213" s="51">
        <v>769</v>
      </c>
      <c r="G2213" s="51">
        <v>6928</v>
      </c>
    </row>
    <row r="2214" spans="1:7">
      <c r="A2214" s="51">
        <v>76</v>
      </c>
      <c r="B2214" s="51" t="s">
        <v>195</v>
      </c>
      <c r="C2214" s="51" t="s">
        <v>54</v>
      </c>
      <c r="D2214" s="51" t="s">
        <v>46</v>
      </c>
      <c r="E2214" s="51" t="s">
        <v>50</v>
      </c>
      <c r="F2214" s="51">
        <v>31</v>
      </c>
      <c r="G2214" s="51">
        <v>6928</v>
      </c>
    </row>
    <row r="2215" spans="1:7">
      <c r="A2215" s="51">
        <v>76</v>
      </c>
      <c r="B2215" s="51" t="s">
        <v>195</v>
      </c>
      <c r="C2215" s="51" t="s">
        <v>54</v>
      </c>
      <c r="D2215" s="51" t="s">
        <v>46</v>
      </c>
      <c r="E2215" s="51" t="s">
        <v>51</v>
      </c>
      <c r="F2215" s="51">
        <v>9</v>
      </c>
      <c r="G2215" s="51">
        <v>6928</v>
      </c>
    </row>
    <row r="2216" spans="1:7">
      <c r="A2216" s="51">
        <v>76</v>
      </c>
      <c r="B2216" s="51" t="s">
        <v>195</v>
      </c>
      <c r="C2216" s="51" t="s">
        <v>54</v>
      </c>
      <c r="D2216" s="51" t="s">
        <v>46</v>
      </c>
      <c r="E2216" s="51" t="s">
        <v>52</v>
      </c>
      <c r="F2216" s="51">
        <v>30</v>
      </c>
      <c r="G2216" s="51">
        <v>6928</v>
      </c>
    </row>
    <row r="2217" spans="1:7">
      <c r="A2217" s="51">
        <v>76</v>
      </c>
      <c r="B2217" s="51" t="s">
        <v>195</v>
      </c>
      <c r="C2217" s="51" t="s">
        <v>54</v>
      </c>
      <c r="D2217" s="51" t="s">
        <v>46</v>
      </c>
      <c r="E2217" s="51" t="s">
        <v>53</v>
      </c>
      <c r="F2217" s="51">
        <v>229</v>
      </c>
      <c r="G2217" s="51">
        <v>6928</v>
      </c>
    </row>
    <row r="2218" spans="1:7">
      <c r="A2218" s="51">
        <v>76</v>
      </c>
      <c r="B2218" s="51" t="s">
        <v>195</v>
      </c>
      <c r="C2218" s="51" t="s">
        <v>55</v>
      </c>
      <c r="D2218" s="51" t="s">
        <v>63</v>
      </c>
      <c r="E2218" s="51" t="s">
        <v>48</v>
      </c>
      <c r="F2218" s="51">
        <v>3282</v>
      </c>
      <c r="G2218" s="51">
        <v>81970</v>
      </c>
    </row>
    <row r="2219" spans="1:7">
      <c r="A2219" s="51">
        <v>76</v>
      </c>
      <c r="B2219" s="51" t="s">
        <v>195</v>
      </c>
      <c r="C2219" s="51" t="s">
        <v>55</v>
      </c>
      <c r="D2219" s="51" t="s">
        <v>63</v>
      </c>
      <c r="E2219" s="51" t="s">
        <v>49</v>
      </c>
      <c r="F2219" s="51">
        <v>24552</v>
      </c>
      <c r="G2219" s="51">
        <v>81970</v>
      </c>
    </row>
    <row r="2220" spans="1:7">
      <c r="A2220" s="51">
        <v>76</v>
      </c>
      <c r="B2220" s="51" t="s">
        <v>195</v>
      </c>
      <c r="C2220" s="51" t="s">
        <v>55</v>
      </c>
      <c r="D2220" s="51" t="s">
        <v>63</v>
      </c>
      <c r="E2220" s="51" t="s">
        <v>50</v>
      </c>
      <c r="F2220" s="51">
        <v>5967</v>
      </c>
      <c r="G2220" s="51">
        <v>81970</v>
      </c>
    </row>
    <row r="2221" spans="1:7">
      <c r="A2221" s="51">
        <v>76</v>
      </c>
      <c r="B2221" s="51" t="s">
        <v>195</v>
      </c>
      <c r="C2221" s="51" t="s">
        <v>55</v>
      </c>
      <c r="D2221" s="51" t="s">
        <v>63</v>
      </c>
      <c r="E2221" s="51" t="s">
        <v>51</v>
      </c>
      <c r="F2221" s="51">
        <v>971</v>
      </c>
      <c r="G2221" s="51">
        <v>81970</v>
      </c>
    </row>
    <row r="2222" spans="1:7">
      <c r="A2222" s="51">
        <v>76</v>
      </c>
      <c r="B2222" s="51" t="s">
        <v>195</v>
      </c>
      <c r="C2222" s="51" t="s">
        <v>55</v>
      </c>
      <c r="D2222" s="51" t="s">
        <v>63</v>
      </c>
      <c r="E2222" s="51" t="s">
        <v>52</v>
      </c>
      <c r="F2222" s="51">
        <v>2979</v>
      </c>
      <c r="G2222" s="51">
        <v>81970</v>
      </c>
    </row>
    <row r="2223" spans="1:7">
      <c r="A2223" s="51">
        <v>76</v>
      </c>
      <c r="B2223" s="51" t="s">
        <v>195</v>
      </c>
      <c r="C2223" s="51" t="s">
        <v>55</v>
      </c>
      <c r="D2223" s="51" t="s">
        <v>63</v>
      </c>
      <c r="E2223" s="51" t="s">
        <v>53</v>
      </c>
      <c r="F2223" s="51">
        <v>44219</v>
      </c>
      <c r="G2223" s="51">
        <v>81970</v>
      </c>
    </row>
    <row r="2224" spans="1:7">
      <c r="A2224" s="51">
        <v>76</v>
      </c>
      <c r="B2224" s="51" t="s">
        <v>195</v>
      </c>
      <c r="C2224" s="51" t="s">
        <v>55</v>
      </c>
      <c r="D2224" s="51" t="s">
        <v>46</v>
      </c>
      <c r="E2224" s="51" t="s">
        <v>48</v>
      </c>
      <c r="F2224" s="51">
        <v>3317</v>
      </c>
      <c r="G2224" s="51">
        <v>87041</v>
      </c>
    </row>
    <row r="2225" spans="1:7">
      <c r="A2225" s="51">
        <v>76</v>
      </c>
      <c r="B2225" s="51" t="s">
        <v>195</v>
      </c>
      <c r="C2225" s="51" t="s">
        <v>55</v>
      </c>
      <c r="D2225" s="51" t="s">
        <v>46</v>
      </c>
      <c r="E2225" s="51" t="s">
        <v>49</v>
      </c>
      <c r="F2225" s="51">
        <v>23610</v>
      </c>
      <c r="G2225" s="51">
        <v>87041</v>
      </c>
    </row>
    <row r="2226" spans="1:7">
      <c r="A2226" s="51">
        <v>76</v>
      </c>
      <c r="B2226" s="51" t="s">
        <v>195</v>
      </c>
      <c r="C2226" s="51" t="s">
        <v>55</v>
      </c>
      <c r="D2226" s="51" t="s">
        <v>46</v>
      </c>
      <c r="E2226" s="51" t="s">
        <v>50</v>
      </c>
      <c r="F2226" s="51">
        <v>4109</v>
      </c>
      <c r="G2226" s="51">
        <v>87041</v>
      </c>
    </row>
    <row r="2227" spans="1:7">
      <c r="A2227" s="51">
        <v>76</v>
      </c>
      <c r="B2227" s="51" t="s">
        <v>195</v>
      </c>
      <c r="C2227" s="51" t="s">
        <v>55</v>
      </c>
      <c r="D2227" s="51" t="s">
        <v>46</v>
      </c>
      <c r="E2227" s="51" t="s">
        <v>51</v>
      </c>
      <c r="F2227" s="51">
        <v>514</v>
      </c>
      <c r="G2227" s="51">
        <v>87041</v>
      </c>
    </row>
    <row r="2228" spans="1:7">
      <c r="A2228" s="51">
        <v>76</v>
      </c>
      <c r="B2228" s="51" t="s">
        <v>195</v>
      </c>
      <c r="C2228" s="51" t="s">
        <v>55</v>
      </c>
      <c r="D2228" s="51" t="s">
        <v>46</v>
      </c>
      <c r="E2228" s="51" t="s">
        <v>52</v>
      </c>
      <c r="F2228" s="51">
        <v>1579</v>
      </c>
      <c r="G2228" s="51">
        <v>87041</v>
      </c>
    </row>
    <row r="2229" spans="1:7">
      <c r="A2229" s="51">
        <v>76</v>
      </c>
      <c r="B2229" s="51" t="s">
        <v>195</v>
      </c>
      <c r="C2229" s="51" t="s">
        <v>55</v>
      </c>
      <c r="D2229" s="51" t="s">
        <v>46</v>
      </c>
      <c r="E2229" s="51" t="s">
        <v>53</v>
      </c>
      <c r="F2229" s="51">
        <v>53912</v>
      </c>
      <c r="G2229" s="51">
        <v>87041</v>
      </c>
    </row>
    <row r="2230" spans="1:7">
      <c r="A2230" s="51">
        <v>76</v>
      </c>
      <c r="B2230" s="51" t="s">
        <v>195</v>
      </c>
      <c r="C2230" s="51" t="s">
        <v>56</v>
      </c>
      <c r="D2230" s="51" t="s">
        <v>63</v>
      </c>
      <c r="E2230" s="51" t="s">
        <v>49</v>
      </c>
      <c r="F2230" s="51">
        <v>1998</v>
      </c>
      <c r="G2230" s="51">
        <v>56531</v>
      </c>
    </row>
    <row r="2231" spans="1:7">
      <c r="A2231" s="51">
        <v>76</v>
      </c>
      <c r="B2231" s="51" t="s">
        <v>195</v>
      </c>
      <c r="C2231" s="51" t="s">
        <v>56</v>
      </c>
      <c r="D2231" s="51" t="s">
        <v>63</v>
      </c>
      <c r="E2231" s="51" t="s">
        <v>50</v>
      </c>
      <c r="F2231" s="51">
        <v>16165</v>
      </c>
      <c r="G2231" s="51">
        <v>56531</v>
      </c>
    </row>
    <row r="2232" spans="1:7">
      <c r="A2232" s="51">
        <v>76</v>
      </c>
      <c r="B2232" s="51" t="s">
        <v>195</v>
      </c>
      <c r="C2232" s="51" t="s">
        <v>56</v>
      </c>
      <c r="D2232" s="51" t="s">
        <v>63</v>
      </c>
      <c r="E2232" s="51" t="s">
        <v>51</v>
      </c>
      <c r="F2232" s="51">
        <v>5886</v>
      </c>
      <c r="G2232" s="51">
        <v>56531</v>
      </c>
    </row>
    <row r="2233" spans="1:7">
      <c r="A2233" s="51">
        <v>76</v>
      </c>
      <c r="B2233" s="51" t="s">
        <v>195</v>
      </c>
      <c r="C2233" s="51" t="s">
        <v>56</v>
      </c>
      <c r="D2233" s="51" t="s">
        <v>63</v>
      </c>
      <c r="E2233" s="51" t="s">
        <v>52</v>
      </c>
      <c r="F2233" s="51">
        <v>8162</v>
      </c>
      <c r="G2233" s="51">
        <v>56531</v>
      </c>
    </row>
    <row r="2234" spans="1:7">
      <c r="A2234" s="51">
        <v>76</v>
      </c>
      <c r="B2234" s="51" t="s">
        <v>195</v>
      </c>
      <c r="C2234" s="51" t="s">
        <v>56</v>
      </c>
      <c r="D2234" s="51" t="s">
        <v>63</v>
      </c>
      <c r="E2234" s="51" t="s">
        <v>53</v>
      </c>
      <c r="F2234" s="51">
        <v>24320</v>
      </c>
      <c r="G2234" s="51">
        <v>56531</v>
      </c>
    </row>
    <row r="2235" spans="1:7">
      <c r="A2235" s="51">
        <v>76</v>
      </c>
      <c r="B2235" s="51" t="s">
        <v>195</v>
      </c>
      <c r="C2235" s="51" t="s">
        <v>56</v>
      </c>
      <c r="D2235" s="51" t="s">
        <v>46</v>
      </c>
      <c r="E2235" s="51" t="s">
        <v>49</v>
      </c>
      <c r="F2235" s="51">
        <v>2475</v>
      </c>
      <c r="G2235" s="51">
        <v>58522</v>
      </c>
    </row>
    <row r="2236" spans="1:7">
      <c r="A2236" s="51">
        <v>76</v>
      </c>
      <c r="B2236" s="51" t="s">
        <v>195</v>
      </c>
      <c r="C2236" s="51" t="s">
        <v>56</v>
      </c>
      <c r="D2236" s="51" t="s">
        <v>46</v>
      </c>
      <c r="E2236" s="51" t="s">
        <v>50</v>
      </c>
      <c r="F2236" s="51">
        <v>17259</v>
      </c>
      <c r="G2236" s="51">
        <v>58522</v>
      </c>
    </row>
    <row r="2237" spans="1:7">
      <c r="A2237" s="51">
        <v>76</v>
      </c>
      <c r="B2237" s="51" t="s">
        <v>195</v>
      </c>
      <c r="C2237" s="51" t="s">
        <v>56</v>
      </c>
      <c r="D2237" s="51" t="s">
        <v>46</v>
      </c>
      <c r="E2237" s="51" t="s">
        <v>51</v>
      </c>
      <c r="F2237" s="51">
        <v>4670</v>
      </c>
      <c r="G2237" s="51">
        <v>58522</v>
      </c>
    </row>
    <row r="2238" spans="1:7">
      <c r="A2238" s="51">
        <v>76</v>
      </c>
      <c r="B2238" s="51" t="s">
        <v>195</v>
      </c>
      <c r="C2238" s="51" t="s">
        <v>56</v>
      </c>
      <c r="D2238" s="51" t="s">
        <v>46</v>
      </c>
      <c r="E2238" s="51" t="s">
        <v>52</v>
      </c>
      <c r="F2238" s="51">
        <v>6112</v>
      </c>
      <c r="G2238" s="51">
        <v>58522</v>
      </c>
    </row>
    <row r="2239" spans="1:7">
      <c r="A2239" s="51">
        <v>76</v>
      </c>
      <c r="B2239" s="51" t="s">
        <v>195</v>
      </c>
      <c r="C2239" s="51" t="s">
        <v>56</v>
      </c>
      <c r="D2239" s="51" t="s">
        <v>46</v>
      </c>
      <c r="E2239" s="51" t="s">
        <v>53</v>
      </c>
      <c r="F2239" s="51">
        <v>28006</v>
      </c>
      <c r="G2239" s="51">
        <v>58522</v>
      </c>
    </row>
    <row r="2240" spans="1:7">
      <c r="A2240" s="51">
        <v>76</v>
      </c>
      <c r="B2240" s="51" t="s">
        <v>195</v>
      </c>
      <c r="C2240" s="51" t="s">
        <v>1273</v>
      </c>
      <c r="D2240" s="51" t="s">
        <v>63</v>
      </c>
      <c r="E2240" s="51" t="s">
        <v>50</v>
      </c>
      <c r="F2240" s="51">
        <v>869</v>
      </c>
      <c r="G2240" s="51">
        <v>70596</v>
      </c>
    </row>
    <row r="2241" spans="1:7">
      <c r="A2241" s="51">
        <v>76</v>
      </c>
      <c r="B2241" s="51" t="s">
        <v>195</v>
      </c>
      <c r="C2241" s="51" t="s">
        <v>1273</v>
      </c>
      <c r="D2241" s="51" t="s">
        <v>63</v>
      </c>
      <c r="E2241" s="51" t="s">
        <v>51</v>
      </c>
      <c r="F2241" s="51">
        <v>3842</v>
      </c>
      <c r="G2241" s="51">
        <v>70596</v>
      </c>
    </row>
    <row r="2242" spans="1:7">
      <c r="A2242" s="51">
        <v>76</v>
      </c>
      <c r="B2242" s="51" t="s">
        <v>195</v>
      </c>
      <c r="C2242" s="51" t="s">
        <v>1273</v>
      </c>
      <c r="D2242" s="51" t="s">
        <v>63</v>
      </c>
      <c r="E2242" s="51" t="s">
        <v>52</v>
      </c>
      <c r="F2242" s="51">
        <v>17718</v>
      </c>
      <c r="G2242" s="51">
        <v>70596</v>
      </c>
    </row>
    <row r="2243" spans="1:7">
      <c r="A2243" s="51">
        <v>76</v>
      </c>
      <c r="B2243" s="51" t="s">
        <v>195</v>
      </c>
      <c r="C2243" s="51" t="s">
        <v>1273</v>
      </c>
      <c r="D2243" s="51" t="s">
        <v>63</v>
      </c>
      <c r="E2243" s="51" t="s">
        <v>53</v>
      </c>
      <c r="F2243" s="51">
        <v>48167</v>
      </c>
      <c r="G2243" s="51">
        <v>70596</v>
      </c>
    </row>
    <row r="2244" spans="1:7">
      <c r="A2244" s="51">
        <v>76</v>
      </c>
      <c r="B2244" s="51" t="s">
        <v>195</v>
      </c>
      <c r="C2244" s="51" t="s">
        <v>1273</v>
      </c>
      <c r="D2244" s="51" t="s">
        <v>46</v>
      </c>
      <c r="E2244" s="51" t="s">
        <v>50</v>
      </c>
      <c r="F2244" s="51">
        <v>1317</v>
      </c>
      <c r="G2244" s="51">
        <v>81675</v>
      </c>
    </row>
    <row r="2245" spans="1:7">
      <c r="A2245" s="51">
        <v>76</v>
      </c>
      <c r="B2245" s="51" t="s">
        <v>195</v>
      </c>
      <c r="C2245" s="51" t="s">
        <v>1273</v>
      </c>
      <c r="D2245" s="51" t="s">
        <v>46</v>
      </c>
      <c r="E2245" s="51" t="s">
        <v>51</v>
      </c>
      <c r="F2245" s="51">
        <v>5056</v>
      </c>
      <c r="G2245" s="51">
        <v>81675</v>
      </c>
    </row>
    <row r="2246" spans="1:7">
      <c r="A2246" s="51">
        <v>76</v>
      </c>
      <c r="B2246" s="51" t="s">
        <v>195</v>
      </c>
      <c r="C2246" s="51" t="s">
        <v>1273</v>
      </c>
      <c r="D2246" s="51" t="s">
        <v>46</v>
      </c>
      <c r="E2246" s="51" t="s">
        <v>52</v>
      </c>
      <c r="F2246" s="51">
        <v>19262</v>
      </c>
      <c r="G2246" s="51">
        <v>81675</v>
      </c>
    </row>
    <row r="2247" spans="1:7">
      <c r="A2247" s="51">
        <v>76</v>
      </c>
      <c r="B2247" s="51" t="s">
        <v>195</v>
      </c>
      <c r="C2247" s="51" t="s">
        <v>1273</v>
      </c>
      <c r="D2247" s="51" t="s">
        <v>46</v>
      </c>
      <c r="E2247" s="51" t="s">
        <v>53</v>
      </c>
      <c r="F2247" s="51">
        <v>56040</v>
      </c>
      <c r="G2247" s="51">
        <v>81675</v>
      </c>
    </row>
    <row r="2248" spans="1:7">
      <c r="A2248" s="51">
        <v>76</v>
      </c>
      <c r="B2248" s="51" t="s">
        <v>195</v>
      </c>
      <c r="C2248" s="51" t="s">
        <v>1274</v>
      </c>
      <c r="D2248" s="51" t="s">
        <v>63</v>
      </c>
      <c r="E2248" s="51" t="s">
        <v>50</v>
      </c>
      <c r="F2248" s="51">
        <v>84</v>
      </c>
      <c r="G2248" s="51">
        <v>7518</v>
      </c>
    </row>
    <row r="2249" spans="1:7">
      <c r="A2249" s="51">
        <v>76</v>
      </c>
      <c r="B2249" s="51" t="s">
        <v>195</v>
      </c>
      <c r="C2249" s="51" t="s">
        <v>1274</v>
      </c>
      <c r="D2249" s="51" t="s">
        <v>63</v>
      </c>
      <c r="E2249" s="51" t="s">
        <v>51</v>
      </c>
      <c r="F2249" s="51">
        <v>459</v>
      </c>
      <c r="G2249" s="51">
        <v>7518</v>
      </c>
    </row>
    <row r="2250" spans="1:7">
      <c r="A2250" s="51">
        <v>76</v>
      </c>
      <c r="B2250" s="51" t="s">
        <v>195</v>
      </c>
      <c r="C2250" s="51" t="s">
        <v>1274</v>
      </c>
      <c r="D2250" s="51" t="s">
        <v>63</v>
      </c>
      <c r="E2250" s="51" t="s">
        <v>52</v>
      </c>
      <c r="F2250" s="51">
        <v>2221</v>
      </c>
      <c r="G2250" s="51">
        <v>7518</v>
      </c>
    </row>
    <row r="2251" spans="1:7">
      <c r="A2251" s="51">
        <v>76</v>
      </c>
      <c r="B2251" s="51" t="s">
        <v>195</v>
      </c>
      <c r="C2251" s="51" t="s">
        <v>1274</v>
      </c>
      <c r="D2251" s="51" t="s">
        <v>63</v>
      </c>
      <c r="E2251" s="51" t="s">
        <v>53</v>
      </c>
      <c r="F2251" s="51">
        <v>4754</v>
      </c>
      <c r="G2251" s="51">
        <v>7518</v>
      </c>
    </row>
    <row r="2252" spans="1:7">
      <c r="A2252" s="51">
        <v>76</v>
      </c>
      <c r="B2252" s="51" t="s">
        <v>195</v>
      </c>
      <c r="C2252" s="51" t="s">
        <v>1274</v>
      </c>
      <c r="D2252" s="51" t="s">
        <v>46</v>
      </c>
      <c r="E2252" s="51" t="s">
        <v>50</v>
      </c>
      <c r="F2252" s="51">
        <v>119</v>
      </c>
      <c r="G2252" s="51">
        <v>8176</v>
      </c>
    </row>
    <row r="2253" spans="1:7">
      <c r="A2253" s="51">
        <v>76</v>
      </c>
      <c r="B2253" s="51" t="s">
        <v>195</v>
      </c>
      <c r="C2253" s="51" t="s">
        <v>1274</v>
      </c>
      <c r="D2253" s="51" t="s">
        <v>46</v>
      </c>
      <c r="E2253" s="51" t="s">
        <v>51</v>
      </c>
      <c r="F2253" s="51">
        <v>577</v>
      </c>
      <c r="G2253" s="51">
        <v>8176</v>
      </c>
    </row>
    <row r="2254" spans="1:7">
      <c r="A2254" s="51">
        <v>76</v>
      </c>
      <c r="B2254" s="51" t="s">
        <v>195</v>
      </c>
      <c r="C2254" s="51" t="s">
        <v>1274</v>
      </c>
      <c r="D2254" s="51" t="s">
        <v>46</v>
      </c>
      <c r="E2254" s="51" t="s">
        <v>52</v>
      </c>
      <c r="F2254" s="51">
        <v>2219</v>
      </c>
      <c r="G2254" s="51">
        <v>8176</v>
      </c>
    </row>
    <row r="2255" spans="1:7">
      <c r="A2255" s="51">
        <v>76</v>
      </c>
      <c r="B2255" s="51" t="s">
        <v>195</v>
      </c>
      <c r="C2255" s="51" t="s">
        <v>1274</v>
      </c>
      <c r="D2255" s="51" t="s">
        <v>46</v>
      </c>
      <c r="E2255" s="51" t="s">
        <v>53</v>
      </c>
      <c r="F2255" s="51">
        <v>5261</v>
      </c>
      <c r="G2255" s="51">
        <v>8176</v>
      </c>
    </row>
    <row r="2256" spans="1:7">
      <c r="A2256" s="51">
        <v>76</v>
      </c>
      <c r="B2256" s="51" t="s">
        <v>195</v>
      </c>
      <c r="C2256" s="51" t="s">
        <v>109</v>
      </c>
      <c r="D2256" s="51" t="s">
        <v>63</v>
      </c>
      <c r="E2256" s="51" t="s">
        <v>50</v>
      </c>
      <c r="F2256" s="51">
        <v>20</v>
      </c>
      <c r="G2256" s="51">
        <v>1712</v>
      </c>
    </row>
    <row r="2257" spans="1:7">
      <c r="A2257" s="51">
        <v>76</v>
      </c>
      <c r="B2257" s="51" t="s">
        <v>195</v>
      </c>
      <c r="C2257" s="51" t="s">
        <v>109</v>
      </c>
      <c r="D2257" s="51" t="s">
        <v>63</v>
      </c>
      <c r="E2257" s="51" t="s">
        <v>51</v>
      </c>
      <c r="F2257" s="51">
        <v>73</v>
      </c>
      <c r="G2257" s="51">
        <v>1712</v>
      </c>
    </row>
    <row r="2258" spans="1:7">
      <c r="A2258" s="51">
        <v>76</v>
      </c>
      <c r="B2258" s="51" t="s">
        <v>195</v>
      </c>
      <c r="C2258" s="51" t="s">
        <v>109</v>
      </c>
      <c r="D2258" s="51" t="s">
        <v>63</v>
      </c>
      <c r="E2258" s="51" t="s">
        <v>52</v>
      </c>
      <c r="F2258" s="51">
        <v>460</v>
      </c>
      <c r="G2258" s="51">
        <v>1712</v>
      </c>
    </row>
    <row r="2259" spans="1:7">
      <c r="A2259" s="51">
        <v>76</v>
      </c>
      <c r="B2259" s="51" t="s">
        <v>195</v>
      </c>
      <c r="C2259" s="51" t="s">
        <v>109</v>
      </c>
      <c r="D2259" s="51" t="s">
        <v>63</v>
      </c>
      <c r="E2259" s="51" t="s">
        <v>53</v>
      </c>
      <c r="F2259" s="51">
        <v>1159</v>
      </c>
      <c r="G2259" s="51">
        <v>1712</v>
      </c>
    </row>
    <row r="2260" spans="1:7">
      <c r="A2260" s="51">
        <v>76</v>
      </c>
      <c r="B2260" s="51" t="s">
        <v>195</v>
      </c>
      <c r="C2260" s="51" t="s">
        <v>109</v>
      </c>
      <c r="D2260" s="51" t="s">
        <v>46</v>
      </c>
      <c r="E2260" s="51" t="s">
        <v>50</v>
      </c>
      <c r="F2260" s="51">
        <v>25</v>
      </c>
      <c r="G2260" s="51">
        <v>2546</v>
      </c>
    </row>
    <row r="2261" spans="1:7">
      <c r="A2261" s="51">
        <v>76</v>
      </c>
      <c r="B2261" s="51" t="s">
        <v>195</v>
      </c>
      <c r="C2261" s="51" t="s">
        <v>109</v>
      </c>
      <c r="D2261" s="51" t="s">
        <v>46</v>
      </c>
      <c r="E2261" s="51" t="s">
        <v>51</v>
      </c>
      <c r="F2261" s="51">
        <v>140</v>
      </c>
      <c r="G2261" s="51">
        <v>2546</v>
      </c>
    </row>
    <row r="2262" spans="1:7">
      <c r="A2262" s="51">
        <v>76</v>
      </c>
      <c r="B2262" s="51" t="s">
        <v>195</v>
      </c>
      <c r="C2262" s="51" t="s">
        <v>109</v>
      </c>
      <c r="D2262" s="51" t="s">
        <v>46</v>
      </c>
      <c r="E2262" s="51" t="s">
        <v>52</v>
      </c>
      <c r="F2262" s="51">
        <v>477</v>
      </c>
      <c r="G2262" s="51">
        <v>2546</v>
      </c>
    </row>
    <row r="2263" spans="1:7">
      <c r="A2263" s="51">
        <v>76</v>
      </c>
      <c r="B2263" s="51" t="s">
        <v>195</v>
      </c>
      <c r="C2263" s="51" t="s">
        <v>109</v>
      </c>
      <c r="D2263" s="51" t="s">
        <v>46</v>
      </c>
      <c r="E2263" s="51" t="s">
        <v>53</v>
      </c>
      <c r="F2263" s="51">
        <v>1904</v>
      </c>
      <c r="G2263" s="51">
        <v>2546</v>
      </c>
    </row>
    <row r="2264" spans="1:7">
      <c r="A2264" s="51">
        <v>76</v>
      </c>
      <c r="B2264" s="51" t="s">
        <v>195</v>
      </c>
      <c r="C2264" s="51" t="s">
        <v>1275</v>
      </c>
      <c r="D2264" s="51" t="s">
        <v>63</v>
      </c>
      <c r="E2264" s="51" t="s">
        <v>51</v>
      </c>
      <c r="F2264" s="51">
        <v>163</v>
      </c>
      <c r="G2264" s="51">
        <v>20700</v>
      </c>
    </row>
    <row r="2265" spans="1:7">
      <c r="A2265" s="51">
        <v>76</v>
      </c>
      <c r="B2265" s="51" t="s">
        <v>195</v>
      </c>
      <c r="C2265" s="51" t="s">
        <v>1275</v>
      </c>
      <c r="D2265" s="51" t="s">
        <v>63</v>
      </c>
      <c r="E2265" s="51" t="s">
        <v>52</v>
      </c>
      <c r="F2265" s="51">
        <v>4318</v>
      </c>
      <c r="G2265" s="51">
        <v>20700</v>
      </c>
    </row>
    <row r="2266" spans="1:7">
      <c r="A2266" s="51">
        <v>76</v>
      </c>
      <c r="B2266" s="51" t="s">
        <v>195</v>
      </c>
      <c r="C2266" s="51" t="s">
        <v>1275</v>
      </c>
      <c r="D2266" s="51" t="s">
        <v>63</v>
      </c>
      <c r="E2266" s="51" t="s">
        <v>53</v>
      </c>
      <c r="F2266" s="51">
        <v>16219</v>
      </c>
      <c r="G2266" s="51">
        <v>20700</v>
      </c>
    </row>
    <row r="2267" spans="1:7">
      <c r="A2267" s="51">
        <v>76</v>
      </c>
      <c r="B2267" s="51" t="s">
        <v>195</v>
      </c>
      <c r="C2267" s="51" t="s">
        <v>1275</v>
      </c>
      <c r="D2267" s="51" t="s">
        <v>46</v>
      </c>
      <c r="E2267" s="51" t="s">
        <v>50</v>
      </c>
      <c r="F2267" s="51">
        <v>3</v>
      </c>
      <c r="G2267" s="51">
        <v>31058</v>
      </c>
    </row>
    <row r="2268" spans="1:7">
      <c r="A2268" s="51">
        <v>76</v>
      </c>
      <c r="B2268" s="51" t="s">
        <v>195</v>
      </c>
      <c r="C2268" s="51" t="s">
        <v>1275</v>
      </c>
      <c r="D2268" s="51" t="s">
        <v>46</v>
      </c>
      <c r="E2268" s="51" t="s">
        <v>51</v>
      </c>
      <c r="F2268" s="51">
        <v>310</v>
      </c>
      <c r="G2268" s="51">
        <v>31058</v>
      </c>
    </row>
    <row r="2269" spans="1:7">
      <c r="A2269" s="51">
        <v>76</v>
      </c>
      <c r="B2269" s="51" t="s">
        <v>195</v>
      </c>
      <c r="C2269" s="51" t="s">
        <v>1275</v>
      </c>
      <c r="D2269" s="51" t="s">
        <v>46</v>
      </c>
      <c r="E2269" s="51" t="s">
        <v>52</v>
      </c>
      <c r="F2269" s="51">
        <v>7872</v>
      </c>
      <c r="G2269" s="51">
        <v>31058</v>
      </c>
    </row>
    <row r="2270" spans="1:7">
      <c r="A2270" s="51">
        <v>76</v>
      </c>
      <c r="B2270" s="51" t="s">
        <v>195</v>
      </c>
      <c r="C2270" s="51" t="s">
        <v>1275</v>
      </c>
      <c r="D2270" s="51" t="s">
        <v>46</v>
      </c>
      <c r="E2270" s="51" t="s">
        <v>53</v>
      </c>
      <c r="F2270" s="51">
        <v>22873</v>
      </c>
      <c r="G2270" s="51">
        <v>31058</v>
      </c>
    </row>
    <row r="2271" spans="1:7">
      <c r="A2271" s="51">
        <v>76</v>
      </c>
      <c r="B2271" s="51" t="s">
        <v>195</v>
      </c>
      <c r="C2271" s="51" t="s">
        <v>59</v>
      </c>
      <c r="D2271" s="51" t="s">
        <v>63</v>
      </c>
      <c r="E2271" s="51" t="s">
        <v>50</v>
      </c>
      <c r="F2271" s="51">
        <v>1</v>
      </c>
      <c r="G2271" s="51">
        <v>17983</v>
      </c>
    </row>
    <row r="2272" spans="1:7">
      <c r="A2272" s="51">
        <v>76</v>
      </c>
      <c r="B2272" s="51" t="s">
        <v>195</v>
      </c>
      <c r="C2272" s="51" t="s">
        <v>59</v>
      </c>
      <c r="D2272" s="51" t="s">
        <v>63</v>
      </c>
      <c r="E2272" s="51" t="s">
        <v>51</v>
      </c>
      <c r="F2272" s="51">
        <v>270</v>
      </c>
      <c r="G2272" s="51">
        <v>17983</v>
      </c>
    </row>
    <row r="2273" spans="1:7">
      <c r="A2273" s="51">
        <v>76</v>
      </c>
      <c r="B2273" s="51" t="s">
        <v>195</v>
      </c>
      <c r="C2273" s="51" t="s">
        <v>59</v>
      </c>
      <c r="D2273" s="51" t="s">
        <v>63</v>
      </c>
      <c r="E2273" s="51" t="s">
        <v>52</v>
      </c>
      <c r="F2273" s="51">
        <v>4544</v>
      </c>
      <c r="G2273" s="51">
        <v>17983</v>
      </c>
    </row>
    <row r="2274" spans="1:7">
      <c r="A2274" s="51">
        <v>76</v>
      </c>
      <c r="B2274" s="51" t="s">
        <v>195</v>
      </c>
      <c r="C2274" s="51" t="s">
        <v>59</v>
      </c>
      <c r="D2274" s="51" t="s">
        <v>63</v>
      </c>
      <c r="E2274" s="51" t="s">
        <v>53</v>
      </c>
      <c r="F2274" s="51">
        <v>13168</v>
      </c>
      <c r="G2274" s="51">
        <v>17983</v>
      </c>
    </row>
    <row r="2275" spans="1:7">
      <c r="A2275" s="51">
        <v>76</v>
      </c>
      <c r="B2275" s="51" t="s">
        <v>195</v>
      </c>
      <c r="C2275" s="51" t="s">
        <v>59</v>
      </c>
      <c r="D2275" s="51" t="s">
        <v>46</v>
      </c>
      <c r="E2275" s="51" t="s">
        <v>51</v>
      </c>
      <c r="F2275" s="51">
        <v>402</v>
      </c>
      <c r="G2275" s="51">
        <v>25050</v>
      </c>
    </row>
    <row r="2276" spans="1:7">
      <c r="A2276" s="51">
        <v>76</v>
      </c>
      <c r="B2276" s="51" t="s">
        <v>195</v>
      </c>
      <c r="C2276" s="51" t="s">
        <v>59</v>
      </c>
      <c r="D2276" s="51" t="s">
        <v>46</v>
      </c>
      <c r="E2276" s="51" t="s">
        <v>52</v>
      </c>
      <c r="F2276" s="51">
        <v>6432</v>
      </c>
      <c r="G2276" s="51">
        <v>25050</v>
      </c>
    </row>
    <row r="2277" spans="1:7">
      <c r="A2277" s="51">
        <v>76</v>
      </c>
      <c r="B2277" s="51" t="s">
        <v>195</v>
      </c>
      <c r="C2277" s="51" t="s">
        <v>59</v>
      </c>
      <c r="D2277" s="51" t="s">
        <v>46</v>
      </c>
      <c r="E2277" s="51" t="s">
        <v>53</v>
      </c>
      <c r="F2277" s="51">
        <v>18216</v>
      </c>
      <c r="G2277" s="51">
        <v>25050</v>
      </c>
    </row>
    <row r="2278" spans="1:7">
      <c r="A2278" s="51">
        <v>76</v>
      </c>
      <c r="B2278" s="51" t="s">
        <v>195</v>
      </c>
      <c r="C2278" s="51" t="s">
        <v>1276</v>
      </c>
      <c r="D2278" s="51" t="s">
        <v>63</v>
      </c>
      <c r="E2278" s="51" t="s">
        <v>52</v>
      </c>
      <c r="F2278" s="51">
        <v>84</v>
      </c>
      <c r="G2278" s="51">
        <v>4026</v>
      </c>
    </row>
    <row r="2279" spans="1:7">
      <c r="A2279" s="51">
        <v>76</v>
      </c>
      <c r="B2279" s="51" t="s">
        <v>195</v>
      </c>
      <c r="C2279" s="51" t="s">
        <v>1276</v>
      </c>
      <c r="D2279" s="51" t="s">
        <v>63</v>
      </c>
      <c r="E2279" s="51" t="s">
        <v>53</v>
      </c>
      <c r="F2279" s="51">
        <v>3942</v>
      </c>
      <c r="G2279" s="51">
        <v>4026</v>
      </c>
    </row>
    <row r="2280" spans="1:7">
      <c r="A2280" s="51">
        <v>76</v>
      </c>
      <c r="B2280" s="51" t="s">
        <v>195</v>
      </c>
      <c r="C2280" s="51" t="s">
        <v>1276</v>
      </c>
      <c r="D2280" s="51" t="s">
        <v>46</v>
      </c>
      <c r="E2280" s="51" t="s">
        <v>52</v>
      </c>
      <c r="F2280" s="51">
        <v>153</v>
      </c>
      <c r="G2280" s="51">
        <v>6220</v>
      </c>
    </row>
    <row r="2281" spans="1:7">
      <c r="A2281" s="51">
        <v>76</v>
      </c>
      <c r="B2281" s="51" t="s">
        <v>195</v>
      </c>
      <c r="C2281" s="51" t="s">
        <v>1276</v>
      </c>
      <c r="D2281" s="51" t="s">
        <v>46</v>
      </c>
      <c r="E2281" s="51" t="s">
        <v>53</v>
      </c>
      <c r="F2281" s="51">
        <v>6067</v>
      </c>
      <c r="G2281" s="51">
        <v>6220</v>
      </c>
    </row>
    <row r="2282" spans="1:7">
      <c r="A2282" s="51">
        <v>76</v>
      </c>
      <c r="B2282" s="51" t="s">
        <v>195</v>
      </c>
      <c r="C2282" s="51" t="s">
        <v>61</v>
      </c>
      <c r="D2282" s="51" t="s">
        <v>63</v>
      </c>
      <c r="E2282" s="51" t="s">
        <v>48</v>
      </c>
      <c r="F2282" s="51">
        <v>457</v>
      </c>
      <c r="G2282" s="51">
        <v>10227</v>
      </c>
    </row>
    <row r="2283" spans="1:7">
      <c r="A2283" s="51">
        <v>76</v>
      </c>
      <c r="B2283" s="51" t="s">
        <v>195</v>
      </c>
      <c r="C2283" s="51" t="s">
        <v>61</v>
      </c>
      <c r="D2283" s="51" t="s">
        <v>63</v>
      </c>
      <c r="E2283" s="51" t="s">
        <v>49</v>
      </c>
      <c r="F2283" s="51">
        <v>376</v>
      </c>
      <c r="G2283" s="51">
        <v>10227</v>
      </c>
    </row>
    <row r="2284" spans="1:7">
      <c r="A2284" s="51">
        <v>76</v>
      </c>
      <c r="B2284" s="51" t="s">
        <v>195</v>
      </c>
      <c r="C2284" s="51" t="s">
        <v>61</v>
      </c>
      <c r="D2284" s="51" t="s">
        <v>63</v>
      </c>
      <c r="E2284" s="51" t="s">
        <v>50</v>
      </c>
      <c r="F2284" s="51">
        <v>283</v>
      </c>
      <c r="G2284" s="51">
        <v>10227</v>
      </c>
    </row>
    <row r="2285" spans="1:7">
      <c r="A2285" s="51">
        <v>76</v>
      </c>
      <c r="B2285" s="51" t="s">
        <v>195</v>
      </c>
      <c r="C2285" s="51" t="s">
        <v>61</v>
      </c>
      <c r="D2285" s="51" t="s">
        <v>63</v>
      </c>
      <c r="E2285" s="51" t="s">
        <v>51</v>
      </c>
      <c r="F2285" s="51">
        <v>140</v>
      </c>
      <c r="G2285" s="51">
        <v>10227</v>
      </c>
    </row>
    <row r="2286" spans="1:7">
      <c r="A2286" s="51">
        <v>76</v>
      </c>
      <c r="B2286" s="51" t="s">
        <v>195</v>
      </c>
      <c r="C2286" s="51" t="s">
        <v>61</v>
      </c>
      <c r="D2286" s="51" t="s">
        <v>63</v>
      </c>
      <c r="E2286" s="51" t="s">
        <v>52</v>
      </c>
      <c r="F2286" s="51">
        <v>633</v>
      </c>
      <c r="G2286" s="51">
        <v>10227</v>
      </c>
    </row>
    <row r="2287" spans="1:7">
      <c r="A2287" s="51">
        <v>76</v>
      </c>
      <c r="B2287" s="51" t="s">
        <v>195</v>
      </c>
      <c r="C2287" s="51" t="s">
        <v>61</v>
      </c>
      <c r="D2287" s="51" t="s">
        <v>63</v>
      </c>
      <c r="E2287" s="51" t="s">
        <v>53</v>
      </c>
      <c r="F2287" s="51">
        <v>8338</v>
      </c>
      <c r="G2287" s="51">
        <v>10227</v>
      </c>
    </row>
    <row r="2288" spans="1:7">
      <c r="A2288" s="51">
        <v>76</v>
      </c>
      <c r="B2288" s="51" t="s">
        <v>195</v>
      </c>
      <c r="C2288" s="51" t="s">
        <v>61</v>
      </c>
      <c r="D2288" s="51" t="s">
        <v>46</v>
      </c>
      <c r="E2288" s="51" t="s">
        <v>48</v>
      </c>
      <c r="F2288" s="51">
        <v>363</v>
      </c>
      <c r="G2288" s="51">
        <v>13262</v>
      </c>
    </row>
    <row r="2289" spans="1:7">
      <c r="A2289" s="51">
        <v>76</v>
      </c>
      <c r="B2289" s="51" t="s">
        <v>195</v>
      </c>
      <c r="C2289" s="51" t="s">
        <v>61</v>
      </c>
      <c r="D2289" s="51" t="s">
        <v>46</v>
      </c>
      <c r="E2289" s="51" t="s">
        <v>49</v>
      </c>
      <c r="F2289" s="51">
        <v>272</v>
      </c>
      <c r="G2289" s="51">
        <v>13262</v>
      </c>
    </row>
    <row r="2290" spans="1:7">
      <c r="A2290" s="51">
        <v>76</v>
      </c>
      <c r="B2290" s="51" t="s">
        <v>195</v>
      </c>
      <c r="C2290" s="51" t="s">
        <v>61</v>
      </c>
      <c r="D2290" s="51" t="s">
        <v>46</v>
      </c>
      <c r="E2290" s="51" t="s">
        <v>50</v>
      </c>
      <c r="F2290" s="51">
        <v>183</v>
      </c>
      <c r="G2290" s="51">
        <v>13262</v>
      </c>
    </row>
    <row r="2291" spans="1:7">
      <c r="A2291" s="51">
        <v>76</v>
      </c>
      <c r="B2291" s="51" t="s">
        <v>195</v>
      </c>
      <c r="C2291" s="51" t="s">
        <v>61</v>
      </c>
      <c r="D2291" s="51" t="s">
        <v>46</v>
      </c>
      <c r="E2291" s="51" t="s">
        <v>51</v>
      </c>
      <c r="F2291" s="51">
        <v>99</v>
      </c>
      <c r="G2291" s="51">
        <v>13262</v>
      </c>
    </row>
    <row r="2292" spans="1:7">
      <c r="A2292" s="51">
        <v>76</v>
      </c>
      <c r="B2292" s="51" t="s">
        <v>195</v>
      </c>
      <c r="C2292" s="51" t="s">
        <v>61</v>
      </c>
      <c r="D2292" s="51" t="s">
        <v>46</v>
      </c>
      <c r="E2292" s="51" t="s">
        <v>52</v>
      </c>
      <c r="F2292" s="51">
        <v>383</v>
      </c>
      <c r="G2292" s="51">
        <v>13262</v>
      </c>
    </row>
    <row r="2293" spans="1:7">
      <c r="A2293" s="51">
        <v>76</v>
      </c>
      <c r="B2293" s="51" t="s">
        <v>195</v>
      </c>
      <c r="C2293" s="51" t="s">
        <v>61</v>
      </c>
      <c r="D2293" s="51" t="s">
        <v>46</v>
      </c>
      <c r="E2293" s="51" t="s">
        <v>53</v>
      </c>
      <c r="F2293" s="51">
        <v>11962</v>
      </c>
      <c r="G2293" s="51">
        <v>13262</v>
      </c>
    </row>
    <row r="2294" spans="1:7">
      <c r="A2294" s="51">
        <v>76</v>
      </c>
      <c r="B2294" s="51" t="s">
        <v>195</v>
      </c>
      <c r="C2294" s="51" t="s">
        <v>45</v>
      </c>
      <c r="D2294" s="51" t="s">
        <v>63</v>
      </c>
      <c r="E2294" s="51" t="s">
        <v>48</v>
      </c>
      <c r="F2294" s="51">
        <v>478</v>
      </c>
      <c r="G2294" s="51"/>
    </row>
    <row r="2295" spans="1:7">
      <c r="A2295" s="51">
        <v>76</v>
      </c>
      <c r="B2295" s="51" t="s">
        <v>195</v>
      </c>
      <c r="C2295" s="51" t="s">
        <v>45</v>
      </c>
      <c r="D2295" s="51" t="s">
        <v>63</v>
      </c>
      <c r="E2295" s="51" t="s">
        <v>49</v>
      </c>
      <c r="F2295" s="51">
        <v>139</v>
      </c>
      <c r="G2295" s="51"/>
    </row>
    <row r="2296" spans="1:7">
      <c r="A2296" s="51">
        <v>76</v>
      </c>
      <c r="B2296" s="51" t="s">
        <v>195</v>
      </c>
      <c r="C2296" s="51" t="s">
        <v>45</v>
      </c>
      <c r="D2296" s="51" t="s">
        <v>63</v>
      </c>
      <c r="E2296" s="51" t="s">
        <v>50</v>
      </c>
      <c r="F2296" s="51">
        <v>73</v>
      </c>
      <c r="G2296" s="51"/>
    </row>
    <row r="2297" spans="1:7">
      <c r="A2297" s="51">
        <v>76</v>
      </c>
      <c r="B2297" s="51" t="s">
        <v>195</v>
      </c>
      <c r="C2297" s="51" t="s">
        <v>45</v>
      </c>
      <c r="D2297" s="51" t="s">
        <v>63</v>
      </c>
      <c r="E2297" s="51" t="s">
        <v>51</v>
      </c>
      <c r="F2297" s="51">
        <v>41</v>
      </c>
      <c r="G2297" s="51"/>
    </row>
    <row r="2298" spans="1:7">
      <c r="A2298" s="51">
        <v>76</v>
      </c>
      <c r="B2298" s="51" t="s">
        <v>195</v>
      </c>
      <c r="C2298" s="51" t="s">
        <v>45</v>
      </c>
      <c r="D2298" s="51" t="s">
        <v>63</v>
      </c>
      <c r="E2298" s="51" t="s">
        <v>52</v>
      </c>
      <c r="F2298" s="51">
        <v>254</v>
      </c>
      <c r="G2298" s="51"/>
    </row>
    <row r="2299" spans="1:7">
      <c r="A2299" s="51">
        <v>76</v>
      </c>
      <c r="B2299" s="51" t="s">
        <v>195</v>
      </c>
      <c r="C2299" s="51" t="s">
        <v>45</v>
      </c>
      <c r="D2299" s="51" t="s">
        <v>63</v>
      </c>
      <c r="E2299" s="51" t="s">
        <v>53</v>
      </c>
      <c r="F2299" s="51">
        <v>1078</v>
      </c>
      <c r="G2299" s="51"/>
    </row>
    <row r="2300" spans="1:7">
      <c r="A2300" s="51">
        <v>76</v>
      </c>
      <c r="B2300" s="51" t="s">
        <v>195</v>
      </c>
      <c r="C2300" s="51" t="s">
        <v>45</v>
      </c>
      <c r="D2300" s="51" t="s">
        <v>46</v>
      </c>
      <c r="E2300" s="51" t="s">
        <v>48</v>
      </c>
      <c r="F2300" s="51">
        <v>458</v>
      </c>
      <c r="G2300" s="51"/>
    </row>
    <row r="2301" spans="1:7">
      <c r="A2301" s="51">
        <v>76</v>
      </c>
      <c r="B2301" s="51" t="s">
        <v>195</v>
      </c>
      <c r="C2301" s="51" t="s">
        <v>45</v>
      </c>
      <c r="D2301" s="51" t="s">
        <v>46</v>
      </c>
      <c r="E2301" s="51" t="s">
        <v>49</v>
      </c>
      <c r="F2301" s="51">
        <v>114</v>
      </c>
      <c r="G2301" s="51"/>
    </row>
    <row r="2302" spans="1:7">
      <c r="A2302" s="51">
        <v>76</v>
      </c>
      <c r="B2302" s="51" t="s">
        <v>195</v>
      </c>
      <c r="C2302" s="51" t="s">
        <v>45</v>
      </c>
      <c r="D2302" s="51" t="s">
        <v>46</v>
      </c>
      <c r="E2302" s="51" t="s">
        <v>50</v>
      </c>
      <c r="F2302" s="51">
        <v>71</v>
      </c>
      <c r="G2302" s="51"/>
    </row>
    <row r="2303" spans="1:7">
      <c r="A2303" s="51">
        <v>76</v>
      </c>
      <c r="B2303" s="51" t="s">
        <v>195</v>
      </c>
      <c r="C2303" s="51" t="s">
        <v>45</v>
      </c>
      <c r="D2303" s="51" t="s">
        <v>46</v>
      </c>
      <c r="E2303" s="51" t="s">
        <v>51</v>
      </c>
      <c r="F2303" s="51">
        <v>45</v>
      </c>
      <c r="G2303" s="51"/>
    </row>
    <row r="2304" spans="1:7">
      <c r="A2304" s="51">
        <v>76</v>
      </c>
      <c r="B2304" s="51" t="s">
        <v>195</v>
      </c>
      <c r="C2304" s="51" t="s">
        <v>45</v>
      </c>
      <c r="D2304" s="51" t="s">
        <v>46</v>
      </c>
      <c r="E2304" s="51" t="s">
        <v>52</v>
      </c>
      <c r="F2304" s="51">
        <v>147</v>
      </c>
      <c r="G2304" s="51"/>
    </row>
    <row r="2305" spans="1:7">
      <c r="A2305" s="51">
        <v>76</v>
      </c>
      <c r="B2305" s="51" t="s">
        <v>195</v>
      </c>
      <c r="C2305" s="51" t="s">
        <v>45</v>
      </c>
      <c r="D2305" s="51" t="s">
        <v>46</v>
      </c>
      <c r="E2305" s="51" t="s">
        <v>53</v>
      </c>
      <c r="F2305" s="51">
        <v>1183</v>
      </c>
      <c r="G2305" s="51"/>
    </row>
    <row r="2306" spans="1:7">
      <c r="A2306" s="51">
        <v>81</v>
      </c>
      <c r="B2306" s="51" t="s">
        <v>196</v>
      </c>
      <c r="C2306" s="51" t="s">
        <v>1350</v>
      </c>
      <c r="D2306" s="51" t="s">
        <v>63</v>
      </c>
      <c r="E2306" s="51" t="s">
        <v>1349</v>
      </c>
      <c r="F2306" s="51">
        <v>427</v>
      </c>
      <c r="G2306" s="51"/>
    </row>
    <row r="2307" spans="1:7">
      <c r="A2307" s="51">
        <v>81</v>
      </c>
      <c r="B2307" s="51" t="s">
        <v>196</v>
      </c>
      <c r="C2307" s="51" t="s">
        <v>1350</v>
      </c>
      <c r="D2307" s="51" t="s">
        <v>46</v>
      </c>
      <c r="E2307" s="51" t="s">
        <v>1349</v>
      </c>
      <c r="F2307" s="51">
        <v>396</v>
      </c>
      <c r="G2307" s="51"/>
    </row>
    <row r="2308" spans="1:7">
      <c r="A2308" s="51">
        <v>81</v>
      </c>
      <c r="B2308" s="51" t="s">
        <v>196</v>
      </c>
      <c r="C2308" s="51" t="s">
        <v>54</v>
      </c>
      <c r="D2308" s="51" t="s">
        <v>63</v>
      </c>
      <c r="E2308" s="51" t="s">
        <v>48</v>
      </c>
      <c r="F2308" s="51">
        <v>91</v>
      </c>
      <c r="G2308" s="51">
        <v>110</v>
      </c>
    </row>
    <row r="2309" spans="1:7">
      <c r="A2309" s="51">
        <v>81</v>
      </c>
      <c r="B2309" s="51" t="s">
        <v>196</v>
      </c>
      <c r="C2309" s="51" t="s">
        <v>54</v>
      </c>
      <c r="D2309" s="51" t="s">
        <v>63</v>
      </c>
      <c r="E2309" s="51" t="s">
        <v>49</v>
      </c>
      <c r="F2309" s="51">
        <v>15</v>
      </c>
      <c r="G2309" s="51">
        <v>110</v>
      </c>
    </row>
    <row r="2310" spans="1:7">
      <c r="A2310" s="51">
        <v>81</v>
      </c>
      <c r="B2310" s="51" t="s">
        <v>196</v>
      </c>
      <c r="C2310" s="51" t="s">
        <v>54</v>
      </c>
      <c r="D2310" s="51" t="s">
        <v>63</v>
      </c>
      <c r="E2310" s="51" t="s">
        <v>50</v>
      </c>
      <c r="F2310" s="51">
        <v>1</v>
      </c>
      <c r="G2310" s="51">
        <v>110</v>
      </c>
    </row>
    <row r="2311" spans="1:7">
      <c r="A2311" s="51">
        <v>81</v>
      </c>
      <c r="B2311" s="51" t="s">
        <v>196</v>
      </c>
      <c r="C2311" s="51" t="s">
        <v>54</v>
      </c>
      <c r="D2311" s="51" t="s">
        <v>63</v>
      </c>
      <c r="E2311" s="51" t="s">
        <v>53</v>
      </c>
      <c r="F2311" s="51">
        <v>3</v>
      </c>
      <c r="G2311" s="51">
        <v>110</v>
      </c>
    </row>
    <row r="2312" spans="1:7">
      <c r="A2312" s="51">
        <v>81</v>
      </c>
      <c r="B2312" s="51" t="s">
        <v>196</v>
      </c>
      <c r="C2312" s="51" t="s">
        <v>54</v>
      </c>
      <c r="D2312" s="51" t="s">
        <v>46</v>
      </c>
      <c r="E2312" s="51" t="s">
        <v>48</v>
      </c>
      <c r="F2312" s="51">
        <v>99</v>
      </c>
      <c r="G2312" s="51">
        <v>120</v>
      </c>
    </row>
    <row r="2313" spans="1:7">
      <c r="A2313" s="51">
        <v>81</v>
      </c>
      <c r="B2313" s="51" t="s">
        <v>196</v>
      </c>
      <c r="C2313" s="51" t="s">
        <v>54</v>
      </c>
      <c r="D2313" s="51" t="s">
        <v>46</v>
      </c>
      <c r="E2313" s="51" t="s">
        <v>49</v>
      </c>
      <c r="F2313" s="51">
        <v>18</v>
      </c>
      <c r="G2313" s="51">
        <v>120</v>
      </c>
    </row>
    <row r="2314" spans="1:7">
      <c r="A2314" s="51">
        <v>81</v>
      </c>
      <c r="B2314" s="51" t="s">
        <v>196</v>
      </c>
      <c r="C2314" s="51" t="s">
        <v>54</v>
      </c>
      <c r="D2314" s="51" t="s">
        <v>46</v>
      </c>
      <c r="E2314" s="51" t="s">
        <v>50</v>
      </c>
      <c r="F2314" s="51">
        <v>1</v>
      </c>
      <c r="G2314" s="51">
        <v>120</v>
      </c>
    </row>
    <row r="2315" spans="1:7">
      <c r="A2315" s="51">
        <v>81</v>
      </c>
      <c r="B2315" s="51" t="s">
        <v>196</v>
      </c>
      <c r="C2315" s="51" t="s">
        <v>54</v>
      </c>
      <c r="D2315" s="51" t="s">
        <v>46</v>
      </c>
      <c r="E2315" s="51" t="s">
        <v>53</v>
      </c>
      <c r="F2315" s="51">
        <v>2</v>
      </c>
      <c r="G2315" s="51">
        <v>120</v>
      </c>
    </row>
    <row r="2316" spans="1:7">
      <c r="A2316" s="51">
        <v>81</v>
      </c>
      <c r="B2316" s="51" t="s">
        <v>196</v>
      </c>
      <c r="C2316" s="51" t="s">
        <v>55</v>
      </c>
      <c r="D2316" s="51" t="s">
        <v>63</v>
      </c>
      <c r="E2316" s="51" t="s">
        <v>48</v>
      </c>
      <c r="F2316" s="51">
        <v>66</v>
      </c>
      <c r="G2316" s="51">
        <v>1805</v>
      </c>
    </row>
    <row r="2317" spans="1:7">
      <c r="A2317" s="51">
        <v>81</v>
      </c>
      <c r="B2317" s="51" t="s">
        <v>196</v>
      </c>
      <c r="C2317" s="51" t="s">
        <v>55</v>
      </c>
      <c r="D2317" s="51" t="s">
        <v>63</v>
      </c>
      <c r="E2317" s="51" t="s">
        <v>49</v>
      </c>
      <c r="F2317" s="51">
        <v>453</v>
      </c>
      <c r="G2317" s="51">
        <v>1805</v>
      </c>
    </row>
    <row r="2318" spans="1:7">
      <c r="A2318" s="51">
        <v>81</v>
      </c>
      <c r="B2318" s="51" t="s">
        <v>196</v>
      </c>
      <c r="C2318" s="51" t="s">
        <v>55</v>
      </c>
      <c r="D2318" s="51" t="s">
        <v>63</v>
      </c>
      <c r="E2318" s="51" t="s">
        <v>50</v>
      </c>
      <c r="F2318" s="51">
        <v>142</v>
      </c>
      <c r="G2318" s="51">
        <v>1805</v>
      </c>
    </row>
    <row r="2319" spans="1:7">
      <c r="A2319" s="51">
        <v>81</v>
      </c>
      <c r="B2319" s="51" t="s">
        <v>196</v>
      </c>
      <c r="C2319" s="51" t="s">
        <v>55</v>
      </c>
      <c r="D2319" s="51" t="s">
        <v>63</v>
      </c>
      <c r="E2319" s="51" t="s">
        <v>51</v>
      </c>
      <c r="F2319" s="51">
        <v>31</v>
      </c>
      <c r="G2319" s="51">
        <v>1805</v>
      </c>
    </row>
    <row r="2320" spans="1:7">
      <c r="A2320" s="51">
        <v>81</v>
      </c>
      <c r="B2320" s="51" t="s">
        <v>196</v>
      </c>
      <c r="C2320" s="51" t="s">
        <v>55</v>
      </c>
      <c r="D2320" s="51" t="s">
        <v>63</v>
      </c>
      <c r="E2320" s="51" t="s">
        <v>52</v>
      </c>
      <c r="F2320" s="51">
        <v>78</v>
      </c>
      <c r="G2320" s="51">
        <v>1805</v>
      </c>
    </row>
    <row r="2321" spans="1:7">
      <c r="A2321" s="51">
        <v>81</v>
      </c>
      <c r="B2321" s="51" t="s">
        <v>196</v>
      </c>
      <c r="C2321" s="51" t="s">
        <v>55</v>
      </c>
      <c r="D2321" s="51" t="s">
        <v>63</v>
      </c>
      <c r="E2321" s="51" t="s">
        <v>53</v>
      </c>
      <c r="F2321" s="51">
        <v>1035</v>
      </c>
      <c r="G2321" s="51">
        <v>1805</v>
      </c>
    </row>
    <row r="2322" spans="1:7">
      <c r="A2322" s="51">
        <v>81</v>
      </c>
      <c r="B2322" s="51" t="s">
        <v>196</v>
      </c>
      <c r="C2322" s="51" t="s">
        <v>55</v>
      </c>
      <c r="D2322" s="51" t="s">
        <v>46</v>
      </c>
      <c r="E2322" s="51" t="s">
        <v>48</v>
      </c>
      <c r="F2322" s="51">
        <v>67</v>
      </c>
      <c r="G2322" s="51">
        <v>1579</v>
      </c>
    </row>
    <row r="2323" spans="1:7">
      <c r="A2323" s="51">
        <v>81</v>
      </c>
      <c r="B2323" s="51" t="s">
        <v>196</v>
      </c>
      <c r="C2323" s="51" t="s">
        <v>55</v>
      </c>
      <c r="D2323" s="51" t="s">
        <v>46</v>
      </c>
      <c r="E2323" s="51" t="s">
        <v>49</v>
      </c>
      <c r="F2323" s="51">
        <v>453</v>
      </c>
      <c r="G2323" s="51">
        <v>1579</v>
      </c>
    </row>
    <row r="2324" spans="1:7">
      <c r="A2324" s="51">
        <v>81</v>
      </c>
      <c r="B2324" s="51" t="s">
        <v>196</v>
      </c>
      <c r="C2324" s="51" t="s">
        <v>55</v>
      </c>
      <c r="D2324" s="51" t="s">
        <v>46</v>
      </c>
      <c r="E2324" s="51" t="s">
        <v>50</v>
      </c>
      <c r="F2324" s="51">
        <v>119</v>
      </c>
      <c r="G2324" s="51">
        <v>1579</v>
      </c>
    </row>
    <row r="2325" spans="1:7">
      <c r="A2325" s="51">
        <v>81</v>
      </c>
      <c r="B2325" s="51" t="s">
        <v>196</v>
      </c>
      <c r="C2325" s="51" t="s">
        <v>55</v>
      </c>
      <c r="D2325" s="51" t="s">
        <v>46</v>
      </c>
      <c r="E2325" s="51" t="s">
        <v>51</v>
      </c>
      <c r="F2325" s="51">
        <v>14</v>
      </c>
      <c r="G2325" s="51">
        <v>1579</v>
      </c>
    </row>
    <row r="2326" spans="1:7">
      <c r="A2326" s="51">
        <v>81</v>
      </c>
      <c r="B2326" s="51" t="s">
        <v>196</v>
      </c>
      <c r="C2326" s="51" t="s">
        <v>55</v>
      </c>
      <c r="D2326" s="51" t="s">
        <v>46</v>
      </c>
      <c r="E2326" s="51" t="s">
        <v>52</v>
      </c>
      <c r="F2326" s="51">
        <v>40</v>
      </c>
      <c r="G2326" s="51">
        <v>1579</v>
      </c>
    </row>
    <row r="2327" spans="1:7">
      <c r="A2327" s="51">
        <v>81</v>
      </c>
      <c r="B2327" s="51" t="s">
        <v>196</v>
      </c>
      <c r="C2327" s="51" t="s">
        <v>55</v>
      </c>
      <c r="D2327" s="51" t="s">
        <v>46</v>
      </c>
      <c r="E2327" s="51" t="s">
        <v>53</v>
      </c>
      <c r="F2327" s="51">
        <v>886</v>
      </c>
      <c r="G2327" s="51">
        <v>1579</v>
      </c>
    </row>
    <row r="2328" spans="1:7">
      <c r="A2328" s="51">
        <v>81</v>
      </c>
      <c r="B2328" s="51" t="s">
        <v>196</v>
      </c>
      <c r="C2328" s="51" t="s">
        <v>56</v>
      </c>
      <c r="D2328" s="51" t="s">
        <v>63</v>
      </c>
      <c r="E2328" s="51" t="s">
        <v>49</v>
      </c>
      <c r="F2328" s="51">
        <v>30</v>
      </c>
      <c r="G2328" s="51">
        <v>949</v>
      </c>
    </row>
    <row r="2329" spans="1:7">
      <c r="A2329" s="51">
        <v>81</v>
      </c>
      <c r="B2329" s="51" t="s">
        <v>196</v>
      </c>
      <c r="C2329" s="51" t="s">
        <v>56</v>
      </c>
      <c r="D2329" s="51" t="s">
        <v>63</v>
      </c>
      <c r="E2329" s="51" t="s">
        <v>50</v>
      </c>
      <c r="F2329" s="51">
        <v>314</v>
      </c>
      <c r="G2329" s="51">
        <v>949</v>
      </c>
    </row>
    <row r="2330" spans="1:7">
      <c r="A2330" s="51">
        <v>81</v>
      </c>
      <c r="B2330" s="51" t="s">
        <v>196</v>
      </c>
      <c r="C2330" s="51" t="s">
        <v>56</v>
      </c>
      <c r="D2330" s="51" t="s">
        <v>63</v>
      </c>
      <c r="E2330" s="51" t="s">
        <v>51</v>
      </c>
      <c r="F2330" s="51">
        <v>109</v>
      </c>
      <c r="G2330" s="51">
        <v>949</v>
      </c>
    </row>
    <row r="2331" spans="1:7">
      <c r="A2331" s="51">
        <v>81</v>
      </c>
      <c r="B2331" s="51" t="s">
        <v>196</v>
      </c>
      <c r="C2331" s="51" t="s">
        <v>56</v>
      </c>
      <c r="D2331" s="51" t="s">
        <v>63</v>
      </c>
      <c r="E2331" s="51" t="s">
        <v>52</v>
      </c>
      <c r="F2331" s="51">
        <v>167</v>
      </c>
      <c r="G2331" s="51">
        <v>949</v>
      </c>
    </row>
    <row r="2332" spans="1:7">
      <c r="A2332" s="51">
        <v>81</v>
      </c>
      <c r="B2332" s="51" t="s">
        <v>196</v>
      </c>
      <c r="C2332" s="51" t="s">
        <v>56</v>
      </c>
      <c r="D2332" s="51" t="s">
        <v>63</v>
      </c>
      <c r="E2332" s="51" t="s">
        <v>53</v>
      </c>
      <c r="F2332" s="51">
        <v>329</v>
      </c>
      <c r="G2332" s="51">
        <v>949</v>
      </c>
    </row>
    <row r="2333" spans="1:7">
      <c r="A2333" s="51">
        <v>81</v>
      </c>
      <c r="B2333" s="51" t="s">
        <v>196</v>
      </c>
      <c r="C2333" s="51" t="s">
        <v>56</v>
      </c>
      <c r="D2333" s="51" t="s">
        <v>46</v>
      </c>
      <c r="E2333" s="51" t="s">
        <v>49</v>
      </c>
      <c r="F2333" s="51">
        <v>46</v>
      </c>
      <c r="G2333" s="51">
        <v>927</v>
      </c>
    </row>
    <row r="2334" spans="1:7">
      <c r="A2334" s="51">
        <v>81</v>
      </c>
      <c r="B2334" s="51" t="s">
        <v>196</v>
      </c>
      <c r="C2334" s="51" t="s">
        <v>56</v>
      </c>
      <c r="D2334" s="51" t="s">
        <v>46</v>
      </c>
      <c r="E2334" s="51" t="s">
        <v>50</v>
      </c>
      <c r="F2334" s="51">
        <v>304</v>
      </c>
      <c r="G2334" s="51">
        <v>927</v>
      </c>
    </row>
    <row r="2335" spans="1:7">
      <c r="A2335" s="51">
        <v>81</v>
      </c>
      <c r="B2335" s="51" t="s">
        <v>196</v>
      </c>
      <c r="C2335" s="51" t="s">
        <v>56</v>
      </c>
      <c r="D2335" s="51" t="s">
        <v>46</v>
      </c>
      <c r="E2335" s="51" t="s">
        <v>51</v>
      </c>
      <c r="F2335" s="51">
        <v>103</v>
      </c>
      <c r="G2335" s="51">
        <v>927</v>
      </c>
    </row>
    <row r="2336" spans="1:7">
      <c r="A2336" s="51">
        <v>81</v>
      </c>
      <c r="B2336" s="51" t="s">
        <v>196</v>
      </c>
      <c r="C2336" s="51" t="s">
        <v>56</v>
      </c>
      <c r="D2336" s="51" t="s">
        <v>46</v>
      </c>
      <c r="E2336" s="51" t="s">
        <v>52</v>
      </c>
      <c r="F2336" s="51">
        <v>119</v>
      </c>
      <c r="G2336" s="51">
        <v>927</v>
      </c>
    </row>
    <row r="2337" spans="1:7">
      <c r="A2337" s="51">
        <v>81</v>
      </c>
      <c r="B2337" s="51" t="s">
        <v>196</v>
      </c>
      <c r="C2337" s="51" t="s">
        <v>56</v>
      </c>
      <c r="D2337" s="51" t="s">
        <v>46</v>
      </c>
      <c r="E2337" s="51" t="s">
        <v>53</v>
      </c>
      <c r="F2337" s="51">
        <v>355</v>
      </c>
      <c r="G2337" s="51">
        <v>927</v>
      </c>
    </row>
    <row r="2338" spans="1:7">
      <c r="A2338" s="51">
        <v>81</v>
      </c>
      <c r="B2338" s="51" t="s">
        <v>196</v>
      </c>
      <c r="C2338" s="51" t="s">
        <v>1273</v>
      </c>
      <c r="D2338" s="51" t="s">
        <v>63</v>
      </c>
      <c r="E2338" s="51" t="s">
        <v>50</v>
      </c>
      <c r="F2338" s="51">
        <v>14</v>
      </c>
      <c r="G2338" s="51">
        <v>789</v>
      </c>
    </row>
    <row r="2339" spans="1:7">
      <c r="A2339" s="51">
        <v>81</v>
      </c>
      <c r="B2339" s="51" t="s">
        <v>196</v>
      </c>
      <c r="C2339" s="51" t="s">
        <v>1273</v>
      </c>
      <c r="D2339" s="51" t="s">
        <v>63</v>
      </c>
      <c r="E2339" s="51" t="s">
        <v>51</v>
      </c>
      <c r="F2339" s="51">
        <v>57</v>
      </c>
      <c r="G2339" s="51">
        <v>789</v>
      </c>
    </row>
    <row r="2340" spans="1:7">
      <c r="A2340" s="51">
        <v>81</v>
      </c>
      <c r="B2340" s="51" t="s">
        <v>196</v>
      </c>
      <c r="C2340" s="51" t="s">
        <v>1273</v>
      </c>
      <c r="D2340" s="51" t="s">
        <v>63</v>
      </c>
      <c r="E2340" s="51" t="s">
        <v>52</v>
      </c>
      <c r="F2340" s="51">
        <v>278</v>
      </c>
      <c r="G2340" s="51">
        <v>789</v>
      </c>
    </row>
    <row r="2341" spans="1:7">
      <c r="A2341" s="51">
        <v>81</v>
      </c>
      <c r="B2341" s="51" t="s">
        <v>196</v>
      </c>
      <c r="C2341" s="51" t="s">
        <v>1273</v>
      </c>
      <c r="D2341" s="51" t="s">
        <v>63</v>
      </c>
      <c r="E2341" s="51" t="s">
        <v>53</v>
      </c>
      <c r="F2341" s="51">
        <v>440</v>
      </c>
      <c r="G2341" s="51">
        <v>789</v>
      </c>
    </row>
    <row r="2342" spans="1:7">
      <c r="A2342" s="51">
        <v>81</v>
      </c>
      <c r="B2342" s="51" t="s">
        <v>196</v>
      </c>
      <c r="C2342" s="51" t="s">
        <v>1273</v>
      </c>
      <c r="D2342" s="51" t="s">
        <v>46</v>
      </c>
      <c r="E2342" s="51" t="s">
        <v>50</v>
      </c>
      <c r="F2342" s="51">
        <v>23</v>
      </c>
      <c r="G2342" s="51">
        <v>896</v>
      </c>
    </row>
    <row r="2343" spans="1:7">
      <c r="A2343" s="51">
        <v>81</v>
      </c>
      <c r="B2343" s="51" t="s">
        <v>196</v>
      </c>
      <c r="C2343" s="51" t="s">
        <v>1273</v>
      </c>
      <c r="D2343" s="51" t="s">
        <v>46</v>
      </c>
      <c r="E2343" s="51" t="s">
        <v>51</v>
      </c>
      <c r="F2343" s="51">
        <v>94</v>
      </c>
      <c r="G2343" s="51">
        <v>896</v>
      </c>
    </row>
    <row r="2344" spans="1:7">
      <c r="A2344" s="51">
        <v>81</v>
      </c>
      <c r="B2344" s="51" t="s">
        <v>196</v>
      </c>
      <c r="C2344" s="51" t="s">
        <v>1273</v>
      </c>
      <c r="D2344" s="51" t="s">
        <v>46</v>
      </c>
      <c r="E2344" s="51" t="s">
        <v>52</v>
      </c>
      <c r="F2344" s="51">
        <v>259</v>
      </c>
      <c r="G2344" s="51">
        <v>896</v>
      </c>
    </row>
    <row r="2345" spans="1:7">
      <c r="A2345" s="51">
        <v>81</v>
      </c>
      <c r="B2345" s="51" t="s">
        <v>196</v>
      </c>
      <c r="C2345" s="51" t="s">
        <v>1273</v>
      </c>
      <c r="D2345" s="51" t="s">
        <v>46</v>
      </c>
      <c r="E2345" s="51" t="s">
        <v>53</v>
      </c>
      <c r="F2345" s="51">
        <v>520</v>
      </c>
      <c r="G2345" s="51">
        <v>896</v>
      </c>
    </row>
    <row r="2346" spans="1:7">
      <c r="A2346" s="51">
        <v>81</v>
      </c>
      <c r="B2346" s="51" t="s">
        <v>196</v>
      </c>
      <c r="C2346" s="51" t="s">
        <v>1274</v>
      </c>
      <c r="D2346" s="51" t="s">
        <v>63</v>
      </c>
      <c r="E2346" s="51" t="s">
        <v>50</v>
      </c>
      <c r="F2346" s="51">
        <v>6</v>
      </c>
      <c r="G2346" s="51">
        <v>98</v>
      </c>
    </row>
    <row r="2347" spans="1:7">
      <c r="A2347" s="51">
        <v>81</v>
      </c>
      <c r="B2347" s="51" t="s">
        <v>196</v>
      </c>
      <c r="C2347" s="51" t="s">
        <v>1274</v>
      </c>
      <c r="D2347" s="51" t="s">
        <v>63</v>
      </c>
      <c r="E2347" s="51" t="s">
        <v>51</v>
      </c>
      <c r="F2347" s="51">
        <v>6</v>
      </c>
      <c r="G2347" s="51">
        <v>98</v>
      </c>
    </row>
    <row r="2348" spans="1:7">
      <c r="A2348" s="51">
        <v>81</v>
      </c>
      <c r="B2348" s="51" t="s">
        <v>196</v>
      </c>
      <c r="C2348" s="51" t="s">
        <v>1274</v>
      </c>
      <c r="D2348" s="51" t="s">
        <v>63</v>
      </c>
      <c r="E2348" s="51" t="s">
        <v>52</v>
      </c>
      <c r="F2348" s="51">
        <v>34</v>
      </c>
      <c r="G2348" s="51">
        <v>98</v>
      </c>
    </row>
    <row r="2349" spans="1:7">
      <c r="A2349" s="51">
        <v>81</v>
      </c>
      <c r="B2349" s="51" t="s">
        <v>196</v>
      </c>
      <c r="C2349" s="51" t="s">
        <v>1274</v>
      </c>
      <c r="D2349" s="51" t="s">
        <v>63</v>
      </c>
      <c r="E2349" s="51" t="s">
        <v>53</v>
      </c>
      <c r="F2349" s="51">
        <v>52</v>
      </c>
      <c r="G2349" s="51">
        <v>98</v>
      </c>
    </row>
    <row r="2350" spans="1:7">
      <c r="A2350" s="51">
        <v>81</v>
      </c>
      <c r="B2350" s="51" t="s">
        <v>196</v>
      </c>
      <c r="C2350" s="51" t="s">
        <v>1274</v>
      </c>
      <c r="D2350" s="51" t="s">
        <v>46</v>
      </c>
      <c r="E2350" s="51" t="s">
        <v>50</v>
      </c>
      <c r="F2350" s="51">
        <v>3</v>
      </c>
      <c r="G2350" s="51">
        <v>96</v>
      </c>
    </row>
    <row r="2351" spans="1:7">
      <c r="A2351" s="51">
        <v>81</v>
      </c>
      <c r="B2351" s="51" t="s">
        <v>196</v>
      </c>
      <c r="C2351" s="51" t="s">
        <v>1274</v>
      </c>
      <c r="D2351" s="51" t="s">
        <v>46</v>
      </c>
      <c r="E2351" s="51" t="s">
        <v>51</v>
      </c>
      <c r="F2351" s="51">
        <v>4</v>
      </c>
      <c r="G2351" s="51">
        <v>96</v>
      </c>
    </row>
    <row r="2352" spans="1:7">
      <c r="A2352" s="51">
        <v>81</v>
      </c>
      <c r="B2352" s="51" t="s">
        <v>196</v>
      </c>
      <c r="C2352" s="51" t="s">
        <v>1274</v>
      </c>
      <c r="D2352" s="51" t="s">
        <v>46</v>
      </c>
      <c r="E2352" s="51" t="s">
        <v>52</v>
      </c>
      <c r="F2352" s="51">
        <v>30</v>
      </c>
      <c r="G2352" s="51">
        <v>96</v>
      </c>
    </row>
    <row r="2353" spans="1:7">
      <c r="A2353" s="51">
        <v>81</v>
      </c>
      <c r="B2353" s="51" t="s">
        <v>196</v>
      </c>
      <c r="C2353" s="51" t="s">
        <v>1274</v>
      </c>
      <c r="D2353" s="51" t="s">
        <v>46</v>
      </c>
      <c r="E2353" s="51" t="s">
        <v>53</v>
      </c>
      <c r="F2353" s="51">
        <v>59</v>
      </c>
      <c r="G2353" s="51">
        <v>96</v>
      </c>
    </row>
    <row r="2354" spans="1:7">
      <c r="A2354" s="51">
        <v>81</v>
      </c>
      <c r="B2354" s="51" t="s">
        <v>196</v>
      </c>
      <c r="C2354" s="51" t="s">
        <v>109</v>
      </c>
      <c r="D2354" s="51" t="s">
        <v>63</v>
      </c>
      <c r="E2354" s="51" t="s">
        <v>51</v>
      </c>
      <c r="F2354" s="51">
        <v>1</v>
      </c>
      <c r="G2354" s="51">
        <v>12</v>
      </c>
    </row>
    <row r="2355" spans="1:7">
      <c r="A2355" s="51">
        <v>81</v>
      </c>
      <c r="B2355" s="51" t="s">
        <v>196</v>
      </c>
      <c r="C2355" s="51" t="s">
        <v>109</v>
      </c>
      <c r="D2355" s="51" t="s">
        <v>63</v>
      </c>
      <c r="E2355" s="51" t="s">
        <v>52</v>
      </c>
      <c r="F2355" s="51">
        <v>3</v>
      </c>
      <c r="G2355" s="51">
        <v>12</v>
      </c>
    </row>
    <row r="2356" spans="1:7">
      <c r="A2356" s="51">
        <v>81</v>
      </c>
      <c r="B2356" s="51" t="s">
        <v>196</v>
      </c>
      <c r="C2356" s="51" t="s">
        <v>109</v>
      </c>
      <c r="D2356" s="51" t="s">
        <v>63</v>
      </c>
      <c r="E2356" s="51" t="s">
        <v>53</v>
      </c>
      <c r="F2356" s="51">
        <v>8</v>
      </c>
      <c r="G2356" s="51">
        <v>12</v>
      </c>
    </row>
    <row r="2357" spans="1:7">
      <c r="A2357" s="51">
        <v>81</v>
      </c>
      <c r="B2357" s="51" t="s">
        <v>196</v>
      </c>
      <c r="C2357" s="51" t="s">
        <v>109</v>
      </c>
      <c r="D2357" s="51" t="s">
        <v>46</v>
      </c>
      <c r="E2357" s="51" t="s">
        <v>51</v>
      </c>
      <c r="F2357" s="51">
        <v>1</v>
      </c>
      <c r="G2357" s="51">
        <v>19</v>
      </c>
    </row>
    <row r="2358" spans="1:7">
      <c r="A2358" s="51">
        <v>81</v>
      </c>
      <c r="B2358" s="51" t="s">
        <v>196</v>
      </c>
      <c r="C2358" s="51" t="s">
        <v>109</v>
      </c>
      <c r="D2358" s="51" t="s">
        <v>46</v>
      </c>
      <c r="E2358" s="51" t="s">
        <v>52</v>
      </c>
      <c r="F2358" s="51">
        <v>7</v>
      </c>
      <c r="G2358" s="51">
        <v>19</v>
      </c>
    </row>
    <row r="2359" spans="1:7">
      <c r="A2359" s="51">
        <v>81</v>
      </c>
      <c r="B2359" s="51" t="s">
        <v>196</v>
      </c>
      <c r="C2359" s="51" t="s">
        <v>109</v>
      </c>
      <c r="D2359" s="51" t="s">
        <v>46</v>
      </c>
      <c r="E2359" s="51" t="s">
        <v>53</v>
      </c>
      <c r="F2359" s="51">
        <v>11</v>
      </c>
      <c r="G2359" s="51">
        <v>19</v>
      </c>
    </row>
    <row r="2360" spans="1:7">
      <c r="A2360" s="51">
        <v>81</v>
      </c>
      <c r="B2360" s="51" t="s">
        <v>196</v>
      </c>
      <c r="C2360" s="51" t="s">
        <v>1275</v>
      </c>
      <c r="D2360" s="51" t="s">
        <v>63</v>
      </c>
      <c r="E2360" s="51" t="s">
        <v>51</v>
      </c>
      <c r="F2360" s="51">
        <v>4</v>
      </c>
      <c r="G2360" s="51">
        <v>251</v>
      </c>
    </row>
    <row r="2361" spans="1:7">
      <c r="A2361" s="51">
        <v>81</v>
      </c>
      <c r="B2361" s="51" t="s">
        <v>196</v>
      </c>
      <c r="C2361" s="51" t="s">
        <v>1275</v>
      </c>
      <c r="D2361" s="51" t="s">
        <v>63</v>
      </c>
      <c r="E2361" s="51" t="s">
        <v>52</v>
      </c>
      <c r="F2361" s="51">
        <v>54</v>
      </c>
      <c r="G2361" s="51">
        <v>251</v>
      </c>
    </row>
    <row r="2362" spans="1:7">
      <c r="A2362" s="51">
        <v>81</v>
      </c>
      <c r="B2362" s="51" t="s">
        <v>196</v>
      </c>
      <c r="C2362" s="51" t="s">
        <v>1275</v>
      </c>
      <c r="D2362" s="51" t="s">
        <v>63</v>
      </c>
      <c r="E2362" s="51" t="s">
        <v>53</v>
      </c>
      <c r="F2362" s="51">
        <v>193</v>
      </c>
      <c r="G2362" s="51">
        <v>251</v>
      </c>
    </row>
    <row r="2363" spans="1:7">
      <c r="A2363" s="51">
        <v>81</v>
      </c>
      <c r="B2363" s="51" t="s">
        <v>196</v>
      </c>
      <c r="C2363" s="51" t="s">
        <v>1275</v>
      </c>
      <c r="D2363" s="51" t="s">
        <v>46</v>
      </c>
      <c r="E2363" s="51" t="s">
        <v>51</v>
      </c>
      <c r="F2363" s="51">
        <v>5</v>
      </c>
      <c r="G2363" s="51">
        <v>377</v>
      </c>
    </row>
    <row r="2364" spans="1:7">
      <c r="A2364" s="51">
        <v>81</v>
      </c>
      <c r="B2364" s="51" t="s">
        <v>196</v>
      </c>
      <c r="C2364" s="51" t="s">
        <v>1275</v>
      </c>
      <c r="D2364" s="51" t="s">
        <v>46</v>
      </c>
      <c r="E2364" s="51" t="s">
        <v>52</v>
      </c>
      <c r="F2364" s="51">
        <v>101</v>
      </c>
      <c r="G2364" s="51">
        <v>377</v>
      </c>
    </row>
    <row r="2365" spans="1:7">
      <c r="A2365" s="51">
        <v>81</v>
      </c>
      <c r="B2365" s="51" t="s">
        <v>196</v>
      </c>
      <c r="C2365" s="51" t="s">
        <v>1275</v>
      </c>
      <c r="D2365" s="51" t="s">
        <v>46</v>
      </c>
      <c r="E2365" s="51" t="s">
        <v>53</v>
      </c>
      <c r="F2365" s="51">
        <v>271</v>
      </c>
      <c r="G2365" s="51">
        <v>377</v>
      </c>
    </row>
    <row r="2366" spans="1:7">
      <c r="A2366" s="51">
        <v>81</v>
      </c>
      <c r="B2366" s="51" t="s">
        <v>196</v>
      </c>
      <c r="C2366" s="51" t="s">
        <v>59</v>
      </c>
      <c r="D2366" s="51" t="s">
        <v>63</v>
      </c>
      <c r="E2366" s="51" t="s">
        <v>51</v>
      </c>
      <c r="F2366" s="51">
        <v>4</v>
      </c>
      <c r="G2366" s="51">
        <v>197</v>
      </c>
    </row>
    <row r="2367" spans="1:7">
      <c r="A2367" s="51">
        <v>81</v>
      </c>
      <c r="B2367" s="51" t="s">
        <v>196</v>
      </c>
      <c r="C2367" s="51" t="s">
        <v>59</v>
      </c>
      <c r="D2367" s="51" t="s">
        <v>63</v>
      </c>
      <c r="E2367" s="51" t="s">
        <v>52</v>
      </c>
      <c r="F2367" s="51">
        <v>56</v>
      </c>
      <c r="G2367" s="51">
        <v>197</v>
      </c>
    </row>
    <row r="2368" spans="1:7">
      <c r="A2368" s="51">
        <v>81</v>
      </c>
      <c r="B2368" s="51" t="s">
        <v>196</v>
      </c>
      <c r="C2368" s="51" t="s">
        <v>59</v>
      </c>
      <c r="D2368" s="51" t="s">
        <v>63</v>
      </c>
      <c r="E2368" s="51" t="s">
        <v>53</v>
      </c>
      <c r="F2368" s="51">
        <v>137</v>
      </c>
      <c r="G2368" s="51">
        <v>197</v>
      </c>
    </row>
    <row r="2369" spans="1:7">
      <c r="A2369" s="51">
        <v>81</v>
      </c>
      <c r="B2369" s="51" t="s">
        <v>196</v>
      </c>
      <c r="C2369" s="51" t="s">
        <v>59</v>
      </c>
      <c r="D2369" s="51" t="s">
        <v>46</v>
      </c>
      <c r="E2369" s="51" t="s">
        <v>51</v>
      </c>
      <c r="F2369" s="51">
        <v>10</v>
      </c>
      <c r="G2369" s="51">
        <v>301</v>
      </c>
    </row>
    <row r="2370" spans="1:7">
      <c r="A2370" s="51">
        <v>81</v>
      </c>
      <c r="B2370" s="51" t="s">
        <v>196</v>
      </c>
      <c r="C2370" s="51" t="s">
        <v>59</v>
      </c>
      <c r="D2370" s="51" t="s">
        <v>46</v>
      </c>
      <c r="E2370" s="51" t="s">
        <v>52</v>
      </c>
      <c r="F2370" s="51">
        <v>83</v>
      </c>
      <c r="G2370" s="51">
        <v>301</v>
      </c>
    </row>
    <row r="2371" spans="1:7">
      <c r="A2371" s="51">
        <v>81</v>
      </c>
      <c r="B2371" s="51" t="s">
        <v>196</v>
      </c>
      <c r="C2371" s="51" t="s">
        <v>59</v>
      </c>
      <c r="D2371" s="51" t="s">
        <v>46</v>
      </c>
      <c r="E2371" s="51" t="s">
        <v>53</v>
      </c>
      <c r="F2371" s="51">
        <v>208</v>
      </c>
      <c r="G2371" s="51">
        <v>301</v>
      </c>
    </row>
    <row r="2372" spans="1:7">
      <c r="A2372" s="51">
        <v>81</v>
      </c>
      <c r="B2372" s="51" t="s">
        <v>196</v>
      </c>
      <c r="C2372" s="51" t="s">
        <v>1276</v>
      </c>
      <c r="D2372" s="51" t="s">
        <v>63</v>
      </c>
      <c r="E2372" s="51" t="s">
        <v>52</v>
      </c>
      <c r="F2372" s="51">
        <v>2</v>
      </c>
      <c r="G2372" s="51">
        <v>63</v>
      </c>
    </row>
    <row r="2373" spans="1:7">
      <c r="A2373" s="51">
        <v>81</v>
      </c>
      <c r="B2373" s="51" t="s">
        <v>196</v>
      </c>
      <c r="C2373" s="51" t="s">
        <v>1276</v>
      </c>
      <c r="D2373" s="51" t="s">
        <v>63</v>
      </c>
      <c r="E2373" s="51" t="s">
        <v>53</v>
      </c>
      <c r="F2373" s="51">
        <v>61</v>
      </c>
      <c r="G2373" s="51">
        <v>63</v>
      </c>
    </row>
    <row r="2374" spans="1:7">
      <c r="A2374" s="51">
        <v>81</v>
      </c>
      <c r="B2374" s="51" t="s">
        <v>196</v>
      </c>
      <c r="C2374" s="51" t="s">
        <v>1276</v>
      </c>
      <c r="D2374" s="51" t="s">
        <v>46</v>
      </c>
      <c r="E2374" s="51" t="s">
        <v>52</v>
      </c>
      <c r="F2374" s="51">
        <v>1</v>
      </c>
      <c r="G2374" s="51">
        <v>85</v>
      </c>
    </row>
    <row r="2375" spans="1:7">
      <c r="A2375" s="51">
        <v>81</v>
      </c>
      <c r="B2375" s="51" t="s">
        <v>196</v>
      </c>
      <c r="C2375" s="51" t="s">
        <v>1276</v>
      </c>
      <c r="D2375" s="51" t="s">
        <v>46</v>
      </c>
      <c r="E2375" s="51" t="s">
        <v>53</v>
      </c>
      <c r="F2375" s="51">
        <v>84</v>
      </c>
      <c r="G2375" s="51">
        <v>85</v>
      </c>
    </row>
    <row r="2376" spans="1:7">
      <c r="A2376" s="51">
        <v>81</v>
      </c>
      <c r="B2376" s="51" t="s">
        <v>196</v>
      </c>
      <c r="C2376" s="51" t="s">
        <v>61</v>
      </c>
      <c r="D2376" s="51" t="s">
        <v>63</v>
      </c>
      <c r="E2376" s="51" t="s">
        <v>48</v>
      </c>
      <c r="F2376" s="51">
        <v>5</v>
      </c>
      <c r="G2376" s="51">
        <v>303</v>
      </c>
    </row>
    <row r="2377" spans="1:7">
      <c r="A2377" s="51">
        <v>81</v>
      </c>
      <c r="B2377" s="51" t="s">
        <v>196</v>
      </c>
      <c r="C2377" s="51" t="s">
        <v>61</v>
      </c>
      <c r="D2377" s="51" t="s">
        <v>63</v>
      </c>
      <c r="E2377" s="51" t="s">
        <v>49</v>
      </c>
      <c r="F2377" s="51">
        <v>8</v>
      </c>
      <c r="G2377" s="51">
        <v>303</v>
      </c>
    </row>
    <row r="2378" spans="1:7">
      <c r="A2378" s="51">
        <v>81</v>
      </c>
      <c r="B2378" s="51" t="s">
        <v>196</v>
      </c>
      <c r="C2378" s="51" t="s">
        <v>61</v>
      </c>
      <c r="D2378" s="51" t="s">
        <v>63</v>
      </c>
      <c r="E2378" s="51" t="s">
        <v>50</v>
      </c>
      <c r="F2378" s="51">
        <v>7</v>
      </c>
      <c r="G2378" s="51">
        <v>303</v>
      </c>
    </row>
    <row r="2379" spans="1:7">
      <c r="A2379" s="51">
        <v>81</v>
      </c>
      <c r="B2379" s="51" t="s">
        <v>196</v>
      </c>
      <c r="C2379" s="51" t="s">
        <v>61</v>
      </c>
      <c r="D2379" s="51" t="s">
        <v>63</v>
      </c>
      <c r="E2379" s="51" t="s">
        <v>51</v>
      </c>
      <c r="F2379" s="51">
        <v>3</v>
      </c>
      <c r="G2379" s="51">
        <v>303</v>
      </c>
    </row>
    <row r="2380" spans="1:7">
      <c r="A2380" s="51">
        <v>81</v>
      </c>
      <c r="B2380" s="51" t="s">
        <v>196</v>
      </c>
      <c r="C2380" s="51" t="s">
        <v>61</v>
      </c>
      <c r="D2380" s="51" t="s">
        <v>63</v>
      </c>
      <c r="E2380" s="51" t="s">
        <v>52</v>
      </c>
      <c r="F2380" s="51">
        <v>14</v>
      </c>
      <c r="G2380" s="51">
        <v>303</v>
      </c>
    </row>
    <row r="2381" spans="1:7">
      <c r="A2381" s="51">
        <v>81</v>
      </c>
      <c r="B2381" s="51" t="s">
        <v>196</v>
      </c>
      <c r="C2381" s="51" t="s">
        <v>61</v>
      </c>
      <c r="D2381" s="51" t="s">
        <v>63</v>
      </c>
      <c r="E2381" s="51" t="s">
        <v>53</v>
      </c>
      <c r="F2381" s="51">
        <v>266</v>
      </c>
      <c r="G2381" s="51">
        <v>303</v>
      </c>
    </row>
    <row r="2382" spans="1:7">
      <c r="A2382" s="51">
        <v>81</v>
      </c>
      <c r="B2382" s="51" t="s">
        <v>196</v>
      </c>
      <c r="C2382" s="51" t="s">
        <v>61</v>
      </c>
      <c r="D2382" s="51" t="s">
        <v>46</v>
      </c>
      <c r="E2382" s="51" t="s">
        <v>48</v>
      </c>
      <c r="F2382" s="51">
        <v>7</v>
      </c>
      <c r="G2382" s="51">
        <v>205</v>
      </c>
    </row>
    <row r="2383" spans="1:7">
      <c r="A2383" s="51">
        <v>81</v>
      </c>
      <c r="B2383" s="51" t="s">
        <v>196</v>
      </c>
      <c r="C2383" s="51" t="s">
        <v>61</v>
      </c>
      <c r="D2383" s="51" t="s">
        <v>46</v>
      </c>
      <c r="E2383" s="51" t="s">
        <v>49</v>
      </c>
      <c r="F2383" s="51">
        <v>4</v>
      </c>
      <c r="G2383" s="51">
        <v>205</v>
      </c>
    </row>
    <row r="2384" spans="1:7">
      <c r="A2384" s="51">
        <v>81</v>
      </c>
      <c r="B2384" s="51" t="s">
        <v>196</v>
      </c>
      <c r="C2384" s="51" t="s">
        <v>61</v>
      </c>
      <c r="D2384" s="51" t="s">
        <v>46</v>
      </c>
      <c r="E2384" s="51" t="s">
        <v>50</v>
      </c>
      <c r="F2384" s="51">
        <v>5</v>
      </c>
      <c r="G2384" s="51">
        <v>205</v>
      </c>
    </row>
    <row r="2385" spans="1:7">
      <c r="A2385" s="51">
        <v>81</v>
      </c>
      <c r="B2385" s="51" t="s">
        <v>196</v>
      </c>
      <c r="C2385" s="51" t="s">
        <v>61</v>
      </c>
      <c r="D2385" s="51" t="s">
        <v>46</v>
      </c>
      <c r="E2385" s="51" t="s">
        <v>51</v>
      </c>
      <c r="F2385" s="51">
        <v>1</v>
      </c>
      <c r="G2385" s="51">
        <v>205</v>
      </c>
    </row>
    <row r="2386" spans="1:7">
      <c r="A2386" s="51">
        <v>81</v>
      </c>
      <c r="B2386" s="51" t="s">
        <v>196</v>
      </c>
      <c r="C2386" s="51" t="s">
        <v>61</v>
      </c>
      <c r="D2386" s="51" t="s">
        <v>46</v>
      </c>
      <c r="E2386" s="51" t="s">
        <v>52</v>
      </c>
      <c r="F2386" s="51">
        <v>9</v>
      </c>
      <c r="G2386" s="51">
        <v>205</v>
      </c>
    </row>
    <row r="2387" spans="1:7">
      <c r="A2387" s="51">
        <v>81</v>
      </c>
      <c r="B2387" s="51" t="s">
        <v>196</v>
      </c>
      <c r="C2387" s="51" t="s">
        <v>61</v>
      </c>
      <c r="D2387" s="51" t="s">
        <v>46</v>
      </c>
      <c r="E2387" s="51" t="s">
        <v>53</v>
      </c>
      <c r="F2387" s="51">
        <v>179</v>
      </c>
      <c r="G2387" s="51">
        <v>205</v>
      </c>
    </row>
    <row r="2388" spans="1:7">
      <c r="A2388" s="51">
        <v>81</v>
      </c>
      <c r="B2388" s="51" t="s">
        <v>196</v>
      </c>
      <c r="C2388" s="51" t="s">
        <v>45</v>
      </c>
      <c r="D2388" s="51" t="s">
        <v>63</v>
      </c>
      <c r="E2388" s="51" t="s">
        <v>48</v>
      </c>
      <c r="F2388" s="51">
        <v>9</v>
      </c>
      <c r="G2388" s="51"/>
    </row>
    <row r="2389" spans="1:7">
      <c r="A2389" s="51">
        <v>81</v>
      </c>
      <c r="B2389" s="51" t="s">
        <v>196</v>
      </c>
      <c r="C2389" s="51" t="s">
        <v>45</v>
      </c>
      <c r="D2389" s="51" t="s">
        <v>63</v>
      </c>
      <c r="E2389" s="51" t="s">
        <v>49</v>
      </c>
      <c r="F2389" s="51">
        <v>1</v>
      </c>
      <c r="G2389" s="51"/>
    </row>
    <row r="2390" spans="1:7">
      <c r="A2390" s="51">
        <v>81</v>
      </c>
      <c r="B2390" s="51" t="s">
        <v>196</v>
      </c>
      <c r="C2390" s="51" t="s">
        <v>45</v>
      </c>
      <c r="D2390" s="51" t="s">
        <v>63</v>
      </c>
      <c r="E2390" s="51" t="s">
        <v>52</v>
      </c>
      <c r="F2390" s="51">
        <v>2</v>
      </c>
      <c r="G2390" s="51"/>
    </row>
    <row r="2391" spans="1:7">
      <c r="A2391" s="51">
        <v>81</v>
      </c>
      <c r="B2391" s="51" t="s">
        <v>196</v>
      </c>
      <c r="C2391" s="51" t="s">
        <v>45</v>
      </c>
      <c r="D2391" s="51" t="s">
        <v>63</v>
      </c>
      <c r="E2391" s="51" t="s">
        <v>53</v>
      </c>
      <c r="F2391" s="51">
        <v>11</v>
      </c>
      <c r="G2391" s="51"/>
    </row>
    <row r="2392" spans="1:7">
      <c r="A2392" s="51">
        <v>81</v>
      </c>
      <c r="B2392" s="51" t="s">
        <v>196</v>
      </c>
      <c r="C2392" s="51" t="s">
        <v>45</v>
      </c>
      <c r="D2392" s="51" t="s">
        <v>46</v>
      </c>
      <c r="E2392" s="51" t="s">
        <v>48</v>
      </c>
      <c r="F2392" s="51">
        <v>13</v>
      </c>
      <c r="G2392" s="51"/>
    </row>
    <row r="2393" spans="1:7">
      <c r="A2393" s="51">
        <v>81</v>
      </c>
      <c r="B2393" s="51" t="s">
        <v>196</v>
      </c>
      <c r="C2393" s="51" t="s">
        <v>45</v>
      </c>
      <c r="D2393" s="51" t="s">
        <v>46</v>
      </c>
      <c r="E2393" s="51" t="s">
        <v>50</v>
      </c>
      <c r="F2393" s="51">
        <v>1</v>
      </c>
      <c r="G2393" s="51"/>
    </row>
    <row r="2394" spans="1:7">
      <c r="A2394" s="51">
        <v>81</v>
      </c>
      <c r="B2394" s="51" t="s">
        <v>196</v>
      </c>
      <c r="C2394" s="51" t="s">
        <v>45</v>
      </c>
      <c r="D2394" s="51" t="s">
        <v>46</v>
      </c>
      <c r="E2394" s="51" t="s">
        <v>51</v>
      </c>
      <c r="F2394" s="51">
        <v>1</v>
      </c>
      <c r="G2394" s="51"/>
    </row>
    <row r="2395" spans="1:7">
      <c r="A2395" s="51">
        <v>81</v>
      </c>
      <c r="B2395" s="51" t="s">
        <v>196</v>
      </c>
      <c r="C2395" s="51" t="s">
        <v>45</v>
      </c>
      <c r="D2395" s="51" t="s">
        <v>46</v>
      </c>
      <c r="E2395" s="51" t="s">
        <v>52</v>
      </c>
      <c r="F2395" s="51">
        <v>2</v>
      </c>
      <c r="G2395" s="51"/>
    </row>
    <row r="2396" spans="1:7">
      <c r="A2396" s="51">
        <v>81</v>
      </c>
      <c r="B2396" s="51" t="s">
        <v>196</v>
      </c>
      <c r="C2396" s="51" t="s">
        <v>45</v>
      </c>
      <c r="D2396" s="51" t="s">
        <v>46</v>
      </c>
      <c r="E2396" s="51" t="s">
        <v>53</v>
      </c>
      <c r="F2396" s="51">
        <v>13</v>
      </c>
      <c r="G2396" s="51"/>
    </row>
    <row r="2397" spans="1:7">
      <c r="A2397" s="51">
        <v>85</v>
      </c>
      <c r="B2397" s="51" t="s">
        <v>197</v>
      </c>
      <c r="C2397" s="51" t="s">
        <v>1350</v>
      </c>
      <c r="D2397" s="51" t="s">
        <v>63</v>
      </c>
      <c r="E2397" s="51" t="s">
        <v>1349</v>
      </c>
      <c r="F2397" s="51">
        <v>240</v>
      </c>
      <c r="G2397" s="51"/>
    </row>
    <row r="2398" spans="1:7">
      <c r="A2398" s="51">
        <v>85</v>
      </c>
      <c r="B2398" s="51" t="s">
        <v>197</v>
      </c>
      <c r="C2398" s="51" t="s">
        <v>1350</v>
      </c>
      <c r="D2398" s="51" t="s">
        <v>46</v>
      </c>
      <c r="E2398" s="51" t="s">
        <v>1349</v>
      </c>
      <c r="F2398" s="51">
        <v>219</v>
      </c>
      <c r="G2398" s="51"/>
    </row>
    <row r="2399" spans="1:7">
      <c r="A2399" s="51">
        <v>85</v>
      </c>
      <c r="B2399" s="51" t="s">
        <v>197</v>
      </c>
      <c r="C2399" s="51" t="s">
        <v>54</v>
      </c>
      <c r="D2399" s="51" t="s">
        <v>63</v>
      </c>
      <c r="E2399" s="51" t="s">
        <v>48</v>
      </c>
      <c r="F2399" s="51">
        <v>66</v>
      </c>
      <c r="G2399" s="51">
        <v>76</v>
      </c>
    </row>
    <row r="2400" spans="1:7">
      <c r="A2400" s="51">
        <v>85</v>
      </c>
      <c r="B2400" s="51" t="s">
        <v>197</v>
      </c>
      <c r="C2400" s="51" t="s">
        <v>54</v>
      </c>
      <c r="D2400" s="51" t="s">
        <v>63</v>
      </c>
      <c r="E2400" s="51" t="s">
        <v>49</v>
      </c>
      <c r="F2400" s="51">
        <v>8</v>
      </c>
      <c r="G2400" s="51">
        <v>76</v>
      </c>
    </row>
    <row r="2401" spans="1:7">
      <c r="A2401" s="51">
        <v>85</v>
      </c>
      <c r="B2401" s="51" t="s">
        <v>197</v>
      </c>
      <c r="C2401" s="51" t="s">
        <v>54</v>
      </c>
      <c r="D2401" s="51" t="s">
        <v>63</v>
      </c>
      <c r="E2401" s="51" t="s">
        <v>50</v>
      </c>
      <c r="F2401" s="51">
        <v>1</v>
      </c>
      <c r="G2401" s="51">
        <v>76</v>
      </c>
    </row>
    <row r="2402" spans="1:7">
      <c r="A2402" s="51">
        <v>85</v>
      </c>
      <c r="B2402" s="51" t="s">
        <v>197</v>
      </c>
      <c r="C2402" s="51" t="s">
        <v>54</v>
      </c>
      <c r="D2402" s="51" t="s">
        <v>63</v>
      </c>
      <c r="E2402" s="51" t="s">
        <v>53</v>
      </c>
      <c r="F2402" s="51">
        <v>1</v>
      </c>
      <c r="G2402" s="51">
        <v>76</v>
      </c>
    </row>
    <row r="2403" spans="1:7">
      <c r="A2403" s="51">
        <v>85</v>
      </c>
      <c r="B2403" s="51" t="s">
        <v>197</v>
      </c>
      <c r="C2403" s="51" t="s">
        <v>54</v>
      </c>
      <c r="D2403" s="51" t="s">
        <v>46</v>
      </c>
      <c r="E2403" s="51" t="s">
        <v>48</v>
      </c>
      <c r="F2403" s="51">
        <v>57</v>
      </c>
      <c r="G2403" s="51">
        <v>62</v>
      </c>
    </row>
    <row r="2404" spans="1:7">
      <c r="A2404" s="51">
        <v>85</v>
      </c>
      <c r="B2404" s="51" t="s">
        <v>197</v>
      </c>
      <c r="C2404" s="51" t="s">
        <v>54</v>
      </c>
      <c r="D2404" s="51" t="s">
        <v>46</v>
      </c>
      <c r="E2404" s="51" t="s">
        <v>49</v>
      </c>
      <c r="F2404" s="51">
        <v>3</v>
      </c>
      <c r="G2404" s="51">
        <v>62</v>
      </c>
    </row>
    <row r="2405" spans="1:7">
      <c r="A2405" s="51">
        <v>85</v>
      </c>
      <c r="B2405" s="51" t="s">
        <v>197</v>
      </c>
      <c r="C2405" s="51" t="s">
        <v>54</v>
      </c>
      <c r="D2405" s="51" t="s">
        <v>46</v>
      </c>
      <c r="E2405" s="51" t="s">
        <v>50</v>
      </c>
      <c r="F2405" s="51">
        <v>1</v>
      </c>
      <c r="G2405" s="51">
        <v>62</v>
      </c>
    </row>
    <row r="2406" spans="1:7">
      <c r="A2406" s="51">
        <v>85</v>
      </c>
      <c r="B2406" s="51" t="s">
        <v>197</v>
      </c>
      <c r="C2406" s="51" t="s">
        <v>54</v>
      </c>
      <c r="D2406" s="51" t="s">
        <v>46</v>
      </c>
      <c r="E2406" s="51" t="s">
        <v>53</v>
      </c>
      <c r="F2406" s="51">
        <v>1</v>
      </c>
      <c r="G2406" s="51">
        <v>62</v>
      </c>
    </row>
    <row r="2407" spans="1:7">
      <c r="A2407" s="51">
        <v>85</v>
      </c>
      <c r="B2407" s="51" t="s">
        <v>197</v>
      </c>
      <c r="C2407" s="51" t="s">
        <v>55</v>
      </c>
      <c r="D2407" s="51" t="s">
        <v>63</v>
      </c>
      <c r="E2407" s="51" t="s">
        <v>48</v>
      </c>
      <c r="F2407" s="51">
        <v>32</v>
      </c>
      <c r="G2407" s="51">
        <v>974</v>
      </c>
    </row>
    <row r="2408" spans="1:7">
      <c r="A2408" s="51">
        <v>85</v>
      </c>
      <c r="B2408" s="51" t="s">
        <v>197</v>
      </c>
      <c r="C2408" s="51" t="s">
        <v>55</v>
      </c>
      <c r="D2408" s="51" t="s">
        <v>63</v>
      </c>
      <c r="E2408" s="51" t="s">
        <v>49</v>
      </c>
      <c r="F2408" s="51">
        <v>235</v>
      </c>
      <c r="G2408" s="51">
        <v>974</v>
      </c>
    </row>
    <row r="2409" spans="1:7">
      <c r="A2409" s="51">
        <v>85</v>
      </c>
      <c r="B2409" s="51" t="s">
        <v>197</v>
      </c>
      <c r="C2409" s="51" t="s">
        <v>55</v>
      </c>
      <c r="D2409" s="51" t="s">
        <v>63</v>
      </c>
      <c r="E2409" s="51" t="s">
        <v>50</v>
      </c>
      <c r="F2409" s="51">
        <v>49</v>
      </c>
      <c r="G2409" s="51">
        <v>974</v>
      </c>
    </row>
    <row r="2410" spans="1:7">
      <c r="A2410" s="51">
        <v>85</v>
      </c>
      <c r="B2410" s="51" t="s">
        <v>197</v>
      </c>
      <c r="C2410" s="51" t="s">
        <v>55</v>
      </c>
      <c r="D2410" s="51" t="s">
        <v>63</v>
      </c>
      <c r="E2410" s="51" t="s">
        <v>51</v>
      </c>
      <c r="F2410" s="51">
        <v>5</v>
      </c>
      <c r="G2410" s="51">
        <v>974</v>
      </c>
    </row>
    <row r="2411" spans="1:7">
      <c r="A2411" s="51">
        <v>85</v>
      </c>
      <c r="B2411" s="51" t="s">
        <v>197</v>
      </c>
      <c r="C2411" s="51" t="s">
        <v>55</v>
      </c>
      <c r="D2411" s="51" t="s">
        <v>63</v>
      </c>
      <c r="E2411" s="51" t="s">
        <v>52</v>
      </c>
      <c r="F2411" s="51">
        <v>38</v>
      </c>
      <c r="G2411" s="51">
        <v>974</v>
      </c>
    </row>
    <row r="2412" spans="1:7">
      <c r="A2412" s="51">
        <v>85</v>
      </c>
      <c r="B2412" s="51" t="s">
        <v>197</v>
      </c>
      <c r="C2412" s="51" t="s">
        <v>55</v>
      </c>
      <c r="D2412" s="51" t="s">
        <v>63</v>
      </c>
      <c r="E2412" s="51" t="s">
        <v>53</v>
      </c>
      <c r="F2412" s="51">
        <v>615</v>
      </c>
      <c r="G2412" s="51">
        <v>974</v>
      </c>
    </row>
    <row r="2413" spans="1:7">
      <c r="A2413" s="51">
        <v>85</v>
      </c>
      <c r="B2413" s="51" t="s">
        <v>197</v>
      </c>
      <c r="C2413" s="51" t="s">
        <v>55</v>
      </c>
      <c r="D2413" s="51" t="s">
        <v>46</v>
      </c>
      <c r="E2413" s="51" t="s">
        <v>48</v>
      </c>
      <c r="F2413" s="51">
        <v>25</v>
      </c>
      <c r="G2413" s="51">
        <v>729</v>
      </c>
    </row>
    <row r="2414" spans="1:7">
      <c r="A2414" s="51">
        <v>85</v>
      </c>
      <c r="B2414" s="51" t="s">
        <v>197</v>
      </c>
      <c r="C2414" s="51" t="s">
        <v>55</v>
      </c>
      <c r="D2414" s="51" t="s">
        <v>46</v>
      </c>
      <c r="E2414" s="51" t="s">
        <v>49</v>
      </c>
      <c r="F2414" s="51">
        <v>223</v>
      </c>
      <c r="G2414" s="51">
        <v>729</v>
      </c>
    </row>
    <row r="2415" spans="1:7">
      <c r="A2415" s="51">
        <v>85</v>
      </c>
      <c r="B2415" s="51" t="s">
        <v>197</v>
      </c>
      <c r="C2415" s="51" t="s">
        <v>55</v>
      </c>
      <c r="D2415" s="51" t="s">
        <v>46</v>
      </c>
      <c r="E2415" s="51" t="s">
        <v>50</v>
      </c>
      <c r="F2415" s="51">
        <v>40</v>
      </c>
      <c r="G2415" s="51">
        <v>729</v>
      </c>
    </row>
    <row r="2416" spans="1:7">
      <c r="A2416" s="51">
        <v>85</v>
      </c>
      <c r="B2416" s="51" t="s">
        <v>197</v>
      </c>
      <c r="C2416" s="51" t="s">
        <v>55</v>
      </c>
      <c r="D2416" s="51" t="s">
        <v>46</v>
      </c>
      <c r="E2416" s="51" t="s">
        <v>51</v>
      </c>
      <c r="F2416" s="51">
        <v>6</v>
      </c>
      <c r="G2416" s="51">
        <v>729</v>
      </c>
    </row>
    <row r="2417" spans="1:7">
      <c r="A2417" s="51">
        <v>85</v>
      </c>
      <c r="B2417" s="51" t="s">
        <v>197</v>
      </c>
      <c r="C2417" s="51" t="s">
        <v>55</v>
      </c>
      <c r="D2417" s="51" t="s">
        <v>46</v>
      </c>
      <c r="E2417" s="51" t="s">
        <v>52</v>
      </c>
      <c r="F2417" s="51">
        <v>15</v>
      </c>
      <c r="G2417" s="51">
        <v>729</v>
      </c>
    </row>
    <row r="2418" spans="1:7">
      <c r="A2418" s="51">
        <v>85</v>
      </c>
      <c r="B2418" s="51" t="s">
        <v>197</v>
      </c>
      <c r="C2418" s="51" t="s">
        <v>55</v>
      </c>
      <c r="D2418" s="51" t="s">
        <v>46</v>
      </c>
      <c r="E2418" s="51" t="s">
        <v>53</v>
      </c>
      <c r="F2418" s="51">
        <v>420</v>
      </c>
      <c r="G2418" s="51">
        <v>729</v>
      </c>
    </row>
    <row r="2419" spans="1:7">
      <c r="A2419" s="51">
        <v>85</v>
      </c>
      <c r="B2419" s="51" t="s">
        <v>197</v>
      </c>
      <c r="C2419" s="51" t="s">
        <v>56</v>
      </c>
      <c r="D2419" s="51" t="s">
        <v>63</v>
      </c>
      <c r="E2419" s="51" t="s">
        <v>49</v>
      </c>
      <c r="F2419" s="51">
        <v>18</v>
      </c>
      <c r="G2419" s="51">
        <v>638</v>
      </c>
    </row>
    <row r="2420" spans="1:7">
      <c r="A2420" s="51">
        <v>85</v>
      </c>
      <c r="B2420" s="51" t="s">
        <v>197</v>
      </c>
      <c r="C2420" s="51" t="s">
        <v>56</v>
      </c>
      <c r="D2420" s="51" t="s">
        <v>63</v>
      </c>
      <c r="E2420" s="51" t="s">
        <v>50</v>
      </c>
      <c r="F2420" s="51">
        <v>179</v>
      </c>
      <c r="G2420" s="51">
        <v>638</v>
      </c>
    </row>
    <row r="2421" spans="1:7">
      <c r="A2421" s="51">
        <v>85</v>
      </c>
      <c r="B2421" s="51" t="s">
        <v>197</v>
      </c>
      <c r="C2421" s="51" t="s">
        <v>56</v>
      </c>
      <c r="D2421" s="51" t="s">
        <v>63</v>
      </c>
      <c r="E2421" s="51" t="s">
        <v>51</v>
      </c>
      <c r="F2421" s="51">
        <v>54</v>
      </c>
      <c r="G2421" s="51">
        <v>638</v>
      </c>
    </row>
    <row r="2422" spans="1:7">
      <c r="A2422" s="51">
        <v>85</v>
      </c>
      <c r="B2422" s="51" t="s">
        <v>197</v>
      </c>
      <c r="C2422" s="51" t="s">
        <v>56</v>
      </c>
      <c r="D2422" s="51" t="s">
        <v>63</v>
      </c>
      <c r="E2422" s="51" t="s">
        <v>52</v>
      </c>
      <c r="F2422" s="51">
        <v>119</v>
      </c>
      <c r="G2422" s="51">
        <v>638</v>
      </c>
    </row>
    <row r="2423" spans="1:7">
      <c r="A2423" s="51">
        <v>85</v>
      </c>
      <c r="B2423" s="51" t="s">
        <v>197</v>
      </c>
      <c r="C2423" s="51" t="s">
        <v>56</v>
      </c>
      <c r="D2423" s="51" t="s">
        <v>63</v>
      </c>
      <c r="E2423" s="51" t="s">
        <v>53</v>
      </c>
      <c r="F2423" s="51">
        <v>268</v>
      </c>
      <c r="G2423" s="51">
        <v>638</v>
      </c>
    </row>
    <row r="2424" spans="1:7">
      <c r="A2424" s="51">
        <v>85</v>
      </c>
      <c r="B2424" s="51" t="s">
        <v>197</v>
      </c>
      <c r="C2424" s="51" t="s">
        <v>56</v>
      </c>
      <c r="D2424" s="51" t="s">
        <v>46</v>
      </c>
      <c r="E2424" s="51" t="s">
        <v>49</v>
      </c>
      <c r="F2424" s="51">
        <v>20</v>
      </c>
      <c r="G2424" s="51">
        <v>550</v>
      </c>
    </row>
    <row r="2425" spans="1:7">
      <c r="A2425" s="51">
        <v>85</v>
      </c>
      <c r="B2425" s="51" t="s">
        <v>197</v>
      </c>
      <c r="C2425" s="51" t="s">
        <v>56</v>
      </c>
      <c r="D2425" s="51" t="s">
        <v>46</v>
      </c>
      <c r="E2425" s="51" t="s">
        <v>50</v>
      </c>
      <c r="F2425" s="51">
        <v>177</v>
      </c>
      <c r="G2425" s="51">
        <v>550</v>
      </c>
    </row>
    <row r="2426" spans="1:7">
      <c r="A2426" s="51">
        <v>85</v>
      </c>
      <c r="B2426" s="51" t="s">
        <v>197</v>
      </c>
      <c r="C2426" s="51" t="s">
        <v>56</v>
      </c>
      <c r="D2426" s="51" t="s">
        <v>46</v>
      </c>
      <c r="E2426" s="51" t="s">
        <v>51</v>
      </c>
      <c r="F2426" s="51">
        <v>33</v>
      </c>
      <c r="G2426" s="51">
        <v>550</v>
      </c>
    </row>
    <row r="2427" spans="1:7">
      <c r="A2427" s="51">
        <v>85</v>
      </c>
      <c r="B2427" s="51" t="s">
        <v>197</v>
      </c>
      <c r="C2427" s="51" t="s">
        <v>56</v>
      </c>
      <c r="D2427" s="51" t="s">
        <v>46</v>
      </c>
      <c r="E2427" s="51" t="s">
        <v>52</v>
      </c>
      <c r="F2427" s="51">
        <v>76</v>
      </c>
      <c r="G2427" s="51">
        <v>550</v>
      </c>
    </row>
    <row r="2428" spans="1:7">
      <c r="A2428" s="51">
        <v>85</v>
      </c>
      <c r="B2428" s="51" t="s">
        <v>197</v>
      </c>
      <c r="C2428" s="51" t="s">
        <v>56</v>
      </c>
      <c r="D2428" s="51" t="s">
        <v>46</v>
      </c>
      <c r="E2428" s="51" t="s">
        <v>53</v>
      </c>
      <c r="F2428" s="51">
        <v>244</v>
      </c>
      <c r="G2428" s="51">
        <v>550</v>
      </c>
    </row>
    <row r="2429" spans="1:7">
      <c r="A2429" s="51">
        <v>85</v>
      </c>
      <c r="B2429" s="51" t="s">
        <v>197</v>
      </c>
      <c r="C2429" s="51" t="s">
        <v>1273</v>
      </c>
      <c r="D2429" s="51" t="s">
        <v>63</v>
      </c>
      <c r="E2429" s="51" t="s">
        <v>50</v>
      </c>
      <c r="F2429" s="51">
        <v>11</v>
      </c>
      <c r="G2429" s="51">
        <v>629</v>
      </c>
    </row>
    <row r="2430" spans="1:7">
      <c r="A2430" s="51">
        <v>85</v>
      </c>
      <c r="B2430" s="51" t="s">
        <v>197</v>
      </c>
      <c r="C2430" s="51" t="s">
        <v>1273</v>
      </c>
      <c r="D2430" s="51" t="s">
        <v>63</v>
      </c>
      <c r="E2430" s="51" t="s">
        <v>51</v>
      </c>
      <c r="F2430" s="51">
        <v>36</v>
      </c>
      <c r="G2430" s="51">
        <v>629</v>
      </c>
    </row>
    <row r="2431" spans="1:7">
      <c r="A2431" s="51">
        <v>85</v>
      </c>
      <c r="B2431" s="51" t="s">
        <v>197</v>
      </c>
      <c r="C2431" s="51" t="s">
        <v>1273</v>
      </c>
      <c r="D2431" s="51" t="s">
        <v>63</v>
      </c>
      <c r="E2431" s="51" t="s">
        <v>52</v>
      </c>
      <c r="F2431" s="51">
        <v>177</v>
      </c>
      <c r="G2431" s="51">
        <v>629</v>
      </c>
    </row>
    <row r="2432" spans="1:7">
      <c r="A2432" s="51">
        <v>85</v>
      </c>
      <c r="B2432" s="51" t="s">
        <v>197</v>
      </c>
      <c r="C2432" s="51" t="s">
        <v>1273</v>
      </c>
      <c r="D2432" s="51" t="s">
        <v>63</v>
      </c>
      <c r="E2432" s="51" t="s">
        <v>53</v>
      </c>
      <c r="F2432" s="51">
        <v>405</v>
      </c>
      <c r="G2432" s="51">
        <v>629</v>
      </c>
    </row>
    <row r="2433" spans="1:7">
      <c r="A2433" s="51">
        <v>85</v>
      </c>
      <c r="B2433" s="51" t="s">
        <v>197</v>
      </c>
      <c r="C2433" s="51" t="s">
        <v>1273</v>
      </c>
      <c r="D2433" s="51" t="s">
        <v>46</v>
      </c>
      <c r="E2433" s="51" t="s">
        <v>50</v>
      </c>
      <c r="F2433" s="51">
        <v>11</v>
      </c>
      <c r="G2433" s="51">
        <v>623</v>
      </c>
    </row>
    <row r="2434" spans="1:7">
      <c r="A2434" s="51">
        <v>85</v>
      </c>
      <c r="B2434" s="51" t="s">
        <v>197</v>
      </c>
      <c r="C2434" s="51" t="s">
        <v>1273</v>
      </c>
      <c r="D2434" s="51" t="s">
        <v>46</v>
      </c>
      <c r="E2434" s="51" t="s">
        <v>51</v>
      </c>
      <c r="F2434" s="51">
        <v>48</v>
      </c>
      <c r="G2434" s="51">
        <v>623</v>
      </c>
    </row>
    <row r="2435" spans="1:7">
      <c r="A2435" s="51">
        <v>85</v>
      </c>
      <c r="B2435" s="51" t="s">
        <v>197</v>
      </c>
      <c r="C2435" s="51" t="s">
        <v>1273</v>
      </c>
      <c r="D2435" s="51" t="s">
        <v>46</v>
      </c>
      <c r="E2435" s="51" t="s">
        <v>52</v>
      </c>
      <c r="F2435" s="51">
        <v>169</v>
      </c>
      <c r="G2435" s="51">
        <v>623</v>
      </c>
    </row>
    <row r="2436" spans="1:7">
      <c r="A2436" s="51">
        <v>85</v>
      </c>
      <c r="B2436" s="51" t="s">
        <v>197</v>
      </c>
      <c r="C2436" s="51" t="s">
        <v>1273</v>
      </c>
      <c r="D2436" s="51" t="s">
        <v>46</v>
      </c>
      <c r="E2436" s="51" t="s">
        <v>53</v>
      </c>
      <c r="F2436" s="51">
        <v>395</v>
      </c>
      <c r="G2436" s="51">
        <v>623</v>
      </c>
    </row>
    <row r="2437" spans="1:7">
      <c r="A2437" s="51">
        <v>85</v>
      </c>
      <c r="B2437" s="51" t="s">
        <v>197</v>
      </c>
      <c r="C2437" s="51" t="s">
        <v>1274</v>
      </c>
      <c r="D2437" s="51" t="s">
        <v>63</v>
      </c>
      <c r="E2437" s="51" t="s">
        <v>50</v>
      </c>
      <c r="F2437" s="51">
        <v>1</v>
      </c>
      <c r="G2437" s="51">
        <v>141</v>
      </c>
    </row>
    <row r="2438" spans="1:7">
      <c r="A2438" s="51">
        <v>85</v>
      </c>
      <c r="B2438" s="51" t="s">
        <v>197</v>
      </c>
      <c r="C2438" s="51" t="s">
        <v>1274</v>
      </c>
      <c r="D2438" s="51" t="s">
        <v>63</v>
      </c>
      <c r="E2438" s="51" t="s">
        <v>51</v>
      </c>
      <c r="F2438" s="51">
        <v>7</v>
      </c>
      <c r="G2438" s="51">
        <v>141</v>
      </c>
    </row>
    <row r="2439" spans="1:7">
      <c r="A2439" s="51">
        <v>85</v>
      </c>
      <c r="B2439" s="51" t="s">
        <v>197</v>
      </c>
      <c r="C2439" s="51" t="s">
        <v>1274</v>
      </c>
      <c r="D2439" s="51" t="s">
        <v>63</v>
      </c>
      <c r="E2439" s="51" t="s">
        <v>52</v>
      </c>
      <c r="F2439" s="51">
        <v>74</v>
      </c>
      <c r="G2439" s="51">
        <v>141</v>
      </c>
    </row>
    <row r="2440" spans="1:7">
      <c r="A2440" s="51">
        <v>85</v>
      </c>
      <c r="B2440" s="51" t="s">
        <v>197</v>
      </c>
      <c r="C2440" s="51" t="s">
        <v>1274</v>
      </c>
      <c r="D2440" s="51" t="s">
        <v>63</v>
      </c>
      <c r="E2440" s="51" t="s">
        <v>53</v>
      </c>
      <c r="F2440" s="51">
        <v>59</v>
      </c>
      <c r="G2440" s="51">
        <v>141</v>
      </c>
    </row>
    <row r="2441" spans="1:7">
      <c r="A2441" s="51">
        <v>85</v>
      </c>
      <c r="B2441" s="51" t="s">
        <v>197</v>
      </c>
      <c r="C2441" s="51" t="s">
        <v>1274</v>
      </c>
      <c r="D2441" s="51" t="s">
        <v>46</v>
      </c>
      <c r="E2441" s="51" t="s">
        <v>50</v>
      </c>
      <c r="F2441" s="51">
        <v>1</v>
      </c>
      <c r="G2441" s="51">
        <v>105</v>
      </c>
    </row>
    <row r="2442" spans="1:7">
      <c r="A2442" s="51">
        <v>85</v>
      </c>
      <c r="B2442" s="51" t="s">
        <v>197</v>
      </c>
      <c r="C2442" s="51" t="s">
        <v>1274</v>
      </c>
      <c r="D2442" s="51" t="s">
        <v>46</v>
      </c>
      <c r="E2442" s="51" t="s">
        <v>51</v>
      </c>
      <c r="F2442" s="51">
        <v>9</v>
      </c>
      <c r="G2442" s="51">
        <v>105</v>
      </c>
    </row>
    <row r="2443" spans="1:7">
      <c r="A2443" s="51">
        <v>85</v>
      </c>
      <c r="B2443" s="51" t="s">
        <v>197</v>
      </c>
      <c r="C2443" s="51" t="s">
        <v>1274</v>
      </c>
      <c r="D2443" s="51" t="s">
        <v>46</v>
      </c>
      <c r="E2443" s="51" t="s">
        <v>52</v>
      </c>
      <c r="F2443" s="51">
        <v>35</v>
      </c>
      <c r="G2443" s="51">
        <v>105</v>
      </c>
    </row>
    <row r="2444" spans="1:7">
      <c r="A2444" s="51">
        <v>85</v>
      </c>
      <c r="B2444" s="51" t="s">
        <v>197</v>
      </c>
      <c r="C2444" s="51" t="s">
        <v>1274</v>
      </c>
      <c r="D2444" s="51" t="s">
        <v>46</v>
      </c>
      <c r="E2444" s="51" t="s">
        <v>53</v>
      </c>
      <c r="F2444" s="51">
        <v>60</v>
      </c>
      <c r="G2444" s="51">
        <v>105</v>
      </c>
    </row>
    <row r="2445" spans="1:7">
      <c r="A2445" s="51">
        <v>85</v>
      </c>
      <c r="B2445" s="51" t="s">
        <v>197</v>
      </c>
      <c r="C2445" s="51" t="s">
        <v>109</v>
      </c>
      <c r="D2445" s="51" t="s">
        <v>63</v>
      </c>
      <c r="E2445" s="51" t="s">
        <v>51</v>
      </c>
      <c r="F2445" s="51">
        <v>1</v>
      </c>
      <c r="G2445" s="51">
        <v>33</v>
      </c>
    </row>
    <row r="2446" spans="1:7">
      <c r="A2446" s="51">
        <v>85</v>
      </c>
      <c r="B2446" s="51" t="s">
        <v>197</v>
      </c>
      <c r="C2446" s="51" t="s">
        <v>109</v>
      </c>
      <c r="D2446" s="51" t="s">
        <v>63</v>
      </c>
      <c r="E2446" s="51" t="s">
        <v>52</v>
      </c>
      <c r="F2446" s="51">
        <v>10</v>
      </c>
      <c r="G2446" s="51">
        <v>33</v>
      </c>
    </row>
    <row r="2447" spans="1:7">
      <c r="A2447" s="51">
        <v>85</v>
      </c>
      <c r="B2447" s="51" t="s">
        <v>197</v>
      </c>
      <c r="C2447" s="51" t="s">
        <v>109</v>
      </c>
      <c r="D2447" s="51" t="s">
        <v>63</v>
      </c>
      <c r="E2447" s="51" t="s">
        <v>53</v>
      </c>
      <c r="F2447" s="51">
        <v>22</v>
      </c>
      <c r="G2447" s="51">
        <v>33</v>
      </c>
    </row>
    <row r="2448" spans="1:7">
      <c r="A2448" s="51">
        <v>85</v>
      </c>
      <c r="B2448" s="51" t="s">
        <v>197</v>
      </c>
      <c r="C2448" s="51" t="s">
        <v>109</v>
      </c>
      <c r="D2448" s="51" t="s">
        <v>46</v>
      </c>
      <c r="E2448" s="51" t="s">
        <v>51</v>
      </c>
      <c r="F2448" s="51">
        <v>2</v>
      </c>
      <c r="G2448" s="51">
        <v>24</v>
      </c>
    </row>
    <row r="2449" spans="1:7">
      <c r="A2449" s="51">
        <v>85</v>
      </c>
      <c r="B2449" s="51" t="s">
        <v>197</v>
      </c>
      <c r="C2449" s="51" t="s">
        <v>109</v>
      </c>
      <c r="D2449" s="51" t="s">
        <v>46</v>
      </c>
      <c r="E2449" s="51" t="s">
        <v>52</v>
      </c>
      <c r="F2449" s="51">
        <v>6</v>
      </c>
      <c r="G2449" s="51">
        <v>24</v>
      </c>
    </row>
    <row r="2450" spans="1:7">
      <c r="A2450" s="51">
        <v>85</v>
      </c>
      <c r="B2450" s="51" t="s">
        <v>197</v>
      </c>
      <c r="C2450" s="51" t="s">
        <v>109</v>
      </c>
      <c r="D2450" s="51" t="s">
        <v>46</v>
      </c>
      <c r="E2450" s="51" t="s">
        <v>53</v>
      </c>
      <c r="F2450" s="51">
        <v>16</v>
      </c>
      <c r="G2450" s="51">
        <v>24</v>
      </c>
    </row>
    <row r="2451" spans="1:7">
      <c r="A2451" s="51">
        <v>85</v>
      </c>
      <c r="B2451" s="51" t="s">
        <v>197</v>
      </c>
      <c r="C2451" s="51" t="s">
        <v>1275</v>
      </c>
      <c r="D2451" s="51" t="s">
        <v>63</v>
      </c>
      <c r="E2451" s="51" t="s">
        <v>52</v>
      </c>
      <c r="F2451" s="51">
        <v>37</v>
      </c>
      <c r="G2451" s="51">
        <v>183</v>
      </c>
    </row>
    <row r="2452" spans="1:7">
      <c r="A2452" s="51">
        <v>85</v>
      </c>
      <c r="B2452" s="51" t="s">
        <v>197</v>
      </c>
      <c r="C2452" s="51" t="s">
        <v>1275</v>
      </c>
      <c r="D2452" s="51" t="s">
        <v>63</v>
      </c>
      <c r="E2452" s="51" t="s">
        <v>53</v>
      </c>
      <c r="F2452" s="51">
        <v>146</v>
      </c>
      <c r="G2452" s="51">
        <v>183</v>
      </c>
    </row>
    <row r="2453" spans="1:7">
      <c r="A2453" s="51">
        <v>85</v>
      </c>
      <c r="B2453" s="51" t="s">
        <v>197</v>
      </c>
      <c r="C2453" s="51" t="s">
        <v>1275</v>
      </c>
      <c r="D2453" s="51" t="s">
        <v>46</v>
      </c>
      <c r="E2453" s="51" t="s">
        <v>51</v>
      </c>
      <c r="F2453" s="51">
        <v>1</v>
      </c>
      <c r="G2453" s="51">
        <v>187</v>
      </c>
    </row>
    <row r="2454" spans="1:7">
      <c r="A2454" s="51">
        <v>85</v>
      </c>
      <c r="B2454" s="51" t="s">
        <v>197</v>
      </c>
      <c r="C2454" s="51" t="s">
        <v>1275</v>
      </c>
      <c r="D2454" s="51" t="s">
        <v>46</v>
      </c>
      <c r="E2454" s="51" t="s">
        <v>52</v>
      </c>
      <c r="F2454" s="51">
        <v>30</v>
      </c>
      <c r="G2454" s="51">
        <v>187</v>
      </c>
    </row>
    <row r="2455" spans="1:7">
      <c r="A2455" s="51">
        <v>85</v>
      </c>
      <c r="B2455" s="51" t="s">
        <v>197</v>
      </c>
      <c r="C2455" s="51" t="s">
        <v>1275</v>
      </c>
      <c r="D2455" s="51" t="s">
        <v>46</v>
      </c>
      <c r="E2455" s="51" t="s">
        <v>53</v>
      </c>
      <c r="F2455" s="51">
        <v>156</v>
      </c>
      <c r="G2455" s="51">
        <v>187</v>
      </c>
    </row>
    <row r="2456" spans="1:7">
      <c r="A2456" s="51">
        <v>85</v>
      </c>
      <c r="B2456" s="51" t="s">
        <v>197</v>
      </c>
      <c r="C2456" s="51" t="s">
        <v>59</v>
      </c>
      <c r="D2456" s="51" t="s">
        <v>63</v>
      </c>
      <c r="E2456" s="51" t="s">
        <v>51</v>
      </c>
      <c r="F2456" s="51">
        <v>1</v>
      </c>
      <c r="G2456" s="51">
        <v>165</v>
      </c>
    </row>
    <row r="2457" spans="1:7">
      <c r="A2457" s="51">
        <v>85</v>
      </c>
      <c r="B2457" s="51" t="s">
        <v>197</v>
      </c>
      <c r="C2457" s="51" t="s">
        <v>59</v>
      </c>
      <c r="D2457" s="51" t="s">
        <v>63</v>
      </c>
      <c r="E2457" s="51" t="s">
        <v>52</v>
      </c>
      <c r="F2457" s="51">
        <v>28</v>
      </c>
      <c r="G2457" s="51">
        <v>165</v>
      </c>
    </row>
    <row r="2458" spans="1:7">
      <c r="A2458" s="51">
        <v>85</v>
      </c>
      <c r="B2458" s="51" t="s">
        <v>197</v>
      </c>
      <c r="C2458" s="51" t="s">
        <v>59</v>
      </c>
      <c r="D2458" s="51" t="s">
        <v>63</v>
      </c>
      <c r="E2458" s="51" t="s">
        <v>53</v>
      </c>
      <c r="F2458" s="51">
        <v>136</v>
      </c>
      <c r="G2458" s="51">
        <v>165</v>
      </c>
    </row>
    <row r="2459" spans="1:7">
      <c r="A2459" s="51">
        <v>85</v>
      </c>
      <c r="B2459" s="51" t="s">
        <v>197</v>
      </c>
      <c r="C2459" s="51" t="s">
        <v>59</v>
      </c>
      <c r="D2459" s="51" t="s">
        <v>46</v>
      </c>
      <c r="E2459" s="51" t="s">
        <v>51</v>
      </c>
      <c r="F2459" s="51">
        <v>4</v>
      </c>
      <c r="G2459" s="51">
        <v>203</v>
      </c>
    </row>
    <row r="2460" spans="1:7">
      <c r="A2460" s="51">
        <v>85</v>
      </c>
      <c r="B2460" s="51" t="s">
        <v>197</v>
      </c>
      <c r="C2460" s="51" t="s">
        <v>59</v>
      </c>
      <c r="D2460" s="51" t="s">
        <v>46</v>
      </c>
      <c r="E2460" s="51" t="s">
        <v>52</v>
      </c>
      <c r="F2460" s="51">
        <v>61</v>
      </c>
      <c r="G2460" s="51">
        <v>203</v>
      </c>
    </row>
    <row r="2461" spans="1:7">
      <c r="A2461" s="51">
        <v>85</v>
      </c>
      <c r="B2461" s="51" t="s">
        <v>197</v>
      </c>
      <c r="C2461" s="51" t="s">
        <v>59</v>
      </c>
      <c r="D2461" s="51" t="s">
        <v>46</v>
      </c>
      <c r="E2461" s="51" t="s">
        <v>53</v>
      </c>
      <c r="F2461" s="51">
        <v>138</v>
      </c>
      <c r="G2461" s="51">
        <v>203</v>
      </c>
    </row>
    <row r="2462" spans="1:7">
      <c r="A2462" s="51">
        <v>85</v>
      </c>
      <c r="B2462" s="51" t="s">
        <v>197</v>
      </c>
      <c r="C2462" s="51" t="s">
        <v>1276</v>
      </c>
      <c r="D2462" s="51" t="s">
        <v>63</v>
      </c>
      <c r="E2462" s="51" t="s">
        <v>52</v>
      </c>
      <c r="F2462" s="51">
        <v>1</v>
      </c>
      <c r="G2462" s="51">
        <v>43</v>
      </c>
    </row>
    <row r="2463" spans="1:7">
      <c r="A2463" s="51">
        <v>85</v>
      </c>
      <c r="B2463" s="51" t="s">
        <v>197</v>
      </c>
      <c r="C2463" s="51" t="s">
        <v>1276</v>
      </c>
      <c r="D2463" s="51" t="s">
        <v>63</v>
      </c>
      <c r="E2463" s="51" t="s">
        <v>53</v>
      </c>
      <c r="F2463" s="51">
        <v>42</v>
      </c>
      <c r="G2463" s="51">
        <v>43</v>
      </c>
    </row>
    <row r="2464" spans="1:7">
      <c r="A2464" s="51">
        <v>85</v>
      </c>
      <c r="B2464" s="51" t="s">
        <v>197</v>
      </c>
      <c r="C2464" s="51" t="s">
        <v>1276</v>
      </c>
      <c r="D2464" s="51" t="s">
        <v>46</v>
      </c>
      <c r="E2464" s="51" t="s">
        <v>52</v>
      </c>
      <c r="F2464" s="51">
        <v>1</v>
      </c>
      <c r="G2464" s="51">
        <v>46</v>
      </c>
    </row>
    <row r="2465" spans="1:7">
      <c r="A2465" s="51">
        <v>85</v>
      </c>
      <c r="B2465" s="51" t="s">
        <v>197</v>
      </c>
      <c r="C2465" s="51" t="s">
        <v>1276</v>
      </c>
      <c r="D2465" s="51" t="s">
        <v>46</v>
      </c>
      <c r="E2465" s="51" t="s">
        <v>53</v>
      </c>
      <c r="F2465" s="51">
        <v>45</v>
      </c>
      <c r="G2465" s="51">
        <v>46</v>
      </c>
    </row>
    <row r="2466" spans="1:7">
      <c r="A2466" s="51">
        <v>85</v>
      </c>
      <c r="B2466" s="51" t="s">
        <v>197</v>
      </c>
      <c r="C2466" s="51" t="s">
        <v>61</v>
      </c>
      <c r="D2466" s="51" t="s">
        <v>63</v>
      </c>
      <c r="E2466" s="51" t="s">
        <v>48</v>
      </c>
      <c r="F2466" s="51">
        <v>9</v>
      </c>
      <c r="G2466" s="51">
        <v>118</v>
      </c>
    </row>
    <row r="2467" spans="1:7">
      <c r="A2467" s="51">
        <v>85</v>
      </c>
      <c r="B2467" s="51" t="s">
        <v>197</v>
      </c>
      <c r="C2467" s="51" t="s">
        <v>61</v>
      </c>
      <c r="D2467" s="51" t="s">
        <v>63</v>
      </c>
      <c r="E2467" s="51" t="s">
        <v>49</v>
      </c>
      <c r="F2467" s="51">
        <v>4</v>
      </c>
      <c r="G2467" s="51">
        <v>118</v>
      </c>
    </row>
    <row r="2468" spans="1:7">
      <c r="A2468" s="51">
        <v>85</v>
      </c>
      <c r="B2468" s="51" t="s">
        <v>197</v>
      </c>
      <c r="C2468" s="51" t="s">
        <v>61</v>
      </c>
      <c r="D2468" s="51" t="s">
        <v>63</v>
      </c>
      <c r="E2468" s="51" t="s">
        <v>50</v>
      </c>
      <c r="F2468" s="51">
        <v>2</v>
      </c>
      <c r="G2468" s="51">
        <v>118</v>
      </c>
    </row>
    <row r="2469" spans="1:7">
      <c r="A2469" s="51">
        <v>85</v>
      </c>
      <c r="B2469" s="51" t="s">
        <v>197</v>
      </c>
      <c r="C2469" s="51" t="s">
        <v>61</v>
      </c>
      <c r="D2469" s="51" t="s">
        <v>63</v>
      </c>
      <c r="E2469" s="51" t="s">
        <v>51</v>
      </c>
      <c r="F2469" s="51">
        <v>1</v>
      </c>
      <c r="G2469" s="51">
        <v>118</v>
      </c>
    </row>
    <row r="2470" spans="1:7">
      <c r="A2470" s="51">
        <v>85</v>
      </c>
      <c r="B2470" s="51" t="s">
        <v>197</v>
      </c>
      <c r="C2470" s="51" t="s">
        <v>61</v>
      </c>
      <c r="D2470" s="51" t="s">
        <v>63</v>
      </c>
      <c r="E2470" s="51" t="s">
        <v>52</v>
      </c>
      <c r="F2470" s="51">
        <v>3</v>
      </c>
      <c r="G2470" s="51">
        <v>118</v>
      </c>
    </row>
    <row r="2471" spans="1:7">
      <c r="A2471" s="51">
        <v>85</v>
      </c>
      <c r="B2471" s="51" t="s">
        <v>197</v>
      </c>
      <c r="C2471" s="51" t="s">
        <v>61</v>
      </c>
      <c r="D2471" s="51" t="s">
        <v>63</v>
      </c>
      <c r="E2471" s="51" t="s">
        <v>53</v>
      </c>
      <c r="F2471" s="51">
        <v>99</v>
      </c>
      <c r="G2471" s="51">
        <v>118</v>
      </c>
    </row>
    <row r="2472" spans="1:7">
      <c r="A2472" s="51">
        <v>85</v>
      </c>
      <c r="B2472" s="51" t="s">
        <v>197</v>
      </c>
      <c r="C2472" s="51" t="s">
        <v>61</v>
      </c>
      <c r="D2472" s="51" t="s">
        <v>46</v>
      </c>
      <c r="E2472" s="51" t="s">
        <v>48</v>
      </c>
      <c r="F2472" s="51">
        <v>3</v>
      </c>
      <c r="G2472" s="51">
        <v>70</v>
      </c>
    </row>
    <row r="2473" spans="1:7">
      <c r="A2473" s="51">
        <v>85</v>
      </c>
      <c r="B2473" s="51" t="s">
        <v>197</v>
      </c>
      <c r="C2473" s="51" t="s">
        <v>61</v>
      </c>
      <c r="D2473" s="51" t="s">
        <v>46</v>
      </c>
      <c r="E2473" s="51" t="s">
        <v>50</v>
      </c>
      <c r="F2473" s="51">
        <v>2</v>
      </c>
      <c r="G2473" s="51">
        <v>70</v>
      </c>
    </row>
    <row r="2474" spans="1:7">
      <c r="A2474" s="51">
        <v>85</v>
      </c>
      <c r="B2474" s="51" t="s">
        <v>197</v>
      </c>
      <c r="C2474" s="51" t="s">
        <v>61</v>
      </c>
      <c r="D2474" s="51" t="s">
        <v>46</v>
      </c>
      <c r="E2474" s="51" t="s">
        <v>52</v>
      </c>
      <c r="F2474" s="51">
        <v>1</v>
      </c>
      <c r="G2474" s="51">
        <v>70</v>
      </c>
    </row>
    <row r="2475" spans="1:7">
      <c r="A2475" s="51">
        <v>85</v>
      </c>
      <c r="B2475" s="51" t="s">
        <v>197</v>
      </c>
      <c r="C2475" s="51" t="s">
        <v>61</v>
      </c>
      <c r="D2475" s="51" t="s">
        <v>46</v>
      </c>
      <c r="E2475" s="51" t="s">
        <v>53</v>
      </c>
      <c r="F2475" s="51">
        <v>64</v>
      </c>
      <c r="G2475" s="51">
        <v>70</v>
      </c>
    </row>
    <row r="2476" spans="1:7">
      <c r="A2476" s="51">
        <v>85</v>
      </c>
      <c r="B2476" s="51" t="s">
        <v>197</v>
      </c>
      <c r="C2476" s="51" t="s">
        <v>45</v>
      </c>
      <c r="D2476" s="51" t="s">
        <v>63</v>
      </c>
      <c r="E2476" s="51" t="s">
        <v>48</v>
      </c>
      <c r="F2476" s="51">
        <v>11</v>
      </c>
      <c r="G2476" s="51"/>
    </row>
    <row r="2477" spans="1:7">
      <c r="A2477" s="51">
        <v>85</v>
      </c>
      <c r="B2477" s="51" t="s">
        <v>197</v>
      </c>
      <c r="C2477" s="51" t="s">
        <v>45</v>
      </c>
      <c r="D2477" s="51" t="s">
        <v>63</v>
      </c>
      <c r="E2477" s="51" t="s">
        <v>49</v>
      </c>
      <c r="F2477" s="51">
        <v>3</v>
      </c>
      <c r="G2477" s="51"/>
    </row>
    <row r="2478" spans="1:7">
      <c r="A2478" s="51">
        <v>85</v>
      </c>
      <c r="B2478" s="51" t="s">
        <v>197</v>
      </c>
      <c r="C2478" s="51" t="s">
        <v>45</v>
      </c>
      <c r="D2478" s="51" t="s">
        <v>63</v>
      </c>
      <c r="E2478" s="51" t="s">
        <v>50</v>
      </c>
      <c r="F2478" s="51">
        <v>1</v>
      </c>
      <c r="G2478" s="51"/>
    </row>
    <row r="2479" spans="1:7">
      <c r="A2479" s="51">
        <v>85</v>
      </c>
      <c r="B2479" s="51" t="s">
        <v>197</v>
      </c>
      <c r="C2479" s="51" t="s">
        <v>45</v>
      </c>
      <c r="D2479" s="51" t="s">
        <v>63</v>
      </c>
      <c r="E2479" s="51" t="s">
        <v>52</v>
      </c>
      <c r="F2479" s="51">
        <v>5</v>
      </c>
      <c r="G2479" s="51"/>
    </row>
    <row r="2480" spans="1:7">
      <c r="A2480" s="51">
        <v>85</v>
      </c>
      <c r="B2480" s="51" t="s">
        <v>197</v>
      </c>
      <c r="C2480" s="51" t="s">
        <v>45</v>
      </c>
      <c r="D2480" s="51" t="s">
        <v>63</v>
      </c>
      <c r="E2480" s="51" t="s">
        <v>53</v>
      </c>
      <c r="F2480" s="51">
        <v>20</v>
      </c>
      <c r="G2480" s="51"/>
    </row>
    <row r="2481" spans="1:7">
      <c r="A2481" s="51">
        <v>85</v>
      </c>
      <c r="B2481" s="51" t="s">
        <v>197</v>
      </c>
      <c r="C2481" s="51" t="s">
        <v>45</v>
      </c>
      <c r="D2481" s="51" t="s">
        <v>46</v>
      </c>
      <c r="E2481" s="51" t="s">
        <v>48</v>
      </c>
      <c r="F2481" s="51">
        <v>5</v>
      </c>
      <c r="G2481" s="51"/>
    </row>
    <row r="2482" spans="1:7">
      <c r="A2482" s="51">
        <v>85</v>
      </c>
      <c r="B2482" s="51" t="s">
        <v>197</v>
      </c>
      <c r="C2482" s="51" t="s">
        <v>45</v>
      </c>
      <c r="D2482" s="51" t="s">
        <v>46</v>
      </c>
      <c r="E2482" s="51" t="s">
        <v>49</v>
      </c>
      <c r="F2482" s="51">
        <v>1</v>
      </c>
      <c r="G2482" s="51"/>
    </row>
    <row r="2483" spans="1:7">
      <c r="A2483" s="51">
        <v>85</v>
      </c>
      <c r="B2483" s="51" t="s">
        <v>197</v>
      </c>
      <c r="C2483" s="51" t="s">
        <v>45</v>
      </c>
      <c r="D2483" s="51" t="s">
        <v>46</v>
      </c>
      <c r="E2483" s="51" t="s">
        <v>50</v>
      </c>
      <c r="F2483" s="51">
        <v>1</v>
      </c>
      <c r="G2483" s="51"/>
    </row>
    <row r="2484" spans="1:7">
      <c r="A2484" s="51">
        <v>85</v>
      </c>
      <c r="B2484" s="51" t="s">
        <v>197</v>
      </c>
      <c r="C2484" s="51" t="s">
        <v>45</v>
      </c>
      <c r="D2484" s="51" t="s">
        <v>46</v>
      </c>
      <c r="E2484" s="51" t="s">
        <v>52</v>
      </c>
      <c r="F2484" s="51">
        <v>4</v>
      </c>
      <c r="G2484" s="51"/>
    </row>
    <row r="2485" spans="1:7">
      <c r="A2485" s="51">
        <v>85</v>
      </c>
      <c r="B2485" s="51" t="s">
        <v>197</v>
      </c>
      <c r="C2485" s="51" t="s">
        <v>45</v>
      </c>
      <c r="D2485" s="51" t="s">
        <v>46</v>
      </c>
      <c r="E2485" s="51" t="s">
        <v>53</v>
      </c>
      <c r="F2485" s="51">
        <v>21</v>
      </c>
      <c r="G2485" s="51"/>
    </row>
    <row r="2486" spans="1:7">
      <c r="A2486" s="51">
        <v>86</v>
      </c>
      <c r="B2486" s="51" t="s">
        <v>198</v>
      </c>
      <c r="C2486" s="51" t="s">
        <v>1350</v>
      </c>
      <c r="D2486" s="51" t="s">
        <v>63</v>
      </c>
      <c r="E2486" s="51" t="s">
        <v>1349</v>
      </c>
      <c r="F2486" s="51">
        <v>365</v>
      </c>
      <c r="G2486" s="51"/>
    </row>
    <row r="2487" spans="1:7">
      <c r="A2487" s="51">
        <v>86</v>
      </c>
      <c r="B2487" s="51" t="s">
        <v>198</v>
      </c>
      <c r="C2487" s="51" t="s">
        <v>1350</v>
      </c>
      <c r="D2487" s="51" t="s">
        <v>46</v>
      </c>
      <c r="E2487" s="51" t="s">
        <v>1349</v>
      </c>
      <c r="F2487" s="51">
        <v>319</v>
      </c>
      <c r="G2487" s="51"/>
    </row>
    <row r="2488" spans="1:7">
      <c r="A2488" s="51">
        <v>86</v>
      </c>
      <c r="B2488" s="51" t="s">
        <v>198</v>
      </c>
      <c r="C2488" s="51" t="s">
        <v>54</v>
      </c>
      <c r="D2488" s="51" t="s">
        <v>63</v>
      </c>
      <c r="E2488" s="51" t="s">
        <v>48</v>
      </c>
      <c r="F2488" s="51">
        <v>94</v>
      </c>
      <c r="G2488" s="51">
        <v>112</v>
      </c>
    </row>
    <row r="2489" spans="1:7">
      <c r="A2489" s="51">
        <v>86</v>
      </c>
      <c r="B2489" s="51" t="s">
        <v>198</v>
      </c>
      <c r="C2489" s="51" t="s">
        <v>54</v>
      </c>
      <c r="D2489" s="51" t="s">
        <v>63</v>
      </c>
      <c r="E2489" s="51" t="s">
        <v>49</v>
      </c>
      <c r="F2489" s="51">
        <v>15</v>
      </c>
      <c r="G2489" s="51">
        <v>112</v>
      </c>
    </row>
    <row r="2490" spans="1:7">
      <c r="A2490" s="51">
        <v>86</v>
      </c>
      <c r="B2490" s="51" t="s">
        <v>198</v>
      </c>
      <c r="C2490" s="51" t="s">
        <v>54</v>
      </c>
      <c r="D2490" s="51" t="s">
        <v>63</v>
      </c>
      <c r="E2490" s="51" t="s">
        <v>50</v>
      </c>
      <c r="F2490" s="51">
        <v>1</v>
      </c>
      <c r="G2490" s="51">
        <v>112</v>
      </c>
    </row>
    <row r="2491" spans="1:7">
      <c r="A2491" s="51">
        <v>86</v>
      </c>
      <c r="B2491" s="51" t="s">
        <v>198</v>
      </c>
      <c r="C2491" s="51" t="s">
        <v>54</v>
      </c>
      <c r="D2491" s="51" t="s">
        <v>63</v>
      </c>
      <c r="E2491" s="51" t="s">
        <v>53</v>
      </c>
      <c r="F2491" s="51">
        <v>2</v>
      </c>
      <c r="G2491" s="51">
        <v>112</v>
      </c>
    </row>
    <row r="2492" spans="1:7">
      <c r="A2492" s="51">
        <v>86</v>
      </c>
      <c r="B2492" s="51" t="s">
        <v>198</v>
      </c>
      <c r="C2492" s="51" t="s">
        <v>54</v>
      </c>
      <c r="D2492" s="51" t="s">
        <v>46</v>
      </c>
      <c r="E2492" s="51" t="s">
        <v>48</v>
      </c>
      <c r="F2492" s="51">
        <v>80</v>
      </c>
      <c r="G2492" s="51">
        <v>92</v>
      </c>
    </row>
    <row r="2493" spans="1:7">
      <c r="A2493" s="51">
        <v>86</v>
      </c>
      <c r="B2493" s="51" t="s">
        <v>198</v>
      </c>
      <c r="C2493" s="51" t="s">
        <v>54</v>
      </c>
      <c r="D2493" s="51" t="s">
        <v>46</v>
      </c>
      <c r="E2493" s="51" t="s">
        <v>49</v>
      </c>
      <c r="F2493" s="51">
        <v>9</v>
      </c>
      <c r="G2493" s="51">
        <v>92</v>
      </c>
    </row>
    <row r="2494" spans="1:7">
      <c r="A2494" s="51">
        <v>86</v>
      </c>
      <c r="B2494" s="51" t="s">
        <v>198</v>
      </c>
      <c r="C2494" s="51" t="s">
        <v>54</v>
      </c>
      <c r="D2494" s="51" t="s">
        <v>46</v>
      </c>
      <c r="E2494" s="51" t="s">
        <v>53</v>
      </c>
      <c r="F2494" s="51">
        <v>3</v>
      </c>
      <c r="G2494" s="51">
        <v>92</v>
      </c>
    </row>
    <row r="2495" spans="1:7">
      <c r="A2495" s="51">
        <v>86</v>
      </c>
      <c r="B2495" s="51" t="s">
        <v>198</v>
      </c>
      <c r="C2495" s="51" t="s">
        <v>55</v>
      </c>
      <c r="D2495" s="51" t="s">
        <v>63</v>
      </c>
      <c r="E2495" s="51" t="s">
        <v>48</v>
      </c>
      <c r="F2495" s="51">
        <v>67</v>
      </c>
      <c r="G2495" s="51">
        <v>1649</v>
      </c>
    </row>
    <row r="2496" spans="1:7">
      <c r="A2496" s="51">
        <v>86</v>
      </c>
      <c r="B2496" s="51" t="s">
        <v>198</v>
      </c>
      <c r="C2496" s="51" t="s">
        <v>55</v>
      </c>
      <c r="D2496" s="51" t="s">
        <v>63</v>
      </c>
      <c r="E2496" s="51" t="s">
        <v>49</v>
      </c>
      <c r="F2496" s="51">
        <v>461</v>
      </c>
      <c r="G2496" s="51">
        <v>1649</v>
      </c>
    </row>
    <row r="2497" spans="1:7">
      <c r="A2497" s="51">
        <v>86</v>
      </c>
      <c r="B2497" s="51" t="s">
        <v>198</v>
      </c>
      <c r="C2497" s="51" t="s">
        <v>55</v>
      </c>
      <c r="D2497" s="51" t="s">
        <v>63</v>
      </c>
      <c r="E2497" s="51" t="s">
        <v>50</v>
      </c>
      <c r="F2497" s="51">
        <v>101</v>
      </c>
      <c r="G2497" s="51">
        <v>1649</v>
      </c>
    </row>
    <row r="2498" spans="1:7">
      <c r="A2498" s="51">
        <v>86</v>
      </c>
      <c r="B2498" s="51" t="s">
        <v>198</v>
      </c>
      <c r="C2498" s="51" t="s">
        <v>55</v>
      </c>
      <c r="D2498" s="51" t="s">
        <v>63</v>
      </c>
      <c r="E2498" s="51" t="s">
        <v>51</v>
      </c>
      <c r="F2498" s="51">
        <v>11</v>
      </c>
      <c r="G2498" s="51">
        <v>1649</v>
      </c>
    </row>
    <row r="2499" spans="1:7">
      <c r="A2499" s="51">
        <v>86</v>
      </c>
      <c r="B2499" s="51" t="s">
        <v>198</v>
      </c>
      <c r="C2499" s="51" t="s">
        <v>55</v>
      </c>
      <c r="D2499" s="51" t="s">
        <v>63</v>
      </c>
      <c r="E2499" s="51" t="s">
        <v>52</v>
      </c>
      <c r="F2499" s="51">
        <v>72</v>
      </c>
      <c r="G2499" s="51">
        <v>1649</v>
      </c>
    </row>
    <row r="2500" spans="1:7">
      <c r="A2500" s="51">
        <v>86</v>
      </c>
      <c r="B2500" s="51" t="s">
        <v>198</v>
      </c>
      <c r="C2500" s="51" t="s">
        <v>55</v>
      </c>
      <c r="D2500" s="51" t="s">
        <v>63</v>
      </c>
      <c r="E2500" s="51" t="s">
        <v>53</v>
      </c>
      <c r="F2500" s="51">
        <v>937</v>
      </c>
      <c r="G2500" s="51">
        <v>1649</v>
      </c>
    </row>
    <row r="2501" spans="1:7">
      <c r="A2501" s="51">
        <v>86</v>
      </c>
      <c r="B2501" s="51" t="s">
        <v>198</v>
      </c>
      <c r="C2501" s="51" t="s">
        <v>55</v>
      </c>
      <c r="D2501" s="51" t="s">
        <v>46</v>
      </c>
      <c r="E2501" s="51" t="s">
        <v>48</v>
      </c>
      <c r="F2501" s="51">
        <v>59</v>
      </c>
      <c r="G2501" s="51">
        <v>1427</v>
      </c>
    </row>
    <row r="2502" spans="1:7">
      <c r="A2502" s="51">
        <v>86</v>
      </c>
      <c r="B2502" s="51" t="s">
        <v>198</v>
      </c>
      <c r="C2502" s="51" t="s">
        <v>55</v>
      </c>
      <c r="D2502" s="51" t="s">
        <v>46</v>
      </c>
      <c r="E2502" s="51" t="s">
        <v>49</v>
      </c>
      <c r="F2502" s="51">
        <v>384</v>
      </c>
      <c r="G2502" s="51">
        <v>1427</v>
      </c>
    </row>
    <row r="2503" spans="1:7">
      <c r="A2503" s="51">
        <v>86</v>
      </c>
      <c r="B2503" s="51" t="s">
        <v>198</v>
      </c>
      <c r="C2503" s="51" t="s">
        <v>55</v>
      </c>
      <c r="D2503" s="51" t="s">
        <v>46</v>
      </c>
      <c r="E2503" s="51" t="s">
        <v>50</v>
      </c>
      <c r="F2503" s="51">
        <v>77</v>
      </c>
      <c r="G2503" s="51">
        <v>1427</v>
      </c>
    </row>
    <row r="2504" spans="1:7">
      <c r="A2504" s="51">
        <v>86</v>
      </c>
      <c r="B2504" s="51" t="s">
        <v>198</v>
      </c>
      <c r="C2504" s="51" t="s">
        <v>55</v>
      </c>
      <c r="D2504" s="51" t="s">
        <v>46</v>
      </c>
      <c r="E2504" s="51" t="s">
        <v>51</v>
      </c>
      <c r="F2504" s="51">
        <v>8</v>
      </c>
      <c r="G2504" s="51">
        <v>1427</v>
      </c>
    </row>
    <row r="2505" spans="1:7">
      <c r="A2505" s="51">
        <v>86</v>
      </c>
      <c r="B2505" s="51" t="s">
        <v>198</v>
      </c>
      <c r="C2505" s="51" t="s">
        <v>55</v>
      </c>
      <c r="D2505" s="51" t="s">
        <v>46</v>
      </c>
      <c r="E2505" s="51" t="s">
        <v>52</v>
      </c>
      <c r="F2505" s="51">
        <v>37</v>
      </c>
      <c r="G2505" s="51">
        <v>1427</v>
      </c>
    </row>
    <row r="2506" spans="1:7">
      <c r="A2506" s="51">
        <v>86</v>
      </c>
      <c r="B2506" s="51" t="s">
        <v>198</v>
      </c>
      <c r="C2506" s="51" t="s">
        <v>55</v>
      </c>
      <c r="D2506" s="51" t="s">
        <v>46</v>
      </c>
      <c r="E2506" s="51" t="s">
        <v>53</v>
      </c>
      <c r="F2506" s="51">
        <v>862</v>
      </c>
      <c r="G2506" s="51">
        <v>1427</v>
      </c>
    </row>
    <row r="2507" spans="1:7">
      <c r="A2507" s="51">
        <v>86</v>
      </c>
      <c r="B2507" s="51" t="s">
        <v>198</v>
      </c>
      <c r="C2507" s="51" t="s">
        <v>56</v>
      </c>
      <c r="D2507" s="51" t="s">
        <v>63</v>
      </c>
      <c r="E2507" s="51" t="s">
        <v>49</v>
      </c>
      <c r="F2507" s="51">
        <v>47</v>
      </c>
      <c r="G2507" s="51">
        <v>948</v>
      </c>
    </row>
    <row r="2508" spans="1:7">
      <c r="A2508" s="51">
        <v>86</v>
      </c>
      <c r="B2508" s="51" t="s">
        <v>198</v>
      </c>
      <c r="C2508" s="51" t="s">
        <v>56</v>
      </c>
      <c r="D2508" s="51" t="s">
        <v>63</v>
      </c>
      <c r="E2508" s="51" t="s">
        <v>50</v>
      </c>
      <c r="F2508" s="51">
        <v>360</v>
      </c>
      <c r="G2508" s="51">
        <v>948</v>
      </c>
    </row>
    <row r="2509" spans="1:7">
      <c r="A2509" s="51">
        <v>86</v>
      </c>
      <c r="B2509" s="51" t="s">
        <v>198</v>
      </c>
      <c r="C2509" s="51" t="s">
        <v>56</v>
      </c>
      <c r="D2509" s="51" t="s">
        <v>63</v>
      </c>
      <c r="E2509" s="51" t="s">
        <v>51</v>
      </c>
      <c r="F2509" s="51">
        <v>115</v>
      </c>
      <c r="G2509" s="51">
        <v>948</v>
      </c>
    </row>
    <row r="2510" spans="1:7">
      <c r="A2510" s="51">
        <v>86</v>
      </c>
      <c r="B2510" s="51" t="s">
        <v>198</v>
      </c>
      <c r="C2510" s="51" t="s">
        <v>56</v>
      </c>
      <c r="D2510" s="51" t="s">
        <v>63</v>
      </c>
      <c r="E2510" s="51" t="s">
        <v>52</v>
      </c>
      <c r="F2510" s="51">
        <v>175</v>
      </c>
      <c r="G2510" s="51">
        <v>948</v>
      </c>
    </row>
    <row r="2511" spans="1:7">
      <c r="A2511" s="51">
        <v>86</v>
      </c>
      <c r="B2511" s="51" t="s">
        <v>198</v>
      </c>
      <c r="C2511" s="51" t="s">
        <v>56</v>
      </c>
      <c r="D2511" s="51" t="s">
        <v>63</v>
      </c>
      <c r="E2511" s="51" t="s">
        <v>53</v>
      </c>
      <c r="F2511" s="51">
        <v>251</v>
      </c>
      <c r="G2511" s="51">
        <v>948</v>
      </c>
    </row>
    <row r="2512" spans="1:7">
      <c r="A2512" s="51">
        <v>86</v>
      </c>
      <c r="B2512" s="51" t="s">
        <v>198</v>
      </c>
      <c r="C2512" s="51" t="s">
        <v>56</v>
      </c>
      <c r="D2512" s="51" t="s">
        <v>46</v>
      </c>
      <c r="E2512" s="51" t="s">
        <v>49</v>
      </c>
      <c r="F2512" s="51">
        <v>48</v>
      </c>
      <c r="G2512" s="51">
        <v>909</v>
      </c>
    </row>
    <row r="2513" spans="1:7">
      <c r="A2513" s="51">
        <v>86</v>
      </c>
      <c r="B2513" s="51" t="s">
        <v>198</v>
      </c>
      <c r="C2513" s="51" t="s">
        <v>56</v>
      </c>
      <c r="D2513" s="51" t="s">
        <v>46</v>
      </c>
      <c r="E2513" s="51" t="s">
        <v>50</v>
      </c>
      <c r="F2513" s="51">
        <v>357</v>
      </c>
      <c r="G2513" s="51">
        <v>909</v>
      </c>
    </row>
    <row r="2514" spans="1:7">
      <c r="A2514" s="51">
        <v>86</v>
      </c>
      <c r="B2514" s="51" t="s">
        <v>198</v>
      </c>
      <c r="C2514" s="51" t="s">
        <v>56</v>
      </c>
      <c r="D2514" s="51" t="s">
        <v>46</v>
      </c>
      <c r="E2514" s="51" t="s">
        <v>51</v>
      </c>
      <c r="F2514" s="51">
        <v>96</v>
      </c>
      <c r="G2514" s="51">
        <v>909</v>
      </c>
    </row>
    <row r="2515" spans="1:7">
      <c r="A2515" s="51">
        <v>86</v>
      </c>
      <c r="B2515" s="51" t="s">
        <v>198</v>
      </c>
      <c r="C2515" s="51" t="s">
        <v>56</v>
      </c>
      <c r="D2515" s="51" t="s">
        <v>46</v>
      </c>
      <c r="E2515" s="51" t="s">
        <v>52</v>
      </c>
      <c r="F2515" s="51">
        <v>120</v>
      </c>
      <c r="G2515" s="51">
        <v>909</v>
      </c>
    </row>
    <row r="2516" spans="1:7">
      <c r="A2516" s="51">
        <v>86</v>
      </c>
      <c r="B2516" s="51" t="s">
        <v>198</v>
      </c>
      <c r="C2516" s="51" t="s">
        <v>56</v>
      </c>
      <c r="D2516" s="51" t="s">
        <v>46</v>
      </c>
      <c r="E2516" s="51" t="s">
        <v>53</v>
      </c>
      <c r="F2516" s="51">
        <v>288</v>
      </c>
      <c r="G2516" s="51">
        <v>909</v>
      </c>
    </row>
    <row r="2517" spans="1:7">
      <c r="A2517" s="51">
        <v>86</v>
      </c>
      <c r="B2517" s="51" t="s">
        <v>198</v>
      </c>
      <c r="C2517" s="51" t="s">
        <v>1273</v>
      </c>
      <c r="D2517" s="51" t="s">
        <v>63</v>
      </c>
      <c r="E2517" s="51" t="s">
        <v>50</v>
      </c>
      <c r="F2517" s="51">
        <v>33</v>
      </c>
      <c r="G2517" s="51">
        <v>945</v>
      </c>
    </row>
    <row r="2518" spans="1:7">
      <c r="A2518" s="51">
        <v>86</v>
      </c>
      <c r="B2518" s="51" t="s">
        <v>198</v>
      </c>
      <c r="C2518" s="51" t="s">
        <v>1273</v>
      </c>
      <c r="D2518" s="51" t="s">
        <v>63</v>
      </c>
      <c r="E2518" s="51" t="s">
        <v>51</v>
      </c>
      <c r="F2518" s="51">
        <v>66</v>
      </c>
      <c r="G2518" s="51">
        <v>945</v>
      </c>
    </row>
    <row r="2519" spans="1:7">
      <c r="A2519" s="51">
        <v>86</v>
      </c>
      <c r="B2519" s="51" t="s">
        <v>198</v>
      </c>
      <c r="C2519" s="51" t="s">
        <v>1273</v>
      </c>
      <c r="D2519" s="51" t="s">
        <v>63</v>
      </c>
      <c r="E2519" s="51" t="s">
        <v>52</v>
      </c>
      <c r="F2519" s="51">
        <v>338</v>
      </c>
      <c r="G2519" s="51">
        <v>945</v>
      </c>
    </row>
    <row r="2520" spans="1:7">
      <c r="A2520" s="51">
        <v>86</v>
      </c>
      <c r="B2520" s="51" t="s">
        <v>198</v>
      </c>
      <c r="C2520" s="51" t="s">
        <v>1273</v>
      </c>
      <c r="D2520" s="51" t="s">
        <v>63</v>
      </c>
      <c r="E2520" s="51" t="s">
        <v>53</v>
      </c>
      <c r="F2520" s="51">
        <v>508</v>
      </c>
      <c r="G2520" s="51">
        <v>945</v>
      </c>
    </row>
    <row r="2521" spans="1:7">
      <c r="A2521" s="51">
        <v>86</v>
      </c>
      <c r="B2521" s="51" t="s">
        <v>198</v>
      </c>
      <c r="C2521" s="51" t="s">
        <v>1273</v>
      </c>
      <c r="D2521" s="51" t="s">
        <v>46</v>
      </c>
      <c r="E2521" s="51" t="s">
        <v>50</v>
      </c>
      <c r="F2521" s="51">
        <v>36</v>
      </c>
      <c r="G2521" s="51">
        <v>987</v>
      </c>
    </row>
    <row r="2522" spans="1:7">
      <c r="A2522" s="51">
        <v>86</v>
      </c>
      <c r="B2522" s="51" t="s">
        <v>198</v>
      </c>
      <c r="C2522" s="51" t="s">
        <v>1273</v>
      </c>
      <c r="D2522" s="51" t="s">
        <v>46</v>
      </c>
      <c r="E2522" s="51" t="s">
        <v>51</v>
      </c>
      <c r="F2522" s="51">
        <v>103</v>
      </c>
      <c r="G2522" s="51">
        <v>987</v>
      </c>
    </row>
    <row r="2523" spans="1:7">
      <c r="A2523" s="51">
        <v>86</v>
      </c>
      <c r="B2523" s="51" t="s">
        <v>198</v>
      </c>
      <c r="C2523" s="51" t="s">
        <v>1273</v>
      </c>
      <c r="D2523" s="51" t="s">
        <v>46</v>
      </c>
      <c r="E2523" s="51" t="s">
        <v>52</v>
      </c>
      <c r="F2523" s="51">
        <v>304</v>
      </c>
      <c r="G2523" s="51">
        <v>987</v>
      </c>
    </row>
    <row r="2524" spans="1:7">
      <c r="A2524" s="51">
        <v>86</v>
      </c>
      <c r="B2524" s="51" t="s">
        <v>198</v>
      </c>
      <c r="C2524" s="51" t="s">
        <v>1273</v>
      </c>
      <c r="D2524" s="51" t="s">
        <v>46</v>
      </c>
      <c r="E2524" s="51" t="s">
        <v>53</v>
      </c>
      <c r="F2524" s="51">
        <v>544</v>
      </c>
      <c r="G2524" s="51">
        <v>987</v>
      </c>
    </row>
    <row r="2525" spans="1:7">
      <c r="A2525" s="51">
        <v>86</v>
      </c>
      <c r="B2525" s="51" t="s">
        <v>198</v>
      </c>
      <c r="C2525" s="51" t="s">
        <v>1274</v>
      </c>
      <c r="D2525" s="51" t="s">
        <v>63</v>
      </c>
      <c r="E2525" s="51" t="s">
        <v>51</v>
      </c>
      <c r="F2525" s="51">
        <v>10</v>
      </c>
      <c r="G2525" s="51">
        <v>106</v>
      </c>
    </row>
    <row r="2526" spans="1:7">
      <c r="A2526" s="51">
        <v>86</v>
      </c>
      <c r="B2526" s="51" t="s">
        <v>198</v>
      </c>
      <c r="C2526" s="51" t="s">
        <v>1274</v>
      </c>
      <c r="D2526" s="51" t="s">
        <v>63</v>
      </c>
      <c r="E2526" s="51" t="s">
        <v>52</v>
      </c>
      <c r="F2526" s="51">
        <v>29</v>
      </c>
      <c r="G2526" s="51">
        <v>106</v>
      </c>
    </row>
    <row r="2527" spans="1:7">
      <c r="A2527" s="51">
        <v>86</v>
      </c>
      <c r="B2527" s="51" t="s">
        <v>198</v>
      </c>
      <c r="C2527" s="51" t="s">
        <v>1274</v>
      </c>
      <c r="D2527" s="51" t="s">
        <v>63</v>
      </c>
      <c r="E2527" s="51" t="s">
        <v>53</v>
      </c>
      <c r="F2527" s="51">
        <v>67</v>
      </c>
      <c r="G2527" s="51">
        <v>106</v>
      </c>
    </row>
    <row r="2528" spans="1:7">
      <c r="A2528" s="51">
        <v>86</v>
      </c>
      <c r="B2528" s="51" t="s">
        <v>198</v>
      </c>
      <c r="C2528" s="51" t="s">
        <v>1274</v>
      </c>
      <c r="D2528" s="51" t="s">
        <v>46</v>
      </c>
      <c r="E2528" s="51" t="s">
        <v>50</v>
      </c>
      <c r="F2528" s="51">
        <v>4</v>
      </c>
      <c r="G2528" s="51">
        <v>96</v>
      </c>
    </row>
    <row r="2529" spans="1:7">
      <c r="A2529" s="51">
        <v>86</v>
      </c>
      <c r="B2529" s="51" t="s">
        <v>198</v>
      </c>
      <c r="C2529" s="51" t="s">
        <v>1274</v>
      </c>
      <c r="D2529" s="51" t="s">
        <v>46</v>
      </c>
      <c r="E2529" s="51" t="s">
        <v>51</v>
      </c>
      <c r="F2529" s="51">
        <v>10</v>
      </c>
      <c r="G2529" s="51">
        <v>96</v>
      </c>
    </row>
    <row r="2530" spans="1:7">
      <c r="A2530" s="51">
        <v>86</v>
      </c>
      <c r="B2530" s="51" t="s">
        <v>198</v>
      </c>
      <c r="C2530" s="51" t="s">
        <v>1274</v>
      </c>
      <c r="D2530" s="51" t="s">
        <v>46</v>
      </c>
      <c r="E2530" s="51" t="s">
        <v>52</v>
      </c>
      <c r="F2530" s="51">
        <v>30</v>
      </c>
      <c r="G2530" s="51">
        <v>96</v>
      </c>
    </row>
    <row r="2531" spans="1:7">
      <c r="A2531" s="51">
        <v>86</v>
      </c>
      <c r="B2531" s="51" t="s">
        <v>198</v>
      </c>
      <c r="C2531" s="51" t="s">
        <v>1274</v>
      </c>
      <c r="D2531" s="51" t="s">
        <v>46</v>
      </c>
      <c r="E2531" s="51" t="s">
        <v>53</v>
      </c>
      <c r="F2531" s="51">
        <v>52</v>
      </c>
      <c r="G2531" s="51">
        <v>96</v>
      </c>
    </row>
    <row r="2532" spans="1:7">
      <c r="A2532" s="51">
        <v>86</v>
      </c>
      <c r="B2532" s="51" t="s">
        <v>198</v>
      </c>
      <c r="C2532" s="51" t="s">
        <v>109</v>
      </c>
      <c r="D2532" s="51" t="s">
        <v>63</v>
      </c>
      <c r="E2532" s="51" t="s">
        <v>52</v>
      </c>
      <c r="F2532" s="51">
        <v>13</v>
      </c>
      <c r="G2532" s="51">
        <v>29</v>
      </c>
    </row>
    <row r="2533" spans="1:7">
      <c r="A2533" s="51">
        <v>86</v>
      </c>
      <c r="B2533" s="51" t="s">
        <v>198</v>
      </c>
      <c r="C2533" s="51" t="s">
        <v>109</v>
      </c>
      <c r="D2533" s="51" t="s">
        <v>63</v>
      </c>
      <c r="E2533" s="51" t="s">
        <v>53</v>
      </c>
      <c r="F2533" s="51">
        <v>16</v>
      </c>
      <c r="G2533" s="51">
        <v>29</v>
      </c>
    </row>
    <row r="2534" spans="1:7">
      <c r="A2534" s="51">
        <v>86</v>
      </c>
      <c r="B2534" s="51" t="s">
        <v>198</v>
      </c>
      <c r="C2534" s="51" t="s">
        <v>109</v>
      </c>
      <c r="D2534" s="51" t="s">
        <v>46</v>
      </c>
      <c r="E2534" s="51" t="s">
        <v>52</v>
      </c>
      <c r="F2534" s="51">
        <v>4</v>
      </c>
      <c r="G2534" s="51">
        <v>27</v>
      </c>
    </row>
    <row r="2535" spans="1:7">
      <c r="A2535" s="51">
        <v>86</v>
      </c>
      <c r="B2535" s="51" t="s">
        <v>198</v>
      </c>
      <c r="C2535" s="51" t="s">
        <v>109</v>
      </c>
      <c r="D2535" s="51" t="s">
        <v>46</v>
      </c>
      <c r="E2535" s="51" t="s">
        <v>53</v>
      </c>
      <c r="F2535" s="51">
        <v>23</v>
      </c>
      <c r="G2535" s="51">
        <v>27</v>
      </c>
    </row>
    <row r="2536" spans="1:7">
      <c r="A2536" s="51">
        <v>86</v>
      </c>
      <c r="B2536" s="51" t="s">
        <v>198</v>
      </c>
      <c r="C2536" s="51" t="s">
        <v>1275</v>
      </c>
      <c r="D2536" s="51" t="s">
        <v>63</v>
      </c>
      <c r="E2536" s="51" t="s">
        <v>51</v>
      </c>
      <c r="F2536" s="51">
        <v>3</v>
      </c>
      <c r="G2536" s="51">
        <v>309</v>
      </c>
    </row>
    <row r="2537" spans="1:7">
      <c r="A2537" s="51">
        <v>86</v>
      </c>
      <c r="B2537" s="51" t="s">
        <v>198</v>
      </c>
      <c r="C2537" s="51" t="s">
        <v>1275</v>
      </c>
      <c r="D2537" s="51" t="s">
        <v>63</v>
      </c>
      <c r="E2537" s="51" t="s">
        <v>52</v>
      </c>
      <c r="F2537" s="51">
        <v>75</v>
      </c>
      <c r="G2537" s="51">
        <v>309</v>
      </c>
    </row>
    <row r="2538" spans="1:7">
      <c r="A2538" s="51">
        <v>86</v>
      </c>
      <c r="B2538" s="51" t="s">
        <v>198</v>
      </c>
      <c r="C2538" s="51" t="s">
        <v>1275</v>
      </c>
      <c r="D2538" s="51" t="s">
        <v>63</v>
      </c>
      <c r="E2538" s="51" t="s">
        <v>53</v>
      </c>
      <c r="F2538" s="51">
        <v>231</v>
      </c>
      <c r="G2538" s="51">
        <v>309</v>
      </c>
    </row>
    <row r="2539" spans="1:7">
      <c r="A2539" s="51">
        <v>86</v>
      </c>
      <c r="B2539" s="51" t="s">
        <v>198</v>
      </c>
      <c r="C2539" s="51" t="s">
        <v>1275</v>
      </c>
      <c r="D2539" s="51" t="s">
        <v>46</v>
      </c>
      <c r="E2539" s="51" t="s">
        <v>51</v>
      </c>
      <c r="F2539" s="51">
        <v>8</v>
      </c>
      <c r="G2539" s="51">
        <v>442</v>
      </c>
    </row>
    <row r="2540" spans="1:7">
      <c r="A2540" s="51">
        <v>86</v>
      </c>
      <c r="B2540" s="51" t="s">
        <v>198</v>
      </c>
      <c r="C2540" s="51" t="s">
        <v>1275</v>
      </c>
      <c r="D2540" s="51" t="s">
        <v>46</v>
      </c>
      <c r="E2540" s="51" t="s">
        <v>52</v>
      </c>
      <c r="F2540" s="51">
        <v>126</v>
      </c>
      <c r="G2540" s="51">
        <v>442</v>
      </c>
    </row>
    <row r="2541" spans="1:7">
      <c r="A2541" s="51">
        <v>86</v>
      </c>
      <c r="B2541" s="51" t="s">
        <v>198</v>
      </c>
      <c r="C2541" s="51" t="s">
        <v>1275</v>
      </c>
      <c r="D2541" s="51" t="s">
        <v>46</v>
      </c>
      <c r="E2541" s="51" t="s">
        <v>53</v>
      </c>
      <c r="F2541" s="51">
        <v>308</v>
      </c>
      <c r="G2541" s="51">
        <v>442</v>
      </c>
    </row>
    <row r="2542" spans="1:7">
      <c r="A2542" s="51">
        <v>86</v>
      </c>
      <c r="B2542" s="51" t="s">
        <v>198</v>
      </c>
      <c r="C2542" s="51" t="s">
        <v>59</v>
      </c>
      <c r="D2542" s="51" t="s">
        <v>63</v>
      </c>
      <c r="E2542" s="51" t="s">
        <v>51</v>
      </c>
      <c r="F2542" s="51">
        <v>6</v>
      </c>
      <c r="G2542" s="51">
        <v>279</v>
      </c>
    </row>
    <row r="2543" spans="1:7">
      <c r="A2543" s="51">
        <v>86</v>
      </c>
      <c r="B2543" s="51" t="s">
        <v>198</v>
      </c>
      <c r="C2543" s="51" t="s">
        <v>59</v>
      </c>
      <c r="D2543" s="51" t="s">
        <v>63</v>
      </c>
      <c r="E2543" s="51" t="s">
        <v>52</v>
      </c>
      <c r="F2543" s="51">
        <v>69</v>
      </c>
      <c r="G2543" s="51">
        <v>279</v>
      </c>
    </row>
    <row r="2544" spans="1:7">
      <c r="A2544" s="51">
        <v>86</v>
      </c>
      <c r="B2544" s="51" t="s">
        <v>198</v>
      </c>
      <c r="C2544" s="51" t="s">
        <v>59</v>
      </c>
      <c r="D2544" s="51" t="s">
        <v>63</v>
      </c>
      <c r="E2544" s="51" t="s">
        <v>53</v>
      </c>
      <c r="F2544" s="51">
        <v>204</v>
      </c>
      <c r="G2544" s="51">
        <v>279</v>
      </c>
    </row>
    <row r="2545" spans="1:7">
      <c r="A2545" s="51">
        <v>86</v>
      </c>
      <c r="B2545" s="51" t="s">
        <v>198</v>
      </c>
      <c r="C2545" s="51" t="s">
        <v>59</v>
      </c>
      <c r="D2545" s="51" t="s">
        <v>46</v>
      </c>
      <c r="E2545" s="51" t="s">
        <v>51</v>
      </c>
      <c r="F2545" s="51">
        <v>3</v>
      </c>
      <c r="G2545" s="51">
        <v>353</v>
      </c>
    </row>
    <row r="2546" spans="1:7">
      <c r="A2546" s="51">
        <v>86</v>
      </c>
      <c r="B2546" s="51" t="s">
        <v>198</v>
      </c>
      <c r="C2546" s="51" t="s">
        <v>59</v>
      </c>
      <c r="D2546" s="51" t="s">
        <v>46</v>
      </c>
      <c r="E2546" s="51" t="s">
        <v>52</v>
      </c>
      <c r="F2546" s="51">
        <v>97</v>
      </c>
      <c r="G2546" s="51">
        <v>353</v>
      </c>
    </row>
    <row r="2547" spans="1:7">
      <c r="A2547" s="51">
        <v>86</v>
      </c>
      <c r="B2547" s="51" t="s">
        <v>198</v>
      </c>
      <c r="C2547" s="51" t="s">
        <v>59</v>
      </c>
      <c r="D2547" s="51" t="s">
        <v>46</v>
      </c>
      <c r="E2547" s="51" t="s">
        <v>53</v>
      </c>
      <c r="F2547" s="51">
        <v>253</v>
      </c>
      <c r="G2547" s="51">
        <v>353</v>
      </c>
    </row>
    <row r="2548" spans="1:7">
      <c r="A2548" s="51">
        <v>86</v>
      </c>
      <c r="B2548" s="51" t="s">
        <v>198</v>
      </c>
      <c r="C2548" s="51" t="s">
        <v>1276</v>
      </c>
      <c r="D2548" s="51" t="s">
        <v>63</v>
      </c>
      <c r="E2548" s="51" t="s">
        <v>52</v>
      </c>
      <c r="F2548" s="51">
        <v>1</v>
      </c>
      <c r="G2548" s="51">
        <v>95</v>
      </c>
    </row>
    <row r="2549" spans="1:7">
      <c r="A2549" s="51">
        <v>86</v>
      </c>
      <c r="B2549" s="51" t="s">
        <v>198</v>
      </c>
      <c r="C2549" s="51" t="s">
        <v>1276</v>
      </c>
      <c r="D2549" s="51" t="s">
        <v>63</v>
      </c>
      <c r="E2549" s="51" t="s">
        <v>53</v>
      </c>
      <c r="F2549" s="51">
        <v>94</v>
      </c>
      <c r="G2549" s="51">
        <v>95</v>
      </c>
    </row>
    <row r="2550" spans="1:7">
      <c r="A2550" s="51">
        <v>86</v>
      </c>
      <c r="B2550" s="51" t="s">
        <v>198</v>
      </c>
      <c r="C2550" s="51" t="s">
        <v>1276</v>
      </c>
      <c r="D2550" s="51" t="s">
        <v>46</v>
      </c>
      <c r="E2550" s="51" t="s">
        <v>52</v>
      </c>
      <c r="F2550" s="51">
        <v>2</v>
      </c>
      <c r="G2550" s="51">
        <v>147</v>
      </c>
    </row>
    <row r="2551" spans="1:7">
      <c r="A2551" s="51">
        <v>86</v>
      </c>
      <c r="B2551" s="51" t="s">
        <v>198</v>
      </c>
      <c r="C2551" s="51" t="s">
        <v>1276</v>
      </c>
      <c r="D2551" s="51" t="s">
        <v>46</v>
      </c>
      <c r="E2551" s="51" t="s">
        <v>53</v>
      </c>
      <c r="F2551" s="51">
        <v>145</v>
      </c>
      <c r="G2551" s="51">
        <v>147</v>
      </c>
    </row>
    <row r="2552" spans="1:7">
      <c r="A2552" s="51">
        <v>86</v>
      </c>
      <c r="B2552" s="51" t="s">
        <v>198</v>
      </c>
      <c r="C2552" s="51" t="s">
        <v>61</v>
      </c>
      <c r="D2552" s="51" t="s">
        <v>63</v>
      </c>
      <c r="E2552" s="51" t="s">
        <v>48</v>
      </c>
      <c r="F2552" s="51">
        <v>8</v>
      </c>
      <c r="G2552" s="51">
        <v>240</v>
      </c>
    </row>
    <row r="2553" spans="1:7">
      <c r="A2553" s="51">
        <v>86</v>
      </c>
      <c r="B2553" s="51" t="s">
        <v>198</v>
      </c>
      <c r="C2553" s="51" t="s">
        <v>61</v>
      </c>
      <c r="D2553" s="51" t="s">
        <v>63</v>
      </c>
      <c r="E2553" s="51" t="s">
        <v>49</v>
      </c>
      <c r="F2553" s="51">
        <v>7</v>
      </c>
      <c r="G2553" s="51">
        <v>240</v>
      </c>
    </row>
    <row r="2554" spans="1:7">
      <c r="A2554" s="51">
        <v>86</v>
      </c>
      <c r="B2554" s="51" t="s">
        <v>198</v>
      </c>
      <c r="C2554" s="51" t="s">
        <v>61</v>
      </c>
      <c r="D2554" s="51" t="s">
        <v>63</v>
      </c>
      <c r="E2554" s="51" t="s">
        <v>50</v>
      </c>
      <c r="F2554" s="51">
        <v>4</v>
      </c>
      <c r="G2554" s="51">
        <v>240</v>
      </c>
    </row>
    <row r="2555" spans="1:7">
      <c r="A2555" s="51">
        <v>86</v>
      </c>
      <c r="B2555" s="51" t="s">
        <v>198</v>
      </c>
      <c r="C2555" s="51" t="s">
        <v>61</v>
      </c>
      <c r="D2555" s="51" t="s">
        <v>63</v>
      </c>
      <c r="E2555" s="51" t="s">
        <v>51</v>
      </c>
      <c r="F2555" s="51">
        <v>1</v>
      </c>
      <c r="G2555" s="51">
        <v>240</v>
      </c>
    </row>
    <row r="2556" spans="1:7">
      <c r="A2556" s="51">
        <v>86</v>
      </c>
      <c r="B2556" s="51" t="s">
        <v>198</v>
      </c>
      <c r="C2556" s="51" t="s">
        <v>61</v>
      </c>
      <c r="D2556" s="51" t="s">
        <v>63</v>
      </c>
      <c r="E2556" s="51" t="s">
        <v>52</v>
      </c>
      <c r="F2556" s="51">
        <v>13</v>
      </c>
      <c r="G2556" s="51">
        <v>240</v>
      </c>
    </row>
    <row r="2557" spans="1:7">
      <c r="A2557" s="51">
        <v>86</v>
      </c>
      <c r="B2557" s="51" t="s">
        <v>198</v>
      </c>
      <c r="C2557" s="51" t="s">
        <v>61</v>
      </c>
      <c r="D2557" s="51" t="s">
        <v>63</v>
      </c>
      <c r="E2557" s="51" t="s">
        <v>53</v>
      </c>
      <c r="F2557" s="51">
        <v>207</v>
      </c>
      <c r="G2557" s="51">
        <v>240</v>
      </c>
    </row>
    <row r="2558" spans="1:7">
      <c r="A2558" s="51">
        <v>86</v>
      </c>
      <c r="B2558" s="51" t="s">
        <v>198</v>
      </c>
      <c r="C2558" s="51" t="s">
        <v>61</v>
      </c>
      <c r="D2558" s="51" t="s">
        <v>46</v>
      </c>
      <c r="E2558" s="51" t="s">
        <v>48</v>
      </c>
      <c r="F2558" s="51">
        <v>8</v>
      </c>
      <c r="G2558" s="51">
        <v>258</v>
      </c>
    </row>
    <row r="2559" spans="1:7">
      <c r="A2559" s="51">
        <v>86</v>
      </c>
      <c r="B2559" s="51" t="s">
        <v>198</v>
      </c>
      <c r="C2559" s="51" t="s">
        <v>61</v>
      </c>
      <c r="D2559" s="51" t="s">
        <v>46</v>
      </c>
      <c r="E2559" s="51" t="s">
        <v>49</v>
      </c>
      <c r="F2559" s="51">
        <v>7</v>
      </c>
      <c r="G2559" s="51">
        <v>258</v>
      </c>
    </row>
    <row r="2560" spans="1:7">
      <c r="A2560" s="51">
        <v>86</v>
      </c>
      <c r="B2560" s="51" t="s">
        <v>198</v>
      </c>
      <c r="C2560" s="51" t="s">
        <v>61</v>
      </c>
      <c r="D2560" s="51" t="s">
        <v>46</v>
      </c>
      <c r="E2560" s="51" t="s">
        <v>50</v>
      </c>
      <c r="F2560" s="51">
        <v>3</v>
      </c>
      <c r="G2560" s="51">
        <v>258</v>
      </c>
    </row>
    <row r="2561" spans="1:7">
      <c r="A2561" s="51">
        <v>86</v>
      </c>
      <c r="B2561" s="51" t="s">
        <v>198</v>
      </c>
      <c r="C2561" s="51" t="s">
        <v>61</v>
      </c>
      <c r="D2561" s="51" t="s">
        <v>46</v>
      </c>
      <c r="E2561" s="51" t="s">
        <v>51</v>
      </c>
      <c r="F2561" s="51">
        <v>6</v>
      </c>
      <c r="G2561" s="51">
        <v>258</v>
      </c>
    </row>
    <row r="2562" spans="1:7">
      <c r="A2562" s="51">
        <v>86</v>
      </c>
      <c r="B2562" s="51" t="s">
        <v>198</v>
      </c>
      <c r="C2562" s="51" t="s">
        <v>61</v>
      </c>
      <c r="D2562" s="51" t="s">
        <v>46</v>
      </c>
      <c r="E2562" s="51" t="s">
        <v>52</v>
      </c>
      <c r="F2562" s="51">
        <v>12</v>
      </c>
      <c r="G2562" s="51">
        <v>258</v>
      </c>
    </row>
    <row r="2563" spans="1:7">
      <c r="A2563" s="51">
        <v>86</v>
      </c>
      <c r="B2563" s="51" t="s">
        <v>198</v>
      </c>
      <c r="C2563" s="51" t="s">
        <v>61</v>
      </c>
      <c r="D2563" s="51" t="s">
        <v>46</v>
      </c>
      <c r="E2563" s="51" t="s">
        <v>53</v>
      </c>
      <c r="F2563" s="51">
        <v>222</v>
      </c>
      <c r="G2563" s="51">
        <v>258</v>
      </c>
    </row>
    <row r="2564" spans="1:7">
      <c r="A2564" s="51">
        <v>86</v>
      </c>
      <c r="B2564" s="51" t="s">
        <v>198</v>
      </c>
      <c r="C2564" s="51" t="s">
        <v>45</v>
      </c>
      <c r="D2564" s="51" t="s">
        <v>63</v>
      </c>
      <c r="E2564" s="51" t="s">
        <v>48</v>
      </c>
      <c r="F2564" s="51">
        <v>15</v>
      </c>
      <c r="G2564" s="51"/>
    </row>
    <row r="2565" spans="1:7">
      <c r="A2565" s="51">
        <v>86</v>
      </c>
      <c r="B2565" s="51" t="s">
        <v>198</v>
      </c>
      <c r="C2565" s="51" t="s">
        <v>45</v>
      </c>
      <c r="D2565" s="51" t="s">
        <v>63</v>
      </c>
      <c r="E2565" s="51" t="s">
        <v>49</v>
      </c>
      <c r="F2565" s="51">
        <v>5</v>
      </c>
      <c r="G2565" s="51"/>
    </row>
    <row r="2566" spans="1:7">
      <c r="A2566" s="51">
        <v>86</v>
      </c>
      <c r="B2566" s="51" t="s">
        <v>198</v>
      </c>
      <c r="C2566" s="51" t="s">
        <v>45</v>
      </c>
      <c r="D2566" s="51" t="s">
        <v>63</v>
      </c>
      <c r="E2566" s="51" t="s">
        <v>50</v>
      </c>
      <c r="F2566" s="51">
        <v>1</v>
      </c>
      <c r="G2566" s="51"/>
    </row>
    <row r="2567" spans="1:7">
      <c r="A2567" s="51">
        <v>86</v>
      </c>
      <c r="B2567" s="51" t="s">
        <v>198</v>
      </c>
      <c r="C2567" s="51" t="s">
        <v>45</v>
      </c>
      <c r="D2567" s="51" t="s">
        <v>63</v>
      </c>
      <c r="E2567" s="51" t="s">
        <v>51</v>
      </c>
      <c r="F2567" s="51">
        <v>1</v>
      </c>
      <c r="G2567" s="51"/>
    </row>
    <row r="2568" spans="1:7">
      <c r="A2568" s="51">
        <v>86</v>
      </c>
      <c r="B2568" s="51" t="s">
        <v>198</v>
      </c>
      <c r="C2568" s="51" t="s">
        <v>45</v>
      </c>
      <c r="D2568" s="51" t="s">
        <v>63</v>
      </c>
      <c r="E2568" s="51" t="s">
        <v>52</v>
      </c>
      <c r="F2568" s="51">
        <v>9</v>
      </c>
      <c r="G2568" s="51"/>
    </row>
    <row r="2569" spans="1:7">
      <c r="A2569" s="51">
        <v>86</v>
      </c>
      <c r="B2569" s="51" t="s">
        <v>198</v>
      </c>
      <c r="C2569" s="51" t="s">
        <v>45</v>
      </c>
      <c r="D2569" s="51" t="s">
        <v>63</v>
      </c>
      <c r="E2569" s="51" t="s">
        <v>53</v>
      </c>
      <c r="F2569" s="51">
        <v>34</v>
      </c>
      <c r="G2569" s="51"/>
    </row>
    <row r="2570" spans="1:7">
      <c r="A2570" s="51">
        <v>86</v>
      </c>
      <c r="B2570" s="51" t="s">
        <v>198</v>
      </c>
      <c r="C2570" s="51" t="s">
        <v>45</v>
      </c>
      <c r="D2570" s="51" t="s">
        <v>46</v>
      </c>
      <c r="E2570" s="51" t="s">
        <v>48</v>
      </c>
      <c r="F2570" s="51">
        <v>17</v>
      </c>
      <c r="G2570" s="51"/>
    </row>
    <row r="2571" spans="1:7">
      <c r="A2571" s="51">
        <v>86</v>
      </c>
      <c r="B2571" s="51" t="s">
        <v>198</v>
      </c>
      <c r="C2571" s="51" t="s">
        <v>45</v>
      </c>
      <c r="D2571" s="51" t="s">
        <v>46</v>
      </c>
      <c r="E2571" s="51" t="s">
        <v>49</v>
      </c>
      <c r="F2571" s="51">
        <v>3</v>
      </c>
      <c r="G2571" s="51"/>
    </row>
    <row r="2572" spans="1:7">
      <c r="A2572" s="51">
        <v>86</v>
      </c>
      <c r="B2572" s="51" t="s">
        <v>198</v>
      </c>
      <c r="C2572" s="51" t="s">
        <v>45</v>
      </c>
      <c r="D2572" s="51" t="s">
        <v>46</v>
      </c>
      <c r="E2572" s="51" t="s">
        <v>51</v>
      </c>
      <c r="F2572" s="51">
        <v>1</v>
      </c>
      <c r="G2572" s="51"/>
    </row>
    <row r="2573" spans="1:7">
      <c r="A2573" s="51">
        <v>86</v>
      </c>
      <c r="B2573" s="51" t="s">
        <v>198</v>
      </c>
      <c r="C2573" s="51" t="s">
        <v>45</v>
      </c>
      <c r="D2573" s="51" t="s">
        <v>46</v>
      </c>
      <c r="E2573" s="51" t="s">
        <v>52</v>
      </c>
      <c r="F2573" s="51">
        <v>5</v>
      </c>
      <c r="G2573" s="51"/>
    </row>
    <row r="2574" spans="1:7">
      <c r="A2574" s="51">
        <v>86</v>
      </c>
      <c r="B2574" s="51" t="s">
        <v>198</v>
      </c>
      <c r="C2574" s="51" t="s">
        <v>45</v>
      </c>
      <c r="D2574" s="51" t="s">
        <v>46</v>
      </c>
      <c r="E2574" s="51" t="s">
        <v>53</v>
      </c>
      <c r="F2574" s="51">
        <v>37</v>
      </c>
      <c r="G2574" s="51"/>
    </row>
    <row r="2575" spans="1:7">
      <c r="A2575" s="51">
        <v>88</v>
      </c>
      <c r="B2575" s="51" t="s">
        <v>199</v>
      </c>
      <c r="C2575" s="51" t="s">
        <v>1350</v>
      </c>
      <c r="D2575" s="51" t="s">
        <v>63</v>
      </c>
      <c r="E2575" s="51" t="s">
        <v>1349</v>
      </c>
      <c r="F2575" s="51">
        <v>1035</v>
      </c>
      <c r="G2575" s="51"/>
    </row>
    <row r="2576" spans="1:7">
      <c r="A2576" s="51">
        <v>88</v>
      </c>
      <c r="B2576" s="51" t="s">
        <v>199</v>
      </c>
      <c r="C2576" s="51" t="s">
        <v>1350</v>
      </c>
      <c r="D2576" s="51" t="s">
        <v>46</v>
      </c>
      <c r="E2576" s="51" t="s">
        <v>1349</v>
      </c>
      <c r="F2576" s="51">
        <v>942</v>
      </c>
      <c r="G2576" s="51"/>
    </row>
    <row r="2577" spans="1:7">
      <c r="A2577" s="51">
        <v>88</v>
      </c>
      <c r="B2577" s="51" t="s">
        <v>199</v>
      </c>
      <c r="C2577" s="51" t="s">
        <v>54</v>
      </c>
      <c r="D2577" s="51" t="s">
        <v>63</v>
      </c>
      <c r="E2577" s="51" t="s">
        <v>48</v>
      </c>
      <c r="F2577" s="51">
        <v>217</v>
      </c>
      <c r="G2577" s="51">
        <v>247</v>
      </c>
    </row>
    <row r="2578" spans="1:7">
      <c r="A2578" s="51">
        <v>88</v>
      </c>
      <c r="B2578" s="51" t="s">
        <v>199</v>
      </c>
      <c r="C2578" s="51" t="s">
        <v>54</v>
      </c>
      <c r="D2578" s="51" t="s">
        <v>63</v>
      </c>
      <c r="E2578" s="51" t="s">
        <v>49</v>
      </c>
      <c r="F2578" s="51">
        <v>19</v>
      </c>
      <c r="G2578" s="51">
        <v>247</v>
      </c>
    </row>
    <row r="2579" spans="1:7">
      <c r="A2579" s="51">
        <v>88</v>
      </c>
      <c r="B2579" s="51" t="s">
        <v>199</v>
      </c>
      <c r="C2579" s="51" t="s">
        <v>54</v>
      </c>
      <c r="D2579" s="51" t="s">
        <v>63</v>
      </c>
      <c r="E2579" s="51" t="s">
        <v>50</v>
      </c>
      <c r="F2579" s="51">
        <v>2</v>
      </c>
      <c r="G2579" s="51">
        <v>247</v>
      </c>
    </row>
    <row r="2580" spans="1:7">
      <c r="A2580" s="51">
        <v>88</v>
      </c>
      <c r="B2580" s="51" t="s">
        <v>199</v>
      </c>
      <c r="C2580" s="51" t="s">
        <v>54</v>
      </c>
      <c r="D2580" s="51" t="s">
        <v>63</v>
      </c>
      <c r="E2580" s="51" t="s">
        <v>52</v>
      </c>
      <c r="F2580" s="51">
        <v>6</v>
      </c>
      <c r="G2580" s="51">
        <v>247</v>
      </c>
    </row>
    <row r="2581" spans="1:7">
      <c r="A2581" s="51">
        <v>88</v>
      </c>
      <c r="B2581" s="51" t="s">
        <v>199</v>
      </c>
      <c r="C2581" s="51" t="s">
        <v>54</v>
      </c>
      <c r="D2581" s="51" t="s">
        <v>63</v>
      </c>
      <c r="E2581" s="51" t="s">
        <v>53</v>
      </c>
      <c r="F2581" s="51">
        <v>3</v>
      </c>
      <c r="G2581" s="51">
        <v>247</v>
      </c>
    </row>
    <row r="2582" spans="1:7">
      <c r="A2582" s="51">
        <v>88</v>
      </c>
      <c r="B2582" s="51" t="s">
        <v>199</v>
      </c>
      <c r="C2582" s="51" t="s">
        <v>54</v>
      </c>
      <c r="D2582" s="51" t="s">
        <v>46</v>
      </c>
      <c r="E2582" s="51" t="s">
        <v>48</v>
      </c>
      <c r="F2582" s="51">
        <v>213</v>
      </c>
      <c r="G2582" s="51">
        <v>235</v>
      </c>
    </row>
    <row r="2583" spans="1:7">
      <c r="A2583" s="51">
        <v>88</v>
      </c>
      <c r="B2583" s="51" t="s">
        <v>199</v>
      </c>
      <c r="C2583" s="51" t="s">
        <v>54</v>
      </c>
      <c r="D2583" s="51" t="s">
        <v>46</v>
      </c>
      <c r="E2583" s="51" t="s">
        <v>49</v>
      </c>
      <c r="F2583" s="51">
        <v>14</v>
      </c>
      <c r="G2583" s="51">
        <v>235</v>
      </c>
    </row>
    <row r="2584" spans="1:7">
      <c r="A2584" s="51">
        <v>88</v>
      </c>
      <c r="B2584" s="51" t="s">
        <v>199</v>
      </c>
      <c r="C2584" s="51" t="s">
        <v>54</v>
      </c>
      <c r="D2584" s="51" t="s">
        <v>46</v>
      </c>
      <c r="E2584" s="51" t="s">
        <v>50</v>
      </c>
      <c r="F2584" s="51">
        <v>3</v>
      </c>
      <c r="G2584" s="51">
        <v>235</v>
      </c>
    </row>
    <row r="2585" spans="1:7">
      <c r="A2585" s="51">
        <v>88</v>
      </c>
      <c r="B2585" s="51" t="s">
        <v>199</v>
      </c>
      <c r="C2585" s="51" t="s">
        <v>54</v>
      </c>
      <c r="D2585" s="51" t="s">
        <v>46</v>
      </c>
      <c r="E2585" s="51" t="s">
        <v>52</v>
      </c>
      <c r="F2585" s="51">
        <v>2</v>
      </c>
      <c r="G2585" s="51">
        <v>235</v>
      </c>
    </row>
    <row r="2586" spans="1:7">
      <c r="A2586" s="51">
        <v>88</v>
      </c>
      <c r="B2586" s="51" t="s">
        <v>199</v>
      </c>
      <c r="C2586" s="51" t="s">
        <v>54</v>
      </c>
      <c r="D2586" s="51" t="s">
        <v>46</v>
      </c>
      <c r="E2586" s="51" t="s">
        <v>53</v>
      </c>
      <c r="F2586" s="51">
        <v>3</v>
      </c>
      <c r="G2586" s="51">
        <v>235</v>
      </c>
    </row>
    <row r="2587" spans="1:7">
      <c r="A2587" s="51">
        <v>88</v>
      </c>
      <c r="B2587" s="51" t="s">
        <v>199</v>
      </c>
      <c r="C2587" s="51" t="s">
        <v>55</v>
      </c>
      <c r="D2587" s="51" t="s">
        <v>63</v>
      </c>
      <c r="E2587" s="51" t="s">
        <v>48</v>
      </c>
      <c r="F2587" s="51">
        <v>161</v>
      </c>
      <c r="G2587" s="51">
        <v>2193</v>
      </c>
    </row>
    <row r="2588" spans="1:7">
      <c r="A2588" s="51">
        <v>88</v>
      </c>
      <c r="B2588" s="51" t="s">
        <v>199</v>
      </c>
      <c r="C2588" s="51" t="s">
        <v>55</v>
      </c>
      <c r="D2588" s="51" t="s">
        <v>63</v>
      </c>
      <c r="E2588" s="51" t="s">
        <v>49</v>
      </c>
      <c r="F2588" s="51">
        <v>977</v>
      </c>
      <c r="G2588" s="51">
        <v>2193</v>
      </c>
    </row>
    <row r="2589" spans="1:7">
      <c r="A2589" s="51">
        <v>88</v>
      </c>
      <c r="B2589" s="51" t="s">
        <v>199</v>
      </c>
      <c r="C2589" s="51" t="s">
        <v>55</v>
      </c>
      <c r="D2589" s="51" t="s">
        <v>63</v>
      </c>
      <c r="E2589" s="51" t="s">
        <v>50</v>
      </c>
      <c r="F2589" s="51">
        <v>105</v>
      </c>
      <c r="G2589" s="51">
        <v>2193</v>
      </c>
    </row>
    <row r="2590" spans="1:7">
      <c r="A2590" s="51">
        <v>88</v>
      </c>
      <c r="B2590" s="51" t="s">
        <v>199</v>
      </c>
      <c r="C2590" s="51" t="s">
        <v>55</v>
      </c>
      <c r="D2590" s="51" t="s">
        <v>63</v>
      </c>
      <c r="E2590" s="51" t="s">
        <v>51</v>
      </c>
      <c r="F2590" s="51">
        <v>9</v>
      </c>
      <c r="G2590" s="51">
        <v>2193</v>
      </c>
    </row>
    <row r="2591" spans="1:7">
      <c r="A2591" s="51">
        <v>88</v>
      </c>
      <c r="B2591" s="51" t="s">
        <v>199</v>
      </c>
      <c r="C2591" s="51" t="s">
        <v>55</v>
      </c>
      <c r="D2591" s="51" t="s">
        <v>63</v>
      </c>
      <c r="E2591" s="51" t="s">
        <v>52</v>
      </c>
      <c r="F2591" s="51">
        <v>41</v>
      </c>
      <c r="G2591" s="51">
        <v>2193</v>
      </c>
    </row>
    <row r="2592" spans="1:7">
      <c r="A2592" s="51">
        <v>88</v>
      </c>
      <c r="B2592" s="51" t="s">
        <v>199</v>
      </c>
      <c r="C2592" s="51" t="s">
        <v>55</v>
      </c>
      <c r="D2592" s="51" t="s">
        <v>63</v>
      </c>
      <c r="E2592" s="51" t="s">
        <v>53</v>
      </c>
      <c r="F2592" s="51">
        <v>900</v>
      </c>
      <c r="G2592" s="51">
        <v>2193</v>
      </c>
    </row>
    <row r="2593" spans="1:7">
      <c r="A2593" s="51">
        <v>88</v>
      </c>
      <c r="B2593" s="51" t="s">
        <v>199</v>
      </c>
      <c r="C2593" s="51" t="s">
        <v>55</v>
      </c>
      <c r="D2593" s="51" t="s">
        <v>46</v>
      </c>
      <c r="E2593" s="51" t="s">
        <v>48</v>
      </c>
      <c r="F2593" s="51">
        <v>155</v>
      </c>
      <c r="G2593" s="51">
        <v>2165</v>
      </c>
    </row>
    <row r="2594" spans="1:7">
      <c r="A2594" s="51">
        <v>88</v>
      </c>
      <c r="B2594" s="51" t="s">
        <v>199</v>
      </c>
      <c r="C2594" s="51" t="s">
        <v>55</v>
      </c>
      <c r="D2594" s="51" t="s">
        <v>46</v>
      </c>
      <c r="E2594" s="51" t="s">
        <v>49</v>
      </c>
      <c r="F2594" s="51">
        <v>904</v>
      </c>
      <c r="G2594" s="51">
        <v>2165</v>
      </c>
    </row>
    <row r="2595" spans="1:7">
      <c r="A2595" s="51">
        <v>88</v>
      </c>
      <c r="B2595" s="51" t="s">
        <v>199</v>
      </c>
      <c r="C2595" s="51" t="s">
        <v>55</v>
      </c>
      <c r="D2595" s="51" t="s">
        <v>46</v>
      </c>
      <c r="E2595" s="51" t="s">
        <v>50</v>
      </c>
      <c r="F2595" s="51">
        <v>61</v>
      </c>
      <c r="G2595" s="51">
        <v>2165</v>
      </c>
    </row>
    <row r="2596" spans="1:7">
      <c r="A2596" s="51">
        <v>88</v>
      </c>
      <c r="B2596" s="51" t="s">
        <v>199</v>
      </c>
      <c r="C2596" s="51" t="s">
        <v>55</v>
      </c>
      <c r="D2596" s="51" t="s">
        <v>46</v>
      </c>
      <c r="E2596" s="51" t="s">
        <v>51</v>
      </c>
      <c r="F2596" s="51">
        <v>6</v>
      </c>
      <c r="G2596" s="51">
        <v>2165</v>
      </c>
    </row>
    <row r="2597" spans="1:7">
      <c r="A2597" s="51">
        <v>88</v>
      </c>
      <c r="B2597" s="51" t="s">
        <v>199</v>
      </c>
      <c r="C2597" s="51" t="s">
        <v>55</v>
      </c>
      <c r="D2597" s="51" t="s">
        <v>46</v>
      </c>
      <c r="E2597" s="51" t="s">
        <v>52</v>
      </c>
      <c r="F2597" s="51">
        <v>11</v>
      </c>
      <c r="G2597" s="51">
        <v>2165</v>
      </c>
    </row>
    <row r="2598" spans="1:7">
      <c r="A2598" s="51">
        <v>88</v>
      </c>
      <c r="B2598" s="51" t="s">
        <v>199</v>
      </c>
      <c r="C2598" s="51" t="s">
        <v>55</v>
      </c>
      <c r="D2598" s="51" t="s">
        <v>46</v>
      </c>
      <c r="E2598" s="51" t="s">
        <v>53</v>
      </c>
      <c r="F2598" s="51">
        <v>1028</v>
      </c>
      <c r="G2598" s="51">
        <v>2165</v>
      </c>
    </row>
    <row r="2599" spans="1:7">
      <c r="A2599" s="51">
        <v>88</v>
      </c>
      <c r="B2599" s="51" t="s">
        <v>199</v>
      </c>
      <c r="C2599" s="51" t="s">
        <v>56</v>
      </c>
      <c r="D2599" s="51" t="s">
        <v>63</v>
      </c>
      <c r="E2599" s="51" t="s">
        <v>49</v>
      </c>
      <c r="F2599" s="51">
        <v>112</v>
      </c>
      <c r="G2599" s="51">
        <v>2895</v>
      </c>
    </row>
    <row r="2600" spans="1:7">
      <c r="A2600" s="51">
        <v>88</v>
      </c>
      <c r="B2600" s="51" t="s">
        <v>199</v>
      </c>
      <c r="C2600" s="51" t="s">
        <v>56</v>
      </c>
      <c r="D2600" s="51" t="s">
        <v>63</v>
      </c>
      <c r="E2600" s="51" t="s">
        <v>50</v>
      </c>
      <c r="F2600" s="51">
        <v>696</v>
      </c>
      <c r="G2600" s="51">
        <v>2895</v>
      </c>
    </row>
    <row r="2601" spans="1:7">
      <c r="A2601" s="51">
        <v>88</v>
      </c>
      <c r="B2601" s="51" t="s">
        <v>199</v>
      </c>
      <c r="C2601" s="51" t="s">
        <v>56</v>
      </c>
      <c r="D2601" s="51" t="s">
        <v>63</v>
      </c>
      <c r="E2601" s="51" t="s">
        <v>51</v>
      </c>
      <c r="F2601" s="51">
        <v>136</v>
      </c>
      <c r="G2601" s="51">
        <v>2895</v>
      </c>
    </row>
    <row r="2602" spans="1:7">
      <c r="A2602" s="51">
        <v>88</v>
      </c>
      <c r="B2602" s="51" t="s">
        <v>199</v>
      </c>
      <c r="C2602" s="51" t="s">
        <v>56</v>
      </c>
      <c r="D2602" s="51" t="s">
        <v>63</v>
      </c>
      <c r="E2602" s="51" t="s">
        <v>52</v>
      </c>
      <c r="F2602" s="51">
        <v>241</v>
      </c>
      <c r="G2602" s="51">
        <v>2895</v>
      </c>
    </row>
    <row r="2603" spans="1:7">
      <c r="A2603" s="51">
        <v>88</v>
      </c>
      <c r="B2603" s="51" t="s">
        <v>199</v>
      </c>
      <c r="C2603" s="51" t="s">
        <v>56</v>
      </c>
      <c r="D2603" s="51" t="s">
        <v>63</v>
      </c>
      <c r="E2603" s="51" t="s">
        <v>53</v>
      </c>
      <c r="F2603" s="51">
        <v>1710</v>
      </c>
      <c r="G2603" s="51">
        <v>2895</v>
      </c>
    </row>
    <row r="2604" spans="1:7">
      <c r="A2604" s="51">
        <v>88</v>
      </c>
      <c r="B2604" s="51" t="s">
        <v>199</v>
      </c>
      <c r="C2604" s="51" t="s">
        <v>56</v>
      </c>
      <c r="D2604" s="51" t="s">
        <v>46</v>
      </c>
      <c r="E2604" s="51" t="s">
        <v>49</v>
      </c>
      <c r="F2604" s="51">
        <v>132</v>
      </c>
      <c r="G2604" s="51">
        <v>2455</v>
      </c>
    </row>
    <row r="2605" spans="1:7">
      <c r="A2605" s="51">
        <v>88</v>
      </c>
      <c r="B2605" s="51" t="s">
        <v>199</v>
      </c>
      <c r="C2605" s="51" t="s">
        <v>56</v>
      </c>
      <c r="D2605" s="51" t="s">
        <v>46</v>
      </c>
      <c r="E2605" s="51" t="s">
        <v>50</v>
      </c>
      <c r="F2605" s="51">
        <v>669</v>
      </c>
      <c r="G2605" s="51">
        <v>2455</v>
      </c>
    </row>
    <row r="2606" spans="1:7">
      <c r="A2606" s="51">
        <v>88</v>
      </c>
      <c r="B2606" s="51" t="s">
        <v>199</v>
      </c>
      <c r="C2606" s="51" t="s">
        <v>56</v>
      </c>
      <c r="D2606" s="51" t="s">
        <v>46</v>
      </c>
      <c r="E2606" s="51" t="s">
        <v>51</v>
      </c>
      <c r="F2606" s="51">
        <v>88</v>
      </c>
      <c r="G2606" s="51">
        <v>2455</v>
      </c>
    </row>
    <row r="2607" spans="1:7">
      <c r="A2607" s="51">
        <v>88</v>
      </c>
      <c r="B2607" s="51" t="s">
        <v>199</v>
      </c>
      <c r="C2607" s="51" t="s">
        <v>56</v>
      </c>
      <c r="D2607" s="51" t="s">
        <v>46</v>
      </c>
      <c r="E2607" s="51" t="s">
        <v>52</v>
      </c>
      <c r="F2607" s="51">
        <v>99</v>
      </c>
      <c r="G2607" s="51">
        <v>2455</v>
      </c>
    </row>
    <row r="2608" spans="1:7">
      <c r="A2608" s="51">
        <v>88</v>
      </c>
      <c r="B2608" s="51" t="s">
        <v>199</v>
      </c>
      <c r="C2608" s="51" t="s">
        <v>56</v>
      </c>
      <c r="D2608" s="51" t="s">
        <v>46</v>
      </c>
      <c r="E2608" s="51" t="s">
        <v>53</v>
      </c>
      <c r="F2608" s="51">
        <v>1467</v>
      </c>
      <c r="G2608" s="51">
        <v>2455</v>
      </c>
    </row>
    <row r="2609" spans="1:7">
      <c r="A2609" s="51">
        <v>88</v>
      </c>
      <c r="B2609" s="51" t="s">
        <v>199</v>
      </c>
      <c r="C2609" s="51" t="s">
        <v>1273</v>
      </c>
      <c r="D2609" s="51" t="s">
        <v>63</v>
      </c>
      <c r="E2609" s="51" t="s">
        <v>50</v>
      </c>
      <c r="F2609" s="51">
        <v>72</v>
      </c>
      <c r="G2609" s="51">
        <v>3370</v>
      </c>
    </row>
    <row r="2610" spans="1:7">
      <c r="A2610" s="51">
        <v>88</v>
      </c>
      <c r="B2610" s="51" t="s">
        <v>199</v>
      </c>
      <c r="C2610" s="51" t="s">
        <v>1273</v>
      </c>
      <c r="D2610" s="51" t="s">
        <v>63</v>
      </c>
      <c r="E2610" s="51" t="s">
        <v>51</v>
      </c>
      <c r="F2610" s="51">
        <v>237</v>
      </c>
      <c r="G2610" s="51">
        <v>3370</v>
      </c>
    </row>
    <row r="2611" spans="1:7">
      <c r="A2611" s="51">
        <v>88</v>
      </c>
      <c r="B2611" s="51" t="s">
        <v>199</v>
      </c>
      <c r="C2611" s="51" t="s">
        <v>1273</v>
      </c>
      <c r="D2611" s="51" t="s">
        <v>63</v>
      </c>
      <c r="E2611" s="51" t="s">
        <v>52</v>
      </c>
      <c r="F2611" s="51">
        <v>657</v>
      </c>
      <c r="G2611" s="51">
        <v>3370</v>
      </c>
    </row>
    <row r="2612" spans="1:7">
      <c r="A2612" s="51">
        <v>88</v>
      </c>
      <c r="B2612" s="51" t="s">
        <v>199</v>
      </c>
      <c r="C2612" s="51" t="s">
        <v>1273</v>
      </c>
      <c r="D2612" s="51" t="s">
        <v>63</v>
      </c>
      <c r="E2612" s="51" t="s">
        <v>53</v>
      </c>
      <c r="F2612" s="51">
        <v>2404</v>
      </c>
      <c r="G2612" s="51">
        <v>3370</v>
      </c>
    </row>
    <row r="2613" spans="1:7">
      <c r="A2613" s="51">
        <v>88</v>
      </c>
      <c r="B2613" s="51" t="s">
        <v>199</v>
      </c>
      <c r="C2613" s="51" t="s">
        <v>1273</v>
      </c>
      <c r="D2613" s="51" t="s">
        <v>46</v>
      </c>
      <c r="E2613" s="51" t="s">
        <v>50</v>
      </c>
      <c r="F2613" s="51">
        <v>100</v>
      </c>
      <c r="G2613" s="51">
        <v>3404</v>
      </c>
    </row>
    <row r="2614" spans="1:7">
      <c r="A2614" s="51">
        <v>88</v>
      </c>
      <c r="B2614" s="51" t="s">
        <v>199</v>
      </c>
      <c r="C2614" s="51" t="s">
        <v>1273</v>
      </c>
      <c r="D2614" s="51" t="s">
        <v>46</v>
      </c>
      <c r="E2614" s="51" t="s">
        <v>51</v>
      </c>
      <c r="F2614" s="51">
        <v>283</v>
      </c>
      <c r="G2614" s="51">
        <v>3404</v>
      </c>
    </row>
    <row r="2615" spans="1:7">
      <c r="A2615" s="51">
        <v>88</v>
      </c>
      <c r="B2615" s="51" t="s">
        <v>199</v>
      </c>
      <c r="C2615" s="51" t="s">
        <v>1273</v>
      </c>
      <c r="D2615" s="51" t="s">
        <v>46</v>
      </c>
      <c r="E2615" s="51" t="s">
        <v>52</v>
      </c>
      <c r="F2615" s="51">
        <v>570</v>
      </c>
      <c r="G2615" s="51">
        <v>3404</v>
      </c>
    </row>
    <row r="2616" spans="1:7">
      <c r="A2616" s="51">
        <v>88</v>
      </c>
      <c r="B2616" s="51" t="s">
        <v>199</v>
      </c>
      <c r="C2616" s="51" t="s">
        <v>1273</v>
      </c>
      <c r="D2616" s="51" t="s">
        <v>46</v>
      </c>
      <c r="E2616" s="51" t="s">
        <v>53</v>
      </c>
      <c r="F2616" s="51">
        <v>2451</v>
      </c>
      <c r="G2616" s="51">
        <v>3404</v>
      </c>
    </row>
    <row r="2617" spans="1:7">
      <c r="A2617" s="51">
        <v>88</v>
      </c>
      <c r="B2617" s="51" t="s">
        <v>199</v>
      </c>
      <c r="C2617" s="51" t="s">
        <v>1274</v>
      </c>
      <c r="D2617" s="51" t="s">
        <v>63</v>
      </c>
      <c r="E2617" s="51" t="s">
        <v>50</v>
      </c>
      <c r="F2617" s="51">
        <v>5</v>
      </c>
      <c r="G2617" s="51">
        <v>307</v>
      </c>
    </row>
    <row r="2618" spans="1:7">
      <c r="A2618" s="51">
        <v>88</v>
      </c>
      <c r="B2618" s="51" t="s">
        <v>199</v>
      </c>
      <c r="C2618" s="51" t="s">
        <v>1274</v>
      </c>
      <c r="D2618" s="51" t="s">
        <v>63</v>
      </c>
      <c r="E2618" s="51" t="s">
        <v>51</v>
      </c>
      <c r="F2618" s="51">
        <v>15</v>
      </c>
      <c r="G2618" s="51">
        <v>307</v>
      </c>
    </row>
    <row r="2619" spans="1:7">
      <c r="A2619" s="51">
        <v>88</v>
      </c>
      <c r="B2619" s="51" t="s">
        <v>199</v>
      </c>
      <c r="C2619" s="51" t="s">
        <v>1274</v>
      </c>
      <c r="D2619" s="51" t="s">
        <v>63</v>
      </c>
      <c r="E2619" s="51" t="s">
        <v>52</v>
      </c>
      <c r="F2619" s="51">
        <v>63</v>
      </c>
      <c r="G2619" s="51">
        <v>307</v>
      </c>
    </row>
    <row r="2620" spans="1:7">
      <c r="A2620" s="51">
        <v>88</v>
      </c>
      <c r="B2620" s="51" t="s">
        <v>199</v>
      </c>
      <c r="C2620" s="51" t="s">
        <v>1274</v>
      </c>
      <c r="D2620" s="51" t="s">
        <v>63</v>
      </c>
      <c r="E2620" s="51" t="s">
        <v>53</v>
      </c>
      <c r="F2620" s="51">
        <v>224</v>
      </c>
      <c r="G2620" s="51">
        <v>307</v>
      </c>
    </row>
    <row r="2621" spans="1:7">
      <c r="A2621" s="51">
        <v>88</v>
      </c>
      <c r="B2621" s="51" t="s">
        <v>199</v>
      </c>
      <c r="C2621" s="51" t="s">
        <v>1274</v>
      </c>
      <c r="D2621" s="51" t="s">
        <v>46</v>
      </c>
      <c r="E2621" s="51" t="s">
        <v>50</v>
      </c>
      <c r="F2621" s="51">
        <v>4</v>
      </c>
      <c r="G2621" s="51">
        <v>308</v>
      </c>
    </row>
    <row r="2622" spans="1:7">
      <c r="A2622" s="51">
        <v>88</v>
      </c>
      <c r="B2622" s="51" t="s">
        <v>199</v>
      </c>
      <c r="C2622" s="51" t="s">
        <v>1274</v>
      </c>
      <c r="D2622" s="51" t="s">
        <v>46</v>
      </c>
      <c r="E2622" s="51" t="s">
        <v>51</v>
      </c>
      <c r="F2622" s="51">
        <v>13</v>
      </c>
      <c r="G2622" s="51">
        <v>308</v>
      </c>
    </row>
    <row r="2623" spans="1:7">
      <c r="A2623" s="51">
        <v>88</v>
      </c>
      <c r="B2623" s="51" t="s">
        <v>199</v>
      </c>
      <c r="C2623" s="51" t="s">
        <v>1274</v>
      </c>
      <c r="D2623" s="51" t="s">
        <v>46</v>
      </c>
      <c r="E2623" s="51" t="s">
        <v>52</v>
      </c>
      <c r="F2623" s="51">
        <v>50</v>
      </c>
      <c r="G2623" s="51">
        <v>308</v>
      </c>
    </row>
    <row r="2624" spans="1:7">
      <c r="A2624" s="51">
        <v>88</v>
      </c>
      <c r="B2624" s="51" t="s">
        <v>199</v>
      </c>
      <c r="C2624" s="51" t="s">
        <v>1274</v>
      </c>
      <c r="D2624" s="51" t="s">
        <v>46</v>
      </c>
      <c r="E2624" s="51" t="s">
        <v>53</v>
      </c>
      <c r="F2624" s="51">
        <v>241</v>
      </c>
      <c r="G2624" s="51">
        <v>308</v>
      </c>
    </row>
    <row r="2625" spans="1:7">
      <c r="A2625" s="51">
        <v>88</v>
      </c>
      <c r="B2625" s="51" t="s">
        <v>199</v>
      </c>
      <c r="C2625" s="51" t="s">
        <v>109</v>
      </c>
      <c r="D2625" s="51" t="s">
        <v>63</v>
      </c>
      <c r="E2625" s="51" t="s">
        <v>50</v>
      </c>
      <c r="F2625" s="51">
        <v>2</v>
      </c>
      <c r="G2625" s="51">
        <v>38</v>
      </c>
    </row>
    <row r="2626" spans="1:7">
      <c r="A2626" s="51">
        <v>88</v>
      </c>
      <c r="B2626" s="51" t="s">
        <v>199</v>
      </c>
      <c r="C2626" s="51" t="s">
        <v>109</v>
      </c>
      <c r="D2626" s="51" t="s">
        <v>63</v>
      </c>
      <c r="E2626" s="51" t="s">
        <v>51</v>
      </c>
      <c r="F2626" s="51">
        <v>1</v>
      </c>
      <c r="G2626" s="51">
        <v>38</v>
      </c>
    </row>
    <row r="2627" spans="1:7">
      <c r="A2627" s="51">
        <v>88</v>
      </c>
      <c r="B2627" s="51" t="s">
        <v>199</v>
      </c>
      <c r="C2627" s="51" t="s">
        <v>109</v>
      </c>
      <c r="D2627" s="51" t="s">
        <v>63</v>
      </c>
      <c r="E2627" s="51" t="s">
        <v>52</v>
      </c>
      <c r="F2627" s="51">
        <v>1</v>
      </c>
      <c r="G2627" s="51">
        <v>38</v>
      </c>
    </row>
    <row r="2628" spans="1:7">
      <c r="A2628" s="51">
        <v>88</v>
      </c>
      <c r="B2628" s="51" t="s">
        <v>199</v>
      </c>
      <c r="C2628" s="51" t="s">
        <v>109</v>
      </c>
      <c r="D2628" s="51" t="s">
        <v>63</v>
      </c>
      <c r="E2628" s="51" t="s">
        <v>53</v>
      </c>
      <c r="F2628" s="51">
        <v>34</v>
      </c>
      <c r="G2628" s="51">
        <v>38</v>
      </c>
    </row>
    <row r="2629" spans="1:7">
      <c r="A2629" s="51">
        <v>88</v>
      </c>
      <c r="B2629" s="51" t="s">
        <v>199</v>
      </c>
      <c r="C2629" s="51" t="s">
        <v>109</v>
      </c>
      <c r="D2629" s="51" t="s">
        <v>46</v>
      </c>
      <c r="E2629" s="51" t="s">
        <v>51</v>
      </c>
      <c r="F2629" s="51">
        <v>2</v>
      </c>
      <c r="G2629" s="51">
        <v>59</v>
      </c>
    </row>
    <row r="2630" spans="1:7">
      <c r="A2630" s="51">
        <v>88</v>
      </c>
      <c r="B2630" s="51" t="s">
        <v>199</v>
      </c>
      <c r="C2630" s="51" t="s">
        <v>109</v>
      </c>
      <c r="D2630" s="51" t="s">
        <v>46</v>
      </c>
      <c r="E2630" s="51" t="s">
        <v>52</v>
      </c>
      <c r="F2630" s="51">
        <v>4</v>
      </c>
      <c r="G2630" s="51">
        <v>59</v>
      </c>
    </row>
    <row r="2631" spans="1:7">
      <c r="A2631" s="51">
        <v>88</v>
      </c>
      <c r="B2631" s="51" t="s">
        <v>199</v>
      </c>
      <c r="C2631" s="51" t="s">
        <v>109</v>
      </c>
      <c r="D2631" s="51" t="s">
        <v>46</v>
      </c>
      <c r="E2631" s="51" t="s">
        <v>53</v>
      </c>
      <c r="F2631" s="51">
        <v>53</v>
      </c>
      <c r="G2631" s="51">
        <v>59</v>
      </c>
    </row>
    <row r="2632" spans="1:7">
      <c r="A2632" s="51">
        <v>88</v>
      </c>
      <c r="B2632" s="51" t="s">
        <v>199</v>
      </c>
      <c r="C2632" s="51" t="s">
        <v>1275</v>
      </c>
      <c r="D2632" s="51" t="s">
        <v>63</v>
      </c>
      <c r="E2632" s="51" t="s">
        <v>51</v>
      </c>
      <c r="F2632" s="51">
        <v>4</v>
      </c>
      <c r="G2632" s="51">
        <v>1328</v>
      </c>
    </row>
    <row r="2633" spans="1:7">
      <c r="A2633" s="51">
        <v>88</v>
      </c>
      <c r="B2633" s="51" t="s">
        <v>199</v>
      </c>
      <c r="C2633" s="51" t="s">
        <v>1275</v>
      </c>
      <c r="D2633" s="51" t="s">
        <v>63</v>
      </c>
      <c r="E2633" s="51" t="s">
        <v>52</v>
      </c>
      <c r="F2633" s="51">
        <v>202</v>
      </c>
      <c r="G2633" s="51">
        <v>1328</v>
      </c>
    </row>
    <row r="2634" spans="1:7">
      <c r="A2634" s="51">
        <v>88</v>
      </c>
      <c r="B2634" s="51" t="s">
        <v>199</v>
      </c>
      <c r="C2634" s="51" t="s">
        <v>1275</v>
      </c>
      <c r="D2634" s="51" t="s">
        <v>63</v>
      </c>
      <c r="E2634" s="51" t="s">
        <v>53</v>
      </c>
      <c r="F2634" s="51">
        <v>1122</v>
      </c>
      <c r="G2634" s="51">
        <v>1328</v>
      </c>
    </row>
    <row r="2635" spans="1:7">
      <c r="A2635" s="51">
        <v>88</v>
      </c>
      <c r="B2635" s="51" t="s">
        <v>199</v>
      </c>
      <c r="C2635" s="51" t="s">
        <v>1275</v>
      </c>
      <c r="D2635" s="51" t="s">
        <v>46</v>
      </c>
      <c r="E2635" s="51" t="s">
        <v>50</v>
      </c>
      <c r="F2635" s="51">
        <v>1</v>
      </c>
      <c r="G2635" s="51">
        <v>2189</v>
      </c>
    </row>
    <row r="2636" spans="1:7">
      <c r="A2636" s="51">
        <v>88</v>
      </c>
      <c r="B2636" s="51" t="s">
        <v>199</v>
      </c>
      <c r="C2636" s="51" t="s">
        <v>1275</v>
      </c>
      <c r="D2636" s="51" t="s">
        <v>46</v>
      </c>
      <c r="E2636" s="51" t="s">
        <v>51</v>
      </c>
      <c r="F2636" s="51">
        <v>17</v>
      </c>
      <c r="G2636" s="51">
        <v>2189</v>
      </c>
    </row>
    <row r="2637" spans="1:7">
      <c r="A2637" s="51">
        <v>88</v>
      </c>
      <c r="B2637" s="51" t="s">
        <v>199</v>
      </c>
      <c r="C2637" s="51" t="s">
        <v>1275</v>
      </c>
      <c r="D2637" s="51" t="s">
        <v>46</v>
      </c>
      <c r="E2637" s="51" t="s">
        <v>52</v>
      </c>
      <c r="F2637" s="51">
        <v>300</v>
      </c>
      <c r="G2637" s="51">
        <v>2189</v>
      </c>
    </row>
    <row r="2638" spans="1:7">
      <c r="A2638" s="51">
        <v>88</v>
      </c>
      <c r="B2638" s="51" t="s">
        <v>199</v>
      </c>
      <c r="C2638" s="51" t="s">
        <v>1275</v>
      </c>
      <c r="D2638" s="51" t="s">
        <v>46</v>
      </c>
      <c r="E2638" s="51" t="s">
        <v>53</v>
      </c>
      <c r="F2638" s="51">
        <v>1871</v>
      </c>
      <c r="G2638" s="51">
        <v>2189</v>
      </c>
    </row>
    <row r="2639" spans="1:7">
      <c r="A2639" s="51">
        <v>88</v>
      </c>
      <c r="B2639" s="51" t="s">
        <v>199</v>
      </c>
      <c r="C2639" s="51" t="s">
        <v>59</v>
      </c>
      <c r="D2639" s="51" t="s">
        <v>63</v>
      </c>
      <c r="E2639" s="51" t="s">
        <v>51</v>
      </c>
      <c r="F2639" s="51">
        <v>21</v>
      </c>
      <c r="G2639" s="51">
        <v>1091</v>
      </c>
    </row>
    <row r="2640" spans="1:7">
      <c r="A2640" s="51">
        <v>88</v>
      </c>
      <c r="B2640" s="51" t="s">
        <v>199</v>
      </c>
      <c r="C2640" s="51" t="s">
        <v>59</v>
      </c>
      <c r="D2640" s="51" t="s">
        <v>63</v>
      </c>
      <c r="E2640" s="51" t="s">
        <v>52</v>
      </c>
      <c r="F2640" s="51">
        <v>228</v>
      </c>
      <c r="G2640" s="51">
        <v>1091</v>
      </c>
    </row>
    <row r="2641" spans="1:7">
      <c r="A2641" s="51">
        <v>88</v>
      </c>
      <c r="B2641" s="51" t="s">
        <v>199</v>
      </c>
      <c r="C2641" s="51" t="s">
        <v>59</v>
      </c>
      <c r="D2641" s="51" t="s">
        <v>63</v>
      </c>
      <c r="E2641" s="51" t="s">
        <v>53</v>
      </c>
      <c r="F2641" s="51">
        <v>842</v>
      </c>
      <c r="G2641" s="51">
        <v>1091</v>
      </c>
    </row>
    <row r="2642" spans="1:7">
      <c r="A2642" s="51">
        <v>88</v>
      </c>
      <c r="B2642" s="51" t="s">
        <v>199</v>
      </c>
      <c r="C2642" s="51" t="s">
        <v>59</v>
      </c>
      <c r="D2642" s="51" t="s">
        <v>46</v>
      </c>
      <c r="E2642" s="51" t="s">
        <v>51</v>
      </c>
      <c r="F2642" s="51">
        <v>28</v>
      </c>
      <c r="G2642" s="51">
        <v>1631</v>
      </c>
    </row>
    <row r="2643" spans="1:7">
      <c r="A2643" s="51">
        <v>88</v>
      </c>
      <c r="B2643" s="51" t="s">
        <v>199</v>
      </c>
      <c r="C2643" s="51" t="s">
        <v>59</v>
      </c>
      <c r="D2643" s="51" t="s">
        <v>46</v>
      </c>
      <c r="E2643" s="51" t="s">
        <v>52</v>
      </c>
      <c r="F2643" s="51">
        <v>381</v>
      </c>
      <c r="G2643" s="51">
        <v>1631</v>
      </c>
    </row>
    <row r="2644" spans="1:7">
      <c r="A2644" s="51">
        <v>88</v>
      </c>
      <c r="B2644" s="51" t="s">
        <v>199</v>
      </c>
      <c r="C2644" s="51" t="s">
        <v>59</v>
      </c>
      <c r="D2644" s="51" t="s">
        <v>46</v>
      </c>
      <c r="E2644" s="51" t="s">
        <v>53</v>
      </c>
      <c r="F2644" s="51">
        <v>1222</v>
      </c>
      <c r="G2644" s="51">
        <v>1631</v>
      </c>
    </row>
    <row r="2645" spans="1:7">
      <c r="A2645" s="51">
        <v>88</v>
      </c>
      <c r="B2645" s="51" t="s">
        <v>199</v>
      </c>
      <c r="C2645" s="51" t="s">
        <v>1276</v>
      </c>
      <c r="D2645" s="51" t="s">
        <v>63</v>
      </c>
      <c r="E2645" s="51" t="s">
        <v>52</v>
      </c>
      <c r="F2645" s="51">
        <v>7</v>
      </c>
      <c r="G2645" s="51">
        <v>224</v>
      </c>
    </row>
    <row r="2646" spans="1:7">
      <c r="A2646" s="51">
        <v>88</v>
      </c>
      <c r="B2646" s="51" t="s">
        <v>199</v>
      </c>
      <c r="C2646" s="51" t="s">
        <v>1276</v>
      </c>
      <c r="D2646" s="51" t="s">
        <v>63</v>
      </c>
      <c r="E2646" s="51" t="s">
        <v>53</v>
      </c>
      <c r="F2646" s="51">
        <v>217</v>
      </c>
      <c r="G2646" s="51">
        <v>224</v>
      </c>
    </row>
    <row r="2647" spans="1:7">
      <c r="A2647" s="51">
        <v>88</v>
      </c>
      <c r="B2647" s="51" t="s">
        <v>199</v>
      </c>
      <c r="C2647" s="51" t="s">
        <v>1276</v>
      </c>
      <c r="D2647" s="51" t="s">
        <v>46</v>
      </c>
      <c r="E2647" s="51" t="s">
        <v>52</v>
      </c>
      <c r="F2647" s="51">
        <v>11</v>
      </c>
      <c r="G2647" s="51">
        <v>365</v>
      </c>
    </row>
    <row r="2648" spans="1:7">
      <c r="A2648" s="51">
        <v>88</v>
      </c>
      <c r="B2648" s="51" t="s">
        <v>199</v>
      </c>
      <c r="C2648" s="51" t="s">
        <v>1276</v>
      </c>
      <c r="D2648" s="51" t="s">
        <v>46</v>
      </c>
      <c r="E2648" s="51" t="s">
        <v>53</v>
      </c>
      <c r="F2648" s="51">
        <v>354</v>
      </c>
      <c r="G2648" s="51">
        <v>365</v>
      </c>
    </row>
    <row r="2649" spans="1:7">
      <c r="A2649" s="51">
        <v>88</v>
      </c>
      <c r="B2649" s="51" t="s">
        <v>199</v>
      </c>
      <c r="C2649" s="51" t="s">
        <v>61</v>
      </c>
      <c r="D2649" s="51" t="s">
        <v>63</v>
      </c>
      <c r="E2649" s="51" t="s">
        <v>48</v>
      </c>
      <c r="F2649" s="51">
        <v>4</v>
      </c>
      <c r="G2649" s="51">
        <v>127</v>
      </c>
    </row>
    <row r="2650" spans="1:7">
      <c r="A2650" s="51">
        <v>88</v>
      </c>
      <c r="B2650" s="51" t="s">
        <v>199</v>
      </c>
      <c r="C2650" s="51" t="s">
        <v>61</v>
      </c>
      <c r="D2650" s="51" t="s">
        <v>63</v>
      </c>
      <c r="E2650" s="51" t="s">
        <v>49</v>
      </c>
      <c r="F2650" s="51">
        <v>7</v>
      </c>
      <c r="G2650" s="51">
        <v>127</v>
      </c>
    </row>
    <row r="2651" spans="1:7">
      <c r="A2651" s="51">
        <v>88</v>
      </c>
      <c r="B2651" s="51" t="s">
        <v>199</v>
      </c>
      <c r="C2651" s="51" t="s">
        <v>61</v>
      </c>
      <c r="D2651" s="51" t="s">
        <v>63</v>
      </c>
      <c r="E2651" s="51" t="s">
        <v>50</v>
      </c>
      <c r="F2651" s="51">
        <v>5</v>
      </c>
      <c r="G2651" s="51">
        <v>127</v>
      </c>
    </row>
    <row r="2652" spans="1:7">
      <c r="A2652" s="51">
        <v>88</v>
      </c>
      <c r="B2652" s="51" t="s">
        <v>199</v>
      </c>
      <c r="C2652" s="51" t="s">
        <v>61</v>
      </c>
      <c r="D2652" s="51" t="s">
        <v>63</v>
      </c>
      <c r="E2652" s="51" t="s">
        <v>51</v>
      </c>
      <c r="F2652" s="51">
        <v>2</v>
      </c>
      <c r="G2652" s="51">
        <v>127</v>
      </c>
    </row>
    <row r="2653" spans="1:7">
      <c r="A2653" s="51">
        <v>88</v>
      </c>
      <c r="B2653" s="51" t="s">
        <v>199</v>
      </c>
      <c r="C2653" s="51" t="s">
        <v>61</v>
      </c>
      <c r="D2653" s="51" t="s">
        <v>63</v>
      </c>
      <c r="E2653" s="51" t="s">
        <v>52</v>
      </c>
      <c r="F2653" s="51">
        <v>18</v>
      </c>
      <c r="G2653" s="51">
        <v>127</v>
      </c>
    </row>
    <row r="2654" spans="1:7">
      <c r="A2654" s="51">
        <v>88</v>
      </c>
      <c r="B2654" s="51" t="s">
        <v>199</v>
      </c>
      <c r="C2654" s="51" t="s">
        <v>61</v>
      </c>
      <c r="D2654" s="51" t="s">
        <v>63</v>
      </c>
      <c r="E2654" s="51" t="s">
        <v>53</v>
      </c>
      <c r="F2654" s="51">
        <v>91</v>
      </c>
      <c r="G2654" s="51">
        <v>127</v>
      </c>
    </row>
    <row r="2655" spans="1:7">
      <c r="A2655" s="51">
        <v>88</v>
      </c>
      <c r="B2655" s="51" t="s">
        <v>199</v>
      </c>
      <c r="C2655" s="51" t="s">
        <v>61</v>
      </c>
      <c r="D2655" s="51" t="s">
        <v>46</v>
      </c>
      <c r="E2655" s="51" t="s">
        <v>48</v>
      </c>
      <c r="F2655" s="51">
        <v>2</v>
      </c>
      <c r="G2655" s="51">
        <v>130</v>
      </c>
    </row>
    <row r="2656" spans="1:7">
      <c r="A2656" s="51">
        <v>88</v>
      </c>
      <c r="B2656" s="51" t="s">
        <v>199</v>
      </c>
      <c r="C2656" s="51" t="s">
        <v>61</v>
      </c>
      <c r="D2656" s="51" t="s">
        <v>46</v>
      </c>
      <c r="E2656" s="51" t="s">
        <v>49</v>
      </c>
      <c r="F2656" s="51">
        <v>6</v>
      </c>
      <c r="G2656" s="51">
        <v>130</v>
      </c>
    </row>
    <row r="2657" spans="1:7">
      <c r="A2657" s="51">
        <v>88</v>
      </c>
      <c r="B2657" s="51" t="s">
        <v>199</v>
      </c>
      <c r="C2657" s="51" t="s">
        <v>61</v>
      </c>
      <c r="D2657" s="51" t="s">
        <v>46</v>
      </c>
      <c r="E2657" s="51" t="s">
        <v>50</v>
      </c>
      <c r="F2657" s="51">
        <v>4</v>
      </c>
      <c r="G2657" s="51">
        <v>130</v>
      </c>
    </row>
    <row r="2658" spans="1:7">
      <c r="A2658" s="51">
        <v>88</v>
      </c>
      <c r="B2658" s="51" t="s">
        <v>199</v>
      </c>
      <c r="C2658" s="51" t="s">
        <v>61</v>
      </c>
      <c r="D2658" s="51" t="s">
        <v>46</v>
      </c>
      <c r="E2658" s="51" t="s">
        <v>52</v>
      </c>
      <c r="F2658" s="51">
        <v>8</v>
      </c>
      <c r="G2658" s="51">
        <v>130</v>
      </c>
    </row>
    <row r="2659" spans="1:7">
      <c r="A2659" s="51">
        <v>88</v>
      </c>
      <c r="B2659" s="51" t="s">
        <v>199</v>
      </c>
      <c r="C2659" s="51" t="s">
        <v>61</v>
      </c>
      <c r="D2659" s="51" t="s">
        <v>46</v>
      </c>
      <c r="E2659" s="51" t="s">
        <v>53</v>
      </c>
      <c r="F2659" s="51">
        <v>110</v>
      </c>
      <c r="G2659" s="51">
        <v>130</v>
      </c>
    </row>
    <row r="2660" spans="1:7">
      <c r="A2660" s="51">
        <v>88</v>
      </c>
      <c r="B2660" s="51" t="s">
        <v>199</v>
      </c>
      <c r="C2660" s="51" t="s">
        <v>45</v>
      </c>
      <c r="D2660" s="51" t="s">
        <v>63</v>
      </c>
      <c r="E2660" s="51" t="s">
        <v>48</v>
      </c>
      <c r="F2660" s="51">
        <v>14</v>
      </c>
      <c r="G2660" s="51"/>
    </row>
    <row r="2661" spans="1:7">
      <c r="A2661" s="51">
        <v>88</v>
      </c>
      <c r="B2661" s="51" t="s">
        <v>199</v>
      </c>
      <c r="C2661" s="51" t="s">
        <v>45</v>
      </c>
      <c r="D2661" s="51" t="s">
        <v>63</v>
      </c>
      <c r="E2661" s="51" t="s">
        <v>49</v>
      </c>
      <c r="F2661" s="51">
        <v>1</v>
      </c>
      <c r="G2661" s="51"/>
    </row>
    <row r="2662" spans="1:7">
      <c r="A2662" s="51">
        <v>88</v>
      </c>
      <c r="B2662" s="51" t="s">
        <v>199</v>
      </c>
      <c r="C2662" s="51" t="s">
        <v>45</v>
      </c>
      <c r="D2662" s="51" t="s">
        <v>63</v>
      </c>
      <c r="E2662" s="51" t="s">
        <v>50</v>
      </c>
      <c r="F2662" s="51">
        <v>3</v>
      </c>
      <c r="G2662" s="51"/>
    </row>
    <row r="2663" spans="1:7">
      <c r="A2663" s="51">
        <v>88</v>
      </c>
      <c r="B2663" s="51" t="s">
        <v>199</v>
      </c>
      <c r="C2663" s="51" t="s">
        <v>45</v>
      </c>
      <c r="D2663" s="51" t="s">
        <v>63</v>
      </c>
      <c r="E2663" s="51" t="s">
        <v>52</v>
      </c>
      <c r="F2663" s="51">
        <v>10</v>
      </c>
      <c r="G2663" s="51"/>
    </row>
    <row r="2664" spans="1:7">
      <c r="A2664" s="51">
        <v>88</v>
      </c>
      <c r="B2664" s="51" t="s">
        <v>199</v>
      </c>
      <c r="C2664" s="51" t="s">
        <v>45</v>
      </c>
      <c r="D2664" s="51" t="s">
        <v>63</v>
      </c>
      <c r="E2664" s="51" t="s">
        <v>53</v>
      </c>
      <c r="F2664" s="51">
        <v>37</v>
      </c>
      <c r="G2664" s="51"/>
    </row>
    <row r="2665" spans="1:7">
      <c r="A2665" s="51">
        <v>88</v>
      </c>
      <c r="B2665" s="51" t="s">
        <v>199</v>
      </c>
      <c r="C2665" s="51" t="s">
        <v>45</v>
      </c>
      <c r="D2665" s="51" t="s">
        <v>46</v>
      </c>
      <c r="E2665" s="51" t="s">
        <v>48</v>
      </c>
      <c r="F2665" s="51">
        <v>21</v>
      </c>
      <c r="G2665" s="51"/>
    </row>
    <row r="2666" spans="1:7">
      <c r="A2666" s="51">
        <v>88</v>
      </c>
      <c r="B2666" s="51" t="s">
        <v>199</v>
      </c>
      <c r="C2666" s="51" t="s">
        <v>45</v>
      </c>
      <c r="D2666" s="51" t="s">
        <v>46</v>
      </c>
      <c r="E2666" s="51" t="s">
        <v>49</v>
      </c>
      <c r="F2666" s="51">
        <v>4</v>
      </c>
      <c r="G2666" s="51"/>
    </row>
    <row r="2667" spans="1:7">
      <c r="A2667" s="51">
        <v>88</v>
      </c>
      <c r="B2667" s="51" t="s">
        <v>199</v>
      </c>
      <c r="C2667" s="51" t="s">
        <v>45</v>
      </c>
      <c r="D2667" s="51" t="s">
        <v>46</v>
      </c>
      <c r="E2667" s="51" t="s">
        <v>50</v>
      </c>
      <c r="F2667" s="51">
        <v>1</v>
      </c>
      <c r="G2667" s="51"/>
    </row>
    <row r="2668" spans="1:7">
      <c r="A2668" s="51">
        <v>88</v>
      </c>
      <c r="B2668" s="51" t="s">
        <v>199</v>
      </c>
      <c r="C2668" s="51" t="s">
        <v>45</v>
      </c>
      <c r="D2668" s="51" t="s">
        <v>46</v>
      </c>
      <c r="E2668" s="51" t="s">
        <v>52</v>
      </c>
      <c r="F2668" s="51">
        <v>8</v>
      </c>
      <c r="G2668" s="51"/>
    </row>
    <row r="2669" spans="1:7">
      <c r="A2669" s="51">
        <v>88</v>
      </c>
      <c r="B2669" s="51" t="s">
        <v>199</v>
      </c>
      <c r="C2669" s="51" t="s">
        <v>45</v>
      </c>
      <c r="D2669" s="51" t="s">
        <v>46</v>
      </c>
      <c r="E2669" s="51" t="s">
        <v>53</v>
      </c>
      <c r="F2669" s="51">
        <v>36</v>
      </c>
      <c r="G2669" s="51"/>
    </row>
    <row r="2670" spans="1:7">
      <c r="A2670" s="51">
        <v>91</v>
      </c>
      <c r="B2670" s="51" t="s">
        <v>200</v>
      </c>
      <c r="C2670" s="51" t="s">
        <v>1350</v>
      </c>
      <c r="D2670" s="51" t="s">
        <v>63</v>
      </c>
      <c r="E2670" s="51" t="s">
        <v>1349</v>
      </c>
      <c r="F2670" s="51">
        <v>18</v>
      </c>
      <c r="G2670" s="51"/>
    </row>
    <row r="2671" spans="1:7">
      <c r="A2671" s="51">
        <v>91</v>
      </c>
      <c r="B2671" s="51" t="s">
        <v>200</v>
      </c>
      <c r="C2671" s="51" t="s">
        <v>1350</v>
      </c>
      <c r="D2671" s="51" t="s">
        <v>46</v>
      </c>
      <c r="E2671" s="51" t="s">
        <v>1349</v>
      </c>
      <c r="F2671" s="51">
        <v>15</v>
      </c>
      <c r="G2671" s="51"/>
    </row>
    <row r="2672" spans="1:7">
      <c r="A2672" s="51">
        <v>91</v>
      </c>
      <c r="B2672" s="51" t="s">
        <v>200</v>
      </c>
      <c r="C2672" s="51" t="s">
        <v>54</v>
      </c>
      <c r="D2672" s="51" t="s">
        <v>63</v>
      </c>
      <c r="E2672" s="51" t="s">
        <v>48</v>
      </c>
      <c r="F2672" s="51">
        <v>1</v>
      </c>
      <c r="G2672" s="51">
        <v>1</v>
      </c>
    </row>
    <row r="2673" spans="1:7">
      <c r="A2673" s="51">
        <v>91</v>
      </c>
      <c r="B2673" s="51" t="s">
        <v>200</v>
      </c>
      <c r="C2673" s="51" t="s">
        <v>54</v>
      </c>
      <c r="D2673" s="51" t="s">
        <v>46</v>
      </c>
      <c r="E2673" s="51" t="s">
        <v>48</v>
      </c>
      <c r="F2673" s="51">
        <v>3</v>
      </c>
      <c r="G2673" s="51">
        <v>4</v>
      </c>
    </row>
    <row r="2674" spans="1:7">
      <c r="A2674" s="51">
        <v>91</v>
      </c>
      <c r="B2674" s="51" t="s">
        <v>200</v>
      </c>
      <c r="C2674" s="51" t="s">
        <v>54</v>
      </c>
      <c r="D2674" s="51" t="s">
        <v>46</v>
      </c>
      <c r="E2674" s="51" t="s">
        <v>49</v>
      </c>
      <c r="F2674" s="51">
        <v>1</v>
      </c>
      <c r="G2674" s="51">
        <v>4</v>
      </c>
    </row>
    <row r="2675" spans="1:7">
      <c r="A2675" s="51">
        <v>91</v>
      </c>
      <c r="B2675" s="51" t="s">
        <v>200</v>
      </c>
      <c r="C2675" s="51" t="s">
        <v>55</v>
      </c>
      <c r="D2675" s="51" t="s">
        <v>63</v>
      </c>
      <c r="E2675" s="51" t="s">
        <v>48</v>
      </c>
      <c r="F2675" s="51">
        <v>4</v>
      </c>
      <c r="G2675" s="51">
        <v>53</v>
      </c>
    </row>
    <row r="2676" spans="1:7">
      <c r="A2676" s="51">
        <v>91</v>
      </c>
      <c r="B2676" s="51" t="s">
        <v>200</v>
      </c>
      <c r="C2676" s="51" t="s">
        <v>55</v>
      </c>
      <c r="D2676" s="51" t="s">
        <v>63</v>
      </c>
      <c r="E2676" s="51" t="s">
        <v>49</v>
      </c>
      <c r="F2676" s="51">
        <v>11</v>
      </c>
      <c r="G2676" s="51">
        <v>53</v>
      </c>
    </row>
    <row r="2677" spans="1:7">
      <c r="A2677" s="51">
        <v>91</v>
      </c>
      <c r="B2677" s="51" t="s">
        <v>200</v>
      </c>
      <c r="C2677" s="51" t="s">
        <v>55</v>
      </c>
      <c r="D2677" s="51" t="s">
        <v>63</v>
      </c>
      <c r="E2677" s="51" t="s">
        <v>50</v>
      </c>
      <c r="F2677" s="51">
        <v>3</v>
      </c>
      <c r="G2677" s="51">
        <v>53</v>
      </c>
    </row>
    <row r="2678" spans="1:7">
      <c r="A2678" s="51">
        <v>91</v>
      </c>
      <c r="B2678" s="51" t="s">
        <v>200</v>
      </c>
      <c r="C2678" s="51" t="s">
        <v>55</v>
      </c>
      <c r="D2678" s="51" t="s">
        <v>63</v>
      </c>
      <c r="E2678" s="51" t="s">
        <v>52</v>
      </c>
      <c r="F2678" s="51">
        <v>1</v>
      </c>
      <c r="G2678" s="51">
        <v>53</v>
      </c>
    </row>
    <row r="2679" spans="1:7">
      <c r="A2679" s="51">
        <v>91</v>
      </c>
      <c r="B2679" s="51" t="s">
        <v>200</v>
      </c>
      <c r="C2679" s="51" t="s">
        <v>55</v>
      </c>
      <c r="D2679" s="51" t="s">
        <v>63</v>
      </c>
      <c r="E2679" s="51" t="s">
        <v>53</v>
      </c>
      <c r="F2679" s="51">
        <v>34</v>
      </c>
      <c r="G2679" s="51">
        <v>53</v>
      </c>
    </row>
    <row r="2680" spans="1:7">
      <c r="A2680" s="51">
        <v>91</v>
      </c>
      <c r="B2680" s="51" t="s">
        <v>200</v>
      </c>
      <c r="C2680" s="51" t="s">
        <v>55</v>
      </c>
      <c r="D2680" s="51" t="s">
        <v>46</v>
      </c>
      <c r="E2680" s="51" t="s">
        <v>48</v>
      </c>
      <c r="F2680" s="51">
        <v>4</v>
      </c>
      <c r="G2680" s="51">
        <v>46</v>
      </c>
    </row>
    <row r="2681" spans="1:7">
      <c r="A2681" s="51">
        <v>91</v>
      </c>
      <c r="B2681" s="51" t="s">
        <v>200</v>
      </c>
      <c r="C2681" s="51" t="s">
        <v>55</v>
      </c>
      <c r="D2681" s="51" t="s">
        <v>46</v>
      </c>
      <c r="E2681" s="51" t="s">
        <v>49</v>
      </c>
      <c r="F2681" s="51">
        <v>9</v>
      </c>
      <c r="G2681" s="51">
        <v>46</v>
      </c>
    </row>
    <row r="2682" spans="1:7">
      <c r="A2682" s="51">
        <v>91</v>
      </c>
      <c r="B2682" s="51" t="s">
        <v>200</v>
      </c>
      <c r="C2682" s="51" t="s">
        <v>55</v>
      </c>
      <c r="D2682" s="51" t="s">
        <v>46</v>
      </c>
      <c r="E2682" s="51" t="s">
        <v>50</v>
      </c>
      <c r="F2682" s="51">
        <v>5</v>
      </c>
      <c r="G2682" s="51">
        <v>46</v>
      </c>
    </row>
    <row r="2683" spans="1:7">
      <c r="A2683" s="51">
        <v>91</v>
      </c>
      <c r="B2683" s="51" t="s">
        <v>200</v>
      </c>
      <c r="C2683" s="51" t="s">
        <v>55</v>
      </c>
      <c r="D2683" s="51" t="s">
        <v>46</v>
      </c>
      <c r="E2683" s="51" t="s">
        <v>52</v>
      </c>
      <c r="F2683" s="51">
        <v>2</v>
      </c>
      <c r="G2683" s="51">
        <v>46</v>
      </c>
    </row>
    <row r="2684" spans="1:7">
      <c r="A2684" s="51">
        <v>91</v>
      </c>
      <c r="B2684" s="51" t="s">
        <v>200</v>
      </c>
      <c r="C2684" s="51" t="s">
        <v>55</v>
      </c>
      <c r="D2684" s="51" t="s">
        <v>46</v>
      </c>
      <c r="E2684" s="51" t="s">
        <v>53</v>
      </c>
      <c r="F2684" s="51">
        <v>26</v>
      </c>
      <c r="G2684" s="51">
        <v>46</v>
      </c>
    </row>
    <row r="2685" spans="1:7">
      <c r="A2685" s="51">
        <v>91</v>
      </c>
      <c r="B2685" s="51" t="s">
        <v>200</v>
      </c>
      <c r="C2685" s="51" t="s">
        <v>56</v>
      </c>
      <c r="D2685" s="51" t="s">
        <v>63</v>
      </c>
      <c r="E2685" s="51" t="s">
        <v>49</v>
      </c>
      <c r="F2685" s="51">
        <v>4</v>
      </c>
      <c r="G2685" s="51">
        <v>46</v>
      </c>
    </row>
    <row r="2686" spans="1:7">
      <c r="A2686" s="51">
        <v>91</v>
      </c>
      <c r="B2686" s="51" t="s">
        <v>200</v>
      </c>
      <c r="C2686" s="51" t="s">
        <v>56</v>
      </c>
      <c r="D2686" s="51" t="s">
        <v>63</v>
      </c>
      <c r="E2686" s="51" t="s">
        <v>50</v>
      </c>
      <c r="F2686" s="51">
        <v>11</v>
      </c>
      <c r="G2686" s="51">
        <v>46</v>
      </c>
    </row>
    <row r="2687" spans="1:7">
      <c r="A2687" s="51">
        <v>91</v>
      </c>
      <c r="B2687" s="51" t="s">
        <v>200</v>
      </c>
      <c r="C2687" s="51" t="s">
        <v>56</v>
      </c>
      <c r="D2687" s="51" t="s">
        <v>63</v>
      </c>
      <c r="E2687" s="51" t="s">
        <v>51</v>
      </c>
      <c r="F2687" s="51">
        <v>4</v>
      </c>
      <c r="G2687" s="51">
        <v>46</v>
      </c>
    </row>
    <row r="2688" spans="1:7">
      <c r="A2688" s="51">
        <v>91</v>
      </c>
      <c r="B2688" s="51" t="s">
        <v>200</v>
      </c>
      <c r="C2688" s="51" t="s">
        <v>56</v>
      </c>
      <c r="D2688" s="51" t="s">
        <v>63</v>
      </c>
      <c r="E2688" s="51" t="s">
        <v>52</v>
      </c>
      <c r="F2688" s="51">
        <v>11</v>
      </c>
      <c r="G2688" s="51">
        <v>46</v>
      </c>
    </row>
    <row r="2689" spans="1:7">
      <c r="A2689" s="51">
        <v>91</v>
      </c>
      <c r="B2689" s="51" t="s">
        <v>200</v>
      </c>
      <c r="C2689" s="51" t="s">
        <v>56</v>
      </c>
      <c r="D2689" s="51" t="s">
        <v>63</v>
      </c>
      <c r="E2689" s="51" t="s">
        <v>53</v>
      </c>
      <c r="F2689" s="51">
        <v>16</v>
      </c>
      <c r="G2689" s="51">
        <v>46</v>
      </c>
    </row>
    <row r="2690" spans="1:7">
      <c r="A2690" s="51">
        <v>91</v>
      </c>
      <c r="B2690" s="51" t="s">
        <v>200</v>
      </c>
      <c r="C2690" s="51" t="s">
        <v>56</v>
      </c>
      <c r="D2690" s="51" t="s">
        <v>46</v>
      </c>
      <c r="E2690" s="51" t="s">
        <v>49</v>
      </c>
      <c r="F2690" s="51">
        <v>2</v>
      </c>
      <c r="G2690" s="51">
        <v>28</v>
      </c>
    </row>
    <row r="2691" spans="1:7">
      <c r="A2691" s="51">
        <v>91</v>
      </c>
      <c r="B2691" s="51" t="s">
        <v>200</v>
      </c>
      <c r="C2691" s="51" t="s">
        <v>56</v>
      </c>
      <c r="D2691" s="51" t="s">
        <v>46</v>
      </c>
      <c r="E2691" s="51" t="s">
        <v>50</v>
      </c>
      <c r="F2691" s="51">
        <v>10</v>
      </c>
      <c r="G2691" s="51">
        <v>28</v>
      </c>
    </row>
    <row r="2692" spans="1:7">
      <c r="A2692" s="51">
        <v>91</v>
      </c>
      <c r="B2692" s="51" t="s">
        <v>200</v>
      </c>
      <c r="C2692" s="51" t="s">
        <v>56</v>
      </c>
      <c r="D2692" s="51" t="s">
        <v>46</v>
      </c>
      <c r="E2692" s="51" t="s">
        <v>51</v>
      </c>
      <c r="F2692" s="51">
        <v>2</v>
      </c>
      <c r="G2692" s="51">
        <v>28</v>
      </c>
    </row>
    <row r="2693" spans="1:7">
      <c r="A2693" s="51">
        <v>91</v>
      </c>
      <c r="B2693" s="51" t="s">
        <v>200</v>
      </c>
      <c r="C2693" s="51" t="s">
        <v>56</v>
      </c>
      <c r="D2693" s="51" t="s">
        <v>46</v>
      </c>
      <c r="E2693" s="51" t="s">
        <v>52</v>
      </c>
      <c r="F2693" s="51">
        <v>3</v>
      </c>
      <c r="G2693" s="51">
        <v>28</v>
      </c>
    </row>
    <row r="2694" spans="1:7">
      <c r="A2694" s="51">
        <v>91</v>
      </c>
      <c r="B2694" s="51" t="s">
        <v>200</v>
      </c>
      <c r="C2694" s="51" t="s">
        <v>56</v>
      </c>
      <c r="D2694" s="51" t="s">
        <v>46</v>
      </c>
      <c r="E2694" s="51" t="s">
        <v>53</v>
      </c>
      <c r="F2694" s="51">
        <v>11</v>
      </c>
      <c r="G2694" s="51">
        <v>28</v>
      </c>
    </row>
    <row r="2695" spans="1:7">
      <c r="A2695" s="51">
        <v>91</v>
      </c>
      <c r="B2695" s="51" t="s">
        <v>200</v>
      </c>
      <c r="C2695" s="51" t="s">
        <v>1273</v>
      </c>
      <c r="D2695" s="51" t="s">
        <v>63</v>
      </c>
      <c r="E2695" s="51" t="s">
        <v>50</v>
      </c>
      <c r="F2695" s="51">
        <v>2</v>
      </c>
      <c r="G2695" s="51">
        <v>46</v>
      </c>
    </row>
    <row r="2696" spans="1:7">
      <c r="A2696" s="51">
        <v>91</v>
      </c>
      <c r="B2696" s="51" t="s">
        <v>200</v>
      </c>
      <c r="C2696" s="51" t="s">
        <v>1273</v>
      </c>
      <c r="D2696" s="51" t="s">
        <v>63</v>
      </c>
      <c r="E2696" s="51" t="s">
        <v>51</v>
      </c>
      <c r="F2696" s="51">
        <v>2</v>
      </c>
      <c r="G2696" s="51">
        <v>46</v>
      </c>
    </row>
    <row r="2697" spans="1:7">
      <c r="A2697" s="51">
        <v>91</v>
      </c>
      <c r="B2697" s="51" t="s">
        <v>200</v>
      </c>
      <c r="C2697" s="51" t="s">
        <v>1273</v>
      </c>
      <c r="D2697" s="51" t="s">
        <v>63</v>
      </c>
      <c r="E2697" s="51" t="s">
        <v>52</v>
      </c>
      <c r="F2697" s="51">
        <v>18</v>
      </c>
      <c r="G2697" s="51">
        <v>46</v>
      </c>
    </row>
    <row r="2698" spans="1:7">
      <c r="A2698" s="51">
        <v>91</v>
      </c>
      <c r="B2698" s="51" t="s">
        <v>200</v>
      </c>
      <c r="C2698" s="51" t="s">
        <v>1273</v>
      </c>
      <c r="D2698" s="51" t="s">
        <v>63</v>
      </c>
      <c r="E2698" s="51" t="s">
        <v>53</v>
      </c>
      <c r="F2698" s="51">
        <v>24</v>
      </c>
      <c r="G2698" s="51">
        <v>46</v>
      </c>
    </row>
    <row r="2699" spans="1:7">
      <c r="A2699" s="51">
        <v>91</v>
      </c>
      <c r="B2699" s="51" t="s">
        <v>200</v>
      </c>
      <c r="C2699" s="51" t="s">
        <v>1273</v>
      </c>
      <c r="D2699" s="51" t="s">
        <v>46</v>
      </c>
      <c r="E2699" s="51" t="s">
        <v>50</v>
      </c>
      <c r="F2699" s="51">
        <v>3</v>
      </c>
      <c r="G2699" s="51">
        <v>31</v>
      </c>
    </row>
    <row r="2700" spans="1:7">
      <c r="A2700" s="51">
        <v>91</v>
      </c>
      <c r="B2700" s="51" t="s">
        <v>200</v>
      </c>
      <c r="C2700" s="51" t="s">
        <v>1273</v>
      </c>
      <c r="D2700" s="51" t="s">
        <v>46</v>
      </c>
      <c r="E2700" s="51" t="s">
        <v>51</v>
      </c>
      <c r="F2700" s="51">
        <v>3</v>
      </c>
      <c r="G2700" s="51">
        <v>31</v>
      </c>
    </row>
    <row r="2701" spans="1:7">
      <c r="A2701" s="51">
        <v>91</v>
      </c>
      <c r="B2701" s="51" t="s">
        <v>200</v>
      </c>
      <c r="C2701" s="51" t="s">
        <v>1273</v>
      </c>
      <c r="D2701" s="51" t="s">
        <v>46</v>
      </c>
      <c r="E2701" s="51" t="s">
        <v>52</v>
      </c>
      <c r="F2701" s="51">
        <v>10</v>
      </c>
      <c r="G2701" s="51">
        <v>31</v>
      </c>
    </row>
    <row r="2702" spans="1:7">
      <c r="A2702" s="51">
        <v>91</v>
      </c>
      <c r="B2702" s="51" t="s">
        <v>200</v>
      </c>
      <c r="C2702" s="51" t="s">
        <v>1273</v>
      </c>
      <c r="D2702" s="51" t="s">
        <v>46</v>
      </c>
      <c r="E2702" s="51" t="s">
        <v>53</v>
      </c>
      <c r="F2702" s="51">
        <v>15</v>
      </c>
      <c r="G2702" s="51">
        <v>31</v>
      </c>
    </row>
    <row r="2703" spans="1:7">
      <c r="A2703" s="51">
        <v>91</v>
      </c>
      <c r="B2703" s="51" t="s">
        <v>200</v>
      </c>
      <c r="C2703" s="51" t="s">
        <v>1274</v>
      </c>
      <c r="D2703" s="51" t="s">
        <v>63</v>
      </c>
      <c r="E2703" s="51" t="s">
        <v>50</v>
      </c>
      <c r="F2703" s="51">
        <v>1</v>
      </c>
      <c r="G2703" s="51">
        <v>11</v>
      </c>
    </row>
    <row r="2704" spans="1:7">
      <c r="A2704" s="51">
        <v>91</v>
      </c>
      <c r="B2704" s="51" t="s">
        <v>200</v>
      </c>
      <c r="C2704" s="51" t="s">
        <v>1274</v>
      </c>
      <c r="D2704" s="51" t="s">
        <v>63</v>
      </c>
      <c r="E2704" s="51" t="s">
        <v>51</v>
      </c>
      <c r="F2704" s="51">
        <v>1</v>
      </c>
      <c r="G2704" s="51">
        <v>11</v>
      </c>
    </row>
    <row r="2705" spans="1:7">
      <c r="A2705" s="51">
        <v>91</v>
      </c>
      <c r="B2705" s="51" t="s">
        <v>200</v>
      </c>
      <c r="C2705" s="51" t="s">
        <v>1274</v>
      </c>
      <c r="D2705" s="51" t="s">
        <v>63</v>
      </c>
      <c r="E2705" s="51" t="s">
        <v>52</v>
      </c>
      <c r="F2705" s="51">
        <v>4</v>
      </c>
      <c r="G2705" s="51">
        <v>11</v>
      </c>
    </row>
    <row r="2706" spans="1:7">
      <c r="A2706" s="51">
        <v>91</v>
      </c>
      <c r="B2706" s="51" t="s">
        <v>200</v>
      </c>
      <c r="C2706" s="51" t="s">
        <v>1274</v>
      </c>
      <c r="D2706" s="51" t="s">
        <v>63</v>
      </c>
      <c r="E2706" s="51" t="s">
        <v>53</v>
      </c>
      <c r="F2706" s="51">
        <v>5</v>
      </c>
      <c r="G2706" s="51">
        <v>11</v>
      </c>
    </row>
    <row r="2707" spans="1:7">
      <c r="A2707" s="51">
        <v>91</v>
      </c>
      <c r="B2707" s="51" t="s">
        <v>200</v>
      </c>
      <c r="C2707" s="51" t="s">
        <v>1274</v>
      </c>
      <c r="D2707" s="51" t="s">
        <v>46</v>
      </c>
      <c r="E2707" s="51" t="s">
        <v>52</v>
      </c>
      <c r="F2707" s="51">
        <v>1</v>
      </c>
      <c r="G2707" s="51">
        <v>1</v>
      </c>
    </row>
    <row r="2708" spans="1:7">
      <c r="A2708" s="51">
        <v>91</v>
      </c>
      <c r="B2708" s="51" t="s">
        <v>200</v>
      </c>
      <c r="C2708" s="51" t="s">
        <v>109</v>
      </c>
      <c r="D2708" s="51" t="s">
        <v>63</v>
      </c>
      <c r="E2708" s="51" t="s">
        <v>50</v>
      </c>
      <c r="F2708" s="51">
        <v>1</v>
      </c>
      <c r="G2708" s="51">
        <v>5</v>
      </c>
    </row>
    <row r="2709" spans="1:7">
      <c r="A2709" s="51">
        <v>91</v>
      </c>
      <c r="B2709" s="51" t="s">
        <v>200</v>
      </c>
      <c r="C2709" s="51" t="s">
        <v>109</v>
      </c>
      <c r="D2709" s="51" t="s">
        <v>63</v>
      </c>
      <c r="E2709" s="51" t="s">
        <v>52</v>
      </c>
      <c r="F2709" s="51">
        <v>1</v>
      </c>
      <c r="G2709" s="51">
        <v>5</v>
      </c>
    </row>
    <row r="2710" spans="1:7">
      <c r="A2710" s="51">
        <v>91</v>
      </c>
      <c r="B2710" s="51" t="s">
        <v>200</v>
      </c>
      <c r="C2710" s="51" t="s">
        <v>109</v>
      </c>
      <c r="D2710" s="51" t="s">
        <v>63</v>
      </c>
      <c r="E2710" s="51" t="s">
        <v>53</v>
      </c>
      <c r="F2710" s="51">
        <v>3</v>
      </c>
      <c r="G2710" s="51">
        <v>5</v>
      </c>
    </row>
    <row r="2711" spans="1:7">
      <c r="A2711" s="51">
        <v>91</v>
      </c>
      <c r="B2711" s="51" t="s">
        <v>200</v>
      </c>
      <c r="C2711" s="51" t="s">
        <v>109</v>
      </c>
      <c r="D2711" s="51" t="s">
        <v>46</v>
      </c>
      <c r="E2711" s="51" t="s">
        <v>51</v>
      </c>
      <c r="F2711" s="51">
        <v>1</v>
      </c>
      <c r="G2711" s="51">
        <v>2</v>
      </c>
    </row>
    <row r="2712" spans="1:7">
      <c r="A2712" s="51">
        <v>91</v>
      </c>
      <c r="B2712" s="51" t="s">
        <v>200</v>
      </c>
      <c r="C2712" s="51" t="s">
        <v>109</v>
      </c>
      <c r="D2712" s="51" t="s">
        <v>46</v>
      </c>
      <c r="E2712" s="51" t="s">
        <v>53</v>
      </c>
      <c r="F2712" s="51">
        <v>1</v>
      </c>
      <c r="G2712" s="51">
        <v>2</v>
      </c>
    </row>
    <row r="2713" spans="1:7">
      <c r="A2713" s="51">
        <v>91</v>
      </c>
      <c r="B2713" s="51" t="s">
        <v>200</v>
      </c>
      <c r="C2713" s="51" t="s">
        <v>1275</v>
      </c>
      <c r="D2713" s="51" t="s">
        <v>63</v>
      </c>
      <c r="E2713" s="51" t="s">
        <v>52</v>
      </c>
      <c r="F2713" s="51">
        <v>4</v>
      </c>
      <c r="G2713" s="51">
        <v>25</v>
      </c>
    </row>
    <row r="2714" spans="1:7">
      <c r="A2714" s="51">
        <v>91</v>
      </c>
      <c r="B2714" s="51" t="s">
        <v>200</v>
      </c>
      <c r="C2714" s="51" t="s">
        <v>1275</v>
      </c>
      <c r="D2714" s="51" t="s">
        <v>63</v>
      </c>
      <c r="E2714" s="51" t="s">
        <v>53</v>
      </c>
      <c r="F2714" s="51">
        <v>21</v>
      </c>
      <c r="G2714" s="51">
        <v>25</v>
      </c>
    </row>
    <row r="2715" spans="1:7">
      <c r="A2715" s="51">
        <v>91</v>
      </c>
      <c r="B2715" s="51" t="s">
        <v>200</v>
      </c>
      <c r="C2715" s="51" t="s">
        <v>1275</v>
      </c>
      <c r="D2715" s="51" t="s">
        <v>46</v>
      </c>
      <c r="E2715" s="51" t="s">
        <v>52</v>
      </c>
      <c r="F2715" s="51">
        <v>6</v>
      </c>
      <c r="G2715" s="51">
        <v>25</v>
      </c>
    </row>
    <row r="2716" spans="1:7">
      <c r="A2716" s="51">
        <v>91</v>
      </c>
      <c r="B2716" s="51" t="s">
        <v>200</v>
      </c>
      <c r="C2716" s="51" t="s">
        <v>1275</v>
      </c>
      <c r="D2716" s="51" t="s">
        <v>46</v>
      </c>
      <c r="E2716" s="51" t="s">
        <v>53</v>
      </c>
      <c r="F2716" s="51">
        <v>19</v>
      </c>
      <c r="G2716" s="51">
        <v>25</v>
      </c>
    </row>
    <row r="2717" spans="1:7">
      <c r="A2717" s="51">
        <v>91</v>
      </c>
      <c r="B2717" s="51" t="s">
        <v>200</v>
      </c>
      <c r="C2717" s="51" t="s">
        <v>59</v>
      </c>
      <c r="D2717" s="51" t="s">
        <v>63</v>
      </c>
      <c r="E2717" s="51" t="s">
        <v>52</v>
      </c>
      <c r="F2717" s="51">
        <v>4</v>
      </c>
      <c r="G2717" s="51">
        <v>32</v>
      </c>
    </row>
    <row r="2718" spans="1:7">
      <c r="A2718" s="51">
        <v>91</v>
      </c>
      <c r="B2718" s="51" t="s">
        <v>200</v>
      </c>
      <c r="C2718" s="51" t="s">
        <v>59</v>
      </c>
      <c r="D2718" s="51" t="s">
        <v>63</v>
      </c>
      <c r="E2718" s="51" t="s">
        <v>53</v>
      </c>
      <c r="F2718" s="51">
        <v>28</v>
      </c>
      <c r="G2718" s="51">
        <v>32</v>
      </c>
    </row>
    <row r="2719" spans="1:7">
      <c r="A2719" s="51">
        <v>91</v>
      </c>
      <c r="B2719" s="51" t="s">
        <v>200</v>
      </c>
      <c r="C2719" s="51" t="s">
        <v>59</v>
      </c>
      <c r="D2719" s="51" t="s">
        <v>46</v>
      </c>
      <c r="E2719" s="51" t="s">
        <v>52</v>
      </c>
      <c r="F2719" s="51">
        <v>6</v>
      </c>
      <c r="G2719" s="51">
        <v>33</v>
      </c>
    </row>
    <row r="2720" spans="1:7">
      <c r="A2720" s="51">
        <v>91</v>
      </c>
      <c r="B2720" s="51" t="s">
        <v>200</v>
      </c>
      <c r="C2720" s="51" t="s">
        <v>59</v>
      </c>
      <c r="D2720" s="51" t="s">
        <v>46</v>
      </c>
      <c r="E2720" s="51" t="s">
        <v>53</v>
      </c>
      <c r="F2720" s="51">
        <v>27</v>
      </c>
      <c r="G2720" s="51">
        <v>33</v>
      </c>
    </row>
    <row r="2721" spans="1:7">
      <c r="A2721" s="51">
        <v>91</v>
      </c>
      <c r="B2721" s="51" t="s">
        <v>200</v>
      </c>
      <c r="C2721" s="51" t="s">
        <v>1276</v>
      </c>
      <c r="D2721" s="51" t="s">
        <v>63</v>
      </c>
      <c r="E2721" s="51" t="s">
        <v>53</v>
      </c>
      <c r="F2721" s="51">
        <v>15</v>
      </c>
      <c r="G2721" s="51">
        <v>15</v>
      </c>
    </row>
    <row r="2722" spans="1:7">
      <c r="A2722" s="51">
        <v>91</v>
      </c>
      <c r="B2722" s="51" t="s">
        <v>200</v>
      </c>
      <c r="C2722" s="51" t="s">
        <v>1276</v>
      </c>
      <c r="D2722" s="51" t="s">
        <v>46</v>
      </c>
      <c r="E2722" s="51" t="s">
        <v>52</v>
      </c>
      <c r="F2722" s="51">
        <v>1</v>
      </c>
      <c r="G2722" s="51">
        <v>15</v>
      </c>
    </row>
    <row r="2723" spans="1:7">
      <c r="A2723" s="51">
        <v>91</v>
      </c>
      <c r="B2723" s="51" t="s">
        <v>200</v>
      </c>
      <c r="C2723" s="51" t="s">
        <v>1276</v>
      </c>
      <c r="D2723" s="51" t="s">
        <v>46</v>
      </c>
      <c r="E2723" s="51" t="s">
        <v>53</v>
      </c>
      <c r="F2723" s="51">
        <v>14</v>
      </c>
      <c r="G2723" s="51">
        <v>15</v>
      </c>
    </row>
    <row r="2724" spans="1:7">
      <c r="A2724" s="51">
        <v>91</v>
      </c>
      <c r="B2724" s="51" t="s">
        <v>200</v>
      </c>
      <c r="C2724" s="51" t="s">
        <v>61</v>
      </c>
      <c r="D2724" s="51" t="s">
        <v>63</v>
      </c>
      <c r="E2724" s="51" t="s">
        <v>49</v>
      </c>
      <c r="F2724" s="51">
        <v>1</v>
      </c>
      <c r="G2724" s="51">
        <v>8</v>
      </c>
    </row>
    <row r="2725" spans="1:7">
      <c r="A2725" s="51">
        <v>91</v>
      </c>
      <c r="B2725" s="51" t="s">
        <v>200</v>
      </c>
      <c r="C2725" s="51" t="s">
        <v>61</v>
      </c>
      <c r="D2725" s="51" t="s">
        <v>63</v>
      </c>
      <c r="E2725" s="51" t="s">
        <v>52</v>
      </c>
      <c r="F2725" s="51">
        <v>1</v>
      </c>
      <c r="G2725" s="51">
        <v>8</v>
      </c>
    </row>
    <row r="2726" spans="1:7">
      <c r="A2726" s="51">
        <v>91</v>
      </c>
      <c r="B2726" s="51" t="s">
        <v>200</v>
      </c>
      <c r="C2726" s="51" t="s">
        <v>61</v>
      </c>
      <c r="D2726" s="51" t="s">
        <v>63</v>
      </c>
      <c r="E2726" s="51" t="s">
        <v>53</v>
      </c>
      <c r="F2726" s="51">
        <v>6</v>
      </c>
      <c r="G2726" s="51">
        <v>8</v>
      </c>
    </row>
    <row r="2727" spans="1:7">
      <c r="A2727" s="51">
        <v>91</v>
      </c>
      <c r="B2727" s="51" t="s">
        <v>200</v>
      </c>
      <c r="C2727" s="51" t="s">
        <v>61</v>
      </c>
      <c r="D2727" s="51" t="s">
        <v>46</v>
      </c>
      <c r="E2727" s="51" t="s">
        <v>53</v>
      </c>
      <c r="F2727" s="51">
        <v>12</v>
      </c>
      <c r="G2727" s="51">
        <v>12</v>
      </c>
    </row>
    <row r="2728" spans="1:7">
      <c r="A2728" s="51">
        <v>91</v>
      </c>
      <c r="B2728" s="51" t="s">
        <v>200</v>
      </c>
      <c r="C2728" s="51" t="s">
        <v>45</v>
      </c>
      <c r="D2728" s="51" t="s">
        <v>63</v>
      </c>
      <c r="E2728" s="51" t="s">
        <v>50</v>
      </c>
      <c r="F2728" s="51">
        <v>1</v>
      </c>
      <c r="G2728" s="51"/>
    </row>
    <row r="2729" spans="1:7">
      <c r="A2729" s="51">
        <v>91</v>
      </c>
      <c r="B2729" s="51" t="s">
        <v>200</v>
      </c>
      <c r="C2729" s="51" t="s">
        <v>45</v>
      </c>
      <c r="D2729" s="51" t="s">
        <v>63</v>
      </c>
      <c r="E2729" s="51" t="s">
        <v>52</v>
      </c>
      <c r="F2729" s="51">
        <v>3</v>
      </c>
      <c r="G2729" s="51"/>
    </row>
    <row r="2730" spans="1:7">
      <c r="A2730" s="51">
        <v>91</v>
      </c>
      <c r="B2730" s="51" t="s">
        <v>200</v>
      </c>
      <c r="C2730" s="51" t="s">
        <v>45</v>
      </c>
      <c r="D2730" s="51" t="s">
        <v>63</v>
      </c>
      <c r="E2730" s="51" t="s">
        <v>53</v>
      </c>
      <c r="F2730" s="51">
        <v>7</v>
      </c>
      <c r="G2730" s="51"/>
    </row>
    <row r="2731" spans="1:7">
      <c r="A2731" s="51">
        <v>91</v>
      </c>
      <c r="B2731" s="51" t="s">
        <v>200</v>
      </c>
      <c r="C2731" s="51" t="s">
        <v>45</v>
      </c>
      <c r="D2731" s="51" t="s">
        <v>46</v>
      </c>
      <c r="E2731" s="51" t="s">
        <v>50</v>
      </c>
      <c r="F2731" s="51">
        <v>1</v>
      </c>
      <c r="G2731" s="51"/>
    </row>
    <row r="2732" spans="1:7">
      <c r="A2732" s="51">
        <v>91</v>
      </c>
      <c r="B2732" s="51" t="s">
        <v>200</v>
      </c>
      <c r="C2732" s="51" t="s">
        <v>45</v>
      </c>
      <c r="D2732" s="51" t="s">
        <v>46</v>
      </c>
      <c r="E2732" s="51" t="s">
        <v>53</v>
      </c>
      <c r="F2732" s="51">
        <v>2</v>
      </c>
      <c r="G2732" s="51"/>
    </row>
    <row r="2733" spans="1:7">
      <c r="A2733" s="51">
        <v>94</v>
      </c>
      <c r="B2733" s="51" t="s">
        <v>201</v>
      </c>
      <c r="C2733" s="51" t="s">
        <v>1350</v>
      </c>
      <c r="D2733" s="51" t="s">
        <v>63</v>
      </c>
      <c r="E2733" s="51" t="s">
        <v>1349</v>
      </c>
      <c r="F2733" s="51">
        <v>20</v>
      </c>
      <c r="G2733" s="51"/>
    </row>
    <row r="2734" spans="1:7">
      <c r="A2734" s="51">
        <v>94</v>
      </c>
      <c r="B2734" s="51" t="s">
        <v>201</v>
      </c>
      <c r="C2734" s="51" t="s">
        <v>1350</v>
      </c>
      <c r="D2734" s="51" t="s">
        <v>46</v>
      </c>
      <c r="E2734" s="51" t="s">
        <v>1349</v>
      </c>
      <c r="F2734" s="51">
        <v>13</v>
      </c>
      <c r="G2734" s="51"/>
    </row>
    <row r="2735" spans="1:7">
      <c r="A2735" s="51">
        <v>94</v>
      </c>
      <c r="B2735" s="51" t="s">
        <v>201</v>
      </c>
      <c r="C2735" s="51" t="s">
        <v>54</v>
      </c>
      <c r="D2735" s="51" t="s">
        <v>63</v>
      </c>
      <c r="E2735" s="51" t="s">
        <v>48</v>
      </c>
      <c r="F2735" s="51">
        <v>3</v>
      </c>
      <c r="G2735" s="51">
        <v>4</v>
      </c>
    </row>
    <row r="2736" spans="1:7">
      <c r="A2736" s="51">
        <v>94</v>
      </c>
      <c r="B2736" s="51" t="s">
        <v>201</v>
      </c>
      <c r="C2736" s="51" t="s">
        <v>54</v>
      </c>
      <c r="D2736" s="51" t="s">
        <v>63</v>
      </c>
      <c r="E2736" s="51" t="s">
        <v>49</v>
      </c>
      <c r="F2736" s="51">
        <v>1</v>
      </c>
      <c r="G2736" s="51">
        <v>4</v>
      </c>
    </row>
    <row r="2737" spans="1:7">
      <c r="A2737" s="51">
        <v>94</v>
      </c>
      <c r="B2737" s="51" t="s">
        <v>201</v>
      </c>
      <c r="C2737" s="51" t="s">
        <v>54</v>
      </c>
      <c r="D2737" s="51" t="s">
        <v>46</v>
      </c>
      <c r="E2737" s="51" t="s">
        <v>48</v>
      </c>
      <c r="F2737" s="51">
        <v>3</v>
      </c>
      <c r="G2737" s="51">
        <v>4</v>
      </c>
    </row>
    <row r="2738" spans="1:7">
      <c r="A2738" s="51">
        <v>94</v>
      </c>
      <c r="B2738" s="51" t="s">
        <v>201</v>
      </c>
      <c r="C2738" s="51" t="s">
        <v>54</v>
      </c>
      <c r="D2738" s="51" t="s">
        <v>46</v>
      </c>
      <c r="E2738" s="51" t="s">
        <v>49</v>
      </c>
      <c r="F2738" s="51">
        <v>1</v>
      </c>
      <c r="G2738" s="51">
        <v>4</v>
      </c>
    </row>
    <row r="2739" spans="1:7">
      <c r="A2739" s="51">
        <v>94</v>
      </c>
      <c r="B2739" s="51" t="s">
        <v>201</v>
      </c>
      <c r="C2739" s="51" t="s">
        <v>55</v>
      </c>
      <c r="D2739" s="51" t="s">
        <v>63</v>
      </c>
      <c r="E2739" s="51" t="s">
        <v>48</v>
      </c>
      <c r="F2739" s="51">
        <v>4</v>
      </c>
      <c r="G2739" s="51">
        <v>58</v>
      </c>
    </row>
    <row r="2740" spans="1:7">
      <c r="A2740" s="51">
        <v>94</v>
      </c>
      <c r="B2740" s="51" t="s">
        <v>201</v>
      </c>
      <c r="C2740" s="51" t="s">
        <v>55</v>
      </c>
      <c r="D2740" s="51" t="s">
        <v>63</v>
      </c>
      <c r="E2740" s="51" t="s">
        <v>49</v>
      </c>
      <c r="F2740" s="51">
        <v>18</v>
      </c>
      <c r="G2740" s="51">
        <v>58</v>
      </c>
    </row>
    <row r="2741" spans="1:7">
      <c r="A2741" s="51">
        <v>94</v>
      </c>
      <c r="B2741" s="51" t="s">
        <v>201</v>
      </c>
      <c r="C2741" s="51" t="s">
        <v>55</v>
      </c>
      <c r="D2741" s="51" t="s">
        <v>63</v>
      </c>
      <c r="E2741" s="51" t="s">
        <v>50</v>
      </c>
      <c r="F2741" s="51">
        <v>6</v>
      </c>
      <c r="G2741" s="51">
        <v>58</v>
      </c>
    </row>
    <row r="2742" spans="1:7">
      <c r="A2742" s="51">
        <v>94</v>
      </c>
      <c r="B2742" s="51" t="s">
        <v>201</v>
      </c>
      <c r="C2742" s="51" t="s">
        <v>55</v>
      </c>
      <c r="D2742" s="51" t="s">
        <v>63</v>
      </c>
      <c r="E2742" s="51" t="s">
        <v>51</v>
      </c>
      <c r="F2742" s="51">
        <v>2</v>
      </c>
      <c r="G2742" s="51">
        <v>58</v>
      </c>
    </row>
    <row r="2743" spans="1:7">
      <c r="A2743" s="51">
        <v>94</v>
      </c>
      <c r="B2743" s="51" t="s">
        <v>201</v>
      </c>
      <c r="C2743" s="51" t="s">
        <v>55</v>
      </c>
      <c r="D2743" s="51" t="s">
        <v>63</v>
      </c>
      <c r="E2743" s="51" t="s">
        <v>52</v>
      </c>
      <c r="F2743" s="51">
        <v>3</v>
      </c>
      <c r="G2743" s="51">
        <v>58</v>
      </c>
    </row>
    <row r="2744" spans="1:7">
      <c r="A2744" s="51">
        <v>94</v>
      </c>
      <c r="B2744" s="51" t="s">
        <v>201</v>
      </c>
      <c r="C2744" s="51" t="s">
        <v>55</v>
      </c>
      <c r="D2744" s="51" t="s">
        <v>63</v>
      </c>
      <c r="E2744" s="51" t="s">
        <v>53</v>
      </c>
      <c r="F2744" s="51">
        <v>25</v>
      </c>
      <c r="G2744" s="51">
        <v>58</v>
      </c>
    </row>
    <row r="2745" spans="1:7">
      <c r="A2745" s="51">
        <v>94</v>
      </c>
      <c r="B2745" s="51" t="s">
        <v>201</v>
      </c>
      <c r="C2745" s="51" t="s">
        <v>55</v>
      </c>
      <c r="D2745" s="51" t="s">
        <v>46</v>
      </c>
      <c r="E2745" s="51" t="s">
        <v>48</v>
      </c>
      <c r="F2745" s="51">
        <v>1</v>
      </c>
      <c r="G2745" s="51">
        <v>43</v>
      </c>
    </row>
    <row r="2746" spans="1:7">
      <c r="A2746" s="51">
        <v>94</v>
      </c>
      <c r="B2746" s="51" t="s">
        <v>201</v>
      </c>
      <c r="C2746" s="51" t="s">
        <v>55</v>
      </c>
      <c r="D2746" s="51" t="s">
        <v>46</v>
      </c>
      <c r="E2746" s="51" t="s">
        <v>49</v>
      </c>
      <c r="F2746" s="51">
        <v>17</v>
      </c>
      <c r="G2746" s="51">
        <v>43</v>
      </c>
    </row>
    <row r="2747" spans="1:7">
      <c r="A2747" s="51">
        <v>94</v>
      </c>
      <c r="B2747" s="51" t="s">
        <v>201</v>
      </c>
      <c r="C2747" s="51" t="s">
        <v>55</v>
      </c>
      <c r="D2747" s="51" t="s">
        <v>46</v>
      </c>
      <c r="E2747" s="51" t="s">
        <v>50</v>
      </c>
      <c r="F2747" s="51">
        <v>8</v>
      </c>
      <c r="G2747" s="51">
        <v>43</v>
      </c>
    </row>
    <row r="2748" spans="1:7">
      <c r="A2748" s="51">
        <v>94</v>
      </c>
      <c r="B2748" s="51" t="s">
        <v>201</v>
      </c>
      <c r="C2748" s="51" t="s">
        <v>55</v>
      </c>
      <c r="D2748" s="51" t="s">
        <v>46</v>
      </c>
      <c r="E2748" s="51" t="s">
        <v>53</v>
      </c>
      <c r="F2748" s="51">
        <v>17</v>
      </c>
      <c r="G2748" s="51">
        <v>43</v>
      </c>
    </row>
    <row r="2749" spans="1:7">
      <c r="A2749" s="51">
        <v>94</v>
      </c>
      <c r="B2749" s="51" t="s">
        <v>201</v>
      </c>
      <c r="C2749" s="51" t="s">
        <v>56</v>
      </c>
      <c r="D2749" s="51" t="s">
        <v>63</v>
      </c>
      <c r="E2749" s="51" t="s">
        <v>49</v>
      </c>
      <c r="F2749" s="51">
        <v>1</v>
      </c>
      <c r="G2749" s="51">
        <v>35</v>
      </c>
    </row>
    <row r="2750" spans="1:7">
      <c r="A2750" s="51">
        <v>94</v>
      </c>
      <c r="B2750" s="51" t="s">
        <v>201</v>
      </c>
      <c r="C2750" s="51" t="s">
        <v>56</v>
      </c>
      <c r="D2750" s="51" t="s">
        <v>63</v>
      </c>
      <c r="E2750" s="51" t="s">
        <v>50</v>
      </c>
      <c r="F2750" s="51">
        <v>8</v>
      </c>
      <c r="G2750" s="51">
        <v>35</v>
      </c>
    </row>
    <row r="2751" spans="1:7">
      <c r="A2751" s="51">
        <v>94</v>
      </c>
      <c r="B2751" s="51" t="s">
        <v>201</v>
      </c>
      <c r="C2751" s="51" t="s">
        <v>56</v>
      </c>
      <c r="D2751" s="51" t="s">
        <v>63</v>
      </c>
      <c r="E2751" s="51" t="s">
        <v>51</v>
      </c>
      <c r="F2751" s="51">
        <v>7</v>
      </c>
      <c r="G2751" s="51">
        <v>35</v>
      </c>
    </row>
    <row r="2752" spans="1:7">
      <c r="A2752" s="51">
        <v>94</v>
      </c>
      <c r="B2752" s="51" t="s">
        <v>201</v>
      </c>
      <c r="C2752" s="51" t="s">
        <v>56</v>
      </c>
      <c r="D2752" s="51" t="s">
        <v>63</v>
      </c>
      <c r="E2752" s="51" t="s">
        <v>52</v>
      </c>
      <c r="F2752" s="51">
        <v>2</v>
      </c>
      <c r="G2752" s="51">
        <v>35</v>
      </c>
    </row>
    <row r="2753" spans="1:7">
      <c r="A2753" s="51">
        <v>94</v>
      </c>
      <c r="B2753" s="51" t="s">
        <v>201</v>
      </c>
      <c r="C2753" s="51" t="s">
        <v>56</v>
      </c>
      <c r="D2753" s="51" t="s">
        <v>63</v>
      </c>
      <c r="E2753" s="51" t="s">
        <v>53</v>
      </c>
      <c r="F2753" s="51">
        <v>17</v>
      </c>
      <c r="G2753" s="51">
        <v>35</v>
      </c>
    </row>
    <row r="2754" spans="1:7">
      <c r="A2754" s="51">
        <v>94</v>
      </c>
      <c r="B2754" s="51" t="s">
        <v>201</v>
      </c>
      <c r="C2754" s="51" t="s">
        <v>56</v>
      </c>
      <c r="D2754" s="51" t="s">
        <v>46</v>
      </c>
      <c r="E2754" s="51" t="s">
        <v>49</v>
      </c>
      <c r="F2754" s="51">
        <v>1</v>
      </c>
      <c r="G2754" s="51">
        <v>29</v>
      </c>
    </row>
    <row r="2755" spans="1:7">
      <c r="A2755" s="51">
        <v>94</v>
      </c>
      <c r="B2755" s="51" t="s">
        <v>201</v>
      </c>
      <c r="C2755" s="51" t="s">
        <v>56</v>
      </c>
      <c r="D2755" s="51" t="s">
        <v>46</v>
      </c>
      <c r="E2755" s="51" t="s">
        <v>50</v>
      </c>
      <c r="F2755" s="51">
        <v>13</v>
      </c>
      <c r="G2755" s="51">
        <v>29</v>
      </c>
    </row>
    <row r="2756" spans="1:7">
      <c r="A2756" s="51">
        <v>94</v>
      </c>
      <c r="B2756" s="51" t="s">
        <v>201</v>
      </c>
      <c r="C2756" s="51" t="s">
        <v>56</v>
      </c>
      <c r="D2756" s="51" t="s">
        <v>46</v>
      </c>
      <c r="E2756" s="51" t="s">
        <v>51</v>
      </c>
      <c r="F2756" s="51">
        <v>3</v>
      </c>
      <c r="G2756" s="51">
        <v>29</v>
      </c>
    </row>
    <row r="2757" spans="1:7">
      <c r="A2757" s="51">
        <v>94</v>
      </c>
      <c r="B2757" s="51" t="s">
        <v>201</v>
      </c>
      <c r="C2757" s="51" t="s">
        <v>56</v>
      </c>
      <c r="D2757" s="51" t="s">
        <v>46</v>
      </c>
      <c r="E2757" s="51" t="s">
        <v>52</v>
      </c>
      <c r="F2757" s="51">
        <v>3</v>
      </c>
      <c r="G2757" s="51">
        <v>29</v>
      </c>
    </row>
    <row r="2758" spans="1:7">
      <c r="A2758" s="51">
        <v>94</v>
      </c>
      <c r="B2758" s="51" t="s">
        <v>201</v>
      </c>
      <c r="C2758" s="51" t="s">
        <v>56</v>
      </c>
      <c r="D2758" s="51" t="s">
        <v>46</v>
      </c>
      <c r="E2758" s="51" t="s">
        <v>53</v>
      </c>
      <c r="F2758" s="51">
        <v>9</v>
      </c>
      <c r="G2758" s="51">
        <v>29</v>
      </c>
    </row>
    <row r="2759" spans="1:7">
      <c r="A2759" s="51">
        <v>94</v>
      </c>
      <c r="B2759" s="51" t="s">
        <v>201</v>
      </c>
      <c r="C2759" s="51" t="s">
        <v>1273</v>
      </c>
      <c r="D2759" s="51" t="s">
        <v>63</v>
      </c>
      <c r="E2759" s="51" t="s">
        <v>50</v>
      </c>
      <c r="F2759" s="51">
        <v>2</v>
      </c>
      <c r="G2759" s="51">
        <v>31</v>
      </c>
    </row>
    <row r="2760" spans="1:7">
      <c r="A2760" s="51">
        <v>94</v>
      </c>
      <c r="B2760" s="51" t="s">
        <v>201</v>
      </c>
      <c r="C2760" s="51" t="s">
        <v>1273</v>
      </c>
      <c r="D2760" s="51" t="s">
        <v>63</v>
      </c>
      <c r="E2760" s="51" t="s">
        <v>51</v>
      </c>
      <c r="F2760" s="51">
        <v>3</v>
      </c>
      <c r="G2760" s="51">
        <v>31</v>
      </c>
    </row>
    <row r="2761" spans="1:7">
      <c r="A2761" s="51">
        <v>94</v>
      </c>
      <c r="B2761" s="51" t="s">
        <v>201</v>
      </c>
      <c r="C2761" s="51" t="s">
        <v>1273</v>
      </c>
      <c r="D2761" s="51" t="s">
        <v>63</v>
      </c>
      <c r="E2761" s="51" t="s">
        <v>52</v>
      </c>
      <c r="F2761" s="51">
        <v>6</v>
      </c>
      <c r="G2761" s="51">
        <v>31</v>
      </c>
    </row>
    <row r="2762" spans="1:7">
      <c r="A2762" s="51">
        <v>94</v>
      </c>
      <c r="B2762" s="51" t="s">
        <v>201</v>
      </c>
      <c r="C2762" s="51" t="s">
        <v>1273</v>
      </c>
      <c r="D2762" s="51" t="s">
        <v>63</v>
      </c>
      <c r="E2762" s="51" t="s">
        <v>53</v>
      </c>
      <c r="F2762" s="51">
        <v>20</v>
      </c>
      <c r="G2762" s="51">
        <v>31</v>
      </c>
    </row>
    <row r="2763" spans="1:7">
      <c r="A2763" s="51">
        <v>94</v>
      </c>
      <c r="B2763" s="51" t="s">
        <v>201</v>
      </c>
      <c r="C2763" s="51" t="s">
        <v>1273</v>
      </c>
      <c r="D2763" s="51" t="s">
        <v>46</v>
      </c>
      <c r="E2763" s="51" t="s">
        <v>50</v>
      </c>
      <c r="F2763" s="51">
        <v>1</v>
      </c>
      <c r="G2763" s="51">
        <v>22</v>
      </c>
    </row>
    <row r="2764" spans="1:7">
      <c r="A2764" s="51">
        <v>94</v>
      </c>
      <c r="B2764" s="51" t="s">
        <v>201</v>
      </c>
      <c r="C2764" s="51" t="s">
        <v>1273</v>
      </c>
      <c r="D2764" s="51" t="s">
        <v>46</v>
      </c>
      <c r="E2764" s="51" t="s">
        <v>51</v>
      </c>
      <c r="F2764" s="51">
        <v>5</v>
      </c>
      <c r="G2764" s="51">
        <v>22</v>
      </c>
    </row>
    <row r="2765" spans="1:7">
      <c r="A2765" s="51">
        <v>94</v>
      </c>
      <c r="B2765" s="51" t="s">
        <v>201</v>
      </c>
      <c r="C2765" s="51" t="s">
        <v>1273</v>
      </c>
      <c r="D2765" s="51" t="s">
        <v>46</v>
      </c>
      <c r="E2765" s="51" t="s">
        <v>52</v>
      </c>
      <c r="F2765" s="51">
        <v>3</v>
      </c>
      <c r="G2765" s="51">
        <v>22</v>
      </c>
    </row>
    <row r="2766" spans="1:7">
      <c r="A2766" s="51">
        <v>94</v>
      </c>
      <c r="B2766" s="51" t="s">
        <v>201</v>
      </c>
      <c r="C2766" s="51" t="s">
        <v>1273</v>
      </c>
      <c r="D2766" s="51" t="s">
        <v>46</v>
      </c>
      <c r="E2766" s="51" t="s">
        <v>53</v>
      </c>
      <c r="F2766" s="51">
        <v>13</v>
      </c>
      <c r="G2766" s="51">
        <v>22</v>
      </c>
    </row>
    <row r="2767" spans="1:7">
      <c r="A2767" s="51">
        <v>94</v>
      </c>
      <c r="B2767" s="51" t="s">
        <v>201</v>
      </c>
      <c r="C2767" s="51" t="s">
        <v>1274</v>
      </c>
      <c r="D2767" s="51" t="s">
        <v>63</v>
      </c>
      <c r="E2767" s="51" t="s">
        <v>52</v>
      </c>
      <c r="F2767" s="51">
        <v>3</v>
      </c>
      <c r="G2767" s="51">
        <v>11</v>
      </c>
    </row>
    <row r="2768" spans="1:7">
      <c r="A2768" s="51">
        <v>94</v>
      </c>
      <c r="B2768" s="51" t="s">
        <v>201</v>
      </c>
      <c r="C2768" s="51" t="s">
        <v>1274</v>
      </c>
      <c r="D2768" s="51" t="s">
        <v>63</v>
      </c>
      <c r="E2768" s="51" t="s">
        <v>53</v>
      </c>
      <c r="F2768" s="51">
        <v>8</v>
      </c>
      <c r="G2768" s="51">
        <v>11</v>
      </c>
    </row>
    <row r="2769" spans="1:7">
      <c r="A2769" s="51">
        <v>94</v>
      </c>
      <c r="B2769" s="51" t="s">
        <v>201</v>
      </c>
      <c r="C2769" s="51" t="s">
        <v>1274</v>
      </c>
      <c r="D2769" s="51" t="s">
        <v>46</v>
      </c>
      <c r="E2769" s="51" t="s">
        <v>52</v>
      </c>
      <c r="F2769" s="51">
        <v>2</v>
      </c>
      <c r="G2769" s="51">
        <v>7</v>
      </c>
    </row>
    <row r="2770" spans="1:7">
      <c r="A2770" s="51">
        <v>94</v>
      </c>
      <c r="B2770" s="51" t="s">
        <v>201</v>
      </c>
      <c r="C2770" s="51" t="s">
        <v>1274</v>
      </c>
      <c r="D2770" s="51" t="s">
        <v>46</v>
      </c>
      <c r="E2770" s="51" t="s">
        <v>53</v>
      </c>
      <c r="F2770" s="51">
        <v>5</v>
      </c>
      <c r="G2770" s="51">
        <v>7</v>
      </c>
    </row>
    <row r="2771" spans="1:7">
      <c r="A2771" s="51">
        <v>94</v>
      </c>
      <c r="B2771" s="51" t="s">
        <v>201</v>
      </c>
      <c r="C2771" s="51" t="s">
        <v>109</v>
      </c>
      <c r="D2771" s="51" t="s">
        <v>63</v>
      </c>
      <c r="E2771" s="51" t="s">
        <v>53</v>
      </c>
      <c r="F2771" s="51">
        <v>2</v>
      </c>
      <c r="G2771" s="51">
        <v>2</v>
      </c>
    </row>
    <row r="2772" spans="1:7">
      <c r="A2772" s="51">
        <v>94</v>
      </c>
      <c r="B2772" s="51" t="s">
        <v>201</v>
      </c>
      <c r="C2772" s="51" t="s">
        <v>109</v>
      </c>
      <c r="D2772" s="51" t="s">
        <v>46</v>
      </c>
      <c r="E2772" s="51" t="s">
        <v>53</v>
      </c>
      <c r="F2772" s="51">
        <v>3</v>
      </c>
      <c r="G2772" s="51">
        <v>3</v>
      </c>
    </row>
    <row r="2773" spans="1:7">
      <c r="A2773" s="51">
        <v>94</v>
      </c>
      <c r="B2773" s="51" t="s">
        <v>201</v>
      </c>
      <c r="C2773" s="51" t="s">
        <v>1275</v>
      </c>
      <c r="D2773" s="51" t="s">
        <v>63</v>
      </c>
      <c r="E2773" s="51" t="s">
        <v>52</v>
      </c>
      <c r="F2773" s="51">
        <v>2</v>
      </c>
      <c r="G2773" s="51">
        <v>21</v>
      </c>
    </row>
    <row r="2774" spans="1:7">
      <c r="A2774" s="51">
        <v>94</v>
      </c>
      <c r="B2774" s="51" t="s">
        <v>201</v>
      </c>
      <c r="C2774" s="51" t="s">
        <v>1275</v>
      </c>
      <c r="D2774" s="51" t="s">
        <v>63</v>
      </c>
      <c r="E2774" s="51" t="s">
        <v>53</v>
      </c>
      <c r="F2774" s="51">
        <v>19</v>
      </c>
      <c r="G2774" s="51">
        <v>21</v>
      </c>
    </row>
    <row r="2775" spans="1:7">
      <c r="A2775" s="51">
        <v>94</v>
      </c>
      <c r="B2775" s="51" t="s">
        <v>201</v>
      </c>
      <c r="C2775" s="51" t="s">
        <v>1275</v>
      </c>
      <c r="D2775" s="51" t="s">
        <v>46</v>
      </c>
      <c r="E2775" s="51" t="s">
        <v>52</v>
      </c>
      <c r="F2775" s="51">
        <v>3</v>
      </c>
      <c r="G2775" s="51">
        <v>27</v>
      </c>
    </row>
    <row r="2776" spans="1:7">
      <c r="A2776" s="51">
        <v>94</v>
      </c>
      <c r="B2776" s="51" t="s">
        <v>201</v>
      </c>
      <c r="C2776" s="51" t="s">
        <v>1275</v>
      </c>
      <c r="D2776" s="51" t="s">
        <v>46</v>
      </c>
      <c r="E2776" s="51" t="s">
        <v>53</v>
      </c>
      <c r="F2776" s="51">
        <v>24</v>
      </c>
      <c r="G2776" s="51">
        <v>27</v>
      </c>
    </row>
    <row r="2777" spans="1:7">
      <c r="A2777" s="51">
        <v>94</v>
      </c>
      <c r="B2777" s="51" t="s">
        <v>201</v>
      </c>
      <c r="C2777" s="51" t="s">
        <v>59</v>
      </c>
      <c r="D2777" s="51" t="s">
        <v>63</v>
      </c>
      <c r="E2777" s="51" t="s">
        <v>52</v>
      </c>
      <c r="F2777" s="51">
        <v>4</v>
      </c>
      <c r="G2777" s="51">
        <v>40</v>
      </c>
    </row>
    <row r="2778" spans="1:7">
      <c r="A2778" s="51">
        <v>94</v>
      </c>
      <c r="B2778" s="51" t="s">
        <v>201</v>
      </c>
      <c r="C2778" s="51" t="s">
        <v>59</v>
      </c>
      <c r="D2778" s="51" t="s">
        <v>63</v>
      </c>
      <c r="E2778" s="51" t="s">
        <v>53</v>
      </c>
      <c r="F2778" s="51">
        <v>36</v>
      </c>
      <c r="G2778" s="51">
        <v>40</v>
      </c>
    </row>
    <row r="2779" spans="1:7">
      <c r="A2779" s="51">
        <v>94</v>
      </c>
      <c r="B2779" s="51" t="s">
        <v>201</v>
      </c>
      <c r="C2779" s="51" t="s">
        <v>59</v>
      </c>
      <c r="D2779" s="51" t="s">
        <v>46</v>
      </c>
      <c r="E2779" s="51" t="s">
        <v>52</v>
      </c>
      <c r="F2779" s="51">
        <v>2</v>
      </c>
      <c r="G2779" s="51">
        <v>31</v>
      </c>
    </row>
    <row r="2780" spans="1:7">
      <c r="A2780" s="51">
        <v>94</v>
      </c>
      <c r="B2780" s="51" t="s">
        <v>201</v>
      </c>
      <c r="C2780" s="51" t="s">
        <v>59</v>
      </c>
      <c r="D2780" s="51" t="s">
        <v>46</v>
      </c>
      <c r="E2780" s="51" t="s">
        <v>53</v>
      </c>
      <c r="F2780" s="51">
        <v>29</v>
      </c>
      <c r="G2780" s="51">
        <v>31</v>
      </c>
    </row>
    <row r="2781" spans="1:7">
      <c r="A2781" s="51">
        <v>94</v>
      </c>
      <c r="B2781" s="51" t="s">
        <v>201</v>
      </c>
      <c r="C2781" s="51" t="s">
        <v>1276</v>
      </c>
      <c r="D2781" s="51" t="s">
        <v>63</v>
      </c>
      <c r="E2781" s="51" t="s">
        <v>52</v>
      </c>
      <c r="F2781" s="51">
        <v>1</v>
      </c>
      <c r="G2781" s="51">
        <v>18</v>
      </c>
    </row>
    <row r="2782" spans="1:7">
      <c r="A2782" s="51">
        <v>94</v>
      </c>
      <c r="B2782" s="51" t="s">
        <v>201</v>
      </c>
      <c r="C2782" s="51" t="s">
        <v>1276</v>
      </c>
      <c r="D2782" s="51" t="s">
        <v>63</v>
      </c>
      <c r="E2782" s="51" t="s">
        <v>53</v>
      </c>
      <c r="F2782" s="51">
        <v>17</v>
      </c>
      <c r="G2782" s="51">
        <v>18</v>
      </c>
    </row>
    <row r="2783" spans="1:7">
      <c r="A2783" s="51">
        <v>94</v>
      </c>
      <c r="B2783" s="51" t="s">
        <v>201</v>
      </c>
      <c r="C2783" s="51" t="s">
        <v>1276</v>
      </c>
      <c r="D2783" s="51" t="s">
        <v>46</v>
      </c>
      <c r="E2783" s="51" t="s">
        <v>53</v>
      </c>
      <c r="F2783" s="51">
        <v>15</v>
      </c>
      <c r="G2783" s="51">
        <v>15</v>
      </c>
    </row>
    <row r="2784" spans="1:7">
      <c r="A2784" s="51">
        <v>94</v>
      </c>
      <c r="B2784" s="51" t="s">
        <v>201</v>
      </c>
      <c r="C2784" s="51" t="s">
        <v>61</v>
      </c>
      <c r="D2784" s="51" t="s">
        <v>63</v>
      </c>
      <c r="E2784" s="51" t="s">
        <v>52</v>
      </c>
      <c r="F2784" s="51">
        <v>1</v>
      </c>
      <c r="G2784" s="51">
        <v>10</v>
      </c>
    </row>
    <row r="2785" spans="1:7">
      <c r="A2785" s="51">
        <v>94</v>
      </c>
      <c r="B2785" s="51" t="s">
        <v>201</v>
      </c>
      <c r="C2785" s="51" t="s">
        <v>61</v>
      </c>
      <c r="D2785" s="51" t="s">
        <v>63</v>
      </c>
      <c r="E2785" s="51" t="s">
        <v>53</v>
      </c>
      <c r="F2785" s="51">
        <v>9</v>
      </c>
      <c r="G2785" s="51">
        <v>10</v>
      </c>
    </row>
    <row r="2786" spans="1:7">
      <c r="A2786" s="51">
        <v>94</v>
      </c>
      <c r="B2786" s="51" t="s">
        <v>201</v>
      </c>
      <c r="C2786" s="51" t="s">
        <v>61</v>
      </c>
      <c r="D2786" s="51" t="s">
        <v>46</v>
      </c>
      <c r="E2786" s="51" t="s">
        <v>53</v>
      </c>
      <c r="F2786" s="51">
        <v>5</v>
      </c>
      <c r="G2786" s="51">
        <v>5</v>
      </c>
    </row>
    <row r="2787" spans="1:7">
      <c r="A2787" s="51">
        <v>94</v>
      </c>
      <c r="B2787" s="51" t="s">
        <v>201</v>
      </c>
      <c r="C2787" s="51" t="s">
        <v>45</v>
      </c>
      <c r="D2787" s="51" t="s">
        <v>63</v>
      </c>
      <c r="E2787" s="51" t="s">
        <v>50</v>
      </c>
      <c r="F2787" s="51">
        <v>1</v>
      </c>
      <c r="G2787" s="51"/>
    </row>
    <row r="2788" spans="1:7">
      <c r="A2788" s="51">
        <v>94</v>
      </c>
      <c r="B2788" s="51" t="s">
        <v>201</v>
      </c>
      <c r="C2788" s="51" t="s">
        <v>45</v>
      </c>
      <c r="D2788" s="51" t="s">
        <v>63</v>
      </c>
      <c r="E2788" s="51" t="s">
        <v>53</v>
      </c>
      <c r="F2788" s="51">
        <v>3</v>
      </c>
      <c r="G2788" s="51"/>
    </row>
    <row r="2789" spans="1:7">
      <c r="A2789" s="51">
        <v>94</v>
      </c>
      <c r="B2789" s="51" t="s">
        <v>201</v>
      </c>
      <c r="C2789" s="51" t="s">
        <v>45</v>
      </c>
      <c r="D2789" s="51" t="s">
        <v>46</v>
      </c>
      <c r="E2789" s="51" t="s">
        <v>48</v>
      </c>
      <c r="F2789" s="51">
        <v>3</v>
      </c>
      <c r="G2789" s="51"/>
    </row>
    <row r="2790" spans="1:7">
      <c r="A2790" s="51">
        <v>94</v>
      </c>
      <c r="B2790" s="51" t="s">
        <v>201</v>
      </c>
      <c r="C2790" s="51" t="s">
        <v>45</v>
      </c>
      <c r="D2790" s="51" t="s">
        <v>46</v>
      </c>
      <c r="E2790" s="51" t="s">
        <v>51</v>
      </c>
      <c r="F2790" s="51">
        <v>1</v>
      </c>
      <c r="G2790" s="51"/>
    </row>
    <row r="2791" spans="1:7">
      <c r="A2791" s="51">
        <v>94</v>
      </c>
      <c r="B2791" s="51" t="s">
        <v>201</v>
      </c>
      <c r="C2791" s="51" t="s">
        <v>45</v>
      </c>
      <c r="D2791" s="51" t="s">
        <v>46</v>
      </c>
      <c r="E2791" s="51" t="s">
        <v>53</v>
      </c>
      <c r="F2791" s="51">
        <v>3</v>
      </c>
      <c r="G2791" s="51"/>
    </row>
    <row r="2792" spans="1:7">
      <c r="A2792" s="51">
        <v>95</v>
      </c>
      <c r="B2792" s="51" t="s">
        <v>202</v>
      </c>
      <c r="C2792" s="51" t="s">
        <v>1350</v>
      </c>
      <c r="D2792" s="51" t="s">
        <v>63</v>
      </c>
      <c r="E2792" s="51" t="s">
        <v>1349</v>
      </c>
      <c r="F2792" s="51">
        <v>97</v>
      </c>
      <c r="G2792" s="51"/>
    </row>
    <row r="2793" spans="1:7">
      <c r="A2793" s="51">
        <v>95</v>
      </c>
      <c r="B2793" s="51" t="s">
        <v>202</v>
      </c>
      <c r="C2793" s="51" t="s">
        <v>1350</v>
      </c>
      <c r="D2793" s="51" t="s">
        <v>46</v>
      </c>
      <c r="E2793" s="51" t="s">
        <v>1349</v>
      </c>
      <c r="F2793" s="51">
        <v>84</v>
      </c>
      <c r="G2793" s="51"/>
    </row>
    <row r="2794" spans="1:7">
      <c r="A2794" s="51">
        <v>95</v>
      </c>
      <c r="B2794" s="51" t="s">
        <v>202</v>
      </c>
      <c r="C2794" s="51" t="s">
        <v>54</v>
      </c>
      <c r="D2794" s="51" t="s">
        <v>63</v>
      </c>
      <c r="E2794" s="51" t="s">
        <v>48</v>
      </c>
      <c r="F2794" s="51">
        <v>19</v>
      </c>
      <c r="G2794" s="51">
        <v>27</v>
      </c>
    </row>
    <row r="2795" spans="1:7">
      <c r="A2795" s="51">
        <v>95</v>
      </c>
      <c r="B2795" s="51" t="s">
        <v>202</v>
      </c>
      <c r="C2795" s="51" t="s">
        <v>54</v>
      </c>
      <c r="D2795" s="51" t="s">
        <v>63</v>
      </c>
      <c r="E2795" s="51" t="s">
        <v>49</v>
      </c>
      <c r="F2795" s="51">
        <v>7</v>
      </c>
      <c r="G2795" s="51">
        <v>27</v>
      </c>
    </row>
    <row r="2796" spans="1:7">
      <c r="A2796" s="51">
        <v>95</v>
      </c>
      <c r="B2796" s="51" t="s">
        <v>202</v>
      </c>
      <c r="C2796" s="51" t="s">
        <v>54</v>
      </c>
      <c r="D2796" s="51" t="s">
        <v>63</v>
      </c>
      <c r="E2796" s="51" t="s">
        <v>53</v>
      </c>
      <c r="F2796" s="51">
        <v>1</v>
      </c>
      <c r="G2796" s="51">
        <v>27</v>
      </c>
    </row>
    <row r="2797" spans="1:7">
      <c r="A2797" s="51">
        <v>95</v>
      </c>
      <c r="B2797" s="51" t="s">
        <v>202</v>
      </c>
      <c r="C2797" s="51" t="s">
        <v>54</v>
      </c>
      <c r="D2797" s="51" t="s">
        <v>46</v>
      </c>
      <c r="E2797" s="51" t="s">
        <v>48</v>
      </c>
      <c r="F2797" s="51">
        <v>19</v>
      </c>
      <c r="G2797" s="51">
        <v>24</v>
      </c>
    </row>
    <row r="2798" spans="1:7">
      <c r="A2798" s="51">
        <v>95</v>
      </c>
      <c r="B2798" s="51" t="s">
        <v>202</v>
      </c>
      <c r="C2798" s="51" t="s">
        <v>54</v>
      </c>
      <c r="D2798" s="51" t="s">
        <v>46</v>
      </c>
      <c r="E2798" s="51" t="s">
        <v>49</v>
      </c>
      <c r="F2798" s="51">
        <v>3</v>
      </c>
      <c r="G2798" s="51">
        <v>24</v>
      </c>
    </row>
    <row r="2799" spans="1:7">
      <c r="A2799" s="51">
        <v>95</v>
      </c>
      <c r="B2799" s="51" t="s">
        <v>202</v>
      </c>
      <c r="C2799" s="51" t="s">
        <v>54</v>
      </c>
      <c r="D2799" s="51" t="s">
        <v>46</v>
      </c>
      <c r="E2799" s="51" t="s">
        <v>53</v>
      </c>
      <c r="F2799" s="51">
        <v>2</v>
      </c>
      <c r="G2799" s="51">
        <v>24</v>
      </c>
    </row>
    <row r="2800" spans="1:7">
      <c r="A2800" s="51">
        <v>95</v>
      </c>
      <c r="B2800" s="51" t="s">
        <v>202</v>
      </c>
      <c r="C2800" s="51" t="s">
        <v>55</v>
      </c>
      <c r="D2800" s="51" t="s">
        <v>63</v>
      </c>
      <c r="E2800" s="51" t="s">
        <v>48</v>
      </c>
      <c r="F2800" s="51">
        <v>18</v>
      </c>
      <c r="G2800" s="51">
        <v>478</v>
      </c>
    </row>
    <row r="2801" spans="1:7">
      <c r="A2801" s="51">
        <v>95</v>
      </c>
      <c r="B2801" s="51" t="s">
        <v>202</v>
      </c>
      <c r="C2801" s="51" t="s">
        <v>55</v>
      </c>
      <c r="D2801" s="51" t="s">
        <v>63</v>
      </c>
      <c r="E2801" s="51" t="s">
        <v>49</v>
      </c>
      <c r="F2801" s="51">
        <v>124</v>
      </c>
      <c r="G2801" s="51">
        <v>478</v>
      </c>
    </row>
    <row r="2802" spans="1:7">
      <c r="A2802" s="51">
        <v>95</v>
      </c>
      <c r="B2802" s="51" t="s">
        <v>202</v>
      </c>
      <c r="C2802" s="51" t="s">
        <v>55</v>
      </c>
      <c r="D2802" s="51" t="s">
        <v>63</v>
      </c>
      <c r="E2802" s="51" t="s">
        <v>50</v>
      </c>
      <c r="F2802" s="51">
        <v>46</v>
      </c>
      <c r="G2802" s="51">
        <v>478</v>
      </c>
    </row>
    <row r="2803" spans="1:7">
      <c r="A2803" s="51">
        <v>95</v>
      </c>
      <c r="B2803" s="51" t="s">
        <v>202</v>
      </c>
      <c r="C2803" s="51" t="s">
        <v>55</v>
      </c>
      <c r="D2803" s="51" t="s">
        <v>63</v>
      </c>
      <c r="E2803" s="51" t="s">
        <v>51</v>
      </c>
      <c r="F2803" s="51">
        <v>8</v>
      </c>
      <c r="G2803" s="51">
        <v>478</v>
      </c>
    </row>
    <row r="2804" spans="1:7">
      <c r="A2804" s="51">
        <v>95</v>
      </c>
      <c r="B2804" s="51" t="s">
        <v>202</v>
      </c>
      <c r="C2804" s="51" t="s">
        <v>55</v>
      </c>
      <c r="D2804" s="51" t="s">
        <v>63</v>
      </c>
      <c r="E2804" s="51" t="s">
        <v>52</v>
      </c>
      <c r="F2804" s="51">
        <v>18</v>
      </c>
      <c r="G2804" s="51">
        <v>478</v>
      </c>
    </row>
    <row r="2805" spans="1:7">
      <c r="A2805" s="51">
        <v>95</v>
      </c>
      <c r="B2805" s="51" t="s">
        <v>202</v>
      </c>
      <c r="C2805" s="51" t="s">
        <v>55</v>
      </c>
      <c r="D2805" s="51" t="s">
        <v>63</v>
      </c>
      <c r="E2805" s="51" t="s">
        <v>53</v>
      </c>
      <c r="F2805" s="51">
        <v>264</v>
      </c>
      <c r="G2805" s="51">
        <v>478</v>
      </c>
    </row>
    <row r="2806" spans="1:7">
      <c r="A2806" s="51">
        <v>95</v>
      </c>
      <c r="B2806" s="51" t="s">
        <v>202</v>
      </c>
      <c r="C2806" s="51" t="s">
        <v>55</v>
      </c>
      <c r="D2806" s="51" t="s">
        <v>46</v>
      </c>
      <c r="E2806" s="51" t="s">
        <v>48</v>
      </c>
      <c r="F2806" s="51">
        <v>20</v>
      </c>
      <c r="G2806" s="51">
        <v>343</v>
      </c>
    </row>
    <row r="2807" spans="1:7">
      <c r="A2807" s="51">
        <v>95</v>
      </c>
      <c r="B2807" s="51" t="s">
        <v>202</v>
      </c>
      <c r="C2807" s="51" t="s">
        <v>55</v>
      </c>
      <c r="D2807" s="51" t="s">
        <v>46</v>
      </c>
      <c r="E2807" s="51" t="s">
        <v>49</v>
      </c>
      <c r="F2807" s="51">
        <v>122</v>
      </c>
      <c r="G2807" s="51">
        <v>343</v>
      </c>
    </row>
    <row r="2808" spans="1:7">
      <c r="A2808" s="51">
        <v>95</v>
      </c>
      <c r="B2808" s="51" t="s">
        <v>202</v>
      </c>
      <c r="C2808" s="51" t="s">
        <v>55</v>
      </c>
      <c r="D2808" s="51" t="s">
        <v>46</v>
      </c>
      <c r="E2808" s="51" t="s">
        <v>50</v>
      </c>
      <c r="F2808" s="51">
        <v>20</v>
      </c>
      <c r="G2808" s="51">
        <v>343</v>
      </c>
    </row>
    <row r="2809" spans="1:7">
      <c r="A2809" s="51">
        <v>95</v>
      </c>
      <c r="B2809" s="51" t="s">
        <v>202</v>
      </c>
      <c r="C2809" s="51" t="s">
        <v>55</v>
      </c>
      <c r="D2809" s="51" t="s">
        <v>46</v>
      </c>
      <c r="E2809" s="51" t="s">
        <v>51</v>
      </c>
      <c r="F2809" s="51">
        <v>2</v>
      </c>
      <c r="G2809" s="51">
        <v>343</v>
      </c>
    </row>
    <row r="2810" spans="1:7">
      <c r="A2810" s="51">
        <v>95</v>
      </c>
      <c r="B2810" s="51" t="s">
        <v>202</v>
      </c>
      <c r="C2810" s="51" t="s">
        <v>55</v>
      </c>
      <c r="D2810" s="51" t="s">
        <v>46</v>
      </c>
      <c r="E2810" s="51" t="s">
        <v>52</v>
      </c>
      <c r="F2810" s="51">
        <v>8</v>
      </c>
      <c r="G2810" s="51">
        <v>343</v>
      </c>
    </row>
    <row r="2811" spans="1:7">
      <c r="A2811" s="51">
        <v>95</v>
      </c>
      <c r="B2811" s="51" t="s">
        <v>202</v>
      </c>
      <c r="C2811" s="51" t="s">
        <v>55</v>
      </c>
      <c r="D2811" s="51" t="s">
        <v>46</v>
      </c>
      <c r="E2811" s="51" t="s">
        <v>53</v>
      </c>
      <c r="F2811" s="51">
        <v>171</v>
      </c>
      <c r="G2811" s="51">
        <v>343</v>
      </c>
    </row>
    <row r="2812" spans="1:7">
      <c r="A2812" s="51">
        <v>95</v>
      </c>
      <c r="B2812" s="51" t="s">
        <v>202</v>
      </c>
      <c r="C2812" s="51" t="s">
        <v>56</v>
      </c>
      <c r="D2812" s="51" t="s">
        <v>63</v>
      </c>
      <c r="E2812" s="51" t="s">
        <v>49</v>
      </c>
      <c r="F2812" s="51">
        <v>6</v>
      </c>
      <c r="G2812" s="51">
        <v>235</v>
      </c>
    </row>
    <row r="2813" spans="1:7">
      <c r="A2813" s="51">
        <v>95</v>
      </c>
      <c r="B2813" s="51" t="s">
        <v>202</v>
      </c>
      <c r="C2813" s="51" t="s">
        <v>56</v>
      </c>
      <c r="D2813" s="51" t="s">
        <v>63</v>
      </c>
      <c r="E2813" s="51" t="s">
        <v>50</v>
      </c>
      <c r="F2813" s="51">
        <v>86</v>
      </c>
      <c r="G2813" s="51">
        <v>235</v>
      </c>
    </row>
    <row r="2814" spans="1:7">
      <c r="A2814" s="51">
        <v>95</v>
      </c>
      <c r="B2814" s="51" t="s">
        <v>202</v>
      </c>
      <c r="C2814" s="51" t="s">
        <v>56</v>
      </c>
      <c r="D2814" s="51" t="s">
        <v>63</v>
      </c>
      <c r="E2814" s="51" t="s">
        <v>51</v>
      </c>
      <c r="F2814" s="51">
        <v>32</v>
      </c>
      <c r="G2814" s="51">
        <v>235</v>
      </c>
    </row>
    <row r="2815" spans="1:7">
      <c r="A2815" s="51">
        <v>95</v>
      </c>
      <c r="B2815" s="51" t="s">
        <v>202</v>
      </c>
      <c r="C2815" s="51" t="s">
        <v>56</v>
      </c>
      <c r="D2815" s="51" t="s">
        <v>63</v>
      </c>
      <c r="E2815" s="51" t="s">
        <v>52</v>
      </c>
      <c r="F2815" s="51">
        <v>34</v>
      </c>
      <c r="G2815" s="51">
        <v>235</v>
      </c>
    </row>
    <row r="2816" spans="1:7">
      <c r="A2816" s="51">
        <v>95</v>
      </c>
      <c r="B2816" s="51" t="s">
        <v>202</v>
      </c>
      <c r="C2816" s="51" t="s">
        <v>56</v>
      </c>
      <c r="D2816" s="51" t="s">
        <v>63</v>
      </c>
      <c r="E2816" s="51" t="s">
        <v>53</v>
      </c>
      <c r="F2816" s="51">
        <v>77</v>
      </c>
      <c r="G2816" s="51">
        <v>235</v>
      </c>
    </row>
    <row r="2817" spans="1:7">
      <c r="A2817" s="51">
        <v>95</v>
      </c>
      <c r="B2817" s="51" t="s">
        <v>202</v>
      </c>
      <c r="C2817" s="51" t="s">
        <v>56</v>
      </c>
      <c r="D2817" s="51" t="s">
        <v>46</v>
      </c>
      <c r="E2817" s="51" t="s">
        <v>49</v>
      </c>
      <c r="F2817" s="51">
        <v>13</v>
      </c>
      <c r="G2817" s="51">
        <v>255</v>
      </c>
    </row>
    <row r="2818" spans="1:7">
      <c r="A2818" s="51">
        <v>95</v>
      </c>
      <c r="B2818" s="51" t="s">
        <v>202</v>
      </c>
      <c r="C2818" s="51" t="s">
        <v>56</v>
      </c>
      <c r="D2818" s="51" t="s">
        <v>46</v>
      </c>
      <c r="E2818" s="51" t="s">
        <v>50</v>
      </c>
      <c r="F2818" s="51">
        <v>128</v>
      </c>
      <c r="G2818" s="51">
        <v>255</v>
      </c>
    </row>
    <row r="2819" spans="1:7">
      <c r="A2819" s="51">
        <v>95</v>
      </c>
      <c r="B2819" s="51" t="s">
        <v>202</v>
      </c>
      <c r="C2819" s="51" t="s">
        <v>56</v>
      </c>
      <c r="D2819" s="51" t="s">
        <v>46</v>
      </c>
      <c r="E2819" s="51" t="s">
        <v>51</v>
      </c>
      <c r="F2819" s="51">
        <v>19</v>
      </c>
      <c r="G2819" s="51">
        <v>255</v>
      </c>
    </row>
    <row r="2820" spans="1:7">
      <c r="A2820" s="51">
        <v>95</v>
      </c>
      <c r="B2820" s="51" t="s">
        <v>202</v>
      </c>
      <c r="C2820" s="51" t="s">
        <v>56</v>
      </c>
      <c r="D2820" s="51" t="s">
        <v>46</v>
      </c>
      <c r="E2820" s="51" t="s">
        <v>52</v>
      </c>
      <c r="F2820" s="51">
        <v>20</v>
      </c>
      <c r="G2820" s="51">
        <v>255</v>
      </c>
    </row>
    <row r="2821" spans="1:7">
      <c r="A2821" s="51">
        <v>95</v>
      </c>
      <c r="B2821" s="51" t="s">
        <v>202</v>
      </c>
      <c r="C2821" s="51" t="s">
        <v>56</v>
      </c>
      <c r="D2821" s="51" t="s">
        <v>46</v>
      </c>
      <c r="E2821" s="51" t="s">
        <v>53</v>
      </c>
      <c r="F2821" s="51">
        <v>75</v>
      </c>
      <c r="G2821" s="51">
        <v>255</v>
      </c>
    </row>
    <row r="2822" spans="1:7">
      <c r="A2822" s="51">
        <v>95</v>
      </c>
      <c r="B2822" s="51" t="s">
        <v>202</v>
      </c>
      <c r="C2822" s="51" t="s">
        <v>1273</v>
      </c>
      <c r="D2822" s="51" t="s">
        <v>63</v>
      </c>
      <c r="E2822" s="51" t="s">
        <v>50</v>
      </c>
      <c r="F2822" s="51">
        <v>8</v>
      </c>
      <c r="G2822" s="51">
        <v>196</v>
      </c>
    </row>
    <row r="2823" spans="1:7">
      <c r="A2823" s="51">
        <v>95</v>
      </c>
      <c r="B2823" s="51" t="s">
        <v>202</v>
      </c>
      <c r="C2823" s="51" t="s">
        <v>1273</v>
      </c>
      <c r="D2823" s="51" t="s">
        <v>63</v>
      </c>
      <c r="E2823" s="51" t="s">
        <v>51</v>
      </c>
      <c r="F2823" s="51">
        <v>23</v>
      </c>
      <c r="G2823" s="51">
        <v>196</v>
      </c>
    </row>
    <row r="2824" spans="1:7">
      <c r="A2824" s="51">
        <v>95</v>
      </c>
      <c r="B2824" s="51" t="s">
        <v>202</v>
      </c>
      <c r="C2824" s="51" t="s">
        <v>1273</v>
      </c>
      <c r="D2824" s="51" t="s">
        <v>63</v>
      </c>
      <c r="E2824" s="51" t="s">
        <v>52</v>
      </c>
      <c r="F2824" s="51">
        <v>70</v>
      </c>
      <c r="G2824" s="51">
        <v>196</v>
      </c>
    </row>
    <row r="2825" spans="1:7">
      <c r="A2825" s="51">
        <v>95</v>
      </c>
      <c r="B2825" s="51" t="s">
        <v>202</v>
      </c>
      <c r="C2825" s="51" t="s">
        <v>1273</v>
      </c>
      <c r="D2825" s="51" t="s">
        <v>63</v>
      </c>
      <c r="E2825" s="51" t="s">
        <v>53</v>
      </c>
      <c r="F2825" s="51">
        <v>95</v>
      </c>
      <c r="G2825" s="51">
        <v>196</v>
      </c>
    </row>
    <row r="2826" spans="1:7">
      <c r="A2826" s="51">
        <v>95</v>
      </c>
      <c r="B2826" s="51" t="s">
        <v>202</v>
      </c>
      <c r="C2826" s="51" t="s">
        <v>1273</v>
      </c>
      <c r="D2826" s="51" t="s">
        <v>46</v>
      </c>
      <c r="E2826" s="51" t="s">
        <v>50</v>
      </c>
      <c r="F2826" s="51">
        <v>10</v>
      </c>
      <c r="G2826" s="51">
        <v>187</v>
      </c>
    </row>
    <row r="2827" spans="1:7">
      <c r="A2827" s="51">
        <v>95</v>
      </c>
      <c r="B2827" s="51" t="s">
        <v>202</v>
      </c>
      <c r="C2827" s="51" t="s">
        <v>1273</v>
      </c>
      <c r="D2827" s="51" t="s">
        <v>46</v>
      </c>
      <c r="E2827" s="51" t="s">
        <v>51</v>
      </c>
      <c r="F2827" s="51">
        <v>26</v>
      </c>
      <c r="G2827" s="51">
        <v>187</v>
      </c>
    </row>
    <row r="2828" spans="1:7">
      <c r="A2828" s="51">
        <v>95</v>
      </c>
      <c r="B2828" s="51" t="s">
        <v>202</v>
      </c>
      <c r="C2828" s="51" t="s">
        <v>1273</v>
      </c>
      <c r="D2828" s="51" t="s">
        <v>46</v>
      </c>
      <c r="E2828" s="51" t="s">
        <v>52</v>
      </c>
      <c r="F2828" s="51">
        <v>57</v>
      </c>
      <c r="G2828" s="51">
        <v>187</v>
      </c>
    </row>
    <row r="2829" spans="1:7">
      <c r="A2829" s="51">
        <v>95</v>
      </c>
      <c r="B2829" s="51" t="s">
        <v>202</v>
      </c>
      <c r="C2829" s="51" t="s">
        <v>1273</v>
      </c>
      <c r="D2829" s="51" t="s">
        <v>46</v>
      </c>
      <c r="E2829" s="51" t="s">
        <v>53</v>
      </c>
      <c r="F2829" s="51">
        <v>94</v>
      </c>
      <c r="G2829" s="51">
        <v>187</v>
      </c>
    </row>
    <row r="2830" spans="1:7">
      <c r="A2830" s="51">
        <v>95</v>
      </c>
      <c r="B2830" s="51" t="s">
        <v>202</v>
      </c>
      <c r="C2830" s="51" t="s">
        <v>1274</v>
      </c>
      <c r="D2830" s="51" t="s">
        <v>63</v>
      </c>
      <c r="E2830" s="51" t="s">
        <v>50</v>
      </c>
      <c r="F2830" s="51">
        <v>1</v>
      </c>
      <c r="G2830" s="51">
        <v>52</v>
      </c>
    </row>
    <row r="2831" spans="1:7">
      <c r="A2831" s="51">
        <v>95</v>
      </c>
      <c r="B2831" s="51" t="s">
        <v>202</v>
      </c>
      <c r="C2831" s="51" t="s">
        <v>1274</v>
      </c>
      <c r="D2831" s="51" t="s">
        <v>63</v>
      </c>
      <c r="E2831" s="51" t="s">
        <v>51</v>
      </c>
      <c r="F2831" s="51">
        <v>10</v>
      </c>
      <c r="G2831" s="51">
        <v>52</v>
      </c>
    </row>
    <row r="2832" spans="1:7">
      <c r="A2832" s="51">
        <v>95</v>
      </c>
      <c r="B2832" s="51" t="s">
        <v>202</v>
      </c>
      <c r="C2832" s="51" t="s">
        <v>1274</v>
      </c>
      <c r="D2832" s="51" t="s">
        <v>63</v>
      </c>
      <c r="E2832" s="51" t="s">
        <v>52</v>
      </c>
      <c r="F2832" s="51">
        <v>19</v>
      </c>
      <c r="G2832" s="51">
        <v>52</v>
      </c>
    </row>
    <row r="2833" spans="1:7">
      <c r="A2833" s="51">
        <v>95</v>
      </c>
      <c r="B2833" s="51" t="s">
        <v>202</v>
      </c>
      <c r="C2833" s="51" t="s">
        <v>1274</v>
      </c>
      <c r="D2833" s="51" t="s">
        <v>63</v>
      </c>
      <c r="E2833" s="51" t="s">
        <v>53</v>
      </c>
      <c r="F2833" s="51">
        <v>22</v>
      </c>
      <c r="G2833" s="51">
        <v>52</v>
      </c>
    </row>
    <row r="2834" spans="1:7">
      <c r="A2834" s="51">
        <v>95</v>
      </c>
      <c r="B2834" s="51" t="s">
        <v>202</v>
      </c>
      <c r="C2834" s="51" t="s">
        <v>1274</v>
      </c>
      <c r="D2834" s="51" t="s">
        <v>46</v>
      </c>
      <c r="E2834" s="51" t="s">
        <v>51</v>
      </c>
      <c r="F2834" s="51">
        <v>7</v>
      </c>
      <c r="G2834" s="51">
        <v>40</v>
      </c>
    </row>
    <row r="2835" spans="1:7">
      <c r="A2835" s="51">
        <v>95</v>
      </c>
      <c r="B2835" s="51" t="s">
        <v>202</v>
      </c>
      <c r="C2835" s="51" t="s">
        <v>1274</v>
      </c>
      <c r="D2835" s="51" t="s">
        <v>46</v>
      </c>
      <c r="E2835" s="51" t="s">
        <v>52</v>
      </c>
      <c r="F2835" s="51">
        <v>18</v>
      </c>
      <c r="G2835" s="51">
        <v>40</v>
      </c>
    </row>
    <row r="2836" spans="1:7">
      <c r="A2836" s="51">
        <v>95</v>
      </c>
      <c r="B2836" s="51" t="s">
        <v>202</v>
      </c>
      <c r="C2836" s="51" t="s">
        <v>1274</v>
      </c>
      <c r="D2836" s="51" t="s">
        <v>46</v>
      </c>
      <c r="E2836" s="51" t="s">
        <v>53</v>
      </c>
      <c r="F2836" s="51">
        <v>15</v>
      </c>
      <c r="G2836" s="51">
        <v>40</v>
      </c>
    </row>
    <row r="2837" spans="1:7">
      <c r="A2837" s="51">
        <v>95</v>
      </c>
      <c r="B2837" s="51" t="s">
        <v>202</v>
      </c>
      <c r="C2837" s="51" t="s">
        <v>109</v>
      </c>
      <c r="D2837" s="51" t="s">
        <v>63</v>
      </c>
      <c r="E2837" s="51" t="s">
        <v>52</v>
      </c>
      <c r="F2837" s="51">
        <v>3</v>
      </c>
      <c r="G2837" s="51">
        <v>27</v>
      </c>
    </row>
    <row r="2838" spans="1:7">
      <c r="A2838" s="51">
        <v>95</v>
      </c>
      <c r="B2838" s="51" t="s">
        <v>202</v>
      </c>
      <c r="C2838" s="51" t="s">
        <v>109</v>
      </c>
      <c r="D2838" s="51" t="s">
        <v>63</v>
      </c>
      <c r="E2838" s="51" t="s">
        <v>53</v>
      </c>
      <c r="F2838" s="51">
        <v>24</v>
      </c>
      <c r="G2838" s="51">
        <v>27</v>
      </c>
    </row>
    <row r="2839" spans="1:7">
      <c r="A2839" s="51">
        <v>95</v>
      </c>
      <c r="B2839" s="51" t="s">
        <v>202</v>
      </c>
      <c r="C2839" s="51" t="s">
        <v>109</v>
      </c>
      <c r="D2839" s="51" t="s">
        <v>46</v>
      </c>
      <c r="E2839" s="51" t="s">
        <v>51</v>
      </c>
      <c r="F2839" s="51">
        <v>1</v>
      </c>
      <c r="G2839" s="51">
        <v>31</v>
      </c>
    </row>
    <row r="2840" spans="1:7">
      <c r="A2840" s="51">
        <v>95</v>
      </c>
      <c r="B2840" s="51" t="s">
        <v>202</v>
      </c>
      <c r="C2840" s="51" t="s">
        <v>109</v>
      </c>
      <c r="D2840" s="51" t="s">
        <v>46</v>
      </c>
      <c r="E2840" s="51" t="s">
        <v>52</v>
      </c>
      <c r="F2840" s="51">
        <v>3</v>
      </c>
      <c r="G2840" s="51">
        <v>31</v>
      </c>
    </row>
    <row r="2841" spans="1:7">
      <c r="A2841" s="51">
        <v>95</v>
      </c>
      <c r="B2841" s="51" t="s">
        <v>202</v>
      </c>
      <c r="C2841" s="51" t="s">
        <v>109</v>
      </c>
      <c r="D2841" s="51" t="s">
        <v>46</v>
      </c>
      <c r="E2841" s="51" t="s">
        <v>53</v>
      </c>
      <c r="F2841" s="51">
        <v>27</v>
      </c>
      <c r="G2841" s="51">
        <v>31</v>
      </c>
    </row>
    <row r="2842" spans="1:7">
      <c r="A2842" s="51">
        <v>95</v>
      </c>
      <c r="B2842" s="51" t="s">
        <v>202</v>
      </c>
      <c r="C2842" s="51" t="s">
        <v>1275</v>
      </c>
      <c r="D2842" s="51" t="s">
        <v>63</v>
      </c>
      <c r="E2842" s="51" t="s">
        <v>51</v>
      </c>
      <c r="F2842" s="51">
        <v>2</v>
      </c>
      <c r="G2842" s="51">
        <v>100</v>
      </c>
    </row>
    <row r="2843" spans="1:7">
      <c r="A2843" s="51">
        <v>95</v>
      </c>
      <c r="B2843" s="51" t="s">
        <v>202</v>
      </c>
      <c r="C2843" s="51" t="s">
        <v>1275</v>
      </c>
      <c r="D2843" s="51" t="s">
        <v>63</v>
      </c>
      <c r="E2843" s="51" t="s">
        <v>52</v>
      </c>
      <c r="F2843" s="51">
        <v>26</v>
      </c>
      <c r="G2843" s="51">
        <v>100</v>
      </c>
    </row>
    <row r="2844" spans="1:7">
      <c r="A2844" s="51">
        <v>95</v>
      </c>
      <c r="B2844" s="51" t="s">
        <v>202</v>
      </c>
      <c r="C2844" s="51" t="s">
        <v>1275</v>
      </c>
      <c r="D2844" s="51" t="s">
        <v>63</v>
      </c>
      <c r="E2844" s="51" t="s">
        <v>53</v>
      </c>
      <c r="F2844" s="51">
        <v>72</v>
      </c>
      <c r="G2844" s="51">
        <v>100</v>
      </c>
    </row>
    <row r="2845" spans="1:7">
      <c r="A2845" s="51">
        <v>95</v>
      </c>
      <c r="B2845" s="51" t="s">
        <v>202</v>
      </c>
      <c r="C2845" s="51" t="s">
        <v>1275</v>
      </c>
      <c r="D2845" s="51" t="s">
        <v>46</v>
      </c>
      <c r="E2845" s="51" t="s">
        <v>52</v>
      </c>
      <c r="F2845" s="51">
        <v>35</v>
      </c>
      <c r="G2845" s="51">
        <v>132</v>
      </c>
    </row>
    <row r="2846" spans="1:7">
      <c r="A2846" s="51">
        <v>95</v>
      </c>
      <c r="B2846" s="51" t="s">
        <v>202</v>
      </c>
      <c r="C2846" s="51" t="s">
        <v>1275</v>
      </c>
      <c r="D2846" s="51" t="s">
        <v>46</v>
      </c>
      <c r="E2846" s="51" t="s">
        <v>53</v>
      </c>
      <c r="F2846" s="51">
        <v>97</v>
      </c>
      <c r="G2846" s="51">
        <v>132</v>
      </c>
    </row>
    <row r="2847" spans="1:7">
      <c r="A2847" s="51">
        <v>95</v>
      </c>
      <c r="B2847" s="51" t="s">
        <v>202</v>
      </c>
      <c r="C2847" s="51" t="s">
        <v>59</v>
      </c>
      <c r="D2847" s="51" t="s">
        <v>63</v>
      </c>
      <c r="E2847" s="51" t="s">
        <v>51</v>
      </c>
      <c r="F2847" s="51">
        <v>1</v>
      </c>
      <c r="G2847" s="51">
        <v>139</v>
      </c>
    </row>
    <row r="2848" spans="1:7">
      <c r="A2848" s="51">
        <v>95</v>
      </c>
      <c r="B2848" s="51" t="s">
        <v>202</v>
      </c>
      <c r="C2848" s="51" t="s">
        <v>59</v>
      </c>
      <c r="D2848" s="51" t="s">
        <v>63</v>
      </c>
      <c r="E2848" s="51" t="s">
        <v>52</v>
      </c>
      <c r="F2848" s="51">
        <v>22</v>
      </c>
      <c r="G2848" s="51">
        <v>139</v>
      </c>
    </row>
    <row r="2849" spans="1:7">
      <c r="A2849" s="51">
        <v>95</v>
      </c>
      <c r="B2849" s="51" t="s">
        <v>202</v>
      </c>
      <c r="C2849" s="51" t="s">
        <v>59</v>
      </c>
      <c r="D2849" s="51" t="s">
        <v>63</v>
      </c>
      <c r="E2849" s="51" t="s">
        <v>53</v>
      </c>
      <c r="F2849" s="51">
        <v>116</v>
      </c>
      <c r="G2849" s="51">
        <v>139</v>
      </c>
    </row>
    <row r="2850" spans="1:7">
      <c r="A2850" s="51">
        <v>95</v>
      </c>
      <c r="B2850" s="51" t="s">
        <v>202</v>
      </c>
      <c r="C2850" s="51" t="s">
        <v>59</v>
      </c>
      <c r="D2850" s="51" t="s">
        <v>46</v>
      </c>
      <c r="E2850" s="51" t="s">
        <v>51</v>
      </c>
      <c r="F2850" s="51">
        <v>4</v>
      </c>
      <c r="G2850" s="51">
        <v>169</v>
      </c>
    </row>
    <row r="2851" spans="1:7">
      <c r="A2851" s="51">
        <v>95</v>
      </c>
      <c r="B2851" s="51" t="s">
        <v>202</v>
      </c>
      <c r="C2851" s="51" t="s">
        <v>59</v>
      </c>
      <c r="D2851" s="51" t="s">
        <v>46</v>
      </c>
      <c r="E2851" s="51" t="s">
        <v>52</v>
      </c>
      <c r="F2851" s="51">
        <v>29</v>
      </c>
      <c r="G2851" s="51">
        <v>169</v>
      </c>
    </row>
    <row r="2852" spans="1:7">
      <c r="A2852" s="51">
        <v>95</v>
      </c>
      <c r="B2852" s="51" t="s">
        <v>202</v>
      </c>
      <c r="C2852" s="51" t="s">
        <v>59</v>
      </c>
      <c r="D2852" s="51" t="s">
        <v>46</v>
      </c>
      <c r="E2852" s="51" t="s">
        <v>53</v>
      </c>
      <c r="F2852" s="51">
        <v>136</v>
      </c>
      <c r="G2852" s="51">
        <v>169</v>
      </c>
    </row>
    <row r="2853" spans="1:7">
      <c r="A2853" s="51">
        <v>95</v>
      </c>
      <c r="B2853" s="51" t="s">
        <v>202</v>
      </c>
      <c r="C2853" s="51" t="s">
        <v>1276</v>
      </c>
      <c r="D2853" s="51" t="s">
        <v>63</v>
      </c>
      <c r="E2853" s="51" t="s">
        <v>53</v>
      </c>
      <c r="F2853" s="51">
        <v>68</v>
      </c>
      <c r="G2853" s="51">
        <v>68</v>
      </c>
    </row>
    <row r="2854" spans="1:7">
      <c r="A2854" s="51">
        <v>95</v>
      </c>
      <c r="B2854" s="51" t="s">
        <v>202</v>
      </c>
      <c r="C2854" s="51" t="s">
        <v>1276</v>
      </c>
      <c r="D2854" s="51" t="s">
        <v>46</v>
      </c>
      <c r="E2854" s="51" t="s">
        <v>53</v>
      </c>
      <c r="F2854" s="51">
        <v>96</v>
      </c>
      <c r="G2854" s="51">
        <v>96</v>
      </c>
    </row>
    <row r="2855" spans="1:7">
      <c r="A2855" s="51">
        <v>95</v>
      </c>
      <c r="B2855" s="51" t="s">
        <v>202</v>
      </c>
      <c r="C2855" s="51" t="s">
        <v>61</v>
      </c>
      <c r="D2855" s="51" t="s">
        <v>63</v>
      </c>
      <c r="E2855" s="51" t="s">
        <v>52</v>
      </c>
      <c r="F2855" s="51">
        <v>2</v>
      </c>
      <c r="G2855" s="51">
        <v>99</v>
      </c>
    </row>
    <row r="2856" spans="1:7">
      <c r="A2856" s="51">
        <v>95</v>
      </c>
      <c r="B2856" s="51" t="s">
        <v>202</v>
      </c>
      <c r="C2856" s="51" t="s">
        <v>61</v>
      </c>
      <c r="D2856" s="51" t="s">
        <v>63</v>
      </c>
      <c r="E2856" s="51" t="s">
        <v>53</v>
      </c>
      <c r="F2856" s="51">
        <v>97</v>
      </c>
      <c r="G2856" s="51">
        <v>99</v>
      </c>
    </row>
    <row r="2857" spans="1:7">
      <c r="A2857" s="51">
        <v>95</v>
      </c>
      <c r="B2857" s="51" t="s">
        <v>202</v>
      </c>
      <c r="C2857" s="51" t="s">
        <v>61</v>
      </c>
      <c r="D2857" s="51" t="s">
        <v>46</v>
      </c>
      <c r="E2857" s="51" t="s">
        <v>48</v>
      </c>
      <c r="F2857" s="51">
        <v>2</v>
      </c>
      <c r="G2857" s="51">
        <v>66</v>
      </c>
    </row>
    <row r="2858" spans="1:7">
      <c r="A2858" s="51">
        <v>95</v>
      </c>
      <c r="B2858" s="51" t="s">
        <v>202</v>
      </c>
      <c r="C2858" s="51" t="s">
        <v>61</v>
      </c>
      <c r="D2858" s="51" t="s">
        <v>46</v>
      </c>
      <c r="E2858" s="51" t="s">
        <v>49</v>
      </c>
      <c r="F2858" s="51">
        <v>2</v>
      </c>
      <c r="G2858" s="51">
        <v>66</v>
      </c>
    </row>
    <row r="2859" spans="1:7">
      <c r="A2859" s="51">
        <v>95</v>
      </c>
      <c r="B2859" s="51" t="s">
        <v>202</v>
      </c>
      <c r="C2859" s="51" t="s">
        <v>61</v>
      </c>
      <c r="D2859" s="51" t="s">
        <v>46</v>
      </c>
      <c r="E2859" s="51" t="s">
        <v>52</v>
      </c>
      <c r="F2859" s="51">
        <v>1</v>
      </c>
      <c r="G2859" s="51">
        <v>66</v>
      </c>
    </row>
    <row r="2860" spans="1:7">
      <c r="A2860" s="51">
        <v>95</v>
      </c>
      <c r="B2860" s="51" t="s">
        <v>202</v>
      </c>
      <c r="C2860" s="51" t="s">
        <v>61</v>
      </c>
      <c r="D2860" s="51" t="s">
        <v>46</v>
      </c>
      <c r="E2860" s="51" t="s">
        <v>53</v>
      </c>
      <c r="F2860" s="51">
        <v>61</v>
      </c>
      <c r="G2860" s="51">
        <v>66</v>
      </c>
    </row>
    <row r="2861" spans="1:7">
      <c r="A2861" s="51">
        <v>95</v>
      </c>
      <c r="B2861" s="51" t="s">
        <v>202</v>
      </c>
      <c r="C2861" s="51" t="s">
        <v>45</v>
      </c>
      <c r="D2861" s="51" t="s">
        <v>63</v>
      </c>
      <c r="E2861" s="51" t="s">
        <v>48</v>
      </c>
      <c r="F2861" s="51">
        <v>3</v>
      </c>
      <c r="G2861" s="51"/>
    </row>
    <row r="2862" spans="1:7">
      <c r="A2862" s="51">
        <v>95</v>
      </c>
      <c r="B2862" s="51" t="s">
        <v>202</v>
      </c>
      <c r="C2862" s="51" t="s">
        <v>45</v>
      </c>
      <c r="D2862" s="51" t="s">
        <v>63</v>
      </c>
      <c r="E2862" s="51" t="s">
        <v>49</v>
      </c>
      <c r="F2862" s="51">
        <v>1</v>
      </c>
      <c r="G2862" s="51"/>
    </row>
    <row r="2863" spans="1:7">
      <c r="A2863" s="51">
        <v>95</v>
      </c>
      <c r="B2863" s="51" t="s">
        <v>202</v>
      </c>
      <c r="C2863" s="51" t="s">
        <v>45</v>
      </c>
      <c r="D2863" s="51" t="s">
        <v>63</v>
      </c>
      <c r="E2863" s="51" t="s">
        <v>50</v>
      </c>
      <c r="F2863" s="51">
        <v>1</v>
      </c>
      <c r="G2863" s="51"/>
    </row>
    <row r="2864" spans="1:7">
      <c r="A2864" s="51">
        <v>95</v>
      </c>
      <c r="B2864" s="51" t="s">
        <v>202</v>
      </c>
      <c r="C2864" s="51" t="s">
        <v>45</v>
      </c>
      <c r="D2864" s="51" t="s">
        <v>63</v>
      </c>
      <c r="E2864" s="51" t="s">
        <v>51</v>
      </c>
      <c r="F2864" s="51">
        <v>1</v>
      </c>
      <c r="G2864" s="51"/>
    </row>
    <row r="2865" spans="1:7">
      <c r="A2865" s="51">
        <v>95</v>
      </c>
      <c r="B2865" s="51" t="s">
        <v>202</v>
      </c>
      <c r="C2865" s="51" t="s">
        <v>45</v>
      </c>
      <c r="D2865" s="51" t="s">
        <v>63</v>
      </c>
      <c r="E2865" s="51" t="s">
        <v>52</v>
      </c>
      <c r="F2865" s="51">
        <v>5</v>
      </c>
      <c r="G2865" s="51"/>
    </row>
    <row r="2866" spans="1:7">
      <c r="A2866" s="51">
        <v>95</v>
      </c>
      <c r="B2866" s="51" t="s">
        <v>202</v>
      </c>
      <c r="C2866" s="51" t="s">
        <v>45</v>
      </c>
      <c r="D2866" s="51" t="s">
        <v>63</v>
      </c>
      <c r="E2866" s="51" t="s">
        <v>53</v>
      </c>
      <c r="F2866" s="51">
        <v>14</v>
      </c>
      <c r="G2866" s="51"/>
    </row>
    <row r="2867" spans="1:7">
      <c r="A2867" s="51">
        <v>95</v>
      </c>
      <c r="B2867" s="51" t="s">
        <v>202</v>
      </c>
      <c r="C2867" s="51" t="s">
        <v>45</v>
      </c>
      <c r="D2867" s="51" t="s">
        <v>46</v>
      </c>
      <c r="E2867" s="51" t="s">
        <v>48</v>
      </c>
      <c r="F2867" s="51">
        <v>6</v>
      </c>
      <c r="G2867" s="51"/>
    </row>
    <row r="2868" spans="1:7">
      <c r="A2868" s="51">
        <v>95</v>
      </c>
      <c r="B2868" s="51" t="s">
        <v>202</v>
      </c>
      <c r="C2868" s="51" t="s">
        <v>45</v>
      </c>
      <c r="D2868" s="51" t="s">
        <v>46</v>
      </c>
      <c r="E2868" s="51" t="s">
        <v>51</v>
      </c>
      <c r="F2868" s="51">
        <v>1</v>
      </c>
      <c r="G2868" s="51"/>
    </row>
    <row r="2869" spans="1:7">
      <c r="A2869" s="51">
        <v>95</v>
      </c>
      <c r="B2869" s="51" t="s">
        <v>202</v>
      </c>
      <c r="C2869" s="51" t="s">
        <v>45</v>
      </c>
      <c r="D2869" s="51" t="s">
        <v>46</v>
      </c>
      <c r="E2869" s="51" t="s">
        <v>52</v>
      </c>
      <c r="F2869" s="51">
        <v>3</v>
      </c>
      <c r="G2869" s="51"/>
    </row>
    <row r="2870" spans="1:7">
      <c r="A2870" s="51">
        <v>95</v>
      </c>
      <c r="B2870" s="51" t="s">
        <v>202</v>
      </c>
      <c r="C2870" s="51" t="s">
        <v>45</v>
      </c>
      <c r="D2870" s="51" t="s">
        <v>46</v>
      </c>
      <c r="E2870" s="51" t="s">
        <v>53</v>
      </c>
      <c r="F2870" s="51">
        <v>11</v>
      </c>
      <c r="G2870" s="51"/>
    </row>
    <row r="2871" spans="1:7">
      <c r="A2871" s="51">
        <v>97</v>
      </c>
      <c r="B2871" s="51" t="s">
        <v>203</v>
      </c>
      <c r="C2871" s="51" t="s">
        <v>1350</v>
      </c>
      <c r="D2871" s="51" t="s">
        <v>63</v>
      </c>
      <c r="E2871" s="51" t="s">
        <v>1349</v>
      </c>
      <c r="F2871" s="51">
        <v>18</v>
      </c>
      <c r="G2871" s="51"/>
    </row>
    <row r="2872" spans="1:7">
      <c r="A2872" s="51">
        <v>97</v>
      </c>
      <c r="B2872" s="51" t="s">
        <v>203</v>
      </c>
      <c r="C2872" s="51" t="s">
        <v>1350</v>
      </c>
      <c r="D2872" s="51" t="s">
        <v>46</v>
      </c>
      <c r="E2872" s="51" t="s">
        <v>1349</v>
      </c>
      <c r="F2872" s="51">
        <v>7</v>
      </c>
      <c r="G2872" s="51"/>
    </row>
    <row r="2873" spans="1:7">
      <c r="A2873" s="51">
        <v>97</v>
      </c>
      <c r="B2873" s="51" t="s">
        <v>203</v>
      </c>
      <c r="C2873" s="51" t="s">
        <v>54</v>
      </c>
      <c r="D2873" s="51" t="s">
        <v>63</v>
      </c>
      <c r="E2873" s="51" t="s">
        <v>48</v>
      </c>
      <c r="F2873" s="51">
        <v>2</v>
      </c>
      <c r="G2873" s="51">
        <v>3</v>
      </c>
    </row>
    <row r="2874" spans="1:7">
      <c r="A2874" s="51">
        <v>97</v>
      </c>
      <c r="B2874" s="51" t="s">
        <v>203</v>
      </c>
      <c r="C2874" s="51" t="s">
        <v>54</v>
      </c>
      <c r="D2874" s="51" t="s">
        <v>63</v>
      </c>
      <c r="E2874" s="51" t="s">
        <v>49</v>
      </c>
      <c r="F2874" s="51">
        <v>1</v>
      </c>
      <c r="G2874" s="51">
        <v>3</v>
      </c>
    </row>
    <row r="2875" spans="1:7">
      <c r="A2875" s="51">
        <v>97</v>
      </c>
      <c r="B2875" s="51" t="s">
        <v>203</v>
      </c>
      <c r="C2875" s="51" t="s">
        <v>54</v>
      </c>
      <c r="D2875" s="51" t="s">
        <v>46</v>
      </c>
      <c r="E2875" s="51" t="s">
        <v>48</v>
      </c>
      <c r="F2875" s="51">
        <v>2</v>
      </c>
      <c r="G2875" s="51">
        <v>2</v>
      </c>
    </row>
    <row r="2876" spans="1:7">
      <c r="A2876" s="51">
        <v>97</v>
      </c>
      <c r="B2876" s="51" t="s">
        <v>203</v>
      </c>
      <c r="C2876" s="51" t="s">
        <v>55</v>
      </c>
      <c r="D2876" s="51" t="s">
        <v>63</v>
      </c>
      <c r="E2876" s="51" t="s">
        <v>48</v>
      </c>
      <c r="F2876" s="51">
        <v>3</v>
      </c>
      <c r="G2876" s="51">
        <v>44</v>
      </c>
    </row>
    <row r="2877" spans="1:7">
      <c r="A2877" s="51">
        <v>97</v>
      </c>
      <c r="B2877" s="51" t="s">
        <v>203</v>
      </c>
      <c r="C2877" s="51" t="s">
        <v>55</v>
      </c>
      <c r="D2877" s="51" t="s">
        <v>63</v>
      </c>
      <c r="E2877" s="51" t="s">
        <v>49</v>
      </c>
      <c r="F2877" s="51">
        <v>13</v>
      </c>
      <c r="G2877" s="51">
        <v>44</v>
      </c>
    </row>
    <row r="2878" spans="1:7">
      <c r="A2878" s="51">
        <v>97</v>
      </c>
      <c r="B2878" s="51" t="s">
        <v>203</v>
      </c>
      <c r="C2878" s="51" t="s">
        <v>55</v>
      </c>
      <c r="D2878" s="51" t="s">
        <v>63</v>
      </c>
      <c r="E2878" s="51" t="s">
        <v>50</v>
      </c>
      <c r="F2878" s="51">
        <v>3</v>
      </c>
      <c r="G2878" s="51">
        <v>44</v>
      </c>
    </row>
    <row r="2879" spans="1:7">
      <c r="A2879" s="51">
        <v>97</v>
      </c>
      <c r="B2879" s="51" t="s">
        <v>203</v>
      </c>
      <c r="C2879" s="51" t="s">
        <v>55</v>
      </c>
      <c r="D2879" s="51" t="s">
        <v>63</v>
      </c>
      <c r="E2879" s="51" t="s">
        <v>51</v>
      </c>
      <c r="F2879" s="51">
        <v>2</v>
      </c>
      <c r="G2879" s="51">
        <v>44</v>
      </c>
    </row>
    <row r="2880" spans="1:7">
      <c r="A2880" s="51">
        <v>97</v>
      </c>
      <c r="B2880" s="51" t="s">
        <v>203</v>
      </c>
      <c r="C2880" s="51" t="s">
        <v>55</v>
      </c>
      <c r="D2880" s="51" t="s">
        <v>63</v>
      </c>
      <c r="E2880" s="51" t="s">
        <v>52</v>
      </c>
      <c r="F2880" s="51">
        <v>2</v>
      </c>
      <c r="G2880" s="51">
        <v>44</v>
      </c>
    </row>
    <row r="2881" spans="1:7">
      <c r="A2881" s="51">
        <v>97</v>
      </c>
      <c r="B2881" s="51" t="s">
        <v>203</v>
      </c>
      <c r="C2881" s="51" t="s">
        <v>55</v>
      </c>
      <c r="D2881" s="51" t="s">
        <v>63</v>
      </c>
      <c r="E2881" s="51" t="s">
        <v>53</v>
      </c>
      <c r="F2881" s="51">
        <v>21</v>
      </c>
      <c r="G2881" s="51">
        <v>44</v>
      </c>
    </row>
    <row r="2882" spans="1:7">
      <c r="A2882" s="51">
        <v>97</v>
      </c>
      <c r="B2882" s="51" t="s">
        <v>203</v>
      </c>
      <c r="C2882" s="51" t="s">
        <v>55</v>
      </c>
      <c r="D2882" s="51" t="s">
        <v>46</v>
      </c>
      <c r="E2882" s="51" t="s">
        <v>48</v>
      </c>
      <c r="F2882" s="51">
        <v>4</v>
      </c>
      <c r="G2882" s="51">
        <v>31</v>
      </c>
    </row>
    <row r="2883" spans="1:7">
      <c r="A2883" s="51">
        <v>97</v>
      </c>
      <c r="B2883" s="51" t="s">
        <v>203</v>
      </c>
      <c r="C2883" s="51" t="s">
        <v>55</v>
      </c>
      <c r="D2883" s="51" t="s">
        <v>46</v>
      </c>
      <c r="E2883" s="51" t="s">
        <v>49</v>
      </c>
      <c r="F2883" s="51">
        <v>14</v>
      </c>
      <c r="G2883" s="51">
        <v>31</v>
      </c>
    </row>
    <row r="2884" spans="1:7">
      <c r="A2884" s="51">
        <v>97</v>
      </c>
      <c r="B2884" s="51" t="s">
        <v>203</v>
      </c>
      <c r="C2884" s="51" t="s">
        <v>55</v>
      </c>
      <c r="D2884" s="51" t="s">
        <v>46</v>
      </c>
      <c r="E2884" s="51" t="s">
        <v>50</v>
      </c>
      <c r="F2884" s="51">
        <v>2</v>
      </c>
      <c r="G2884" s="51">
        <v>31</v>
      </c>
    </row>
    <row r="2885" spans="1:7">
      <c r="A2885" s="51">
        <v>97</v>
      </c>
      <c r="B2885" s="51" t="s">
        <v>203</v>
      </c>
      <c r="C2885" s="51" t="s">
        <v>55</v>
      </c>
      <c r="D2885" s="51" t="s">
        <v>46</v>
      </c>
      <c r="E2885" s="51" t="s">
        <v>53</v>
      </c>
      <c r="F2885" s="51">
        <v>11</v>
      </c>
      <c r="G2885" s="51">
        <v>31</v>
      </c>
    </row>
    <row r="2886" spans="1:7">
      <c r="A2886" s="51">
        <v>97</v>
      </c>
      <c r="B2886" s="51" t="s">
        <v>203</v>
      </c>
      <c r="C2886" s="51" t="s">
        <v>56</v>
      </c>
      <c r="D2886" s="51" t="s">
        <v>63</v>
      </c>
      <c r="E2886" s="51" t="s">
        <v>49</v>
      </c>
      <c r="F2886" s="51">
        <v>1</v>
      </c>
      <c r="G2886" s="51">
        <v>31</v>
      </c>
    </row>
    <row r="2887" spans="1:7">
      <c r="A2887" s="51">
        <v>97</v>
      </c>
      <c r="B2887" s="51" t="s">
        <v>203</v>
      </c>
      <c r="C2887" s="51" t="s">
        <v>56</v>
      </c>
      <c r="D2887" s="51" t="s">
        <v>63</v>
      </c>
      <c r="E2887" s="51" t="s">
        <v>50</v>
      </c>
      <c r="F2887" s="51">
        <v>12</v>
      </c>
      <c r="G2887" s="51">
        <v>31</v>
      </c>
    </row>
    <row r="2888" spans="1:7">
      <c r="A2888" s="51">
        <v>97</v>
      </c>
      <c r="B2888" s="51" t="s">
        <v>203</v>
      </c>
      <c r="C2888" s="51" t="s">
        <v>56</v>
      </c>
      <c r="D2888" s="51" t="s">
        <v>63</v>
      </c>
      <c r="E2888" s="51" t="s">
        <v>51</v>
      </c>
      <c r="F2888" s="51">
        <v>4</v>
      </c>
      <c r="G2888" s="51">
        <v>31</v>
      </c>
    </row>
    <row r="2889" spans="1:7">
      <c r="A2889" s="51">
        <v>97</v>
      </c>
      <c r="B2889" s="51" t="s">
        <v>203</v>
      </c>
      <c r="C2889" s="51" t="s">
        <v>56</v>
      </c>
      <c r="D2889" s="51" t="s">
        <v>63</v>
      </c>
      <c r="E2889" s="51" t="s">
        <v>52</v>
      </c>
      <c r="F2889" s="51">
        <v>1</v>
      </c>
      <c r="G2889" s="51">
        <v>31</v>
      </c>
    </row>
    <row r="2890" spans="1:7">
      <c r="A2890" s="51">
        <v>97</v>
      </c>
      <c r="B2890" s="51" t="s">
        <v>203</v>
      </c>
      <c r="C2890" s="51" t="s">
        <v>56</v>
      </c>
      <c r="D2890" s="51" t="s">
        <v>63</v>
      </c>
      <c r="E2890" s="51" t="s">
        <v>53</v>
      </c>
      <c r="F2890" s="51">
        <v>13</v>
      </c>
      <c r="G2890" s="51">
        <v>31</v>
      </c>
    </row>
    <row r="2891" spans="1:7">
      <c r="A2891" s="51">
        <v>97</v>
      </c>
      <c r="B2891" s="51" t="s">
        <v>203</v>
      </c>
      <c r="C2891" s="51" t="s">
        <v>56</v>
      </c>
      <c r="D2891" s="51" t="s">
        <v>46</v>
      </c>
      <c r="E2891" s="51" t="s">
        <v>49</v>
      </c>
      <c r="F2891" s="51">
        <v>1</v>
      </c>
      <c r="G2891" s="51">
        <v>14</v>
      </c>
    </row>
    <row r="2892" spans="1:7">
      <c r="A2892" s="51">
        <v>97</v>
      </c>
      <c r="B2892" s="51" t="s">
        <v>203</v>
      </c>
      <c r="C2892" s="51" t="s">
        <v>56</v>
      </c>
      <c r="D2892" s="51" t="s">
        <v>46</v>
      </c>
      <c r="E2892" s="51" t="s">
        <v>50</v>
      </c>
      <c r="F2892" s="51">
        <v>4</v>
      </c>
      <c r="G2892" s="51">
        <v>14</v>
      </c>
    </row>
    <row r="2893" spans="1:7">
      <c r="A2893" s="51">
        <v>97</v>
      </c>
      <c r="B2893" s="51" t="s">
        <v>203</v>
      </c>
      <c r="C2893" s="51" t="s">
        <v>56</v>
      </c>
      <c r="D2893" s="51" t="s">
        <v>46</v>
      </c>
      <c r="E2893" s="51" t="s">
        <v>51</v>
      </c>
      <c r="F2893" s="51">
        <v>3</v>
      </c>
      <c r="G2893" s="51">
        <v>14</v>
      </c>
    </row>
    <row r="2894" spans="1:7">
      <c r="A2894" s="51">
        <v>97</v>
      </c>
      <c r="B2894" s="51" t="s">
        <v>203</v>
      </c>
      <c r="C2894" s="51" t="s">
        <v>56</v>
      </c>
      <c r="D2894" s="51" t="s">
        <v>46</v>
      </c>
      <c r="E2894" s="51" t="s">
        <v>52</v>
      </c>
      <c r="F2894" s="51">
        <v>3</v>
      </c>
      <c r="G2894" s="51">
        <v>14</v>
      </c>
    </row>
    <row r="2895" spans="1:7">
      <c r="A2895" s="51">
        <v>97</v>
      </c>
      <c r="B2895" s="51" t="s">
        <v>203</v>
      </c>
      <c r="C2895" s="51" t="s">
        <v>56</v>
      </c>
      <c r="D2895" s="51" t="s">
        <v>46</v>
      </c>
      <c r="E2895" s="51" t="s">
        <v>53</v>
      </c>
      <c r="F2895" s="51">
        <v>3</v>
      </c>
      <c r="G2895" s="51">
        <v>14</v>
      </c>
    </row>
    <row r="2896" spans="1:7">
      <c r="A2896" s="51">
        <v>97</v>
      </c>
      <c r="B2896" s="51" t="s">
        <v>203</v>
      </c>
      <c r="C2896" s="51" t="s">
        <v>1273</v>
      </c>
      <c r="D2896" s="51" t="s">
        <v>63</v>
      </c>
      <c r="E2896" s="51" t="s">
        <v>51</v>
      </c>
      <c r="F2896" s="51">
        <v>3</v>
      </c>
      <c r="G2896" s="51">
        <v>25</v>
      </c>
    </row>
    <row r="2897" spans="1:7">
      <c r="A2897" s="51">
        <v>97</v>
      </c>
      <c r="B2897" s="51" t="s">
        <v>203</v>
      </c>
      <c r="C2897" s="51" t="s">
        <v>1273</v>
      </c>
      <c r="D2897" s="51" t="s">
        <v>63</v>
      </c>
      <c r="E2897" s="51" t="s">
        <v>52</v>
      </c>
      <c r="F2897" s="51">
        <v>8</v>
      </c>
      <c r="G2897" s="51">
        <v>25</v>
      </c>
    </row>
    <row r="2898" spans="1:7">
      <c r="A2898" s="51">
        <v>97</v>
      </c>
      <c r="B2898" s="51" t="s">
        <v>203</v>
      </c>
      <c r="C2898" s="51" t="s">
        <v>1273</v>
      </c>
      <c r="D2898" s="51" t="s">
        <v>63</v>
      </c>
      <c r="E2898" s="51" t="s">
        <v>53</v>
      </c>
      <c r="F2898" s="51">
        <v>14</v>
      </c>
      <c r="G2898" s="51">
        <v>25</v>
      </c>
    </row>
    <row r="2899" spans="1:7">
      <c r="A2899" s="51">
        <v>97</v>
      </c>
      <c r="B2899" s="51" t="s">
        <v>203</v>
      </c>
      <c r="C2899" s="51" t="s">
        <v>1273</v>
      </c>
      <c r="D2899" s="51" t="s">
        <v>46</v>
      </c>
      <c r="E2899" s="51" t="s">
        <v>50</v>
      </c>
      <c r="F2899" s="51">
        <v>4</v>
      </c>
      <c r="G2899" s="51">
        <v>29</v>
      </c>
    </row>
    <row r="2900" spans="1:7">
      <c r="A2900" s="51">
        <v>97</v>
      </c>
      <c r="B2900" s="51" t="s">
        <v>203</v>
      </c>
      <c r="C2900" s="51" t="s">
        <v>1273</v>
      </c>
      <c r="D2900" s="51" t="s">
        <v>46</v>
      </c>
      <c r="E2900" s="51" t="s">
        <v>51</v>
      </c>
      <c r="F2900" s="51">
        <v>3</v>
      </c>
      <c r="G2900" s="51">
        <v>29</v>
      </c>
    </row>
    <row r="2901" spans="1:7">
      <c r="A2901" s="51">
        <v>97</v>
      </c>
      <c r="B2901" s="51" t="s">
        <v>203</v>
      </c>
      <c r="C2901" s="51" t="s">
        <v>1273</v>
      </c>
      <c r="D2901" s="51" t="s">
        <v>46</v>
      </c>
      <c r="E2901" s="51" t="s">
        <v>52</v>
      </c>
      <c r="F2901" s="51">
        <v>6</v>
      </c>
      <c r="G2901" s="51">
        <v>29</v>
      </c>
    </row>
    <row r="2902" spans="1:7">
      <c r="A2902" s="51">
        <v>97</v>
      </c>
      <c r="B2902" s="51" t="s">
        <v>203</v>
      </c>
      <c r="C2902" s="51" t="s">
        <v>1273</v>
      </c>
      <c r="D2902" s="51" t="s">
        <v>46</v>
      </c>
      <c r="E2902" s="51" t="s">
        <v>53</v>
      </c>
      <c r="F2902" s="51">
        <v>16</v>
      </c>
      <c r="G2902" s="51">
        <v>29</v>
      </c>
    </row>
    <row r="2903" spans="1:7">
      <c r="A2903" s="51">
        <v>97</v>
      </c>
      <c r="B2903" s="51" t="s">
        <v>203</v>
      </c>
      <c r="C2903" s="51" t="s">
        <v>1274</v>
      </c>
      <c r="D2903" s="51" t="s">
        <v>63</v>
      </c>
      <c r="E2903" s="51" t="s">
        <v>52</v>
      </c>
      <c r="F2903" s="51">
        <v>1</v>
      </c>
      <c r="G2903" s="51">
        <v>2</v>
      </c>
    </row>
    <row r="2904" spans="1:7">
      <c r="A2904" s="51">
        <v>97</v>
      </c>
      <c r="B2904" s="51" t="s">
        <v>203</v>
      </c>
      <c r="C2904" s="51" t="s">
        <v>1274</v>
      </c>
      <c r="D2904" s="51" t="s">
        <v>63</v>
      </c>
      <c r="E2904" s="51" t="s">
        <v>53</v>
      </c>
      <c r="F2904" s="51">
        <v>1</v>
      </c>
      <c r="G2904" s="51">
        <v>2</v>
      </c>
    </row>
    <row r="2905" spans="1:7">
      <c r="A2905" s="51">
        <v>97</v>
      </c>
      <c r="B2905" s="51" t="s">
        <v>203</v>
      </c>
      <c r="C2905" s="51" t="s">
        <v>1274</v>
      </c>
      <c r="D2905" s="51" t="s">
        <v>46</v>
      </c>
      <c r="E2905" s="51" t="s">
        <v>53</v>
      </c>
      <c r="F2905" s="51">
        <v>1</v>
      </c>
      <c r="G2905" s="51">
        <v>1</v>
      </c>
    </row>
    <row r="2906" spans="1:7">
      <c r="A2906" s="51">
        <v>97</v>
      </c>
      <c r="B2906" s="51" t="s">
        <v>203</v>
      </c>
      <c r="C2906" s="51" t="s">
        <v>1275</v>
      </c>
      <c r="D2906" s="51" t="s">
        <v>63</v>
      </c>
      <c r="E2906" s="51" t="s">
        <v>52</v>
      </c>
      <c r="F2906" s="51">
        <v>3</v>
      </c>
      <c r="G2906" s="51">
        <v>5</v>
      </c>
    </row>
    <row r="2907" spans="1:7">
      <c r="A2907" s="51">
        <v>97</v>
      </c>
      <c r="B2907" s="51" t="s">
        <v>203</v>
      </c>
      <c r="C2907" s="51" t="s">
        <v>1275</v>
      </c>
      <c r="D2907" s="51" t="s">
        <v>63</v>
      </c>
      <c r="E2907" s="51" t="s">
        <v>53</v>
      </c>
      <c r="F2907" s="51">
        <v>2</v>
      </c>
      <c r="G2907" s="51">
        <v>5</v>
      </c>
    </row>
    <row r="2908" spans="1:7">
      <c r="A2908" s="51">
        <v>97</v>
      </c>
      <c r="B2908" s="51" t="s">
        <v>203</v>
      </c>
      <c r="C2908" s="51" t="s">
        <v>1275</v>
      </c>
      <c r="D2908" s="51" t="s">
        <v>46</v>
      </c>
      <c r="E2908" s="51" t="s">
        <v>52</v>
      </c>
      <c r="F2908" s="51">
        <v>3</v>
      </c>
      <c r="G2908" s="51">
        <v>7</v>
      </c>
    </row>
    <row r="2909" spans="1:7">
      <c r="A2909" s="51">
        <v>97</v>
      </c>
      <c r="B2909" s="51" t="s">
        <v>203</v>
      </c>
      <c r="C2909" s="51" t="s">
        <v>1275</v>
      </c>
      <c r="D2909" s="51" t="s">
        <v>46</v>
      </c>
      <c r="E2909" s="51" t="s">
        <v>53</v>
      </c>
      <c r="F2909" s="51">
        <v>4</v>
      </c>
      <c r="G2909" s="51">
        <v>7</v>
      </c>
    </row>
    <row r="2910" spans="1:7">
      <c r="A2910" s="51">
        <v>97</v>
      </c>
      <c r="B2910" s="51" t="s">
        <v>203</v>
      </c>
      <c r="C2910" s="51" t="s">
        <v>59</v>
      </c>
      <c r="D2910" s="51" t="s">
        <v>63</v>
      </c>
      <c r="E2910" s="51" t="s">
        <v>52</v>
      </c>
      <c r="F2910" s="51">
        <v>2</v>
      </c>
      <c r="G2910" s="51">
        <v>18</v>
      </c>
    </row>
    <row r="2911" spans="1:7">
      <c r="A2911" s="51">
        <v>97</v>
      </c>
      <c r="B2911" s="51" t="s">
        <v>203</v>
      </c>
      <c r="C2911" s="51" t="s">
        <v>59</v>
      </c>
      <c r="D2911" s="51" t="s">
        <v>63</v>
      </c>
      <c r="E2911" s="51" t="s">
        <v>53</v>
      </c>
      <c r="F2911" s="51">
        <v>16</v>
      </c>
      <c r="G2911" s="51">
        <v>18</v>
      </c>
    </row>
    <row r="2912" spans="1:7">
      <c r="A2912" s="51">
        <v>97</v>
      </c>
      <c r="B2912" s="51" t="s">
        <v>203</v>
      </c>
      <c r="C2912" s="51" t="s">
        <v>59</v>
      </c>
      <c r="D2912" s="51" t="s">
        <v>46</v>
      </c>
      <c r="E2912" s="51" t="s">
        <v>52</v>
      </c>
      <c r="F2912" s="51">
        <v>7</v>
      </c>
      <c r="G2912" s="51">
        <v>23</v>
      </c>
    </row>
    <row r="2913" spans="1:7">
      <c r="A2913" s="51">
        <v>97</v>
      </c>
      <c r="B2913" s="51" t="s">
        <v>203</v>
      </c>
      <c r="C2913" s="51" t="s">
        <v>59</v>
      </c>
      <c r="D2913" s="51" t="s">
        <v>46</v>
      </c>
      <c r="E2913" s="51" t="s">
        <v>53</v>
      </c>
      <c r="F2913" s="51">
        <v>16</v>
      </c>
      <c r="G2913" s="51">
        <v>23</v>
      </c>
    </row>
    <row r="2914" spans="1:7">
      <c r="A2914" s="51">
        <v>97</v>
      </c>
      <c r="B2914" s="51" t="s">
        <v>203</v>
      </c>
      <c r="C2914" s="51" t="s">
        <v>1276</v>
      </c>
      <c r="D2914" s="51" t="s">
        <v>63</v>
      </c>
      <c r="E2914" s="51" t="s">
        <v>53</v>
      </c>
      <c r="F2914" s="51">
        <v>3</v>
      </c>
      <c r="G2914" s="51">
        <v>3</v>
      </c>
    </row>
    <row r="2915" spans="1:7">
      <c r="A2915" s="51">
        <v>97</v>
      </c>
      <c r="B2915" s="51" t="s">
        <v>203</v>
      </c>
      <c r="C2915" s="51" t="s">
        <v>1276</v>
      </c>
      <c r="D2915" s="51" t="s">
        <v>46</v>
      </c>
      <c r="E2915" s="51" t="s">
        <v>53</v>
      </c>
      <c r="F2915" s="51">
        <v>10</v>
      </c>
      <c r="G2915" s="51">
        <v>10</v>
      </c>
    </row>
    <row r="2916" spans="1:7">
      <c r="A2916" s="51">
        <v>97</v>
      </c>
      <c r="B2916" s="51" t="s">
        <v>203</v>
      </c>
      <c r="C2916" s="51" t="s">
        <v>61</v>
      </c>
      <c r="D2916" s="51" t="s">
        <v>63</v>
      </c>
      <c r="E2916" s="51" t="s">
        <v>48</v>
      </c>
      <c r="F2916" s="51">
        <v>1</v>
      </c>
      <c r="G2916" s="51">
        <v>6</v>
      </c>
    </row>
    <row r="2917" spans="1:7">
      <c r="A2917" s="51">
        <v>97</v>
      </c>
      <c r="B2917" s="51" t="s">
        <v>203</v>
      </c>
      <c r="C2917" s="51" t="s">
        <v>61</v>
      </c>
      <c r="D2917" s="51" t="s">
        <v>63</v>
      </c>
      <c r="E2917" s="51" t="s">
        <v>53</v>
      </c>
      <c r="F2917" s="51">
        <v>5</v>
      </c>
      <c r="G2917" s="51">
        <v>6</v>
      </c>
    </row>
    <row r="2918" spans="1:7">
      <c r="A2918" s="51">
        <v>97</v>
      </c>
      <c r="B2918" s="51" t="s">
        <v>203</v>
      </c>
      <c r="C2918" s="51" t="s">
        <v>61</v>
      </c>
      <c r="D2918" s="51" t="s">
        <v>46</v>
      </c>
      <c r="E2918" s="51" t="s">
        <v>53</v>
      </c>
      <c r="F2918" s="51">
        <v>2</v>
      </c>
      <c r="G2918" s="51">
        <v>2</v>
      </c>
    </row>
    <row r="2919" spans="1:7">
      <c r="A2919" s="51">
        <v>97</v>
      </c>
      <c r="B2919" s="51" t="s">
        <v>203</v>
      </c>
      <c r="C2919" s="51" t="s">
        <v>45</v>
      </c>
      <c r="D2919" s="51" t="s">
        <v>63</v>
      </c>
      <c r="E2919" s="51" t="s">
        <v>52</v>
      </c>
      <c r="F2919" s="51">
        <v>1</v>
      </c>
      <c r="G2919" s="51"/>
    </row>
    <row r="2920" spans="1:7">
      <c r="A2920" s="51">
        <v>97</v>
      </c>
      <c r="B2920" s="51" t="s">
        <v>203</v>
      </c>
      <c r="C2920" s="51" t="s">
        <v>45</v>
      </c>
      <c r="D2920" s="51" t="s">
        <v>63</v>
      </c>
      <c r="E2920" s="51" t="s">
        <v>53</v>
      </c>
      <c r="F2920" s="51">
        <v>1</v>
      </c>
      <c r="G2920" s="51"/>
    </row>
    <row r="2921" spans="1:7">
      <c r="A2921" s="51">
        <v>97</v>
      </c>
      <c r="B2921" s="51" t="s">
        <v>203</v>
      </c>
      <c r="C2921" s="51" t="s">
        <v>45</v>
      </c>
      <c r="D2921" s="51" t="s">
        <v>46</v>
      </c>
      <c r="E2921" s="51" t="s">
        <v>48</v>
      </c>
      <c r="F2921" s="51">
        <v>2</v>
      </c>
      <c r="G2921" s="51"/>
    </row>
    <row r="2922" spans="1:7">
      <c r="A2922" s="51">
        <v>97</v>
      </c>
      <c r="B2922" s="51" t="s">
        <v>203</v>
      </c>
      <c r="C2922" s="51" t="s">
        <v>45</v>
      </c>
      <c r="D2922" s="51" t="s">
        <v>46</v>
      </c>
      <c r="E2922" s="51" t="s">
        <v>53</v>
      </c>
      <c r="F2922" s="51">
        <v>3</v>
      </c>
      <c r="G2922" s="51"/>
    </row>
    <row r="2923" spans="1:7">
      <c r="A2923" s="51">
        <v>99</v>
      </c>
      <c r="B2923" s="51" t="s">
        <v>204</v>
      </c>
      <c r="C2923" s="51" t="s">
        <v>1350</v>
      </c>
      <c r="D2923" s="51" t="s">
        <v>63</v>
      </c>
      <c r="E2923" s="51" t="s">
        <v>1349</v>
      </c>
      <c r="F2923" s="51">
        <v>22</v>
      </c>
      <c r="G2923" s="51"/>
    </row>
    <row r="2924" spans="1:7">
      <c r="A2924" s="51">
        <v>99</v>
      </c>
      <c r="B2924" s="51" t="s">
        <v>204</v>
      </c>
      <c r="C2924" s="51" t="s">
        <v>1350</v>
      </c>
      <c r="D2924" s="51" t="s">
        <v>46</v>
      </c>
      <c r="E2924" s="51" t="s">
        <v>1349</v>
      </c>
      <c r="F2924" s="51">
        <v>14</v>
      </c>
      <c r="G2924" s="51"/>
    </row>
    <row r="2925" spans="1:7">
      <c r="A2925" s="51">
        <v>99</v>
      </c>
      <c r="B2925" s="51" t="s">
        <v>204</v>
      </c>
      <c r="C2925" s="51" t="s">
        <v>54</v>
      </c>
      <c r="D2925" s="51" t="s">
        <v>63</v>
      </c>
      <c r="E2925" s="51" t="s">
        <v>48</v>
      </c>
      <c r="F2925" s="51">
        <v>5</v>
      </c>
      <c r="G2925" s="51">
        <v>5</v>
      </c>
    </row>
    <row r="2926" spans="1:7">
      <c r="A2926" s="51">
        <v>99</v>
      </c>
      <c r="B2926" s="51" t="s">
        <v>204</v>
      </c>
      <c r="C2926" s="51" t="s">
        <v>54</v>
      </c>
      <c r="D2926" s="51" t="s">
        <v>46</v>
      </c>
      <c r="E2926" s="51" t="s">
        <v>48</v>
      </c>
      <c r="F2926" s="51">
        <v>6</v>
      </c>
      <c r="G2926" s="51">
        <v>8</v>
      </c>
    </row>
    <row r="2927" spans="1:7">
      <c r="A2927" s="51">
        <v>99</v>
      </c>
      <c r="B2927" s="51" t="s">
        <v>204</v>
      </c>
      <c r="C2927" s="51" t="s">
        <v>54</v>
      </c>
      <c r="D2927" s="51" t="s">
        <v>46</v>
      </c>
      <c r="E2927" s="51" t="s">
        <v>49</v>
      </c>
      <c r="F2927" s="51">
        <v>1</v>
      </c>
      <c r="G2927" s="51">
        <v>8</v>
      </c>
    </row>
    <row r="2928" spans="1:7">
      <c r="A2928" s="51">
        <v>99</v>
      </c>
      <c r="B2928" s="51" t="s">
        <v>204</v>
      </c>
      <c r="C2928" s="51" t="s">
        <v>54</v>
      </c>
      <c r="D2928" s="51" t="s">
        <v>46</v>
      </c>
      <c r="E2928" s="51" t="s">
        <v>53</v>
      </c>
      <c r="F2928" s="51">
        <v>1</v>
      </c>
      <c r="G2928" s="51">
        <v>8</v>
      </c>
    </row>
    <row r="2929" spans="1:7">
      <c r="A2929" s="51">
        <v>99</v>
      </c>
      <c r="B2929" s="51" t="s">
        <v>204</v>
      </c>
      <c r="C2929" s="51" t="s">
        <v>55</v>
      </c>
      <c r="D2929" s="51" t="s">
        <v>63</v>
      </c>
      <c r="E2929" s="51" t="s">
        <v>48</v>
      </c>
      <c r="F2929" s="51">
        <v>3</v>
      </c>
      <c r="G2929" s="51">
        <v>74</v>
      </c>
    </row>
    <row r="2930" spans="1:7">
      <c r="A2930" s="51">
        <v>99</v>
      </c>
      <c r="B2930" s="51" t="s">
        <v>204</v>
      </c>
      <c r="C2930" s="51" t="s">
        <v>55</v>
      </c>
      <c r="D2930" s="51" t="s">
        <v>63</v>
      </c>
      <c r="E2930" s="51" t="s">
        <v>49</v>
      </c>
      <c r="F2930" s="51">
        <v>18</v>
      </c>
      <c r="G2930" s="51">
        <v>74</v>
      </c>
    </row>
    <row r="2931" spans="1:7">
      <c r="A2931" s="51">
        <v>99</v>
      </c>
      <c r="B2931" s="51" t="s">
        <v>204</v>
      </c>
      <c r="C2931" s="51" t="s">
        <v>55</v>
      </c>
      <c r="D2931" s="51" t="s">
        <v>63</v>
      </c>
      <c r="E2931" s="51" t="s">
        <v>50</v>
      </c>
      <c r="F2931" s="51">
        <v>4</v>
      </c>
      <c r="G2931" s="51">
        <v>74</v>
      </c>
    </row>
    <row r="2932" spans="1:7">
      <c r="A2932" s="51">
        <v>99</v>
      </c>
      <c r="B2932" s="51" t="s">
        <v>204</v>
      </c>
      <c r="C2932" s="51" t="s">
        <v>55</v>
      </c>
      <c r="D2932" s="51" t="s">
        <v>63</v>
      </c>
      <c r="E2932" s="51" t="s">
        <v>52</v>
      </c>
      <c r="F2932" s="51">
        <v>2</v>
      </c>
      <c r="G2932" s="51">
        <v>74</v>
      </c>
    </row>
    <row r="2933" spans="1:7">
      <c r="A2933" s="51">
        <v>99</v>
      </c>
      <c r="B2933" s="51" t="s">
        <v>204</v>
      </c>
      <c r="C2933" s="51" t="s">
        <v>55</v>
      </c>
      <c r="D2933" s="51" t="s">
        <v>63</v>
      </c>
      <c r="E2933" s="51" t="s">
        <v>53</v>
      </c>
      <c r="F2933" s="51">
        <v>47</v>
      </c>
      <c r="G2933" s="51">
        <v>74</v>
      </c>
    </row>
    <row r="2934" spans="1:7">
      <c r="A2934" s="51">
        <v>99</v>
      </c>
      <c r="B2934" s="51" t="s">
        <v>204</v>
      </c>
      <c r="C2934" s="51" t="s">
        <v>55</v>
      </c>
      <c r="D2934" s="51" t="s">
        <v>46</v>
      </c>
      <c r="E2934" s="51" t="s">
        <v>48</v>
      </c>
      <c r="F2934" s="51">
        <v>2</v>
      </c>
      <c r="G2934" s="51">
        <v>58</v>
      </c>
    </row>
    <row r="2935" spans="1:7">
      <c r="A2935" s="51">
        <v>99</v>
      </c>
      <c r="B2935" s="51" t="s">
        <v>204</v>
      </c>
      <c r="C2935" s="51" t="s">
        <v>55</v>
      </c>
      <c r="D2935" s="51" t="s">
        <v>46</v>
      </c>
      <c r="E2935" s="51" t="s">
        <v>49</v>
      </c>
      <c r="F2935" s="51">
        <v>23</v>
      </c>
      <c r="G2935" s="51">
        <v>58</v>
      </c>
    </row>
    <row r="2936" spans="1:7">
      <c r="A2936" s="51">
        <v>99</v>
      </c>
      <c r="B2936" s="51" t="s">
        <v>204</v>
      </c>
      <c r="C2936" s="51" t="s">
        <v>55</v>
      </c>
      <c r="D2936" s="51" t="s">
        <v>46</v>
      </c>
      <c r="E2936" s="51" t="s">
        <v>50</v>
      </c>
      <c r="F2936" s="51">
        <v>1</v>
      </c>
      <c r="G2936" s="51">
        <v>58</v>
      </c>
    </row>
    <row r="2937" spans="1:7">
      <c r="A2937" s="51">
        <v>99</v>
      </c>
      <c r="B2937" s="51" t="s">
        <v>204</v>
      </c>
      <c r="C2937" s="51" t="s">
        <v>55</v>
      </c>
      <c r="D2937" s="51" t="s">
        <v>46</v>
      </c>
      <c r="E2937" s="51" t="s">
        <v>52</v>
      </c>
      <c r="F2937" s="51">
        <v>3</v>
      </c>
      <c r="G2937" s="51">
        <v>58</v>
      </c>
    </row>
    <row r="2938" spans="1:7">
      <c r="A2938" s="51">
        <v>99</v>
      </c>
      <c r="B2938" s="51" t="s">
        <v>204</v>
      </c>
      <c r="C2938" s="51" t="s">
        <v>55</v>
      </c>
      <c r="D2938" s="51" t="s">
        <v>46</v>
      </c>
      <c r="E2938" s="51" t="s">
        <v>53</v>
      </c>
      <c r="F2938" s="51">
        <v>29</v>
      </c>
      <c r="G2938" s="51">
        <v>58</v>
      </c>
    </row>
    <row r="2939" spans="1:7">
      <c r="A2939" s="51">
        <v>99</v>
      </c>
      <c r="B2939" s="51" t="s">
        <v>204</v>
      </c>
      <c r="C2939" s="51" t="s">
        <v>56</v>
      </c>
      <c r="D2939" s="51" t="s">
        <v>63</v>
      </c>
      <c r="E2939" s="51" t="s">
        <v>49</v>
      </c>
      <c r="F2939" s="51">
        <v>4</v>
      </c>
      <c r="G2939" s="51">
        <v>48</v>
      </c>
    </row>
    <row r="2940" spans="1:7">
      <c r="A2940" s="51">
        <v>99</v>
      </c>
      <c r="B2940" s="51" t="s">
        <v>204</v>
      </c>
      <c r="C2940" s="51" t="s">
        <v>56</v>
      </c>
      <c r="D2940" s="51" t="s">
        <v>63</v>
      </c>
      <c r="E2940" s="51" t="s">
        <v>50</v>
      </c>
      <c r="F2940" s="51">
        <v>21</v>
      </c>
      <c r="G2940" s="51">
        <v>48</v>
      </c>
    </row>
    <row r="2941" spans="1:7">
      <c r="A2941" s="51">
        <v>99</v>
      </c>
      <c r="B2941" s="51" t="s">
        <v>204</v>
      </c>
      <c r="C2941" s="51" t="s">
        <v>56</v>
      </c>
      <c r="D2941" s="51" t="s">
        <v>63</v>
      </c>
      <c r="E2941" s="51" t="s">
        <v>51</v>
      </c>
      <c r="F2941" s="51">
        <v>1</v>
      </c>
      <c r="G2941" s="51">
        <v>48</v>
      </c>
    </row>
    <row r="2942" spans="1:7">
      <c r="A2942" s="51">
        <v>99</v>
      </c>
      <c r="B2942" s="51" t="s">
        <v>204</v>
      </c>
      <c r="C2942" s="51" t="s">
        <v>56</v>
      </c>
      <c r="D2942" s="51" t="s">
        <v>63</v>
      </c>
      <c r="E2942" s="51" t="s">
        <v>52</v>
      </c>
      <c r="F2942" s="51">
        <v>10</v>
      </c>
      <c r="G2942" s="51">
        <v>48</v>
      </c>
    </row>
    <row r="2943" spans="1:7">
      <c r="A2943" s="51">
        <v>99</v>
      </c>
      <c r="B2943" s="51" t="s">
        <v>204</v>
      </c>
      <c r="C2943" s="51" t="s">
        <v>56</v>
      </c>
      <c r="D2943" s="51" t="s">
        <v>63</v>
      </c>
      <c r="E2943" s="51" t="s">
        <v>53</v>
      </c>
      <c r="F2943" s="51">
        <v>12</v>
      </c>
      <c r="G2943" s="51">
        <v>48</v>
      </c>
    </row>
    <row r="2944" spans="1:7">
      <c r="A2944" s="51">
        <v>99</v>
      </c>
      <c r="B2944" s="51" t="s">
        <v>204</v>
      </c>
      <c r="C2944" s="51" t="s">
        <v>56</v>
      </c>
      <c r="D2944" s="51" t="s">
        <v>46</v>
      </c>
      <c r="E2944" s="51" t="s">
        <v>50</v>
      </c>
      <c r="F2944" s="51">
        <v>12</v>
      </c>
      <c r="G2944" s="51">
        <v>26</v>
      </c>
    </row>
    <row r="2945" spans="1:7">
      <c r="A2945" s="51">
        <v>99</v>
      </c>
      <c r="B2945" s="51" t="s">
        <v>204</v>
      </c>
      <c r="C2945" s="51" t="s">
        <v>56</v>
      </c>
      <c r="D2945" s="51" t="s">
        <v>46</v>
      </c>
      <c r="E2945" s="51" t="s">
        <v>51</v>
      </c>
      <c r="F2945" s="51">
        <v>3</v>
      </c>
      <c r="G2945" s="51">
        <v>26</v>
      </c>
    </row>
    <row r="2946" spans="1:7">
      <c r="A2946" s="51">
        <v>99</v>
      </c>
      <c r="B2946" s="51" t="s">
        <v>204</v>
      </c>
      <c r="C2946" s="51" t="s">
        <v>56</v>
      </c>
      <c r="D2946" s="51" t="s">
        <v>46</v>
      </c>
      <c r="E2946" s="51" t="s">
        <v>52</v>
      </c>
      <c r="F2946" s="51">
        <v>1</v>
      </c>
      <c r="G2946" s="51">
        <v>26</v>
      </c>
    </row>
    <row r="2947" spans="1:7">
      <c r="A2947" s="51">
        <v>99</v>
      </c>
      <c r="B2947" s="51" t="s">
        <v>204</v>
      </c>
      <c r="C2947" s="51" t="s">
        <v>56</v>
      </c>
      <c r="D2947" s="51" t="s">
        <v>46</v>
      </c>
      <c r="E2947" s="51" t="s">
        <v>53</v>
      </c>
      <c r="F2947" s="51">
        <v>10</v>
      </c>
      <c r="G2947" s="51">
        <v>26</v>
      </c>
    </row>
    <row r="2948" spans="1:7">
      <c r="A2948" s="51">
        <v>99</v>
      </c>
      <c r="B2948" s="51" t="s">
        <v>204</v>
      </c>
      <c r="C2948" s="51" t="s">
        <v>1273</v>
      </c>
      <c r="D2948" s="51" t="s">
        <v>63</v>
      </c>
      <c r="E2948" s="51" t="s">
        <v>50</v>
      </c>
      <c r="F2948" s="51">
        <v>1</v>
      </c>
      <c r="G2948" s="51">
        <v>49</v>
      </c>
    </row>
    <row r="2949" spans="1:7">
      <c r="A2949" s="51">
        <v>99</v>
      </c>
      <c r="B2949" s="51" t="s">
        <v>204</v>
      </c>
      <c r="C2949" s="51" t="s">
        <v>1273</v>
      </c>
      <c r="D2949" s="51" t="s">
        <v>63</v>
      </c>
      <c r="E2949" s="51" t="s">
        <v>51</v>
      </c>
      <c r="F2949" s="51">
        <v>2</v>
      </c>
      <c r="G2949" s="51">
        <v>49</v>
      </c>
    </row>
    <row r="2950" spans="1:7">
      <c r="A2950" s="51">
        <v>99</v>
      </c>
      <c r="B2950" s="51" t="s">
        <v>204</v>
      </c>
      <c r="C2950" s="51" t="s">
        <v>1273</v>
      </c>
      <c r="D2950" s="51" t="s">
        <v>63</v>
      </c>
      <c r="E2950" s="51" t="s">
        <v>52</v>
      </c>
      <c r="F2950" s="51">
        <v>13</v>
      </c>
      <c r="G2950" s="51">
        <v>49</v>
      </c>
    </row>
    <row r="2951" spans="1:7">
      <c r="A2951" s="51">
        <v>99</v>
      </c>
      <c r="B2951" s="51" t="s">
        <v>204</v>
      </c>
      <c r="C2951" s="51" t="s">
        <v>1273</v>
      </c>
      <c r="D2951" s="51" t="s">
        <v>63</v>
      </c>
      <c r="E2951" s="51" t="s">
        <v>53</v>
      </c>
      <c r="F2951" s="51">
        <v>33</v>
      </c>
      <c r="G2951" s="51">
        <v>49</v>
      </c>
    </row>
    <row r="2952" spans="1:7">
      <c r="A2952" s="51">
        <v>99</v>
      </c>
      <c r="B2952" s="51" t="s">
        <v>204</v>
      </c>
      <c r="C2952" s="51" t="s">
        <v>1273</v>
      </c>
      <c r="D2952" s="51" t="s">
        <v>46</v>
      </c>
      <c r="E2952" s="51" t="s">
        <v>51</v>
      </c>
      <c r="F2952" s="51">
        <v>3</v>
      </c>
      <c r="G2952" s="51">
        <v>33</v>
      </c>
    </row>
    <row r="2953" spans="1:7">
      <c r="A2953" s="51">
        <v>99</v>
      </c>
      <c r="B2953" s="51" t="s">
        <v>204</v>
      </c>
      <c r="C2953" s="51" t="s">
        <v>1273</v>
      </c>
      <c r="D2953" s="51" t="s">
        <v>46</v>
      </c>
      <c r="E2953" s="51" t="s">
        <v>52</v>
      </c>
      <c r="F2953" s="51">
        <v>6</v>
      </c>
      <c r="G2953" s="51">
        <v>33</v>
      </c>
    </row>
    <row r="2954" spans="1:7">
      <c r="A2954" s="51">
        <v>99</v>
      </c>
      <c r="B2954" s="51" t="s">
        <v>204</v>
      </c>
      <c r="C2954" s="51" t="s">
        <v>1273</v>
      </c>
      <c r="D2954" s="51" t="s">
        <v>46</v>
      </c>
      <c r="E2954" s="51" t="s">
        <v>53</v>
      </c>
      <c r="F2954" s="51">
        <v>24</v>
      </c>
      <c r="G2954" s="51">
        <v>33</v>
      </c>
    </row>
    <row r="2955" spans="1:7">
      <c r="A2955" s="51">
        <v>99</v>
      </c>
      <c r="B2955" s="51" t="s">
        <v>204</v>
      </c>
      <c r="C2955" s="51" t="s">
        <v>1274</v>
      </c>
      <c r="D2955" s="51" t="s">
        <v>63</v>
      </c>
      <c r="E2955" s="51" t="s">
        <v>50</v>
      </c>
      <c r="F2955" s="51">
        <v>1</v>
      </c>
      <c r="G2955" s="51">
        <v>11</v>
      </c>
    </row>
    <row r="2956" spans="1:7">
      <c r="A2956" s="51">
        <v>99</v>
      </c>
      <c r="B2956" s="51" t="s">
        <v>204</v>
      </c>
      <c r="C2956" s="51" t="s">
        <v>1274</v>
      </c>
      <c r="D2956" s="51" t="s">
        <v>63</v>
      </c>
      <c r="E2956" s="51" t="s">
        <v>51</v>
      </c>
      <c r="F2956" s="51">
        <v>1</v>
      </c>
      <c r="G2956" s="51">
        <v>11</v>
      </c>
    </row>
    <row r="2957" spans="1:7">
      <c r="A2957" s="51">
        <v>99</v>
      </c>
      <c r="B2957" s="51" t="s">
        <v>204</v>
      </c>
      <c r="C2957" s="51" t="s">
        <v>1274</v>
      </c>
      <c r="D2957" s="51" t="s">
        <v>63</v>
      </c>
      <c r="E2957" s="51" t="s">
        <v>52</v>
      </c>
      <c r="F2957" s="51">
        <v>3</v>
      </c>
      <c r="G2957" s="51">
        <v>11</v>
      </c>
    </row>
    <row r="2958" spans="1:7">
      <c r="A2958" s="51">
        <v>99</v>
      </c>
      <c r="B2958" s="51" t="s">
        <v>204</v>
      </c>
      <c r="C2958" s="51" t="s">
        <v>1274</v>
      </c>
      <c r="D2958" s="51" t="s">
        <v>63</v>
      </c>
      <c r="E2958" s="51" t="s">
        <v>53</v>
      </c>
      <c r="F2958" s="51">
        <v>6</v>
      </c>
      <c r="G2958" s="51">
        <v>11</v>
      </c>
    </row>
    <row r="2959" spans="1:7">
      <c r="A2959" s="51">
        <v>99</v>
      </c>
      <c r="B2959" s="51" t="s">
        <v>204</v>
      </c>
      <c r="C2959" s="51" t="s">
        <v>1274</v>
      </c>
      <c r="D2959" s="51" t="s">
        <v>46</v>
      </c>
      <c r="E2959" s="51" t="s">
        <v>52</v>
      </c>
      <c r="F2959" s="51">
        <v>1</v>
      </c>
      <c r="G2959" s="51">
        <v>8</v>
      </c>
    </row>
    <row r="2960" spans="1:7">
      <c r="A2960" s="51">
        <v>99</v>
      </c>
      <c r="B2960" s="51" t="s">
        <v>204</v>
      </c>
      <c r="C2960" s="51" t="s">
        <v>1274</v>
      </c>
      <c r="D2960" s="51" t="s">
        <v>46</v>
      </c>
      <c r="E2960" s="51" t="s">
        <v>53</v>
      </c>
      <c r="F2960" s="51">
        <v>7</v>
      </c>
      <c r="G2960" s="51">
        <v>8</v>
      </c>
    </row>
    <row r="2961" spans="1:7">
      <c r="A2961" s="51">
        <v>99</v>
      </c>
      <c r="B2961" s="51" t="s">
        <v>204</v>
      </c>
      <c r="C2961" s="51" t="s">
        <v>109</v>
      </c>
      <c r="D2961" s="51" t="s">
        <v>63</v>
      </c>
      <c r="E2961" s="51" t="s">
        <v>52</v>
      </c>
      <c r="F2961" s="51">
        <v>1</v>
      </c>
      <c r="G2961" s="51">
        <v>5</v>
      </c>
    </row>
    <row r="2962" spans="1:7">
      <c r="A2962" s="51">
        <v>99</v>
      </c>
      <c r="B2962" s="51" t="s">
        <v>204</v>
      </c>
      <c r="C2962" s="51" t="s">
        <v>109</v>
      </c>
      <c r="D2962" s="51" t="s">
        <v>63</v>
      </c>
      <c r="E2962" s="51" t="s">
        <v>53</v>
      </c>
      <c r="F2962" s="51">
        <v>4</v>
      </c>
      <c r="G2962" s="51">
        <v>5</v>
      </c>
    </row>
    <row r="2963" spans="1:7">
      <c r="A2963" s="51">
        <v>99</v>
      </c>
      <c r="B2963" s="51" t="s">
        <v>204</v>
      </c>
      <c r="C2963" s="51" t="s">
        <v>109</v>
      </c>
      <c r="D2963" s="51" t="s">
        <v>46</v>
      </c>
      <c r="E2963" s="51" t="s">
        <v>53</v>
      </c>
      <c r="F2963" s="51">
        <v>6</v>
      </c>
      <c r="G2963" s="51">
        <v>6</v>
      </c>
    </row>
    <row r="2964" spans="1:7">
      <c r="A2964" s="51">
        <v>99</v>
      </c>
      <c r="B2964" s="51" t="s">
        <v>204</v>
      </c>
      <c r="C2964" s="51" t="s">
        <v>1275</v>
      </c>
      <c r="D2964" s="51" t="s">
        <v>63</v>
      </c>
      <c r="E2964" s="51" t="s">
        <v>52</v>
      </c>
      <c r="F2964" s="51">
        <v>3</v>
      </c>
      <c r="G2964" s="51">
        <v>43</v>
      </c>
    </row>
    <row r="2965" spans="1:7">
      <c r="A2965" s="51">
        <v>99</v>
      </c>
      <c r="B2965" s="51" t="s">
        <v>204</v>
      </c>
      <c r="C2965" s="51" t="s">
        <v>1275</v>
      </c>
      <c r="D2965" s="51" t="s">
        <v>63</v>
      </c>
      <c r="E2965" s="51" t="s">
        <v>53</v>
      </c>
      <c r="F2965" s="51">
        <v>40</v>
      </c>
      <c r="G2965" s="51">
        <v>43</v>
      </c>
    </row>
    <row r="2966" spans="1:7">
      <c r="A2966" s="51">
        <v>99</v>
      </c>
      <c r="B2966" s="51" t="s">
        <v>204</v>
      </c>
      <c r="C2966" s="51" t="s">
        <v>1275</v>
      </c>
      <c r="D2966" s="51" t="s">
        <v>46</v>
      </c>
      <c r="E2966" s="51" t="s">
        <v>52</v>
      </c>
      <c r="F2966" s="51">
        <v>4</v>
      </c>
      <c r="G2966" s="51">
        <v>19</v>
      </c>
    </row>
    <row r="2967" spans="1:7">
      <c r="A2967" s="51">
        <v>99</v>
      </c>
      <c r="B2967" s="51" t="s">
        <v>204</v>
      </c>
      <c r="C2967" s="51" t="s">
        <v>1275</v>
      </c>
      <c r="D2967" s="51" t="s">
        <v>46</v>
      </c>
      <c r="E2967" s="51" t="s">
        <v>53</v>
      </c>
      <c r="F2967" s="51">
        <v>15</v>
      </c>
      <c r="G2967" s="51">
        <v>19</v>
      </c>
    </row>
    <row r="2968" spans="1:7">
      <c r="A2968" s="51">
        <v>99</v>
      </c>
      <c r="B2968" s="51" t="s">
        <v>204</v>
      </c>
      <c r="C2968" s="51" t="s">
        <v>59</v>
      </c>
      <c r="D2968" s="51" t="s">
        <v>63</v>
      </c>
      <c r="E2968" s="51" t="s">
        <v>51</v>
      </c>
      <c r="F2968" s="51">
        <v>1</v>
      </c>
      <c r="G2968" s="51">
        <v>53</v>
      </c>
    </row>
    <row r="2969" spans="1:7">
      <c r="A2969" s="51">
        <v>99</v>
      </c>
      <c r="B2969" s="51" t="s">
        <v>204</v>
      </c>
      <c r="C2969" s="51" t="s">
        <v>59</v>
      </c>
      <c r="D2969" s="51" t="s">
        <v>63</v>
      </c>
      <c r="E2969" s="51" t="s">
        <v>52</v>
      </c>
      <c r="F2969" s="51">
        <v>2</v>
      </c>
      <c r="G2969" s="51">
        <v>53</v>
      </c>
    </row>
    <row r="2970" spans="1:7">
      <c r="A2970" s="51">
        <v>99</v>
      </c>
      <c r="B2970" s="51" t="s">
        <v>204</v>
      </c>
      <c r="C2970" s="51" t="s">
        <v>59</v>
      </c>
      <c r="D2970" s="51" t="s">
        <v>63</v>
      </c>
      <c r="E2970" s="51" t="s">
        <v>53</v>
      </c>
      <c r="F2970" s="51">
        <v>50</v>
      </c>
      <c r="G2970" s="51">
        <v>53</v>
      </c>
    </row>
    <row r="2971" spans="1:7">
      <c r="A2971" s="51">
        <v>99</v>
      </c>
      <c r="B2971" s="51" t="s">
        <v>204</v>
      </c>
      <c r="C2971" s="51" t="s">
        <v>59</v>
      </c>
      <c r="D2971" s="51" t="s">
        <v>46</v>
      </c>
      <c r="E2971" s="51" t="s">
        <v>51</v>
      </c>
      <c r="F2971" s="51">
        <v>1</v>
      </c>
      <c r="G2971" s="51">
        <v>43</v>
      </c>
    </row>
    <row r="2972" spans="1:7">
      <c r="A2972" s="51">
        <v>99</v>
      </c>
      <c r="B2972" s="51" t="s">
        <v>204</v>
      </c>
      <c r="C2972" s="51" t="s">
        <v>59</v>
      </c>
      <c r="D2972" s="51" t="s">
        <v>46</v>
      </c>
      <c r="E2972" s="51" t="s">
        <v>52</v>
      </c>
      <c r="F2972" s="51">
        <v>6</v>
      </c>
      <c r="G2972" s="51">
        <v>43</v>
      </c>
    </row>
    <row r="2973" spans="1:7">
      <c r="A2973" s="51">
        <v>99</v>
      </c>
      <c r="B2973" s="51" t="s">
        <v>204</v>
      </c>
      <c r="C2973" s="51" t="s">
        <v>59</v>
      </c>
      <c r="D2973" s="51" t="s">
        <v>46</v>
      </c>
      <c r="E2973" s="51" t="s">
        <v>53</v>
      </c>
      <c r="F2973" s="51">
        <v>36</v>
      </c>
      <c r="G2973" s="51">
        <v>43</v>
      </c>
    </row>
    <row r="2974" spans="1:7">
      <c r="A2974" s="51">
        <v>99</v>
      </c>
      <c r="B2974" s="51" t="s">
        <v>204</v>
      </c>
      <c r="C2974" s="51" t="s">
        <v>1276</v>
      </c>
      <c r="D2974" s="51" t="s">
        <v>63</v>
      </c>
      <c r="E2974" s="51" t="s">
        <v>52</v>
      </c>
      <c r="F2974" s="51">
        <v>1</v>
      </c>
      <c r="G2974" s="51">
        <v>12</v>
      </c>
    </row>
    <row r="2975" spans="1:7">
      <c r="A2975" s="51">
        <v>99</v>
      </c>
      <c r="B2975" s="51" t="s">
        <v>204</v>
      </c>
      <c r="C2975" s="51" t="s">
        <v>1276</v>
      </c>
      <c r="D2975" s="51" t="s">
        <v>63</v>
      </c>
      <c r="E2975" s="51" t="s">
        <v>53</v>
      </c>
      <c r="F2975" s="51">
        <v>11</v>
      </c>
      <c r="G2975" s="51">
        <v>12</v>
      </c>
    </row>
    <row r="2976" spans="1:7">
      <c r="A2976" s="51">
        <v>99</v>
      </c>
      <c r="B2976" s="51" t="s">
        <v>204</v>
      </c>
      <c r="C2976" s="51" t="s">
        <v>1276</v>
      </c>
      <c r="D2976" s="51" t="s">
        <v>46</v>
      </c>
      <c r="E2976" s="51" t="s">
        <v>53</v>
      </c>
      <c r="F2976" s="51">
        <v>12</v>
      </c>
      <c r="G2976" s="51">
        <v>12</v>
      </c>
    </row>
    <row r="2977" spans="1:7">
      <c r="A2977" s="51">
        <v>99</v>
      </c>
      <c r="B2977" s="51" t="s">
        <v>204</v>
      </c>
      <c r="C2977" s="51" t="s">
        <v>61</v>
      </c>
      <c r="D2977" s="51" t="s">
        <v>63</v>
      </c>
      <c r="E2977" s="51" t="s">
        <v>48</v>
      </c>
      <c r="F2977" s="51">
        <v>2</v>
      </c>
      <c r="G2977" s="51">
        <v>14</v>
      </c>
    </row>
    <row r="2978" spans="1:7">
      <c r="A2978" s="51">
        <v>99</v>
      </c>
      <c r="B2978" s="51" t="s">
        <v>204</v>
      </c>
      <c r="C2978" s="51" t="s">
        <v>61</v>
      </c>
      <c r="D2978" s="51" t="s">
        <v>63</v>
      </c>
      <c r="E2978" s="51" t="s">
        <v>53</v>
      </c>
      <c r="F2978" s="51">
        <v>12</v>
      </c>
      <c r="G2978" s="51">
        <v>14</v>
      </c>
    </row>
    <row r="2979" spans="1:7">
      <c r="A2979" s="51">
        <v>99</v>
      </c>
      <c r="B2979" s="51" t="s">
        <v>204</v>
      </c>
      <c r="C2979" s="51" t="s">
        <v>61</v>
      </c>
      <c r="D2979" s="51" t="s">
        <v>46</v>
      </c>
      <c r="E2979" s="51" t="s">
        <v>53</v>
      </c>
      <c r="F2979" s="51">
        <v>5</v>
      </c>
      <c r="G2979" s="51">
        <v>5</v>
      </c>
    </row>
    <row r="2980" spans="1:7">
      <c r="A2980" s="51">
        <v>99</v>
      </c>
      <c r="B2980" s="51" t="s">
        <v>204</v>
      </c>
      <c r="C2980" s="51" t="s">
        <v>45</v>
      </c>
      <c r="D2980" s="51" t="s">
        <v>63</v>
      </c>
      <c r="E2980" s="51" t="s">
        <v>48</v>
      </c>
      <c r="F2980" s="51">
        <v>2</v>
      </c>
      <c r="G2980" s="51"/>
    </row>
    <row r="2981" spans="1:7">
      <c r="A2981" s="51">
        <v>99</v>
      </c>
      <c r="B2981" s="51" t="s">
        <v>204</v>
      </c>
      <c r="C2981" s="51" t="s">
        <v>45</v>
      </c>
      <c r="D2981" s="51" t="s">
        <v>63</v>
      </c>
      <c r="E2981" s="51" t="s">
        <v>52</v>
      </c>
      <c r="F2981" s="51">
        <v>1</v>
      </c>
      <c r="G2981" s="51"/>
    </row>
    <row r="2982" spans="1:7">
      <c r="A2982" s="51">
        <v>99</v>
      </c>
      <c r="B2982" s="51" t="s">
        <v>204</v>
      </c>
      <c r="C2982" s="51" t="s">
        <v>45</v>
      </c>
      <c r="D2982" s="51" t="s">
        <v>63</v>
      </c>
      <c r="E2982" s="51" t="s">
        <v>53</v>
      </c>
      <c r="F2982" s="51">
        <v>3</v>
      </c>
      <c r="G2982" s="51"/>
    </row>
    <row r="2983" spans="1:7">
      <c r="A2983" s="51">
        <v>99</v>
      </c>
      <c r="B2983" s="51" t="s">
        <v>204</v>
      </c>
      <c r="C2983" s="51" t="s">
        <v>45</v>
      </c>
      <c r="D2983" s="51" t="s">
        <v>46</v>
      </c>
      <c r="E2983" s="51" t="s">
        <v>48</v>
      </c>
      <c r="F2983" s="51">
        <v>1</v>
      </c>
      <c r="G2983" s="51"/>
    </row>
    <row r="2984" spans="1:7">
      <c r="A2984" s="51">
        <v>99</v>
      </c>
      <c r="B2984" s="51" t="s">
        <v>204</v>
      </c>
      <c r="C2984" s="51" t="s">
        <v>45</v>
      </c>
      <c r="D2984" s="51" t="s">
        <v>46</v>
      </c>
      <c r="E2984" s="51" t="s">
        <v>50</v>
      </c>
      <c r="F2984" s="51">
        <v>1</v>
      </c>
      <c r="G2984" s="51"/>
    </row>
    <row r="2985" spans="1:7">
      <c r="A2985" s="51">
        <v>99</v>
      </c>
      <c r="B2985" s="51" t="s">
        <v>204</v>
      </c>
      <c r="C2985" s="51" t="s">
        <v>45</v>
      </c>
      <c r="D2985" s="51" t="s">
        <v>46</v>
      </c>
      <c r="E2985" s="51" t="s">
        <v>52</v>
      </c>
      <c r="F2985" s="51">
        <v>1</v>
      </c>
      <c r="G2985" s="51"/>
    </row>
    <row r="2986" spans="1:7">
      <c r="A2986" s="51">
        <v>99</v>
      </c>
      <c r="B2986" s="51" t="s">
        <v>204</v>
      </c>
      <c r="C2986" s="51" t="s">
        <v>45</v>
      </c>
      <c r="D2986" s="51" t="s">
        <v>46</v>
      </c>
      <c r="E2986" s="51" t="s">
        <v>53</v>
      </c>
      <c r="F2986" s="51">
        <v>3</v>
      </c>
      <c r="G2986" s="51"/>
    </row>
    <row r="2987" spans="1:7">
      <c r="A2987" s="433">
        <v>100</v>
      </c>
      <c r="B2987" s="434" t="s">
        <v>4245</v>
      </c>
      <c r="C2987" t="s">
        <v>1350</v>
      </c>
      <c r="D2987" s="51" t="s">
        <v>63</v>
      </c>
      <c r="E2987" s="51" t="s">
        <v>1349</v>
      </c>
      <c r="F2987">
        <f>SUMIFS($F$2:$F$2986,$C$2:$C$2986,C2987,$D$2:$D$2986,D2987,$E$2:$E$2986,E2987)</f>
        <v>119510</v>
      </c>
    </row>
    <row r="2988" spans="1:7">
      <c r="A2988" s="433">
        <v>100</v>
      </c>
      <c r="B2988" s="434" t="s">
        <v>4245</v>
      </c>
      <c r="C2988" t="s">
        <v>1350</v>
      </c>
      <c r="D2988" t="s">
        <v>63</v>
      </c>
      <c r="E2988" s="51" t="s">
        <v>48</v>
      </c>
      <c r="F2988">
        <f t="shared" ref="F2988:F3051" si="0">SUMIFS($F$2:$F$2986,$C$2:$C$2986,C2988,$D$2:$D$2986,D2988,$E$2:$E$2986,E2988)</f>
        <v>0</v>
      </c>
    </row>
    <row r="2989" spans="1:7">
      <c r="A2989" s="433">
        <v>100</v>
      </c>
      <c r="B2989" s="434" t="s">
        <v>4245</v>
      </c>
      <c r="C2989" t="s">
        <v>1350</v>
      </c>
      <c r="D2989" t="s">
        <v>63</v>
      </c>
      <c r="E2989" s="51" t="s">
        <v>49</v>
      </c>
      <c r="F2989">
        <f t="shared" si="0"/>
        <v>0</v>
      </c>
    </row>
    <row r="2990" spans="1:7">
      <c r="A2990" s="433">
        <v>100</v>
      </c>
      <c r="B2990" s="434" t="s">
        <v>4245</v>
      </c>
      <c r="C2990" t="s">
        <v>1350</v>
      </c>
      <c r="D2990" t="s">
        <v>63</v>
      </c>
      <c r="E2990" s="51" t="s">
        <v>50</v>
      </c>
      <c r="F2990">
        <f t="shared" si="0"/>
        <v>0</v>
      </c>
    </row>
    <row r="2991" spans="1:7">
      <c r="A2991" s="433">
        <v>100</v>
      </c>
      <c r="B2991" s="434" t="s">
        <v>4245</v>
      </c>
      <c r="C2991" t="s">
        <v>1350</v>
      </c>
      <c r="D2991" t="s">
        <v>63</v>
      </c>
      <c r="E2991" s="51" t="s">
        <v>51</v>
      </c>
      <c r="F2991">
        <f t="shared" si="0"/>
        <v>0</v>
      </c>
    </row>
    <row r="2992" spans="1:7">
      <c r="A2992" s="433">
        <v>100</v>
      </c>
      <c r="B2992" s="434" t="s">
        <v>4245</v>
      </c>
      <c r="C2992" t="s">
        <v>1350</v>
      </c>
      <c r="D2992" t="s">
        <v>63</v>
      </c>
      <c r="E2992" s="51" t="s">
        <v>52</v>
      </c>
      <c r="F2992">
        <f t="shared" si="0"/>
        <v>0</v>
      </c>
    </row>
    <row r="2993" spans="1:6">
      <c r="A2993" s="433">
        <v>100</v>
      </c>
      <c r="B2993" s="434" t="s">
        <v>4245</v>
      </c>
      <c r="C2993" t="s">
        <v>1350</v>
      </c>
      <c r="D2993" t="s">
        <v>63</v>
      </c>
      <c r="E2993" s="51" t="s">
        <v>53</v>
      </c>
      <c r="F2993">
        <f t="shared" si="0"/>
        <v>0</v>
      </c>
    </row>
    <row r="2994" spans="1:6">
      <c r="A2994" s="433">
        <v>100</v>
      </c>
      <c r="B2994" s="434" t="s">
        <v>4245</v>
      </c>
      <c r="C2994" t="s">
        <v>54</v>
      </c>
      <c r="D2994" s="51" t="s">
        <v>63</v>
      </c>
      <c r="E2994" s="51" t="s">
        <v>1349</v>
      </c>
      <c r="F2994">
        <f t="shared" si="0"/>
        <v>0</v>
      </c>
    </row>
    <row r="2995" spans="1:6">
      <c r="A2995" s="433">
        <v>100</v>
      </c>
      <c r="B2995" s="434" t="s">
        <v>4245</v>
      </c>
      <c r="C2995" t="s">
        <v>54</v>
      </c>
      <c r="D2995" t="s">
        <v>63</v>
      </c>
      <c r="E2995" s="51" t="s">
        <v>48</v>
      </c>
      <c r="F2995">
        <f t="shared" si="0"/>
        <v>29407</v>
      </c>
    </row>
    <row r="2996" spans="1:6">
      <c r="A2996" s="433">
        <v>100</v>
      </c>
      <c r="B2996" s="434" t="s">
        <v>4245</v>
      </c>
      <c r="C2996" t="s">
        <v>54</v>
      </c>
      <c r="D2996" t="s">
        <v>63</v>
      </c>
      <c r="E2996" s="51" t="s">
        <v>49</v>
      </c>
      <c r="F2996">
        <f t="shared" si="0"/>
        <v>4441</v>
      </c>
    </row>
    <row r="2997" spans="1:6">
      <c r="A2997" s="433">
        <v>100</v>
      </c>
      <c r="B2997" s="434" t="s">
        <v>4245</v>
      </c>
      <c r="C2997" t="s">
        <v>54</v>
      </c>
      <c r="D2997" t="s">
        <v>63</v>
      </c>
      <c r="E2997" s="51" t="s">
        <v>50</v>
      </c>
      <c r="F2997">
        <f t="shared" si="0"/>
        <v>219</v>
      </c>
    </row>
    <row r="2998" spans="1:6">
      <c r="A2998" s="433">
        <v>100</v>
      </c>
      <c r="B2998" s="434" t="s">
        <v>4245</v>
      </c>
      <c r="C2998" t="s">
        <v>54</v>
      </c>
      <c r="D2998" t="s">
        <v>63</v>
      </c>
      <c r="E2998" s="51" t="s">
        <v>51</v>
      </c>
      <c r="F2998">
        <f t="shared" si="0"/>
        <v>63</v>
      </c>
    </row>
    <row r="2999" spans="1:6">
      <c r="A2999" s="433">
        <v>100</v>
      </c>
      <c r="B2999" s="434" t="s">
        <v>4245</v>
      </c>
      <c r="C2999" t="s">
        <v>54</v>
      </c>
      <c r="D2999" t="s">
        <v>63</v>
      </c>
      <c r="E2999" s="51" t="s">
        <v>52</v>
      </c>
      <c r="F2999">
        <f t="shared" si="0"/>
        <v>182</v>
      </c>
    </row>
    <row r="3000" spans="1:6">
      <c r="A3000" s="433">
        <v>100</v>
      </c>
      <c r="B3000" s="434" t="s">
        <v>4245</v>
      </c>
      <c r="C3000" t="s">
        <v>54</v>
      </c>
      <c r="D3000" t="s">
        <v>63</v>
      </c>
      <c r="E3000" s="51" t="s">
        <v>53</v>
      </c>
      <c r="F3000">
        <f t="shared" si="0"/>
        <v>997</v>
      </c>
    </row>
    <row r="3001" spans="1:6">
      <c r="A3001" s="433">
        <v>100</v>
      </c>
      <c r="B3001" s="434" t="s">
        <v>4245</v>
      </c>
      <c r="C3001" t="s">
        <v>55</v>
      </c>
      <c r="D3001" s="51" t="s">
        <v>63</v>
      </c>
      <c r="E3001" s="51" t="s">
        <v>1349</v>
      </c>
      <c r="F3001">
        <f t="shared" si="0"/>
        <v>0</v>
      </c>
    </row>
    <row r="3002" spans="1:6">
      <c r="A3002" s="433">
        <v>100</v>
      </c>
      <c r="B3002" s="434" t="s">
        <v>4245</v>
      </c>
      <c r="C3002" t="s">
        <v>55</v>
      </c>
      <c r="D3002" t="s">
        <v>63</v>
      </c>
      <c r="E3002" s="51" t="s">
        <v>48</v>
      </c>
      <c r="F3002">
        <f t="shared" si="0"/>
        <v>19051</v>
      </c>
    </row>
    <row r="3003" spans="1:6">
      <c r="A3003" s="433">
        <v>100</v>
      </c>
      <c r="B3003" s="434" t="s">
        <v>4245</v>
      </c>
      <c r="C3003" t="s">
        <v>55</v>
      </c>
      <c r="D3003" t="s">
        <v>63</v>
      </c>
      <c r="E3003" s="51" t="s">
        <v>49</v>
      </c>
      <c r="F3003">
        <f t="shared" si="0"/>
        <v>126034</v>
      </c>
    </row>
    <row r="3004" spans="1:6">
      <c r="A3004" s="433">
        <v>100</v>
      </c>
      <c r="B3004" s="434" t="s">
        <v>4245</v>
      </c>
      <c r="C3004" t="s">
        <v>55</v>
      </c>
      <c r="D3004" t="s">
        <v>63</v>
      </c>
      <c r="E3004" s="51" t="s">
        <v>50</v>
      </c>
      <c r="F3004">
        <f t="shared" si="0"/>
        <v>34386</v>
      </c>
    </row>
    <row r="3005" spans="1:6">
      <c r="A3005" s="433">
        <v>100</v>
      </c>
      <c r="B3005" s="434" t="s">
        <v>4245</v>
      </c>
      <c r="C3005" t="s">
        <v>55</v>
      </c>
      <c r="D3005" t="s">
        <v>63</v>
      </c>
      <c r="E3005" s="51" t="s">
        <v>51</v>
      </c>
      <c r="F3005">
        <f t="shared" si="0"/>
        <v>6668</v>
      </c>
    </row>
    <row r="3006" spans="1:6">
      <c r="A3006" s="433">
        <v>100</v>
      </c>
      <c r="B3006" s="434" t="s">
        <v>4245</v>
      </c>
      <c r="C3006" t="s">
        <v>55</v>
      </c>
      <c r="D3006" t="s">
        <v>63</v>
      </c>
      <c r="E3006" s="51" t="s">
        <v>52</v>
      </c>
      <c r="F3006">
        <f t="shared" si="0"/>
        <v>19380</v>
      </c>
    </row>
    <row r="3007" spans="1:6">
      <c r="A3007" s="433">
        <v>100</v>
      </c>
      <c r="B3007" s="434" t="s">
        <v>4245</v>
      </c>
      <c r="C3007" t="s">
        <v>55</v>
      </c>
      <c r="D3007" t="s">
        <v>63</v>
      </c>
      <c r="E3007" s="51" t="s">
        <v>53</v>
      </c>
      <c r="F3007">
        <f t="shared" si="0"/>
        <v>230534</v>
      </c>
    </row>
    <row r="3008" spans="1:6">
      <c r="A3008" s="433">
        <v>100</v>
      </c>
      <c r="B3008" s="434" t="s">
        <v>4245</v>
      </c>
      <c r="C3008" t="s">
        <v>56</v>
      </c>
      <c r="D3008" s="51" t="s">
        <v>63</v>
      </c>
      <c r="E3008" s="51" t="s">
        <v>1349</v>
      </c>
      <c r="F3008">
        <f t="shared" si="0"/>
        <v>0</v>
      </c>
    </row>
    <row r="3009" spans="1:6">
      <c r="A3009" s="433">
        <v>100</v>
      </c>
      <c r="B3009" s="434" t="s">
        <v>4245</v>
      </c>
      <c r="C3009" t="s">
        <v>56</v>
      </c>
      <c r="D3009" t="s">
        <v>63</v>
      </c>
      <c r="E3009" s="51" t="s">
        <v>48</v>
      </c>
      <c r="F3009">
        <f t="shared" si="0"/>
        <v>0</v>
      </c>
    </row>
    <row r="3010" spans="1:6">
      <c r="A3010" s="433">
        <v>100</v>
      </c>
      <c r="B3010" s="434" t="s">
        <v>4245</v>
      </c>
      <c r="C3010" t="s">
        <v>56</v>
      </c>
      <c r="D3010" t="s">
        <v>63</v>
      </c>
      <c r="E3010" s="51" t="s">
        <v>49</v>
      </c>
      <c r="F3010">
        <f t="shared" si="0"/>
        <v>10444</v>
      </c>
    </row>
    <row r="3011" spans="1:6">
      <c r="A3011" s="433">
        <v>100</v>
      </c>
      <c r="B3011" s="434" t="s">
        <v>4245</v>
      </c>
      <c r="C3011" t="s">
        <v>56</v>
      </c>
      <c r="D3011" t="s">
        <v>63</v>
      </c>
      <c r="E3011" s="51" t="s">
        <v>50</v>
      </c>
      <c r="F3011">
        <f t="shared" si="0"/>
        <v>79037</v>
      </c>
    </row>
    <row r="3012" spans="1:6">
      <c r="A3012" s="433">
        <v>100</v>
      </c>
      <c r="B3012" s="434" t="s">
        <v>4245</v>
      </c>
      <c r="C3012" t="s">
        <v>56</v>
      </c>
      <c r="D3012" t="s">
        <v>63</v>
      </c>
      <c r="E3012" s="51" t="s">
        <v>51</v>
      </c>
      <c r="F3012">
        <f t="shared" si="0"/>
        <v>28052</v>
      </c>
    </row>
    <row r="3013" spans="1:6">
      <c r="A3013" s="433">
        <v>100</v>
      </c>
      <c r="B3013" s="434" t="s">
        <v>4245</v>
      </c>
      <c r="C3013" t="s">
        <v>56</v>
      </c>
      <c r="D3013" t="s">
        <v>63</v>
      </c>
      <c r="E3013" s="51" t="s">
        <v>52</v>
      </c>
      <c r="F3013">
        <f t="shared" si="0"/>
        <v>41290</v>
      </c>
    </row>
    <row r="3014" spans="1:6">
      <c r="A3014" s="433">
        <v>100</v>
      </c>
      <c r="B3014" s="434" t="s">
        <v>4245</v>
      </c>
      <c r="C3014" t="s">
        <v>56</v>
      </c>
      <c r="D3014" t="s">
        <v>63</v>
      </c>
      <c r="E3014" s="51" t="s">
        <v>53</v>
      </c>
      <c r="F3014">
        <f t="shared" si="0"/>
        <v>103712</v>
      </c>
    </row>
    <row r="3015" spans="1:6">
      <c r="A3015" s="433">
        <v>100</v>
      </c>
      <c r="B3015" s="434" t="s">
        <v>4245</v>
      </c>
      <c r="C3015" t="s">
        <v>1273</v>
      </c>
      <c r="D3015" s="51" t="s">
        <v>63</v>
      </c>
      <c r="E3015" s="51" t="s">
        <v>1349</v>
      </c>
      <c r="F3015">
        <f t="shared" si="0"/>
        <v>0</v>
      </c>
    </row>
    <row r="3016" spans="1:6">
      <c r="A3016" s="433">
        <v>100</v>
      </c>
      <c r="B3016" s="434" t="s">
        <v>4245</v>
      </c>
      <c r="C3016" t="s">
        <v>1273</v>
      </c>
      <c r="D3016" t="s">
        <v>63</v>
      </c>
      <c r="E3016" s="51" t="s">
        <v>48</v>
      </c>
      <c r="F3016">
        <f t="shared" si="0"/>
        <v>0</v>
      </c>
    </row>
    <row r="3017" spans="1:6">
      <c r="A3017" s="433">
        <v>100</v>
      </c>
      <c r="B3017" s="434" t="s">
        <v>4245</v>
      </c>
      <c r="C3017" t="s">
        <v>1273</v>
      </c>
      <c r="D3017" t="s">
        <v>63</v>
      </c>
      <c r="E3017" s="51" t="s">
        <v>49</v>
      </c>
      <c r="F3017">
        <f t="shared" si="0"/>
        <v>0</v>
      </c>
    </row>
    <row r="3018" spans="1:6">
      <c r="A3018" s="433">
        <v>100</v>
      </c>
      <c r="B3018" s="434" t="s">
        <v>4245</v>
      </c>
      <c r="C3018" t="s">
        <v>1273</v>
      </c>
      <c r="D3018" t="s">
        <v>63</v>
      </c>
      <c r="E3018" s="51" t="s">
        <v>50</v>
      </c>
      <c r="F3018">
        <f t="shared" si="0"/>
        <v>5746</v>
      </c>
    </row>
    <row r="3019" spans="1:6">
      <c r="A3019" s="433">
        <v>100</v>
      </c>
      <c r="B3019" s="434" t="s">
        <v>4245</v>
      </c>
      <c r="C3019" t="s">
        <v>1273</v>
      </c>
      <c r="D3019" t="s">
        <v>63</v>
      </c>
      <c r="E3019" s="51" t="s">
        <v>51</v>
      </c>
      <c r="F3019">
        <f t="shared" si="0"/>
        <v>19740</v>
      </c>
    </row>
    <row r="3020" spans="1:6">
      <c r="A3020" s="433">
        <v>100</v>
      </c>
      <c r="B3020" s="434" t="s">
        <v>4245</v>
      </c>
      <c r="C3020" t="s">
        <v>1273</v>
      </c>
      <c r="D3020" t="s">
        <v>63</v>
      </c>
      <c r="E3020" s="51" t="s">
        <v>52</v>
      </c>
      <c r="F3020">
        <f t="shared" si="0"/>
        <v>77071</v>
      </c>
    </row>
    <row r="3021" spans="1:6">
      <c r="A3021" s="433">
        <v>100</v>
      </c>
      <c r="B3021" s="434" t="s">
        <v>4245</v>
      </c>
      <c r="C3021" t="s">
        <v>1273</v>
      </c>
      <c r="D3021" t="s">
        <v>63</v>
      </c>
      <c r="E3021" s="51" t="s">
        <v>53</v>
      </c>
      <c r="F3021">
        <f t="shared" si="0"/>
        <v>184600</v>
      </c>
    </row>
    <row r="3022" spans="1:6">
      <c r="A3022" s="433">
        <v>100</v>
      </c>
      <c r="B3022" s="434" t="s">
        <v>4245</v>
      </c>
      <c r="C3022" t="s">
        <v>1274</v>
      </c>
      <c r="D3022" s="51" t="s">
        <v>63</v>
      </c>
      <c r="E3022" s="51" t="s">
        <v>1349</v>
      </c>
      <c r="F3022">
        <f t="shared" si="0"/>
        <v>0</v>
      </c>
    </row>
    <row r="3023" spans="1:6">
      <c r="A3023" s="433">
        <v>100</v>
      </c>
      <c r="B3023" s="434" t="s">
        <v>4245</v>
      </c>
      <c r="C3023" t="s">
        <v>1274</v>
      </c>
      <c r="D3023" t="s">
        <v>63</v>
      </c>
      <c r="E3023" s="51" t="s">
        <v>48</v>
      </c>
      <c r="F3023">
        <f t="shared" si="0"/>
        <v>0</v>
      </c>
    </row>
    <row r="3024" spans="1:6">
      <c r="A3024" s="433">
        <v>100</v>
      </c>
      <c r="B3024" s="434" t="s">
        <v>4245</v>
      </c>
      <c r="C3024" t="s">
        <v>1274</v>
      </c>
      <c r="D3024" t="s">
        <v>63</v>
      </c>
      <c r="E3024" s="51" t="s">
        <v>49</v>
      </c>
      <c r="F3024">
        <f t="shared" si="0"/>
        <v>0</v>
      </c>
    </row>
    <row r="3025" spans="1:6">
      <c r="A3025" s="433">
        <v>100</v>
      </c>
      <c r="B3025" s="434" t="s">
        <v>4245</v>
      </c>
      <c r="C3025" t="s">
        <v>1274</v>
      </c>
      <c r="D3025" t="s">
        <v>63</v>
      </c>
      <c r="E3025" s="51" t="s">
        <v>50</v>
      </c>
      <c r="F3025">
        <f t="shared" si="0"/>
        <v>434</v>
      </c>
    </row>
    <row r="3026" spans="1:6">
      <c r="A3026" s="433">
        <v>100</v>
      </c>
      <c r="B3026" s="434" t="s">
        <v>4245</v>
      </c>
      <c r="C3026" t="s">
        <v>1274</v>
      </c>
      <c r="D3026" t="s">
        <v>63</v>
      </c>
      <c r="E3026" s="51" t="s">
        <v>51</v>
      </c>
      <c r="F3026">
        <f t="shared" si="0"/>
        <v>1841</v>
      </c>
    </row>
    <row r="3027" spans="1:6">
      <c r="A3027" s="433">
        <v>100</v>
      </c>
      <c r="B3027" s="434" t="s">
        <v>4245</v>
      </c>
      <c r="C3027" t="s">
        <v>1274</v>
      </c>
      <c r="D3027" t="s">
        <v>63</v>
      </c>
      <c r="E3027" s="51" t="s">
        <v>52</v>
      </c>
      <c r="F3027">
        <f t="shared" si="0"/>
        <v>8540</v>
      </c>
    </row>
    <row r="3028" spans="1:6">
      <c r="A3028" s="433">
        <v>100</v>
      </c>
      <c r="B3028" s="434" t="s">
        <v>4245</v>
      </c>
      <c r="C3028" t="s">
        <v>1274</v>
      </c>
      <c r="D3028" t="s">
        <v>63</v>
      </c>
      <c r="E3028" s="51" t="s">
        <v>53</v>
      </c>
      <c r="F3028">
        <f t="shared" si="0"/>
        <v>17361</v>
      </c>
    </row>
    <row r="3029" spans="1:6">
      <c r="A3029" s="433">
        <v>100</v>
      </c>
      <c r="B3029" s="434" t="s">
        <v>4245</v>
      </c>
      <c r="C3029" t="s">
        <v>109</v>
      </c>
      <c r="D3029" s="51" t="s">
        <v>63</v>
      </c>
      <c r="E3029" s="51" t="s">
        <v>1349</v>
      </c>
      <c r="F3029">
        <f t="shared" si="0"/>
        <v>0</v>
      </c>
    </row>
    <row r="3030" spans="1:6">
      <c r="A3030" s="433">
        <v>100</v>
      </c>
      <c r="B3030" s="434" t="s">
        <v>4245</v>
      </c>
      <c r="C3030" t="s">
        <v>109</v>
      </c>
      <c r="D3030" t="s">
        <v>63</v>
      </c>
      <c r="E3030" s="51" t="s">
        <v>48</v>
      </c>
      <c r="F3030">
        <f t="shared" si="0"/>
        <v>0</v>
      </c>
    </row>
    <row r="3031" spans="1:6">
      <c r="A3031" s="433">
        <v>100</v>
      </c>
      <c r="B3031" s="434" t="s">
        <v>4245</v>
      </c>
      <c r="C3031" t="s">
        <v>109</v>
      </c>
      <c r="D3031" t="s">
        <v>63</v>
      </c>
      <c r="E3031" s="51" t="s">
        <v>49</v>
      </c>
      <c r="F3031">
        <f t="shared" si="0"/>
        <v>0</v>
      </c>
    </row>
    <row r="3032" spans="1:6">
      <c r="A3032" s="433">
        <v>100</v>
      </c>
      <c r="B3032" s="434" t="s">
        <v>4245</v>
      </c>
      <c r="C3032" t="s">
        <v>109</v>
      </c>
      <c r="D3032" t="s">
        <v>63</v>
      </c>
      <c r="E3032" s="51" t="s">
        <v>50</v>
      </c>
      <c r="F3032">
        <f t="shared" si="0"/>
        <v>73</v>
      </c>
    </row>
    <row r="3033" spans="1:6">
      <c r="A3033" s="433">
        <v>100</v>
      </c>
      <c r="B3033" s="434" t="s">
        <v>4245</v>
      </c>
      <c r="C3033" t="s">
        <v>109</v>
      </c>
      <c r="D3033" t="s">
        <v>63</v>
      </c>
      <c r="E3033" s="51" t="s">
        <v>51</v>
      </c>
      <c r="F3033">
        <f t="shared" si="0"/>
        <v>252</v>
      </c>
    </row>
    <row r="3034" spans="1:6">
      <c r="A3034" s="433">
        <v>100</v>
      </c>
      <c r="B3034" s="434" t="s">
        <v>4245</v>
      </c>
      <c r="C3034" t="s">
        <v>109</v>
      </c>
      <c r="D3034" t="s">
        <v>63</v>
      </c>
      <c r="E3034" s="51" t="s">
        <v>52</v>
      </c>
      <c r="F3034">
        <f t="shared" si="0"/>
        <v>1761</v>
      </c>
    </row>
    <row r="3035" spans="1:6">
      <c r="A3035" s="433">
        <v>100</v>
      </c>
      <c r="B3035" s="434" t="s">
        <v>4245</v>
      </c>
      <c r="C3035" t="s">
        <v>109</v>
      </c>
      <c r="D3035" t="s">
        <v>63</v>
      </c>
      <c r="E3035" s="51" t="s">
        <v>53</v>
      </c>
      <c r="F3035">
        <f t="shared" si="0"/>
        <v>4597</v>
      </c>
    </row>
    <row r="3036" spans="1:6">
      <c r="A3036" s="433">
        <v>100</v>
      </c>
      <c r="B3036" s="434" t="s">
        <v>4245</v>
      </c>
      <c r="C3036" t="s">
        <v>1275</v>
      </c>
      <c r="D3036" s="51" t="s">
        <v>63</v>
      </c>
      <c r="E3036" s="51" t="s">
        <v>1349</v>
      </c>
      <c r="F3036">
        <f t="shared" si="0"/>
        <v>0</v>
      </c>
    </row>
    <row r="3037" spans="1:6">
      <c r="A3037" s="433">
        <v>100</v>
      </c>
      <c r="B3037" s="434" t="s">
        <v>4245</v>
      </c>
      <c r="C3037" t="s">
        <v>1275</v>
      </c>
      <c r="D3037" t="s">
        <v>63</v>
      </c>
      <c r="E3037" s="51" t="s">
        <v>48</v>
      </c>
      <c r="F3037">
        <f t="shared" si="0"/>
        <v>0</v>
      </c>
    </row>
    <row r="3038" spans="1:6">
      <c r="A3038" s="433">
        <v>100</v>
      </c>
      <c r="B3038" s="434" t="s">
        <v>4245</v>
      </c>
      <c r="C3038" t="s">
        <v>1275</v>
      </c>
      <c r="D3038" t="s">
        <v>63</v>
      </c>
      <c r="E3038" s="51" t="s">
        <v>49</v>
      </c>
      <c r="F3038">
        <f t="shared" si="0"/>
        <v>0</v>
      </c>
    </row>
    <row r="3039" spans="1:6">
      <c r="A3039" s="433">
        <v>100</v>
      </c>
      <c r="B3039" s="434" t="s">
        <v>4245</v>
      </c>
      <c r="C3039" t="s">
        <v>1275</v>
      </c>
      <c r="D3039" t="s">
        <v>63</v>
      </c>
      <c r="E3039" s="51" t="s">
        <v>50</v>
      </c>
      <c r="F3039">
        <f t="shared" si="0"/>
        <v>6</v>
      </c>
    </row>
    <row r="3040" spans="1:6">
      <c r="A3040" s="433">
        <v>100</v>
      </c>
      <c r="B3040" s="434" t="s">
        <v>4245</v>
      </c>
      <c r="C3040" t="s">
        <v>1275</v>
      </c>
      <c r="D3040" t="s">
        <v>63</v>
      </c>
      <c r="E3040" s="51" t="s">
        <v>51</v>
      </c>
      <c r="F3040">
        <f t="shared" si="0"/>
        <v>914</v>
      </c>
    </row>
    <row r="3041" spans="1:6">
      <c r="A3041" s="433">
        <v>100</v>
      </c>
      <c r="B3041" s="434" t="s">
        <v>4245</v>
      </c>
      <c r="C3041" t="s">
        <v>1275</v>
      </c>
      <c r="D3041" t="s">
        <v>63</v>
      </c>
      <c r="E3041" s="51" t="s">
        <v>52</v>
      </c>
      <c r="F3041">
        <f t="shared" si="0"/>
        <v>17935</v>
      </c>
    </row>
    <row r="3042" spans="1:6">
      <c r="A3042" s="433">
        <v>100</v>
      </c>
      <c r="B3042" s="434" t="s">
        <v>4245</v>
      </c>
      <c r="C3042" t="s">
        <v>1275</v>
      </c>
      <c r="D3042" t="s">
        <v>63</v>
      </c>
      <c r="E3042" s="51" t="s">
        <v>53</v>
      </c>
      <c r="F3042">
        <f t="shared" si="0"/>
        <v>62296</v>
      </c>
    </row>
    <row r="3043" spans="1:6">
      <c r="A3043" s="433">
        <v>100</v>
      </c>
      <c r="B3043" s="434" t="s">
        <v>4245</v>
      </c>
      <c r="C3043" t="s">
        <v>59</v>
      </c>
      <c r="D3043" s="51" t="s">
        <v>63</v>
      </c>
      <c r="E3043" s="51" t="s">
        <v>1349</v>
      </c>
      <c r="F3043">
        <f t="shared" si="0"/>
        <v>0</v>
      </c>
    </row>
    <row r="3044" spans="1:6">
      <c r="A3044" s="433">
        <v>100</v>
      </c>
      <c r="B3044" s="434" t="s">
        <v>4245</v>
      </c>
      <c r="C3044" t="s">
        <v>59</v>
      </c>
      <c r="D3044" t="s">
        <v>63</v>
      </c>
      <c r="E3044" s="51" t="s">
        <v>48</v>
      </c>
      <c r="F3044">
        <f t="shared" si="0"/>
        <v>0</v>
      </c>
    </row>
    <row r="3045" spans="1:6">
      <c r="A3045" s="433">
        <v>100</v>
      </c>
      <c r="B3045" s="434" t="s">
        <v>4245</v>
      </c>
      <c r="C3045" t="s">
        <v>59</v>
      </c>
      <c r="D3045" t="s">
        <v>63</v>
      </c>
      <c r="E3045" s="51" t="s">
        <v>49</v>
      </c>
      <c r="F3045">
        <f t="shared" si="0"/>
        <v>0</v>
      </c>
    </row>
    <row r="3046" spans="1:6">
      <c r="A3046" s="433">
        <v>100</v>
      </c>
      <c r="B3046" s="434" t="s">
        <v>4245</v>
      </c>
      <c r="C3046" t="s">
        <v>59</v>
      </c>
      <c r="D3046" t="s">
        <v>63</v>
      </c>
      <c r="E3046" s="51" t="s">
        <v>50</v>
      </c>
      <c r="F3046">
        <f t="shared" si="0"/>
        <v>8</v>
      </c>
    </row>
    <row r="3047" spans="1:6">
      <c r="A3047" s="433">
        <v>100</v>
      </c>
      <c r="B3047" s="434" t="s">
        <v>4245</v>
      </c>
      <c r="C3047" t="s">
        <v>59</v>
      </c>
      <c r="D3047" t="s">
        <v>63</v>
      </c>
      <c r="E3047" s="51" t="s">
        <v>51</v>
      </c>
      <c r="F3047">
        <f t="shared" si="0"/>
        <v>1291</v>
      </c>
    </row>
    <row r="3048" spans="1:6">
      <c r="A3048" s="433">
        <v>100</v>
      </c>
      <c r="B3048" s="434" t="s">
        <v>4245</v>
      </c>
      <c r="C3048" t="s">
        <v>59</v>
      </c>
      <c r="D3048" t="s">
        <v>63</v>
      </c>
      <c r="E3048" s="51" t="s">
        <v>52</v>
      </c>
      <c r="F3048">
        <f t="shared" si="0"/>
        <v>19542</v>
      </c>
    </row>
    <row r="3049" spans="1:6">
      <c r="A3049" s="433">
        <v>100</v>
      </c>
      <c r="B3049" s="434" t="s">
        <v>4245</v>
      </c>
      <c r="C3049" t="s">
        <v>59</v>
      </c>
      <c r="D3049" t="s">
        <v>63</v>
      </c>
      <c r="E3049" s="51" t="s">
        <v>53</v>
      </c>
      <c r="F3049">
        <f t="shared" si="0"/>
        <v>56235</v>
      </c>
    </row>
    <row r="3050" spans="1:6">
      <c r="A3050" s="433">
        <v>100</v>
      </c>
      <c r="B3050" s="434" t="s">
        <v>4245</v>
      </c>
      <c r="C3050" t="s">
        <v>1276</v>
      </c>
      <c r="D3050" s="51" t="s">
        <v>63</v>
      </c>
      <c r="E3050" s="51" t="s">
        <v>1349</v>
      </c>
      <c r="F3050">
        <f t="shared" si="0"/>
        <v>0</v>
      </c>
    </row>
    <row r="3051" spans="1:6">
      <c r="A3051" s="433">
        <v>100</v>
      </c>
      <c r="B3051" s="434" t="s">
        <v>4245</v>
      </c>
      <c r="C3051" t="s">
        <v>1276</v>
      </c>
      <c r="D3051" t="s">
        <v>63</v>
      </c>
      <c r="E3051" s="51" t="s">
        <v>48</v>
      </c>
      <c r="F3051">
        <f t="shared" si="0"/>
        <v>0</v>
      </c>
    </row>
    <row r="3052" spans="1:6">
      <c r="A3052" s="433">
        <v>100</v>
      </c>
      <c r="B3052" s="434" t="s">
        <v>4245</v>
      </c>
      <c r="C3052" t="s">
        <v>1276</v>
      </c>
      <c r="D3052" t="s">
        <v>63</v>
      </c>
      <c r="E3052" s="51" t="s">
        <v>49</v>
      </c>
      <c r="F3052">
        <f t="shared" ref="F3052:F3115" si="1">SUMIFS($F$2:$F$2986,$C$2:$C$2986,C3052,$D$2:$D$2986,D3052,$E$2:$E$2986,E3052)</f>
        <v>0</v>
      </c>
    </row>
    <row r="3053" spans="1:6">
      <c r="A3053" s="433">
        <v>100</v>
      </c>
      <c r="B3053" s="434" t="s">
        <v>4245</v>
      </c>
      <c r="C3053" t="s">
        <v>1276</v>
      </c>
      <c r="D3053" t="s">
        <v>63</v>
      </c>
      <c r="E3053" s="51" t="s">
        <v>50</v>
      </c>
      <c r="F3053">
        <f t="shared" si="1"/>
        <v>0</v>
      </c>
    </row>
    <row r="3054" spans="1:6">
      <c r="A3054" s="433">
        <v>100</v>
      </c>
      <c r="B3054" s="434" t="s">
        <v>4245</v>
      </c>
      <c r="C3054" t="s">
        <v>1276</v>
      </c>
      <c r="D3054" t="s">
        <v>63</v>
      </c>
      <c r="E3054" s="51" t="s">
        <v>51</v>
      </c>
      <c r="F3054">
        <f t="shared" si="1"/>
        <v>0</v>
      </c>
    </row>
    <row r="3055" spans="1:6">
      <c r="A3055" s="433">
        <v>100</v>
      </c>
      <c r="B3055" s="434" t="s">
        <v>4245</v>
      </c>
      <c r="C3055" t="s">
        <v>1276</v>
      </c>
      <c r="D3055" t="s">
        <v>63</v>
      </c>
      <c r="E3055" s="51" t="s">
        <v>52</v>
      </c>
      <c r="F3055">
        <f t="shared" si="1"/>
        <v>443</v>
      </c>
    </row>
    <row r="3056" spans="1:6">
      <c r="A3056" s="433">
        <v>100</v>
      </c>
      <c r="B3056" s="434" t="s">
        <v>4245</v>
      </c>
      <c r="C3056" t="s">
        <v>1276</v>
      </c>
      <c r="D3056" t="s">
        <v>63</v>
      </c>
      <c r="E3056" s="51" t="s">
        <v>53</v>
      </c>
      <c r="F3056">
        <f t="shared" si="1"/>
        <v>19706</v>
      </c>
    </row>
    <row r="3057" spans="1:6">
      <c r="A3057" s="433">
        <v>100</v>
      </c>
      <c r="B3057" s="434" t="s">
        <v>4245</v>
      </c>
      <c r="C3057" t="s">
        <v>61</v>
      </c>
      <c r="D3057" s="51" t="s">
        <v>63</v>
      </c>
      <c r="E3057" s="51" t="s">
        <v>1349</v>
      </c>
      <c r="F3057">
        <f t="shared" si="1"/>
        <v>0</v>
      </c>
    </row>
    <row r="3058" spans="1:6">
      <c r="A3058" s="433">
        <v>100</v>
      </c>
      <c r="B3058" s="434" t="s">
        <v>4245</v>
      </c>
      <c r="C3058" t="s">
        <v>61</v>
      </c>
      <c r="D3058" t="s">
        <v>63</v>
      </c>
      <c r="E3058" s="51" t="s">
        <v>48</v>
      </c>
      <c r="F3058">
        <f t="shared" si="1"/>
        <v>1945</v>
      </c>
    </row>
    <row r="3059" spans="1:6">
      <c r="A3059" s="433">
        <v>100</v>
      </c>
      <c r="B3059" s="434" t="s">
        <v>4245</v>
      </c>
      <c r="C3059" t="s">
        <v>61</v>
      </c>
      <c r="D3059" t="s">
        <v>63</v>
      </c>
      <c r="E3059" s="51" t="s">
        <v>49</v>
      </c>
      <c r="F3059">
        <f t="shared" si="1"/>
        <v>1903</v>
      </c>
    </row>
    <row r="3060" spans="1:6">
      <c r="A3060" s="433">
        <v>100</v>
      </c>
      <c r="B3060" s="434" t="s">
        <v>4245</v>
      </c>
      <c r="C3060" t="s">
        <v>61</v>
      </c>
      <c r="D3060" t="s">
        <v>63</v>
      </c>
      <c r="E3060" s="51" t="s">
        <v>50</v>
      </c>
      <c r="F3060">
        <f t="shared" si="1"/>
        <v>1726</v>
      </c>
    </row>
    <row r="3061" spans="1:6">
      <c r="A3061" s="433">
        <v>100</v>
      </c>
      <c r="B3061" s="434" t="s">
        <v>4245</v>
      </c>
      <c r="C3061" t="s">
        <v>61</v>
      </c>
      <c r="D3061" t="s">
        <v>63</v>
      </c>
      <c r="E3061" s="51" t="s">
        <v>51</v>
      </c>
      <c r="F3061">
        <f t="shared" si="1"/>
        <v>1035</v>
      </c>
    </row>
    <row r="3062" spans="1:6">
      <c r="A3062" s="433">
        <v>100</v>
      </c>
      <c r="B3062" s="434" t="s">
        <v>4245</v>
      </c>
      <c r="C3062" t="s">
        <v>61</v>
      </c>
      <c r="D3062" t="s">
        <v>63</v>
      </c>
      <c r="E3062" s="51" t="s">
        <v>52</v>
      </c>
      <c r="F3062">
        <f t="shared" si="1"/>
        <v>4361</v>
      </c>
    </row>
    <row r="3063" spans="1:6">
      <c r="A3063" s="433">
        <v>100</v>
      </c>
      <c r="B3063" s="434" t="s">
        <v>4245</v>
      </c>
      <c r="C3063" t="s">
        <v>61</v>
      </c>
      <c r="D3063" t="s">
        <v>63</v>
      </c>
      <c r="E3063" s="51" t="s">
        <v>53</v>
      </c>
      <c r="F3063">
        <f t="shared" si="1"/>
        <v>72342</v>
      </c>
    </row>
    <row r="3064" spans="1:6">
      <c r="A3064" s="433">
        <v>100</v>
      </c>
      <c r="B3064" s="434" t="s">
        <v>4245</v>
      </c>
      <c r="C3064" t="s">
        <v>45</v>
      </c>
      <c r="D3064" s="51" t="s">
        <v>63</v>
      </c>
      <c r="E3064" s="51" t="s">
        <v>1349</v>
      </c>
      <c r="F3064">
        <f t="shared" si="1"/>
        <v>0</v>
      </c>
    </row>
    <row r="3065" spans="1:6">
      <c r="A3065" s="433">
        <v>100</v>
      </c>
      <c r="B3065" s="434" t="s">
        <v>4245</v>
      </c>
      <c r="C3065" t="s">
        <v>45</v>
      </c>
      <c r="D3065" t="s">
        <v>63</v>
      </c>
      <c r="E3065" s="51" t="s">
        <v>48</v>
      </c>
      <c r="F3065">
        <f t="shared" si="1"/>
        <v>3615</v>
      </c>
    </row>
    <row r="3066" spans="1:6">
      <c r="A3066" s="433">
        <v>100</v>
      </c>
      <c r="B3066" s="434" t="s">
        <v>4245</v>
      </c>
      <c r="C3066" t="s">
        <v>45</v>
      </c>
      <c r="D3066" t="s">
        <v>63</v>
      </c>
      <c r="E3066" s="51" t="s">
        <v>49</v>
      </c>
      <c r="F3066">
        <f t="shared" si="1"/>
        <v>1289</v>
      </c>
    </row>
    <row r="3067" spans="1:6">
      <c r="A3067" s="433">
        <v>100</v>
      </c>
      <c r="B3067" s="434" t="s">
        <v>4245</v>
      </c>
      <c r="C3067" t="s">
        <v>45</v>
      </c>
      <c r="D3067" t="s">
        <v>63</v>
      </c>
      <c r="E3067" s="51" t="s">
        <v>50</v>
      </c>
      <c r="F3067">
        <f t="shared" si="1"/>
        <v>838</v>
      </c>
    </row>
    <row r="3068" spans="1:6">
      <c r="A3068" s="433">
        <v>100</v>
      </c>
      <c r="B3068" s="434" t="s">
        <v>4245</v>
      </c>
      <c r="C3068" t="s">
        <v>45</v>
      </c>
      <c r="D3068" t="s">
        <v>63</v>
      </c>
      <c r="E3068" s="51" t="s">
        <v>51</v>
      </c>
      <c r="F3068">
        <f t="shared" si="1"/>
        <v>414</v>
      </c>
    </row>
    <row r="3069" spans="1:6">
      <c r="A3069" s="433">
        <v>100</v>
      </c>
      <c r="B3069" s="434" t="s">
        <v>4245</v>
      </c>
      <c r="C3069" t="s">
        <v>45</v>
      </c>
      <c r="D3069" t="s">
        <v>63</v>
      </c>
      <c r="E3069" s="51" t="s">
        <v>52</v>
      </c>
      <c r="F3069">
        <f t="shared" si="1"/>
        <v>2018</v>
      </c>
    </row>
    <row r="3070" spans="1:6">
      <c r="A3070" s="433">
        <v>100</v>
      </c>
      <c r="B3070" s="434" t="s">
        <v>4245</v>
      </c>
      <c r="C3070" t="s">
        <v>45</v>
      </c>
      <c r="D3070" t="s">
        <v>63</v>
      </c>
      <c r="E3070" s="51" t="s">
        <v>53</v>
      </c>
      <c r="F3070">
        <f t="shared" si="1"/>
        <v>8850</v>
      </c>
    </row>
    <row r="3071" spans="1:6">
      <c r="A3071" s="433">
        <v>100</v>
      </c>
      <c r="B3071" s="434" t="s">
        <v>4245</v>
      </c>
      <c r="C3071" t="s">
        <v>1350</v>
      </c>
      <c r="D3071" s="51" t="s">
        <v>46</v>
      </c>
      <c r="E3071" s="51" t="s">
        <v>1349</v>
      </c>
      <c r="F3071">
        <f t="shared" si="1"/>
        <v>114660</v>
      </c>
    </row>
    <row r="3072" spans="1:6">
      <c r="A3072" s="433">
        <v>100</v>
      </c>
      <c r="B3072" s="434" t="s">
        <v>4245</v>
      </c>
      <c r="C3072" t="s">
        <v>1350</v>
      </c>
      <c r="D3072" t="s">
        <v>46</v>
      </c>
      <c r="E3072" s="51" t="s">
        <v>48</v>
      </c>
      <c r="F3072">
        <f t="shared" si="1"/>
        <v>0</v>
      </c>
    </row>
    <row r="3073" spans="1:6">
      <c r="A3073" s="433">
        <v>100</v>
      </c>
      <c r="B3073" s="434" t="s">
        <v>4245</v>
      </c>
      <c r="C3073" t="s">
        <v>1350</v>
      </c>
      <c r="D3073" t="s">
        <v>46</v>
      </c>
      <c r="E3073" s="51" t="s">
        <v>49</v>
      </c>
      <c r="F3073">
        <f t="shared" si="1"/>
        <v>0</v>
      </c>
    </row>
    <row r="3074" spans="1:6">
      <c r="A3074" s="433">
        <v>100</v>
      </c>
      <c r="B3074" s="434" t="s">
        <v>4245</v>
      </c>
      <c r="C3074" t="s">
        <v>1350</v>
      </c>
      <c r="D3074" t="s">
        <v>46</v>
      </c>
      <c r="E3074" s="51" t="s">
        <v>50</v>
      </c>
      <c r="F3074">
        <f t="shared" si="1"/>
        <v>0</v>
      </c>
    </row>
    <row r="3075" spans="1:6">
      <c r="A3075" s="433">
        <v>100</v>
      </c>
      <c r="B3075" s="434" t="s">
        <v>4245</v>
      </c>
      <c r="C3075" t="s">
        <v>1350</v>
      </c>
      <c r="D3075" t="s">
        <v>46</v>
      </c>
      <c r="E3075" s="51" t="s">
        <v>51</v>
      </c>
      <c r="F3075">
        <f t="shared" si="1"/>
        <v>0</v>
      </c>
    </row>
    <row r="3076" spans="1:6">
      <c r="A3076" s="433">
        <v>100</v>
      </c>
      <c r="B3076" s="434" t="s">
        <v>4245</v>
      </c>
      <c r="C3076" t="s">
        <v>1350</v>
      </c>
      <c r="D3076" t="s">
        <v>46</v>
      </c>
      <c r="E3076" s="51" t="s">
        <v>52</v>
      </c>
      <c r="F3076">
        <f t="shared" si="1"/>
        <v>0</v>
      </c>
    </row>
    <row r="3077" spans="1:6">
      <c r="A3077" s="433">
        <v>100</v>
      </c>
      <c r="B3077" s="434" t="s">
        <v>4245</v>
      </c>
      <c r="C3077" t="s">
        <v>1350</v>
      </c>
      <c r="D3077" t="s">
        <v>46</v>
      </c>
      <c r="E3077" s="51" t="s">
        <v>53</v>
      </c>
      <c r="F3077">
        <f t="shared" si="1"/>
        <v>0</v>
      </c>
    </row>
    <row r="3078" spans="1:6">
      <c r="A3078" s="433">
        <v>100</v>
      </c>
      <c r="B3078" s="434" t="s">
        <v>4245</v>
      </c>
      <c r="C3078" t="s">
        <v>54</v>
      </c>
      <c r="D3078" s="51" t="s">
        <v>46</v>
      </c>
      <c r="E3078" s="51" t="s">
        <v>1349</v>
      </c>
      <c r="F3078">
        <f t="shared" si="1"/>
        <v>0</v>
      </c>
    </row>
    <row r="3079" spans="1:6">
      <c r="A3079" s="433">
        <v>100</v>
      </c>
      <c r="B3079" s="434" t="s">
        <v>4245</v>
      </c>
      <c r="C3079" t="s">
        <v>54</v>
      </c>
      <c r="D3079" t="s">
        <v>46</v>
      </c>
      <c r="E3079" s="51" t="s">
        <v>48</v>
      </c>
      <c r="F3079">
        <f t="shared" si="1"/>
        <v>27815</v>
      </c>
    </row>
    <row r="3080" spans="1:6">
      <c r="A3080" s="433">
        <v>100</v>
      </c>
      <c r="B3080" s="434" t="s">
        <v>4245</v>
      </c>
      <c r="C3080" t="s">
        <v>54</v>
      </c>
      <c r="D3080" t="s">
        <v>46</v>
      </c>
      <c r="E3080" s="51" t="s">
        <v>49</v>
      </c>
      <c r="F3080">
        <f t="shared" si="1"/>
        <v>3438</v>
      </c>
    </row>
    <row r="3081" spans="1:6">
      <c r="A3081" s="433">
        <v>100</v>
      </c>
      <c r="B3081" s="434" t="s">
        <v>4245</v>
      </c>
      <c r="C3081" t="s">
        <v>54</v>
      </c>
      <c r="D3081" t="s">
        <v>46</v>
      </c>
      <c r="E3081" s="51" t="s">
        <v>50</v>
      </c>
      <c r="F3081">
        <f t="shared" si="1"/>
        <v>182</v>
      </c>
    </row>
    <row r="3082" spans="1:6">
      <c r="A3082" s="433">
        <v>100</v>
      </c>
      <c r="B3082" s="434" t="s">
        <v>4245</v>
      </c>
      <c r="C3082" t="s">
        <v>54</v>
      </c>
      <c r="D3082" t="s">
        <v>46</v>
      </c>
      <c r="E3082" s="51" t="s">
        <v>51</v>
      </c>
      <c r="F3082">
        <f t="shared" si="1"/>
        <v>44</v>
      </c>
    </row>
    <row r="3083" spans="1:6">
      <c r="A3083" s="433">
        <v>100</v>
      </c>
      <c r="B3083" s="434" t="s">
        <v>4245</v>
      </c>
      <c r="C3083" t="s">
        <v>54</v>
      </c>
      <c r="D3083" t="s">
        <v>46</v>
      </c>
      <c r="E3083" s="51" t="s">
        <v>52</v>
      </c>
      <c r="F3083">
        <f t="shared" si="1"/>
        <v>142</v>
      </c>
    </row>
    <row r="3084" spans="1:6">
      <c r="A3084" s="433">
        <v>100</v>
      </c>
      <c r="B3084" s="434" t="s">
        <v>4245</v>
      </c>
      <c r="C3084" t="s">
        <v>54</v>
      </c>
      <c r="D3084" t="s">
        <v>46</v>
      </c>
      <c r="E3084" s="51" t="s">
        <v>53</v>
      </c>
      <c r="F3084">
        <f t="shared" si="1"/>
        <v>1252</v>
      </c>
    </row>
    <row r="3085" spans="1:6">
      <c r="A3085" s="433">
        <v>100</v>
      </c>
      <c r="B3085" s="434" t="s">
        <v>4245</v>
      </c>
      <c r="C3085" t="s">
        <v>55</v>
      </c>
      <c r="D3085" s="51" t="s">
        <v>46</v>
      </c>
      <c r="E3085" s="51" t="s">
        <v>1349</v>
      </c>
      <c r="F3085">
        <f t="shared" si="1"/>
        <v>0</v>
      </c>
    </row>
    <row r="3086" spans="1:6">
      <c r="A3086" s="433">
        <v>100</v>
      </c>
      <c r="B3086" s="434" t="s">
        <v>4245</v>
      </c>
      <c r="C3086" t="s">
        <v>55</v>
      </c>
      <c r="D3086" t="s">
        <v>46</v>
      </c>
      <c r="E3086" s="51" t="s">
        <v>48</v>
      </c>
      <c r="F3086">
        <f t="shared" si="1"/>
        <v>18997</v>
      </c>
    </row>
    <row r="3087" spans="1:6">
      <c r="A3087" s="433">
        <v>100</v>
      </c>
      <c r="B3087" s="434" t="s">
        <v>4245</v>
      </c>
      <c r="C3087" t="s">
        <v>55</v>
      </c>
      <c r="D3087" t="s">
        <v>46</v>
      </c>
      <c r="E3087" s="51" t="s">
        <v>49</v>
      </c>
      <c r="F3087">
        <f t="shared" si="1"/>
        <v>118893</v>
      </c>
    </row>
    <row r="3088" spans="1:6">
      <c r="A3088" s="433">
        <v>100</v>
      </c>
      <c r="B3088" s="434" t="s">
        <v>4245</v>
      </c>
      <c r="C3088" t="s">
        <v>55</v>
      </c>
      <c r="D3088" t="s">
        <v>46</v>
      </c>
      <c r="E3088" s="51" t="s">
        <v>50</v>
      </c>
      <c r="F3088">
        <f t="shared" si="1"/>
        <v>21509</v>
      </c>
    </row>
    <row r="3089" spans="1:6">
      <c r="A3089" s="433">
        <v>100</v>
      </c>
      <c r="B3089" s="434" t="s">
        <v>4245</v>
      </c>
      <c r="C3089" t="s">
        <v>55</v>
      </c>
      <c r="D3089" t="s">
        <v>46</v>
      </c>
      <c r="E3089" s="51" t="s">
        <v>51</v>
      </c>
      <c r="F3089">
        <f t="shared" si="1"/>
        <v>3242</v>
      </c>
    </row>
    <row r="3090" spans="1:6">
      <c r="A3090" s="433">
        <v>100</v>
      </c>
      <c r="B3090" s="434" t="s">
        <v>4245</v>
      </c>
      <c r="C3090" t="s">
        <v>55</v>
      </c>
      <c r="D3090" t="s">
        <v>46</v>
      </c>
      <c r="E3090" s="51" t="s">
        <v>52</v>
      </c>
      <c r="F3090">
        <f t="shared" si="1"/>
        <v>11224</v>
      </c>
    </row>
    <row r="3091" spans="1:6">
      <c r="A3091" s="433">
        <v>100</v>
      </c>
      <c r="B3091" s="434" t="s">
        <v>4245</v>
      </c>
      <c r="C3091" t="s">
        <v>55</v>
      </c>
      <c r="D3091" t="s">
        <v>46</v>
      </c>
      <c r="E3091" s="51" t="s">
        <v>53</v>
      </c>
      <c r="F3091">
        <f t="shared" si="1"/>
        <v>238632</v>
      </c>
    </row>
    <row r="3092" spans="1:6">
      <c r="A3092" s="433">
        <v>100</v>
      </c>
      <c r="B3092" s="434" t="s">
        <v>4245</v>
      </c>
      <c r="C3092" t="s">
        <v>56</v>
      </c>
      <c r="D3092" s="51" t="s">
        <v>46</v>
      </c>
      <c r="E3092" s="51" t="s">
        <v>1349</v>
      </c>
      <c r="F3092">
        <f t="shared" si="1"/>
        <v>0</v>
      </c>
    </row>
    <row r="3093" spans="1:6">
      <c r="A3093" s="433">
        <v>100</v>
      </c>
      <c r="B3093" s="434" t="s">
        <v>4245</v>
      </c>
      <c r="C3093" t="s">
        <v>56</v>
      </c>
      <c r="D3093" t="s">
        <v>46</v>
      </c>
      <c r="E3093" s="51" t="s">
        <v>48</v>
      </c>
      <c r="F3093">
        <f t="shared" si="1"/>
        <v>0</v>
      </c>
    </row>
    <row r="3094" spans="1:6">
      <c r="A3094" s="433">
        <v>100</v>
      </c>
      <c r="B3094" s="434" t="s">
        <v>4245</v>
      </c>
      <c r="C3094" t="s">
        <v>56</v>
      </c>
      <c r="D3094" t="s">
        <v>46</v>
      </c>
      <c r="E3094" s="51" t="s">
        <v>49</v>
      </c>
      <c r="F3094">
        <f t="shared" si="1"/>
        <v>12840</v>
      </c>
    </row>
    <row r="3095" spans="1:6">
      <c r="A3095" s="433">
        <v>100</v>
      </c>
      <c r="B3095" s="434" t="s">
        <v>4245</v>
      </c>
      <c r="C3095" t="s">
        <v>56</v>
      </c>
      <c r="D3095" t="s">
        <v>46</v>
      </c>
      <c r="E3095" s="51" t="s">
        <v>50</v>
      </c>
      <c r="F3095">
        <f t="shared" si="1"/>
        <v>84429</v>
      </c>
    </row>
    <row r="3096" spans="1:6">
      <c r="A3096" s="433">
        <v>100</v>
      </c>
      <c r="B3096" s="434" t="s">
        <v>4245</v>
      </c>
      <c r="C3096" t="s">
        <v>56</v>
      </c>
      <c r="D3096" t="s">
        <v>46</v>
      </c>
      <c r="E3096" s="51" t="s">
        <v>51</v>
      </c>
      <c r="F3096">
        <f t="shared" si="1"/>
        <v>21529</v>
      </c>
    </row>
    <row r="3097" spans="1:6">
      <c r="A3097" s="433">
        <v>100</v>
      </c>
      <c r="B3097" s="434" t="s">
        <v>4245</v>
      </c>
      <c r="C3097" t="s">
        <v>56</v>
      </c>
      <c r="D3097" t="s">
        <v>46</v>
      </c>
      <c r="E3097" s="51" t="s">
        <v>52</v>
      </c>
      <c r="F3097">
        <f t="shared" si="1"/>
        <v>31512</v>
      </c>
    </row>
    <row r="3098" spans="1:6">
      <c r="A3098" s="433">
        <v>100</v>
      </c>
      <c r="B3098" s="434" t="s">
        <v>4245</v>
      </c>
      <c r="C3098" t="s">
        <v>56</v>
      </c>
      <c r="D3098" t="s">
        <v>46</v>
      </c>
      <c r="E3098" s="51" t="s">
        <v>53</v>
      </c>
      <c r="F3098">
        <f t="shared" si="1"/>
        <v>109363</v>
      </c>
    </row>
    <row r="3099" spans="1:6">
      <c r="A3099" s="433">
        <v>100</v>
      </c>
      <c r="B3099" s="434" t="s">
        <v>4245</v>
      </c>
      <c r="C3099" t="s">
        <v>1273</v>
      </c>
      <c r="D3099" s="51" t="s">
        <v>46</v>
      </c>
      <c r="E3099" s="51" t="s">
        <v>1349</v>
      </c>
      <c r="F3099">
        <f t="shared" si="1"/>
        <v>0</v>
      </c>
    </row>
    <row r="3100" spans="1:6">
      <c r="A3100" s="433">
        <v>100</v>
      </c>
      <c r="B3100" s="434" t="s">
        <v>4245</v>
      </c>
      <c r="C3100" t="s">
        <v>1273</v>
      </c>
      <c r="D3100" t="s">
        <v>46</v>
      </c>
      <c r="E3100" s="51" t="s">
        <v>48</v>
      </c>
      <c r="F3100">
        <f t="shared" si="1"/>
        <v>0</v>
      </c>
    </row>
    <row r="3101" spans="1:6">
      <c r="A3101" s="433">
        <v>100</v>
      </c>
      <c r="B3101" s="434" t="s">
        <v>4245</v>
      </c>
      <c r="C3101" t="s">
        <v>1273</v>
      </c>
      <c r="D3101" t="s">
        <v>46</v>
      </c>
      <c r="E3101" s="51" t="s">
        <v>49</v>
      </c>
      <c r="F3101">
        <f t="shared" si="1"/>
        <v>0</v>
      </c>
    </row>
    <row r="3102" spans="1:6">
      <c r="A3102" s="433">
        <v>100</v>
      </c>
      <c r="B3102" s="434" t="s">
        <v>4245</v>
      </c>
      <c r="C3102" t="s">
        <v>1273</v>
      </c>
      <c r="D3102" t="s">
        <v>46</v>
      </c>
      <c r="E3102" s="51" t="s">
        <v>50</v>
      </c>
      <c r="F3102">
        <f t="shared" si="1"/>
        <v>8456</v>
      </c>
    </row>
    <row r="3103" spans="1:6">
      <c r="A3103" s="433">
        <v>100</v>
      </c>
      <c r="B3103" s="434" t="s">
        <v>4245</v>
      </c>
      <c r="C3103" t="s">
        <v>1273</v>
      </c>
      <c r="D3103" t="s">
        <v>46</v>
      </c>
      <c r="E3103" s="51" t="s">
        <v>51</v>
      </c>
      <c r="F3103">
        <f t="shared" si="1"/>
        <v>25770</v>
      </c>
    </row>
    <row r="3104" spans="1:6">
      <c r="A3104" s="433">
        <v>100</v>
      </c>
      <c r="B3104" s="434" t="s">
        <v>4245</v>
      </c>
      <c r="C3104" t="s">
        <v>1273</v>
      </c>
      <c r="D3104" t="s">
        <v>46</v>
      </c>
      <c r="E3104" s="51" t="s">
        <v>52</v>
      </c>
      <c r="F3104">
        <f t="shared" si="1"/>
        <v>79762</v>
      </c>
    </row>
    <row r="3105" spans="1:6">
      <c r="A3105" s="433">
        <v>100</v>
      </c>
      <c r="B3105" s="434" t="s">
        <v>4245</v>
      </c>
      <c r="C3105" t="s">
        <v>1273</v>
      </c>
      <c r="D3105" t="s">
        <v>46</v>
      </c>
      <c r="E3105" s="51" t="s">
        <v>53</v>
      </c>
      <c r="F3105">
        <f t="shared" si="1"/>
        <v>205135</v>
      </c>
    </row>
    <row r="3106" spans="1:6">
      <c r="A3106" s="433">
        <v>100</v>
      </c>
      <c r="B3106" s="434" t="s">
        <v>4245</v>
      </c>
      <c r="C3106" t="s">
        <v>1274</v>
      </c>
      <c r="D3106" s="51" t="s">
        <v>46</v>
      </c>
      <c r="E3106" s="51" t="s">
        <v>1349</v>
      </c>
      <c r="F3106">
        <f t="shared" si="1"/>
        <v>0</v>
      </c>
    </row>
    <row r="3107" spans="1:6">
      <c r="A3107" s="433">
        <v>100</v>
      </c>
      <c r="B3107" s="434" t="s">
        <v>4245</v>
      </c>
      <c r="C3107" t="s">
        <v>1274</v>
      </c>
      <c r="D3107" t="s">
        <v>46</v>
      </c>
      <c r="E3107" s="51" t="s">
        <v>48</v>
      </c>
      <c r="F3107">
        <f t="shared" si="1"/>
        <v>0</v>
      </c>
    </row>
    <row r="3108" spans="1:6">
      <c r="A3108" s="433">
        <v>100</v>
      </c>
      <c r="B3108" s="434" t="s">
        <v>4245</v>
      </c>
      <c r="C3108" t="s">
        <v>1274</v>
      </c>
      <c r="D3108" t="s">
        <v>46</v>
      </c>
      <c r="E3108" s="51" t="s">
        <v>49</v>
      </c>
      <c r="F3108">
        <f t="shared" si="1"/>
        <v>0</v>
      </c>
    </row>
    <row r="3109" spans="1:6">
      <c r="A3109" s="433">
        <v>100</v>
      </c>
      <c r="B3109" s="434" t="s">
        <v>4245</v>
      </c>
      <c r="C3109" t="s">
        <v>1274</v>
      </c>
      <c r="D3109" t="s">
        <v>46</v>
      </c>
      <c r="E3109" s="51" t="s">
        <v>50</v>
      </c>
      <c r="F3109">
        <f t="shared" si="1"/>
        <v>554</v>
      </c>
    </row>
    <row r="3110" spans="1:6">
      <c r="A3110" s="433">
        <v>100</v>
      </c>
      <c r="B3110" s="434" t="s">
        <v>4245</v>
      </c>
      <c r="C3110" t="s">
        <v>1274</v>
      </c>
      <c r="D3110" t="s">
        <v>46</v>
      </c>
      <c r="E3110" s="51" t="s">
        <v>51</v>
      </c>
      <c r="F3110">
        <f t="shared" si="1"/>
        <v>2437</v>
      </c>
    </row>
    <row r="3111" spans="1:6">
      <c r="A3111" s="433">
        <v>100</v>
      </c>
      <c r="B3111" s="434" t="s">
        <v>4245</v>
      </c>
      <c r="C3111" t="s">
        <v>1274</v>
      </c>
      <c r="D3111" t="s">
        <v>46</v>
      </c>
      <c r="E3111" s="51" t="s">
        <v>52</v>
      </c>
      <c r="F3111">
        <f t="shared" si="1"/>
        <v>8489</v>
      </c>
    </row>
    <row r="3112" spans="1:6">
      <c r="A3112" s="433">
        <v>100</v>
      </c>
      <c r="B3112" s="434" t="s">
        <v>4245</v>
      </c>
      <c r="C3112" t="s">
        <v>1274</v>
      </c>
      <c r="D3112" t="s">
        <v>46</v>
      </c>
      <c r="E3112" s="51" t="s">
        <v>53</v>
      </c>
      <c r="F3112">
        <f t="shared" si="1"/>
        <v>18544</v>
      </c>
    </row>
    <row r="3113" spans="1:6">
      <c r="A3113" s="433">
        <v>100</v>
      </c>
      <c r="B3113" s="434" t="s">
        <v>4245</v>
      </c>
      <c r="C3113" t="s">
        <v>109</v>
      </c>
      <c r="D3113" s="51" t="s">
        <v>46</v>
      </c>
      <c r="E3113" s="51" t="s">
        <v>1349</v>
      </c>
      <c r="F3113">
        <f t="shared" si="1"/>
        <v>0</v>
      </c>
    </row>
    <row r="3114" spans="1:6">
      <c r="A3114" s="433">
        <v>100</v>
      </c>
      <c r="B3114" s="434" t="s">
        <v>4245</v>
      </c>
      <c r="C3114" t="s">
        <v>109</v>
      </c>
      <c r="D3114" t="s">
        <v>46</v>
      </c>
      <c r="E3114" s="51" t="s">
        <v>48</v>
      </c>
      <c r="F3114">
        <f t="shared" si="1"/>
        <v>0</v>
      </c>
    </row>
    <row r="3115" spans="1:6">
      <c r="A3115" s="433">
        <v>100</v>
      </c>
      <c r="B3115" s="434" t="s">
        <v>4245</v>
      </c>
      <c r="C3115" t="s">
        <v>109</v>
      </c>
      <c r="D3115" t="s">
        <v>46</v>
      </c>
      <c r="E3115" s="51" t="s">
        <v>49</v>
      </c>
      <c r="F3115">
        <f t="shared" si="1"/>
        <v>0</v>
      </c>
    </row>
    <row r="3116" spans="1:6">
      <c r="A3116" s="433">
        <v>100</v>
      </c>
      <c r="B3116" s="434" t="s">
        <v>4245</v>
      </c>
      <c r="C3116" t="s">
        <v>109</v>
      </c>
      <c r="D3116" t="s">
        <v>46</v>
      </c>
      <c r="E3116" s="51" t="s">
        <v>50</v>
      </c>
      <c r="F3116">
        <f t="shared" ref="F3116:F3154" si="2">SUMIFS($F$2:$F$2986,$C$2:$C$2986,C3116,$D$2:$D$2986,D3116,$E$2:$E$2986,E3116)</f>
        <v>105</v>
      </c>
    </row>
    <row r="3117" spans="1:6">
      <c r="A3117" s="433">
        <v>100</v>
      </c>
      <c r="B3117" s="434" t="s">
        <v>4245</v>
      </c>
      <c r="C3117" t="s">
        <v>109</v>
      </c>
      <c r="D3117" t="s">
        <v>46</v>
      </c>
      <c r="E3117" s="51" t="s">
        <v>51</v>
      </c>
      <c r="F3117">
        <f t="shared" si="2"/>
        <v>482</v>
      </c>
    </row>
    <row r="3118" spans="1:6">
      <c r="A3118" s="433">
        <v>100</v>
      </c>
      <c r="B3118" s="434" t="s">
        <v>4245</v>
      </c>
      <c r="C3118" t="s">
        <v>109</v>
      </c>
      <c r="D3118" t="s">
        <v>46</v>
      </c>
      <c r="E3118" s="51" t="s">
        <v>52</v>
      </c>
      <c r="F3118">
        <f t="shared" si="2"/>
        <v>1923</v>
      </c>
    </row>
    <row r="3119" spans="1:6">
      <c r="A3119" s="433">
        <v>100</v>
      </c>
      <c r="B3119" s="434" t="s">
        <v>4245</v>
      </c>
      <c r="C3119" t="s">
        <v>109</v>
      </c>
      <c r="D3119" t="s">
        <v>46</v>
      </c>
      <c r="E3119" s="51" t="s">
        <v>53</v>
      </c>
      <c r="F3119">
        <f t="shared" si="2"/>
        <v>7320</v>
      </c>
    </row>
    <row r="3120" spans="1:6">
      <c r="A3120" s="433">
        <v>100</v>
      </c>
      <c r="B3120" s="434" t="s">
        <v>4245</v>
      </c>
      <c r="C3120" t="s">
        <v>1275</v>
      </c>
      <c r="D3120" s="51" t="s">
        <v>46</v>
      </c>
      <c r="E3120" s="51" t="s">
        <v>1349</v>
      </c>
      <c r="F3120">
        <f t="shared" si="2"/>
        <v>0</v>
      </c>
    </row>
    <row r="3121" spans="1:6">
      <c r="A3121" s="433">
        <v>100</v>
      </c>
      <c r="B3121" s="434" t="s">
        <v>4245</v>
      </c>
      <c r="C3121" t="s">
        <v>1275</v>
      </c>
      <c r="D3121" t="s">
        <v>46</v>
      </c>
      <c r="E3121" s="51" t="s">
        <v>48</v>
      </c>
      <c r="F3121">
        <f t="shared" si="2"/>
        <v>0</v>
      </c>
    </row>
    <row r="3122" spans="1:6">
      <c r="A3122" s="433">
        <v>100</v>
      </c>
      <c r="B3122" s="434" t="s">
        <v>4245</v>
      </c>
      <c r="C3122" t="s">
        <v>1275</v>
      </c>
      <c r="D3122" t="s">
        <v>46</v>
      </c>
      <c r="E3122" s="51" t="s">
        <v>49</v>
      </c>
      <c r="F3122">
        <f t="shared" si="2"/>
        <v>0</v>
      </c>
    </row>
    <row r="3123" spans="1:6">
      <c r="A3123" s="433">
        <v>100</v>
      </c>
      <c r="B3123" s="434" t="s">
        <v>4245</v>
      </c>
      <c r="C3123" t="s">
        <v>1275</v>
      </c>
      <c r="D3123" t="s">
        <v>46</v>
      </c>
      <c r="E3123" s="51" t="s">
        <v>50</v>
      </c>
      <c r="F3123">
        <f t="shared" si="2"/>
        <v>15</v>
      </c>
    </row>
    <row r="3124" spans="1:6">
      <c r="A3124" s="433">
        <v>100</v>
      </c>
      <c r="B3124" s="434" t="s">
        <v>4245</v>
      </c>
      <c r="C3124" t="s">
        <v>1275</v>
      </c>
      <c r="D3124" t="s">
        <v>46</v>
      </c>
      <c r="E3124" s="51" t="s">
        <v>51</v>
      </c>
      <c r="F3124">
        <f t="shared" si="2"/>
        <v>1677</v>
      </c>
    </row>
    <row r="3125" spans="1:6">
      <c r="A3125" s="433">
        <v>100</v>
      </c>
      <c r="B3125" s="434" t="s">
        <v>4245</v>
      </c>
      <c r="C3125" t="s">
        <v>1275</v>
      </c>
      <c r="D3125" t="s">
        <v>46</v>
      </c>
      <c r="E3125" s="51" t="s">
        <v>52</v>
      </c>
      <c r="F3125">
        <f t="shared" si="2"/>
        <v>29436</v>
      </c>
    </row>
    <row r="3126" spans="1:6">
      <c r="A3126" s="433">
        <v>100</v>
      </c>
      <c r="B3126" s="434" t="s">
        <v>4245</v>
      </c>
      <c r="C3126" t="s">
        <v>1275</v>
      </c>
      <c r="D3126" t="s">
        <v>46</v>
      </c>
      <c r="E3126" s="51" t="s">
        <v>53</v>
      </c>
      <c r="F3126">
        <f t="shared" si="2"/>
        <v>87633</v>
      </c>
    </row>
    <row r="3127" spans="1:6">
      <c r="A3127" s="433">
        <v>100</v>
      </c>
      <c r="B3127" s="434" t="s">
        <v>4245</v>
      </c>
      <c r="C3127" t="s">
        <v>59</v>
      </c>
      <c r="D3127" s="51" t="s">
        <v>46</v>
      </c>
      <c r="E3127" s="51" t="s">
        <v>1349</v>
      </c>
      <c r="F3127">
        <f t="shared" si="2"/>
        <v>0</v>
      </c>
    </row>
    <row r="3128" spans="1:6">
      <c r="A3128" s="433">
        <v>100</v>
      </c>
      <c r="B3128" s="434" t="s">
        <v>4245</v>
      </c>
      <c r="C3128" t="s">
        <v>59</v>
      </c>
      <c r="D3128" t="s">
        <v>46</v>
      </c>
      <c r="E3128" s="51" t="s">
        <v>48</v>
      </c>
      <c r="F3128">
        <f t="shared" si="2"/>
        <v>0</v>
      </c>
    </row>
    <row r="3129" spans="1:6">
      <c r="A3129" s="433">
        <v>100</v>
      </c>
      <c r="B3129" s="434" t="s">
        <v>4245</v>
      </c>
      <c r="C3129" t="s">
        <v>59</v>
      </c>
      <c r="D3129" t="s">
        <v>46</v>
      </c>
      <c r="E3129" s="51" t="s">
        <v>49</v>
      </c>
      <c r="F3129">
        <f t="shared" si="2"/>
        <v>0</v>
      </c>
    </row>
    <row r="3130" spans="1:6">
      <c r="A3130" s="433">
        <v>100</v>
      </c>
      <c r="B3130" s="434" t="s">
        <v>4245</v>
      </c>
      <c r="C3130" t="s">
        <v>59</v>
      </c>
      <c r="D3130" t="s">
        <v>46</v>
      </c>
      <c r="E3130" s="51" t="s">
        <v>50</v>
      </c>
      <c r="F3130">
        <f t="shared" si="2"/>
        <v>13</v>
      </c>
    </row>
    <row r="3131" spans="1:6">
      <c r="A3131" s="433">
        <v>100</v>
      </c>
      <c r="B3131" s="434" t="s">
        <v>4245</v>
      </c>
      <c r="C3131" t="s">
        <v>59</v>
      </c>
      <c r="D3131" t="s">
        <v>46</v>
      </c>
      <c r="E3131" s="51" t="s">
        <v>51</v>
      </c>
      <c r="F3131">
        <f t="shared" si="2"/>
        <v>2190</v>
      </c>
    </row>
    <row r="3132" spans="1:6">
      <c r="A3132" s="433">
        <v>100</v>
      </c>
      <c r="B3132" s="434" t="s">
        <v>4245</v>
      </c>
      <c r="C3132" t="s">
        <v>59</v>
      </c>
      <c r="D3132" t="s">
        <v>46</v>
      </c>
      <c r="E3132" s="51" t="s">
        <v>52</v>
      </c>
      <c r="F3132">
        <f t="shared" si="2"/>
        <v>27517</v>
      </c>
    </row>
    <row r="3133" spans="1:6">
      <c r="A3133" s="433">
        <v>100</v>
      </c>
      <c r="B3133" s="434" t="s">
        <v>4245</v>
      </c>
      <c r="C3133" t="s">
        <v>59</v>
      </c>
      <c r="D3133" t="s">
        <v>46</v>
      </c>
      <c r="E3133" s="51" t="s">
        <v>53</v>
      </c>
      <c r="F3133">
        <f t="shared" si="2"/>
        <v>74591</v>
      </c>
    </row>
    <row r="3134" spans="1:6">
      <c r="A3134" s="433">
        <v>100</v>
      </c>
      <c r="B3134" s="434" t="s">
        <v>4245</v>
      </c>
      <c r="C3134" t="s">
        <v>1276</v>
      </c>
      <c r="D3134" s="51" t="s">
        <v>46</v>
      </c>
      <c r="E3134" s="51" t="s">
        <v>1349</v>
      </c>
      <c r="F3134">
        <f t="shared" si="2"/>
        <v>0</v>
      </c>
    </row>
    <row r="3135" spans="1:6">
      <c r="A3135" s="433">
        <v>100</v>
      </c>
      <c r="B3135" s="434" t="s">
        <v>4245</v>
      </c>
      <c r="C3135" t="s">
        <v>1276</v>
      </c>
      <c r="D3135" t="s">
        <v>46</v>
      </c>
      <c r="E3135" s="51" t="s">
        <v>48</v>
      </c>
      <c r="F3135">
        <f t="shared" si="2"/>
        <v>0</v>
      </c>
    </row>
    <row r="3136" spans="1:6">
      <c r="A3136" s="433">
        <v>100</v>
      </c>
      <c r="B3136" s="434" t="s">
        <v>4245</v>
      </c>
      <c r="C3136" t="s">
        <v>1276</v>
      </c>
      <c r="D3136" t="s">
        <v>46</v>
      </c>
      <c r="E3136" s="51" t="s">
        <v>49</v>
      </c>
      <c r="F3136">
        <f t="shared" si="2"/>
        <v>0</v>
      </c>
    </row>
    <row r="3137" spans="1:6">
      <c r="A3137" s="433">
        <v>100</v>
      </c>
      <c r="B3137" s="434" t="s">
        <v>4245</v>
      </c>
      <c r="C3137" t="s">
        <v>1276</v>
      </c>
      <c r="D3137" t="s">
        <v>46</v>
      </c>
      <c r="E3137" s="51" t="s">
        <v>50</v>
      </c>
      <c r="F3137">
        <f t="shared" si="2"/>
        <v>0</v>
      </c>
    </row>
    <row r="3138" spans="1:6">
      <c r="A3138" s="433">
        <v>100</v>
      </c>
      <c r="B3138" s="434" t="s">
        <v>4245</v>
      </c>
      <c r="C3138" t="s">
        <v>1276</v>
      </c>
      <c r="D3138" t="s">
        <v>46</v>
      </c>
      <c r="E3138" s="51" t="s">
        <v>51</v>
      </c>
      <c r="F3138">
        <f t="shared" si="2"/>
        <v>0</v>
      </c>
    </row>
    <row r="3139" spans="1:6">
      <c r="A3139" s="433">
        <v>100</v>
      </c>
      <c r="B3139" s="434" t="s">
        <v>4245</v>
      </c>
      <c r="C3139" t="s">
        <v>1276</v>
      </c>
      <c r="D3139" t="s">
        <v>46</v>
      </c>
      <c r="E3139" s="51" t="s">
        <v>52</v>
      </c>
      <c r="F3139">
        <f t="shared" si="2"/>
        <v>659</v>
      </c>
    </row>
    <row r="3140" spans="1:6">
      <c r="A3140" s="433">
        <v>100</v>
      </c>
      <c r="B3140" s="434" t="s">
        <v>4245</v>
      </c>
      <c r="C3140" t="s">
        <v>1276</v>
      </c>
      <c r="D3140" t="s">
        <v>46</v>
      </c>
      <c r="E3140" s="51" t="s">
        <v>53</v>
      </c>
      <c r="F3140">
        <f t="shared" si="2"/>
        <v>26981</v>
      </c>
    </row>
    <row r="3141" spans="1:6">
      <c r="A3141" s="433">
        <v>100</v>
      </c>
      <c r="B3141" s="434" t="s">
        <v>4245</v>
      </c>
      <c r="C3141" t="s">
        <v>61</v>
      </c>
      <c r="D3141" s="51" t="s">
        <v>46</v>
      </c>
      <c r="E3141" s="51" t="s">
        <v>1349</v>
      </c>
      <c r="F3141">
        <f t="shared" si="2"/>
        <v>0</v>
      </c>
    </row>
    <row r="3142" spans="1:6">
      <c r="A3142" s="433">
        <v>100</v>
      </c>
      <c r="B3142" s="434" t="s">
        <v>4245</v>
      </c>
      <c r="C3142" t="s">
        <v>61</v>
      </c>
      <c r="D3142" t="s">
        <v>46</v>
      </c>
      <c r="E3142" s="51" t="s">
        <v>48</v>
      </c>
      <c r="F3142">
        <f t="shared" si="2"/>
        <v>1662</v>
      </c>
    </row>
    <row r="3143" spans="1:6">
      <c r="A3143" s="433">
        <v>100</v>
      </c>
      <c r="B3143" s="434" t="s">
        <v>4245</v>
      </c>
      <c r="C3143" t="s">
        <v>61</v>
      </c>
      <c r="D3143" t="s">
        <v>46</v>
      </c>
      <c r="E3143" s="51" t="s">
        <v>49</v>
      </c>
      <c r="F3143">
        <f t="shared" si="2"/>
        <v>1339</v>
      </c>
    </row>
    <row r="3144" spans="1:6">
      <c r="A3144" s="433">
        <v>100</v>
      </c>
      <c r="B3144" s="434" t="s">
        <v>4245</v>
      </c>
      <c r="C3144" t="s">
        <v>61</v>
      </c>
      <c r="D3144" t="s">
        <v>46</v>
      </c>
      <c r="E3144" s="51" t="s">
        <v>50</v>
      </c>
      <c r="F3144">
        <f t="shared" si="2"/>
        <v>1006</v>
      </c>
    </row>
    <row r="3145" spans="1:6">
      <c r="A3145" s="433">
        <v>100</v>
      </c>
      <c r="B3145" s="434" t="s">
        <v>4245</v>
      </c>
      <c r="C3145" t="s">
        <v>61</v>
      </c>
      <c r="D3145" t="s">
        <v>46</v>
      </c>
      <c r="E3145" s="51" t="s">
        <v>51</v>
      </c>
      <c r="F3145">
        <f t="shared" si="2"/>
        <v>561</v>
      </c>
    </row>
    <row r="3146" spans="1:6">
      <c r="A3146" s="433">
        <v>100</v>
      </c>
      <c r="B3146" s="434" t="s">
        <v>4245</v>
      </c>
      <c r="C3146" t="s">
        <v>61</v>
      </c>
      <c r="D3146" t="s">
        <v>46</v>
      </c>
      <c r="E3146" s="51" t="s">
        <v>52</v>
      </c>
      <c r="F3146">
        <f t="shared" si="2"/>
        <v>2349</v>
      </c>
    </row>
    <row r="3147" spans="1:6">
      <c r="A3147" s="433">
        <v>100</v>
      </c>
      <c r="B3147" s="434" t="s">
        <v>4245</v>
      </c>
      <c r="C3147" t="s">
        <v>61</v>
      </c>
      <c r="D3147" t="s">
        <v>46</v>
      </c>
      <c r="E3147" s="51" t="s">
        <v>53</v>
      </c>
      <c r="F3147">
        <f t="shared" si="2"/>
        <v>75856</v>
      </c>
    </row>
    <row r="3148" spans="1:6">
      <c r="A3148" s="433">
        <v>100</v>
      </c>
      <c r="B3148" s="434" t="s">
        <v>4245</v>
      </c>
      <c r="C3148" t="s">
        <v>45</v>
      </c>
      <c r="D3148" s="51" t="s">
        <v>46</v>
      </c>
      <c r="E3148" s="51" t="s">
        <v>1349</v>
      </c>
      <c r="F3148">
        <f t="shared" si="2"/>
        <v>0</v>
      </c>
    </row>
    <row r="3149" spans="1:6">
      <c r="A3149" s="433">
        <v>100</v>
      </c>
      <c r="B3149" s="434" t="s">
        <v>4245</v>
      </c>
      <c r="C3149" t="s">
        <v>45</v>
      </c>
      <c r="D3149" t="s">
        <v>46</v>
      </c>
      <c r="E3149" s="51" t="s">
        <v>48</v>
      </c>
      <c r="F3149">
        <f t="shared" si="2"/>
        <v>3353</v>
      </c>
    </row>
    <row r="3150" spans="1:6">
      <c r="A3150" s="433">
        <v>100</v>
      </c>
      <c r="B3150" s="434" t="s">
        <v>4245</v>
      </c>
      <c r="C3150" t="s">
        <v>45</v>
      </c>
      <c r="D3150" t="s">
        <v>46</v>
      </c>
      <c r="E3150" s="51" t="s">
        <v>49</v>
      </c>
      <c r="F3150">
        <f t="shared" si="2"/>
        <v>1035</v>
      </c>
    </row>
    <row r="3151" spans="1:6">
      <c r="A3151" s="433">
        <v>100</v>
      </c>
      <c r="B3151" s="434" t="s">
        <v>4245</v>
      </c>
      <c r="C3151" t="s">
        <v>45</v>
      </c>
      <c r="D3151" t="s">
        <v>46</v>
      </c>
      <c r="E3151" s="51" t="s">
        <v>50</v>
      </c>
      <c r="F3151">
        <f t="shared" si="2"/>
        <v>685</v>
      </c>
    </row>
    <row r="3152" spans="1:6">
      <c r="A3152" s="433">
        <v>100</v>
      </c>
      <c r="B3152" s="434" t="s">
        <v>4245</v>
      </c>
      <c r="C3152" t="s">
        <v>45</v>
      </c>
      <c r="D3152" t="s">
        <v>46</v>
      </c>
      <c r="E3152" s="51" t="s">
        <v>51</v>
      </c>
      <c r="F3152">
        <f t="shared" si="2"/>
        <v>348</v>
      </c>
    </row>
    <row r="3153" spans="1:6">
      <c r="A3153" s="433">
        <v>100</v>
      </c>
      <c r="B3153" s="434" t="s">
        <v>4245</v>
      </c>
      <c r="C3153" t="s">
        <v>45</v>
      </c>
      <c r="D3153" t="s">
        <v>46</v>
      </c>
      <c r="E3153" s="51" t="s">
        <v>52</v>
      </c>
      <c r="F3153">
        <f t="shared" si="2"/>
        <v>1423</v>
      </c>
    </row>
    <row r="3154" spans="1:6">
      <c r="A3154" s="433">
        <v>100</v>
      </c>
      <c r="B3154" s="434" t="s">
        <v>4245</v>
      </c>
      <c r="C3154" t="s">
        <v>45</v>
      </c>
      <c r="D3154" t="s">
        <v>46</v>
      </c>
      <c r="E3154" s="51" t="s">
        <v>53</v>
      </c>
      <c r="F3154">
        <f t="shared" si="2"/>
        <v>9080</v>
      </c>
    </row>
    <row r="3155" spans="1:6">
      <c r="B3155" s="435" t="s">
        <v>4250</v>
      </c>
      <c r="F3155" s="82">
        <f>SUM(F2987:F3154)</f>
        <v>2982224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0">
    <tabColor rgb="FFFFC000"/>
  </sheetPr>
  <dimension ref="A1:H1441"/>
  <sheetViews>
    <sheetView topLeftCell="A1425" workbookViewId="0">
      <selection activeCell="F1441" sqref="F1441"/>
    </sheetView>
  </sheetViews>
  <sheetFormatPr baseColWidth="10" defaultRowHeight="14.5"/>
  <sheetData>
    <row r="1" spans="1:8">
      <c r="A1" s="51" t="s">
        <v>123</v>
      </c>
      <c r="B1" s="51" t="s">
        <v>170</v>
      </c>
      <c r="C1" s="51" t="s">
        <v>1279</v>
      </c>
      <c r="D1" s="51" t="s">
        <v>248</v>
      </c>
      <c r="E1" s="51" t="s">
        <v>1271</v>
      </c>
      <c r="F1" s="51" t="s">
        <v>171</v>
      </c>
      <c r="G1" s="51" t="s">
        <v>37</v>
      </c>
      <c r="H1">
        <v>2982224</v>
      </c>
    </row>
    <row r="2" spans="1:8">
      <c r="A2" s="51">
        <v>5</v>
      </c>
      <c r="B2" s="51" t="s">
        <v>107</v>
      </c>
      <c r="C2" s="51" t="s">
        <v>3706</v>
      </c>
      <c r="D2" s="51" t="s">
        <v>63</v>
      </c>
      <c r="E2" s="51" t="s">
        <v>249</v>
      </c>
      <c r="F2" s="51">
        <v>11609</v>
      </c>
      <c r="G2" s="51"/>
    </row>
    <row r="3" spans="1:8">
      <c r="A3" s="51">
        <v>5</v>
      </c>
      <c r="B3" s="51" t="s">
        <v>107</v>
      </c>
      <c r="C3" s="51" t="s">
        <v>3706</v>
      </c>
      <c r="D3" s="51" t="s">
        <v>63</v>
      </c>
      <c r="E3" s="51" t="s">
        <v>48</v>
      </c>
      <c r="F3" s="51">
        <v>5</v>
      </c>
      <c r="G3" s="51"/>
    </row>
    <row r="4" spans="1:8">
      <c r="A4" s="51">
        <v>5</v>
      </c>
      <c r="B4" s="51" t="s">
        <v>107</v>
      </c>
      <c r="C4" s="51" t="s">
        <v>3706</v>
      </c>
      <c r="D4" s="51" t="s">
        <v>63</v>
      </c>
      <c r="E4" s="51" t="s">
        <v>49</v>
      </c>
      <c r="F4" s="51">
        <v>26</v>
      </c>
      <c r="G4" s="51"/>
    </row>
    <row r="5" spans="1:8">
      <c r="A5" s="51">
        <v>5</v>
      </c>
      <c r="B5" s="51" t="s">
        <v>107</v>
      </c>
      <c r="C5" s="51" t="s">
        <v>3706</v>
      </c>
      <c r="D5" s="51" t="s">
        <v>63</v>
      </c>
      <c r="E5" s="51" t="s">
        <v>50</v>
      </c>
      <c r="F5" s="51">
        <v>25</v>
      </c>
      <c r="G5" s="51"/>
    </row>
    <row r="6" spans="1:8">
      <c r="A6" s="51">
        <v>5</v>
      </c>
      <c r="B6" s="51" t="s">
        <v>107</v>
      </c>
      <c r="C6" s="51" t="s">
        <v>3706</v>
      </c>
      <c r="D6" s="51" t="s">
        <v>63</v>
      </c>
      <c r="E6" s="51" t="s">
        <v>51</v>
      </c>
      <c r="F6" s="51">
        <v>22</v>
      </c>
      <c r="G6" s="51"/>
    </row>
    <row r="7" spans="1:8">
      <c r="A7" s="51">
        <v>5</v>
      </c>
      <c r="B7" s="51" t="s">
        <v>107</v>
      </c>
      <c r="C7" s="51" t="s">
        <v>3706</v>
      </c>
      <c r="D7" s="51" t="s">
        <v>63</v>
      </c>
      <c r="E7" s="51" t="s">
        <v>52</v>
      </c>
      <c r="F7" s="51">
        <v>43</v>
      </c>
      <c r="G7" s="51"/>
    </row>
    <row r="8" spans="1:8">
      <c r="A8" s="51">
        <v>5</v>
      </c>
      <c r="B8" s="51" t="s">
        <v>107</v>
      </c>
      <c r="C8" s="51" t="s">
        <v>3706</v>
      </c>
      <c r="D8" s="51" t="s">
        <v>63</v>
      </c>
      <c r="E8" s="51" t="s">
        <v>1272</v>
      </c>
      <c r="F8" s="51">
        <v>363</v>
      </c>
      <c r="G8" s="51"/>
    </row>
    <row r="9" spans="1:8">
      <c r="A9" s="51">
        <v>5</v>
      </c>
      <c r="B9" s="51" t="s">
        <v>107</v>
      </c>
      <c r="C9" s="51" t="s">
        <v>3706</v>
      </c>
      <c r="D9" s="51" t="s">
        <v>46</v>
      </c>
      <c r="E9" s="51" t="s">
        <v>249</v>
      </c>
      <c r="F9" s="51">
        <v>11246</v>
      </c>
      <c r="G9" s="51"/>
    </row>
    <row r="10" spans="1:8">
      <c r="A10" s="51">
        <v>5</v>
      </c>
      <c r="B10" s="51" t="s">
        <v>107</v>
      </c>
      <c r="C10" s="51" t="s">
        <v>3706</v>
      </c>
      <c r="D10" s="51" t="s">
        <v>46</v>
      </c>
      <c r="E10" s="51" t="s">
        <v>48</v>
      </c>
      <c r="F10" s="51">
        <v>5</v>
      </c>
      <c r="G10" s="51"/>
    </row>
    <row r="11" spans="1:8">
      <c r="A11" s="51">
        <v>5</v>
      </c>
      <c r="B11" s="51" t="s">
        <v>107</v>
      </c>
      <c r="C11" s="51" t="s">
        <v>3706</v>
      </c>
      <c r="D11" s="51" t="s">
        <v>46</v>
      </c>
      <c r="E11" s="51" t="s">
        <v>49</v>
      </c>
      <c r="F11" s="51">
        <v>13</v>
      </c>
      <c r="G11" s="51"/>
    </row>
    <row r="12" spans="1:8">
      <c r="A12" s="51">
        <v>5</v>
      </c>
      <c r="B12" s="51" t="s">
        <v>107</v>
      </c>
      <c r="C12" s="51" t="s">
        <v>3706</v>
      </c>
      <c r="D12" s="51" t="s">
        <v>46</v>
      </c>
      <c r="E12" s="51" t="s">
        <v>50</v>
      </c>
      <c r="F12" s="51">
        <v>15</v>
      </c>
      <c r="G12" s="51"/>
    </row>
    <row r="13" spans="1:8">
      <c r="A13" s="51">
        <v>5</v>
      </c>
      <c r="B13" s="51" t="s">
        <v>107</v>
      </c>
      <c r="C13" s="51" t="s">
        <v>3706</v>
      </c>
      <c r="D13" s="51" t="s">
        <v>46</v>
      </c>
      <c r="E13" s="51" t="s">
        <v>51</v>
      </c>
      <c r="F13" s="51">
        <v>17</v>
      </c>
      <c r="G13" s="51"/>
    </row>
    <row r="14" spans="1:8">
      <c r="A14" s="51">
        <v>5</v>
      </c>
      <c r="B14" s="51" t="s">
        <v>107</v>
      </c>
      <c r="C14" s="51" t="s">
        <v>3706</v>
      </c>
      <c r="D14" s="51" t="s">
        <v>46</v>
      </c>
      <c r="E14" s="51" t="s">
        <v>52</v>
      </c>
      <c r="F14" s="51">
        <v>6</v>
      </c>
      <c r="G14" s="51"/>
    </row>
    <row r="15" spans="1:8">
      <c r="A15" s="51">
        <v>5</v>
      </c>
      <c r="B15" s="51" t="s">
        <v>107</v>
      </c>
      <c r="C15" s="51" t="s">
        <v>3706</v>
      </c>
      <c r="D15" s="51" t="s">
        <v>46</v>
      </c>
      <c r="E15" s="51" t="s">
        <v>1272</v>
      </c>
      <c r="F15" s="51">
        <v>112</v>
      </c>
      <c r="G15" s="51"/>
    </row>
    <row r="16" spans="1:8">
      <c r="A16" s="51">
        <v>5</v>
      </c>
      <c r="B16" s="51" t="s">
        <v>107</v>
      </c>
      <c r="C16" s="51" t="s">
        <v>1280</v>
      </c>
      <c r="D16" s="51" t="s">
        <v>63</v>
      </c>
      <c r="E16" s="51" t="s">
        <v>48</v>
      </c>
      <c r="F16" s="51">
        <v>4637</v>
      </c>
      <c r="G16" s="51">
        <v>47830</v>
      </c>
    </row>
    <row r="17" spans="1:7">
      <c r="A17" s="51">
        <v>5</v>
      </c>
      <c r="B17" s="51" t="s">
        <v>107</v>
      </c>
      <c r="C17" s="51" t="s">
        <v>1280</v>
      </c>
      <c r="D17" s="51" t="s">
        <v>63</v>
      </c>
      <c r="E17" s="51" t="s">
        <v>49</v>
      </c>
      <c r="F17" s="51">
        <v>14303</v>
      </c>
      <c r="G17" s="51">
        <v>47830</v>
      </c>
    </row>
    <row r="18" spans="1:7">
      <c r="A18" s="51">
        <v>5</v>
      </c>
      <c r="B18" s="51" t="s">
        <v>107</v>
      </c>
      <c r="C18" s="51" t="s">
        <v>1280</v>
      </c>
      <c r="D18" s="51" t="s">
        <v>63</v>
      </c>
      <c r="E18" s="51" t="s">
        <v>50</v>
      </c>
      <c r="F18" s="51">
        <v>11980</v>
      </c>
      <c r="G18" s="51">
        <v>47830</v>
      </c>
    </row>
    <row r="19" spans="1:7">
      <c r="A19" s="51">
        <v>5</v>
      </c>
      <c r="B19" s="51" t="s">
        <v>107</v>
      </c>
      <c r="C19" s="51" t="s">
        <v>1280</v>
      </c>
      <c r="D19" s="51" t="s">
        <v>63</v>
      </c>
      <c r="E19" s="51" t="s">
        <v>51</v>
      </c>
      <c r="F19" s="51">
        <v>4664</v>
      </c>
      <c r="G19" s="51">
        <v>47830</v>
      </c>
    </row>
    <row r="20" spans="1:7">
      <c r="A20" s="51">
        <v>5</v>
      </c>
      <c r="B20" s="51" t="s">
        <v>107</v>
      </c>
      <c r="C20" s="51" t="s">
        <v>1280</v>
      </c>
      <c r="D20" s="51" t="s">
        <v>63</v>
      </c>
      <c r="E20" s="51" t="s">
        <v>52</v>
      </c>
      <c r="F20" s="51">
        <v>6011</v>
      </c>
      <c r="G20" s="51">
        <v>47830</v>
      </c>
    </row>
    <row r="21" spans="1:7">
      <c r="A21" s="51">
        <v>5</v>
      </c>
      <c r="B21" s="51" t="s">
        <v>107</v>
      </c>
      <c r="C21" s="51" t="s">
        <v>1280</v>
      </c>
      <c r="D21" s="51" t="s">
        <v>63</v>
      </c>
      <c r="E21" s="51" t="s">
        <v>1272</v>
      </c>
      <c r="F21" s="51">
        <v>6235</v>
      </c>
      <c r="G21" s="51">
        <v>47830</v>
      </c>
    </row>
    <row r="22" spans="1:7">
      <c r="A22" s="51">
        <v>5</v>
      </c>
      <c r="B22" s="51" t="s">
        <v>107</v>
      </c>
      <c r="C22" s="51" t="s">
        <v>1280</v>
      </c>
      <c r="D22" s="51" t="s">
        <v>46</v>
      </c>
      <c r="E22" s="51" t="s">
        <v>48</v>
      </c>
      <c r="F22" s="51">
        <v>4474</v>
      </c>
      <c r="G22" s="51">
        <v>50853</v>
      </c>
    </row>
    <row r="23" spans="1:7">
      <c r="A23" s="51">
        <v>5</v>
      </c>
      <c r="B23" s="51" t="s">
        <v>107</v>
      </c>
      <c r="C23" s="51" t="s">
        <v>1280</v>
      </c>
      <c r="D23" s="51" t="s">
        <v>46</v>
      </c>
      <c r="E23" s="51" t="s">
        <v>49</v>
      </c>
      <c r="F23" s="51">
        <v>14114</v>
      </c>
      <c r="G23" s="51">
        <v>50853</v>
      </c>
    </row>
    <row r="24" spans="1:7">
      <c r="A24" s="51">
        <v>5</v>
      </c>
      <c r="B24" s="51" t="s">
        <v>107</v>
      </c>
      <c r="C24" s="51" t="s">
        <v>1280</v>
      </c>
      <c r="D24" s="51" t="s">
        <v>46</v>
      </c>
      <c r="E24" s="51" t="s">
        <v>50</v>
      </c>
      <c r="F24" s="51">
        <v>11652</v>
      </c>
      <c r="G24" s="51">
        <v>50853</v>
      </c>
    </row>
    <row r="25" spans="1:7">
      <c r="A25" s="51">
        <v>5</v>
      </c>
      <c r="B25" s="51" t="s">
        <v>107</v>
      </c>
      <c r="C25" s="51" t="s">
        <v>1280</v>
      </c>
      <c r="D25" s="51" t="s">
        <v>46</v>
      </c>
      <c r="E25" s="51" t="s">
        <v>51</v>
      </c>
      <c r="F25" s="51">
        <v>4846</v>
      </c>
      <c r="G25" s="51">
        <v>50853</v>
      </c>
    </row>
    <row r="26" spans="1:7">
      <c r="A26" s="51">
        <v>5</v>
      </c>
      <c r="B26" s="51" t="s">
        <v>107</v>
      </c>
      <c r="C26" s="51" t="s">
        <v>1280</v>
      </c>
      <c r="D26" s="51" t="s">
        <v>46</v>
      </c>
      <c r="E26" s="51" t="s">
        <v>52</v>
      </c>
      <c r="F26" s="51">
        <v>7761</v>
      </c>
      <c r="G26" s="51">
        <v>50853</v>
      </c>
    </row>
    <row r="27" spans="1:7">
      <c r="A27" s="51">
        <v>5</v>
      </c>
      <c r="B27" s="51" t="s">
        <v>107</v>
      </c>
      <c r="C27" s="51" t="s">
        <v>1280</v>
      </c>
      <c r="D27" s="51" t="s">
        <v>46</v>
      </c>
      <c r="E27" s="51" t="s">
        <v>1272</v>
      </c>
      <c r="F27" s="51">
        <v>8006</v>
      </c>
      <c r="G27" s="51">
        <v>50853</v>
      </c>
    </row>
    <row r="28" spans="1:7">
      <c r="A28" s="51">
        <v>5</v>
      </c>
      <c r="B28" s="51" t="s">
        <v>107</v>
      </c>
      <c r="C28" s="51" t="s">
        <v>1281</v>
      </c>
      <c r="D28" s="51" t="s">
        <v>63</v>
      </c>
      <c r="E28" s="51" t="s">
        <v>48</v>
      </c>
      <c r="F28" s="51">
        <v>551</v>
      </c>
      <c r="G28" s="51">
        <v>90459</v>
      </c>
    </row>
    <row r="29" spans="1:7">
      <c r="A29" s="51">
        <v>5</v>
      </c>
      <c r="B29" s="51" t="s">
        <v>107</v>
      </c>
      <c r="C29" s="51" t="s">
        <v>1281</v>
      </c>
      <c r="D29" s="51" t="s">
        <v>63</v>
      </c>
      <c r="E29" s="51" t="s">
        <v>49</v>
      </c>
      <c r="F29" s="51">
        <v>946</v>
      </c>
      <c r="G29" s="51">
        <v>90459</v>
      </c>
    </row>
    <row r="30" spans="1:7">
      <c r="A30" s="51">
        <v>5</v>
      </c>
      <c r="B30" s="51" t="s">
        <v>107</v>
      </c>
      <c r="C30" s="51" t="s">
        <v>1281</v>
      </c>
      <c r="D30" s="51" t="s">
        <v>63</v>
      </c>
      <c r="E30" s="51" t="s">
        <v>50</v>
      </c>
      <c r="F30" s="51">
        <v>1523</v>
      </c>
      <c r="G30" s="51">
        <v>90459</v>
      </c>
    </row>
    <row r="31" spans="1:7">
      <c r="A31" s="51">
        <v>5</v>
      </c>
      <c r="B31" s="51" t="s">
        <v>107</v>
      </c>
      <c r="C31" s="51" t="s">
        <v>1281</v>
      </c>
      <c r="D31" s="51" t="s">
        <v>63</v>
      </c>
      <c r="E31" s="51" t="s">
        <v>51</v>
      </c>
      <c r="F31" s="51">
        <v>2028</v>
      </c>
      <c r="G31" s="51">
        <v>90459</v>
      </c>
    </row>
    <row r="32" spans="1:7">
      <c r="A32" s="51">
        <v>5</v>
      </c>
      <c r="B32" s="51" t="s">
        <v>107</v>
      </c>
      <c r="C32" s="51" t="s">
        <v>1281</v>
      </c>
      <c r="D32" s="51" t="s">
        <v>63</v>
      </c>
      <c r="E32" s="51" t="s">
        <v>52</v>
      </c>
      <c r="F32" s="51">
        <v>14291</v>
      </c>
      <c r="G32" s="51">
        <v>90459</v>
      </c>
    </row>
    <row r="33" spans="1:7">
      <c r="A33" s="51">
        <v>5</v>
      </c>
      <c r="B33" s="51" t="s">
        <v>107</v>
      </c>
      <c r="C33" s="51" t="s">
        <v>1281</v>
      </c>
      <c r="D33" s="51" t="s">
        <v>63</v>
      </c>
      <c r="E33" s="51" t="s">
        <v>1272</v>
      </c>
      <c r="F33" s="51">
        <v>71120</v>
      </c>
      <c r="G33" s="51">
        <v>90459</v>
      </c>
    </row>
    <row r="34" spans="1:7">
      <c r="A34" s="51">
        <v>5</v>
      </c>
      <c r="B34" s="51" t="s">
        <v>107</v>
      </c>
      <c r="C34" s="51" t="s">
        <v>1281</v>
      </c>
      <c r="D34" s="51" t="s">
        <v>46</v>
      </c>
      <c r="E34" s="51" t="s">
        <v>48</v>
      </c>
      <c r="F34" s="51">
        <v>509</v>
      </c>
      <c r="G34" s="51">
        <v>98292</v>
      </c>
    </row>
    <row r="35" spans="1:7">
      <c r="A35" s="51">
        <v>5</v>
      </c>
      <c r="B35" s="51" t="s">
        <v>107</v>
      </c>
      <c r="C35" s="51" t="s">
        <v>1281</v>
      </c>
      <c r="D35" s="51" t="s">
        <v>46</v>
      </c>
      <c r="E35" s="51" t="s">
        <v>49</v>
      </c>
      <c r="F35" s="51">
        <v>767</v>
      </c>
      <c r="G35" s="51">
        <v>98292</v>
      </c>
    </row>
    <row r="36" spans="1:7">
      <c r="A36" s="51">
        <v>5</v>
      </c>
      <c r="B36" s="51" t="s">
        <v>107</v>
      </c>
      <c r="C36" s="51" t="s">
        <v>1281</v>
      </c>
      <c r="D36" s="51" t="s">
        <v>46</v>
      </c>
      <c r="E36" s="51" t="s">
        <v>50</v>
      </c>
      <c r="F36" s="51">
        <v>1180</v>
      </c>
      <c r="G36" s="51">
        <v>98292</v>
      </c>
    </row>
    <row r="37" spans="1:7">
      <c r="A37" s="51">
        <v>5</v>
      </c>
      <c r="B37" s="51" t="s">
        <v>107</v>
      </c>
      <c r="C37" s="51" t="s">
        <v>1281</v>
      </c>
      <c r="D37" s="51" t="s">
        <v>46</v>
      </c>
      <c r="E37" s="51" t="s">
        <v>51</v>
      </c>
      <c r="F37" s="51">
        <v>1747</v>
      </c>
      <c r="G37" s="51">
        <v>98292</v>
      </c>
    </row>
    <row r="38" spans="1:7">
      <c r="A38" s="51">
        <v>5</v>
      </c>
      <c r="B38" s="51" t="s">
        <v>107</v>
      </c>
      <c r="C38" s="51" t="s">
        <v>1281</v>
      </c>
      <c r="D38" s="51" t="s">
        <v>46</v>
      </c>
      <c r="E38" s="51" t="s">
        <v>52</v>
      </c>
      <c r="F38" s="51">
        <v>13006</v>
      </c>
      <c r="G38" s="51">
        <v>98292</v>
      </c>
    </row>
    <row r="39" spans="1:7">
      <c r="A39" s="51">
        <v>5</v>
      </c>
      <c r="B39" s="51" t="s">
        <v>107</v>
      </c>
      <c r="C39" s="51" t="s">
        <v>1281</v>
      </c>
      <c r="D39" s="51" t="s">
        <v>46</v>
      </c>
      <c r="E39" s="51" t="s">
        <v>1272</v>
      </c>
      <c r="F39" s="51">
        <v>81083</v>
      </c>
      <c r="G39" s="51">
        <v>98292</v>
      </c>
    </row>
    <row r="40" spans="1:7">
      <c r="A40" s="51">
        <v>5</v>
      </c>
      <c r="B40" s="51" t="s">
        <v>107</v>
      </c>
      <c r="C40" s="51" t="s">
        <v>45</v>
      </c>
      <c r="D40" s="51" t="s">
        <v>63</v>
      </c>
      <c r="E40" s="51" t="s">
        <v>48</v>
      </c>
      <c r="F40" s="51">
        <v>251</v>
      </c>
      <c r="G40" s="51"/>
    </row>
    <row r="41" spans="1:7">
      <c r="A41" s="51">
        <v>5</v>
      </c>
      <c r="B41" s="51" t="s">
        <v>107</v>
      </c>
      <c r="C41" s="51" t="s">
        <v>45</v>
      </c>
      <c r="D41" s="51" t="s">
        <v>63</v>
      </c>
      <c r="E41" s="51" t="s">
        <v>49</v>
      </c>
      <c r="F41" s="51">
        <v>51</v>
      </c>
      <c r="G41" s="51"/>
    </row>
    <row r="42" spans="1:7">
      <c r="A42" s="51">
        <v>5</v>
      </c>
      <c r="B42" s="51" t="s">
        <v>107</v>
      </c>
      <c r="C42" s="51" t="s">
        <v>45</v>
      </c>
      <c r="D42" s="51" t="s">
        <v>63</v>
      </c>
      <c r="E42" s="51" t="s">
        <v>50</v>
      </c>
      <c r="F42" s="51">
        <v>19</v>
      </c>
      <c r="G42" s="51"/>
    </row>
    <row r="43" spans="1:7">
      <c r="A43" s="51">
        <v>5</v>
      </c>
      <c r="B43" s="51" t="s">
        <v>107</v>
      </c>
      <c r="C43" s="51" t="s">
        <v>45</v>
      </c>
      <c r="D43" s="51" t="s">
        <v>63</v>
      </c>
      <c r="E43" s="51" t="s">
        <v>51</v>
      </c>
      <c r="F43" s="51">
        <v>11</v>
      </c>
      <c r="G43" s="51"/>
    </row>
    <row r="44" spans="1:7">
      <c r="A44" s="51">
        <v>5</v>
      </c>
      <c r="B44" s="51" t="s">
        <v>107</v>
      </c>
      <c r="C44" s="51" t="s">
        <v>45</v>
      </c>
      <c r="D44" s="51" t="s">
        <v>63</v>
      </c>
      <c r="E44" s="51" t="s">
        <v>52</v>
      </c>
      <c r="F44" s="51">
        <v>53</v>
      </c>
      <c r="G44" s="51"/>
    </row>
    <row r="45" spans="1:7">
      <c r="A45" s="51">
        <v>5</v>
      </c>
      <c r="B45" s="51" t="s">
        <v>107</v>
      </c>
      <c r="C45" s="51" t="s">
        <v>45</v>
      </c>
      <c r="D45" s="51" t="s">
        <v>63</v>
      </c>
      <c r="E45" s="51" t="s">
        <v>1272</v>
      </c>
      <c r="F45" s="51">
        <v>213</v>
      </c>
      <c r="G45" s="51"/>
    </row>
    <row r="46" spans="1:7">
      <c r="A46" s="51">
        <v>5</v>
      </c>
      <c r="B46" s="51" t="s">
        <v>107</v>
      </c>
      <c r="C46" s="51" t="s">
        <v>45</v>
      </c>
      <c r="D46" s="51" t="s">
        <v>46</v>
      </c>
      <c r="E46" s="51" t="s">
        <v>48</v>
      </c>
      <c r="F46" s="51">
        <v>217</v>
      </c>
      <c r="G46" s="51"/>
    </row>
    <row r="47" spans="1:7">
      <c r="A47" s="51">
        <v>5</v>
      </c>
      <c r="B47" s="51" t="s">
        <v>107</v>
      </c>
      <c r="C47" s="51" t="s">
        <v>45</v>
      </c>
      <c r="D47" s="51" t="s">
        <v>46</v>
      </c>
      <c r="E47" s="51" t="s">
        <v>49</v>
      </c>
      <c r="F47" s="51">
        <v>37</v>
      </c>
      <c r="G47" s="51"/>
    </row>
    <row r="48" spans="1:7">
      <c r="A48" s="51">
        <v>5</v>
      </c>
      <c r="B48" s="51" t="s">
        <v>107</v>
      </c>
      <c r="C48" s="51" t="s">
        <v>45</v>
      </c>
      <c r="D48" s="51" t="s">
        <v>46</v>
      </c>
      <c r="E48" s="51" t="s">
        <v>50</v>
      </c>
      <c r="F48" s="51">
        <v>15</v>
      </c>
      <c r="G48" s="51"/>
    </row>
    <row r="49" spans="1:7">
      <c r="A49" s="51">
        <v>5</v>
      </c>
      <c r="B49" s="51" t="s">
        <v>107</v>
      </c>
      <c r="C49" s="51" t="s">
        <v>45</v>
      </c>
      <c r="D49" s="51" t="s">
        <v>46</v>
      </c>
      <c r="E49" s="51" t="s">
        <v>51</v>
      </c>
      <c r="F49" s="51">
        <v>13</v>
      </c>
      <c r="G49" s="51"/>
    </row>
    <row r="50" spans="1:7">
      <c r="A50" s="51">
        <v>5</v>
      </c>
      <c r="B50" s="51" t="s">
        <v>107</v>
      </c>
      <c r="C50" s="51" t="s">
        <v>45</v>
      </c>
      <c r="D50" s="51" t="s">
        <v>46</v>
      </c>
      <c r="E50" s="51" t="s">
        <v>52</v>
      </c>
      <c r="F50" s="51">
        <v>43</v>
      </c>
      <c r="G50" s="51"/>
    </row>
    <row r="51" spans="1:7">
      <c r="A51" s="51">
        <v>5</v>
      </c>
      <c r="B51" s="51" t="s">
        <v>107</v>
      </c>
      <c r="C51" s="51" t="s">
        <v>45</v>
      </c>
      <c r="D51" s="51" t="s">
        <v>46</v>
      </c>
      <c r="E51" s="51" t="s">
        <v>1272</v>
      </c>
      <c r="F51" s="51">
        <v>248</v>
      </c>
      <c r="G51" s="51"/>
    </row>
    <row r="52" spans="1:7">
      <c r="A52" s="51">
        <v>8</v>
      </c>
      <c r="B52" s="51" t="s">
        <v>173</v>
      </c>
      <c r="C52" s="51" t="s">
        <v>3706</v>
      </c>
      <c r="D52" s="51" t="s">
        <v>63</v>
      </c>
      <c r="E52" s="51" t="s">
        <v>249</v>
      </c>
      <c r="F52" s="51">
        <v>5587</v>
      </c>
      <c r="G52" s="51"/>
    </row>
    <row r="53" spans="1:7">
      <c r="A53" s="51">
        <v>8</v>
      </c>
      <c r="B53" s="51" t="s">
        <v>173</v>
      </c>
      <c r="C53" s="51" t="s">
        <v>3706</v>
      </c>
      <c r="D53" s="51" t="s">
        <v>63</v>
      </c>
      <c r="E53" s="51" t="s">
        <v>52</v>
      </c>
      <c r="F53" s="51">
        <v>3</v>
      </c>
      <c r="G53" s="51"/>
    </row>
    <row r="54" spans="1:7">
      <c r="A54" s="51">
        <v>8</v>
      </c>
      <c r="B54" s="51" t="s">
        <v>173</v>
      </c>
      <c r="C54" s="51" t="s">
        <v>3706</v>
      </c>
      <c r="D54" s="51" t="s">
        <v>63</v>
      </c>
      <c r="E54" s="51" t="s">
        <v>1272</v>
      </c>
      <c r="F54" s="51">
        <v>47</v>
      </c>
      <c r="G54" s="51"/>
    </row>
    <row r="55" spans="1:7">
      <c r="A55" s="51">
        <v>8</v>
      </c>
      <c r="B55" s="51" t="s">
        <v>173</v>
      </c>
      <c r="C55" s="51" t="s">
        <v>3706</v>
      </c>
      <c r="D55" s="51" t="s">
        <v>46</v>
      </c>
      <c r="E55" s="51" t="s">
        <v>249</v>
      </c>
      <c r="F55" s="51">
        <v>5395</v>
      </c>
      <c r="G55" s="51"/>
    </row>
    <row r="56" spans="1:7">
      <c r="A56" s="51">
        <v>8</v>
      </c>
      <c r="B56" s="51" t="s">
        <v>173</v>
      </c>
      <c r="C56" s="51" t="s">
        <v>3706</v>
      </c>
      <c r="D56" s="51" t="s">
        <v>46</v>
      </c>
      <c r="E56" s="51" t="s">
        <v>1272</v>
      </c>
      <c r="F56" s="51">
        <v>1</v>
      </c>
      <c r="G56" s="51"/>
    </row>
    <row r="57" spans="1:7">
      <c r="A57" s="51">
        <v>8</v>
      </c>
      <c r="B57" s="51" t="s">
        <v>173</v>
      </c>
      <c r="C57" s="51" t="s">
        <v>1280</v>
      </c>
      <c r="D57" s="51" t="s">
        <v>63</v>
      </c>
      <c r="E57" s="51" t="s">
        <v>48</v>
      </c>
      <c r="F57" s="51">
        <v>2055</v>
      </c>
      <c r="G57" s="51">
        <v>19114</v>
      </c>
    </row>
    <row r="58" spans="1:7">
      <c r="A58" s="51">
        <v>8</v>
      </c>
      <c r="B58" s="51" t="s">
        <v>173</v>
      </c>
      <c r="C58" s="51" t="s">
        <v>1280</v>
      </c>
      <c r="D58" s="51" t="s">
        <v>63</v>
      </c>
      <c r="E58" s="51" t="s">
        <v>49</v>
      </c>
      <c r="F58" s="51">
        <v>5669</v>
      </c>
      <c r="G58" s="51">
        <v>19114</v>
      </c>
    </row>
    <row r="59" spans="1:7">
      <c r="A59" s="51">
        <v>8</v>
      </c>
      <c r="B59" s="51" t="s">
        <v>173</v>
      </c>
      <c r="C59" s="51" t="s">
        <v>1280</v>
      </c>
      <c r="D59" s="51" t="s">
        <v>63</v>
      </c>
      <c r="E59" s="51" t="s">
        <v>50</v>
      </c>
      <c r="F59" s="51">
        <v>4656</v>
      </c>
      <c r="G59" s="51">
        <v>19114</v>
      </c>
    </row>
    <row r="60" spans="1:7">
      <c r="A60" s="51">
        <v>8</v>
      </c>
      <c r="B60" s="51" t="s">
        <v>173</v>
      </c>
      <c r="C60" s="51" t="s">
        <v>1280</v>
      </c>
      <c r="D60" s="51" t="s">
        <v>63</v>
      </c>
      <c r="E60" s="51" t="s">
        <v>51</v>
      </c>
      <c r="F60" s="51">
        <v>1941</v>
      </c>
      <c r="G60" s="51">
        <v>19114</v>
      </c>
    </row>
    <row r="61" spans="1:7">
      <c r="A61" s="51">
        <v>8</v>
      </c>
      <c r="B61" s="51" t="s">
        <v>173</v>
      </c>
      <c r="C61" s="51" t="s">
        <v>1280</v>
      </c>
      <c r="D61" s="51" t="s">
        <v>63</v>
      </c>
      <c r="E61" s="51" t="s">
        <v>52</v>
      </c>
      <c r="F61" s="51">
        <v>2626</v>
      </c>
      <c r="G61" s="51">
        <v>19114</v>
      </c>
    </row>
    <row r="62" spans="1:7">
      <c r="A62" s="51">
        <v>8</v>
      </c>
      <c r="B62" s="51" t="s">
        <v>173</v>
      </c>
      <c r="C62" s="51" t="s">
        <v>1280</v>
      </c>
      <c r="D62" s="51" t="s">
        <v>63</v>
      </c>
      <c r="E62" s="51" t="s">
        <v>1272</v>
      </c>
      <c r="F62" s="51">
        <v>2167</v>
      </c>
      <c r="G62" s="51">
        <v>19114</v>
      </c>
    </row>
    <row r="63" spans="1:7">
      <c r="A63" s="51">
        <v>8</v>
      </c>
      <c r="B63" s="51" t="s">
        <v>173</v>
      </c>
      <c r="C63" s="51" t="s">
        <v>1280</v>
      </c>
      <c r="D63" s="51" t="s">
        <v>46</v>
      </c>
      <c r="E63" s="51" t="s">
        <v>48</v>
      </c>
      <c r="F63" s="51">
        <v>1968</v>
      </c>
      <c r="G63" s="51">
        <v>19146</v>
      </c>
    </row>
    <row r="64" spans="1:7">
      <c r="A64" s="51">
        <v>8</v>
      </c>
      <c r="B64" s="51" t="s">
        <v>173</v>
      </c>
      <c r="C64" s="51" t="s">
        <v>1280</v>
      </c>
      <c r="D64" s="51" t="s">
        <v>46</v>
      </c>
      <c r="E64" s="51" t="s">
        <v>49</v>
      </c>
      <c r="F64" s="51">
        <v>5490</v>
      </c>
      <c r="G64" s="51">
        <v>19146</v>
      </c>
    </row>
    <row r="65" spans="1:7">
      <c r="A65" s="51">
        <v>8</v>
      </c>
      <c r="B65" s="51" t="s">
        <v>173</v>
      </c>
      <c r="C65" s="51" t="s">
        <v>1280</v>
      </c>
      <c r="D65" s="51" t="s">
        <v>46</v>
      </c>
      <c r="E65" s="51" t="s">
        <v>50</v>
      </c>
      <c r="F65" s="51">
        <v>4448</v>
      </c>
      <c r="G65" s="51">
        <v>19146</v>
      </c>
    </row>
    <row r="66" spans="1:7">
      <c r="A66" s="51">
        <v>8</v>
      </c>
      <c r="B66" s="51" t="s">
        <v>173</v>
      </c>
      <c r="C66" s="51" t="s">
        <v>1280</v>
      </c>
      <c r="D66" s="51" t="s">
        <v>46</v>
      </c>
      <c r="E66" s="51" t="s">
        <v>51</v>
      </c>
      <c r="F66" s="51">
        <v>1979</v>
      </c>
      <c r="G66" s="51">
        <v>19146</v>
      </c>
    </row>
    <row r="67" spans="1:7">
      <c r="A67" s="51">
        <v>8</v>
      </c>
      <c r="B67" s="51" t="s">
        <v>173</v>
      </c>
      <c r="C67" s="51" t="s">
        <v>1280</v>
      </c>
      <c r="D67" s="51" t="s">
        <v>46</v>
      </c>
      <c r="E67" s="51" t="s">
        <v>52</v>
      </c>
      <c r="F67" s="51">
        <v>2767</v>
      </c>
      <c r="G67" s="51">
        <v>19146</v>
      </c>
    </row>
    <row r="68" spans="1:7">
      <c r="A68" s="51">
        <v>8</v>
      </c>
      <c r="B68" s="51" t="s">
        <v>173</v>
      </c>
      <c r="C68" s="51" t="s">
        <v>1280</v>
      </c>
      <c r="D68" s="51" t="s">
        <v>46</v>
      </c>
      <c r="E68" s="51" t="s">
        <v>1272</v>
      </c>
      <c r="F68" s="51">
        <v>2494</v>
      </c>
      <c r="G68" s="51">
        <v>19146</v>
      </c>
    </row>
    <row r="69" spans="1:7">
      <c r="A69" s="51">
        <v>8</v>
      </c>
      <c r="B69" s="51" t="s">
        <v>173</v>
      </c>
      <c r="C69" s="51" t="s">
        <v>1281</v>
      </c>
      <c r="D69" s="51" t="s">
        <v>63</v>
      </c>
      <c r="E69" s="51" t="s">
        <v>48</v>
      </c>
      <c r="F69" s="51">
        <v>255</v>
      </c>
      <c r="G69" s="51">
        <v>44934</v>
      </c>
    </row>
    <row r="70" spans="1:7">
      <c r="A70" s="51">
        <v>8</v>
      </c>
      <c r="B70" s="51" t="s">
        <v>173</v>
      </c>
      <c r="C70" s="51" t="s">
        <v>1281</v>
      </c>
      <c r="D70" s="51" t="s">
        <v>63</v>
      </c>
      <c r="E70" s="51" t="s">
        <v>49</v>
      </c>
      <c r="F70" s="51">
        <v>428</v>
      </c>
      <c r="G70" s="51">
        <v>44934</v>
      </c>
    </row>
    <row r="71" spans="1:7">
      <c r="A71" s="51">
        <v>8</v>
      </c>
      <c r="B71" s="51" t="s">
        <v>173</v>
      </c>
      <c r="C71" s="51" t="s">
        <v>1281</v>
      </c>
      <c r="D71" s="51" t="s">
        <v>63</v>
      </c>
      <c r="E71" s="51" t="s">
        <v>50</v>
      </c>
      <c r="F71" s="51">
        <v>548</v>
      </c>
      <c r="G71" s="51">
        <v>44934</v>
      </c>
    </row>
    <row r="72" spans="1:7">
      <c r="A72" s="51">
        <v>8</v>
      </c>
      <c r="B72" s="51" t="s">
        <v>173</v>
      </c>
      <c r="C72" s="51" t="s">
        <v>1281</v>
      </c>
      <c r="D72" s="51" t="s">
        <v>63</v>
      </c>
      <c r="E72" s="51" t="s">
        <v>51</v>
      </c>
      <c r="F72" s="51">
        <v>786</v>
      </c>
      <c r="G72" s="51">
        <v>44934</v>
      </c>
    </row>
    <row r="73" spans="1:7">
      <c r="A73" s="51">
        <v>8</v>
      </c>
      <c r="B73" s="51" t="s">
        <v>173</v>
      </c>
      <c r="C73" s="51" t="s">
        <v>1281</v>
      </c>
      <c r="D73" s="51" t="s">
        <v>63</v>
      </c>
      <c r="E73" s="51" t="s">
        <v>52</v>
      </c>
      <c r="F73" s="51">
        <v>6595</v>
      </c>
      <c r="G73" s="51">
        <v>44934</v>
      </c>
    </row>
    <row r="74" spans="1:7">
      <c r="A74" s="51">
        <v>8</v>
      </c>
      <c r="B74" s="51" t="s">
        <v>173</v>
      </c>
      <c r="C74" s="51" t="s">
        <v>1281</v>
      </c>
      <c r="D74" s="51" t="s">
        <v>63</v>
      </c>
      <c r="E74" s="51" t="s">
        <v>1272</v>
      </c>
      <c r="F74" s="51">
        <v>36322</v>
      </c>
      <c r="G74" s="51">
        <v>44934</v>
      </c>
    </row>
    <row r="75" spans="1:7">
      <c r="A75" s="51">
        <v>8</v>
      </c>
      <c r="B75" s="51" t="s">
        <v>173</v>
      </c>
      <c r="C75" s="51" t="s">
        <v>1281</v>
      </c>
      <c r="D75" s="51" t="s">
        <v>46</v>
      </c>
      <c r="E75" s="51" t="s">
        <v>48</v>
      </c>
      <c r="F75" s="51">
        <v>177</v>
      </c>
      <c r="G75" s="51">
        <v>45513</v>
      </c>
    </row>
    <row r="76" spans="1:7">
      <c r="A76" s="51">
        <v>8</v>
      </c>
      <c r="B76" s="51" t="s">
        <v>173</v>
      </c>
      <c r="C76" s="51" t="s">
        <v>1281</v>
      </c>
      <c r="D76" s="51" t="s">
        <v>46</v>
      </c>
      <c r="E76" s="51" t="s">
        <v>49</v>
      </c>
      <c r="F76" s="51">
        <v>393</v>
      </c>
      <c r="G76" s="51">
        <v>45513</v>
      </c>
    </row>
    <row r="77" spans="1:7">
      <c r="A77" s="51">
        <v>8</v>
      </c>
      <c r="B77" s="51" t="s">
        <v>173</v>
      </c>
      <c r="C77" s="51" t="s">
        <v>1281</v>
      </c>
      <c r="D77" s="51" t="s">
        <v>46</v>
      </c>
      <c r="E77" s="51" t="s">
        <v>50</v>
      </c>
      <c r="F77" s="51">
        <v>443</v>
      </c>
      <c r="G77" s="51">
        <v>45513</v>
      </c>
    </row>
    <row r="78" spans="1:7">
      <c r="A78" s="51">
        <v>8</v>
      </c>
      <c r="B78" s="51" t="s">
        <v>173</v>
      </c>
      <c r="C78" s="51" t="s">
        <v>1281</v>
      </c>
      <c r="D78" s="51" t="s">
        <v>46</v>
      </c>
      <c r="E78" s="51" t="s">
        <v>51</v>
      </c>
      <c r="F78" s="51">
        <v>817</v>
      </c>
      <c r="G78" s="51">
        <v>45513</v>
      </c>
    </row>
    <row r="79" spans="1:7">
      <c r="A79" s="51">
        <v>8</v>
      </c>
      <c r="B79" s="51" t="s">
        <v>173</v>
      </c>
      <c r="C79" s="51" t="s">
        <v>1281</v>
      </c>
      <c r="D79" s="51" t="s">
        <v>46</v>
      </c>
      <c r="E79" s="51" t="s">
        <v>52</v>
      </c>
      <c r="F79" s="51">
        <v>6071</v>
      </c>
      <c r="G79" s="51">
        <v>45513</v>
      </c>
    </row>
    <row r="80" spans="1:7">
      <c r="A80" s="51">
        <v>8</v>
      </c>
      <c r="B80" s="51" t="s">
        <v>173</v>
      </c>
      <c r="C80" s="51" t="s">
        <v>1281</v>
      </c>
      <c r="D80" s="51" t="s">
        <v>46</v>
      </c>
      <c r="E80" s="51" t="s">
        <v>1272</v>
      </c>
      <c r="F80" s="51">
        <v>37612</v>
      </c>
      <c r="G80" s="51">
        <v>45513</v>
      </c>
    </row>
    <row r="81" spans="1:7">
      <c r="A81" s="51">
        <v>8</v>
      </c>
      <c r="B81" s="51" t="s">
        <v>173</v>
      </c>
      <c r="C81" s="51" t="s">
        <v>45</v>
      </c>
      <c r="D81" s="51" t="s">
        <v>63</v>
      </c>
      <c r="E81" s="51" t="s">
        <v>48</v>
      </c>
      <c r="F81" s="51">
        <v>100</v>
      </c>
      <c r="G81" s="51"/>
    </row>
    <row r="82" spans="1:7">
      <c r="A82" s="51">
        <v>8</v>
      </c>
      <c r="B82" s="51" t="s">
        <v>173</v>
      </c>
      <c r="C82" s="51" t="s">
        <v>45</v>
      </c>
      <c r="D82" s="51" t="s">
        <v>63</v>
      </c>
      <c r="E82" s="51" t="s">
        <v>49</v>
      </c>
      <c r="F82" s="51">
        <v>7</v>
      </c>
      <c r="G82" s="51"/>
    </row>
    <row r="83" spans="1:7">
      <c r="A83" s="51">
        <v>8</v>
      </c>
      <c r="B83" s="51" t="s">
        <v>173</v>
      </c>
      <c r="C83" s="51" t="s">
        <v>45</v>
      </c>
      <c r="D83" s="51" t="s">
        <v>63</v>
      </c>
      <c r="E83" s="51" t="s">
        <v>50</v>
      </c>
      <c r="F83" s="51">
        <v>8</v>
      </c>
      <c r="G83" s="51"/>
    </row>
    <row r="84" spans="1:7">
      <c r="A84" s="51">
        <v>8</v>
      </c>
      <c r="B84" s="51" t="s">
        <v>173</v>
      </c>
      <c r="C84" s="51" t="s">
        <v>45</v>
      </c>
      <c r="D84" s="51" t="s">
        <v>63</v>
      </c>
      <c r="E84" s="51" t="s">
        <v>51</v>
      </c>
      <c r="F84" s="51">
        <v>5</v>
      </c>
      <c r="G84" s="51"/>
    </row>
    <row r="85" spans="1:7">
      <c r="A85" s="51">
        <v>8</v>
      </c>
      <c r="B85" s="51" t="s">
        <v>173</v>
      </c>
      <c r="C85" s="51" t="s">
        <v>45</v>
      </c>
      <c r="D85" s="51" t="s">
        <v>63</v>
      </c>
      <c r="E85" s="51" t="s">
        <v>52</v>
      </c>
      <c r="F85" s="51">
        <v>25</v>
      </c>
      <c r="G85" s="51"/>
    </row>
    <row r="86" spans="1:7">
      <c r="A86" s="51">
        <v>8</v>
      </c>
      <c r="B86" s="51" t="s">
        <v>173</v>
      </c>
      <c r="C86" s="51" t="s">
        <v>45</v>
      </c>
      <c r="D86" s="51" t="s">
        <v>63</v>
      </c>
      <c r="E86" s="51" t="s">
        <v>1272</v>
      </c>
      <c r="F86" s="51">
        <v>59</v>
      </c>
      <c r="G86" s="51"/>
    </row>
    <row r="87" spans="1:7">
      <c r="A87" s="51">
        <v>8</v>
      </c>
      <c r="B87" s="51" t="s">
        <v>173</v>
      </c>
      <c r="C87" s="51" t="s">
        <v>45</v>
      </c>
      <c r="D87" s="51" t="s">
        <v>46</v>
      </c>
      <c r="E87" s="51" t="s">
        <v>48</v>
      </c>
      <c r="F87" s="51">
        <v>75</v>
      </c>
      <c r="G87" s="51"/>
    </row>
    <row r="88" spans="1:7">
      <c r="A88" s="51">
        <v>8</v>
      </c>
      <c r="B88" s="51" t="s">
        <v>173</v>
      </c>
      <c r="C88" s="51" t="s">
        <v>45</v>
      </c>
      <c r="D88" s="51" t="s">
        <v>46</v>
      </c>
      <c r="E88" s="51" t="s">
        <v>49</v>
      </c>
      <c r="F88" s="51">
        <v>7</v>
      </c>
      <c r="G88" s="51"/>
    </row>
    <row r="89" spans="1:7">
      <c r="A89" s="51">
        <v>8</v>
      </c>
      <c r="B89" s="51" t="s">
        <v>173</v>
      </c>
      <c r="C89" s="51" t="s">
        <v>45</v>
      </c>
      <c r="D89" s="51" t="s">
        <v>46</v>
      </c>
      <c r="E89" s="51" t="s">
        <v>50</v>
      </c>
      <c r="F89" s="51">
        <v>5</v>
      </c>
      <c r="G89" s="51"/>
    </row>
    <row r="90" spans="1:7">
      <c r="A90" s="51">
        <v>8</v>
      </c>
      <c r="B90" s="51" t="s">
        <v>173</v>
      </c>
      <c r="C90" s="51" t="s">
        <v>45</v>
      </c>
      <c r="D90" s="51" t="s">
        <v>46</v>
      </c>
      <c r="E90" s="51" t="s">
        <v>51</v>
      </c>
      <c r="F90" s="51">
        <v>3</v>
      </c>
      <c r="G90" s="51"/>
    </row>
    <row r="91" spans="1:7">
      <c r="A91" s="51">
        <v>8</v>
      </c>
      <c r="B91" s="51" t="s">
        <v>173</v>
      </c>
      <c r="C91" s="51" t="s">
        <v>45</v>
      </c>
      <c r="D91" s="51" t="s">
        <v>46</v>
      </c>
      <c r="E91" s="51" t="s">
        <v>52</v>
      </c>
      <c r="F91" s="51">
        <v>21</v>
      </c>
      <c r="G91" s="51"/>
    </row>
    <row r="92" spans="1:7">
      <c r="A92" s="51">
        <v>8</v>
      </c>
      <c r="B92" s="51" t="s">
        <v>173</v>
      </c>
      <c r="C92" s="51" t="s">
        <v>45</v>
      </c>
      <c r="D92" s="51" t="s">
        <v>46</v>
      </c>
      <c r="E92" s="51" t="s">
        <v>1272</v>
      </c>
      <c r="F92" s="51">
        <v>87</v>
      </c>
      <c r="G92" s="51"/>
    </row>
    <row r="93" spans="1:7">
      <c r="A93" s="51">
        <v>11</v>
      </c>
      <c r="B93" s="51" t="s">
        <v>174</v>
      </c>
      <c r="C93" s="51" t="s">
        <v>3706</v>
      </c>
      <c r="D93" s="51" t="s">
        <v>63</v>
      </c>
      <c r="E93" s="51" t="s">
        <v>249</v>
      </c>
      <c r="F93" s="51">
        <v>1936</v>
      </c>
      <c r="G93" s="51"/>
    </row>
    <row r="94" spans="1:7">
      <c r="A94" s="51">
        <v>11</v>
      </c>
      <c r="B94" s="51" t="s">
        <v>174</v>
      </c>
      <c r="C94" s="51" t="s">
        <v>3706</v>
      </c>
      <c r="D94" s="51" t="s">
        <v>63</v>
      </c>
      <c r="E94" s="51" t="s">
        <v>48</v>
      </c>
      <c r="F94" s="51">
        <v>6</v>
      </c>
      <c r="G94" s="51"/>
    </row>
    <row r="95" spans="1:7">
      <c r="A95" s="51">
        <v>11</v>
      </c>
      <c r="B95" s="51" t="s">
        <v>174</v>
      </c>
      <c r="C95" s="51" t="s">
        <v>3706</v>
      </c>
      <c r="D95" s="51" t="s">
        <v>63</v>
      </c>
      <c r="E95" s="51" t="s">
        <v>49</v>
      </c>
      <c r="F95" s="51">
        <v>21</v>
      </c>
      <c r="G95" s="51"/>
    </row>
    <row r="96" spans="1:7">
      <c r="A96" s="51">
        <v>11</v>
      </c>
      <c r="B96" s="51" t="s">
        <v>174</v>
      </c>
      <c r="C96" s="51" t="s">
        <v>3706</v>
      </c>
      <c r="D96" s="51" t="s">
        <v>63</v>
      </c>
      <c r="E96" s="51" t="s">
        <v>50</v>
      </c>
      <c r="F96" s="51">
        <v>14</v>
      </c>
      <c r="G96" s="51"/>
    </row>
    <row r="97" spans="1:7">
      <c r="A97" s="51">
        <v>11</v>
      </c>
      <c r="B97" s="51" t="s">
        <v>174</v>
      </c>
      <c r="C97" s="51" t="s">
        <v>3706</v>
      </c>
      <c r="D97" s="51" t="s">
        <v>63</v>
      </c>
      <c r="E97" s="51" t="s">
        <v>51</v>
      </c>
      <c r="F97" s="51">
        <v>9</v>
      </c>
      <c r="G97" s="51"/>
    </row>
    <row r="98" spans="1:7">
      <c r="A98" s="51">
        <v>11</v>
      </c>
      <c r="B98" s="51" t="s">
        <v>174</v>
      </c>
      <c r="C98" s="51" t="s">
        <v>3706</v>
      </c>
      <c r="D98" s="51" t="s">
        <v>63</v>
      </c>
      <c r="E98" s="51" t="s">
        <v>52</v>
      </c>
      <c r="F98" s="51">
        <v>45</v>
      </c>
      <c r="G98" s="51"/>
    </row>
    <row r="99" spans="1:7">
      <c r="A99" s="51">
        <v>11</v>
      </c>
      <c r="B99" s="51" t="s">
        <v>174</v>
      </c>
      <c r="C99" s="51" t="s">
        <v>3706</v>
      </c>
      <c r="D99" s="51" t="s">
        <v>63</v>
      </c>
      <c r="E99" s="51" t="s">
        <v>1272</v>
      </c>
      <c r="F99" s="51">
        <v>320</v>
      </c>
      <c r="G99" s="51"/>
    </row>
    <row r="100" spans="1:7">
      <c r="A100" s="51">
        <v>11</v>
      </c>
      <c r="B100" s="51" t="s">
        <v>174</v>
      </c>
      <c r="C100" s="51" t="s">
        <v>3706</v>
      </c>
      <c r="D100" s="51" t="s">
        <v>46</v>
      </c>
      <c r="E100" s="51" t="s">
        <v>249</v>
      </c>
      <c r="F100" s="51">
        <v>1837</v>
      </c>
      <c r="G100" s="51"/>
    </row>
    <row r="101" spans="1:7">
      <c r="A101" s="51">
        <v>11</v>
      </c>
      <c r="B101" s="51" t="s">
        <v>174</v>
      </c>
      <c r="C101" s="51" t="s">
        <v>3706</v>
      </c>
      <c r="D101" s="51" t="s">
        <v>46</v>
      </c>
      <c r="E101" s="51" t="s">
        <v>48</v>
      </c>
      <c r="F101" s="51">
        <v>2</v>
      </c>
      <c r="G101" s="51"/>
    </row>
    <row r="102" spans="1:7">
      <c r="A102" s="51">
        <v>11</v>
      </c>
      <c r="B102" s="51" t="s">
        <v>174</v>
      </c>
      <c r="C102" s="51" t="s">
        <v>3706</v>
      </c>
      <c r="D102" s="51" t="s">
        <v>46</v>
      </c>
      <c r="E102" s="51" t="s">
        <v>49</v>
      </c>
      <c r="F102" s="51">
        <v>11</v>
      </c>
      <c r="G102" s="51"/>
    </row>
    <row r="103" spans="1:7">
      <c r="A103" s="51">
        <v>11</v>
      </c>
      <c r="B103" s="51" t="s">
        <v>174</v>
      </c>
      <c r="C103" s="51" t="s">
        <v>3706</v>
      </c>
      <c r="D103" s="51" t="s">
        <v>46</v>
      </c>
      <c r="E103" s="51" t="s">
        <v>50</v>
      </c>
      <c r="F103" s="51">
        <v>26</v>
      </c>
      <c r="G103" s="51"/>
    </row>
    <row r="104" spans="1:7">
      <c r="A104" s="51">
        <v>11</v>
      </c>
      <c r="B104" s="51" t="s">
        <v>174</v>
      </c>
      <c r="C104" s="51" t="s">
        <v>3706</v>
      </c>
      <c r="D104" s="51" t="s">
        <v>46</v>
      </c>
      <c r="E104" s="51" t="s">
        <v>51</v>
      </c>
      <c r="F104" s="51">
        <v>8</v>
      </c>
      <c r="G104" s="51"/>
    </row>
    <row r="105" spans="1:7">
      <c r="A105" s="51">
        <v>11</v>
      </c>
      <c r="B105" s="51" t="s">
        <v>174</v>
      </c>
      <c r="C105" s="51" t="s">
        <v>3706</v>
      </c>
      <c r="D105" s="51" t="s">
        <v>46</v>
      </c>
      <c r="E105" s="51" t="s">
        <v>52</v>
      </c>
      <c r="F105" s="51">
        <v>17</v>
      </c>
      <c r="G105" s="51"/>
    </row>
    <row r="106" spans="1:7">
      <c r="A106" s="51">
        <v>11</v>
      </c>
      <c r="B106" s="51" t="s">
        <v>174</v>
      </c>
      <c r="C106" s="51" t="s">
        <v>3706</v>
      </c>
      <c r="D106" s="51" t="s">
        <v>46</v>
      </c>
      <c r="E106" s="51" t="s">
        <v>1272</v>
      </c>
      <c r="F106" s="51">
        <v>107</v>
      </c>
      <c r="G106" s="51"/>
    </row>
    <row r="107" spans="1:7">
      <c r="A107" s="51">
        <v>11</v>
      </c>
      <c r="B107" s="51" t="s">
        <v>174</v>
      </c>
      <c r="C107" s="51" t="s">
        <v>1280</v>
      </c>
      <c r="D107" s="51" t="s">
        <v>63</v>
      </c>
      <c r="E107" s="51" t="s">
        <v>48</v>
      </c>
      <c r="F107" s="51">
        <v>639</v>
      </c>
      <c r="G107" s="51">
        <v>9383</v>
      </c>
    </row>
    <row r="108" spans="1:7">
      <c r="A108" s="51">
        <v>11</v>
      </c>
      <c r="B108" s="51" t="s">
        <v>174</v>
      </c>
      <c r="C108" s="51" t="s">
        <v>1280</v>
      </c>
      <c r="D108" s="51" t="s">
        <v>63</v>
      </c>
      <c r="E108" s="51" t="s">
        <v>49</v>
      </c>
      <c r="F108" s="51">
        <v>2110</v>
      </c>
      <c r="G108" s="51">
        <v>9383</v>
      </c>
    </row>
    <row r="109" spans="1:7">
      <c r="A109" s="51">
        <v>11</v>
      </c>
      <c r="B109" s="51" t="s">
        <v>174</v>
      </c>
      <c r="C109" s="51" t="s">
        <v>1280</v>
      </c>
      <c r="D109" s="51" t="s">
        <v>63</v>
      </c>
      <c r="E109" s="51" t="s">
        <v>50</v>
      </c>
      <c r="F109" s="51">
        <v>1757</v>
      </c>
      <c r="G109" s="51">
        <v>9383</v>
      </c>
    </row>
    <row r="110" spans="1:7">
      <c r="A110" s="51">
        <v>11</v>
      </c>
      <c r="B110" s="51" t="s">
        <v>174</v>
      </c>
      <c r="C110" s="51" t="s">
        <v>1280</v>
      </c>
      <c r="D110" s="51" t="s">
        <v>63</v>
      </c>
      <c r="E110" s="51" t="s">
        <v>51</v>
      </c>
      <c r="F110" s="51">
        <v>782</v>
      </c>
      <c r="G110" s="51">
        <v>9383</v>
      </c>
    </row>
    <row r="111" spans="1:7">
      <c r="A111" s="51">
        <v>11</v>
      </c>
      <c r="B111" s="51" t="s">
        <v>174</v>
      </c>
      <c r="C111" s="51" t="s">
        <v>1280</v>
      </c>
      <c r="D111" s="51" t="s">
        <v>63</v>
      </c>
      <c r="E111" s="51" t="s">
        <v>52</v>
      </c>
      <c r="F111" s="51">
        <v>1842</v>
      </c>
      <c r="G111" s="51">
        <v>9383</v>
      </c>
    </row>
    <row r="112" spans="1:7">
      <c r="A112" s="51">
        <v>11</v>
      </c>
      <c r="B112" s="51" t="s">
        <v>174</v>
      </c>
      <c r="C112" s="51" t="s">
        <v>1280</v>
      </c>
      <c r="D112" s="51" t="s">
        <v>63</v>
      </c>
      <c r="E112" s="51" t="s">
        <v>1272</v>
      </c>
      <c r="F112" s="51">
        <v>2253</v>
      </c>
      <c r="G112" s="51">
        <v>9383</v>
      </c>
    </row>
    <row r="113" spans="1:7">
      <c r="A113" s="51">
        <v>11</v>
      </c>
      <c r="B113" s="51" t="s">
        <v>174</v>
      </c>
      <c r="C113" s="51" t="s">
        <v>1280</v>
      </c>
      <c r="D113" s="51" t="s">
        <v>46</v>
      </c>
      <c r="E113" s="51" t="s">
        <v>48</v>
      </c>
      <c r="F113" s="51">
        <v>622</v>
      </c>
      <c r="G113" s="51">
        <v>9488</v>
      </c>
    </row>
    <row r="114" spans="1:7">
      <c r="A114" s="51">
        <v>11</v>
      </c>
      <c r="B114" s="51" t="s">
        <v>174</v>
      </c>
      <c r="C114" s="51" t="s">
        <v>1280</v>
      </c>
      <c r="D114" s="51" t="s">
        <v>46</v>
      </c>
      <c r="E114" s="51" t="s">
        <v>49</v>
      </c>
      <c r="F114" s="51">
        <v>2014</v>
      </c>
      <c r="G114" s="51">
        <v>9488</v>
      </c>
    </row>
    <row r="115" spans="1:7">
      <c r="A115" s="51">
        <v>11</v>
      </c>
      <c r="B115" s="51" t="s">
        <v>174</v>
      </c>
      <c r="C115" s="51" t="s">
        <v>1280</v>
      </c>
      <c r="D115" s="51" t="s">
        <v>46</v>
      </c>
      <c r="E115" s="51" t="s">
        <v>50</v>
      </c>
      <c r="F115" s="51">
        <v>1749</v>
      </c>
      <c r="G115" s="51">
        <v>9488</v>
      </c>
    </row>
    <row r="116" spans="1:7">
      <c r="A116" s="51">
        <v>11</v>
      </c>
      <c r="B116" s="51" t="s">
        <v>174</v>
      </c>
      <c r="C116" s="51" t="s">
        <v>1280</v>
      </c>
      <c r="D116" s="51" t="s">
        <v>46</v>
      </c>
      <c r="E116" s="51" t="s">
        <v>51</v>
      </c>
      <c r="F116" s="51">
        <v>820</v>
      </c>
      <c r="G116" s="51">
        <v>9488</v>
      </c>
    </row>
    <row r="117" spans="1:7">
      <c r="A117" s="51">
        <v>11</v>
      </c>
      <c r="B117" s="51" t="s">
        <v>174</v>
      </c>
      <c r="C117" s="51" t="s">
        <v>1280</v>
      </c>
      <c r="D117" s="51" t="s">
        <v>46</v>
      </c>
      <c r="E117" s="51" t="s">
        <v>52</v>
      </c>
      <c r="F117" s="51">
        <v>2029</v>
      </c>
      <c r="G117" s="51">
        <v>9488</v>
      </c>
    </row>
    <row r="118" spans="1:7">
      <c r="A118" s="51">
        <v>11</v>
      </c>
      <c r="B118" s="51" t="s">
        <v>174</v>
      </c>
      <c r="C118" s="51" t="s">
        <v>1280</v>
      </c>
      <c r="D118" s="51" t="s">
        <v>46</v>
      </c>
      <c r="E118" s="51" t="s">
        <v>1272</v>
      </c>
      <c r="F118" s="51">
        <v>2254</v>
      </c>
      <c r="G118" s="51">
        <v>9488</v>
      </c>
    </row>
    <row r="119" spans="1:7">
      <c r="A119" s="51">
        <v>11</v>
      </c>
      <c r="B119" s="51" t="s">
        <v>174</v>
      </c>
      <c r="C119" s="51" t="s">
        <v>1281</v>
      </c>
      <c r="D119" s="51" t="s">
        <v>63</v>
      </c>
      <c r="E119" s="51" t="s">
        <v>48</v>
      </c>
      <c r="F119" s="51">
        <v>50</v>
      </c>
      <c r="G119" s="51">
        <v>21283</v>
      </c>
    </row>
    <row r="120" spans="1:7">
      <c r="A120" s="51">
        <v>11</v>
      </c>
      <c r="B120" s="51" t="s">
        <v>174</v>
      </c>
      <c r="C120" s="51" t="s">
        <v>1281</v>
      </c>
      <c r="D120" s="51" t="s">
        <v>63</v>
      </c>
      <c r="E120" s="51" t="s">
        <v>49</v>
      </c>
      <c r="F120" s="51">
        <v>101</v>
      </c>
      <c r="G120" s="51">
        <v>21283</v>
      </c>
    </row>
    <row r="121" spans="1:7">
      <c r="A121" s="51">
        <v>11</v>
      </c>
      <c r="B121" s="51" t="s">
        <v>174</v>
      </c>
      <c r="C121" s="51" t="s">
        <v>1281</v>
      </c>
      <c r="D121" s="51" t="s">
        <v>63</v>
      </c>
      <c r="E121" s="51" t="s">
        <v>50</v>
      </c>
      <c r="F121" s="51">
        <v>121</v>
      </c>
      <c r="G121" s="51">
        <v>21283</v>
      </c>
    </row>
    <row r="122" spans="1:7">
      <c r="A122" s="51">
        <v>11</v>
      </c>
      <c r="B122" s="51" t="s">
        <v>174</v>
      </c>
      <c r="C122" s="51" t="s">
        <v>1281</v>
      </c>
      <c r="D122" s="51" t="s">
        <v>63</v>
      </c>
      <c r="E122" s="51" t="s">
        <v>51</v>
      </c>
      <c r="F122" s="51">
        <v>203</v>
      </c>
      <c r="G122" s="51">
        <v>21283</v>
      </c>
    </row>
    <row r="123" spans="1:7">
      <c r="A123" s="51">
        <v>11</v>
      </c>
      <c r="B123" s="51" t="s">
        <v>174</v>
      </c>
      <c r="C123" s="51" t="s">
        <v>1281</v>
      </c>
      <c r="D123" s="51" t="s">
        <v>63</v>
      </c>
      <c r="E123" s="51" t="s">
        <v>52</v>
      </c>
      <c r="F123" s="51">
        <v>3110</v>
      </c>
      <c r="G123" s="51">
        <v>21283</v>
      </c>
    </row>
    <row r="124" spans="1:7">
      <c r="A124" s="51">
        <v>11</v>
      </c>
      <c r="B124" s="51" t="s">
        <v>174</v>
      </c>
      <c r="C124" s="51" t="s">
        <v>1281</v>
      </c>
      <c r="D124" s="51" t="s">
        <v>63</v>
      </c>
      <c r="E124" s="51" t="s">
        <v>1272</v>
      </c>
      <c r="F124" s="51">
        <v>17698</v>
      </c>
      <c r="G124" s="51">
        <v>21283</v>
      </c>
    </row>
    <row r="125" spans="1:7">
      <c r="A125" s="51">
        <v>11</v>
      </c>
      <c r="B125" s="51" t="s">
        <v>174</v>
      </c>
      <c r="C125" s="51" t="s">
        <v>1281</v>
      </c>
      <c r="D125" s="51" t="s">
        <v>46</v>
      </c>
      <c r="E125" s="51" t="s">
        <v>48</v>
      </c>
      <c r="F125" s="51">
        <v>54</v>
      </c>
      <c r="G125" s="51">
        <v>22045</v>
      </c>
    </row>
    <row r="126" spans="1:7">
      <c r="A126" s="51">
        <v>11</v>
      </c>
      <c r="B126" s="51" t="s">
        <v>174</v>
      </c>
      <c r="C126" s="51" t="s">
        <v>1281</v>
      </c>
      <c r="D126" s="51" t="s">
        <v>46</v>
      </c>
      <c r="E126" s="51" t="s">
        <v>49</v>
      </c>
      <c r="F126" s="51">
        <v>73</v>
      </c>
      <c r="G126" s="51">
        <v>22045</v>
      </c>
    </row>
    <row r="127" spans="1:7">
      <c r="A127" s="51">
        <v>11</v>
      </c>
      <c r="B127" s="51" t="s">
        <v>174</v>
      </c>
      <c r="C127" s="51" t="s">
        <v>1281</v>
      </c>
      <c r="D127" s="51" t="s">
        <v>46</v>
      </c>
      <c r="E127" s="51" t="s">
        <v>50</v>
      </c>
      <c r="F127" s="51">
        <v>112</v>
      </c>
      <c r="G127" s="51">
        <v>22045</v>
      </c>
    </row>
    <row r="128" spans="1:7">
      <c r="A128" s="51">
        <v>11</v>
      </c>
      <c r="B128" s="51" t="s">
        <v>174</v>
      </c>
      <c r="C128" s="51" t="s">
        <v>1281</v>
      </c>
      <c r="D128" s="51" t="s">
        <v>46</v>
      </c>
      <c r="E128" s="51" t="s">
        <v>51</v>
      </c>
      <c r="F128" s="51">
        <v>195</v>
      </c>
      <c r="G128" s="51">
        <v>22045</v>
      </c>
    </row>
    <row r="129" spans="1:7">
      <c r="A129" s="51">
        <v>11</v>
      </c>
      <c r="B129" s="51" t="s">
        <v>174</v>
      </c>
      <c r="C129" s="51" t="s">
        <v>1281</v>
      </c>
      <c r="D129" s="51" t="s">
        <v>46</v>
      </c>
      <c r="E129" s="51" t="s">
        <v>52</v>
      </c>
      <c r="F129" s="51">
        <v>2507</v>
      </c>
      <c r="G129" s="51">
        <v>22045</v>
      </c>
    </row>
    <row r="130" spans="1:7">
      <c r="A130" s="51">
        <v>11</v>
      </c>
      <c r="B130" s="51" t="s">
        <v>174</v>
      </c>
      <c r="C130" s="51" t="s">
        <v>1281</v>
      </c>
      <c r="D130" s="51" t="s">
        <v>46</v>
      </c>
      <c r="E130" s="51" t="s">
        <v>1272</v>
      </c>
      <c r="F130" s="51">
        <v>19104</v>
      </c>
      <c r="G130" s="51">
        <v>22045</v>
      </c>
    </row>
    <row r="131" spans="1:7">
      <c r="A131" s="51">
        <v>11</v>
      </c>
      <c r="B131" s="51" t="s">
        <v>174</v>
      </c>
      <c r="C131" s="51" t="s">
        <v>45</v>
      </c>
      <c r="D131" s="51" t="s">
        <v>63</v>
      </c>
      <c r="E131" s="51" t="s">
        <v>48</v>
      </c>
      <c r="F131" s="51">
        <v>95</v>
      </c>
      <c r="G131" s="51"/>
    </row>
    <row r="132" spans="1:7">
      <c r="A132" s="51">
        <v>11</v>
      </c>
      <c r="B132" s="51" t="s">
        <v>174</v>
      </c>
      <c r="C132" s="51" t="s">
        <v>45</v>
      </c>
      <c r="D132" s="51" t="s">
        <v>63</v>
      </c>
      <c r="E132" s="51" t="s">
        <v>49</v>
      </c>
      <c r="F132" s="51">
        <v>8</v>
      </c>
      <c r="G132" s="51"/>
    </row>
    <row r="133" spans="1:7">
      <c r="A133" s="51">
        <v>11</v>
      </c>
      <c r="B133" s="51" t="s">
        <v>174</v>
      </c>
      <c r="C133" s="51" t="s">
        <v>45</v>
      </c>
      <c r="D133" s="51" t="s">
        <v>63</v>
      </c>
      <c r="E133" s="51" t="s">
        <v>50</v>
      </c>
      <c r="F133" s="51">
        <v>4</v>
      </c>
      <c r="G133" s="51"/>
    </row>
    <row r="134" spans="1:7">
      <c r="A134" s="51">
        <v>11</v>
      </c>
      <c r="B134" s="51" t="s">
        <v>174</v>
      </c>
      <c r="C134" s="51" t="s">
        <v>45</v>
      </c>
      <c r="D134" s="51" t="s">
        <v>63</v>
      </c>
      <c r="E134" s="51" t="s">
        <v>51</v>
      </c>
      <c r="F134" s="51">
        <v>4</v>
      </c>
      <c r="G134" s="51"/>
    </row>
    <row r="135" spans="1:7">
      <c r="A135" s="51">
        <v>11</v>
      </c>
      <c r="B135" s="51" t="s">
        <v>174</v>
      </c>
      <c r="C135" s="51" t="s">
        <v>45</v>
      </c>
      <c r="D135" s="51" t="s">
        <v>63</v>
      </c>
      <c r="E135" s="51" t="s">
        <v>52</v>
      </c>
      <c r="F135" s="51">
        <v>19</v>
      </c>
      <c r="G135" s="51"/>
    </row>
    <row r="136" spans="1:7">
      <c r="A136" s="51">
        <v>11</v>
      </c>
      <c r="B136" s="51" t="s">
        <v>174</v>
      </c>
      <c r="C136" s="51" t="s">
        <v>45</v>
      </c>
      <c r="D136" s="51" t="s">
        <v>63</v>
      </c>
      <c r="E136" s="51" t="s">
        <v>1272</v>
      </c>
      <c r="F136" s="51">
        <v>59</v>
      </c>
      <c r="G136" s="51"/>
    </row>
    <row r="137" spans="1:7">
      <c r="A137" s="51">
        <v>11</v>
      </c>
      <c r="B137" s="51" t="s">
        <v>174</v>
      </c>
      <c r="C137" s="51" t="s">
        <v>45</v>
      </c>
      <c r="D137" s="51" t="s">
        <v>46</v>
      </c>
      <c r="E137" s="51" t="s">
        <v>48</v>
      </c>
      <c r="F137" s="51">
        <v>98</v>
      </c>
      <c r="G137" s="51"/>
    </row>
    <row r="138" spans="1:7">
      <c r="A138" s="51">
        <v>11</v>
      </c>
      <c r="B138" s="51" t="s">
        <v>174</v>
      </c>
      <c r="C138" s="51" t="s">
        <v>45</v>
      </c>
      <c r="D138" s="51" t="s">
        <v>46</v>
      </c>
      <c r="E138" s="51" t="s">
        <v>49</v>
      </c>
      <c r="F138" s="51">
        <v>3</v>
      </c>
      <c r="G138" s="51"/>
    </row>
    <row r="139" spans="1:7">
      <c r="A139" s="51">
        <v>11</v>
      </c>
      <c r="B139" s="51" t="s">
        <v>174</v>
      </c>
      <c r="C139" s="51" t="s">
        <v>45</v>
      </c>
      <c r="D139" s="51" t="s">
        <v>46</v>
      </c>
      <c r="E139" s="51" t="s">
        <v>50</v>
      </c>
      <c r="F139" s="51">
        <v>5</v>
      </c>
      <c r="G139" s="51"/>
    </row>
    <row r="140" spans="1:7">
      <c r="A140" s="51">
        <v>11</v>
      </c>
      <c r="B140" s="51" t="s">
        <v>174</v>
      </c>
      <c r="C140" s="51" t="s">
        <v>45</v>
      </c>
      <c r="D140" s="51" t="s">
        <v>46</v>
      </c>
      <c r="E140" s="51" t="s">
        <v>51</v>
      </c>
      <c r="F140" s="51">
        <v>3</v>
      </c>
      <c r="G140" s="51"/>
    </row>
    <row r="141" spans="1:7">
      <c r="A141" s="51">
        <v>11</v>
      </c>
      <c r="B141" s="51" t="s">
        <v>174</v>
      </c>
      <c r="C141" s="51" t="s">
        <v>45</v>
      </c>
      <c r="D141" s="51" t="s">
        <v>46</v>
      </c>
      <c r="E141" s="51" t="s">
        <v>52</v>
      </c>
      <c r="F141" s="51">
        <v>8</v>
      </c>
      <c r="G141" s="51"/>
    </row>
    <row r="142" spans="1:7">
      <c r="A142" s="51">
        <v>11</v>
      </c>
      <c r="B142" s="51" t="s">
        <v>174</v>
      </c>
      <c r="C142" s="51" t="s">
        <v>45</v>
      </c>
      <c r="D142" s="51" t="s">
        <v>46</v>
      </c>
      <c r="E142" s="51" t="s">
        <v>1272</v>
      </c>
      <c r="F142" s="51">
        <v>70</v>
      </c>
      <c r="G142" s="51"/>
    </row>
    <row r="143" spans="1:7">
      <c r="A143" s="51">
        <v>13</v>
      </c>
      <c r="B143" s="51" t="s">
        <v>175</v>
      </c>
      <c r="C143" s="51" t="s">
        <v>3706</v>
      </c>
      <c r="D143" s="51" t="s">
        <v>63</v>
      </c>
      <c r="E143" s="51" t="s">
        <v>249</v>
      </c>
      <c r="F143" s="51">
        <v>13230</v>
      </c>
      <c r="G143" s="51"/>
    </row>
    <row r="144" spans="1:7">
      <c r="A144" s="51">
        <v>13</v>
      </c>
      <c r="B144" s="51" t="s">
        <v>175</v>
      </c>
      <c r="C144" s="51" t="s">
        <v>3706</v>
      </c>
      <c r="D144" s="51" t="s">
        <v>63</v>
      </c>
      <c r="E144" s="51" t="s">
        <v>50</v>
      </c>
      <c r="F144" s="51">
        <v>5</v>
      </c>
      <c r="G144" s="51"/>
    </row>
    <row r="145" spans="1:7">
      <c r="A145" s="51">
        <v>13</v>
      </c>
      <c r="B145" s="51" t="s">
        <v>175</v>
      </c>
      <c r="C145" s="51" t="s">
        <v>3706</v>
      </c>
      <c r="D145" s="51" t="s">
        <v>63</v>
      </c>
      <c r="E145" s="51" t="s">
        <v>51</v>
      </c>
      <c r="F145" s="51">
        <v>61</v>
      </c>
      <c r="G145" s="51"/>
    </row>
    <row r="146" spans="1:7">
      <c r="A146" s="51">
        <v>13</v>
      </c>
      <c r="B146" s="51" t="s">
        <v>175</v>
      </c>
      <c r="C146" s="51" t="s">
        <v>3706</v>
      </c>
      <c r="D146" s="51" t="s">
        <v>63</v>
      </c>
      <c r="E146" s="51" t="s">
        <v>52</v>
      </c>
      <c r="F146" s="51">
        <v>62</v>
      </c>
      <c r="G146" s="51"/>
    </row>
    <row r="147" spans="1:7">
      <c r="A147" s="51">
        <v>13</v>
      </c>
      <c r="B147" s="51" t="s">
        <v>175</v>
      </c>
      <c r="C147" s="51" t="s">
        <v>3706</v>
      </c>
      <c r="D147" s="51" t="s">
        <v>63</v>
      </c>
      <c r="E147" s="51" t="s">
        <v>1272</v>
      </c>
      <c r="F147" s="51">
        <v>22</v>
      </c>
      <c r="G147" s="51"/>
    </row>
    <row r="148" spans="1:7">
      <c r="A148" s="51">
        <v>13</v>
      </c>
      <c r="B148" s="51" t="s">
        <v>175</v>
      </c>
      <c r="C148" s="51" t="s">
        <v>3706</v>
      </c>
      <c r="D148" s="51" t="s">
        <v>46</v>
      </c>
      <c r="E148" s="51" t="s">
        <v>249</v>
      </c>
      <c r="F148" s="51">
        <v>12815</v>
      </c>
      <c r="G148" s="51"/>
    </row>
    <row r="149" spans="1:7">
      <c r="A149" s="51">
        <v>13</v>
      </c>
      <c r="B149" s="51" t="s">
        <v>175</v>
      </c>
      <c r="C149" s="51" t="s">
        <v>3706</v>
      </c>
      <c r="D149" s="51" t="s">
        <v>46</v>
      </c>
      <c r="E149" s="51" t="s">
        <v>49</v>
      </c>
      <c r="F149" s="51">
        <v>2</v>
      </c>
      <c r="G149" s="51"/>
    </row>
    <row r="150" spans="1:7">
      <c r="A150" s="51">
        <v>13</v>
      </c>
      <c r="B150" s="51" t="s">
        <v>175</v>
      </c>
      <c r="C150" s="51" t="s">
        <v>3706</v>
      </c>
      <c r="D150" s="51" t="s">
        <v>46</v>
      </c>
      <c r="E150" s="51" t="s">
        <v>52</v>
      </c>
      <c r="F150" s="51">
        <v>2</v>
      </c>
      <c r="G150" s="51"/>
    </row>
    <row r="151" spans="1:7">
      <c r="A151" s="51">
        <v>13</v>
      </c>
      <c r="B151" s="51" t="s">
        <v>175</v>
      </c>
      <c r="C151" s="51" t="s">
        <v>3706</v>
      </c>
      <c r="D151" s="51" t="s">
        <v>46</v>
      </c>
      <c r="E151" s="51" t="s">
        <v>1272</v>
      </c>
      <c r="F151" s="51">
        <v>2</v>
      </c>
      <c r="G151" s="51"/>
    </row>
    <row r="152" spans="1:7">
      <c r="A152" s="51">
        <v>13</v>
      </c>
      <c r="B152" s="51" t="s">
        <v>175</v>
      </c>
      <c r="C152" s="51" t="s">
        <v>1280</v>
      </c>
      <c r="D152" s="51" t="s">
        <v>63</v>
      </c>
      <c r="E152" s="51" t="s">
        <v>48</v>
      </c>
      <c r="F152" s="51">
        <v>4885</v>
      </c>
      <c r="G152" s="51">
        <v>42335</v>
      </c>
    </row>
    <row r="153" spans="1:7">
      <c r="A153" s="51">
        <v>13</v>
      </c>
      <c r="B153" s="51" t="s">
        <v>175</v>
      </c>
      <c r="C153" s="51" t="s">
        <v>1280</v>
      </c>
      <c r="D153" s="51" t="s">
        <v>63</v>
      </c>
      <c r="E153" s="51" t="s">
        <v>49</v>
      </c>
      <c r="F153" s="51">
        <v>13358</v>
      </c>
      <c r="G153" s="51">
        <v>42335</v>
      </c>
    </row>
    <row r="154" spans="1:7">
      <c r="A154" s="51">
        <v>13</v>
      </c>
      <c r="B154" s="51" t="s">
        <v>175</v>
      </c>
      <c r="C154" s="51" t="s">
        <v>1280</v>
      </c>
      <c r="D154" s="51" t="s">
        <v>63</v>
      </c>
      <c r="E154" s="51" t="s">
        <v>50</v>
      </c>
      <c r="F154" s="51">
        <v>10630</v>
      </c>
      <c r="G154" s="51">
        <v>42335</v>
      </c>
    </row>
    <row r="155" spans="1:7">
      <c r="A155" s="51">
        <v>13</v>
      </c>
      <c r="B155" s="51" t="s">
        <v>175</v>
      </c>
      <c r="C155" s="51" t="s">
        <v>1280</v>
      </c>
      <c r="D155" s="51" t="s">
        <v>63</v>
      </c>
      <c r="E155" s="51" t="s">
        <v>51</v>
      </c>
      <c r="F155" s="51">
        <v>4556</v>
      </c>
      <c r="G155" s="51">
        <v>42335</v>
      </c>
    </row>
    <row r="156" spans="1:7">
      <c r="A156" s="51">
        <v>13</v>
      </c>
      <c r="B156" s="51" t="s">
        <v>175</v>
      </c>
      <c r="C156" s="51" t="s">
        <v>1280</v>
      </c>
      <c r="D156" s="51" t="s">
        <v>63</v>
      </c>
      <c r="E156" s="51" t="s">
        <v>52</v>
      </c>
      <c r="F156" s="51">
        <v>5607</v>
      </c>
      <c r="G156" s="51">
        <v>42335</v>
      </c>
    </row>
    <row r="157" spans="1:7">
      <c r="A157" s="51">
        <v>13</v>
      </c>
      <c r="B157" s="51" t="s">
        <v>175</v>
      </c>
      <c r="C157" s="51" t="s">
        <v>1280</v>
      </c>
      <c r="D157" s="51" t="s">
        <v>63</v>
      </c>
      <c r="E157" s="51" t="s">
        <v>1272</v>
      </c>
      <c r="F157" s="51">
        <v>3299</v>
      </c>
      <c r="G157" s="51">
        <v>42335</v>
      </c>
    </row>
    <row r="158" spans="1:7">
      <c r="A158" s="51">
        <v>13</v>
      </c>
      <c r="B158" s="51" t="s">
        <v>175</v>
      </c>
      <c r="C158" s="51" t="s">
        <v>1280</v>
      </c>
      <c r="D158" s="51" t="s">
        <v>46</v>
      </c>
      <c r="E158" s="51" t="s">
        <v>48</v>
      </c>
      <c r="F158" s="51">
        <v>4622</v>
      </c>
      <c r="G158" s="51">
        <v>41278</v>
      </c>
    </row>
    <row r="159" spans="1:7">
      <c r="A159" s="51">
        <v>13</v>
      </c>
      <c r="B159" s="51" t="s">
        <v>175</v>
      </c>
      <c r="C159" s="51" t="s">
        <v>1280</v>
      </c>
      <c r="D159" s="51" t="s">
        <v>46</v>
      </c>
      <c r="E159" s="51" t="s">
        <v>49</v>
      </c>
      <c r="F159" s="51">
        <v>12440</v>
      </c>
      <c r="G159" s="51">
        <v>41278</v>
      </c>
    </row>
    <row r="160" spans="1:7">
      <c r="A160" s="51">
        <v>13</v>
      </c>
      <c r="B160" s="51" t="s">
        <v>175</v>
      </c>
      <c r="C160" s="51" t="s">
        <v>1280</v>
      </c>
      <c r="D160" s="51" t="s">
        <v>46</v>
      </c>
      <c r="E160" s="51" t="s">
        <v>50</v>
      </c>
      <c r="F160" s="51">
        <v>10124</v>
      </c>
      <c r="G160" s="51">
        <v>41278</v>
      </c>
    </row>
    <row r="161" spans="1:7">
      <c r="A161" s="51">
        <v>13</v>
      </c>
      <c r="B161" s="51" t="s">
        <v>175</v>
      </c>
      <c r="C161" s="51" t="s">
        <v>1280</v>
      </c>
      <c r="D161" s="51" t="s">
        <v>46</v>
      </c>
      <c r="E161" s="51" t="s">
        <v>51</v>
      </c>
      <c r="F161" s="51">
        <v>4061</v>
      </c>
      <c r="G161" s="51">
        <v>41278</v>
      </c>
    </row>
    <row r="162" spans="1:7">
      <c r="A162" s="51">
        <v>13</v>
      </c>
      <c r="B162" s="51" t="s">
        <v>175</v>
      </c>
      <c r="C162" s="51" t="s">
        <v>1280</v>
      </c>
      <c r="D162" s="51" t="s">
        <v>46</v>
      </c>
      <c r="E162" s="51" t="s">
        <v>52</v>
      </c>
      <c r="F162" s="51">
        <v>6050</v>
      </c>
      <c r="G162" s="51">
        <v>41278</v>
      </c>
    </row>
    <row r="163" spans="1:7">
      <c r="A163" s="51">
        <v>13</v>
      </c>
      <c r="B163" s="51" t="s">
        <v>175</v>
      </c>
      <c r="C163" s="51" t="s">
        <v>1280</v>
      </c>
      <c r="D163" s="51" t="s">
        <v>46</v>
      </c>
      <c r="E163" s="51" t="s">
        <v>1272</v>
      </c>
      <c r="F163" s="51">
        <v>3981</v>
      </c>
      <c r="G163" s="51">
        <v>41278</v>
      </c>
    </row>
    <row r="164" spans="1:7">
      <c r="A164" s="51">
        <v>13</v>
      </c>
      <c r="B164" s="51" t="s">
        <v>175</v>
      </c>
      <c r="C164" s="51" t="s">
        <v>1281</v>
      </c>
      <c r="D164" s="51" t="s">
        <v>63</v>
      </c>
      <c r="E164" s="51" t="s">
        <v>48</v>
      </c>
      <c r="F164" s="51">
        <v>816</v>
      </c>
      <c r="G164" s="51">
        <v>101895</v>
      </c>
    </row>
    <row r="165" spans="1:7">
      <c r="A165" s="51">
        <v>13</v>
      </c>
      <c r="B165" s="51" t="s">
        <v>175</v>
      </c>
      <c r="C165" s="51" t="s">
        <v>1281</v>
      </c>
      <c r="D165" s="51" t="s">
        <v>63</v>
      </c>
      <c r="E165" s="51" t="s">
        <v>49</v>
      </c>
      <c r="F165" s="51">
        <v>1603</v>
      </c>
      <c r="G165" s="51">
        <v>101895</v>
      </c>
    </row>
    <row r="166" spans="1:7">
      <c r="A166" s="51">
        <v>13</v>
      </c>
      <c r="B166" s="51" t="s">
        <v>175</v>
      </c>
      <c r="C166" s="51" t="s">
        <v>1281</v>
      </c>
      <c r="D166" s="51" t="s">
        <v>63</v>
      </c>
      <c r="E166" s="51" t="s">
        <v>50</v>
      </c>
      <c r="F166" s="51">
        <v>1798</v>
      </c>
      <c r="G166" s="51">
        <v>101895</v>
      </c>
    </row>
    <row r="167" spans="1:7">
      <c r="A167" s="51">
        <v>13</v>
      </c>
      <c r="B167" s="51" t="s">
        <v>175</v>
      </c>
      <c r="C167" s="51" t="s">
        <v>1281</v>
      </c>
      <c r="D167" s="51" t="s">
        <v>63</v>
      </c>
      <c r="E167" s="51" t="s">
        <v>51</v>
      </c>
      <c r="F167" s="51">
        <v>1857</v>
      </c>
      <c r="G167" s="51">
        <v>101895</v>
      </c>
    </row>
    <row r="168" spans="1:7">
      <c r="A168" s="51">
        <v>13</v>
      </c>
      <c r="B168" s="51" t="s">
        <v>175</v>
      </c>
      <c r="C168" s="51" t="s">
        <v>1281</v>
      </c>
      <c r="D168" s="51" t="s">
        <v>63</v>
      </c>
      <c r="E168" s="51" t="s">
        <v>52</v>
      </c>
      <c r="F168" s="51">
        <v>14336</v>
      </c>
      <c r="G168" s="51">
        <v>101895</v>
      </c>
    </row>
    <row r="169" spans="1:7">
      <c r="A169" s="51">
        <v>13</v>
      </c>
      <c r="B169" s="51" t="s">
        <v>175</v>
      </c>
      <c r="C169" s="51" t="s">
        <v>1281</v>
      </c>
      <c r="D169" s="51" t="s">
        <v>63</v>
      </c>
      <c r="E169" s="51" t="s">
        <v>1272</v>
      </c>
      <c r="F169" s="51">
        <v>81485</v>
      </c>
      <c r="G169" s="51">
        <v>101895</v>
      </c>
    </row>
    <row r="170" spans="1:7">
      <c r="A170" s="51">
        <v>13</v>
      </c>
      <c r="B170" s="51" t="s">
        <v>175</v>
      </c>
      <c r="C170" s="51" t="s">
        <v>1281</v>
      </c>
      <c r="D170" s="51" t="s">
        <v>46</v>
      </c>
      <c r="E170" s="51" t="s">
        <v>48</v>
      </c>
      <c r="F170" s="51">
        <v>757</v>
      </c>
      <c r="G170" s="51">
        <v>106980</v>
      </c>
    </row>
    <row r="171" spans="1:7">
      <c r="A171" s="51">
        <v>13</v>
      </c>
      <c r="B171" s="51" t="s">
        <v>175</v>
      </c>
      <c r="C171" s="51" t="s">
        <v>1281</v>
      </c>
      <c r="D171" s="51" t="s">
        <v>46</v>
      </c>
      <c r="E171" s="51" t="s">
        <v>49</v>
      </c>
      <c r="F171" s="51">
        <v>1422</v>
      </c>
      <c r="G171" s="51">
        <v>106980</v>
      </c>
    </row>
    <row r="172" spans="1:7">
      <c r="A172" s="51">
        <v>13</v>
      </c>
      <c r="B172" s="51" t="s">
        <v>175</v>
      </c>
      <c r="C172" s="51" t="s">
        <v>1281</v>
      </c>
      <c r="D172" s="51" t="s">
        <v>46</v>
      </c>
      <c r="E172" s="51" t="s">
        <v>50</v>
      </c>
      <c r="F172" s="51">
        <v>1534</v>
      </c>
      <c r="G172" s="51">
        <v>106980</v>
      </c>
    </row>
    <row r="173" spans="1:7">
      <c r="A173" s="51">
        <v>13</v>
      </c>
      <c r="B173" s="51" t="s">
        <v>175</v>
      </c>
      <c r="C173" s="51" t="s">
        <v>1281</v>
      </c>
      <c r="D173" s="51" t="s">
        <v>46</v>
      </c>
      <c r="E173" s="51" t="s">
        <v>51</v>
      </c>
      <c r="F173" s="51">
        <v>1918</v>
      </c>
      <c r="G173" s="51">
        <v>106980</v>
      </c>
    </row>
    <row r="174" spans="1:7">
      <c r="A174" s="51">
        <v>13</v>
      </c>
      <c r="B174" s="51" t="s">
        <v>175</v>
      </c>
      <c r="C174" s="51" t="s">
        <v>1281</v>
      </c>
      <c r="D174" s="51" t="s">
        <v>46</v>
      </c>
      <c r="E174" s="51" t="s">
        <v>52</v>
      </c>
      <c r="F174" s="51">
        <v>14005</v>
      </c>
      <c r="G174" s="51">
        <v>106980</v>
      </c>
    </row>
    <row r="175" spans="1:7">
      <c r="A175" s="51">
        <v>13</v>
      </c>
      <c r="B175" s="51" t="s">
        <v>175</v>
      </c>
      <c r="C175" s="51" t="s">
        <v>1281</v>
      </c>
      <c r="D175" s="51" t="s">
        <v>46</v>
      </c>
      <c r="E175" s="51" t="s">
        <v>1272</v>
      </c>
      <c r="F175" s="51">
        <v>87344</v>
      </c>
      <c r="G175" s="51">
        <v>106980</v>
      </c>
    </row>
    <row r="176" spans="1:7">
      <c r="A176" s="51">
        <v>13</v>
      </c>
      <c r="B176" s="51" t="s">
        <v>175</v>
      </c>
      <c r="C176" s="51" t="s">
        <v>45</v>
      </c>
      <c r="D176" s="51" t="s">
        <v>63</v>
      </c>
      <c r="E176" s="51" t="s">
        <v>48</v>
      </c>
      <c r="F176" s="51">
        <v>175</v>
      </c>
      <c r="G176" s="51"/>
    </row>
    <row r="177" spans="1:7">
      <c r="A177" s="51">
        <v>13</v>
      </c>
      <c r="B177" s="51" t="s">
        <v>175</v>
      </c>
      <c r="C177" s="51" t="s">
        <v>45</v>
      </c>
      <c r="D177" s="51" t="s">
        <v>63</v>
      </c>
      <c r="E177" s="51" t="s">
        <v>49</v>
      </c>
      <c r="F177" s="51">
        <v>26</v>
      </c>
      <c r="G177" s="51"/>
    </row>
    <row r="178" spans="1:7">
      <c r="A178" s="51">
        <v>13</v>
      </c>
      <c r="B178" s="51" t="s">
        <v>175</v>
      </c>
      <c r="C178" s="51" t="s">
        <v>45</v>
      </c>
      <c r="D178" s="51" t="s">
        <v>63</v>
      </c>
      <c r="E178" s="51" t="s">
        <v>50</v>
      </c>
      <c r="F178" s="51">
        <v>11</v>
      </c>
      <c r="G178" s="51"/>
    </row>
    <row r="179" spans="1:7">
      <c r="A179" s="51">
        <v>13</v>
      </c>
      <c r="B179" s="51" t="s">
        <v>175</v>
      </c>
      <c r="C179" s="51" t="s">
        <v>45</v>
      </c>
      <c r="D179" s="51" t="s">
        <v>63</v>
      </c>
      <c r="E179" s="51" t="s">
        <v>51</v>
      </c>
      <c r="F179" s="51">
        <v>9</v>
      </c>
      <c r="G179" s="51"/>
    </row>
    <row r="180" spans="1:7">
      <c r="A180" s="51">
        <v>13</v>
      </c>
      <c r="B180" s="51" t="s">
        <v>175</v>
      </c>
      <c r="C180" s="51" t="s">
        <v>45</v>
      </c>
      <c r="D180" s="51" t="s">
        <v>63</v>
      </c>
      <c r="E180" s="51" t="s">
        <v>52</v>
      </c>
      <c r="F180" s="51">
        <v>34</v>
      </c>
      <c r="G180" s="51"/>
    </row>
    <row r="181" spans="1:7">
      <c r="A181" s="51">
        <v>13</v>
      </c>
      <c r="B181" s="51" t="s">
        <v>175</v>
      </c>
      <c r="C181" s="51" t="s">
        <v>45</v>
      </c>
      <c r="D181" s="51" t="s">
        <v>63</v>
      </c>
      <c r="E181" s="51" t="s">
        <v>1272</v>
      </c>
      <c r="F181" s="51">
        <v>101</v>
      </c>
      <c r="G181" s="51"/>
    </row>
    <row r="182" spans="1:7">
      <c r="A182" s="51">
        <v>13</v>
      </c>
      <c r="B182" s="51" t="s">
        <v>175</v>
      </c>
      <c r="C182" s="51" t="s">
        <v>45</v>
      </c>
      <c r="D182" s="51" t="s">
        <v>46</v>
      </c>
      <c r="E182" s="51" t="s">
        <v>48</v>
      </c>
      <c r="F182" s="51">
        <v>145</v>
      </c>
      <c r="G182" s="51"/>
    </row>
    <row r="183" spans="1:7">
      <c r="A183" s="51">
        <v>13</v>
      </c>
      <c r="B183" s="51" t="s">
        <v>175</v>
      </c>
      <c r="C183" s="51" t="s">
        <v>45</v>
      </c>
      <c r="D183" s="51" t="s">
        <v>46</v>
      </c>
      <c r="E183" s="51" t="s">
        <v>49</v>
      </c>
      <c r="F183" s="51">
        <v>28</v>
      </c>
      <c r="G183" s="51"/>
    </row>
    <row r="184" spans="1:7">
      <c r="A184" s="51">
        <v>13</v>
      </c>
      <c r="B184" s="51" t="s">
        <v>175</v>
      </c>
      <c r="C184" s="51" t="s">
        <v>45</v>
      </c>
      <c r="D184" s="51" t="s">
        <v>46</v>
      </c>
      <c r="E184" s="51" t="s">
        <v>50</v>
      </c>
      <c r="F184" s="51">
        <v>16</v>
      </c>
      <c r="G184" s="51"/>
    </row>
    <row r="185" spans="1:7">
      <c r="A185" s="51">
        <v>13</v>
      </c>
      <c r="B185" s="51" t="s">
        <v>175</v>
      </c>
      <c r="C185" s="51" t="s">
        <v>45</v>
      </c>
      <c r="D185" s="51" t="s">
        <v>46</v>
      </c>
      <c r="E185" s="51" t="s">
        <v>51</v>
      </c>
      <c r="F185" s="51">
        <v>4</v>
      </c>
      <c r="G185" s="51"/>
    </row>
    <row r="186" spans="1:7">
      <c r="A186" s="51">
        <v>13</v>
      </c>
      <c r="B186" s="51" t="s">
        <v>175</v>
      </c>
      <c r="C186" s="51" t="s">
        <v>45</v>
      </c>
      <c r="D186" s="51" t="s">
        <v>46</v>
      </c>
      <c r="E186" s="51" t="s">
        <v>52</v>
      </c>
      <c r="F186" s="51">
        <v>31</v>
      </c>
      <c r="G186" s="51"/>
    </row>
    <row r="187" spans="1:7">
      <c r="A187" s="51">
        <v>13</v>
      </c>
      <c r="B187" s="51" t="s">
        <v>175</v>
      </c>
      <c r="C187" s="51" t="s">
        <v>45</v>
      </c>
      <c r="D187" s="51" t="s">
        <v>46</v>
      </c>
      <c r="E187" s="51" t="s">
        <v>1272</v>
      </c>
      <c r="F187" s="51">
        <v>127</v>
      </c>
      <c r="G187" s="51"/>
    </row>
    <row r="188" spans="1:7">
      <c r="A188" s="51">
        <v>15</v>
      </c>
      <c r="B188" s="51" t="s">
        <v>176</v>
      </c>
      <c r="C188" s="51" t="s">
        <v>3706</v>
      </c>
      <c r="D188" s="51" t="s">
        <v>63</v>
      </c>
      <c r="E188" s="51" t="s">
        <v>249</v>
      </c>
      <c r="F188" s="51">
        <v>123</v>
      </c>
      <c r="G188" s="51"/>
    </row>
    <row r="189" spans="1:7">
      <c r="A189" s="51">
        <v>15</v>
      </c>
      <c r="B189" s="51" t="s">
        <v>176</v>
      </c>
      <c r="C189" s="51" t="s">
        <v>3706</v>
      </c>
      <c r="D189" s="51" t="s">
        <v>63</v>
      </c>
      <c r="E189" s="51" t="s">
        <v>52</v>
      </c>
      <c r="F189" s="51">
        <v>21</v>
      </c>
      <c r="G189" s="51"/>
    </row>
    <row r="190" spans="1:7">
      <c r="A190" s="51">
        <v>15</v>
      </c>
      <c r="B190" s="51" t="s">
        <v>176</v>
      </c>
      <c r="C190" s="51" t="s">
        <v>3706</v>
      </c>
      <c r="D190" s="51" t="s">
        <v>63</v>
      </c>
      <c r="E190" s="51" t="s">
        <v>1272</v>
      </c>
      <c r="F190" s="51">
        <v>239</v>
      </c>
      <c r="G190" s="51"/>
    </row>
    <row r="191" spans="1:7">
      <c r="A191" s="51">
        <v>15</v>
      </c>
      <c r="B191" s="51" t="s">
        <v>176</v>
      </c>
      <c r="C191" s="51" t="s">
        <v>3706</v>
      </c>
      <c r="D191" s="51" t="s">
        <v>46</v>
      </c>
      <c r="E191" s="51" t="s">
        <v>249</v>
      </c>
      <c r="F191" s="51">
        <v>119</v>
      </c>
      <c r="G191" s="51"/>
    </row>
    <row r="192" spans="1:7">
      <c r="A192" s="51">
        <v>15</v>
      </c>
      <c r="B192" s="51" t="s">
        <v>176</v>
      </c>
      <c r="C192" s="51" t="s">
        <v>3706</v>
      </c>
      <c r="D192" s="51" t="s">
        <v>46</v>
      </c>
      <c r="E192" s="51" t="s">
        <v>51</v>
      </c>
      <c r="F192" s="51">
        <v>1</v>
      </c>
      <c r="G192" s="51"/>
    </row>
    <row r="193" spans="1:7">
      <c r="A193" s="51">
        <v>15</v>
      </c>
      <c r="B193" s="51" t="s">
        <v>176</v>
      </c>
      <c r="C193" s="51" t="s">
        <v>3706</v>
      </c>
      <c r="D193" s="51" t="s">
        <v>46</v>
      </c>
      <c r="E193" s="51" t="s">
        <v>52</v>
      </c>
      <c r="F193" s="51">
        <v>2</v>
      </c>
      <c r="G193" s="51"/>
    </row>
    <row r="194" spans="1:7">
      <c r="A194" s="51">
        <v>15</v>
      </c>
      <c r="B194" s="51" t="s">
        <v>176</v>
      </c>
      <c r="C194" s="51" t="s">
        <v>3706</v>
      </c>
      <c r="D194" s="51" t="s">
        <v>46</v>
      </c>
      <c r="E194" s="51" t="s">
        <v>1272</v>
      </c>
      <c r="F194" s="51">
        <v>26</v>
      </c>
      <c r="G194" s="51"/>
    </row>
    <row r="195" spans="1:7">
      <c r="A195" s="51">
        <v>15</v>
      </c>
      <c r="B195" s="51" t="s">
        <v>176</v>
      </c>
      <c r="C195" s="51" t="s">
        <v>1280</v>
      </c>
      <c r="D195" s="51" t="s">
        <v>63</v>
      </c>
      <c r="E195" s="51" t="s">
        <v>48</v>
      </c>
      <c r="F195" s="51">
        <v>35</v>
      </c>
      <c r="G195" s="51">
        <v>603</v>
      </c>
    </row>
    <row r="196" spans="1:7">
      <c r="A196" s="51">
        <v>15</v>
      </c>
      <c r="B196" s="51" t="s">
        <v>176</v>
      </c>
      <c r="C196" s="51" t="s">
        <v>1280</v>
      </c>
      <c r="D196" s="51" t="s">
        <v>63</v>
      </c>
      <c r="E196" s="51" t="s">
        <v>49</v>
      </c>
      <c r="F196" s="51">
        <v>144</v>
      </c>
      <c r="G196" s="51">
        <v>603</v>
      </c>
    </row>
    <row r="197" spans="1:7">
      <c r="A197" s="51">
        <v>15</v>
      </c>
      <c r="B197" s="51" t="s">
        <v>176</v>
      </c>
      <c r="C197" s="51" t="s">
        <v>1280</v>
      </c>
      <c r="D197" s="51" t="s">
        <v>63</v>
      </c>
      <c r="E197" s="51" t="s">
        <v>50</v>
      </c>
      <c r="F197" s="51">
        <v>134</v>
      </c>
      <c r="G197" s="51">
        <v>603</v>
      </c>
    </row>
    <row r="198" spans="1:7">
      <c r="A198" s="51">
        <v>15</v>
      </c>
      <c r="B198" s="51" t="s">
        <v>176</v>
      </c>
      <c r="C198" s="51" t="s">
        <v>1280</v>
      </c>
      <c r="D198" s="51" t="s">
        <v>63</v>
      </c>
      <c r="E198" s="51" t="s">
        <v>51</v>
      </c>
      <c r="F198" s="51">
        <v>45</v>
      </c>
      <c r="G198" s="51">
        <v>603</v>
      </c>
    </row>
    <row r="199" spans="1:7">
      <c r="A199" s="51">
        <v>15</v>
      </c>
      <c r="B199" s="51" t="s">
        <v>176</v>
      </c>
      <c r="C199" s="51" t="s">
        <v>1280</v>
      </c>
      <c r="D199" s="51" t="s">
        <v>63</v>
      </c>
      <c r="E199" s="51" t="s">
        <v>52</v>
      </c>
      <c r="F199" s="51">
        <v>132</v>
      </c>
      <c r="G199" s="51">
        <v>603</v>
      </c>
    </row>
    <row r="200" spans="1:7">
      <c r="A200" s="51">
        <v>15</v>
      </c>
      <c r="B200" s="51" t="s">
        <v>176</v>
      </c>
      <c r="C200" s="51" t="s">
        <v>1280</v>
      </c>
      <c r="D200" s="51" t="s">
        <v>63</v>
      </c>
      <c r="E200" s="51" t="s">
        <v>1272</v>
      </c>
      <c r="F200" s="51">
        <v>113</v>
      </c>
      <c r="G200" s="51">
        <v>603</v>
      </c>
    </row>
    <row r="201" spans="1:7">
      <c r="A201" s="51">
        <v>15</v>
      </c>
      <c r="B201" s="51" t="s">
        <v>176</v>
      </c>
      <c r="C201" s="51" t="s">
        <v>1280</v>
      </c>
      <c r="D201" s="51" t="s">
        <v>46</v>
      </c>
      <c r="E201" s="51" t="s">
        <v>48</v>
      </c>
      <c r="F201" s="51">
        <v>40</v>
      </c>
      <c r="G201" s="51">
        <v>515</v>
      </c>
    </row>
    <row r="202" spans="1:7">
      <c r="A202" s="51">
        <v>15</v>
      </c>
      <c r="B202" s="51" t="s">
        <v>176</v>
      </c>
      <c r="C202" s="51" t="s">
        <v>1280</v>
      </c>
      <c r="D202" s="51" t="s">
        <v>46</v>
      </c>
      <c r="E202" s="51" t="s">
        <v>49</v>
      </c>
      <c r="F202" s="51">
        <v>107</v>
      </c>
      <c r="G202" s="51">
        <v>515</v>
      </c>
    </row>
    <row r="203" spans="1:7">
      <c r="A203" s="51">
        <v>15</v>
      </c>
      <c r="B203" s="51" t="s">
        <v>176</v>
      </c>
      <c r="C203" s="51" t="s">
        <v>1280</v>
      </c>
      <c r="D203" s="51" t="s">
        <v>46</v>
      </c>
      <c r="E203" s="51" t="s">
        <v>50</v>
      </c>
      <c r="F203" s="51">
        <v>111</v>
      </c>
      <c r="G203" s="51">
        <v>515</v>
      </c>
    </row>
    <row r="204" spans="1:7">
      <c r="A204" s="51">
        <v>15</v>
      </c>
      <c r="B204" s="51" t="s">
        <v>176</v>
      </c>
      <c r="C204" s="51" t="s">
        <v>1280</v>
      </c>
      <c r="D204" s="51" t="s">
        <v>46</v>
      </c>
      <c r="E204" s="51" t="s">
        <v>51</v>
      </c>
      <c r="F204" s="51">
        <v>58</v>
      </c>
      <c r="G204" s="51">
        <v>515</v>
      </c>
    </row>
    <row r="205" spans="1:7">
      <c r="A205" s="51">
        <v>15</v>
      </c>
      <c r="B205" s="51" t="s">
        <v>176</v>
      </c>
      <c r="C205" s="51" t="s">
        <v>1280</v>
      </c>
      <c r="D205" s="51" t="s">
        <v>46</v>
      </c>
      <c r="E205" s="51" t="s">
        <v>52</v>
      </c>
      <c r="F205" s="51">
        <v>87</v>
      </c>
      <c r="G205" s="51">
        <v>515</v>
      </c>
    </row>
    <row r="206" spans="1:7">
      <c r="A206" s="51">
        <v>15</v>
      </c>
      <c r="B206" s="51" t="s">
        <v>176</v>
      </c>
      <c r="C206" s="51" t="s">
        <v>1280</v>
      </c>
      <c r="D206" s="51" t="s">
        <v>46</v>
      </c>
      <c r="E206" s="51" t="s">
        <v>1272</v>
      </c>
      <c r="F206" s="51">
        <v>112</v>
      </c>
      <c r="G206" s="51">
        <v>515</v>
      </c>
    </row>
    <row r="207" spans="1:7">
      <c r="A207" s="51">
        <v>15</v>
      </c>
      <c r="B207" s="51" t="s">
        <v>176</v>
      </c>
      <c r="C207" s="51" t="s">
        <v>1281</v>
      </c>
      <c r="D207" s="51" t="s">
        <v>63</v>
      </c>
      <c r="E207" s="51" t="s">
        <v>48</v>
      </c>
      <c r="F207" s="51">
        <v>3</v>
      </c>
      <c r="G207" s="51">
        <v>1395</v>
      </c>
    </row>
    <row r="208" spans="1:7">
      <c r="A208" s="51">
        <v>15</v>
      </c>
      <c r="B208" s="51" t="s">
        <v>176</v>
      </c>
      <c r="C208" s="51" t="s">
        <v>1281</v>
      </c>
      <c r="D208" s="51" t="s">
        <v>63</v>
      </c>
      <c r="E208" s="51" t="s">
        <v>49</v>
      </c>
      <c r="F208" s="51">
        <v>3</v>
      </c>
      <c r="G208" s="51">
        <v>1395</v>
      </c>
    </row>
    <row r="209" spans="1:7">
      <c r="A209" s="51">
        <v>15</v>
      </c>
      <c r="B209" s="51" t="s">
        <v>176</v>
      </c>
      <c r="C209" s="51" t="s">
        <v>1281</v>
      </c>
      <c r="D209" s="51" t="s">
        <v>63</v>
      </c>
      <c r="E209" s="51" t="s">
        <v>50</v>
      </c>
      <c r="F209" s="51">
        <v>7</v>
      </c>
      <c r="G209" s="51">
        <v>1395</v>
      </c>
    </row>
    <row r="210" spans="1:7">
      <c r="A210" s="51">
        <v>15</v>
      </c>
      <c r="B210" s="51" t="s">
        <v>176</v>
      </c>
      <c r="C210" s="51" t="s">
        <v>1281</v>
      </c>
      <c r="D210" s="51" t="s">
        <v>63</v>
      </c>
      <c r="E210" s="51" t="s">
        <v>51</v>
      </c>
      <c r="F210" s="51">
        <v>14</v>
      </c>
      <c r="G210" s="51">
        <v>1395</v>
      </c>
    </row>
    <row r="211" spans="1:7">
      <c r="A211" s="51">
        <v>15</v>
      </c>
      <c r="B211" s="51" t="s">
        <v>176</v>
      </c>
      <c r="C211" s="51" t="s">
        <v>1281</v>
      </c>
      <c r="D211" s="51" t="s">
        <v>63</v>
      </c>
      <c r="E211" s="51" t="s">
        <v>52</v>
      </c>
      <c r="F211" s="51">
        <v>228</v>
      </c>
      <c r="G211" s="51">
        <v>1395</v>
      </c>
    </row>
    <row r="212" spans="1:7">
      <c r="A212" s="51">
        <v>15</v>
      </c>
      <c r="B212" s="51" t="s">
        <v>176</v>
      </c>
      <c r="C212" s="51" t="s">
        <v>1281</v>
      </c>
      <c r="D212" s="51" t="s">
        <v>63</v>
      </c>
      <c r="E212" s="51" t="s">
        <v>1272</v>
      </c>
      <c r="F212" s="51">
        <v>1140</v>
      </c>
      <c r="G212" s="51">
        <v>1395</v>
      </c>
    </row>
    <row r="213" spans="1:7">
      <c r="A213" s="51">
        <v>15</v>
      </c>
      <c r="B213" s="51" t="s">
        <v>176</v>
      </c>
      <c r="C213" s="51" t="s">
        <v>1281</v>
      </c>
      <c r="D213" s="51" t="s">
        <v>46</v>
      </c>
      <c r="E213" s="51" t="s">
        <v>49</v>
      </c>
      <c r="F213" s="51">
        <v>5</v>
      </c>
      <c r="G213" s="51">
        <v>1180</v>
      </c>
    </row>
    <row r="214" spans="1:7">
      <c r="A214" s="51">
        <v>15</v>
      </c>
      <c r="B214" s="51" t="s">
        <v>176</v>
      </c>
      <c r="C214" s="51" t="s">
        <v>1281</v>
      </c>
      <c r="D214" s="51" t="s">
        <v>46</v>
      </c>
      <c r="E214" s="51" t="s">
        <v>50</v>
      </c>
      <c r="F214" s="51">
        <v>4</v>
      </c>
      <c r="G214" s="51">
        <v>1180</v>
      </c>
    </row>
    <row r="215" spans="1:7">
      <c r="A215" s="51">
        <v>15</v>
      </c>
      <c r="B215" s="51" t="s">
        <v>176</v>
      </c>
      <c r="C215" s="51" t="s">
        <v>1281</v>
      </c>
      <c r="D215" s="51" t="s">
        <v>46</v>
      </c>
      <c r="E215" s="51" t="s">
        <v>51</v>
      </c>
      <c r="F215" s="51">
        <v>13</v>
      </c>
      <c r="G215" s="51">
        <v>1180</v>
      </c>
    </row>
    <row r="216" spans="1:7">
      <c r="A216" s="51">
        <v>15</v>
      </c>
      <c r="B216" s="51" t="s">
        <v>176</v>
      </c>
      <c r="C216" s="51" t="s">
        <v>1281</v>
      </c>
      <c r="D216" s="51" t="s">
        <v>46</v>
      </c>
      <c r="E216" s="51" t="s">
        <v>52</v>
      </c>
      <c r="F216" s="51">
        <v>142</v>
      </c>
      <c r="G216" s="51">
        <v>1180</v>
      </c>
    </row>
    <row r="217" spans="1:7">
      <c r="A217" s="51">
        <v>15</v>
      </c>
      <c r="B217" s="51" t="s">
        <v>176</v>
      </c>
      <c r="C217" s="51" t="s">
        <v>1281</v>
      </c>
      <c r="D217" s="51" t="s">
        <v>46</v>
      </c>
      <c r="E217" s="51" t="s">
        <v>1272</v>
      </c>
      <c r="F217" s="51">
        <v>1016</v>
      </c>
      <c r="G217" s="51">
        <v>1180</v>
      </c>
    </row>
    <row r="218" spans="1:7">
      <c r="A218" s="51">
        <v>15</v>
      </c>
      <c r="B218" s="51" t="s">
        <v>176</v>
      </c>
      <c r="C218" s="51" t="s">
        <v>45</v>
      </c>
      <c r="D218" s="51" t="s">
        <v>63</v>
      </c>
      <c r="E218" s="51" t="s">
        <v>48</v>
      </c>
      <c r="F218" s="51">
        <v>9</v>
      </c>
      <c r="G218" s="51"/>
    </row>
    <row r="219" spans="1:7">
      <c r="A219" s="51">
        <v>15</v>
      </c>
      <c r="B219" s="51" t="s">
        <v>176</v>
      </c>
      <c r="C219" s="51" t="s">
        <v>45</v>
      </c>
      <c r="D219" s="51" t="s">
        <v>63</v>
      </c>
      <c r="E219" s="51" t="s">
        <v>1272</v>
      </c>
      <c r="F219" s="51">
        <v>3</v>
      </c>
      <c r="G219" s="51"/>
    </row>
    <row r="220" spans="1:7">
      <c r="A220" s="51">
        <v>15</v>
      </c>
      <c r="B220" s="51" t="s">
        <v>176</v>
      </c>
      <c r="C220" s="51" t="s">
        <v>45</v>
      </c>
      <c r="D220" s="51" t="s">
        <v>46</v>
      </c>
      <c r="E220" s="51" t="s">
        <v>48</v>
      </c>
      <c r="F220" s="51">
        <v>9</v>
      </c>
      <c r="G220" s="51"/>
    </row>
    <row r="221" spans="1:7">
      <c r="A221" s="51">
        <v>15</v>
      </c>
      <c r="B221" s="51" t="s">
        <v>176</v>
      </c>
      <c r="C221" s="51" t="s">
        <v>45</v>
      </c>
      <c r="D221" s="51" t="s">
        <v>46</v>
      </c>
      <c r="E221" s="51" t="s">
        <v>49</v>
      </c>
      <c r="F221" s="51">
        <v>1</v>
      </c>
      <c r="G221" s="51"/>
    </row>
    <row r="222" spans="1:7">
      <c r="A222" s="51">
        <v>15</v>
      </c>
      <c r="B222" s="51" t="s">
        <v>176</v>
      </c>
      <c r="C222" s="51" t="s">
        <v>45</v>
      </c>
      <c r="D222" s="51" t="s">
        <v>46</v>
      </c>
      <c r="E222" s="51" t="s">
        <v>1272</v>
      </c>
      <c r="F222" s="51">
        <v>1</v>
      </c>
      <c r="G222" s="51"/>
    </row>
    <row r="223" spans="1:7">
      <c r="A223" s="51">
        <v>17</v>
      </c>
      <c r="B223" s="51" t="s">
        <v>177</v>
      </c>
      <c r="C223" s="51" t="s">
        <v>3706</v>
      </c>
      <c r="D223" s="51" t="s">
        <v>63</v>
      </c>
      <c r="E223" s="51" t="s">
        <v>249</v>
      </c>
      <c r="F223" s="51">
        <v>505</v>
      </c>
      <c r="G223" s="51"/>
    </row>
    <row r="224" spans="1:7">
      <c r="A224" s="51">
        <v>17</v>
      </c>
      <c r="B224" s="51" t="s">
        <v>177</v>
      </c>
      <c r="C224" s="51" t="s">
        <v>3706</v>
      </c>
      <c r="D224" s="51" t="s">
        <v>63</v>
      </c>
      <c r="E224" s="51" t="s">
        <v>50</v>
      </c>
      <c r="F224" s="51">
        <v>1</v>
      </c>
      <c r="G224" s="51"/>
    </row>
    <row r="225" spans="1:7">
      <c r="A225" s="51">
        <v>17</v>
      </c>
      <c r="B225" s="51" t="s">
        <v>177</v>
      </c>
      <c r="C225" s="51" t="s">
        <v>3706</v>
      </c>
      <c r="D225" s="51" t="s">
        <v>63</v>
      </c>
      <c r="E225" s="51" t="s">
        <v>51</v>
      </c>
      <c r="F225" s="51">
        <v>2</v>
      </c>
      <c r="G225" s="51"/>
    </row>
    <row r="226" spans="1:7">
      <c r="A226" s="51">
        <v>17</v>
      </c>
      <c r="B226" s="51" t="s">
        <v>177</v>
      </c>
      <c r="C226" s="51" t="s">
        <v>3706</v>
      </c>
      <c r="D226" s="51" t="s">
        <v>63</v>
      </c>
      <c r="E226" s="51" t="s">
        <v>52</v>
      </c>
      <c r="F226" s="51">
        <v>10</v>
      </c>
      <c r="G226" s="51"/>
    </row>
    <row r="227" spans="1:7">
      <c r="A227" s="51">
        <v>17</v>
      </c>
      <c r="B227" s="51" t="s">
        <v>177</v>
      </c>
      <c r="C227" s="51" t="s">
        <v>3706</v>
      </c>
      <c r="D227" s="51" t="s">
        <v>63</v>
      </c>
      <c r="E227" s="51" t="s">
        <v>1272</v>
      </c>
      <c r="F227" s="51">
        <v>108</v>
      </c>
      <c r="G227" s="51"/>
    </row>
    <row r="228" spans="1:7">
      <c r="A228" s="51">
        <v>17</v>
      </c>
      <c r="B228" s="51" t="s">
        <v>177</v>
      </c>
      <c r="C228" s="51" t="s">
        <v>3706</v>
      </c>
      <c r="D228" s="51" t="s">
        <v>46</v>
      </c>
      <c r="E228" s="51" t="s">
        <v>249</v>
      </c>
      <c r="F228" s="51">
        <v>455</v>
      </c>
      <c r="G228" s="51"/>
    </row>
    <row r="229" spans="1:7">
      <c r="A229" s="51">
        <v>17</v>
      </c>
      <c r="B229" s="51" t="s">
        <v>177</v>
      </c>
      <c r="C229" s="51" t="s">
        <v>3706</v>
      </c>
      <c r="D229" s="51" t="s">
        <v>46</v>
      </c>
      <c r="E229" s="51" t="s">
        <v>50</v>
      </c>
      <c r="F229" s="51">
        <v>7</v>
      </c>
      <c r="G229" s="51"/>
    </row>
    <row r="230" spans="1:7">
      <c r="A230" s="51">
        <v>17</v>
      </c>
      <c r="B230" s="51" t="s">
        <v>177</v>
      </c>
      <c r="C230" s="51" t="s">
        <v>3706</v>
      </c>
      <c r="D230" s="51" t="s">
        <v>46</v>
      </c>
      <c r="E230" s="51" t="s">
        <v>51</v>
      </c>
      <c r="F230" s="51">
        <v>1</v>
      </c>
      <c r="G230" s="51"/>
    </row>
    <row r="231" spans="1:7">
      <c r="A231" s="51">
        <v>17</v>
      </c>
      <c r="B231" s="51" t="s">
        <v>177</v>
      </c>
      <c r="C231" s="51" t="s">
        <v>3706</v>
      </c>
      <c r="D231" s="51" t="s">
        <v>46</v>
      </c>
      <c r="E231" s="51" t="s">
        <v>52</v>
      </c>
      <c r="F231" s="51">
        <v>1</v>
      </c>
      <c r="G231" s="51"/>
    </row>
    <row r="232" spans="1:7">
      <c r="A232" s="51">
        <v>17</v>
      </c>
      <c r="B232" s="51" t="s">
        <v>177</v>
      </c>
      <c r="C232" s="51" t="s">
        <v>3706</v>
      </c>
      <c r="D232" s="51" t="s">
        <v>46</v>
      </c>
      <c r="E232" s="51" t="s">
        <v>1272</v>
      </c>
      <c r="F232" s="51">
        <v>2</v>
      </c>
      <c r="G232" s="51"/>
    </row>
    <row r="233" spans="1:7">
      <c r="A233" s="51">
        <v>17</v>
      </c>
      <c r="B233" s="51" t="s">
        <v>177</v>
      </c>
      <c r="C233" s="51" t="s">
        <v>1280</v>
      </c>
      <c r="D233" s="51" t="s">
        <v>63</v>
      </c>
      <c r="E233" s="51" t="s">
        <v>48</v>
      </c>
      <c r="F233" s="51">
        <v>174</v>
      </c>
      <c r="G233" s="51">
        <v>1899</v>
      </c>
    </row>
    <row r="234" spans="1:7">
      <c r="A234" s="51">
        <v>17</v>
      </c>
      <c r="B234" s="51" t="s">
        <v>177</v>
      </c>
      <c r="C234" s="51" t="s">
        <v>1280</v>
      </c>
      <c r="D234" s="51" t="s">
        <v>63</v>
      </c>
      <c r="E234" s="51" t="s">
        <v>49</v>
      </c>
      <c r="F234" s="51">
        <v>541</v>
      </c>
      <c r="G234" s="51">
        <v>1899</v>
      </c>
    </row>
    <row r="235" spans="1:7">
      <c r="A235" s="51">
        <v>17</v>
      </c>
      <c r="B235" s="51" t="s">
        <v>177</v>
      </c>
      <c r="C235" s="51" t="s">
        <v>1280</v>
      </c>
      <c r="D235" s="51" t="s">
        <v>63</v>
      </c>
      <c r="E235" s="51" t="s">
        <v>50</v>
      </c>
      <c r="F235" s="51">
        <v>479</v>
      </c>
      <c r="G235" s="51">
        <v>1899</v>
      </c>
    </row>
    <row r="236" spans="1:7">
      <c r="A236" s="51">
        <v>17</v>
      </c>
      <c r="B236" s="51" t="s">
        <v>177</v>
      </c>
      <c r="C236" s="51" t="s">
        <v>1280</v>
      </c>
      <c r="D236" s="51" t="s">
        <v>63</v>
      </c>
      <c r="E236" s="51" t="s">
        <v>51</v>
      </c>
      <c r="F236" s="51">
        <v>191</v>
      </c>
      <c r="G236" s="51">
        <v>1899</v>
      </c>
    </row>
    <row r="237" spans="1:7">
      <c r="A237" s="51">
        <v>17</v>
      </c>
      <c r="B237" s="51" t="s">
        <v>177</v>
      </c>
      <c r="C237" s="51" t="s">
        <v>1280</v>
      </c>
      <c r="D237" s="51" t="s">
        <v>63</v>
      </c>
      <c r="E237" s="51" t="s">
        <v>52</v>
      </c>
      <c r="F237" s="51">
        <v>263</v>
      </c>
      <c r="G237" s="51">
        <v>1899</v>
      </c>
    </row>
    <row r="238" spans="1:7">
      <c r="A238" s="51">
        <v>17</v>
      </c>
      <c r="B238" s="51" t="s">
        <v>177</v>
      </c>
      <c r="C238" s="51" t="s">
        <v>1280</v>
      </c>
      <c r="D238" s="51" t="s">
        <v>63</v>
      </c>
      <c r="E238" s="51" t="s">
        <v>1272</v>
      </c>
      <c r="F238" s="51">
        <v>251</v>
      </c>
      <c r="G238" s="51">
        <v>1899</v>
      </c>
    </row>
    <row r="239" spans="1:7">
      <c r="A239" s="51">
        <v>17</v>
      </c>
      <c r="B239" s="51" t="s">
        <v>177</v>
      </c>
      <c r="C239" s="51" t="s">
        <v>1280</v>
      </c>
      <c r="D239" s="51" t="s">
        <v>46</v>
      </c>
      <c r="E239" s="51" t="s">
        <v>48</v>
      </c>
      <c r="F239" s="51">
        <v>206</v>
      </c>
      <c r="G239" s="51">
        <v>2076</v>
      </c>
    </row>
    <row r="240" spans="1:7">
      <c r="A240" s="51">
        <v>17</v>
      </c>
      <c r="B240" s="51" t="s">
        <v>177</v>
      </c>
      <c r="C240" s="51" t="s">
        <v>1280</v>
      </c>
      <c r="D240" s="51" t="s">
        <v>46</v>
      </c>
      <c r="E240" s="51" t="s">
        <v>49</v>
      </c>
      <c r="F240" s="51">
        <v>574</v>
      </c>
      <c r="G240" s="51">
        <v>2076</v>
      </c>
    </row>
    <row r="241" spans="1:7">
      <c r="A241" s="51">
        <v>17</v>
      </c>
      <c r="B241" s="51" t="s">
        <v>177</v>
      </c>
      <c r="C241" s="51" t="s">
        <v>1280</v>
      </c>
      <c r="D241" s="51" t="s">
        <v>46</v>
      </c>
      <c r="E241" s="51" t="s">
        <v>50</v>
      </c>
      <c r="F241" s="51">
        <v>449</v>
      </c>
      <c r="G241" s="51">
        <v>2076</v>
      </c>
    </row>
    <row r="242" spans="1:7">
      <c r="A242" s="51">
        <v>17</v>
      </c>
      <c r="B242" s="51" t="s">
        <v>177</v>
      </c>
      <c r="C242" s="51" t="s">
        <v>1280</v>
      </c>
      <c r="D242" s="51" t="s">
        <v>46</v>
      </c>
      <c r="E242" s="51" t="s">
        <v>51</v>
      </c>
      <c r="F242" s="51">
        <v>237</v>
      </c>
      <c r="G242" s="51">
        <v>2076</v>
      </c>
    </row>
    <row r="243" spans="1:7">
      <c r="A243" s="51">
        <v>17</v>
      </c>
      <c r="B243" s="51" t="s">
        <v>177</v>
      </c>
      <c r="C243" s="51" t="s">
        <v>1280</v>
      </c>
      <c r="D243" s="51" t="s">
        <v>46</v>
      </c>
      <c r="E243" s="51" t="s">
        <v>52</v>
      </c>
      <c r="F243" s="51">
        <v>298</v>
      </c>
      <c r="G243" s="51">
        <v>2076</v>
      </c>
    </row>
    <row r="244" spans="1:7">
      <c r="A244" s="51">
        <v>17</v>
      </c>
      <c r="B244" s="51" t="s">
        <v>177</v>
      </c>
      <c r="C244" s="51" t="s">
        <v>1280</v>
      </c>
      <c r="D244" s="51" t="s">
        <v>46</v>
      </c>
      <c r="E244" s="51" t="s">
        <v>1272</v>
      </c>
      <c r="F244" s="51">
        <v>312</v>
      </c>
      <c r="G244" s="51">
        <v>2076</v>
      </c>
    </row>
    <row r="245" spans="1:7">
      <c r="A245" s="51">
        <v>17</v>
      </c>
      <c r="B245" s="51" t="s">
        <v>177</v>
      </c>
      <c r="C245" s="51" t="s">
        <v>1281</v>
      </c>
      <c r="D245" s="51" t="s">
        <v>63</v>
      </c>
      <c r="E245" s="51" t="s">
        <v>48</v>
      </c>
      <c r="F245" s="51">
        <v>27</v>
      </c>
      <c r="G245" s="51">
        <v>4878</v>
      </c>
    </row>
    <row r="246" spans="1:7">
      <c r="A246" s="51">
        <v>17</v>
      </c>
      <c r="B246" s="51" t="s">
        <v>177</v>
      </c>
      <c r="C246" s="51" t="s">
        <v>1281</v>
      </c>
      <c r="D246" s="51" t="s">
        <v>63</v>
      </c>
      <c r="E246" s="51" t="s">
        <v>49</v>
      </c>
      <c r="F246" s="51">
        <v>27</v>
      </c>
      <c r="G246" s="51">
        <v>4878</v>
      </c>
    </row>
    <row r="247" spans="1:7">
      <c r="A247" s="51">
        <v>17</v>
      </c>
      <c r="B247" s="51" t="s">
        <v>177</v>
      </c>
      <c r="C247" s="51" t="s">
        <v>1281</v>
      </c>
      <c r="D247" s="51" t="s">
        <v>63</v>
      </c>
      <c r="E247" s="51" t="s">
        <v>50</v>
      </c>
      <c r="F247" s="51">
        <v>66</v>
      </c>
      <c r="G247" s="51">
        <v>4878</v>
      </c>
    </row>
    <row r="248" spans="1:7">
      <c r="A248" s="51">
        <v>17</v>
      </c>
      <c r="B248" s="51" t="s">
        <v>177</v>
      </c>
      <c r="C248" s="51" t="s">
        <v>1281</v>
      </c>
      <c r="D248" s="51" t="s">
        <v>63</v>
      </c>
      <c r="E248" s="51" t="s">
        <v>51</v>
      </c>
      <c r="F248" s="51">
        <v>86</v>
      </c>
      <c r="G248" s="51">
        <v>4878</v>
      </c>
    </row>
    <row r="249" spans="1:7">
      <c r="A249" s="51">
        <v>17</v>
      </c>
      <c r="B249" s="51" t="s">
        <v>177</v>
      </c>
      <c r="C249" s="51" t="s">
        <v>1281</v>
      </c>
      <c r="D249" s="51" t="s">
        <v>63</v>
      </c>
      <c r="E249" s="51" t="s">
        <v>52</v>
      </c>
      <c r="F249" s="51">
        <v>655</v>
      </c>
      <c r="G249" s="51">
        <v>4878</v>
      </c>
    </row>
    <row r="250" spans="1:7">
      <c r="A250" s="51">
        <v>17</v>
      </c>
      <c r="B250" s="51" t="s">
        <v>177</v>
      </c>
      <c r="C250" s="51" t="s">
        <v>1281</v>
      </c>
      <c r="D250" s="51" t="s">
        <v>63</v>
      </c>
      <c r="E250" s="51" t="s">
        <v>1272</v>
      </c>
      <c r="F250" s="51">
        <v>4017</v>
      </c>
      <c r="G250" s="51">
        <v>4878</v>
      </c>
    </row>
    <row r="251" spans="1:7">
      <c r="A251" s="51">
        <v>17</v>
      </c>
      <c r="B251" s="51" t="s">
        <v>177</v>
      </c>
      <c r="C251" s="51" t="s">
        <v>1281</v>
      </c>
      <c r="D251" s="51" t="s">
        <v>46</v>
      </c>
      <c r="E251" s="51" t="s">
        <v>48</v>
      </c>
      <c r="F251" s="51">
        <v>16</v>
      </c>
      <c r="G251" s="51">
        <v>4735</v>
      </c>
    </row>
    <row r="252" spans="1:7">
      <c r="A252" s="51">
        <v>17</v>
      </c>
      <c r="B252" s="51" t="s">
        <v>177</v>
      </c>
      <c r="C252" s="51" t="s">
        <v>1281</v>
      </c>
      <c r="D252" s="51" t="s">
        <v>46</v>
      </c>
      <c r="E252" s="51" t="s">
        <v>49</v>
      </c>
      <c r="F252" s="51">
        <v>22</v>
      </c>
      <c r="G252" s="51">
        <v>4735</v>
      </c>
    </row>
    <row r="253" spans="1:7">
      <c r="A253" s="51">
        <v>17</v>
      </c>
      <c r="B253" s="51" t="s">
        <v>177</v>
      </c>
      <c r="C253" s="51" t="s">
        <v>1281</v>
      </c>
      <c r="D253" s="51" t="s">
        <v>46</v>
      </c>
      <c r="E253" s="51" t="s">
        <v>50</v>
      </c>
      <c r="F253" s="51">
        <v>57</v>
      </c>
      <c r="G253" s="51">
        <v>4735</v>
      </c>
    </row>
    <row r="254" spans="1:7">
      <c r="A254" s="51">
        <v>17</v>
      </c>
      <c r="B254" s="51" t="s">
        <v>177</v>
      </c>
      <c r="C254" s="51" t="s">
        <v>1281</v>
      </c>
      <c r="D254" s="51" t="s">
        <v>46</v>
      </c>
      <c r="E254" s="51" t="s">
        <v>51</v>
      </c>
      <c r="F254" s="51">
        <v>83</v>
      </c>
      <c r="G254" s="51">
        <v>4735</v>
      </c>
    </row>
    <row r="255" spans="1:7">
      <c r="A255" s="51">
        <v>17</v>
      </c>
      <c r="B255" s="51" t="s">
        <v>177</v>
      </c>
      <c r="C255" s="51" t="s">
        <v>1281</v>
      </c>
      <c r="D255" s="51" t="s">
        <v>46</v>
      </c>
      <c r="E255" s="51" t="s">
        <v>52</v>
      </c>
      <c r="F255" s="51">
        <v>536</v>
      </c>
      <c r="G255" s="51">
        <v>4735</v>
      </c>
    </row>
    <row r="256" spans="1:7">
      <c r="A256" s="51">
        <v>17</v>
      </c>
      <c r="B256" s="51" t="s">
        <v>177</v>
      </c>
      <c r="C256" s="51" t="s">
        <v>1281</v>
      </c>
      <c r="D256" s="51" t="s">
        <v>46</v>
      </c>
      <c r="E256" s="51" t="s">
        <v>1272</v>
      </c>
      <c r="F256" s="51">
        <v>4021</v>
      </c>
      <c r="G256" s="51">
        <v>4735</v>
      </c>
    </row>
    <row r="257" spans="1:7">
      <c r="A257" s="51">
        <v>17</v>
      </c>
      <c r="B257" s="51" t="s">
        <v>177</v>
      </c>
      <c r="C257" s="51" t="s">
        <v>45</v>
      </c>
      <c r="D257" s="51" t="s">
        <v>63</v>
      </c>
      <c r="E257" s="51" t="s">
        <v>48</v>
      </c>
      <c r="F257" s="51">
        <v>10</v>
      </c>
      <c r="G257" s="51"/>
    </row>
    <row r="258" spans="1:7">
      <c r="A258" s="51">
        <v>17</v>
      </c>
      <c r="B258" s="51" t="s">
        <v>177</v>
      </c>
      <c r="C258" s="51" t="s">
        <v>45</v>
      </c>
      <c r="D258" s="51" t="s">
        <v>63</v>
      </c>
      <c r="E258" s="51" t="s">
        <v>49</v>
      </c>
      <c r="F258" s="51">
        <v>1</v>
      </c>
      <c r="G258" s="51"/>
    </row>
    <row r="259" spans="1:7">
      <c r="A259" s="51">
        <v>17</v>
      </c>
      <c r="B259" s="51" t="s">
        <v>177</v>
      </c>
      <c r="C259" s="51" t="s">
        <v>45</v>
      </c>
      <c r="D259" s="51" t="s">
        <v>63</v>
      </c>
      <c r="E259" s="51" t="s">
        <v>50</v>
      </c>
      <c r="F259" s="51">
        <v>1</v>
      </c>
      <c r="G259" s="51"/>
    </row>
    <row r="260" spans="1:7">
      <c r="A260" s="51">
        <v>17</v>
      </c>
      <c r="B260" s="51" t="s">
        <v>177</v>
      </c>
      <c r="C260" s="51" t="s">
        <v>45</v>
      </c>
      <c r="D260" s="51" t="s">
        <v>63</v>
      </c>
      <c r="E260" s="51" t="s">
        <v>52</v>
      </c>
      <c r="F260" s="51">
        <v>1</v>
      </c>
      <c r="G260" s="51"/>
    </row>
    <row r="261" spans="1:7">
      <c r="A261" s="51">
        <v>17</v>
      </c>
      <c r="B261" s="51" t="s">
        <v>177</v>
      </c>
      <c r="C261" s="51" t="s">
        <v>45</v>
      </c>
      <c r="D261" s="51" t="s">
        <v>63</v>
      </c>
      <c r="E261" s="51" t="s">
        <v>1272</v>
      </c>
      <c r="F261" s="51">
        <v>4</v>
      </c>
      <c r="G261" s="51"/>
    </row>
    <row r="262" spans="1:7">
      <c r="A262" s="51">
        <v>17</v>
      </c>
      <c r="B262" s="51" t="s">
        <v>177</v>
      </c>
      <c r="C262" s="51" t="s">
        <v>45</v>
      </c>
      <c r="D262" s="51" t="s">
        <v>46</v>
      </c>
      <c r="E262" s="51" t="s">
        <v>48</v>
      </c>
      <c r="F262" s="51">
        <v>12</v>
      </c>
      <c r="G262" s="51"/>
    </row>
    <row r="263" spans="1:7">
      <c r="A263" s="51">
        <v>17</v>
      </c>
      <c r="B263" s="51" t="s">
        <v>177</v>
      </c>
      <c r="C263" s="51" t="s">
        <v>45</v>
      </c>
      <c r="D263" s="51" t="s">
        <v>46</v>
      </c>
      <c r="E263" s="51" t="s">
        <v>49</v>
      </c>
      <c r="F263" s="51">
        <v>1</v>
      </c>
      <c r="G263" s="51"/>
    </row>
    <row r="264" spans="1:7">
      <c r="A264" s="51">
        <v>17</v>
      </c>
      <c r="B264" s="51" t="s">
        <v>177</v>
      </c>
      <c r="C264" s="51" t="s">
        <v>45</v>
      </c>
      <c r="D264" s="51" t="s">
        <v>46</v>
      </c>
      <c r="E264" s="51" t="s">
        <v>52</v>
      </c>
      <c r="F264" s="51">
        <v>2</v>
      </c>
      <c r="G264" s="51"/>
    </row>
    <row r="265" spans="1:7">
      <c r="A265" s="51">
        <v>17</v>
      </c>
      <c r="B265" s="51" t="s">
        <v>177</v>
      </c>
      <c r="C265" s="51" t="s">
        <v>45</v>
      </c>
      <c r="D265" s="51" t="s">
        <v>46</v>
      </c>
      <c r="E265" s="51" t="s">
        <v>1272</v>
      </c>
      <c r="F265" s="51">
        <v>4</v>
      </c>
      <c r="G265" s="51"/>
    </row>
    <row r="266" spans="1:7">
      <c r="A266" s="51">
        <v>18</v>
      </c>
      <c r="B266" s="51" t="s">
        <v>178</v>
      </c>
      <c r="C266" s="51" t="s">
        <v>3706</v>
      </c>
      <c r="D266" s="51" t="s">
        <v>63</v>
      </c>
      <c r="E266" s="51" t="s">
        <v>249</v>
      </c>
      <c r="F266" s="51">
        <v>166</v>
      </c>
      <c r="G266" s="51"/>
    </row>
    <row r="267" spans="1:7">
      <c r="A267" s="51">
        <v>18</v>
      </c>
      <c r="B267" s="51" t="s">
        <v>178</v>
      </c>
      <c r="C267" s="51" t="s">
        <v>3706</v>
      </c>
      <c r="D267" s="51" t="s">
        <v>63</v>
      </c>
      <c r="E267" s="51" t="s">
        <v>50</v>
      </c>
      <c r="F267" s="51">
        <v>5</v>
      </c>
      <c r="G267" s="51"/>
    </row>
    <row r="268" spans="1:7">
      <c r="A268" s="51">
        <v>18</v>
      </c>
      <c r="B268" s="51" t="s">
        <v>178</v>
      </c>
      <c r="C268" s="51" t="s">
        <v>3706</v>
      </c>
      <c r="D268" s="51" t="s">
        <v>63</v>
      </c>
      <c r="E268" s="51" t="s">
        <v>51</v>
      </c>
      <c r="F268" s="51">
        <v>2</v>
      </c>
      <c r="G268" s="51"/>
    </row>
    <row r="269" spans="1:7">
      <c r="A269" s="51">
        <v>18</v>
      </c>
      <c r="B269" s="51" t="s">
        <v>178</v>
      </c>
      <c r="C269" s="51" t="s">
        <v>3706</v>
      </c>
      <c r="D269" s="51" t="s">
        <v>63</v>
      </c>
      <c r="E269" s="51" t="s">
        <v>52</v>
      </c>
      <c r="F269" s="51">
        <v>9</v>
      </c>
      <c r="G269" s="51"/>
    </row>
    <row r="270" spans="1:7">
      <c r="A270" s="51">
        <v>18</v>
      </c>
      <c r="B270" s="51" t="s">
        <v>178</v>
      </c>
      <c r="C270" s="51" t="s">
        <v>3706</v>
      </c>
      <c r="D270" s="51" t="s">
        <v>63</v>
      </c>
      <c r="E270" s="51" t="s">
        <v>1272</v>
      </c>
      <c r="F270" s="51">
        <v>60</v>
      </c>
      <c r="G270" s="51"/>
    </row>
    <row r="271" spans="1:7">
      <c r="A271" s="51">
        <v>18</v>
      </c>
      <c r="B271" s="51" t="s">
        <v>178</v>
      </c>
      <c r="C271" s="51" t="s">
        <v>3706</v>
      </c>
      <c r="D271" s="51" t="s">
        <v>46</v>
      </c>
      <c r="E271" s="51" t="s">
        <v>249</v>
      </c>
      <c r="F271" s="51">
        <v>152</v>
      </c>
      <c r="G271" s="51"/>
    </row>
    <row r="272" spans="1:7">
      <c r="A272" s="51">
        <v>18</v>
      </c>
      <c r="B272" s="51" t="s">
        <v>178</v>
      </c>
      <c r="C272" s="51" t="s">
        <v>3706</v>
      </c>
      <c r="D272" s="51" t="s">
        <v>46</v>
      </c>
      <c r="E272" s="51" t="s">
        <v>50</v>
      </c>
      <c r="F272" s="51">
        <v>6</v>
      </c>
      <c r="G272" s="51"/>
    </row>
    <row r="273" spans="1:7">
      <c r="A273" s="51">
        <v>18</v>
      </c>
      <c r="B273" s="51" t="s">
        <v>178</v>
      </c>
      <c r="C273" s="51" t="s">
        <v>3706</v>
      </c>
      <c r="D273" s="51" t="s">
        <v>46</v>
      </c>
      <c r="E273" s="51" t="s">
        <v>51</v>
      </c>
      <c r="F273" s="51">
        <v>2</v>
      </c>
      <c r="G273" s="51"/>
    </row>
    <row r="274" spans="1:7">
      <c r="A274" s="51">
        <v>18</v>
      </c>
      <c r="B274" s="51" t="s">
        <v>178</v>
      </c>
      <c r="C274" s="51" t="s">
        <v>3706</v>
      </c>
      <c r="D274" s="51" t="s">
        <v>46</v>
      </c>
      <c r="E274" s="51" t="s">
        <v>52</v>
      </c>
      <c r="F274" s="51">
        <v>1</v>
      </c>
      <c r="G274" s="51"/>
    </row>
    <row r="275" spans="1:7">
      <c r="A275" s="51">
        <v>18</v>
      </c>
      <c r="B275" s="51" t="s">
        <v>178</v>
      </c>
      <c r="C275" s="51" t="s">
        <v>3706</v>
      </c>
      <c r="D275" s="51" t="s">
        <v>46</v>
      </c>
      <c r="E275" s="51" t="s">
        <v>1272</v>
      </c>
      <c r="F275" s="51">
        <v>11</v>
      </c>
      <c r="G275" s="51"/>
    </row>
    <row r="276" spans="1:7">
      <c r="A276" s="51">
        <v>18</v>
      </c>
      <c r="B276" s="51" t="s">
        <v>178</v>
      </c>
      <c r="C276" s="51" t="s">
        <v>1280</v>
      </c>
      <c r="D276" s="51" t="s">
        <v>63</v>
      </c>
      <c r="E276" s="51" t="s">
        <v>48</v>
      </c>
      <c r="F276" s="51">
        <v>64</v>
      </c>
      <c r="G276" s="51">
        <v>713</v>
      </c>
    </row>
    <row r="277" spans="1:7">
      <c r="A277" s="51">
        <v>18</v>
      </c>
      <c r="B277" s="51" t="s">
        <v>178</v>
      </c>
      <c r="C277" s="51" t="s">
        <v>1280</v>
      </c>
      <c r="D277" s="51" t="s">
        <v>63</v>
      </c>
      <c r="E277" s="51" t="s">
        <v>49</v>
      </c>
      <c r="F277" s="51">
        <v>205</v>
      </c>
      <c r="G277" s="51">
        <v>713</v>
      </c>
    </row>
    <row r="278" spans="1:7">
      <c r="A278" s="51">
        <v>18</v>
      </c>
      <c r="B278" s="51" t="s">
        <v>178</v>
      </c>
      <c r="C278" s="51" t="s">
        <v>1280</v>
      </c>
      <c r="D278" s="51" t="s">
        <v>63</v>
      </c>
      <c r="E278" s="51" t="s">
        <v>50</v>
      </c>
      <c r="F278" s="51">
        <v>165</v>
      </c>
      <c r="G278" s="51">
        <v>713</v>
      </c>
    </row>
    <row r="279" spans="1:7">
      <c r="A279" s="51">
        <v>18</v>
      </c>
      <c r="B279" s="51" t="s">
        <v>178</v>
      </c>
      <c r="C279" s="51" t="s">
        <v>1280</v>
      </c>
      <c r="D279" s="51" t="s">
        <v>63</v>
      </c>
      <c r="E279" s="51" t="s">
        <v>51</v>
      </c>
      <c r="F279" s="51">
        <v>67</v>
      </c>
      <c r="G279" s="51">
        <v>713</v>
      </c>
    </row>
    <row r="280" spans="1:7">
      <c r="A280" s="51">
        <v>18</v>
      </c>
      <c r="B280" s="51" t="s">
        <v>178</v>
      </c>
      <c r="C280" s="51" t="s">
        <v>1280</v>
      </c>
      <c r="D280" s="51" t="s">
        <v>63</v>
      </c>
      <c r="E280" s="51" t="s">
        <v>52</v>
      </c>
      <c r="F280" s="51">
        <v>85</v>
      </c>
      <c r="G280" s="51">
        <v>713</v>
      </c>
    </row>
    <row r="281" spans="1:7">
      <c r="A281" s="51">
        <v>18</v>
      </c>
      <c r="B281" s="51" t="s">
        <v>178</v>
      </c>
      <c r="C281" s="51" t="s">
        <v>1280</v>
      </c>
      <c r="D281" s="51" t="s">
        <v>63</v>
      </c>
      <c r="E281" s="51" t="s">
        <v>1272</v>
      </c>
      <c r="F281" s="51">
        <v>127</v>
      </c>
      <c r="G281" s="51">
        <v>713</v>
      </c>
    </row>
    <row r="282" spans="1:7">
      <c r="A282" s="51">
        <v>18</v>
      </c>
      <c r="B282" s="51" t="s">
        <v>178</v>
      </c>
      <c r="C282" s="51" t="s">
        <v>1280</v>
      </c>
      <c r="D282" s="51" t="s">
        <v>46</v>
      </c>
      <c r="E282" s="51" t="s">
        <v>48</v>
      </c>
      <c r="F282" s="51">
        <v>62</v>
      </c>
      <c r="G282" s="51">
        <v>734</v>
      </c>
    </row>
    <row r="283" spans="1:7">
      <c r="A283" s="51">
        <v>18</v>
      </c>
      <c r="B283" s="51" t="s">
        <v>178</v>
      </c>
      <c r="C283" s="51" t="s">
        <v>1280</v>
      </c>
      <c r="D283" s="51" t="s">
        <v>46</v>
      </c>
      <c r="E283" s="51" t="s">
        <v>49</v>
      </c>
      <c r="F283" s="51">
        <v>227</v>
      </c>
      <c r="G283" s="51">
        <v>734</v>
      </c>
    </row>
    <row r="284" spans="1:7">
      <c r="A284" s="51">
        <v>18</v>
      </c>
      <c r="B284" s="51" t="s">
        <v>178</v>
      </c>
      <c r="C284" s="51" t="s">
        <v>1280</v>
      </c>
      <c r="D284" s="51" t="s">
        <v>46</v>
      </c>
      <c r="E284" s="51" t="s">
        <v>50</v>
      </c>
      <c r="F284" s="51">
        <v>145</v>
      </c>
      <c r="G284" s="51">
        <v>734</v>
      </c>
    </row>
    <row r="285" spans="1:7">
      <c r="A285" s="51">
        <v>18</v>
      </c>
      <c r="B285" s="51" t="s">
        <v>178</v>
      </c>
      <c r="C285" s="51" t="s">
        <v>1280</v>
      </c>
      <c r="D285" s="51" t="s">
        <v>46</v>
      </c>
      <c r="E285" s="51" t="s">
        <v>51</v>
      </c>
      <c r="F285" s="51">
        <v>62</v>
      </c>
      <c r="G285" s="51">
        <v>734</v>
      </c>
    </row>
    <row r="286" spans="1:7">
      <c r="A286" s="51">
        <v>18</v>
      </c>
      <c r="B286" s="51" t="s">
        <v>178</v>
      </c>
      <c r="C286" s="51" t="s">
        <v>1280</v>
      </c>
      <c r="D286" s="51" t="s">
        <v>46</v>
      </c>
      <c r="E286" s="51" t="s">
        <v>52</v>
      </c>
      <c r="F286" s="51">
        <v>109</v>
      </c>
      <c r="G286" s="51">
        <v>734</v>
      </c>
    </row>
    <row r="287" spans="1:7">
      <c r="A287" s="51">
        <v>18</v>
      </c>
      <c r="B287" s="51" t="s">
        <v>178</v>
      </c>
      <c r="C287" s="51" t="s">
        <v>1280</v>
      </c>
      <c r="D287" s="51" t="s">
        <v>46</v>
      </c>
      <c r="E287" s="51" t="s">
        <v>1272</v>
      </c>
      <c r="F287" s="51">
        <v>129</v>
      </c>
      <c r="G287" s="51">
        <v>734</v>
      </c>
    </row>
    <row r="288" spans="1:7">
      <c r="A288" s="51">
        <v>18</v>
      </c>
      <c r="B288" s="51" t="s">
        <v>178</v>
      </c>
      <c r="C288" s="51" t="s">
        <v>1281</v>
      </c>
      <c r="D288" s="51" t="s">
        <v>63</v>
      </c>
      <c r="E288" s="51" t="s">
        <v>48</v>
      </c>
      <c r="F288" s="51">
        <v>3</v>
      </c>
      <c r="G288" s="51">
        <v>1738</v>
      </c>
    </row>
    <row r="289" spans="1:7">
      <c r="A289" s="51">
        <v>18</v>
      </c>
      <c r="B289" s="51" t="s">
        <v>178</v>
      </c>
      <c r="C289" s="51" t="s">
        <v>1281</v>
      </c>
      <c r="D289" s="51" t="s">
        <v>63</v>
      </c>
      <c r="E289" s="51" t="s">
        <v>49</v>
      </c>
      <c r="F289" s="51">
        <v>10</v>
      </c>
      <c r="G289" s="51">
        <v>1738</v>
      </c>
    </row>
    <row r="290" spans="1:7">
      <c r="A290" s="51">
        <v>18</v>
      </c>
      <c r="B290" s="51" t="s">
        <v>178</v>
      </c>
      <c r="C290" s="51" t="s">
        <v>1281</v>
      </c>
      <c r="D290" s="51" t="s">
        <v>63</v>
      </c>
      <c r="E290" s="51" t="s">
        <v>50</v>
      </c>
      <c r="F290" s="51">
        <v>28</v>
      </c>
      <c r="G290" s="51">
        <v>1738</v>
      </c>
    </row>
    <row r="291" spans="1:7">
      <c r="A291" s="51">
        <v>18</v>
      </c>
      <c r="B291" s="51" t="s">
        <v>178</v>
      </c>
      <c r="C291" s="51" t="s">
        <v>1281</v>
      </c>
      <c r="D291" s="51" t="s">
        <v>63</v>
      </c>
      <c r="E291" s="51" t="s">
        <v>51</v>
      </c>
      <c r="F291" s="51">
        <v>30</v>
      </c>
      <c r="G291" s="51">
        <v>1738</v>
      </c>
    </row>
    <row r="292" spans="1:7">
      <c r="A292" s="51">
        <v>18</v>
      </c>
      <c r="B292" s="51" t="s">
        <v>178</v>
      </c>
      <c r="C292" s="51" t="s">
        <v>1281</v>
      </c>
      <c r="D292" s="51" t="s">
        <v>63</v>
      </c>
      <c r="E292" s="51" t="s">
        <v>52</v>
      </c>
      <c r="F292" s="51">
        <v>319</v>
      </c>
      <c r="G292" s="51">
        <v>1738</v>
      </c>
    </row>
    <row r="293" spans="1:7">
      <c r="A293" s="51">
        <v>18</v>
      </c>
      <c r="B293" s="51" t="s">
        <v>178</v>
      </c>
      <c r="C293" s="51" t="s">
        <v>1281</v>
      </c>
      <c r="D293" s="51" t="s">
        <v>63</v>
      </c>
      <c r="E293" s="51" t="s">
        <v>1272</v>
      </c>
      <c r="F293" s="51">
        <v>1348</v>
      </c>
      <c r="G293" s="51">
        <v>1738</v>
      </c>
    </row>
    <row r="294" spans="1:7">
      <c r="A294" s="51">
        <v>18</v>
      </c>
      <c r="B294" s="51" t="s">
        <v>178</v>
      </c>
      <c r="C294" s="51" t="s">
        <v>1281</v>
      </c>
      <c r="D294" s="51" t="s">
        <v>46</v>
      </c>
      <c r="E294" s="51" t="s">
        <v>48</v>
      </c>
      <c r="F294" s="51">
        <v>7</v>
      </c>
      <c r="G294" s="51">
        <v>1420</v>
      </c>
    </row>
    <row r="295" spans="1:7">
      <c r="A295" s="51">
        <v>18</v>
      </c>
      <c r="B295" s="51" t="s">
        <v>178</v>
      </c>
      <c r="C295" s="51" t="s">
        <v>1281</v>
      </c>
      <c r="D295" s="51" t="s">
        <v>46</v>
      </c>
      <c r="E295" s="51" t="s">
        <v>49</v>
      </c>
      <c r="F295" s="51">
        <v>8</v>
      </c>
      <c r="G295" s="51">
        <v>1420</v>
      </c>
    </row>
    <row r="296" spans="1:7">
      <c r="A296" s="51">
        <v>18</v>
      </c>
      <c r="B296" s="51" t="s">
        <v>178</v>
      </c>
      <c r="C296" s="51" t="s">
        <v>1281</v>
      </c>
      <c r="D296" s="51" t="s">
        <v>46</v>
      </c>
      <c r="E296" s="51" t="s">
        <v>50</v>
      </c>
      <c r="F296" s="51">
        <v>12</v>
      </c>
      <c r="G296" s="51">
        <v>1420</v>
      </c>
    </row>
    <row r="297" spans="1:7">
      <c r="A297" s="51">
        <v>18</v>
      </c>
      <c r="B297" s="51" t="s">
        <v>178</v>
      </c>
      <c r="C297" s="51" t="s">
        <v>1281</v>
      </c>
      <c r="D297" s="51" t="s">
        <v>46</v>
      </c>
      <c r="E297" s="51" t="s">
        <v>51</v>
      </c>
      <c r="F297" s="51">
        <v>22</v>
      </c>
      <c r="G297" s="51">
        <v>1420</v>
      </c>
    </row>
    <row r="298" spans="1:7">
      <c r="A298" s="51">
        <v>18</v>
      </c>
      <c r="B298" s="51" t="s">
        <v>178</v>
      </c>
      <c r="C298" s="51" t="s">
        <v>1281</v>
      </c>
      <c r="D298" s="51" t="s">
        <v>46</v>
      </c>
      <c r="E298" s="51" t="s">
        <v>52</v>
      </c>
      <c r="F298" s="51">
        <v>154</v>
      </c>
      <c r="G298" s="51">
        <v>1420</v>
      </c>
    </row>
    <row r="299" spans="1:7">
      <c r="A299" s="51">
        <v>18</v>
      </c>
      <c r="B299" s="51" t="s">
        <v>178</v>
      </c>
      <c r="C299" s="51" t="s">
        <v>1281</v>
      </c>
      <c r="D299" s="51" t="s">
        <v>46</v>
      </c>
      <c r="E299" s="51" t="s">
        <v>1272</v>
      </c>
      <c r="F299" s="51">
        <v>1217</v>
      </c>
      <c r="G299" s="51">
        <v>1420</v>
      </c>
    </row>
    <row r="300" spans="1:7">
      <c r="A300" s="51">
        <v>18</v>
      </c>
      <c r="B300" s="51" t="s">
        <v>178</v>
      </c>
      <c r="C300" s="51" t="s">
        <v>45</v>
      </c>
      <c r="D300" s="51" t="s">
        <v>63</v>
      </c>
      <c r="E300" s="51" t="s">
        <v>48</v>
      </c>
      <c r="F300" s="51">
        <v>12</v>
      </c>
      <c r="G300" s="51"/>
    </row>
    <row r="301" spans="1:7">
      <c r="A301" s="51">
        <v>18</v>
      </c>
      <c r="B301" s="51" t="s">
        <v>178</v>
      </c>
      <c r="C301" s="51" t="s">
        <v>45</v>
      </c>
      <c r="D301" s="51" t="s">
        <v>63</v>
      </c>
      <c r="E301" s="51" t="s">
        <v>49</v>
      </c>
      <c r="F301" s="51">
        <v>3</v>
      </c>
      <c r="G301" s="51"/>
    </row>
    <row r="302" spans="1:7">
      <c r="A302" s="51">
        <v>18</v>
      </c>
      <c r="B302" s="51" t="s">
        <v>178</v>
      </c>
      <c r="C302" s="51" t="s">
        <v>45</v>
      </c>
      <c r="D302" s="51" t="s">
        <v>63</v>
      </c>
      <c r="E302" s="51" t="s">
        <v>50</v>
      </c>
      <c r="F302" s="51">
        <v>1</v>
      </c>
      <c r="G302" s="51"/>
    </row>
    <row r="303" spans="1:7">
      <c r="A303" s="51">
        <v>18</v>
      </c>
      <c r="B303" s="51" t="s">
        <v>178</v>
      </c>
      <c r="C303" s="51" t="s">
        <v>45</v>
      </c>
      <c r="D303" s="51" t="s">
        <v>63</v>
      </c>
      <c r="E303" s="51" t="s">
        <v>52</v>
      </c>
      <c r="F303" s="51">
        <v>2</v>
      </c>
      <c r="G303" s="51"/>
    </row>
    <row r="304" spans="1:7">
      <c r="A304" s="51">
        <v>18</v>
      </c>
      <c r="B304" s="51" t="s">
        <v>178</v>
      </c>
      <c r="C304" s="51" t="s">
        <v>45</v>
      </c>
      <c r="D304" s="51" t="s">
        <v>63</v>
      </c>
      <c r="E304" s="51" t="s">
        <v>1272</v>
      </c>
      <c r="F304" s="51">
        <v>14</v>
      </c>
      <c r="G304" s="51"/>
    </row>
    <row r="305" spans="1:7">
      <c r="A305" s="51">
        <v>18</v>
      </c>
      <c r="B305" s="51" t="s">
        <v>178</v>
      </c>
      <c r="C305" s="51" t="s">
        <v>45</v>
      </c>
      <c r="D305" s="51" t="s">
        <v>46</v>
      </c>
      <c r="E305" s="51" t="s">
        <v>48</v>
      </c>
      <c r="F305" s="51">
        <v>9</v>
      </c>
      <c r="G305" s="51"/>
    </row>
    <row r="306" spans="1:7">
      <c r="A306" s="51">
        <v>18</v>
      </c>
      <c r="B306" s="51" t="s">
        <v>178</v>
      </c>
      <c r="C306" s="51" t="s">
        <v>45</v>
      </c>
      <c r="D306" s="51" t="s">
        <v>46</v>
      </c>
      <c r="E306" s="51" t="s">
        <v>49</v>
      </c>
      <c r="F306" s="51">
        <v>4</v>
      </c>
      <c r="G306" s="51"/>
    </row>
    <row r="307" spans="1:7">
      <c r="A307" s="51">
        <v>18</v>
      </c>
      <c r="B307" s="51" t="s">
        <v>178</v>
      </c>
      <c r="C307" s="51" t="s">
        <v>45</v>
      </c>
      <c r="D307" s="51" t="s">
        <v>46</v>
      </c>
      <c r="E307" s="51" t="s">
        <v>50</v>
      </c>
      <c r="F307" s="51">
        <v>3</v>
      </c>
      <c r="G307" s="51"/>
    </row>
    <row r="308" spans="1:7">
      <c r="A308" s="51">
        <v>18</v>
      </c>
      <c r="B308" s="51" t="s">
        <v>178</v>
      </c>
      <c r="C308" s="51" t="s">
        <v>45</v>
      </c>
      <c r="D308" s="51" t="s">
        <v>46</v>
      </c>
      <c r="E308" s="51" t="s">
        <v>51</v>
      </c>
      <c r="F308" s="51">
        <v>3</v>
      </c>
      <c r="G308" s="51"/>
    </row>
    <row r="309" spans="1:7">
      <c r="A309" s="51">
        <v>18</v>
      </c>
      <c r="B309" s="51" t="s">
        <v>178</v>
      </c>
      <c r="C309" s="51" t="s">
        <v>45</v>
      </c>
      <c r="D309" s="51" t="s">
        <v>46</v>
      </c>
      <c r="E309" s="51" t="s">
        <v>52</v>
      </c>
      <c r="F309" s="51">
        <v>3</v>
      </c>
      <c r="G309" s="51"/>
    </row>
    <row r="310" spans="1:7">
      <c r="A310" s="51">
        <v>18</v>
      </c>
      <c r="B310" s="51" t="s">
        <v>178</v>
      </c>
      <c r="C310" s="51" t="s">
        <v>45</v>
      </c>
      <c r="D310" s="51" t="s">
        <v>46</v>
      </c>
      <c r="E310" s="51" t="s">
        <v>1272</v>
      </c>
      <c r="F310" s="51">
        <v>14</v>
      </c>
      <c r="G310" s="51"/>
    </row>
    <row r="311" spans="1:7">
      <c r="A311" s="51">
        <v>19</v>
      </c>
      <c r="B311" s="51" t="s">
        <v>179</v>
      </c>
      <c r="C311" s="51" t="s">
        <v>3706</v>
      </c>
      <c r="D311" s="51" t="s">
        <v>63</v>
      </c>
      <c r="E311" s="51" t="s">
        <v>249</v>
      </c>
      <c r="F311" s="51">
        <v>9710</v>
      </c>
      <c r="G311" s="51"/>
    </row>
    <row r="312" spans="1:7">
      <c r="A312" s="51">
        <v>19</v>
      </c>
      <c r="B312" s="51" t="s">
        <v>179</v>
      </c>
      <c r="C312" s="51" t="s">
        <v>3706</v>
      </c>
      <c r="D312" s="51" t="s">
        <v>63</v>
      </c>
      <c r="E312" s="51" t="s">
        <v>48</v>
      </c>
      <c r="F312" s="51">
        <v>5</v>
      </c>
      <c r="G312" s="51"/>
    </row>
    <row r="313" spans="1:7">
      <c r="A313" s="51">
        <v>19</v>
      </c>
      <c r="B313" s="51" t="s">
        <v>179</v>
      </c>
      <c r="C313" s="51" t="s">
        <v>3706</v>
      </c>
      <c r="D313" s="51" t="s">
        <v>63</v>
      </c>
      <c r="E313" s="51" t="s">
        <v>49</v>
      </c>
      <c r="F313" s="51">
        <v>55</v>
      </c>
      <c r="G313" s="51"/>
    </row>
    <row r="314" spans="1:7">
      <c r="A314" s="51">
        <v>19</v>
      </c>
      <c r="B314" s="51" t="s">
        <v>179</v>
      </c>
      <c r="C314" s="51" t="s">
        <v>3706</v>
      </c>
      <c r="D314" s="51" t="s">
        <v>63</v>
      </c>
      <c r="E314" s="51" t="s">
        <v>50</v>
      </c>
      <c r="F314" s="51">
        <v>58</v>
      </c>
      <c r="G314" s="51"/>
    </row>
    <row r="315" spans="1:7">
      <c r="A315" s="51">
        <v>19</v>
      </c>
      <c r="B315" s="51" t="s">
        <v>179</v>
      </c>
      <c r="C315" s="51" t="s">
        <v>3706</v>
      </c>
      <c r="D315" s="51" t="s">
        <v>63</v>
      </c>
      <c r="E315" s="51" t="s">
        <v>51</v>
      </c>
      <c r="F315" s="51">
        <v>55</v>
      </c>
      <c r="G315" s="51"/>
    </row>
    <row r="316" spans="1:7">
      <c r="A316" s="51">
        <v>19</v>
      </c>
      <c r="B316" s="51" t="s">
        <v>179</v>
      </c>
      <c r="C316" s="51" t="s">
        <v>3706</v>
      </c>
      <c r="D316" s="51" t="s">
        <v>63</v>
      </c>
      <c r="E316" s="51" t="s">
        <v>52</v>
      </c>
      <c r="F316" s="51">
        <v>77</v>
      </c>
      <c r="G316" s="51"/>
    </row>
    <row r="317" spans="1:7">
      <c r="A317" s="51">
        <v>19</v>
      </c>
      <c r="B317" s="51" t="s">
        <v>179</v>
      </c>
      <c r="C317" s="51" t="s">
        <v>3706</v>
      </c>
      <c r="D317" s="51" t="s">
        <v>63</v>
      </c>
      <c r="E317" s="51" t="s">
        <v>1272</v>
      </c>
      <c r="F317" s="51">
        <v>217</v>
      </c>
      <c r="G317" s="51"/>
    </row>
    <row r="318" spans="1:7">
      <c r="A318" s="51">
        <v>19</v>
      </c>
      <c r="B318" s="51" t="s">
        <v>179</v>
      </c>
      <c r="C318" s="51" t="s">
        <v>3706</v>
      </c>
      <c r="D318" s="51" t="s">
        <v>46</v>
      </c>
      <c r="E318" s="51" t="s">
        <v>249</v>
      </c>
      <c r="F318" s="51">
        <v>9353</v>
      </c>
      <c r="G318" s="51"/>
    </row>
    <row r="319" spans="1:7">
      <c r="A319" s="51">
        <v>19</v>
      </c>
      <c r="B319" s="51" t="s">
        <v>179</v>
      </c>
      <c r="C319" s="51" t="s">
        <v>3706</v>
      </c>
      <c r="D319" s="51" t="s">
        <v>46</v>
      </c>
      <c r="E319" s="51" t="s">
        <v>48</v>
      </c>
      <c r="F319" s="51">
        <v>2</v>
      </c>
      <c r="G319" s="51"/>
    </row>
    <row r="320" spans="1:7">
      <c r="A320" s="51">
        <v>19</v>
      </c>
      <c r="B320" s="51" t="s">
        <v>179</v>
      </c>
      <c r="C320" s="51" t="s">
        <v>3706</v>
      </c>
      <c r="D320" s="51" t="s">
        <v>46</v>
      </c>
      <c r="E320" s="51" t="s">
        <v>49</v>
      </c>
      <c r="F320" s="51">
        <v>34</v>
      </c>
      <c r="G320" s="51"/>
    </row>
    <row r="321" spans="1:7">
      <c r="A321" s="51">
        <v>19</v>
      </c>
      <c r="B321" s="51" t="s">
        <v>179</v>
      </c>
      <c r="C321" s="51" t="s">
        <v>3706</v>
      </c>
      <c r="D321" s="51" t="s">
        <v>46</v>
      </c>
      <c r="E321" s="51" t="s">
        <v>50</v>
      </c>
      <c r="F321" s="51">
        <v>50</v>
      </c>
      <c r="G321" s="51"/>
    </row>
    <row r="322" spans="1:7">
      <c r="A322" s="51">
        <v>19</v>
      </c>
      <c r="B322" s="51" t="s">
        <v>179</v>
      </c>
      <c r="C322" s="51" t="s">
        <v>3706</v>
      </c>
      <c r="D322" s="51" t="s">
        <v>46</v>
      </c>
      <c r="E322" s="51" t="s">
        <v>51</v>
      </c>
      <c r="F322" s="51">
        <v>23</v>
      </c>
      <c r="G322" s="51"/>
    </row>
    <row r="323" spans="1:7">
      <c r="A323" s="51">
        <v>19</v>
      </c>
      <c r="B323" s="51" t="s">
        <v>179</v>
      </c>
      <c r="C323" s="51" t="s">
        <v>3706</v>
      </c>
      <c r="D323" s="51" t="s">
        <v>46</v>
      </c>
      <c r="E323" s="51" t="s">
        <v>52</v>
      </c>
      <c r="F323" s="51">
        <v>21</v>
      </c>
      <c r="G323" s="51"/>
    </row>
    <row r="324" spans="1:7">
      <c r="A324" s="51">
        <v>19</v>
      </c>
      <c r="B324" s="51" t="s">
        <v>179</v>
      </c>
      <c r="C324" s="51" t="s">
        <v>3706</v>
      </c>
      <c r="D324" s="51" t="s">
        <v>46</v>
      </c>
      <c r="E324" s="51" t="s">
        <v>1272</v>
      </c>
      <c r="F324" s="51">
        <v>43</v>
      </c>
      <c r="G324" s="51"/>
    </row>
    <row r="325" spans="1:7">
      <c r="A325" s="51">
        <v>19</v>
      </c>
      <c r="B325" s="51" t="s">
        <v>179</v>
      </c>
      <c r="C325" s="51" t="s">
        <v>1280</v>
      </c>
      <c r="D325" s="51" t="s">
        <v>63</v>
      </c>
      <c r="E325" s="51" t="s">
        <v>48</v>
      </c>
      <c r="F325" s="51">
        <v>3463</v>
      </c>
      <c r="G325" s="51">
        <v>35045</v>
      </c>
    </row>
    <row r="326" spans="1:7">
      <c r="A326" s="51">
        <v>19</v>
      </c>
      <c r="B326" s="51" t="s">
        <v>179</v>
      </c>
      <c r="C326" s="51" t="s">
        <v>1280</v>
      </c>
      <c r="D326" s="51" t="s">
        <v>63</v>
      </c>
      <c r="E326" s="51" t="s">
        <v>49</v>
      </c>
      <c r="F326" s="51">
        <v>10896</v>
      </c>
      <c r="G326" s="51">
        <v>35045</v>
      </c>
    </row>
    <row r="327" spans="1:7">
      <c r="A327" s="51">
        <v>19</v>
      </c>
      <c r="B327" s="51" t="s">
        <v>179</v>
      </c>
      <c r="C327" s="51" t="s">
        <v>1280</v>
      </c>
      <c r="D327" s="51" t="s">
        <v>63</v>
      </c>
      <c r="E327" s="51" t="s">
        <v>50</v>
      </c>
      <c r="F327" s="51">
        <v>8535</v>
      </c>
      <c r="G327" s="51">
        <v>35045</v>
      </c>
    </row>
    <row r="328" spans="1:7">
      <c r="A328" s="51">
        <v>19</v>
      </c>
      <c r="B328" s="51" t="s">
        <v>179</v>
      </c>
      <c r="C328" s="51" t="s">
        <v>1280</v>
      </c>
      <c r="D328" s="51" t="s">
        <v>63</v>
      </c>
      <c r="E328" s="51" t="s">
        <v>51</v>
      </c>
      <c r="F328" s="51">
        <v>3404</v>
      </c>
      <c r="G328" s="51">
        <v>35045</v>
      </c>
    </row>
    <row r="329" spans="1:7">
      <c r="A329" s="51">
        <v>19</v>
      </c>
      <c r="B329" s="51" t="s">
        <v>179</v>
      </c>
      <c r="C329" s="51" t="s">
        <v>1280</v>
      </c>
      <c r="D329" s="51" t="s">
        <v>63</v>
      </c>
      <c r="E329" s="51" t="s">
        <v>52</v>
      </c>
      <c r="F329" s="51">
        <v>4177</v>
      </c>
      <c r="G329" s="51">
        <v>35045</v>
      </c>
    </row>
    <row r="330" spans="1:7">
      <c r="A330" s="51">
        <v>19</v>
      </c>
      <c r="B330" s="51" t="s">
        <v>179</v>
      </c>
      <c r="C330" s="51" t="s">
        <v>1280</v>
      </c>
      <c r="D330" s="51" t="s">
        <v>63</v>
      </c>
      <c r="E330" s="51" t="s">
        <v>1272</v>
      </c>
      <c r="F330" s="51">
        <v>4570</v>
      </c>
      <c r="G330" s="51">
        <v>35045</v>
      </c>
    </row>
    <row r="331" spans="1:7">
      <c r="A331" s="51">
        <v>19</v>
      </c>
      <c r="B331" s="51" t="s">
        <v>179</v>
      </c>
      <c r="C331" s="51" t="s">
        <v>1280</v>
      </c>
      <c r="D331" s="51" t="s">
        <v>46</v>
      </c>
      <c r="E331" s="51" t="s">
        <v>48</v>
      </c>
      <c r="F331" s="51">
        <v>3518</v>
      </c>
      <c r="G331" s="51">
        <v>37692</v>
      </c>
    </row>
    <row r="332" spans="1:7">
      <c r="A332" s="51">
        <v>19</v>
      </c>
      <c r="B332" s="51" t="s">
        <v>179</v>
      </c>
      <c r="C332" s="51" t="s">
        <v>1280</v>
      </c>
      <c r="D332" s="51" t="s">
        <v>46</v>
      </c>
      <c r="E332" s="51" t="s">
        <v>49</v>
      </c>
      <c r="F332" s="51">
        <v>10249</v>
      </c>
      <c r="G332" s="51">
        <v>37692</v>
      </c>
    </row>
    <row r="333" spans="1:7">
      <c r="A333" s="51">
        <v>19</v>
      </c>
      <c r="B333" s="51" t="s">
        <v>179</v>
      </c>
      <c r="C333" s="51" t="s">
        <v>1280</v>
      </c>
      <c r="D333" s="51" t="s">
        <v>46</v>
      </c>
      <c r="E333" s="51" t="s">
        <v>50</v>
      </c>
      <c r="F333" s="51">
        <v>8526</v>
      </c>
      <c r="G333" s="51">
        <v>37692</v>
      </c>
    </row>
    <row r="334" spans="1:7">
      <c r="A334" s="51">
        <v>19</v>
      </c>
      <c r="B334" s="51" t="s">
        <v>179</v>
      </c>
      <c r="C334" s="51" t="s">
        <v>1280</v>
      </c>
      <c r="D334" s="51" t="s">
        <v>46</v>
      </c>
      <c r="E334" s="51" t="s">
        <v>51</v>
      </c>
      <c r="F334" s="51">
        <v>3399</v>
      </c>
      <c r="G334" s="51">
        <v>37692</v>
      </c>
    </row>
    <row r="335" spans="1:7">
      <c r="A335" s="51">
        <v>19</v>
      </c>
      <c r="B335" s="51" t="s">
        <v>179</v>
      </c>
      <c r="C335" s="51" t="s">
        <v>1280</v>
      </c>
      <c r="D335" s="51" t="s">
        <v>46</v>
      </c>
      <c r="E335" s="51" t="s">
        <v>52</v>
      </c>
      <c r="F335" s="51">
        <v>5480</v>
      </c>
      <c r="G335" s="51">
        <v>37692</v>
      </c>
    </row>
    <row r="336" spans="1:7">
      <c r="A336" s="51">
        <v>19</v>
      </c>
      <c r="B336" s="51" t="s">
        <v>179</v>
      </c>
      <c r="C336" s="51" t="s">
        <v>1280</v>
      </c>
      <c r="D336" s="51" t="s">
        <v>46</v>
      </c>
      <c r="E336" s="51" t="s">
        <v>1272</v>
      </c>
      <c r="F336" s="51">
        <v>6520</v>
      </c>
      <c r="G336" s="51">
        <v>37692</v>
      </c>
    </row>
    <row r="337" spans="1:7">
      <c r="A337" s="51">
        <v>19</v>
      </c>
      <c r="B337" s="51" t="s">
        <v>179</v>
      </c>
      <c r="C337" s="51" t="s">
        <v>1281</v>
      </c>
      <c r="D337" s="51" t="s">
        <v>63</v>
      </c>
      <c r="E337" s="51" t="s">
        <v>48</v>
      </c>
      <c r="F337" s="51">
        <v>477</v>
      </c>
      <c r="G337" s="51">
        <v>71603</v>
      </c>
    </row>
    <row r="338" spans="1:7">
      <c r="A338" s="51">
        <v>19</v>
      </c>
      <c r="B338" s="51" t="s">
        <v>179</v>
      </c>
      <c r="C338" s="51" t="s">
        <v>1281</v>
      </c>
      <c r="D338" s="51" t="s">
        <v>63</v>
      </c>
      <c r="E338" s="51" t="s">
        <v>49</v>
      </c>
      <c r="F338" s="51">
        <v>691</v>
      </c>
      <c r="G338" s="51">
        <v>71603</v>
      </c>
    </row>
    <row r="339" spans="1:7">
      <c r="A339" s="51">
        <v>19</v>
      </c>
      <c r="B339" s="51" t="s">
        <v>179</v>
      </c>
      <c r="C339" s="51" t="s">
        <v>1281</v>
      </c>
      <c r="D339" s="51" t="s">
        <v>63</v>
      </c>
      <c r="E339" s="51" t="s">
        <v>50</v>
      </c>
      <c r="F339" s="51">
        <v>992</v>
      </c>
      <c r="G339" s="51">
        <v>71603</v>
      </c>
    </row>
    <row r="340" spans="1:7">
      <c r="A340" s="51">
        <v>19</v>
      </c>
      <c r="B340" s="51" t="s">
        <v>179</v>
      </c>
      <c r="C340" s="51" t="s">
        <v>1281</v>
      </c>
      <c r="D340" s="51" t="s">
        <v>63</v>
      </c>
      <c r="E340" s="51" t="s">
        <v>51</v>
      </c>
      <c r="F340" s="51">
        <v>1424</v>
      </c>
      <c r="G340" s="51">
        <v>71603</v>
      </c>
    </row>
    <row r="341" spans="1:7">
      <c r="A341" s="51">
        <v>19</v>
      </c>
      <c r="B341" s="51" t="s">
        <v>179</v>
      </c>
      <c r="C341" s="51" t="s">
        <v>1281</v>
      </c>
      <c r="D341" s="51" t="s">
        <v>63</v>
      </c>
      <c r="E341" s="51" t="s">
        <v>52</v>
      </c>
      <c r="F341" s="51">
        <v>11471</v>
      </c>
      <c r="G341" s="51">
        <v>71603</v>
      </c>
    </row>
    <row r="342" spans="1:7">
      <c r="A342" s="51">
        <v>19</v>
      </c>
      <c r="B342" s="51" t="s">
        <v>179</v>
      </c>
      <c r="C342" s="51" t="s">
        <v>1281</v>
      </c>
      <c r="D342" s="51" t="s">
        <v>63</v>
      </c>
      <c r="E342" s="51" t="s">
        <v>1272</v>
      </c>
      <c r="F342" s="51">
        <v>56548</v>
      </c>
      <c r="G342" s="51">
        <v>71603</v>
      </c>
    </row>
    <row r="343" spans="1:7">
      <c r="A343" s="51">
        <v>19</v>
      </c>
      <c r="B343" s="51" t="s">
        <v>179</v>
      </c>
      <c r="C343" s="51" t="s">
        <v>1281</v>
      </c>
      <c r="D343" s="51" t="s">
        <v>46</v>
      </c>
      <c r="E343" s="51" t="s">
        <v>48</v>
      </c>
      <c r="F343" s="51">
        <v>413</v>
      </c>
      <c r="G343" s="51">
        <v>78501</v>
      </c>
    </row>
    <row r="344" spans="1:7">
      <c r="A344" s="51">
        <v>19</v>
      </c>
      <c r="B344" s="51" t="s">
        <v>179</v>
      </c>
      <c r="C344" s="51" t="s">
        <v>1281</v>
      </c>
      <c r="D344" s="51" t="s">
        <v>46</v>
      </c>
      <c r="E344" s="51" t="s">
        <v>49</v>
      </c>
      <c r="F344" s="51">
        <v>524</v>
      </c>
      <c r="G344" s="51">
        <v>78501</v>
      </c>
    </row>
    <row r="345" spans="1:7">
      <c r="A345" s="51">
        <v>19</v>
      </c>
      <c r="B345" s="51" t="s">
        <v>179</v>
      </c>
      <c r="C345" s="51" t="s">
        <v>1281</v>
      </c>
      <c r="D345" s="51" t="s">
        <v>46</v>
      </c>
      <c r="E345" s="51" t="s">
        <v>50</v>
      </c>
      <c r="F345" s="51">
        <v>726</v>
      </c>
      <c r="G345" s="51">
        <v>78501</v>
      </c>
    </row>
    <row r="346" spans="1:7">
      <c r="A346" s="51">
        <v>19</v>
      </c>
      <c r="B346" s="51" t="s">
        <v>179</v>
      </c>
      <c r="C346" s="51" t="s">
        <v>1281</v>
      </c>
      <c r="D346" s="51" t="s">
        <v>46</v>
      </c>
      <c r="E346" s="51" t="s">
        <v>51</v>
      </c>
      <c r="F346" s="51">
        <v>1081</v>
      </c>
      <c r="G346" s="51">
        <v>78501</v>
      </c>
    </row>
    <row r="347" spans="1:7">
      <c r="A347" s="51">
        <v>19</v>
      </c>
      <c r="B347" s="51" t="s">
        <v>179</v>
      </c>
      <c r="C347" s="51" t="s">
        <v>1281</v>
      </c>
      <c r="D347" s="51" t="s">
        <v>46</v>
      </c>
      <c r="E347" s="51" t="s">
        <v>52</v>
      </c>
      <c r="F347" s="51">
        <v>10763</v>
      </c>
      <c r="G347" s="51">
        <v>78501</v>
      </c>
    </row>
    <row r="348" spans="1:7">
      <c r="A348" s="51">
        <v>19</v>
      </c>
      <c r="B348" s="51" t="s">
        <v>179</v>
      </c>
      <c r="C348" s="51" t="s">
        <v>1281</v>
      </c>
      <c r="D348" s="51" t="s">
        <v>46</v>
      </c>
      <c r="E348" s="51" t="s">
        <v>1272</v>
      </c>
      <c r="F348" s="51">
        <v>64994</v>
      </c>
      <c r="G348" s="51">
        <v>78501</v>
      </c>
    </row>
    <row r="349" spans="1:7">
      <c r="A349" s="51">
        <v>19</v>
      </c>
      <c r="B349" s="51" t="s">
        <v>179</v>
      </c>
      <c r="C349" s="51" t="s">
        <v>45</v>
      </c>
      <c r="D349" s="51" t="s">
        <v>63</v>
      </c>
      <c r="E349" s="51" t="s">
        <v>48</v>
      </c>
      <c r="F349" s="51">
        <v>340</v>
      </c>
      <c r="G349" s="51"/>
    </row>
    <row r="350" spans="1:7">
      <c r="A350" s="51">
        <v>19</v>
      </c>
      <c r="B350" s="51" t="s">
        <v>179</v>
      </c>
      <c r="C350" s="51" t="s">
        <v>45</v>
      </c>
      <c r="D350" s="51" t="s">
        <v>63</v>
      </c>
      <c r="E350" s="51" t="s">
        <v>49</v>
      </c>
      <c r="F350" s="51">
        <v>128</v>
      </c>
      <c r="G350" s="51"/>
    </row>
    <row r="351" spans="1:7">
      <c r="A351" s="51">
        <v>19</v>
      </c>
      <c r="B351" s="51" t="s">
        <v>179</v>
      </c>
      <c r="C351" s="51" t="s">
        <v>45</v>
      </c>
      <c r="D351" s="51" t="s">
        <v>63</v>
      </c>
      <c r="E351" s="51" t="s">
        <v>50</v>
      </c>
      <c r="F351" s="51">
        <v>71</v>
      </c>
      <c r="G351" s="51"/>
    </row>
    <row r="352" spans="1:7">
      <c r="A352" s="51">
        <v>19</v>
      </c>
      <c r="B352" s="51" t="s">
        <v>179</v>
      </c>
      <c r="C352" s="51" t="s">
        <v>45</v>
      </c>
      <c r="D352" s="51" t="s">
        <v>63</v>
      </c>
      <c r="E352" s="51" t="s">
        <v>51</v>
      </c>
      <c r="F352" s="51">
        <v>30</v>
      </c>
      <c r="G352" s="51"/>
    </row>
    <row r="353" spans="1:7">
      <c r="A353" s="51">
        <v>19</v>
      </c>
      <c r="B353" s="51" t="s">
        <v>179</v>
      </c>
      <c r="C353" s="51" t="s">
        <v>45</v>
      </c>
      <c r="D353" s="51" t="s">
        <v>63</v>
      </c>
      <c r="E353" s="51" t="s">
        <v>52</v>
      </c>
      <c r="F353" s="51">
        <v>204</v>
      </c>
      <c r="G353" s="51"/>
    </row>
    <row r="354" spans="1:7">
      <c r="A354" s="51">
        <v>19</v>
      </c>
      <c r="B354" s="51" t="s">
        <v>179</v>
      </c>
      <c r="C354" s="51" t="s">
        <v>45</v>
      </c>
      <c r="D354" s="51" t="s">
        <v>63</v>
      </c>
      <c r="E354" s="51" t="s">
        <v>1272</v>
      </c>
      <c r="F354" s="51">
        <v>665</v>
      </c>
      <c r="G354" s="51"/>
    </row>
    <row r="355" spans="1:7">
      <c r="A355" s="51">
        <v>19</v>
      </c>
      <c r="B355" s="51" t="s">
        <v>179</v>
      </c>
      <c r="C355" s="51" t="s">
        <v>45</v>
      </c>
      <c r="D355" s="51" t="s">
        <v>46</v>
      </c>
      <c r="E355" s="51" t="s">
        <v>48</v>
      </c>
      <c r="F355" s="51">
        <v>301</v>
      </c>
      <c r="G355" s="51"/>
    </row>
    <row r="356" spans="1:7">
      <c r="A356" s="51">
        <v>19</v>
      </c>
      <c r="B356" s="51" t="s">
        <v>179</v>
      </c>
      <c r="C356" s="51" t="s">
        <v>45</v>
      </c>
      <c r="D356" s="51" t="s">
        <v>46</v>
      </c>
      <c r="E356" s="51" t="s">
        <v>49</v>
      </c>
      <c r="F356" s="51">
        <v>116</v>
      </c>
      <c r="G356" s="51"/>
    </row>
    <row r="357" spans="1:7">
      <c r="A357" s="51">
        <v>19</v>
      </c>
      <c r="B357" s="51" t="s">
        <v>179</v>
      </c>
      <c r="C357" s="51" t="s">
        <v>45</v>
      </c>
      <c r="D357" s="51" t="s">
        <v>46</v>
      </c>
      <c r="E357" s="51" t="s">
        <v>50</v>
      </c>
      <c r="F357" s="51">
        <v>59</v>
      </c>
      <c r="G357" s="51"/>
    </row>
    <row r="358" spans="1:7">
      <c r="A358" s="51">
        <v>19</v>
      </c>
      <c r="B358" s="51" t="s">
        <v>179</v>
      </c>
      <c r="C358" s="51" t="s">
        <v>45</v>
      </c>
      <c r="D358" s="51" t="s">
        <v>46</v>
      </c>
      <c r="E358" s="51" t="s">
        <v>51</v>
      </c>
      <c r="F358" s="51">
        <v>33</v>
      </c>
      <c r="G358" s="51"/>
    </row>
    <row r="359" spans="1:7">
      <c r="A359" s="51">
        <v>19</v>
      </c>
      <c r="B359" s="51" t="s">
        <v>179</v>
      </c>
      <c r="C359" s="51" t="s">
        <v>45</v>
      </c>
      <c r="D359" s="51" t="s">
        <v>46</v>
      </c>
      <c r="E359" s="51" t="s">
        <v>52</v>
      </c>
      <c r="F359" s="51">
        <v>167</v>
      </c>
      <c r="G359" s="51"/>
    </row>
    <row r="360" spans="1:7">
      <c r="A360" s="51">
        <v>19</v>
      </c>
      <c r="B360" s="51" t="s">
        <v>179</v>
      </c>
      <c r="C360" s="51" t="s">
        <v>45</v>
      </c>
      <c r="D360" s="51" t="s">
        <v>46</v>
      </c>
      <c r="E360" s="51" t="s">
        <v>1272</v>
      </c>
      <c r="F360" s="51">
        <v>704</v>
      </c>
      <c r="G360" s="51"/>
    </row>
    <row r="361" spans="1:7">
      <c r="A361" s="51">
        <v>20</v>
      </c>
      <c r="B361" s="51" t="s">
        <v>180</v>
      </c>
      <c r="C361" s="51" t="s">
        <v>3706</v>
      </c>
      <c r="D361" s="51" t="s">
        <v>63</v>
      </c>
      <c r="E361" s="51" t="s">
        <v>249</v>
      </c>
      <c r="F361" s="51">
        <v>6314</v>
      </c>
      <c r="G361" s="51"/>
    </row>
    <row r="362" spans="1:7">
      <c r="A362" s="51">
        <v>20</v>
      </c>
      <c r="B362" s="51" t="s">
        <v>180</v>
      </c>
      <c r="C362" s="51" t="s">
        <v>3706</v>
      </c>
      <c r="D362" s="51" t="s">
        <v>63</v>
      </c>
      <c r="E362" s="51" t="s">
        <v>50</v>
      </c>
      <c r="F362" s="51">
        <v>7</v>
      </c>
      <c r="G362" s="51"/>
    </row>
    <row r="363" spans="1:7">
      <c r="A363" s="51">
        <v>20</v>
      </c>
      <c r="B363" s="51" t="s">
        <v>180</v>
      </c>
      <c r="C363" s="51" t="s">
        <v>3706</v>
      </c>
      <c r="D363" s="51" t="s">
        <v>63</v>
      </c>
      <c r="E363" s="51" t="s">
        <v>51</v>
      </c>
      <c r="F363" s="51">
        <v>9</v>
      </c>
      <c r="G363" s="51"/>
    </row>
    <row r="364" spans="1:7">
      <c r="A364" s="51">
        <v>20</v>
      </c>
      <c r="B364" s="51" t="s">
        <v>180</v>
      </c>
      <c r="C364" s="51" t="s">
        <v>3706</v>
      </c>
      <c r="D364" s="51" t="s">
        <v>63</v>
      </c>
      <c r="E364" s="51" t="s">
        <v>52</v>
      </c>
      <c r="F364" s="51">
        <v>29</v>
      </c>
      <c r="G364" s="51"/>
    </row>
    <row r="365" spans="1:7">
      <c r="A365" s="51">
        <v>20</v>
      </c>
      <c r="B365" s="51" t="s">
        <v>180</v>
      </c>
      <c r="C365" s="51" t="s">
        <v>3706</v>
      </c>
      <c r="D365" s="51" t="s">
        <v>63</v>
      </c>
      <c r="E365" s="51" t="s">
        <v>1272</v>
      </c>
      <c r="F365" s="51">
        <v>46</v>
      </c>
      <c r="G365" s="51"/>
    </row>
    <row r="366" spans="1:7">
      <c r="A366" s="51">
        <v>20</v>
      </c>
      <c r="B366" s="51" t="s">
        <v>180</v>
      </c>
      <c r="C366" s="51" t="s">
        <v>3706</v>
      </c>
      <c r="D366" s="51" t="s">
        <v>46</v>
      </c>
      <c r="E366" s="51" t="s">
        <v>249</v>
      </c>
      <c r="F366" s="51">
        <v>6111</v>
      </c>
      <c r="G366" s="51"/>
    </row>
    <row r="367" spans="1:7">
      <c r="A367" s="51">
        <v>20</v>
      </c>
      <c r="B367" s="51" t="s">
        <v>180</v>
      </c>
      <c r="C367" s="51" t="s">
        <v>1280</v>
      </c>
      <c r="D367" s="51" t="s">
        <v>63</v>
      </c>
      <c r="E367" s="51" t="s">
        <v>48</v>
      </c>
      <c r="F367" s="51">
        <v>2636</v>
      </c>
      <c r="G367" s="51">
        <v>22031</v>
      </c>
    </row>
    <row r="368" spans="1:7">
      <c r="A368" s="51">
        <v>20</v>
      </c>
      <c r="B368" s="51" t="s">
        <v>180</v>
      </c>
      <c r="C368" s="51" t="s">
        <v>1280</v>
      </c>
      <c r="D368" s="51" t="s">
        <v>63</v>
      </c>
      <c r="E368" s="51" t="s">
        <v>49</v>
      </c>
      <c r="F368" s="51">
        <v>7443</v>
      </c>
      <c r="G368" s="51">
        <v>22031</v>
      </c>
    </row>
    <row r="369" spans="1:7">
      <c r="A369" s="51">
        <v>20</v>
      </c>
      <c r="B369" s="51" t="s">
        <v>180</v>
      </c>
      <c r="C369" s="51" t="s">
        <v>1280</v>
      </c>
      <c r="D369" s="51" t="s">
        <v>63</v>
      </c>
      <c r="E369" s="51" t="s">
        <v>50</v>
      </c>
      <c r="F369" s="51">
        <v>5904</v>
      </c>
      <c r="G369" s="51">
        <v>22031</v>
      </c>
    </row>
    <row r="370" spans="1:7">
      <c r="A370" s="51">
        <v>20</v>
      </c>
      <c r="B370" s="51" t="s">
        <v>180</v>
      </c>
      <c r="C370" s="51" t="s">
        <v>1280</v>
      </c>
      <c r="D370" s="51" t="s">
        <v>63</v>
      </c>
      <c r="E370" s="51" t="s">
        <v>51</v>
      </c>
      <c r="F370" s="51">
        <v>2197</v>
      </c>
      <c r="G370" s="51">
        <v>22031</v>
      </c>
    </row>
    <row r="371" spans="1:7">
      <c r="A371" s="51">
        <v>20</v>
      </c>
      <c r="B371" s="51" t="s">
        <v>180</v>
      </c>
      <c r="C371" s="51" t="s">
        <v>1280</v>
      </c>
      <c r="D371" s="51" t="s">
        <v>63</v>
      </c>
      <c r="E371" s="51" t="s">
        <v>52</v>
      </c>
      <c r="F371" s="51">
        <v>2380</v>
      </c>
      <c r="G371" s="51">
        <v>22031</v>
      </c>
    </row>
    <row r="372" spans="1:7">
      <c r="A372" s="51">
        <v>20</v>
      </c>
      <c r="B372" s="51" t="s">
        <v>180</v>
      </c>
      <c r="C372" s="51" t="s">
        <v>1280</v>
      </c>
      <c r="D372" s="51" t="s">
        <v>63</v>
      </c>
      <c r="E372" s="51" t="s">
        <v>1272</v>
      </c>
      <c r="F372" s="51">
        <v>1471</v>
      </c>
      <c r="G372" s="51">
        <v>22031</v>
      </c>
    </row>
    <row r="373" spans="1:7">
      <c r="A373" s="51">
        <v>20</v>
      </c>
      <c r="B373" s="51" t="s">
        <v>180</v>
      </c>
      <c r="C373" s="51" t="s">
        <v>1280</v>
      </c>
      <c r="D373" s="51" t="s">
        <v>46</v>
      </c>
      <c r="E373" s="51" t="s">
        <v>48</v>
      </c>
      <c r="F373" s="51">
        <v>2583</v>
      </c>
      <c r="G373" s="51">
        <v>22142</v>
      </c>
    </row>
    <row r="374" spans="1:7">
      <c r="A374" s="51">
        <v>20</v>
      </c>
      <c r="B374" s="51" t="s">
        <v>180</v>
      </c>
      <c r="C374" s="51" t="s">
        <v>1280</v>
      </c>
      <c r="D374" s="51" t="s">
        <v>46</v>
      </c>
      <c r="E374" s="51" t="s">
        <v>49</v>
      </c>
      <c r="F374" s="51">
        <v>7188</v>
      </c>
      <c r="G374" s="51">
        <v>22142</v>
      </c>
    </row>
    <row r="375" spans="1:7">
      <c r="A375" s="51">
        <v>20</v>
      </c>
      <c r="B375" s="51" t="s">
        <v>180</v>
      </c>
      <c r="C375" s="51" t="s">
        <v>1280</v>
      </c>
      <c r="D375" s="51" t="s">
        <v>46</v>
      </c>
      <c r="E375" s="51" t="s">
        <v>50</v>
      </c>
      <c r="F375" s="51">
        <v>5679</v>
      </c>
      <c r="G375" s="51">
        <v>22142</v>
      </c>
    </row>
    <row r="376" spans="1:7">
      <c r="A376" s="51">
        <v>20</v>
      </c>
      <c r="B376" s="51" t="s">
        <v>180</v>
      </c>
      <c r="C376" s="51" t="s">
        <v>1280</v>
      </c>
      <c r="D376" s="51" t="s">
        <v>46</v>
      </c>
      <c r="E376" s="51" t="s">
        <v>51</v>
      </c>
      <c r="F376" s="51">
        <v>2115</v>
      </c>
      <c r="G376" s="51">
        <v>22142</v>
      </c>
    </row>
    <row r="377" spans="1:7">
      <c r="A377" s="51">
        <v>20</v>
      </c>
      <c r="B377" s="51" t="s">
        <v>180</v>
      </c>
      <c r="C377" s="51" t="s">
        <v>1280</v>
      </c>
      <c r="D377" s="51" t="s">
        <v>46</v>
      </c>
      <c r="E377" s="51" t="s">
        <v>52</v>
      </c>
      <c r="F377" s="51">
        <v>2549</v>
      </c>
      <c r="G377" s="51">
        <v>22142</v>
      </c>
    </row>
    <row r="378" spans="1:7">
      <c r="A378" s="51">
        <v>20</v>
      </c>
      <c r="B378" s="51" t="s">
        <v>180</v>
      </c>
      <c r="C378" s="51" t="s">
        <v>1280</v>
      </c>
      <c r="D378" s="51" t="s">
        <v>46</v>
      </c>
      <c r="E378" s="51" t="s">
        <v>1272</v>
      </c>
      <c r="F378" s="51">
        <v>2028</v>
      </c>
      <c r="G378" s="51">
        <v>22142</v>
      </c>
    </row>
    <row r="379" spans="1:7">
      <c r="A379" s="51">
        <v>20</v>
      </c>
      <c r="B379" s="51" t="s">
        <v>180</v>
      </c>
      <c r="C379" s="51" t="s">
        <v>1281</v>
      </c>
      <c r="D379" s="51" t="s">
        <v>63</v>
      </c>
      <c r="E379" s="51" t="s">
        <v>48</v>
      </c>
      <c r="F379" s="51">
        <v>233</v>
      </c>
      <c r="G379" s="51">
        <v>43017</v>
      </c>
    </row>
    <row r="380" spans="1:7">
      <c r="A380" s="51">
        <v>20</v>
      </c>
      <c r="B380" s="51" t="s">
        <v>180</v>
      </c>
      <c r="C380" s="51" t="s">
        <v>1281</v>
      </c>
      <c r="D380" s="51" t="s">
        <v>63</v>
      </c>
      <c r="E380" s="51" t="s">
        <v>49</v>
      </c>
      <c r="F380" s="51">
        <v>372</v>
      </c>
      <c r="G380" s="51">
        <v>43017</v>
      </c>
    </row>
    <row r="381" spans="1:7">
      <c r="A381" s="51">
        <v>20</v>
      </c>
      <c r="B381" s="51" t="s">
        <v>180</v>
      </c>
      <c r="C381" s="51" t="s">
        <v>1281</v>
      </c>
      <c r="D381" s="51" t="s">
        <v>63</v>
      </c>
      <c r="E381" s="51" t="s">
        <v>50</v>
      </c>
      <c r="F381" s="51">
        <v>588</v>
      </c>
      <c r="G381" s="51">
        <v>43017</v>
      </c>
    </row>
    <row r="382" spans="1:7">
      <c r="A382" s="51">
        <v>20</v>
      </c>
      <c r="B382" s="51" t="s">
        <v>180</v>
      </c>
      <c r="C382" s="51" t="s">
        <v>1281</v>
      </c>
      <c r="D382" s="51" t="s">
        <v>63</v>
      </c>
      <c r="E382" s="51" t="s">
        <v>51</v>
      </c>
      <c r="F382" s="51">
        <v>915</v>
      </c>
      <c r="G382" s="51">
        <v>43017</v>
      </c>
    </row>
    <row r="383" spans="1:7">
      <c r="A383" s="51">
        <v>20</v>
      </c>
      <c r="B383" s="51" t="s">
        <v>180</v>
      </c>
      <c r="C383" s="51" t="s">
        <v>1281</v>
      </c>
      <c r="D383" s="51" t="s">
        <v>63</v>
      </c>
      <c r="E383" s="51" t="s">
        <v>52</v>
      </c>
      <c r="F383" s="51">
        <v>6446</v>
      </c>
      <c r="G383" s="51">
        <v>43017</v>
      </c>
    </row>
    <row r="384" spans="1:7">
      <c r="A384" s="51">
        <v>20</v>
      </c>
      <c r="B384" s="51" t="s">
        <v>180</v>
      </c>
      <c r="C384" s="51" t="s">
        <v>1281</v>
      </c>
      <c r="D384" s="51" t="s">
        <v>63</v>
      </c>
      <c r="E384" s="51" t="s">
        <v>1272</v>
      </c>
      <c r="F384" s="51">
        <v>34463</v>
      </c>
      <c r="G384" s="51">
        <v>43017</v>
      </c>
    </row>
    <row r="385" spans="1:7">
      <c r="A385" s="51">
        <v>20</v>
      </c>
      <c r="B385" s="51" t="s">
        <v>180</v>
      </c>
      <c r="C385" s="51" t="s">
        <v>1281</v>
      </c>
      <c r="D385" s="51" t="s">
        <v>46</v>
      </c>
      <c r="E385" s="51" t="s">
        <v>48</v>
      </c>
      <c r="F385" s="51">
        <v>216</v>
      </c>
      <c r="G385" s="51">
        <v>42446</v>
      </c>
    </row>
    <row r="386" spans="1:7">
      <c r="A386" s="51">
        <v>20</v>
      </c>
      <c r="B386" s="51" t="s">
        <v>180</v>
      </c>
      <c r="C386" s="51" t="s">
        <v>1281</v>
      </c>
      <c r="D386" s="51" t="s">
        <v>46</v>
      </c>
      <c r="E386" s="51" t="s">
        <v>49</v>
      </c>
      <c r="F386" s="51">
        <v>304</v>
      </c>
      <c r="G386" s="51">
        <v>42446</v>
      </c>
    </row>
    <row r="387" spans="1:7">
      <c r="A387" s="51">
        <v>20</v>
      </c>
      <c r="B387" s="51" t="s">
        <v>180</v>
      </c>
      <c r="C387" s="51" t="s">
        <v>1281</v>
      </c>
      <c r="D387" s="51" t="s">
        <v>46</v>
      </c>
      <c r="E387" s="51" t="s">
        <v>50</v>
      </c>
      <c r="F387" s="51">
        <v>481</v>
      </c>
      <c r="G387" s="51">
        <v>42446</v>
      </c>
    </row>
    <row r="388" spans="1:7">
      <c r="A388" s="51">
        <v>20</v>
      </c>
      <c r="B388" s="51" t="s">
        <v>180</v>
      </c>
      <c r="C388" s="51" t="s">
        <v>1281</v>
      </c>
      <c r="D388" s="51" t="s">
        <v>46</v>
      </c>
      <c r="E388" s="51" t="s">
        <v>51</v>
      </c>
      <c r="F388" s="51">
        <v>938</v>
      </c>
      <c r="G388" s="51">
        <v>42446</v>
      </c>
    </row>
    <row r="389" spans="1:7">
      <c r="A389" s="51">
        <v>20</v>
      </c>
      <c r="B389" s="51" t="s">
        <v>180</v>
      </c>
      <c r="C389" s="51" t="s">
        <v>1281</v>
      </c>
      <c r="D389" s="51" t="s">
        <v>46</v>
      </c>
      <c r="E389" s="51" t="s">
        <v>52</v>
      </c>
      <c r="F389" s="51">
        <v>5973</v>
      </c>
      <c r="G389" s="51">
        <v>42446</v>
      </c>
    </row>
    <row r="390" spans="1:7">
      <c r="A390" s="51">
        <v>20</v>
      </c>
      <c r="B390" s="51" t="s">
        <v>180</v>
      </c>
      <c r="C390" s="51" t="s">
        <v>1281</v>
      </c>
      <c r="D390" s="51" t="s">
        <v>46</v>
      </c>
      <c r="E390" s="51" t="s">
        <v>1272</v>
      </c>
      <c r="F390" s="51">
        <v>34534</v>
      </c>
      <c r="G390" s="51">
        <v>42446</v>
      </c>
    </row>
    <row r="391" spans="1:7">
      <c r="A391" s="51">
        <v>20</v>
      </c>
      <c r="B391" s="51" t="s">
        <v>180</v>
      </c>
      <c r="C391" s="51" t="s">
        <v>45</v>
      </c>
      <c r="D391" s="51" t="s">
        <v>63</v>
      </c>
      <c r="E391" s="51" t="s">
        <v>48</v>
      </c>
      <c r="F391" s="51">
        <v>66</v>
      </c>
      <c r="G391" s="51"/>
    </row>
    <row r="392" spans="1:7">
      <c r="A392" s="51">
        <v>20</v>
      </c>
      <c r="B392" s="51" t="s">
        <v>180</v>
      </c>
      <c r="C392" s="51" t="s">
        <v>45</v>
      </c>
      <c r="D392" s="51" t="s">
        <v>63</v>
      </c>
      <c r="E392" s="51" t="s">
        <v>49</v>
      </c>
      <c r="F392" s="51">
        <v>9</v>
      </c>
      <c r="G392" s="51"/>
    </row>
    <row r="393" spans="1:7">
      <c r="A393" s="51">
        <v>20</v>
      </c>
      <c r="B393" s="51" t="s">
        <v>180</v>
      </c>
      <c r="C393" s="51" t="s">
        <v>45</v>
      </c>
      <c r="D393" s="51" t="s">
        <v>63</v>
      </c>
      <c r="E393" s="51" t="s">
        <v>50</v>
      </c>
      <c r="F393" s="51">
        <v>6</v>
      </c>
      <c r="G393" s="51"/>
    </row>
    <row r="394" spans="1:7">
      <c r="A394" s="51">
        <v>20</v>
      </c>
      <c r="B394" s="51" t="s">
        <v>180</v>
      </c>
      <c r="C394" s="51" t="s">
        <v>45</v>
      </c>
      <c r="D394" s="51" t="s">
        <v>63</v>
      </c>
      <c r="E394" s="51" t="s">
        <v>52</v>
      </c>
      <c r="F394" s="51">
        <v>14</v>
      </c>
      <c r="G394" s="51"/>
    </row>
    <row r="395" spans="1:7">
      <c r="A395" s="51">
        <v>20</v>
      </c>
      <c r="B395" s="51" t="s">
        <v>180</v>
      </c>
      <c r="C395" s="51" t="s">
        <v>45</v>
      </c>
      <c r="D395" s="51" t="s">
        <v>63</v>
      </c>
      <c r="E395" s="51" t="s">
        <v>1272</v>
      </c>
      <c r="F395" s="51">
        <v>43</v>
      </c>
      <c r="G395" s="51"/>
    </row>
    <row r="396" spans="1:7">
      <c r="A396" s="51">
        <v>20</v>
      </c>
      <c r="B396" s="51" t="s">
        <v>180</v>
      </c>
      <c r="C396" s="51" t="s">
        <v>45</v>
      </c>
      <c r="D396" s="51" t="s">
        <v>46</v>
      </c>
      <c r="E396" s="51" t="s">
        <v>48</v>
      </c>
      <c r="F396" s="51">
        <v>69</v>
      </c>
      <c r="G396" s="51"/>
    </row>
    <row r="397" spans="1:7">
      <c r="A397" s="51">
        <v>20</v>
      </c>
      <c r="B397" s="51" t="s">
        <v>180</v>
      </c>
      <c r="C397" s="51" t="s">
        <v>45</v>
      </c>
      <c r="D397" s="51" t="s">
        <v>46</v>
      </c>
      <c r="E397" s="51" t="s">
        <v>49</v>
      </c>
      <c r="F397" s="51">
        <v>7</v>
      </c>
      <c r="G397" s="51"/>
    </row>
    <row r="398" spans="1:7">
      <c r="A398" s="51">
        <v>20</v>
      </c>
      <c r="B398" s="51" t="s">
        <v>180</v>
      </c>
      <c r="C398" s="51" t="s">
        <v>45</v>
      </c>
      <c r="D398" s="51" t="s">
        <v>46</v>
      </c>
      <c r="E398" s="51" t="s">
        <v>50</v>
      </c>
      <c r="F398" s="51">
        <v>8</v>
      </c>
      <c r="G398" s="51"/>
    </row>
    <row r="399" spans="1:7">
      <c r="A399" s="51">
        <v>20</v>
      </c>
      <c r="B399" s="51" t="s">
        <v>180</v>
      </c>
      <c r="C399" s="51" t="s">
        <v>45</v>
      </c>
      <c r="D399" s="51" t="s">
        <v>46</v>
      </c>
      <c r="E399" s="51" t="s">
        <v>51</v>
      </c>
      <c r="F399" s="51">
        <v>4</v>
      </c>
      <c r="G399" s="51"/>
    </row>
    <row r="400" spans="1:7">
      <c r="A400" s="51">
        <v>20</v>
      </c>
      <c r="B400" s="51" t="s">
        <v>180</v>
      </c>
      <c r="C400" s="51" t="s">
        <v>45</v>
      </c>
      <c r="D400" s="51" t="s">
        <v>46</v>
      </c>
      <c r="E400" s="51" t="s">
        <v>52</v>
      </c>
      <c r="F400" s="51">
        <v>15</v>
      </c>
      <c r="G400" s="51"/>
    </row>
    <row r="401" spans="1:7">
      <c r="A401" s="51">
        <v>20</v>
      </c>
      <c r="B401" s="51" t="s">
        <v>180</v>
      </c>
      <c r="C401" s="51" t="s">
        <v>45</v>
      </c>
      <c r="D401" s="51" t="s">
        <v>46</v>
      </c>
      <c r="E401" s="51" t="s">
        <v>1272</v>
      </c>
      <c r="F401" s="51">
        <v>43</v>
      </c>
      <c r="G401" s="51"/>
    </row>
    <row r="402" spans="1:7">
      <c r="A402" s="51">
        <v>23</v>
      </c>
      <c r="B402" s="51" t="s">
        <v>181</v>
      </c>
      <c r="C402" s="51" t="s">
        <v>3706</v>
      </c>
      <c r="D402" s="51" t="s">
        <v>63</v>
      </c>
      <c r="E402" s="51" t="s">
        <v>249</v>
      </c>
      <c r="F402" s="51">
        <v>4193</v>
      </c>
      <c r="G402" s="51"/>
    </row>
    <row r="403" spans="1:7">
      <c r="A403" s="51">
        <v>23</v>
      </c>
      <c r="B403" s="51" t="s">
        <v>181</v>
      </c>
      <c r="C403" s="51" t="s">
        <v>3706</v>
      </c>
      <c r="D403" s="51" t="s">
        <v>63</v>
      </c>
      <c r="E403" s="51" t="s">
        <v>1272</v>
      </c>
      <c r="F403" s="51">
        <v>14</v>
      </c>
      <c r="G403" s="51"/>
    </row>
    <row r="404" spans="1:7">
      <c r="A404" s="51">
        <v>23</v>
      </c>
      <c r="B404" s="51" t="s">
        <v>181</v>
      </c>
      <c r="C404" s="51" t="s">
        <v>3706</v>
      </c>
      <c r="D404" s="51" t="s">
        <v>46</v>
      </c>
      <c r="E404" s="51" t="s">
        <v>249</v>
      </c>
      <c r="F404" s="51">
        <v>3797</v>
      </c>
      <c r="G404" s="51"/>
    </row>
    <row r="405" spans="1:7">
      <c r="A405" s="51">
        <v>23</v>
      </c>
      <c r="B405" s="51" t="s">
        <v>181</v>
      </c>
      <c r="C405" s="51" t="s">
        <v>1280</v>
      </c>
      <c r="D405" s="51" t="s">
        <v>63</v>
      </c>
      <c r="E405" s="51" t="s">
        <v>48</v>
      </c>
      <c r="F405" s="51">
        <v>1661</v>
      </c>
      <c r="G405" s="51">
        <v>15901</v>
      </c>
    </row>
    <row r="406" spans="1:7">
      <c r="A406" s="51">
        <v>23</v>
      </c>
      <c r="B406" s="51" t="s">
        <v>181</v>
      </c>
      <c r="C406" s="51" t="s">
        <v>1280</v>
      </c>
      <c r="D406" s="51" t="s">
        <v>63</v>
      </c>
      <c r="E406" s="51" t="s">
        <v>49</v>
      </c>
      <c r="F406" s="51">
        <v>5173</v>
      </c>
      <c r="G406" s="51">
        <v>15901</v>
      </c>
    </row>
    <row r="407" spans="1:7">
      <c r="A407" s="51">
        <v>23</v>
      </c>
      <c r="B407" s="51" t="s">
        <v>181</v>
      </c>
      <c r="C407" s="51" t="s">
        <v>1280</v>
      </c>
      <c r="D407" s="51" t="s">
        <v>63</v>
      </c>
      <c r="E407" s="51" t="s">
        <v>50</v>
      </c>
      <c r="F407" s="51">
        <v>4386</v>
      </c>
      <c r="G407" s="51">
        <v>15901</v>
      </c>
    </row>
    <row r="408" spans="1:7">
      <c r="A408" s="51">
        <v>23</v>
      </c>
      <c r="B408" s="51" t="s">
        <v>181</v>
      </c>
      <c r="C408" s="51" t="s">
        <v>1280</v>
      </c>
      <c r="D408" s="51" t="s">
        <v>63</v>
      </c>
      <c r="E408" s="51" t="s">
        <v>51</v>
      </c>
      <c r="F408" s="51">
        <v>1710</v>
      </c>
      <c r="G408" s="51">
        <v>15901</v>
      </c>
    </row>
    <row r="409" spans="1:7">
      <c r="A409" s="51">
        <v>23</v>
      </c>
      <c r="B409" s="51" t="s">
        <v>181</v>
      </c>
      <c r="C409" s="51" t="s">
        <v>1280</v>
      </c>
      <c r="D409" s="51" t="s">
        <v>63</v>
      </c>
      <c r="E409" s="51" t="s">
        <v>52</v>
      </c>
      <c r="F409" s="51">
        <v>1763</v>
      </c>
      <c r="G409" s="51">
        <v>15901</v>
      </c>
    </row>
    <row r="410" spans="1:7">
      <c r="A410" s="51">
        <v>23</v>
      </c>
      <c r="B410" s="51" t="s">
        <v>181</v>
      </c>
      <c r="C410" s="51" t="s">
        <v>1280</v>
      </c>
      <c r="D410" s="51" t="s">
        <v>63</v>
      </c>
      <c r="E410" s="51" t="s">
        <v>1272</v>
      </c>
      <c r="F410" s="51">
        <v>1208</v>
      </c>
      <c r="G410" s="51">
        <v>15901</v>
      </c>
    </row>
    <row r="411" spans="1:7">
      <c r="A411" s="51">
        <v>23</v>
      </c>
      <c r="B411" s="51" t="s">
        <v>181</v>
      </c>
      <c r="C411" s="51" t="s">
        <v>1280</v>
      </c>
      <c r="D411" s="51" t="s">
        <v>46</v>
      </c>
      <c r="E411" s="51" t="s">
        <v>48</v>
      </c>
      <c r="F411" s="51">
        <v>1536</v>
      </c>
      <c r="G411" s="51">
        <v>14787</v>
      </c>
    </row>
    <row r="412" spans="1:7">
      <c r="A412" s="51">
        <v>23</v>
      </c>
      <c r="B412" s="51" t="s">
        <v>181</v>
      </c>
      <c r="C412" s="51" t="s">
        <v>1280</v>
      </c>
      <c r="D412" s="51" t="s">
        <v>46</v>
      </c>
      <c r="E412" s="51" t="s">
        <v>49</v>
      </c>
      <c r="F412" s="51">
        <v>4668</v>
      </c>
      <c r="G412" s="51">
        <v>14787</v>
      </c>
    </row>
    <row r="413" spans="1:7">
      <c r="A413" s="51">
        <v>23</v>
      </c>
      <c r="B413" s="51" t="s">
        <v>181</v>
      </c>
      <c r="C413" s="51" t="s">
        <v>1280</v>
      </c>
      <c r="D413" s="51" t="s">
        <v>46</v>
      </c>
      <c r="E413" s="51" t="s">
        <v>50</v>
      </c>
      <c r="F413" s="51">
        <v>4002</v>
      </c>
      <c r="G413" s="51">
        <v>14787</v>
      </c>
    </row>
    <row r="414" spans="1:7">
      <c r="A414" s="51">
        <v>23</v>
      </c>
      <c r="B414" s="51" t="s">
        <v>181</v>
      </c>
      <c r="C414" s="51" t="s">
        <v>1280</v>
      </c>
      <c r="D414" s="51" t="s">
        <v>46</v>
      </c>
      <c r="E414" s="51" t="s">
        <v>51</v>
      </c>
      <c r="F414" s="51">
        <v>1415</v>
      </c>
      <c r="G414" s="51">
        <v>14787</v>
      </c>
    </row>
    <row r="415" spans="1:7">
      <c r="A415" s="51">
        <v>23</v>
      </c>
      <c r="B415" s="51" t="s">
        <v>181</v>
      </c>
      <c r="C415" s="51" t="s">
        <v>1280</v>
      </c>
      <c r="D415" s="51" t="s">
        <v>46</v>
      </c>
      <c r="E415" s="51" t="s">
        <v>52</v>
      </c>
      <c r="F415" s="51">
        <v>1756</v>
      </c>
      <c r="G415" s="51">
        <v>14787</v>
      </c>
    </row>
    <row r="416" spans="1:7">
      <c r="A416" s="51">
        <v>23</v>
      </c>
      <c r="B416" s="51" t="s">
        <v>181</v>
      </c>
      <c r="C416" s="51" t="s">
        <v>1280</v>
      </c>
      <c r="D416" s="51" t="s">
        <v>46</v>
      </c>
      <c r="E416" s="51" t="s">
        <v>1272</v>
      </c>
      <c r="F416" s="51">
        <v>1410</v>
      </c>
      <c r="G416" s="51">
        <v>14787</v>
      </c>
    </row>
    <row r="417" spans="1:7">
      <c r="A417" s="51">
        <v>23</v>
      </c>
      <c r="B417" s="51" t="s">
        <v>181</v>
      </c>
      <c r="C417" s="51" t="s">
        <v>1281</v>
      </c>
      <c r="D417" s="51" t="s">
        <v>63</v>
      </c>
      <c r="E417" s="51" t="s">
        <v>48</v>
      </c>
      <c r="F417" s="51">
        <v>93</v>
      </c>
      <c r="G417" s="51">
        <v>32072</v>
      </c>
    </row>
    <row r="418" spans="1:7">
      <c r="A418" s="51">
        <v>23</v>
      </c>
      <c r="B418" s="51" t="s">
        <v>181</v>
      </c>
      <c r="C418" s="51" t="s">
        <v>1281</v>
      </c>
      <c r="D418" s="51" t="s">
        <v>63</v>
      </c>
      <c r="E418" s="51" t="s">
        <v>49</v>
      </c>
      <c r="F418" s="51">
        <v>137</v>
      </c>
      <c r="G418" s="51">
        <v>32072</v>
      </c>
    </row>
    <row r="419" spans="1:7">
      <c r="A419" s="51">
        <v>23</v>
      </c>
      <c r="B419" s="51" t="s">
        <v>181</v>
      </c>
      <c r="C419" s="51" t="s">
        <v>1281</v>
      </c>
      <c r="D419" s="51" t="s">
        <v>63</v>
      </c>
      <c r="E419" s="51" t="s">
        <v>50</v>
      </c>
      <c r="F419" s="51">
        <v>322</v>
      </c>
      <c r="G419" s="51">
        <v>32072</v>
      </c>
    </row>
    <row r="420" spans="1:7">
      <c r="A420" s="51">
        <v>23</v>
      </c>
      <c r="B420" s="51" t="s">
        <v>181</v>
      </c>
      <c r="C420" s="51" t="s">
        <v>1281</v>
      </c>
      <c r="D420" s="51" t="s">
        <v>63</v>
      </c>
      <c r="E420" s="51" t="s">
        <v>51</v>
      </c>
      <c r="F420" s="51">
        <v>647</v>
      </c>
      <c r="G420" s="51">
        <v>32072</v>
      </c>
    </row>
    <row r="421" spans="1:7">
      <c r="A421" s="51">
        <v>23</v>
      </c>
      <c r="B421" s="51" t="s">
        <v>181</v>
      </c>
      <c r="C421" s="51" t="s">
        <v>1281</v>
      </c>
      <c r="D421" s="51" t="s">
        <v>63</v>
      </c>
      <c r="E421" s="51" t="s">
        <v>52</v>
      </c>
      <c r="F421" s="51">
        <v>4551</v>
      </c>
      <c r="G421" s="51">
        <v>32072</v>
      </c>
    </row>
    <row r="422" spans="1:7">
      <c r="A422" s="51">
        <v>23</v>
      </c>
      <c r="B422" s="51" t="s">
        <v>181</v>
      </c>
      <c r="C422" s="51" t="s">
        <v>1281</v>
      </c>
      <c r="D422" s="51" t="s">
        <v>63</v>
      </c>
      <c r="E422" s="51" t="s">
        <v>1272</v>
      </c>
      <c r="F422" s="51">
        <v>26322</v>
      </c>
      <c r="G422" s="51">
        <v>32072</v>
      </c>
    </row>
    <row r="423" spans="1:7">
      <c r="A423" s="51">
        <v>23</v>
      </c>
      <c r="B423" s="51" t="s">
        <v>181</v>
      </c>
      <c r="C423" s="51" t="s">
        <v>1281</v>
      </c>
      <c r="D423" s="51" t="s">
        <v>46</v>
      </c>
      <c r="E423" s="51" t="s">
        <v>48</v>
      </c>
      <c r="F423" s="51">
        <v>76</v>
      </c>
      <c r="G423" s="51">
        <v>31515</v>
      </c>
    </row>
    <row r="424" spans="1:7">
      <c r="A424" s="51">
        <v>23</v>
      </c>
      <c r="B424" s="51" t="s">
        <v>181</v>
      </c>
      <c r="C424" s="51" t="s">
        <v>1281</v>
      </c>
      <c r="D424" s="51" t="s">
        <v>46</v>
      </c>
      <c r="E424" s="51" t="s">
        <v>49</v>
      </c>
      <c r="F424" s="51">
        <v>114</v>
      </c>
      <c r="G424" s="51">
        <v>31515</v>
      </c>
    </row>
    <row r="425" spans="1:7">
      <c r="A425" s="51">
        <v>23</v>
      </c>
      <c r="B425" s="51" t="s">
        <v>181</v>
      </c>
      <c r="C425" s="51" t="s">
        <v>1281</v>
      </c>
      <c r="D425" s="51" t="s">
        <v>46</v>
      </c>
      <c r="E425" s="51" t="s">
        <v>50</v>
      </c>
      <c r="F425" s="51">
        <v>292</v>
      </c>
      <c r="G425" s="51">
        <v>31515</v>
      </c>
    </row>
    <row r="426" spans="1:7">
      <c r="A426" s="51">
        <v>23</v>
      </c>
      <c r="B426" s="51" t="s">
        <v>181</v>
      </c>
      <c r="C426" s="51" t="s">
        <v>1281</v>
      </c>
      <c r="D426" s="51" t="s">
        <v>46</v>
      </c>
      <c r="E426" s="51" t="s">
        <v>51</v>
      </c>
      <c r="F426" s="51">
        <v>659</v>
      </c>
      <c r="G426" s="51">
        <v>31515</v>
      </c>
    </row>
    <row r="427" spans="1:7">
      <c r="A427" s="51">
        <v>23</v>
      </c>
      <c r="B427" s="51" t="s">
        <v>181</v>
      </c>
      <c r="C427" s="51" t="s">
        <v>1281</v>
      </c>
      <c r="D427" s="51" t="s">
        <v>46</v>
      </c>
      <c r="E427" s="51" t="s">
        <v>52</v>
      </c>
      <c r="F427" s="51">
        <v>4269</v>
      </c>
      <c r="G427" s="51">
        <v>31515</v>
      </c>
    </row>
    <row r="428" spans="1:7">
      <c r="A428" s="51">
        <v>23</v>
      </c>
      <c r="B428" s="51" t="s">
        <v>181</v>
      </c>
      <c r="C428" s="51" t="s">
        <v>1281</v>
      </c>
      <c r="D428" s="51" t="s">
        <v>46</v>
      </c>
      <c r="E428" s="51" t="s">
        <v>1272</v>
      </c>
      <c r="F428" s="51">
        <v>26105</v>
      </c>
      <c r="G428" s="51">
        <v>31515</v>
      </c>
    </row>
    <row r="429" spans="1:7">
      <c r="A429" s="51">
        <v>23</v>
      </c>
      <c r="B429" s="51" t="s">
        <v>181</v>
      </c>
      <c r="C429" s="51" t="s">
        <v>45</v>
      </c>
      <c r="D429" s="51" t="s">
        <v>63</v>
      </c>
      <c r="E429" s="51" t="s">
        <v>48</v>
      </c>
      <c r="F429" s="51">
        <v>47</v>
      </c>
      <c r="G429" s="51"/>
    </row>
    <row r="430" spans="1:7">
      <c r="A430" s="51">
        <v>23</v>
      </c>
      <c r="B430" s="51" t="s">
        <v>181</v>
      </c>
      <c r="C430" s="51" t="s">
        <v>45</v>
      </c>
      <c r="D430" s="51" t="s">
        <v>63</v>
      </c>
      <c r="E430" s="51" t="s">
        <v>49</v>
      </c>
      <c r="F430" s="51">
        <v>7</v>
      </c>
      <c r="G430" s="51"/>
    </row>
    <row r="431" spans="1:7">
      <c r="A431" s="51">
        <v>23</v>
      </c>
      <c r="B431" s="51" t="s">
        <v>181</v>
      </c>
      <c r="C431" s="51" t="s">
        <v>45</v>
      </c>
      <c r="D431" s="51" t="s">
        <v>63</v>
      </c>
      <c r="E431" s="51" t="s">
        <v>50</v>
      </c>
      <c r="F431" s="51">
        <v>6</v>
      </c>
      <c r="G431" s="51"/>
    </row>
    <row r="432" spans="1:7">
      <c r="A432" s="51">
        <v>23</v>
      </c>
      <c r="B432" s="51" t="s">
        <v>181</v>
      </c>
      <c r="C432" s="51" t="s">
        <v>45</v>
      </c>
      <c r="D432" s="51" t="s">
        <v>63</v>
      </c>
      <c r="E432" s="51" t="s">
        <v>51</v>
      </c>
      <c r="F432" s="51">
        <v>2</v>
      </c>
      <c r="G432" s="51"/>
    </row>
    <row r="433" spans="1:7">
      <c r="A433" s="51">
        <v>23</v>
      </c>
      <c r="B433" s="51" t="s">
        <v>181</v>
      </c>
      <c r="C433" s="51" t="s">
        <v>45</v>
      </c>
      <c r="D433" s="51" t="s">
        <v>63</v>
      </c>
      <c r="E433" s="51" t="s">
        <v>52</v>
      </c>
      <c r="F433" s="51">
        <v>12</v>
      </c>
      <c r="G433" s="51"/>
    </row>
    <row r="434" spans="1:7">
      <c r="A434" s="51">
        <v>23</v>
      </c>
      <c r="B434" s="51" t="s">
        <v>181</v>
      </c>
      <c r="C434" s="51" t="s">
        <v>45</v>
      </c>
      <c r="D434" s="51" t="s">
        <v>63</v>
      </c>
      <c r="E434" s="51" t="s">
        <v>1272</v>
      </c>
      <c r="F434" s="51">
        <v>35</v>
      </c>
      <c r="G434" s="51"/>
    </row>
    <row r="435" spans="1:7">
      <c r="A435" s="51">
        <v>23</v>
      </c>
      <c r="B435" s="51" t="s">
        <v>181</v>
      </c>
      <c r="C435" s="51" t="s">
        <v>45</v>
      </c>
      <c r="D435" s="51" t="s">
        <v>46</v>
      </c>
      <c r="E435" s="51" t="s">
        <v>48</v>
      </c>
      <c r="F435" s="51">
        <v>41</v>
      </c>
      <c r="G435" s="51"/>
    </row>
    <row r="436" spans="1:7">
      <c r="A436" s="51">
        <v>23</v>
      </c>
      <c r="B436" s="51" t="s">
        <v>181</v>
      </c>
      <c r="C436" s="51" t="s">
        <v>45</v>
      </c>
      <c r="D436" s="51" t="s">
        <v>46</v>
      </c>
      <c r="E436" s="51" t="s">
        <v>49</v>
      </c>
      <c r="F436" s="51">
        <v>10</v>
      </c>
      <c r="G436" s="51"/>
    </row>
    <row r="437" spans="1:7">
      <c r="A437" s="51">
        <v>23</v>
      </c>
      <c r="B437" s="51" t="s">
        <v>181</v>
      </c>
      <c r="C437" s="51" t="s">
        <v>45</v>
      </c>
      <c r="D437" s="51" t="s">
        <v>46</v>
      </c>
      <c r="E437" s="51" t="s">
        <v>50</v>
      </c>
      <c r="F437" s="51">
        <v>4</v>
      </c>
      <c r="G437" s="51"/>
    </row>
    <row r="438" spans="1:7">
      <c r="A438" s="51">
        <v>23</v>
      </c>
      <c r="B438" s="51" t="s">
        <v>181</v>
      </c>
      <c r="C438" s="51" t="s">
        <v>45</v>
      </c>
      <c r="D438" s="51" t="s">
        <v>46</v>
      </c>
      <c r="E438" s="51" t="s">
        <v>51</v>
      </c>
      <c r="F438" s="51">
        <v>5</v>
      </c>
      <c r="G438" s="51"/>
    </row>
    <row r="439" spans="1:7">
      <c r="A439" s="51">
        <v>23</v>
      </c>
      <c r="B439" s="51" t="s">
        <v>181</v>
      </c>
      <c r="C439" s="51" t="s">
        <v>45</v>
      </c>
      <c r="D439" s="51" t="s">
        <v>46</v>
      </c>
      <c r="E439" s="51" t="s">
        <v>52</v>
      </c>
      <c r="F439" s="51">
        <v>12</v>
      </c>
      <c r="G439" s="51"/>
    </row>
    <row r="440" spans="1:7">
      <c r="A440" s="51">
        <v>23</v>
      </c>
      <c r="B440" s="51" t="s">
        <v>181</v>
      </c>
      <c r="C440" s="51" t="s">
        <v>45</v>
      </c>
      <c r="D440" s="51" t="s">
        <v>46</v>
      </c>
      <c r="E440" s="51" t="s">
        <v>1272</v>
      </c>
      <c r="F440" s="51">
        <v>35</v>
      </c>
      <c r="G440" s="51"/>
    </row>
    <row r="441" spans="1:7">
      <c r="A441" s="51">
        <v>25</v>
      </c>
      <c r="B441" s="51" t="s">
        <v>182</v>
      </c>
      <c r="C441" s="51" t="s">
        <v>3706</v>
      </c>
      <c r="D441" s="51" t="s">
        <v>63</v>
      </c>
      <c r="E441" s="51" t="s">
        <v>249</v>
      </c>
      <c r="F441" s="51">
        <v>435</v>
      </c>
      <c r="G441" s="51"/>
    </row>
    <row r="442" spans="1:7">
      <c r="A442" s="51">
        <v>25</v>
      </c>
      <c r="B442" s="51" t="s">
        <v>182</v>
      </c>
      <c r="C442" s="51" t="s">
        <v>3706</v>
      </c>
      <c r="D442" s="51" t="s">
        <v>63</v>
      </c>
      <c r="E442" s="51" t="s">
        <v>49</v>
      </c>
      <c r="F442" s="51">
        <v>1</v>
      </c>
      <c r="G442" s="51"/>
    </row>
    <row r="443" spans="1:7">
      <c r="A443" s="51">
        <v>25</v>
      </c>
      <c r="B443" s="51" t="s">
        <v>182</v>
      </c>
      <c r="C443" s="51" t="s">
        <v>3706</v>
      </c>
      <c r="D443" s="51" t="s">
        <v>63</v>
      </c>
      <c r="E443" s="51" t="s">
        <v>50</v>
      </c>
      <c r="F443" s="51">
        <v>6</v>
      </c>
      <c r="G443" s="51"/>
    </row>
    <row r="444" spans="1:7">
      <c r="A444" s="51">
        <v>25</v>
      </c>
      <c r="B444" s="51" t="s">
        <v>182</v>
      </c>
      <c r="C444" s="51" t="s">
        <v>3706</v>
      </c>
      <c r="D444" s="51" t="s">
        <v>63</v>
      </c>
      <c r="E444" s="51" t="s">
        <v>51</v>
      </c>
      <c r="F444" s="51">
        <v>11</v>
      </c>
      <c r="G444" s="51"/>
    </row>
    <row r="445" spans="1:7">
      <c r="A445" s="51">
        <v>25</v>
      </c>
      <c r="B445" s="51" t="s">
        <v>182</v>
      </c>
      <c r="C445" s="51" t="s">
        <v>3706</v>
      </c>
      <c r="D445" s="51" t="s">
        <v>63</v>
      </c>
      <c r="E445" s="51" t="s">
        <v>52</v>
      </c>
      <c r="F445" s="51">
        <v>20</v>
      </c>
      <c r="G445" s="51"/>
    </row>
    <row r="446" spans="1:7">
      <c r="A446" s="51">
        <v>25</v>
      </c>
      <c r="B446" s="51" t="s">
        <v>182</v>
      </c>
      <c r="C446" s="51" t="s">
        <v>3706</v>
      </c>
      <c r="D446" s="51" t="s">
        <v>63</v>
      </c>
      <c r="E446" s="51" t="s">
        <v>1272</v>
      </c>
      <c r="F446" s="51">
        <v>69</v>
      </c>
      <c r="G446" s="51"/>
    </row>
    <row r="447" spans="1:7">
      <c r="A447" s="51">
        <v>25</v>
      </c>
      <c r="B447" s="51" t="s">
        <v>182</v>
      </c>
      <c r="C447" s="51" t="s">
        <v>3706</v>
      </c>
      <c r="D447" s="51" t="s">
        <v>46</v>
      </c>
      <c r="E447" s="51" t="s">
        <v>249</v>
      </c>
      <c r="F447" s="51">
        <v>413</v>
      </c>
      <c r="G447" s="51"/>
    </row>
    <row r="448" spans="1:7">
      <c r="A448" s="51">
        <v>25</v>
      </c>
      <c r="B448" s="51" t="s">
        <v>182</v>
      </c>
      <c r="C448" s="51" t="s">
        <v>3706</v>
      </c>
      <c r="D448" s="51" t="s">
        <v>46</v>
      </c>
      <c r="E448" s="51" t="s">
        <v>48</v>
      </c>
      <c r="F448" s="51">
        <v>1</v>
      </c>
      <c r="G448" s="51"/>
    </row>
    <row r="449" spans="1:7">
      <c r="A449" s="51">
        <v>25</v>
      </c>
      <c r="B449" s="51" t="s">
        <v>182</v>
      </c>
      <c r="C449" s="51" t="s">
        <v>3706</v>
      </c>
      <c r="D449" s="51" t="s">
        <v>46</v>
      </c>
      <c r="E449" s="51" t="s">
        <v>50</v>
      </c>
      <c r="F449" s="51">
        <v>5</v>
      </c>
      <c r="G449" s="51"/>
    </row>
    <row r="450" spans="1:7">
      <c r="A450" s="51">
        <v>25</v>
      </c>
      <c r="B450" s="51" t="s">
        <v>182</v>
      </c>
      <c r="C450" s="51" t="s">
        <v>3706</v>
      </c>
      <c r="D450" s="51" t="s">
        <v>46</v>
      </c>
      <c r="E450" s="51" t="s">
        <v>51</v>
      </c>
      <c r="F450" s="51">
        <v>3</v>
      </c>
      <c r="G450" s="51"/>
    </row>
    <row r="451" spans="1:7">
      <c r="A451" s="51">
        <v>25</v>
      </c>
      <c r="B451" s="51" t="s">
        <v>182</v>
      </c>
      <c r="C451" s="51" t="s">
        <v>3706</v>
      </c>
      <c r="D451" s="51" t="s">
        <v>46</v>
      </c>
      <c r="E451" s="51" t="s">
        <v>52</v>
      </c>
      <c r="F451" s="51">
        <v>9</v>
      </c>
      <c r="G451" s="51"/>
    </row>
    <row r="452" spans="1:7">
      <c r="A452" s="51">
        <v>25</v>
      </c>
      <c r="B452" s="51" t="s">
        <v>182</v>
      </c>
      <c r="C452" s="51" t="s">
        <v>3706</v>
      </c>
      <c r="D452" s="51" t="s">
        <v>46</v>
      </c>
      <c r="E452" s="51" t="s">
        <v>1272</v>
      </c>
      <c r="F452" s="51">
        <v>5</v>
      </c>
      <c r="G452" s="51"/>
    </row>
    <row r="453" spans="1:7">
      <c r="A453" s="51">
        <v>25</v>
      </c>
      <c r="B453" s="51" t="s">
        <v>182</v>
      </c>
      <c r="C453" s="51" t="s">
        <v>1280</v>
      </c>
      <c r="D453" s="51" t="s">
        <v>63</v>
      </c>
      <c r="E453" s="51" t="s">
        <v>48</v>
      </c>
      <c r="F453" s="51">
        <v>144</v>
      </c>
      <c r="G453" s="51">
        <v>1876</v>
      </c>
    </row>
    <row r="454" spans="1:7">
      <c r="A454" s="51">
        <v>25</v>
      </c>
      <c r="B454" s="51" t="s">
        <v>182</v>
      </c>
      <c r="C454" s="51" t="s">
        <v>1280</v>
      </c>
      <c r="D454" s="51" t="s">
        <v>63</v>
      </c>
      <c r="E454" s="51" t="s">
        <v>49</v>
      </c>
      <c r="F454" s="51">
        <v>484</v>
      </c>
      <c r="G454" s="51">
        <v>1876</v>
      </c>
    </row>
    <row r="455" spans="1:7">
      <c r="A455" s="51">
        <v>25</v>
      </c>
      <c r="B455" s="51" t="s">
        <v>182</v>
      </c>
      <c r="C455" s="51" t="s">
        <v>1280</v>
      </c>
      <c r="D455" s="51" t="s">
        <v>63</v>
      </c>
      <c r="E455" s="51" t="s">
        <v>50</v>
      </c>
      <c r="F455" s="51">
        <v>405</v>
      </c>
      <c r="G455" s="51">
        <v>1876</v>
      </c>
    </row>
    <row r="456" spans="1:7">
      <c r="A456" s="51">
        <v>25</v>
      </c>
      <c r="B456" s="51" t="s">
        <v>182</v>
      </c>
      <c r="C456" s="51" t="s">
        <v>1280</v>
      </c>
      <c r="D456" s="51" t="s">
        <v>63</v>
      </c>
      <c r="E456" s="51" t="s">
        <v>51</v>
      </c>
      <c r="F456" s="51">
        <v>165</v>
      </c>
      <c r="G456" s="51">
        <v>1876</v>
      </c>
    </row>
    <row r="457" spans="1:7">
      <c r="A457" s="51">
        <v>25</v>
      </c>
      <c r="B457" s="51" t="s">
        <v>182</v>
      </c>
      <c r="C457" s="51" t="s">
        <v>1280</v>
      </c>
      <c r="D457" s="51" t="s">
        <v>63</v>
      </c>
      <c r="E457" s="51" t="s">
        <v>52</v>
      </c>
      <c r="F457" s="51">
        <v>307</v>
      </c>
      <c r="G457" s="51">
        <v>1876</v>
      </c>
    </row>
    <row r="458" spans="1:7">
      <c r="A458" s="51">
        <v>25</v>
      </c>
      <c r="B458" s="51" t="s">
        <v>182</v>
      </c>
      <c r="C458" s="51" t="s">
        <v>1280</v>
      </c>
      <c r="D458" s="51" t="s">
        <v>63</v>
      </c>
      <c r="E458" s="51" t="s">
        <v>1272</v>
      </c>
      <c r="F458" s="51">
        <v>371</v>
      </c>
      <c r="G458" s="51">
        <v>1876</v>
      </c>
    </row>
    <row r="459" spans="1:7">
      <c r="A459" s="51">
        <v>25</v>
      </c>
      <c r="B459" s="51" t="s">
        <v>182</v>
      </c>
      <c r="C459" s="51" t="s">
        <v>1280</v>
      </c>
      <c r="D459" s="51" t="s">
        <v>46</v>
      </c>
      <c r="E459" s="51" t="s">
        <v>48</v>
      </c>
      <c r="F459" s="51">
        <v>154</v>
      </c>
      <c r="G459" s="51">
        <v>1863</v>
      </c>
    </row>
    <row r="460" spans="1:7">
      <c r="A460" s="51">
        <v>25</v>
      </c>
      <c r="B460" s="51" t="s">
        <v>182</v>
      </c>
      <c r="C460" s="51" t="s">
        <v>1280</v>
      </c>
      <c r="D460" s="51" t="s">
        <v>46</v>
      </c>
      <c r="E460" s="51" t="s">
        <v>49</v>
      </c>
      <c r="F460" s="51">
        <v>496</v>
      </c>
      <c r="G460" s="51">
        <v>1863</v>
      </c>
    </row>
    <row r="461" spans="1:7">
      <c r="A461" s="51">
        <v>25</v>
      </c>
      <c r="B461" s="51" t="s">
        <v>182</v>
      </c>
      <c r="C461" s="51" t="s">
        <v>1280</v>
      </c>
      <c r="D461" s="51" t="s">
        <v>46</v>
      </c>
      <c r="E461" s="51" t="s">
        <v>50</v>
      </c>
      <c r="F461" s="51">
        <v>372</v>
      </c>
      <c r="G461" s="51">
        <v>1863</v>
      </c>
    </row>
    <row r="462" spans="1:7">
      <c r="A462" s="51">
        <v>25</v>
      </c>
      <c r="B462" s="51" t="s">
        <v>182</v>
      </c>
      <c r="C462" s="51" t="s">
        <v>1280</v>
      </c>
      <c r="D462" s="51" t="s">
        <v>46</v>
      </c>
      <c r="E462" s="51" t="s">
        <v>51</v>
      </c>
      <c r="F462" s="51">
        <v>165</v>
      </c>
      <c r="G462" s="51">
        <v>1863</v>
      </c>
    </row>
    <row r="463" spans="1:7">
      <c r="A463" s="51">
        <v>25</v>
      </c>
      <c r="B463" s="51" t="s">
        <v>182</v>
      </c>
      <c r="C463" s="51" t="s">
        <v>1280</v>
      </c>
      <c r="D463" s="51" t="s">
        <v>46</v>
      </c>
      <c r="E463" s="51" t="s">
        <v>52</v>
      </c>
      <c r="F463" s="51">
        <v>291</v>
      </c>
      <c r="G463" s="51">
        <v>1863</v>
      </c>
    </row>
    <row r="464" spans="1:7">
      <c r="A464" s="51">
        <v>25</v>
      </c>
      <c r="B464" s="51" t="s">
        <v>182</v>
      </c>
      <c r="C464" s="51" t="s">
        <v>1280</v>
      </c>
      <c r="D464" s="51" t="s">
        <v>46</v>
      </c>
      <c r="E464" s="51" t="s">
        <v>1272</v>
      </c>
      <c r="F464" s="51">
        <v>385</v>
      </c>
      <c r="G464" s="51">
        <v>1863</v>
      </c>
    </row>
    <row r="465" spans="1:7">
      <c r="A465" s="51">
        <v>25</v>
      </c>
      <c r="B465" s="51" t="s">
        <v>182</v>
      </c>
      <c r="C465" s="51" t="s">
        <v>1281</v>
      </c>
      <c r="D465" s="51" t="s">
        <v>63</v>
      </c>
      <c r="E465" s="51" t="s">
        <v>48</v>
      </c>
      <c r="F465" s="51">
        <v>21</v>
      </c>
      <c r="G465" s="51">
        <v>4257</v>
      </c>
    </row>
    <row r="466" spans="1:7">
      <c r="A466" s="51">
        <v>25</v>
      </c>
      <c r="B466" s="51" t="s">
        <v>182</v>
      </c>
      <c r="C466" s="51" t="s">
        <v>1281</v>
      </c>
      <c r="D466" s="51" t="s">
        <v>63</v>
      </c>
      <c r="E466" s="51" t="s">
        <v>49</v>
      </c>
      <c r="F466" s="51">
        <v>38</v>
      </c>
      <c r="G466" s="51">
        <v>4257</v>
      </c>
    </row>
    <row r="467" spans="1:7">
      <c r="A467" s="51">
        <v>25</v>
      </c>
      <c r="B467" s="51" t="s">
        <v>182</v>
      </c>
      <c r="C467" s="51" t="s">
        <v>1281</v>
      </c>
      <c r="D467" s="51" t="s">
        <v>63</v>
      </c>
      <c r="E467" s="51" t="s">
        <v>50</v>
      </c>
      <c r="F467" s="51">
        <v>42</v>
      </c>
      <c r="G467" s="51">
        <v>4257</v>
      </c>
    </row>
    <row r="468" spans="1:7">
      <c r="A468" s="51">
        <v>25</v>
      </c>
      <c r="B468" s="51" t="s">
        <v>182</v>
      </c>
      <c r="C468" s="51" t="s">
        <v>1281</v>
      </c>
      <c r="D468" s="51" t="s">
        <v>63</v>
      </c>
      <c r="E468" s="51" t="s">
        <v>51</v>
      </c>
      <c r="F468" s="51">
        <v>41</v>
      </c>
      <c r="G468" s="51">
        <v>4257</v>
      </c>
    </row>
    <row r="469" spans="1:7">
      <c r="A469" s="51">
        <v>25</v>
      </c>
      <c r="B469" s="51" t="s">
        <v>182</v>
      </c>
      <c r="C469" s="51" t="s">
        <v>1281</v>
      </c>
      <c r="D469" s="51" t="s">
        <v>63</v>
      </c>
      <c r="E469" s="51" t="s">
        <v>52</v>
      </c>
      <c r="F469" s="51">
        <v>687</v>
      </c>
      <c r="G469" s="51">
        <v>4257</v>
      </c>
    </row>
    <row r="470" spans="1:7">
      <c r="A470" s="51">
        <v>25</v>
      </c>
      <c r="B470" s="51" t="s">
        <v>182</v>
      </c>
      <c r="C470" s="51" t="s">
        <v>1281</v>
      </c>
      <c r="D470" s="51" t="s">
        <v>63</v>
      </c>
      <c r="E470" s="51" t="s">
        <v>1272</v>
      </c>
      <c r="F470" s="51">
        <v>3428</v>
      </c>
      <c r="G470" s="51">
        <v>4257</v>
      </c>
    </row>
    <row r="471" spans="1:7">
      <c r="A471" s="51">
        <v>25</v>
      </c>
      <c r="B471" s="51" t="s">
        <v>182</v>
      </c>
      <c r="C471" s="51" t="s">
        <v>1281</v>
      </c>
      <c r="D471" s="51" t="s">
        <v>46</v>
      </c>
      <c r="E471" s="51" t="s">
        <v>48</v>
      </c>
      <c r="F471" s="51">
        <v>20</v>
      </c>
      <c r="G471" s="51">
        <v>3996</v>
      </c>
    </row>
    <row r="472" spans="1:7">
      <c r="A472" s="51">
        <v>25</v>
      </c>
      <c r="B472" s="51" t="s">
        <v>182</v>
      </c>
      <c r="C472" s="51" t="s">
        <v>1281</v>
      </c>
      <c r="D472" s="51" t="s">
        <v>46</v>
      </c>
      <c r="E472" s="51" t="s">
        <v>49</v>
      </c>
      <c r="F472" s="51">
        <v>19</v>
      </c>
      <c r="G472" s="51">
        <v>3996</v>
      </c>
    </row>
    <row r="473" spans="1:7">
      <c r="A473" s="51">
        <v>25</v>
      </c>
      <c r="B473" s="51" t="s">
        <v>182</v>
      </c>
      <c r="C473" s="51" t="s">
        <v>1281</v>
      </c>
      <c r="D473" s="51" t="s">
        <v>46</v>
      </c>
      <c r="E473" s="51" t="s">
        <v>50</v>
      </c>
      <c r="F473" s="51">
        <v>36</v>
      </c>
      <c r="G473" s="51">
        <v>3996</v>
      </c>
    </row>
    <row r="474" spans="1:7">
      <c r="A474" s="51">
        <v>25</v>
      </c>
      <c r="B474" s="51" t="s">
        <v>182</v>
      </c>
      <c r="C474" s="51" t="s">
        <v>1281</v>
      </c>
      <c r="D474" s="51" t="s">
        <v>46</v>
      </c>
      <c r="E474" s="51" t="s">
        <v>51</v>
      </c>
      <c r="F474" s="51">
        <v>57</v>
      </c>
      <c r="G474" s="51">
        <v>3996</v>
      </c>
    </row>
    <row r="475" spans="1:7">
      <c r="A475" s="51">
        <v>25</v>
      </c>
      <c r="B475" s="51" t="s">
        <v>182</v>
      </c>
      <c r="C475" s="51" t="s">
        <v>1281</v>
      </c>
      <c r="D475" s="51" t="s">
        <v>46</v>
      </c>
      <c r="E475" s="51" t="s">
        <v>52</v>
      </c>
      <c r="F475" s="51">
        <v>487</v>
      </c>
      <c r="G475" s="51">
        <v>3996</v>
      </c>
    </row>
    <row r="476" spans="1:7">
      <c r="A476" s="51">
        <v>25</v>
      </c>
      <c r="B476" s="51" t="s">
        <v>182</v>
      </c>
      <c r="C476" s="51" t="s">
        <v>1281</v>
      </c>
      <c r="D476" s="51" t="s">
        <v>46</v>
      </c>
      <c r="E476" s="51" t="s">
        <v>1272</v>
      </c>
      <c r="F476" s="51">
        <v>3377</v>
      </c>
      <c r="G476" s="51">
        <v>3996</v>
      </c>
    </row>
    <row r="477" spans="1:7">
      <c r="A477" s="51">
        <v>25</v>
      </c>
      <c r="B477" s="51" t="s">
        <v>182</v>
      </c>
      <c r="C477" s="51" t="s">
        <v>45</v>
      </c>
      <c r="D477" s="51" t="s">
        <v>63</v>
      </c>
      <c r="E477" s="51" t="s">
        <v>48</v>
      </c>
      <c r="F477" s="51">
        <v>24</v>
      </c>
      <c r="G477" s="51"/>
    </row>
    <row r="478" spans="1:7">
      <c r="A478" s="51">
        <v>25</v>
      </c>
      <c r="B478" s="51" t="s">
        <v>182</v>
      </c>
      <c r="C478" s="51" t="s">
        <v>45</v>
      </c>
      <c r="D478" s="51" t="s">
        <v>63</v>
      </c>
      <c r="E478" s="51" t="s">
        <v>49</v>
      </c>
      <c r="F478" s="51">
        <v>2</v>
      </c>
      <c r="G478" s="51"/>
    </row>
    <row r="479" spans="1:7">
      <c r="A479" s="51">
        <v>25</v>
      </c>
      <c r="B479" s="51" t="s">
        <v>182</v>
      </c>
      <c r="C479" s="51" t="s">
        <v>45</v>
      </c>
      <c r="D479" s="51" t="s">
        <v>63</v>
      </c>
      <c r="E479" s="51" t="s">
        <v>50</v>
      </c>
      <c r="F479" s="51">
        <v>1</v>
      </c>
      <c r="G479" s="51"/>
    </row>
    <row r="480" spans="1:7">
      <c r="A480" s="51">
        <v>25</v>
      </c>
      <c r="B480" s="51" t="s">
        <v>182</v>
      </c>
      <c r="C480" s="51" t="s">
        <v>45</v>
      </c>
      <c r="D480" s="51" t="s">
        <v>63</v>
      </c>
      <c r="E480" s="51" t="s">
        <v>51</v>
      </c>
      <c r="F480" s="51">
        <v>3</v>
      </c>
      <c r="G480" s="51"/>
    </row>
    <row r="481" spans="1:7">
      <c r="A481" s="51">
        <v>25</v>
      </c>
      <c r="B481" s="51" t="s">
        <v>182</v>
      </c>
      <c r="C481" s="51" t="s">
        <v>45</v>
      </c>
      <c r="D481" s="51" t="s">
        <v>63</v>
      </c>
      <c r="E481" s="51" t="s">
        <v>52</v>
      </c>
      <c r="F481" s="51">
        <v>5</v>
      </c>
      <c r="G481" s="51"/>
    </row>
    <row r="482" spans="1:7">
      <c r="A482" s="51">
        <v>25</v>
      </c>
      <c r="B482" s="51" t="s">
        <v>182</v>
      </c>
      <c r="C482" s="51" t="s">
        <v>45</v>
      </c>
      <c r="D482" s="51" t="s">
        <v>63</v>
      </c>
      <c r="E482" s="51" t="s">
        <v>1272</v>
      </c>
      <c r="F482" s="51">
        <v>21</v>
      </c>
      <c r="G482" s="51"/>
    </row>
    <row r="483" spans="1:7">
      <c r="A483" s="51">
        <v>25</v>
      </c>
      <c r="B483" s="51" t="s">
        <v>182</v>
      </c>
      <c r="C483" s="51" t="s">
        <v>45</v>
      </c>
      <c r="D483" s="51" t="s">
        <v>46</v>
      </c>
      <c r="E483" s="51" t="s">
        <v>48</v>
      </c>
      <c r="F483" s="51">
        <v>26</v>
      </c>
      <c r="G483" s="51"/>
    </row>
    <row r="484" spans="1:7">
      <c r="A484" s="51">
        <v>25</v>
      </c>
      <c r="B484" s="51" t="s">
        <v>182</v>
      </c>
      <c r="C484" s="51" t="s">
        <v>45</v>
      </c>
      <c r="D484" s="51" t="s">
        <v>46</v>
      </c>
      <c r="E484" s="51" t="s">
        <v>49</v>
      </c>
      <c r="F484" s="51">
        <v>4</v>
      </c>
      <c r="G484" s="51"/>
    </row>
    <row r="485" spans="1:7">
      <c r="A485" s="51">
        <v>25</v>
      </c>
      <c r="B485" s="51" t="s">
        <v>182</v>
      </c>
      <c r="C485" s="51" t="s">
        <v>45</v>
      </c>
      <c r="D485" s="51" t="s">
        <v>46</v>
      </c>
      <c r="E485" s="51" t="s">
        <v>50</v>
      </c>
      <c r="F485" s="51">
        <v>4</v>
      </c>
      <c r="G485" s="51"/>
    </row>
    <row r="486" spans="1:7">
      <c r="A486" s="51">
        <v>25</v>
      </c>
      <c r="B486" s="51" t="s">
        <v>182</v>
      </c>
      <c r="C486" s="51" t="s">
        <v>45</v>
      </c>
      <c r="D486" s="51" t="s">
        <v>46</v>
      </c>
      <c r="E486" s="51" t="s">
        <v>51</v>
      </c>
      <c r="F486" s="51">
        <v>3</v>
      </c>
      <c r="G486" s="51"/>
    </row>
    <row r="487" spans="1:7">
      <c r="A487" s="51">
        <v>25</v>
      </c>
      <c r="B487" s="51" t="s">
        <v>182</v>
      </c>
      <c r="C487" s="51" t="s">
        <v>45</v>
      </c>
      <c r="D487" s="51" t="s">
        <v>46</v>
      </c>
      <c r="E487" s="51" t="s">
        <v>52</v>
      </c>
      <c r="F487" s="51">
        <v>4</v>
      </c>
      <c r="G487" s="51"/>
    </row>
    <row r="488" spans="1:7">
      <c r="A488" s="51">
        <v>25</v>
      </c>
      <c r="B488" s="51" t="s">
        <v>182</v>
      </c>
      <c r="C488" s="51" t="s">
        <v>45</v>
      </c>
      <c r="D488" s="51" t="s">
        <v>46</v>
      </c>
      <c r="E488" s="51" t="s">
        <v>1272</v>
      </c>
      <c r="F488" s="51">
        <v>25</v>
      </c>
      <c r="G488" s="51"/>
    </row>
    <row r="489" spans="1:7">
      <c r="A489" s="51">
        <v>27</v>
      </c>
      <c r="B489" s="51" t="s">
        <v>183</v>
      </c>
      <c r="C489" s="51" t="s">
        <v>3706</v>
      </c>
      <c r="D489" s="51" t="s">
        <v>63</v>
      </c>
      <c r="E489" s="51" t="s">
        <v>249</v>
      </c>
      <c r="F489" s="51">
        <v>16269</v>
      </c>
      <c r="G489" s="51"/>
    </row>
    <row r="490" spans="1:7">
      <c r="A490" s="51">
        <v>27</v>
      </c>
      <c r="B490" s="51" t="s">
        <v>183</v>
      </c>
      <c r="C490" s="51" t="s">
        <v>3706</v>
      </c>
      <c r="D490" s="51" t="s">
        <v>63</v>
      </c>
      <c r="E490" s="51" t="s">
        <v>48</v>
      </c>
      <c r="F490" s="51">
        <v>3</v>
      </c>
      <c r="G490" s="51"/>
    </row>
    <row r="491" spans="1:7">
      <c r="A491" s="51">
        <v>27</v>
      </c>
      <c r="B491" s="51" t="s">
        <v>183</v>
      </c>
      <c r="C491" s="51" t="s">
        <v>3706</v>
      </c>
      <c r="D491" s="51" t="s">
        <v>63</v>
      </c>
      <c r="E491" s="51" t="s">
        <v>49</v>
      </c>
      <c r="F491" s="51">
        <v>11</v>
      </c>
      <c r="G491" s="51"/>
    </row>
    <row r="492" spans="1:7">
      <c r="A492" s="51">
        <v>27</v>
      </c>
      <c r="B492" s="51" t="s">
        <v>183</v>
      </c>
      <c r="C492" s="51" t="s">
        <v>3706</v>
      </c>
      <c r="D492" s="51" t="s">
        <v>63</v>
      </c>
      <c r="E492" s="51" t="s">
        <v>50</v>
      </c>
      <c r="F492" s="51">
        <v>11</v>
      </c>
      <c r="G492" s="51"/>
    </row>
    <row r="493" spans="1:7">
      <c r="A493" s="51">
        <v>27</v>
      </c>
      <c r="B493" s="51" t="s">
        <v>183</v>
      </c>
      <c r="C493" s="51" t="s">
        <v>3706</v>
      </c>
      <c r="D493" s="51" t="s">
        <v>63</v>
      </c>
      <c r="E493" s="51" t="s">
        <v>51</v>
      </c>
      <c r="F493" s="51">
        <v>25</v>
      </c>
      <c r="G493" s="51"/>
    </row>
    <row r="494" spans="1:7">
      <c r="A494" s="51">
        <v>27</v>
      </c>
      <c r="B494" s="51" t="s">
        <v>183</v>
      </c>
      <c r="C494" s="51" t="s">
        <v>3706</v>
      </c>
      <c r="D494" s="51" t="s">
        <v>63</v>
      </c>
      <c r="E494" s="51" t="s">
        <v>52</v>
      </c>
      <c r="F494" s="51">
        <v>27</v>
      </c>
      <c r="G494" s="51"/>
    </row>
    <row r="495" spans="1:7">
      <c r="A495" s="51">
        <v>27</v>
      </c>
      <c r="B495" s="51" t="s">
        <v>183</v>
      </c>
      <c r="C495" s="51" t="s">
        <v>3706</v>
      </c>
      <c r="D495" s="51" t="s">
        <v>63</v>
      </c>
      <c r="E495" s="51" t="s">
        <v>1272</v>
      </c>
      <c r="F495" s="51">
        <v>102</v>
      </c>
      <c r="G495" s="51"/>
    </row>
    <row r="496" spans="1:7">
      <c r="A496" s="51">
        <v>27</v>
      </c>
      <c r="B496" s="51" t="s">
        <v>183</v>
      </c>
      <c r="C496" s="51" t="s">
        <v>3706</v>
      </c>
      <c r="D496" s="51" t="s">
        <v>46</v>
      </c>
      <c r="E496" s="51" t="s">
        <v>249</v>
      </c>
      <c r="F496" s="51">
        <v>15421</v>
      </c>
      <c r="G496" s="51"/>
    </row>
    <row r="497" spans="1:7">
      <c r="A497" s="51">
        <v>27</v>
      </c>
      <c r="B497" s="51" t="s">
        <v>183</v>
      </c>
      <c r="C497" s="51" t="s">
        <v>3706</v>
      </c>
      <c r="D497" s="51" t="s">
        <v>46</v>
      </c>
      <c r="E497" s="51" t="s">
        <v>48</v>
      </c>
      <c r="F497" s="51">
        <v>2</v>
      </c>
      <c r="G497" s="51"/>
    </row>
    <row r="498" spans="1:7">
      <c r="A498" s="51">
        <v>27</v>
      </c>
      <c r="B498" s="51" t="s">
        <v>183</v>
      </c>
      <c r="C498" s="51" t="s">
        <v>3706</v>
      </c>
      <c r="D498" s="51" t="s">
        <v>46</v>
      </c>
      <c r="E498" s="51" t="s">
        <v>49</v>
      </c>
      <c r="F498" s="51">
        <v>4</v>
      </c>
      <c r="G498" s="51"/>
    </row>
    <row r="499" spans="1:7">
      <c r="A499" s="51">
        <v>27</v>
      </c>
      <c r="B499" s="51" t="s">
        <v>183</v>
      </c>
      <c r="C499" s="51" t="s">
        <v>3706</v>
      </c>
      <c r="D499" s="51" t="s">
        <v>46</v>
      </c>
      <c r="E499" s="51" t="s">
        <v>50</v>
      </c>
      <c r="F499" s="51">
        <v>16</v>
      </c>
      <c r="G499" s="51"/>
    </row>
    <row r="500" spans="1:7">
      <c r="A500" s="51">
        <v>27</v>
      </c>
      <c r="B500" s="51" t="s">
        <v>183</v>
      </c>
      <c r="C500" s="51" t="s">
        <v>3706</v>
      </c>
      <c r="D500" s="51" t="s">
        <v>46</v>
      </c>
      <c r="E500" s="51" t="s">
        <v>52</v>
      </c>
      <c r="F500" s="51">
        <v>3</v>
      </c>
      <c r="G500" s="51"/>
    </row>
    <row r="501" spans="1:7">
      <c r="A501" s="51">
        <v>27</v>
      </c>
      <c r="B501" s="51" t="s">
        <v>183</v>
      </c>
      <c r="C501" s="51" t="s">
        <v>3706</v>
      </c>
      <c r="D501" s="51" t="s">
        <v>46</v>
      </c>
      <c r="E501" s="51" t="s">
        <v>1272</v>
      </c>
      <c r="F501" s="51">
        <v>64</v>
      </c>
      <c r="G501" s="51"/>
    </row>
    <row r="502" spans="1:7">
      <c r="A502" s="51">
        <v>27</v>
      </c>
      <c r="B502" s="51" t="s">
        <v>183</v>
      </c>
      <c r="C502" s="51" t="s">
        <v>1280</v>
      </c>
      <c r="D502" s="51" t="s">
        <v>63</v>
      </c>
      <c r="E502" s="51" t="s">
        <v>48</v>
      </c>
      <c r="F502" s="51">
        <v>5840</v>
      </c>
      <c r="G502" s="51">
        <v>55663</v>
      </c>
    </row>
    <row r="503" spans="1:7">
      <c r="A503" s="51">
        <v>27</v>
      </c>
      <c r="B503" s="51" t="s">
        <v>183</v>
      </c>
      <c r="C503" s="51" t="s">
        <v>1280</v>
      </c>
      <c r="D503" s="51" t="s">
        <v>63</v>
      </c>
      <c r="E503" s="51" t="s">
        <v>49</v>
      </c>
      <c r="F503" s="51">
        <v>16844</v>
      </c>
      <c r="G503" s="51">
        <v>55663</v>
      </c>
    </row>
    <row r="504" spans="1:7">
      <c r="A504" s="51">
        <v>27</v>
      </c>
      <c r="B504" s="51" t="s">
        <v>183</v>
      </c>
      <c r="C504" s="51" t="s">
        <v>1280</v>
      </c>
      <c r="D504" s="51" t="s">
        <v>63</v>
      </c>
      <c r="E504" s="51" t="s">
        <v>50</v>
      </c>
      <c r="F504" s="51">
        <v>13107</v>
      </c>
      <c r="G504" s="51">
        <v>55663</v>
      </c>
    </row>
    <row r="505" spans="1:7">
      <c r="A505" s="51">
        <v>27</v>
      </c>
      <c r="B505" s="51" t="s">
        <v>183</v>
      </c>
      <c r="C505" s="51" t="s">
        <v>1280</v>
      </c>
      <c r="D505" s="51" t="s">
        <v>63</v>
      </c>
      <c r="E505" s="51" t="s">
        <v>51</v>
      </c>
      <c r="F505" s="51">
        <v>4895</v>
      </c>
      <c r="G505" s="51">
        <v>55663</v>
      </c>
    </row>
    <row r="506" spans="1:7">
      <c r="A506" s="51">
        <v>27</v>
      </c>
      <c r="B506" s="51" t="s">
        <v>183</v>
      </c>
      <c r="C506" s="51" t="s">
        <v>1280</v>
      </c>
      <c r="D506" s="51" t="s">
        <v>63</v>
      </c>
      <c r="E506" s="51" t="s">
        <v>52</v>
      </c>
      <c r="F506" s="51">
        <v>7390</v>
      </c>
      <c r="G506" s="51">
        <v>55663</v>
      </c>
    </row>
    <row r="507" spans="1:7">
      <c r="A507" s="51">
        <v>27</v>
      </c>
      <c r="B507" s="51" t="s">
        <v>183</v>
      </c>
      <c r="C507" s="51" t="s">
        <v>1280</v>
      </c>
      <c r="D507" s="51" t="s">
        <v>63</v>
      </c>
      <c r="E507" s="51" t="s">
        <v>1272</v>
      </c>
      <c r="F507" s="51">
        <v>7587</v>
      </c>
      <c r="G507" s="51">
        <v>55663</v>
      </c>
    </row>
    <row r="508" spans="1:7">
      <c r="A508" s="51">
        <v>27</v>
      </c>
      <c r="B508" s="51" t="s">
        <v>183</v>
      </c>
      <c r="C508" s="51" t="s">
        <v>1280</v>
      </c>
      <c r="D508" s="51" t="s">
        <v>46</v>
      </c>
      <c r="E508" s="51" t="s">
        <v>48</v>
      </c>
      <c r="F508" s="51">
        <v>5656</v>
      </c>
      <c r="G508" s="51">
        <v>60304</v>
      </c>
    </row>
    <row r="509" spans="1:7">
      <c r="A509" s="51">
        <v>27</v>
      </c>
      <c r="B509" s="51" t="s">
        <v>183</v>
      </c>
      <c r="C509" s="51" t="s">
        <v>1280</v>
      </c>
      <c r="D509" s="51" t="s">
        <v>46</v>
      </c>
      <c r="E509" s="51" t="s">
        <v>49</v>
      </c>
      <c r="F509" s="51">
        <v>16564</v>
      </c>
      <c r="G509" s="51">
        <v>60304</v>
      </c>
    </row>
    <row r="510" spans="1:7">
      <c r="A510" s="51">
        <v>27</v>
      </c>
      <c r="B510" s="51" t="s">
        <v>183</v>
      </c>
      <c r="C510" s="51" t="s">
        <v>1280</v>
      </c>
      <c r="D510" s="51" t="s">
        <v>46</v>
      </c>
      <c r="E510" s="51" t="s">
        <v>50</v>
      </c>
      <c r="F510" s="51">
        <v>12832</v>
      </c>
      <c r="G510" s="51">
        <v>60304</v>
      </c>
    </row>
    <row r="511" spans="1:7">
      <c r="A511" s="51">
        <v>27</v>
      </c>
      <c r="B511" s="51" t="s">
        <v>183</v>
      </c>
      <c r="C511" s="51" t="s">
        <v>1280</v>
      </c>
      <c r="D511" s="51" t="s">
        <v>46</v>
      </c>
      <c r="E511" s="51" t="s">
        <v>51</v>
      </c>
      <c r="F511" s="51">
        <v>4878</v>
      </c>
      <c r="G511" s="51">
        <v>60304</v>
      </c>
    </row>
    <row r="512" spans="1:7">
      <c r="A512" s="51">
        <v>27</v>
      </c>
      <c r="B512" s="51" t="s">
        <v>183</v>
      </c>
      <c r="C512" s="51" t="s">
        <v>1280</v>
      </c>
      <c r="D512" s="51" t="s">
        <v>46</v>
      </c>
      <c r="E512" s="51" t="s">
        <v>52</v>
      </c>
      <c r="F512" s="51">
        <v>9193</v>
      </c>
      <c r="G512" s="51">
        <v>60304</v>
      </c>
    </row>
    <row r="513" spans="1:7">
      <c r="A513" s="51">
        <v>27</v>
      </c>
      <c r="B513" s="51" t="s">
        <v>183</v>
      </c>
      <c r="C513" s="51" t="s">
        <v>1280</v>
      </c>
      <c r="D513" s="51" t="s">
        <v>46</v>
      </c>
      <c r="E513" s="51" t="s">
        <v>1272</v>
      </c>
      <c r="F513" s="51">
        <v>11181</v>
      </c>
      <c r="G513" s="51">
        <v>60304</v>
      </c>
    </row>
    <row r="514" spans="1:7">
      <c r="A514" s="51">
        <v>27</v>
      </c>
      <c r="B514" s="51" t="s">
        <v>183</v>
      </c>
      <c r="C514" s="51" t="s">
        <v>1281</v>
      </c>
      <c r="D514" s="51" t="s">
        <v>63</v>
      </c>
      <c r="E514" s="51" t="s">
        <v>48</v>
      </c>
      <c r="F514" s="51">
        <v>1032</v>
      </c>
      <c r="G514" s="51">
        <v>87512</v>
      </c>
    </row>
    <row r="515" spans="1:7">
      <c r="A515" s="51">
        <v>27</v>
      </c>
      <c r="B515" s="51" t="s">
        <v>183</v>
      </c>
      <c r="C515" s="51" t="s">
        <v>1281</v>
      </c>
      <c r="D515" s="51" t="s">
        <v>63</v>
      </c>
      <c r="E515" s="51" t="s">
        <v>49</v>
      </c>
      <c r="F515" s="51">
        <v>1480</v>
      </c>
      <c r="G515" s="51">
        <v>87512</v>
      </c>
    </row>
    <row r="516" spans="1:7">
      <c r="A516" s="51">
        <v>27</v>
      </c>
      <c r="B516" s="51" t="s">
        <v>183</v>
      </c>
      <c r="C516" s="51" t="s">
        <v>1281</v>
      </c>
      <c r="D516" s="51" t="s">
        <v>63</v>
      </c>
      <c r="E516" s="51" t="s">
        <v>50</v>
      </c>
      <c r="F516" s="51">
        <v>2014</v>
      </c>
      <c r="G516" s="51">
        <v>87512</v>
      </c>
    </row>
    <row r="517" spans="1:7">
      <c r="A517" s="51">
        <v>27</v>
      </c>
      <c r="B517" s="51" t="s">
        <v>183</v>
      </c>
      <c r="C517" s="51" t="s">
        <v>1281</v>
      </c>
      <c r="D517" s="51" t="s">
        <v>63</v>
      </c>
      <c r="E517" s="51" t="s">
        <v>51</v>
      </c>
      <c r="F517" s="51">
        <v>1748</v>
      </c>
      <c r="G517" s="51">
        <v>87512</v>
      </c>
    </row>
    <row r="518" spans="1:7">
      <c r="A518" s="51">
        <v>27</v>
      </c>
      <c r="B518" s="51" t="s">
        <v>183</v>
      </c>
      <c r="C518" s="51" t="s">
        <v>1281</v>
      </c>
      <c r="D518" s="51" t="s">
        <v>63</v>
      </c>
      <c r="E518" s="51" t="s">
        <v>52</v>
      </c>
      <c r="F518" s="51">
        <v>12550</v>
      </c>
      <c r="G518" s="51">
        <v>87512</v>
      </c>
    </row>
    <row r="519" spans="1:7">
      <c r="A519" s="51">
        <v>27</v>
      </c>
      <c r="B519" s="51" t="s">
        <v>183</v>
      </c>
      <c r="C519" s="51" t="s">
        <v>1281</v>
      </c>
      <c r="D519" s="51" t="s">
        <v>63</v>
      </c>
      <c r="E519" s="51" t="s">
        <v>1272</v>
      </c>
      <c r="F519" s="51">
        <v>68688</v>
      </c>
      <c r="G519" s="51">
        <v>87512</v>
      </c>
    </row>
    <row r="520" spans="1:7">
      <c r="A520" s="51">
        <v>27</v>
      </c>
      <c r="B520" s="51" t="s">
        <v>183</v>
      </c>
      <c r="C520" s="51" t="s">
        <v>1281</v>
      </c>
      <c r="D520" s="51" t="s">
        <v>46</v>
      </c>
      <c r="E520" s="51" t="s">
        <v>48</v>
      </c>
      <c r="F520" s="51">
        <v>916</v>
      </c>
      <c r="G520" s="51">
        <v>94449</v>
      </c>
    </row>
    <row r="521" spans="1:7">
      <c r="A521" s="51">
        <v>27</v>
      </c>
      <c r="B521" s="51" t="s">
        <v>183</v>
      </c>
      <c r="C521" s="51" t="s">
        <v>1281</v>
      </c>
      <c r="D521" s="51" t="s">
        <v>46</v>
      </c>
      <c r="E521" s="51" t="s">
        <v>49</v>
      </c>
      <c r="F521" s="51">
        <v>1075</v>
      </c>
      <c r="G521" s="51">
        <v>94449</v>
      </c>
    </row>
    <row r="522" spans="1:7">
      <c r="A522" s="51">
        <v>27</v>
      </c>
      <c r="B522" s="51" t="s">
        <v>183</v>
      </c>
      <c r="C522" s="51" t="s">
        <v>1281</v>
      </c>
      <c r="D522" s="51" t="s">
        <v>46</v>
      </c>
      <c r="E522" s="51" t="s">
        <v>50</v>
      </c>
      <c r="F522" s="51">
        <v>1480</v>
      </c>
      <c r="G522" s="51">
        <v>94449</v>
      </c>
    </row>
    <row r="523" spans="1:7">
      <c r="A523" s="51">
        <v>27</v>
      </c>
      <c r="B523" s="51" t="s">
        <v>183</v>
      </c>
      <c r="C523" s="51" t="s">
        <v>1281</v>
      </c>
      <c r="D523" s="51" t="s">
        <v>46</v>
      </c>
      <c r="E523" s="51" t="s">
        <v>51</v>
      </c>
      <c r="F523" s="51">
        <v>1447</v>
      </c>
      <c r="G523" s="51">
        <v>94449</v>
      </c>
    </row>
    <row r="524" spans="1:7">
      <c r="A524" s="51">
        <v>27</v>
      </c>
      <c r="B524" s="51" t="s">
        <v>183</v>
      </c>
      <c r="C524" s="51" t="s">
        <v>1281</v>
      </c>
      <c r="D524" s="51" t="s">
        <v>46</v>
      </c>
      <c r="E524" s="51" t="s">
        <v>52</v>
      </c>
      <c r="F524" s="51">
        <v>11817</v>
      </c>
      <c r="G524" s="51">
        <v>94449</v>
      </c>
    </row>
    <row r="525" spans="1:7">
      <c r="A525" s="51">
        <v>27</v>
      </c>
      <c r="B525" s="51" t="s">
        <v>183</v>
      </c>
      <c r="C525" s="51" t="s">
        <v>1281</v>
      </c>
      <c r="D525" s="51" t="s">
        <v>46</v>
      </c>
      <c r="E525" s="51" t="s">
        <v>1272</v>
      </c>
      <c r="F525" s="51">
        <v>77714</v>
      </c>
      <c r="G525" s="51">
        <v>94449</v>
      </c>
    </row>
    <row r="526" spans="1:7">
      <c r="A526" s="51">
        <v>27</v>
      </c>
      <c r="B526" s="51" t="s">
        <v>183</v>
      </c>
      <c r="C526" s="51" t="s">
        <v>45</v>
      </c>
      <c r="D526" s="51" t="s">
        <v>63</v>
      </c>
      <c r="E526" s="51" t="s">
        <v>48</v>
      </c>
      <c r="F526" s="51">
        <v>845</v>
      </c>
      <c r="G526" s="51"/>
    </row>
    <row r="527" spans="1:7">
      <c r="A527" s="51">
        <v>27</v>
      </c>
      <c r="B527" s="51" t="s">
        <v>183</v>
      </c>
      <c r="C527" s="51" t="s">
        <v>45</v>
      </c>
      <c r="D527" s="51" t="s">
        <v>63</v>
      </c>
      <c r="E527" s="51" t="s">
        <v>49</v>
      </c>
      <c r="F527" s="51">
        <v>368</v>
      </c>
      <c r="G527" s="51"/>
    </row>
    <row r="528" spans="1:7">
      <c r="A528" s="51">
        <v>27</v>
      </c>
      <c r="B528" s="51" t="s">
        <v>183</v>
      </c>
      <c r="C528" s="51" t="s">
        <v>45</v>
      </c>
      <c r="D528" s="51" t="s">
        <v>63</v>
      </c>
      <c r="E528" s="51" t="s">
        <v>50</v>
      </c>
      <c r="F528" s="51">
        <v>180</v>
      </c>
      <c r="G528" s="51"/>
    </row>
    <row r="529" spans="1:7">
      <c r="A529" s="51">
        <v>27</v>
      </c>
      <c r="B529" s="51" t="s">
        <v>183</v>
      </c>
      <c r="C529" s="51" t="s">
        <v>45</v>
      </c>
      <c r="D529" s="51" t="s">
        <v>63</v>
      </c>
      <c r="E529" s="51" t="s">
        <v>51</v>
      </c>
      <c r="F529" s="51">
        <v>83</v>
      </c>
      <c r="G529" s="51"/>
    </row>
    <row r="530" spans="1:7">
      <c r="A530" s="51">
        <v>27</v>
      </c>
      <c r="B530" s="51" t="s">
        <v>183</v>
      </c>
      <c r="C530" s="51" t="s">
        <v>45</v>
      </c>
      <c r="D530" s="51" t="s">
        <v>63</v>
      </c>
      <c r="E530" s="51" t="s">
        <v>52</v>
      </c>
      <c r="F530" s="51">
        <v>452</v>
      </c>
      <c r="G530" s="51"/>
    </row>
    <row r="531" spans="1:7">
      <c r="A531" s="51">
        <v>27</v>
      </c>
      <c r="B531" s="51" t="s">
        <v>183</v>
      </c>
      <c r="C531" s="51" t="s">
        <v>45</v>
      </c>
      <c r="D531" s="51" t="s">
        <v>63</v>
      </c>
      <c r="E531" s="51" t="s">
        <v>1272</v>
      </c>
      <c r="F531" s="51">
        <v>1975</v>
      </c>
      <c r="G531" s="51"/>
    </row>
    <row r="532" spans="1:7">
      <c r="A532" s="51">
        <v>27</v>
      </c>
      <c r="B532" s="51" t="s">
        <v>183</v>
      </c>
      <c r="C532" s="51" t="s">
        <v>45</v>
      </c>
      <c r="D532" s="51" t="s">
        <v>46</v>
      </c>
      <c r="E532" s="51" t="s">
        <v>48</v>
      </c>
      <c r="F532" s="51">
        <v>805</v>
      </c>
      <c r="G532" s="51"/>
    </row>
    <row r="533" spans="1:7">
      <c r="A533" s="51">
        <v>27</v>
      </c>
      <c r="B533" s="51" t="s">
        <v>183</v>
      </c>
      <c r="C533" s="51" t="s">
        <v>45</v>
      </c>
      <c r="D533" s="51" t="s">
        <v>46</v>
      </c>
      <c r="E533" s="51" t="s">
        <v>49</v>
      </c>
      <c r="F533" s="51">
        <v>324</v>
      </c>
      <c r="G533" s="51"/>
    </row>
    <row r="534" spans="1:7">
      <c r="A534" s="51">
        <v>27</v>
      </c>
      <c r="B534" s="51" t="s">
        <v>183</v>
      </c>
      <c r="C534" s="51" t="s">
        <v>45</v>
      </c>
      <c r="D534" s="51" t="s">
        <v>46</v>
      </c>
      <c r="E534" s="51" t="s">
        <v>50</v>
      </c>
      <c r="F534" s="51">
        <v>164</v>
      </c>
      <c r="G534" s="51"/>
    </row>
    <row r="535" spans="1:7">
      <c r="A535" s="51">
        <v>27</v>
      </c>
      <c r="B535" s="51" t="s">
        <v>183</v>
      </c>
      <c r="C535" s="51" t="s">
        <v>45</v>
      </c>
      <c r="D535" s="51" t="s">
        <v>46</v>
      </c>
      <c r="E535" s="51" t="s">
        <v>51</v>
      </c>
      <c r="F535" s="51">
        <v>66</v>
      </c>
      <c r="G535" s="51"/>
    </row>
    <row r="536" spans="1:7">
      <c r="A536" s="51">
        <v>27</v>
      </c>
      <c r="B536" s="51" t="s">
        <v>183</v>
      </c>
      <c r="C536" s="51" t="s">
        <v>45</v>
      </c>
      <c r="D536" s="51" t="s">
        <v>46</v>
      </c>
      <c r="E536" s="51" t="s">
        <v>52</v>
      </c>
      <c r="F536" s="51">
        <v>464</v>
      </c>
      <c r="G536" s="51"/>
    </row>
    <row r="537" spans="1:7">
      <c r="A537" s="51">
        <v>27</v>
      </c>
      <c r="B537" s="51" t="s">
        <v>183</v>
      </c>
      <c r="C537" s="51" t="s">
        <v>45</v>
      </c>
      <c r="D537" s="51" t="s">
        <v>46</v>
      </c>
      <c r="E537" s="51" t="s">
        <v>1272</v>
      </c>
      <c r="F537" s="51">
        <v>2084</v>
      </c>
      <c r="G537" s="51"/>
    </row>
    <row r="538" spans="1:7">
      <c r="A538" s="51">
        <v>41</v>
      </c>
      <c r="B538" s="51" t="s">
        <v>184</v>
      </c>
      <c r="C538" s="51" t="s">
        <v>3706</v>
      </c>
      <c r="D538" s="51" t="s">
        <v>63</v>
      </c>
      <c r="E538" s="51" t="s">
        <v>249</v>
      </c>
      <c r="F538" s="51">
        <v>160</v>
      </c>
      <c r="G538" s="51"/>
    </row>
    <row r="539" spans="1:7">
      <c r="A539" s="51">
        <v>41</v>
      </c>
      <c r="B539" s="51" t="s">
        <v>184</v>
      </c>
      <c r="C539" s="51" t="s">
        <v>3706</v>
      </c>
      <c r="D539" s="51" t="s">
        <v>63</v>
      </c>
      <c r="E539" s="51" t="s">
        <v>49</v>
      </c>
      <c r="F539" s="51">
        <v>1</v>
      </c>
      <c r="G539" s="51"/>
    </row>
    <row r="540" spans="1:7">
      <c r="A540" s="51">
        <v>41</v>
      </c>
      <c r="B540" s="51" t="s">
        <v>184</v>
      </c>
      <c r="C540" s="51" t="s">
        <v>3706</v>
      </c>
      <c r="D540" s="51" t="s">
        <v>63</v>
      </c>
      <c r="E540" s="51" t="s">
        <v>50</v>
      </c>
      <c r="F540" s="51">
        <v>1</v>
      </c>
      <c r="G540" s="51"/>
    </row>
    <row r="541" spans="1:7">
      <c r="A541" s="51">
        <v>41</v>
      </c>
      <c r="B541" s="51" t="s">
        <v>184</v>
      </c>
      <c r="C541" s="51" t="s">
        <v>3706</v>
      </c>
      <c r="D541" s="51" t="s">
        <v>63</v>
      </c>
      <c r="E541" s="51" t="s">
        <v>52</v>
      </c>
      <c r="F541" s="51">
        <v>8</v>
      </c>
      <c r="G541" s="51"/>
    </row>
    <row r="542" spans="1:7">
      <c r="A542" s="51">
        <v>41</v>
      </c>
      <c r="B542" s="51" t="s">
        <v>184</v>
      </c>
      <c r="C542" s="51" t="s">
        <v>3706</v>
      </c>
      <c r="D542" s="51" t="s">
        <v>63</v>
      </c>
      <c r="E542" s="51" t="s">
        <v>1272</v>
      </c>
      <c r="F542" s="51">
        <v>39</v>
      </c>
      <c r="G542" s="51"/>
    </row>
    <row r="543" spans="1:7">
      <c r="A543" s="51">
        <v>41</v>
      </c>
      <c r="B543" s="51" t="s">
        <v>184</v>
      </c>
      <c r="C543" s="51" t="s">
        <v>3706</v>
      </c>
      <c r="D543" s="51" t="s">
        <v>46</v>
      </c>
      <c r="E543" s="51" t="s">
        <v>249</v>
      </c>
      <c r="F543" s="51">
        <v>156</v>
      </c>
      <c r="G543" s="51"/>
    </row>
    <row r="544" spans="1:7">
      <c r="A544" s="51">
        <v>41</v>
      </c>
      <c r="B544" s="51" t="s">
        <v>184</v>
      </c>
      <c r="C544" s="51" t="s">
        <v>3706</v>
      </c>
      <c r="D544" s="51" t="s">
        <v>46</v>
      </c>
      <c r="E544" s="51" t="s">
        <v>49</v>
      </c>
      <c r="F544" s="51">
        <v>2</v>
      </c>
      <c r="G544" s="51"/>
    </row>
    <row r="545" spans="1:7">
      <c r="A545" s="51">
        <v>41</v>
      </c>
      <c r="B545" s="51" t="s">
        <v>184</v>
      </c>
      <c r="C545" s="51" t="s">
        <v>3706</v>
      </c>
      <c r="D545" s="51" t="s">
        <v>46</v>
      </c>
      <c r="E545" s="51" t="s">
        <v>50</v>
      </c>
      <c r="F545" s="51">
        <v>1</v>
      </c>
      <c r="G545" s="51"/>
    </row>
    <row r="546" spans="1:7">
      <c r="A546" s="51">
        <v>41</v>
      </c>
      <c r="B546" s="51" t="s">
        <v>184</v>
      </c>
      <c r="C546" s="51" t="s">
        <v>3706</v>
      </c>
      <c r="D546" s="51" t="s">
        <v>46</v>
      </c>
      <c r="E546" s="51" t="s">
        <v>52</v>
      </c>
      <c r="F546" s="51">
        <v>3</v>
      </c>
      <c r="G546" s="51"/>
    </row>
    <row r="547" spans="1:7">
      <c r="A547" s="51">
        <v>41</v>
      </c>
      <c r="B547" s="51" t="s">
        <v>184</v>
      </c>
      <c r="C547" s="51" t="s">
        <v>3706</v>
      </c>
      <c r="D547" s="51" t="s">
        <v>46</v>
      </c>
      <c r="E547" s="51" t="s">
        <v>1272</v>
      </c>
      <c r="F547" s="51">
        <v>1</v>
      </c>
      <c r="G547" s="51"/>
    </row>
    <row r="548" spans="1:7">
      <c r="A548" s="51">
        <v>41</v>
      </c>
      <c r="B548" s="51" t="s">
        <v>184</v>
      </c>
      <c r="C548" s="51" t="s">
        <v>1280</v>
      </c>
      <c r="D548" s="51" t="s">
        <v>63</v>
      </c>
      <c r="E548" s="51" t="s">
        <v>48</v>
      </c>
      <c r="F548" s="51">
        <v>53</v>
      </c>
      <c r="G548" s="51">
        <v>738</v>
      </c>
    </row>
    <row r="549" spans="1:7">
      <c r="A549" s="51">
        <v>41</v>
      </c>
      <c r="B549" s="51" t="s">
        <v>184</v>
      </c>
      <c r="C549" s="51" t="s">
        <v>1280</v>
      </c>
      <c r="D549" s="51" t="s">
        <v>63</v>
      </c>
      <c r="E549" s="51" t="s">
        <v>49</v>
      </c>
      <c r="F549" s="51">
        <v>184</v>
      </c>
      <c r="G549" s="51">
        <v>738</v>
      </c>
    </row>
    <row r="550" spans="1:7">
      <c r="A550" s="51">
        <v>41</v>
      </c>
      <c r="B550" s="51" t="s">
        <v>184</v>
      </c>
      <c r="C550" s="51" t="s">
        <v>1280</v>
      </c>
      <c r="D550" s="51" t="s">
        <v>63</v>
      </c>
      <c r="E550" s="51" t="s">
        <v>50</v>
      </c>
      <c r="F550" s="51">
        <v>166</v>
      </c>
      <c r="G550" s="51">
        <v>738</v>
      </c>
    </row>
    <row r="551" spans="1:7">
      <c r="A551" s="51">
        <v>41</v>
      </c>
      <c r="B551" s="51" t="s">
        <v>184</v>
      </c>
      <c r="C551" s="51" t="s">
        <v>1280</v>
      </c>
      <c r="D551" s="51" t="s">
        <v>63</v>
      </c>
      <c r="E551" s="51" t="s">
        <v>51</v>
      </c>
      <c r="F551" s="51">
        <v>52</v>
      </c>
      <c r="G551" s="51">
        <v>738</v>
      </c>
    </row>
    <row r="552" spans="1:7">
      <c r="A552" s="51">
        <v>41</v>
      </c>
      <c r="B552" s="51" t="s">
        <v>184</v>
      </c>
      <c r="C552" s="51" t="s">
        <v>1280</v>
      </c>
      <c r="D552" s="51" t="s">
        <v>63</v>
      </c>
      <c r="E552" s="51" t="s">
        <v>52</v>
      </c>
      <c r="F552" s="51">
        <v>124</v>
      </c>
      <c r="G552" s="51">
        <v>738</v>
      </c>
    </row>
    <row r="553" spans="1:7">
      <c r="A553" s="51">
        <v>41</v>
      </c>
      <c r="B553" s="51" t="s">
        <v>184</v>
      </c>
      <c r="C553" s="51" t="s">
        <v>1280</v>
      </c>
      <c r="D553" s="51" t="s">
        <v>63</v>
      </c>
      <c r="E553" s="51" t="s">
        <v>1272</v>
      </c>
      <c r="F553" s="51">
        <v>159</v>
      </c>
      <c r="G553" s="51">
        <v>738</v>
      </c>
    </row>
    <row r="554" spans="1:7">
      <c r="A554" s="51">
        <v>41</v>
      </c>
      <c r="B554" s="51" t="s">
        <v>184</v>
      </c>
      <c r="C554" s="51" t="s">
        <v>1280</v>
      </c>
      <c r="D554" s="51" t="s">
        <v>46</v>
      </c>
      <c r="E554" s="51" t="s">
        <v>48</v>
      </c>
      <c r="F554" s="51">
        <v>57</v>
      </c>
      <c r="G554" s="51">
        <v>689</v>
      </c>
    </row>
    <row r="555" spans="1:7">
      <c r="A555" s="51">
        <v>41</v>
      </c>
      <c r="B555" s="51" t="s">
        <v>184</v>
      </c>
      <c r="C555" s="51" t="s">
        <v>1280</v>
      </c>
      <c r="D555" s="51" t="s">
        <v>46</v>
      </c>
      <c r="E555" s="51" t="s">
        <v>49</v>
      </c>
      <c r="F555" s="51">
        <v>165</v>
      </c>
      <c r="G555" s="51">
        <v>689</v>
      </c>
    </row>
    <row r="556" spans="1:7">
      <c r="A556" s="51">
        <v>41</v>
      </c>
      <c r="B556" s="51" t="s">
        <v>184</v>
      </c>
      <c r="C556" s="51" t="s">
        <v>1280</v>
      </c>
      <c r="D556" s="51" t="s">
        <v>46</v>
      </c>
      <c r="E556" s="51" t="s">
        <v>50</v>
      </c>
      <c r="F556" s="51">
        <v>126</v>
      </c>
      <c r="G556" s="51">
        <v>689</v>
      </c>
    </row>
    <row r="557" spans="1:7">
      <c r="A557" s="51">
        <v>41</v>
      </c>
      <c r="B557" s="51" t="s">
        <v>184</v>
      </c>
      <c r="C557" s="51" t="s">
        <v>1280</v>
      </c>
      <c r="D557" s="51" t="s">
        <v>46</v>
      </c>
      <c r="E557" s="51" t="s">
        <v>51</v>
      </c>
      <c r="F557" s="51">
        <v>55</v>
      </c>
      <c r="G557" s="51">
        <v>689</v>
      </c>
    </row>
    <row r="558" spans="1:7">
      <c r="A558" s="51">
        <v>41</v>
      </c>
      <c r="B558" s="51" t="s">
        <v>184</v>
      </c>
      <c r="C558" s="51" t="s">
        <v>1280</v>
      </c>
      <c r="D558" s="51" t="s">
        <v>46</v>
      </c>
      <c r="E558" s="51" t="s">
        <v>52</v>
      </c>
      <c r="F558" s="51">
        <v>122</v>
      </c>
      <c r="G558" s="51">
        <v>689</v>
      </c>
    </row>
    <row r="559" spans="1:7">
      <c r="A559" s="51">
        <v>41</v>
      </c>
      <c r="B559" s="51" t="s">
        <v>184</v>
      </c>
      <c r="C559" s="51" t="s">
        <v>1280</v>
      </c>
      <c r="D559" s="51" t="s">
        <v>46</v>
      </c>
      <c r="E559" s="51" t="s">
        <v>1272</v>
      </c>
      <c r="F559" s="51">
        <v>164</v>
      </c>
      <c r="G559" s="51">
        <v>689</v>
      </c>
    </row>
    <row r="560" spans="1:7">
      <c r="A560" s="51">
        <v>41</v>
      </c>
      <c r="B560" s="51" t="s">
        <v>184</v>
      </c>
      <c r="C560" s="51" t="s">
        <v>1281</v>
      </c>
      <c r="D560" s="51" t="s">
        <v>63</v>
      </c>
      <c r="E560" s="51" t="s">
        <v>48</v>
      </c>
      <c r="F560" s="51">
        <v>1</v>
      </c>
      <c r="G560" s="51">
        <v>1868</v>
      </c>
    </row>
    <row r="561" spans="1:7">
      <c r="A561" s="51">
        <v>41</v>
      </c>
      <c r="B561" s="51" t="s">
        <v>184</v>
      </c>
      <c r="C561" s="51" t="s">
        <v>1281</v>
      </c>
      <c r="D561" s="51" t="s">
        <v>63</v>
      </c>
      <c r="E561" s="51" t="s">
        <v>49</v>
      </c>
      <c r="F561" s="51">
        <v>7</v>
      </c>
      <c r="G561" s="51">
        <v>1868</v>
      </c>
    </row>
    <row r="562" spans="1:7">
      <c r="A562" s="51">
        <v>41</v>
      </c>
      <c r="B562" s="51" t="s">
        <v>184</v>
      </c>
      <c r="C562" s="51" t="s">
        <v>1281</v>
      </c>
      <c r="D562" s="51" t="s">
        <v>63</v>
      </c>
      <c r="E562" s="51" t="s">
        <v>50</v>
      </c>
      <c r="F562" s="51">
        <v>19</v>
      </c>
      <c r="G562" s="51">
        <v>1868</v>
      </c>
    </row>
    <row r="563" spans="1:7">
      <c r="A563" s="51">
        <v>41</v>
      </c>
      <c r="B563" s="51" t="s">
        <v>184</v>
      </c>
      <c r="C563" s="51" t="s">
        <v>1281</v>
      </c>
      <c r="D563" s="51" t="s">
        <v>63</v>
      </c>
      <c r="E563" s="51" t="s">
        <v>51</v>
      </c>
      <c r="F563" s="51">
        <v>18</v>
      </c>
      <c r="G563" s="51">
        <v>1868</v>
      </c>
    </row>
    <row r="564" spans="1:7">
      <c r="A564" s="51">
        <v>41</v>
      </c>
      <c r="B564" s="51" t="s">
        <v>184</v>
      </c>
      <c r="C564" s="51" t="s">
        <v>1281</v>
      </c>
      <c r="D564" s="51" t="s">
        <v>63</v>
      </c>
      <c r="E564" s="51" t="s">
        <v>52</v>
      </c>
      <c r="F564" s="51">
        <v>297</v>
      </c>
      <c r="G564" s="51">
        <v>1868</v>
      </c>
    </row>
    <row r="565" spans="1:7">
      <c r="A565" s="51">
        <v>41</v>
      </c>
      <c r="B565" s="51" t="s">
        <v>184</v>
      </c>
      <c r="C565" s="51" t="s">
        <v>1281</v>
      </c>
      <c r="D565" s="51" t="s">
        <v>63</v>
      </c>
      <c r="E565" s="51" t="s">
        <v>1272</v>
      </c>
      <c r="F565" s="51">
        <v>1526</v>
      </c>
      <c r="G565" s="51">
        <v>1868</v>
      </c>
    </row>
    <row r="566" spans="1:7">
      <c r="A566" s="51">
        <v>41</v>
      </c>
      <c r="B566" s="51" t="s">
        <v>184</v>
      </c>
      <c r="C566" s="51" t="s">
        <v>1281</v>
      </c>
      <c r="D566" s="51" t="s">
        <v>46</v>
      </c>
      <c r="E566" s="51" t="s">
        <v>48</v>
      </c>
      <c r="F566" s="51">
        <v>6</v>
      </c>
      <c r="G566" s="51">
        <v>1393</v>
      </c>
    </row>
    <row r="567" spans="1:7">
      <c r="A567" s="51">
        <v>41</v>
      </c>
      <c r="B567" s="51" t="s">
        <v>184</v>
      </c>
      <c r="C567" s="51" t="s">
        <v>1281</v>
      </c>
      <c r="D567" s="51" t="s">
        <v>46</v>
      </c>
      <c r="E567" s="51" t="s">
        <v>49</v>
      </c>
      <c r="F567" s="51">
        <v>9</v>
      </c>
      <c r="G567" s="51">
        <v>1393</v>
      </c>
    </row>
    <row r="568" spans="1:7">
      <c r="A568" s="51">
        <v>41</v>
      </c>
      <c r="B568" s="51" t="s">
        <v>184</v>
      </c>
      <c r="C568" s="51" t="s">
        <v>1281</v>
      </c>
      <c r="D568" s="51" t="s">
        <v>46</v>
      </c>
      <c r="E568" s="51" t="s">
        <v>50</v>
      </c>
      <c r="F568" s="51">
        <v>13</v>
      </c>
      <c r="G568" s="51">
        <v>1393</v>
      </c>
    </row>
    <row r="569" spans="1:7">
      <c r="A569" s="51">
        <v>41</v>
      </c>
      <c r="B569" s="51" t="s">
        <v>184</v>
      </c>
      <c r="C569" s="51" t="s">
        <v>1281</v>
      </c>
      <c r="D569" s="51" t="s">
        <v>46</v>
      </c>
      <c r="E569" s="51" t="s">
        <v>51</v>
      </c>
      <c r="F569" s="51">
        <v>18</v>
      </c>
      <c r="G569" s="51">
        <v>1393</v>
      </c>
    </row>
    <row r="570" spans="1:7">
      <c r="A570" s="51">
        <v>41</v>
      </c>
      <c r="B570" s="51" t="s">
        <v>184</v>
      </c>
      <c r="C570" s="51" t="s">
        <v>1281</v>
      </c>
      <c r="D570" s="51" t="s">
        <v>46</v>
      </c>
      <c r="E570" s="51" t="s">
        <v>52</v>
      </c>
      <c r="F570" s="51">
        <v>174</v>
      </c>
      <c r="G570" s="51">
        <v>1393</v>
      </c>
    </row>
    <row r="571" spans="1:7">
      <c r="A571" s="51">
        <v>41</v>
      </c>
      <c r="B571" s="51" t="s">
        <v>184</v>
      </c>
      <c r="C571" s="51" t="s">
        <v>1281</v>
      </c>
      <c r="D571" s="51" t="s">
        <v>46</v>
      </c>
      <c r="E571" s="51" t="s">
        <v>1272</v>
      </c>
      <c r="F571" s="51">
        <v>1173</v>
      </c>
      <c r="G571" s="51">
        <v>1393</v>
      </c>
    </row>
    <row r="572" spans="1:7">
      <c r="A572" s="51">
        <v>41</v>
      </c>
      <c r="B572" s="51" t="s">
        <v>184</v>
      </c>
      <c r="C572" s="51" t="s">
        <v>45</v>
      </c>
      <c r="D572" s="51" t="s">
        <v>63</v>
      </c>
      <c r="E572" s="51" t="s">
        <v>48</v>
      </c>
      <c r="F572" s="51">
        <v>14</v>
      </c>
      <c r="G572" s="51"/>
    </row>
    <row r="573" spans="1:7">
      <c r="A573" s="51">
        <v>41</v>
      </c>
      <c r="B573" s="51" t="s">
        <v>184</v>
      </c>
      <c r="C573" s="51" t="s">
        <v>45</v>
      </c>
      <c r="D573" s="51" t="s">
        <v>63</v>
      </c>
      <c r="E573" s="51" t="s">
        <v>50</v>
      </c>
      <c r="F573" s="51">
        <v>1</v>
      </c>
      <c r="G573" s="51"/>
    </row>
    <row r="574" spans="1:7">
      <c r="A574" s="51">
        <v>41</v>
      </c>
      <c r="B574" s="51" t="s">
        <v>184</v>
      </c>
      <c r="C574" s="51" t="s">
        <v>45</v>
      </c>
      <c r="D574" s="51" t="s">
        <v>63</v>
      </c>
      <c r="E574" s="51" t="s">
        <v>52</v>
      </c>
      <c r="F574" s="51">
        <v>1</v>
      </c>
      <c r="G574" s="51"/>
    </row>
    <row r="575" spans="1:7">
      <c r="A575" s="51">
        <v>41</v>
      </c>
      <c r="B575" s="51" t="s">
        <v>184</v>
      </c>
      <c r="C575" s="51" t="s">
        <v>45</v>
      </c>
      <c r="D575" s="51" t="s">
        <v>63</v>
      </c>
      <c r="E575" s="51" t="s">
        <v>1272</v>
      </c>
      <c r="F575" s="51">
        <v>6</v>
      </c>
      <c r="G575" s="51"/>
    </row>
    <row r="576" spans="1:7">
      <c r="A576" s="51">
        <v>41</v>
      </c>
      <c r="B576" s="51" t="s">
        <v>184</v>
      </c>
      <c r="C576" s="51" t="s">
        <v>45</v>
      </c>
      <c r="D576" s="51" t="s">
        <v>46</v>
      </c>
      <c r="E576" s="51" t="s">
        <v>48</v>
      </c>
      <c r="F576" s="51">
        <v>11</v>
      </c>
      <c r="G576" s="51"/>
    </row>
    <row r="577" spans="1:7">
      <c r="A577" s="51">
        <v>41</v>
      </c>
      <c r="B577" s="51" t="s">
        <v>184</v>
      </c>
      <c r="C577" s="51" t="s">
        <v>45</v>
      </c>
      <c r="D577" s="51" t="s">
        <v>46</v>
      </c>
      <c r="E577" s="51" t="s">
        <v>51</v>
      </c>
      <c r="F577" s="51">
        <v>2</v>
      </c>
      <c r="G577" s="51"/>
    </row>
    <row r="578" spans="1:7">
      <c r="A578" s="51">
        <v>41</v>
      </c>
      <c r="B578" s="51" t="s">
        <v>184</v>
      </c>
      <c r="C578" s="51" t="s">
        <v>45</v>
      </c>
      <c r="D578" s="51" t="s">
        <v>46</v>
      </c>
      <c r="E578" s="51" t="s">
        <v>52</v>
      </c>
      <c r="F578" s="51">
        <v>1</v>
      </c>
      <c r="G578" s="51"/>
    </row>
    <row r="579" spans="1:7">
      <c r="A579" s="51">
        <v>41</v>
      </c>
      <c r="B579" s="51" t="s">
        <v>184</v>
      </c>
      <c r="C579" s="51" t="s">
        <v>45</v>
      </c>
      <c r="D579" s="51" t="s">
        <v>46</v>
      </c>
      <c r="E579" s="51" t="s">
        <v>1272</v>
      </c>
      <c r="F579" s="51">
        <v>3</v>
      </c>
      <c r="G579" s="51"/>
    </row>
    <row r="580" spans="1:7">
      <c r="A580" s="51">
        <v>44</v>
      </c>
      <c r="B580" s="51" t="s">
        <v>185</v>
      </c>
      <c r="C580" s="51" t="s">
        <v>3706</v>
      </c>
      <c r="D580" s="51" t="s">
        <v>63</v>
      </c>
      <c r="E580" s="51" t="s">
        <v>249</v>
      </c>
      <c r="F580" s="51">
        <v>2455</v>
      </c>
      <c r="G580" s="51"/>
    </row>
    <row r="581" spans="1:7">
      <c r="A581" s="51">
        <v>44</v>
      </c>
      <c r="B581" s="51" t="s">
        <v>185</v>
      </c>
      <c r="C581" s="51" t="s">
        <v>3706</v>
      </c>
      <c r="D581" s="51" t="s">
        <v>63</v>
      </c>
      <c r="E581" s="51" t="s">
        <v>49</v>
      </c>
      <c r="F581" s="51">
        <v>1</v>
      </c>
      <c r="G581" s="51"/>
    </row>
    <row r="582" spans="1:7">
      <c r="A582" s="51">
        <v>44</v>
      </c>
      <c r="B582" s="51" t="s">
        <v>185</v>
      </c>
      <c r="C582" s="51" t="s">
        <v>3706</v>
      </c>
      <c r="D582" s="51" t="s">
        <v>63</v>
      </c>
      <c r="E582" s="51" t="s">
        <v>50</v>
      </c>
      <c r="F582" s="51">
        <v>1</v>
      </c>
      <c r="G582" s="51"/>
    </row>
    <row r="583" spans="1:7">
      <c r="A583" s="51">
        <v>44</v>
      </c>
      <c r="B583" s="51" t="s">
        <v>185</v>
      </c>
      <c r="C583" s="51" t="s">
        <v>3706</v>
      </c>
      <c r="D583" s="51" t="s">
        <v>63</v>
      </c>
      <c r="E583" s="51" t="s">
        <v>1272</v>
      </c>
      <c r="F583" s="51">
        <v>6</v>
      </c>
      <c r="G583" s="51"/>
    </row>
    <row r="584" spans="1:7">
      <c r="A584" s="51">
        <v>44</v>
      </c>
      <c r="B584" s="51" t="s">
        <v>185</v>
      </c>
      <c r="C584" s="51" t="s">
        <v>3706</v>
      </c>
      <c r="D584" s="51" t="s">
        <v>46</v>
      </c>
      <c r="E584" s="51" t="s">
        <v>249</v>
      </c>
      <c r="F584" s="51">
        <v>2324</v>
      </c>
      <c r="G584" s="51"/>
    </row>
    <row r="585" spans="1:7">
      <c r="A585" s="51">
        <v>44</v>
      </c>
      <c r="B585" s="51" t="s">
        <v>185</v>
      </c>
      <c r="C585" s="51" t="s">
        <v>3706</v>
      </c>
      <c r="D585" s="51" t="s">
        <v>46</v>
      </c>
      <c r="E585" s="51" t="s">
        <v>51</v>
      </c>
      <c r="F585" s="51">
        <v>1</v>
      </c>
      <c r="G585" s="51"/>
    </row>
    <row r="586" spans="1:7">
      <c r="A586" s="51">
        <v>44</v>
      </c>
      <c r="B586" s="51" t="s">
        <v>185</v>
      </c>
      <c r="C586" s="51" t="s">
        <v>3706</v>
      </c>
      <c r="D586" s="51" t="s">
        <v>46</v>
      </c>
      <c r="E586" s="51" t="s">
        <v>1272</v>
      </c>
      <c r="F586" s="51">
        <v>1</v>
      </c>
      <c r="G586" s="51"/>
    </row>
    <row r="587" spans="1:7">
      <c r="A587" s="51">
        <v>44</v>
      </c>
      <c r="B587" s="51" t="s">
        <v>185</v>
      </c>
      <c r="C587" s="51" t="s">
        <v>1280</v>
      </c>
      <c r="D587" s="51" t="s">
        <v>63</v>
      </c>
      <c r="E587" s="51" t="s">
        <v>48</v>
      </c>
      <c r="F587" s="51">
        <v>1003</v>
      </c>
      <c r="G587" s="51">
        <v>9743</v>
      </c>
    </row>
    <row r="588" spans="1:7">
      <c r="A588" s="51">
        <v>44</v>
      </c>
      <c r="B588" s="51" t="s">
        <v>185</v>
      </c>
      <c r="C588" s="51" t="s">
        <v>1280</v>
      </c>
      <c r="D588" s="51" t="s">
        <v>63</v>
      </c>
      <c r="E588" s="51" t="s">
        <v>49</v>
      </c>
      <c r="F588" s="51">
        <v>2834</v>
      </c>
      <c r="G588" s="51">
        <v>9743</v>
      </c>
    </row>
    <row r="589" spans="1:7">
      <c r="A589" s="51">
        <v>44</v>
      </c>
      <c r="B589" s="51" t="s">
        <v>185</v>
      </c>
      <c r="C589" s="51" t="s">
        <v>1280</v>
      </c>
      <c r="D589" s="51" t="s">
        <v>63</v>
      </c>
      <c r="E589" s="51" t="s">
        <v>50</v>
      </c>
      <c r="F589" s="51">
        <v>2401</v>
      </c>
      <c r="G589" s="51">
        <v>9743</v>
      </c>
    </row>
    <row r="590" spans="1:7">
      <c r="A590" s="51">
        <v>44</v>
      </c>
      <c r="B590" s="51" t="s">
        <v>185</v>
      </c>
      <c r="C590" s="51" t="s">
        <v>1280</v>
      </c>
      <c r="D590" s="51" t="s">
        <v>63</v>
      </c>
      <c r="E590" s="51" t="s">
        <v>51</v>
      </c>
      <c r="F590" s="51">
        <v>989</v>
      </c>
      <c r="G590" s="51">
        <v>9743</v>
      </c>
    </row>
    <row r="591" spans="1:7">
      <c r="A591" s="51">
        <v>44</v>
      </c>
      <c r="B591" s="51" t="s">
        <v>185</v>
      </c>
      <c r="C591" s="51" t="s">
        <v>1280</v>
      </c>
      <c r="D591" s="51" t="s">
        <v>63</v>
      </c>
      <c r="E591" s="51" t="s">
        <v>52</v>
      </c>
      <c r="F591" s="51">
        <v>1492</v>
      </c>
      <c r="G591" s="51">
        <v>9743</v>
      </c>
    </row>
    <row r="592" spans="1:7">
      <c r="A592" s="51">
        <v>44</v>
      </c>
      <c r="B592" s="51" t="s">
        <v>185</v>
      </c>
      <c r="C592" s="51" t="s">
        <v>1280</v>
      </c>
      <c r="D592" s="51" t="s">
        <v>63</v>
      </c>
      <c r="E592" s="51" t="s">
        <v>1272</v>
      </c>
      <c r="F592" s="51">
        <v>1024</v>
      </c>
      <c r="G592" s="51">
        <v>9743</v>
      </c>
    </row>
    <row r="593" spans="1:7">
      <c r="A593" s="51">
        <v>44</v>
      </c>
      <c r="B593" s="51" t="s">
        <v>185</v>
      </c>
      <c r="C593" s="51" t="s">
        <v>1280</v>
      </c>
      <c r="D593" s="51" t="s">
        <v>46</v>
      </c>
      <c r="E593" s="51" t="s">
        <v>48</v>
      </c>
      <c r="F593" s="51">
        <v>934</v>
      </c>
      <c r="G593" s="51">
        <v>9845</v>
      </c>
    </row>
    <row r="594" spans="1:7">
      <c r="A594" s="51">
        <v>44</v>
      </c>
      <c r="B594" s="51" t="s">
        <v>185</v>
      </c>
      <c r="C594" s="51" t="s">
        <v>1280</v>
      </c>
      <c r="D594" s="51" t="s">
        <v>46</v>
      </c>
      <c r="E594" s="51" t="s">
        <v>49</v>
      </c>
      <c r="F594" s="51">
        <v>2573</v>
      </c>
      <c r="G594" s="51">
        <v>9845</v>
      </c>
    </row>
    <row r="595" spans="1:7">
      <c r="A595" s="51">
        <v>44</v>
      </c>
      <c r="B595" s="51" t="s">
        <v>185</v>
      </c>
      <c r="C595" s="51" t="s">
        <v>1280</v>
      </c>
      <c r="D595" s="51" t="s">
        <v>46</v>
      </c>
      <c r="E595" s="51" t="s">
        <v>50</v>
      </c>
      <c r="F595" s="51">
        <v>2307</v>
      </c>
      <c r="G595" s="51">
        <v>9845</v>
      </c>
    </row>
    <row r="596" spans="1:7">
      <c r="A596" s="51">
        <v>44</v>
      </c>
      <c r="B596" s="51" t="s">
        <v>185</v>
      </c>
      <c r="C596" s="51" t="s">
        <v>1280</v>
      </c>
      <c r="D596" s="51" t="s">
        <v>46</v>
      </c>
      <c r="E596" s="51" t="s">
        <v>51</v>
      </c>
      <c r="F596" s="51">
        <v>916</v>
      </c>
      <c r="G596" s="51">
        <v>9845</v>
      </c>
    </row>
    <row r="597" spans="1:7">
      <c r="A597" s="51">
        <v>44</v>
      </c>
      <c r="B597" s="51" t="s">
        <v>185</v>
      </c>
      <c r="C597" s="51" t="s">
        <v>1280</v>
      </c>
      <c r="D597" s="51" t="s">
        <v>46</v>
      </c>
      <c r="E597" s="51" t="s">
        <v>52</v>
      </c>
      <c r="F597" s="51">
        <v>1705</v>
      </c>
      <c r="G597" s="51">
        <v>9845</v>
      </c>
    </row>
    <row r="598" spans="1:7">
      <c r="A598" s="51">
        <v>44</v>
      </c>
      <c r="B598" s="51" t="s">
        <v>185</v>
      </c>
      <c r="C598" s="51" t="s">
        <v>1280</v>
      </c>
      <c r="D598" s="51" t="s">
        <v>46</v>
      </c>
      <c r="E598" s="51" t="s">
        <v>1272</v>
      </c>
      <c r="F598" s="51">
        <v>1410</v>
      </c>
      <c r="G598" s="51">
        <v>9845</v>
      </c>
    </row>
    <row r="599" spans="1:7">
      <c r="A599" s="51">
        <v>44</v>
      </c>
      <c r="B599" s="51" t="s">
        <v>185</v>
      </c>
      <c r="C599" s="51" t="s">
        <v>1281</v>
      </c>
      <c r="D599" s="51" t="s">
        <v>63</v>
      </c>
      <c r="E599" s="51" t="s">
        <v>48</v>
      </c>
      <c r="F599" s="51">
        <v>90</v>
      </c>
      <c r="G599" s="51">
        <v>18059</v>
      </c>
    </row>
    <row r="600" spans="1:7">
      <c r="A600" s="51">
        <v>44</v>
      </c>
      <c r="B600" s="51" t="s">
        <v>185</v>
      </c>
      <c r="C600" s="51" t="s">
        <v>1281</v>
      </c>
      <c r="D600" s="51" t="s">
        <v>63</v>
      </c>
      <c r="E600" s="51" t="s">
        <v>49</v>
      </c>
      <c r="F600" s="51">
        <v>140</v>
      </c>
      <c r="G600" s="51">
        <v>18059</v>
      </c>
    </row>
    <row r="601" spans="1:7">
      <c r="A601" s="51">
        <v>44</v>
      </c>
      <c r="B601" s="51" t="s">
        <v>185</v>
      </c>
      <c r="C601" s="51" t="s">
        <v>1281</v>
      </c>
      <c r="D601" s="51" t="s">
        <v>63</v>
      </c>
      <c r="E601" s="51" t="s">
        <v>50</v>
      </c>
      <c r="F601" s="51">
        <v>211</v>
      </c>
      <c r="G601" s="51">
        <v>18059</v>
      </c>
    </row>
    <row r="602" spans="1:7">
      <c r="A602" s="51">
        <v>44</v>
      </c>
      <c r="B602" s="51" t="s">
        <v>185</v>
      </c>
      <c r="C602" s="51" t="s">
        <v>1281</v>
      </c>
      <c r="D602" s="51" t="s">
        <v>63</v>
      </c>
      <c r="E602" s="51" t="s">
        <v>51</v>
      </c>
      <c r="F602" s="51">
        <v>300</v>
      </c>
      <c r="G602" s="51">
        <v>18059</v>
      </c>
    </row>
    <row r="603" spans="1:7">
      <c r="A603" s="51">
        <v>44</v>
      </c>
      <c r="B603" s="51" t="s">
        <v>185</v>
      </c>
      <c r="C603" s="51" t="s">
        <v>1281</v>
      </c>
      <c r="D603" s="51" t="s">
        <v>63</v>
      </c>
      <c r="E603" s="51" t="s">
        <v>52</v>
      </c>
      <c r="F603" s="51">
        <v>2382</v>
      </c>
      <c r="G603" s="51">
        <v>18059</v>
      </c>
    </row>
    <row r="604" spans="1:7">
      <c r="A604" s="51">
        <v>44</v>
      </c>
      <c r="B604" s="51" t="s">
        <v>185</v>
      </c>
      <c r="C604" s="51" t="s">
        <v>1281</v>
      </c>
      <c r="D604" s="51" t="s">
        <v>63</v>
      </c>
      <c r="E604" s="51" t="s">
        <v>1272</v>
      </c>
      <c r="F604" s="51">
        <v>14936</v>
      </c>
      <c r="G604" s="51">
        <v>18059</v>
      </c>
    </row>
    <row r="605" spans="1:7">
      <c r="A605" s="51">
        <v>44</v>
      </c>
      <c r="B605" s="51" t="s">
        <v>185</v>
      </c>
      <c r="C605" s="51" t="s">
        <v>1281</v>
      </c>
      <c r="D605" s="51" t="s">
        <v>46</v>
      </c>
      <c r="E605" s="51" t="s">
        <v>48</v>
      </c>
      <c r="F605" s="51">
        <v>79</v>
      </c>
      <c r="G605" s="51">
        <v>17884</v>
      </c>
    </row>
    <row r="606" spans="1:7">
      <c r="A606" s="51">
        <v>44</v>
      </c>
      <c r="B606" s="51" t="s">
        <v>185</v>
      </c>
      <c r="C606" s="51" t="s">
        <v>1281</v>
      </c>
      <c r="D606" s="51" t="s">
        <v>46</v>
      </c>
      <c r="E606" s="51" t="s">
        <v>49</v>
      </c>
      <c r="F606" s="51">
        <v>92</v>
      </c>
      <c r="G606" s="51">
        <v>17884</v>
      </c>
    </row>
    <row r="607" spans="1:7">
      <c r="A607" s="51">
        <v>44</v>
      </c>
      <c r="B607" s="51" t="s">
        <v>185</v>
      </c>
      <c r="C607" s="51" t="s">
        <v>1281</v>
      </c>
      <c r="D607" s="51" t="s">
        <v>46</v>
      </c>
      <c r="E607" s="51" t="s">
        <v>50</v>
      </c>
      <c r="F607" s="51">
        <v>140</v>
      </c>
      <c r="G607" s="51">
        <v>17884</v>
      </c>
    </row>
    <row r="608" spans="1:7">
      <c r="A608" s="51">
        <v>44</v>
      </c>
      <c r="B608" s="51" t="s">
        <v>185</v>
      </c>
      <c r="C608" s="51" t="s">
        <v>1281</v>
      </c>
      <c r="D608" s="51" t="s">
        <v>46</v>
      </c>
      <c r="E608" s="51" t="s">
        <v>51</v>
      </c>
      <c r="F608" s="51">
        <v>276</v>
      </c>
      <c r="G608" s="51">
        <v>17884</v>
      </c>
    </row>
    <row r="609" spans="1:7">
      <c r="A609" s="51">
        <v>44</v>
      </c>
      <c r="B609" s="51" t="s">
        <v>185</v>
      </c>
      <c r="C609" s="51" t="s">
        <v>1281</v>
      </c>
      <c r="D609" s="51" t="s">
        <v>46</v>
      </c>
      <c r="E609" s="51" t="s">
        <v>52</v>
      </c>
      <c r="F609" s="51">
        <v>2049</v>
      </c>
      <c r="G609" s="51">
        <v>17884</v>
      </c>
    </row>
    <row r="610" spans="1:7">
      <c r="A610" s="51">
        <v>44</v>
      </c>
      <c r="B610" s="51" t="s">
        <v>185</v>
      </c>
      <c r="C610" s="51" t="s">
        <v>1281</v>
      </c>
      <c r="D610" s="51" t="s">
        <v>46</v>
      </c>
      <c r="E610" s="51" t="s">
        <v>1272</v>
      </c>
      <c r="F610" s="51">
        <v>15248</v>
      </c>
      <c r="G610" s="51">
        <v>17884</v>
      </c>
    </row>
    <row r="611" spans="1:7">
      <c r="A611" s="51">
        <v>44</v>
      </c>
      <c r="B611" s="51" t="s">
        <v>185</v>
      </c>
      <c r="C611" s="51" t="s">
        <v>45</v>
      </c>
      <c r="D611" s="51" t="s">
        <v>63</v>
      </c>
      <c r="E611" s="51" t="s">
        <v>48</v>
      </c>
      <c r="F611" s="51">
        <v>42</v>
      </c>
      <c r="G611" s="51"/>
    </row>
    <row r="612" spans="1:7">
      <c r="A612" s="51">
        <v>44</v>
      </c>
      <c r="B612" s="51" t="s">
        <v>185</v>
      </c>
      <c r="C612" s="51" t="s">
        <v>45</v>
      </c>
      <c r="D612" s="51" t="s">
        <v>63</v>
      </c>
      <c r="E612" s="51" t="s">
        <v>49</v>
      </c>
      <c r="F612" s="51">
        <v>2</v>
      </c>
      <c r="G612" s="51"/>
    </row>
    <row r="613" spans="1:7">
      <c r="A613" s="51">
        <v>44</v>
      </c>
      <c r="B613" s="51" t="s">
        <v>185</v>
      </c>
      <c r="C613" s="51" t="s">
        <v>45</v>
      </c>
      <c r="D613" s="51" t="s">
        <v>63</v>
      </c>
      <c r="E613" s="51" t="s">
        <v>50</v>
      </c>
      <c r="F613" s="51">
        <v>4</v>
      </c>
      <c r="G613" s="51"/>
    </row>
    <row r="614" spans="1:7">
      <c r="A614" s="51">
        <v>44</v>
      </c>
      <c r="B614" s="51" t="s">
        <v>185</v>
      </c>
      <c r="C614" s="51" t="s">
        <v>45</v>
      </c>
      <c r="D614" s="51" t="s">
        <v>63</v>
      </c>
      <c r="E614" s="51" t="s">
        <v>51</v>
      </c>
      <c r="F614" s="51">
        <v>1</v>
      </c>
      <c r="G614" s="51"/>
    </row>
    <row r="615" spans="1:7">
      <c r="A615" s="51">
        <v>44</v>
      </c>
      <c r="B615" s="51" t="s">
        <v>185</v>
      </c>
      <c r="C615" s="51" t="s">
        <v>45</v>
      </c>
      <c r="D615" s="51" t="s">
        <v>63</v>
      </c>
      <c r="E615" s="51" t="s">
        <v>52</v>
      </c>
      <c r="F615" s="51">
        <v>5</v>
      </c>
      <c r="G615" s="51"/>
    </row>
    <row r="616" spans="1:7">
      <c r="A616" s="51">
        <v>44</v>
      </c>
      <c r="B616" s="51" t="s">
        <v>185</v>
      </c>
      <c r="C616" s="51" t="s">
        <v>45</v>
      </c>
      <c r="D616" s="51" t="s">
        <v>63</v>
      </c>
      <c r="E616" s="51" t="s">
        <v>1272</v>
      </c>
      <c r="F616" s="51">
        <v>23</v>
      </c>
      <c r="G616" s="51"/>
    </row>
    <row r="617" spans="1:7">
      <c r="A617" s="51">
        <v>44</v>
      </c>
      <c r="B617" s="51" t="s">
        <v>185</v>
      </c>
      <c r="C617" s="51" t="s">
        <v>45</v>
      </c>
      <c r="D617" s="51" t="s">
        <v>46</v>
      </c>
      <c r="E617" s="51" t="s">
        <v>48</v>
      </c>
      <c r="F617" s="51">
        <v>30</v>
      </c>
      <c r="G617" s="51"/>
    </row>
    <row r="618" spans="1:7">
      <c r="A618" s="51">
        <v>44</v>
      </c>
      <c r="B618" s="51" t="s">
        <v>185</v>
      </c>
      <c r="C618" s="51" t="s">
        <v>45</v>
      </c>
      <c r="D618" s="51" t="s">
        <v>46</v>
      </c>
      <c r="E618" s="51" t="s">
        <v>49</v>
      </c>
      <c r="F618" s="51">
        <v>7</v>
      </c>
      <c r="G618" s="51"/>
    </row>
    <row r="619" spans="1:7">
      <c r="A619" s="51">
        <v>44</v>
      </c>
      <c r="B619" s="51" t="s">
        <v>185</v>
      </c>
      <c r="C619" s="51" t="s">
        <v>45</v>
      </c>
      <c r="D619" s="51" t="s">
        <v>46</v>
      </c>
      <c r="E619" s="51" t="s">
        <v>50</v>
      </c>
      <c r="F619" s="51">
        <v>6</v>
      </c>
      <c r="G619" s="51"/>
    </row>
    <row r="620" spans="1:7">
      <c r="A620" s="51">
        <v>44</v>
      </c>
      <c r="B620" s="51" t="s">
        <v>185</v>
      </c>
      <c r="C620" s="51" t="s">
        <v>45</v>
      </c>
      <c r="D620" s="51" t="s">
        <v>46</v>
      </c>
      <c r="E620" s="51" t="s">
        <v>52</v>
      </c>
      <c r="F620" s="51">
        <v>6</v>
      </c>
      <c r="G620" s="51"/>
    </row>
    <row r="621" spans="1:7">
      <c r="A621" s="51">
        <v>44</v>
      </c>
      <c r="B621" s="51" t="s">
        <v>185</v>
      </c>
      <c r="C621" s="51" t="s">
        <v>45</v>
      </c>
      <c r="D621" s="51" t="s">
        <v>46</v>
      </c>
      <c r="E621" s="51" t="s">
        <v>1272</v>
      </c>
      <c r="F621" s="51">
        <v>29</v>
      </c>
      <c r="G621" s="51"/>
    </row>
    <row r="622" spans="1:7">
      <c r="A622" s="51">
        <v>47</v>
      </c>
      <c r="B622" s="51" t="s">
        <v>186</v>
      </c>
      <c r="C622" s="51" t="s">
        <v>3706</v>
      </c>
      <c r="D622" s="51" t="s">
        <v>63</v>
      </c>
      <c r="E622" s="51" t="s">
        <v>249</v>
      </c>
      <c r="F622" s="51">
        <v>4735</v>
      </c>
      <c r="G622" s="51"/>
    </row>
    <row r="623" spans="1:7">
      <c r="A623" s="51">
        <v>47</v>
      </c>
      <c r="B623" s="51" t="s">
        <v>186</v>
      </c>
      <c r="C623" s="51" t="s">
        <v>3706</v>
      </c>
      <c r="D623" s="51" t="s">
        <v>63</v>
      </c>
      <c r="E623" s="51" t="s">
        <v>52</v>
      </c>
      <c r="F623" s="51">
        <v>5</v>
      </c>
      <c r="G623" s="51"/>
    </row>
    <row r="624" spans="1:7">
      <c r="A624" s="51">
        <v>47</v>
      </c>
      <c r="B624" s="51" t="s">
        <v>186</v>
      </c>
      <c r="C624" s="51" t="s">
        <v>3706</v>
      </c>
      <c r="D624" s="51" t="s">
        <v>63</v>
      </c>
      <c r="E624" s="51" t="s">
        <v>1272</v>
      </c>
      <c r="F624" s="51">
        <v>22</v>
      </c>
      <c r="G624" s="51"/>
    </row>
    <row r="625" spans="1:7">
      <c r="A625" s="51">
        <v>47</v>
      </c>
      <c r="B625" s="51" t="s">
        <v>186</v>
      </c>
      <c r="C625" s="51" t="s">
        <v>3706</v>
      </c>
      <c r="D625" s="51" t="s">
        <v>46</v>
      </c>
      <c r="E625" s="51" t="s">
        <v>249</v>
      </c>
      <c r="F625" s="51">
        <v>4597</v>
      </c>
      <c r="G625" s="51"/>
    </row>
    <row r="626" spans="1:7">
      <c r="A626" s="51">
        <v>47</v>
      </c>
      <c r="B626" s="51" t="s">
        <v>186</v>
      </c>
      <c r="C626" s="51" t="s">
        <v>3706</v>
      </c>
      <c r="D626" s="51" t="s">
        <v>46</v>
      </c>
      <c r="E626" s="51" t="s">
        <v>50</v>
      </c>
      <c r="F626" s="51">
        <v>1</v>
      </c>
      <c r="G626" s="51"/>
    </row>
    <row r="627" spans="1:7">
      <c r="A627" s="51">
        <v>47</v>
      </c>
      <c r="B627" s="51" t="s">
        <v>186</v>
      </c>
      <c r="C627" s="51" t="s">
        <v>3706</v>
      </c>
      <c r="D627" s="51" t="s">
        <v>46</v>
      </c>
      <c r="E627" s="51" t="s">
        <v>52</v>
      </c>
      <c r="F627" s="51">
        <v>1</v>
      </c>
      <c r="G627" s="51"/>
    </row>
    <row r="628" spans="1:7">
      <c r="A628" s="51">
        <v>47</v>
      </c>
      <c r="B628" s="51" t="s">
        <v>186</v>
      </c>
      <c r="C628" s="51" t="s">
        <v>3706</v>
      </c>
      <c r="D628" s="51" t="s">
        <v>46</v>
      </c>
      <c r="E628" s="51" t="s">
        <v>1272</v>
      </c>
      <c r="F628" s="51">
        <v>2</v>
      </c>
      <c r="G628" s="51"/>
    </row>
    <row r="629" spans="1:7">
      <c r="A629" s="51">
        <v>47</v>
      </c>
      <c r="B629" s="51" t="s">
        <v>186</v>
      </c>
      <c r="C629" s="51" t="s">
        <v>1280</v>
      </c>
      <c r="D629" s="51" t="s">
        <v>63</v>
      </c>
      <c r="E629" s="51" t="s">
        <v>48</v>
      </c>
      <c r="F629" s="51">
        <v>1855</v>
      </c>
      <c r="G629" s="51">
        <v>17030</v>
      </c>
    </row>
    <row r="630" spans="1:7">
      <c r="A630" s="51">
        <v>47</v>
      </c>
      <c r="B630" s="51" t="s">
        <v>186</v>
      </c>
      <c r="C630" s="51" t="s">
        <v>1280</v>
      </c>
      <c r="D630" s="51" t="s">
        <v>63</v>
      </c>
      <c r="E630" s="51" t="s">
        <v>49</v>
      </c>
      <c r="F630" s="51">
        <v>5383</v>
      </c>
      <c r="G630" s="51">
        <v>17030</v>
      </c>
    </row>
    <row r="631" spans="1:7">
      <c r="A631" s="51">
        <v>47</v>
      </c>
      <c r="B631" s="51" t="s">
        <v>186</v>
      </c>
      <c r="C631" s="51" t="s">
        <v>1280</v>
      </c>
      <c r="D631" s="51" t="s">
        <v>63</v>
      </c>
      <c r="E631" s="51" t="s">
        <v>50</v>
      </c>
      <c r="F631" s="51">
        <v>4338</v>
      </c>
      <c r="G631" s="51">
        <v>17030</v>
      </c>
    </row>
    <row r="632" spans="1:7">
      <c r="A632" s="51">
        <v>47</v>
      </c>
      <c r="B632" s="51" t="s">
        <v>186</v>
      </c>
      <c r="C632" s="51" t="s">
        <v>1280</v>
      </c>
      <c r="D632" s="51" t="s">
        <v>63</v>
      </c>
      <c r="E632" s="51" t="s">
        <v>51</v>
      </c>
      <c r="F632" s="51">
        <v>1770</v>
      </c>
      <c r="G632" s="51">
        <v>17030</v>
      </c>
    </row>
    <row r="633" spans="1:7">
      <c r="A633" s="51">
        <v>47</v>
      </c>
      <c r="B633" s="51" t="s">
        <v>186</v>
      </c>
      <c r="C633" s="51" t="s">
        <v>1280</v>
      </c>
      <c r="D633" s="51" t="s">
        <v>63</v>
      </c>
      <c r="E633" s="51" t="s">
        <v>52</v>
      </c>
      <c r="F633" s="51">
        <v>2048</v>
      </c>
      <c r="G633" s="51">
        <v>17030</v>
      </c>
    </row>
    <row r="634" spans="1:7">
      <c r="A634" s="51">
        <v>47</v>
      </c>
      <c r="B634" s="51" t="s">
        <v>186</v>
      </c>
      <c r="C634" s="51" t="s">
        <v>1280</v>
      </c>
      <c r="D634" s="51" t="s">
        <v>63</v>
      </c>
      <c r="E634" s="51" t="s">
        <v>1272</v>
      </c>
      <c r="F634" s="51">
        <v>1636</v>
      </c>
      <c r="G634" s="51">
        <v>17030</v>
      </c>
    </row>
    <row r="635" spans="1:7">
      <c r="A635" s="51">
        <v>47</v>
      </c>
      <c r="B635" s="51" t="s">
        <v>186</v>
      </c>
      <c r="C635" s="51" t="s">
        <v>1280</v>
      </c>
      <c r="D635" s="51" t="s">
        <v>46</v>
      </c>
      <c r="E635" s="51" t="s">
        <v>48</v>
      </c>
      <c r="F635" s="51">
        <v>1744</v>
      </c>
      <c r="G635" s="51">
        <v>16757</v>
      </c>
    </row>
    <row r="636" spans="1:7">
      <c r="A636" s="51">
        <v>47</v>
      </c>
      <c r="B636" s="51" t="s">
        <v>186</v>
      </c>
      <c r="C636" s="51" t="s">
        <v>1280</v>
      </c>
      <c r="D636" s="51" t="s">
        <v>46</v>
      </c>
      <c r="E636" s="51" t="s">
        <v>49</v>
      </c>
      <c r="F636" s="51">
        <v>5064</v>
      </c>
      <c r="G636" s="51">
        <v>16757</v>
      </c>
    </row>
    <row r="637" spans="1:7">
      <c r="A637" s="51">
        <v>47</v>
      </c>
      <c r="B637" s="51" t="s">
        <v>186</v>
      </c>
      <c r="C637" s="51" t="s">
        <v>1280</v>
      </c>
      <c r="D637" s="51" t="s">
        <v>46</v>
      </c>
      <c r="E637" s="51" t="s">
        <v>50</v>
      </c>
      <c r="F637" s="51">
        <v>4153</v>
      </c>
      <c r="G637" s="51">
        <v>16757</v>
      </c>
    </row>
    <row r="638" spans="1:7">
      <c r="A638" s="51">
        <v>47</v>
      </c>
      <c r="B638" s="51" t="s">
        <v>186</v>
      </c>
      <c r="C638" s="51" t="s">
        <v>1280</v>
      </c>
      <c r="D638" s="51" t="s">
        <v>46</v>
      </c>
      <c r="E638" s="51" t="s">
        <v>51</v>
      </c>
      <c r="F638" s="51">
        <v>1743</v>
      </c>
      <c r="G638" s="51">
        <v>16757</v>
      </c>
    </row>
    <row r="639" spans="1:7">
      <c r="A639" s="51">
        <v>47</v>
      </c>
      <c r="B639" s="51" t="s">
        <v>186</v>
      </c>
      <c r="C639" s="51" t="s">
        <v>1280</v>
      </c>
      <c r="D639" s="51" t="s">
        <v>46</v>
      </c>
      <c r="E639" s="51" t="s">
        <v>52</v>
      </c>
      <c r="F639" s="51">
        <v>2028</v>
      </c>
      <c r="G639" s="51">
        <v>16757</v>
      </c>
    </row>
    <row r="640" spans="1:7">
      <c r="A640" s="51">
        <v>47</v>
      </c>
      <c r="B640" s="51" t="s">
        <v>186</v>
      </c>
      <c r="C640" s="51" t="s">
        <v>1280</v>
      </c>
      <c r="D640" s="51" t="s">
        <v>46</v>
      </c>
      <c r="E640" s="51" t="s">
        <v>1272</v>
      </c>
      <c r="F640" s="51">
        <v>2025</v>
      </c>
      <c r="G640" s="51">
        <v>16757</v>
      </c>
    </row>
    <row r="641" spans="1:7">
      <c r="A641" s="51">
        <v>47</v>
      </c>
      <c r="B641" s="51" t="s">
        <v>186</v>
      </c>
      <c r="C641" s="51" t="s">
        <v>1281</v>
      </c>
      <c r="D641" s="51" t="s">
        <v>63</v>
      </c>
      <c r="E641" s="51" t="s">
        <v>48</v>
      </c>
      <c r="F641" s="51">
        <v>177</v>
      </c>
      <c r="G641" s="51">
        <v>31884</v>
      </c>
    </row>
    <row r="642" spans="1:7">
      <c r="A642" s="51">
        <v>47</v>
      </c>
      <c r="B642" s="51" t="s">
        <v>186</v>
      </c>
      <c r="C642" s="51" t="s">
        <v>1281</v>
      </c>
      <c r="D642" s="51" t="s">
        <v>63</v>
      </c>
      <c r="E642" s="51" t="s">
        <v>49</v>
      </c>
      <c r="F642" s="51">
        <v>264</v>
      </c>
      <c r="G642" s="51">
        <v>31884</v>
      </c>
    </row>
    <row r="643" spans="1:7">
      <c r="A643" s="51">
        <v>47</v>
      </c>
      <c r="B643" s="51" t="s">
        <v>186</v>
      </c>
      <c r="C643" s="51" t="s">
        <v>1281</v>
      </c>
      <c r="D643" s="51" t="s">
        <v>63</v>
      </c>
      <c r="E643" s="51" t="s">
        <v>50</v>
      </c>
      <c r="F643" s="51">
        <v>377</v>
      </c>
      <c r="G643" s="51">
        <v>31884</v>
      </c>
    </row>
    <row r="644" spans="1:7">
      <c r="A644" s="51">
        <v>47</v>
      </c>
      <c r="B644" s="51" t="s">
        <v>186</v>
      </c>
      <c r="C644" s="51" t="s">
        <v>1281</v>
      </c>
      <c r="D644" s="51" t="s">
        <v>63</v>
      </c>
      <c r="E644" s="51" t="s">
        <v>51</v>
      </c>
      <c r="F644" s="51">
        <v>660</v>
      </c>
      <c r="G644" s="51">
        <v>31884</v>
      </c>
    </row>
    <row r="645" spans="1:7">
      <c r="A645" s="51">
        <v>47</v>
      </c>
      <c r="B645" s="51" t="s">
        <v>186</v>
      </c>
      <c r="C645" s="51" t="s">
        <v>1281</v>
      </c>
      <c r="D645" s="51" t="s">
        <v>63</v>
      </c>
      <c r="E645" s="51" t="s">
        <v>52</v>
      </c>
      <c r="F645" s="51">
        <v>5122</v>
      </c>
      <c r="G645" s="51">
        <v>31884</v>
      </c>
    </row>
    <row r="646" spans="1:7">
      <c r="A646" s="51">
        <v>47</v>
      </c>
      <c r="B646" s="51" t="s">
        <v>186</v>
      </c>
      <c r="C646" s="51" t="s">
        <v>1281</v>
      </c>
      <c r="D646" s="51" t="s">
        <v>63</v>
      </c>
      <c r="E646" s="51" t="s">
        <v>1272</v>
      </c>
      <c r="F646" s="51">
        <v>25284</v>
      </c>
      <c r="G646" s="51">
        <v>31884</v>
      </c>
    </row>
    <row r="647" spans="1:7">
      <c r="A647" s="51">
        <v>47</v>
      </c>
      <c r="B647" s="51" t="s">
        <v>186</v>
      </c>
      <c r="C647" s="51" t="s">
        <v>1281</v>
      </c>
      <c r="D647" s="51" t="s">
        <v>46</v>
      </c>
      <c r="E647" s="51" t="s">
        <v>48</v>
      </c>
      <c r="F647" s="51">
        <v>110</v>
      </c>
      <c r="G647" s="51">
        <v>31040</v>
      </c>
    </row>
    <row r="648" spans="1:7">
      <c r="A648" s="51">
        <v>47</v>
      </c>
      <c r="B648" s="51" t="s">
        <v>186</v>
      </c>
      <c r="C648" s="51" t="s">
        <v>1281</v>
      </c>
      <c r="D648" s="51" t="s">
        <v>46</v>
      </c>
      <c r="E648" s="51" t="s">
        <v>49</v>
      </c>
      <c r="F648" s="51">
        <v>204</v>
      </c>
      <c r="G648" s="51">
        <v>31040</v>
      </c>
    </row>
    <row r="649" spans="1:7">
      <c r="A649" s="51">
        <v>47</v>
      </c>
      <c r="B649" s="51" t="s">
        <v>186</v>
      </c>
      <c r="C649" s="51" t="s">
        <v>1281</v>
      </c>
      <c r="D649" s="51" t="s">
        <v>46</v>
      </c>
      <c r="E649" s="51" t="s">
        <v>50</v>
      </c>
      <c r="F649" s="51">
        <v>333</v>
      </c>
      <c r="G649" s="51">
        <v>31040</v>
      </c>
    </row>
    <row r="650" spans="1:7">
      <c r="A650" s="51">
        <v>47</v>
      </c>
      <c r="B650" s="51" t="s">
        <v>186</v>
      </c>
      <c r="C650" s="51" t="s">
        <v>1281</v>
      </c>
      <c r="D650" s="51" t="s">
        <v>46</v>
      </c>
      <c r="E650" s="51" t="s">
        <v>51</v>
      </c>
      <c r="F650" s="51">
        <v>693</v>
      </c>
      <c r="G650" s="51">
        <v>31040</v>
      </c>
    </row>
    <row r="651" spans="1:7">
      <c r="A651" s="51">
        <v>47</v>
      </c>
      <c r="B651" s="51" t="s">
        <v>186</v>
      </c>
      <c r="C651" s="51" t="s">
        <v>1281</v>
      </c>
      <c r="D651" s="51" t="s">
        <v>46</v>
      </c>
      <c r="E651" s="51" t="s">
        <v>52</v>
      </c>
      <c r="F651" s="51">
        <v>4613</v>
      </c>
      <c r="G651" s="51">
        <v>31040</v>
      </c>
    </row>
    <row r="652" spans="1:7">
      <c r="A652" s="51">
        <v>47</v>
      </c>
      <c r="B652" s="51" t="s">
        <v>186</v>
      </c>
      <c r="C652" s="51" t="s">
        <v>1281</v>
      </c>
      <c r="D652" s="51" t="s">
        <v>46</v>
      </c>
      <c r="E652" s="51" t="s">
        <v>1272</v>
      </c>
      <c r="F652" s="51">
        <v>25087</v>
      </c>
      <c r="G652" s="51">
        <v>31040</v>
      </c>
    </row>
    <row r="653" spans="1:7">
      <c r="A653" s="51">
        <v>47</v>
      </c>
      <c r="B653" s="51" t="s">
        <v>186</v>
      </c>
      <c r="C653" s="51" t="s">
        <v>45</v>
      </c>
      <c r="D653" s="51" t="s">
        <v>63</v>
      </c>
      <c r="E653" s="51" t="s">
        <v>48</v>
      </c>
      <c r="F653" s="51">
        <v>56</v>
      </c>
      <c r="G653" s="51"/>
    </row>
    <row r="654" spans="1:7">
      <c r="A654" s="51">
        <v>47</v>
      </c>
      <c r="B654" s="51" t="s">
        <v>186</v>
      </c>
      <c r="C654" s="51" t="s">
        <v>45</v>
      </c>
      <c r="D654" s="51" t="s">
        <v>63</v>
      </c>
      <c r="E654" s="51" t="s">
        <v>49</v>
      </c>
      <c r="F654" s="51">
        <v>8</v>
      </c>
      <c r="G654" s="51"/>
    </row>
    <row r="655" spans="1:7">
      <c r="A655" s="51">
        <v>47</v>
      </c>
      <c r="B655" s="51" t="s">
        <v>186</v>
      </c>
      <c r="C655" s="51" t="s">
        <v>45</v>
      </c>
      <c r="D655" s="51" t="s">
        <v>63</v>
      </c>
      <c r="E655" s="51" t="s">
        <v>50</v>
      </c>
      <c r="F655" s="51">
        <v>5</v>
      </c>
      <c r="G655" s="51"/>
    </row>
    <row r="656" spans="1:7">
      <c r="A656" s="51">
        <v>47</v>
      </c>
      <c r="B656" s="51" t="s">
        <v>186</v>
      </c>
      <c r="C656" s="51" t="s">
        <v>45</v>
      </c>
      <c r="D656" s="51" t="s">
        <v>63</v>
      </c>
      <c r="E656" s="51" t="s">
        <v>51</v>
      </c>
      <c r="F656" s="51">
        <v>3</v>
      </c>
      <c r="G656" s="51"/>
    </row>
    <row r="657" spans="1:7">
      <c r="A657" s="51">
        <v>47</v>
      </c>
      <c r="B657" s="51" t="s">
        <v>186</v>
      </c>
      <c r="C657" s="51" t="s">
        <v>45</v>
      </c>
      <c r="D657" s="51" t="s">
        <v>63</v>
      </c>
      <c r="E657" s="51" t="s">
        <v>52</v>
      </c>
      <c r="F657" s="51">
        <v>14</v>
      </c>
      <c r="G657" s="51"/>
    </row>
    <row r="658" spans="1:7">
      <c r="A658" s="51">
        <v>47</v>
      </c>
      <c r="B658" s="51" t="s">
        <v>186</v>
      </c>
      <c r="C658" s="51" t="s">
        <v>45</v>
      </c>
      <c r="D658" s="51" t="s">
        <v>63</v>
      </c>
      <c r="E658" s="51" t="s">
        <v>1272</v>
      </c>
      <c r="F658" s="51">
        <v>38</v>
      </c>
      <c r="G658" s="51"/>
    </row>
    <row r="659" spans="1:7">
      <c r="A659" s="51">
        <v>47</v>
      </c>
      <c r="B659" s="51" t="s">
        <v>186</v>
      </c>
      <c r="C659" s="51" t="s">
        <v>45</v>
      </c>
      <c r="D659" s="51" t="s">
        <v>46</v>
      </c>
      <c r="E659" s="51" t="s">
        <v>48</v>
      </c>
      <c r="F659" s="51">
        <v>60</v>
      </c>
      <c r="G659" s="51"/>
    </row>
    <row r="660" spans="1:7">
      <c r="A660" s="51">
        <v>47</v>
      </c>
      <c r="B660" s="51" t="s">
        <v>186</v>
      </c>
      <c r="C660" s="51" t="s">
        <v>45</v>
      </c>
      <c r="D660" s="51" t="s">
        <v>46</v>
      </c>
      <c r="E660" s="51" t="s">
        <v>49</v>
      </c>
      <c r="F660" s="51">
        <v>17</v>
      </c>
      <c r="G660" s="51"/>
    </row>
    <row r="661" spans="1:7">
      <c r="A661" s="51">
        <v>47</v>
      </c>
      <c r="B661" s="51" t="s">
        <v>186</v>
      </c>
      <c r="C661" s="51" t="s">
        <v>45</v>
      </c>
      <c r="D661" s="51" t="s">
        <v>46</v>
      </c>
      <c r="E661" s="51" t="s">
        <v>50</v>
      </c>
      <c r="F661" s="51">
        <v>4</v>
      </c>
      <c r="G661" s="51"/>
    </row>
    <row r="662" spans="1:7">
      <c r="A662" s="51">
        <v>47</v>
      </c>
      <c r="B662" s="51" t="s">
        <v>186</v>
      </c>
      <c r="C662" s="51" t="s">
        <v>45</v>
      </c>
      <c r="D662" s="51" t="s">
        <v>46</v>
      </c>
      <c r="E662" s="51" t="s">
        <v>51</v>
      </c>
      <c r="F662" s="51">
        <v>1</v>
      </c>
      <c r="G662" s="51"/>
    </row>
    <row r="663" spans="1:7">
      <c r="A663" s="51">
        <v>47</v>
      </c>
      <c r="B663" s="51" t="s">
        <v>186</v>
      </c>
      <c r="C663" s="51" t="s">
        <v>45</v>
      </c>
      <c r="D663" s="51" t="s">
        <v>46</v>
      </c>
      <c r="E663" s="51" t="s">
        <v>52</v>
      </c>
      <c r="F663" s="51">
        <v>9</v>
      </c>
      <c r="G663" s="51"/>
    </row>
    <row r="664" spans="1:7">
      <c r="A664" s="51">
        <v>47</v>
      </c>
      <c r="B664" s="51" t="s">
        <v>186</v>
      </c>
      <c r="C664" s="51" t="s">
        <v>45</v>
      </c>
      <c r="D664" s="51" t="s">
        <v>46</v>
      </c>
      <c r="E664" s="51" t="s">
        <v>1272</v>
      </c>
      <c r="F664" s="51">
        <v>29</v>
      </c>
      <c r="G664" s="51"/>
    </row>
    <row r="665" spans="1:7">
      <c r="A665" s="51">
        <v>50</v>
      </c>
      <c r="B665" s="51" t="s">
        <v>187</v>
      </c>
      <c r="C665" s="51" t="s">
        <v>3706</v>
      </c>
      <c r="D665" s="51" t="s">
        <v>63</v>
      </c>
      <c r="E665" s="51" t="s">
        <v>249</v>
      </c>
      <c r="F665" s="51">
        <v>269</v>
      </c>
      <c r="G665" s="51"/>
    </row>
    <row r="666" spans="1:7">
      <c r="A666" s="51">
        <v>50</v>
      </c>
      <c r="B666" s="51" t="s">
        <v>187</v>
      </c>
      <c r="C666" s="51" t="s">
        <v>3706</v>
      </c>
      <c r="D666" s="51" t="s">
        <v>63</v>
      </c>
      <c r="E666" s="51" t="s">
        <v>49</v>
      </c>
      <c r="F666" s="51">
        <v>2</v>
      </c>
      <c r="G666" s="51"/>
    </row>
    <row r="667" spans="1:7">
      <c r="A667" s="51">
        <v>50</v>
      </c>
      <c r="B667" s="51" t="s">
        <v>187</v>
      </c>
      <c r="C667" s="51" t="s">
        <v>3706</v>
      </c>
      <c r="D667" s="51" t="s">
        <v>63</v>
      </c>
      <c r="E667" s="51" t="s">
        <v>50</v>
      </c>
      <c r="F667" s="51">
        <v>9</v>
      </c>
      <c r="G667" s="51"/>
    </row>
    <row r="668" spans="1:7">
      <c r="A668" s="51">
        <v>50</v>
      </c>
      <c r="B668" s="51" t="s">
        <v>187</v>
      </c>
      <c r="C668" s="51" t="s">
        <v>3706</v>
      </c>
      <c r="D668" s="51" t="s">
        <v>63</v>
      </c>
      <c r="E668" s="51" t="s">
        <v>51</v>
      </c>
      <c r="F668" s="51">
        <v>7</v>
      </c>
      <c r="G668" s="51"/>
    </row>
    <row r="669" spans="1:7">
      <c r="A669" s="51">
        <v>50</v>
      </c>
      <c r="B669" s="51" t="s">
        <v>187</v>
      </c>
      <c r="C669" s="51" t="s">
        <v>3706</v>
      </c>
      <c r="D669" s="51" t="s">
        <v>63</v>
      </c>
      <c r="E669" s="51" t="s">
        <v>52</v>
      </c>
      <c r="F669" s="51">
        <v>40</v>
      </c>
      <c r="G669" s="51"/>
    </row>
    <row r="670" spans="1:7">
      <c r="A670" s="51">
        <v>50</v>
      </c>
      <c r="B670" s="51" t="s">
        <v>187</v>
      </c>
      <c r="C670" s="51" t="s">
        <v>3706</v>
      </c>
      <c r="D670" s="51" t="s">
        <v>63</v>
      </c>
      <c r="E670" s="51" t="s">
        <v>1272</v>
      </c>
      <c r="F670" s="51">
        <v>171</v>
      </c>
      <c r="G670" s="51"/>
    </row>
    <row r="671" spans="1:7">
      <c r="A671" s="51">
        <v>50</v>
      </c>
      <c r="B671" s="51" t="s">
        <v>187</v>
      </c>
      <c r="C671" s="51" t="s">
        <v>3706</v>
      </c>
      <c r="D671" s="51" t="s">
        <v>46</v>
      </c>
      <c r="E671" s="51" t="s">
        <v>249</v>
      </c>
      <c r="F671" s="51">
        <v>287</v>
      </c>
      <c r="G671" s="51"/>
    </row>
    <row r="672" spans="1:7">
      <c r="A672" s="51">
        <v>50</v>
      </c>
      <c r="B672" s="51" t="s">
        <v>187</v>
      </c>
      <c r="C672" s="51" t="s">
        <v>3706</v>
      </c>
      <c r="D672" s="51" t="s">
        <v>46</v>
      </c>
      <c r="E672" s="51" t="s">
        <v>49</v>
      </c>
      <c r="F672" s="51">
        <v>3</v>
      </c>
      <c r="G672" s="51"/>
    </row>
    <row r="673" spans="1:7">
      <c r="A673" s="51">
        <v>50</v>
      </c>
      <c r="B673" s="51" t="s">
        <v>187</v>
      </c>
      <c r="C673" s="51" t="s">
        <v>3706</v>
      </c>
      <c r="D673" s="51" t="s">
        <v>46</v>
      </c>
      <c r="E673" s="51" t="s">
        <v>50</v>
      </c>
      <c r="F673" s="51">
        <v>11</v>
      </c>
      <c r="G673" s="51"/>
    </row>
    <row r="674" spans="1:7">
      <c r="A674" s="51">
        <v>50</v>
      </c>
      <c r="B674" s="51" t="s">
        <v>187</v>
      </c>
      <c r="C674" s="51" t="s">
        <v>3706</v>
      </c>
      <c r="D674" s="51" t="s">
        <v>46</v>
      </c>
      <c r="E674" s="51" t="s">
        <v>51</v>
      </c>
      <c r="F674" s="51">
        <v>3</v>
      </c>
      <c r="G674" s="51"/>
    </row>
    <row r="675" spans="1:7">
      <c r="A675" s="51">
        <v>50</v>
      </c>
      <c r="B675" s="51" t="s">
        <v>187</v>
      </c>
      <c r="C675" s="51" t="s">
        <v>3706</v>
      </c>
      <c r="D675" s="51" t="s">
        <v>46</v>
      </c>
      <c r="E675" s="51" t="s">
        <v>52</v>
      </c>
      <c r="F675" s="51">
        <v>4</v>
      </c>
      <c r="G675" s="51"/>
    </row>
    <row r="676" spans="1:7">
      <c r="A676" s="51">
        <v>50</v>
      </c>
      <c r="B676" s="51" t="s">
        <v>187</v>
      </c>
      <c r="C676" s="51" t="s">
        <v>1280</v>
      </c>
      <c r="D676" s="51" t="s">
        <v>63</v>
      </c>
      <c r="E676" s="51" t="s">
        <v>48</v>
      </c>
      <c r="F676" s="51">
        <v>98</v>
      </c>
      <c r="G676" s="51">
        <v>1248</v>
      </c>
    </row>
    <row r="677" spans="1:7">
      <c r="A677" s="51">
        <v>50</v>
      </c>
      <c r="B677" s="51" t="s">
        <v>187</v>
      </c>
      <c r="C677" s="51" t="s">
        <v>1280</v>
      </c>
      <c r="D677" s="51" t="s">
        <v>63</v>
      </c>
      <c r="E677" s="51" t="s">
        <v>49</v>
      </c>
      <c r="F677" s="51">
        <v>349</v>
      </c>
      <c r="G677" s="51">
        <v>1248</v>
      </c>
    </row>
    <row r="678" spans="1:7">
      <c r="A678" s="51">
        <v>50</v>
      </c>
      <c r="B678" s="51" t="s">
        <v>187</v>
      </c>
      <c r="C678" s="51" t="s">
        <v>1280</v>
      </c>
      <c r="D678" s="51" t="s">
        <v>63</v>
      </c>
      <c r="E678" s="51" t="s">
        <v>50</v>
      </c>
      <c r="F678" s="51">
        <v>296</v>
      </c>
      <c r="G678" s="51">
        <v>1248</v>
      </c>
    </row>
    <row r="679" spans="1:7">
      <c r="A679" s="51">
        <v>50</v>
      </c>
      <c r="B679" s="51" t="s">
        <v>187</v>
      </c>
      <c r="C679" s="51" t="s">
        <v>1280</v>
      </c>
      <c r="D679" s="51" t="s">
        <v>63</v>
      </c>
      <c r="E679" s="51" t="s">
        <v>51</v>
      </c>
      <c r="F679" s="51">
        <v>104</v>
      </c>
      <c r="G679" s="51">
        <v>1248</v>
      </c>
    </row>
    <row r="680" spans="1:7">
      <c r="A680" s="51">
        <v>50</v>
      </c>
      <c r="B680" s="51" t="s">
        <v>187</v>
      </c>
      <c r="C680" s="51" t="s">
        <v>1280</v>
      </c>
      <c r="D680" s="51" t="s">
        <v>63</v>
      </c>
      <c r="E680" s="51" t="s">
        <v>52</v>
      </c>
      <c r="F680" s="51">
        <v>163</v>
      </c>
      <c r="G680" s="51">
        <v>1248</v>
      </c>
    </row>
    <row r="681" spans="1:7">
      <c r="A681" s="51">
        <v>50</v>
      </c>
      <c r="B681" s="51" t="s">
        <v>187</v>
      </c>
      <c r="C681" s="51" t="s">
        <v>1280</v>
      </c>
      <c r="D681" s="51" t="s">
        <v>63</v>
      </c>
      <c r="E681" s="51" t="s">
        <v>1272</v>
      </c>
      <c r="F681" s="51">
        <v>238</v>
      </c>
      <c r="G681" s="51">
        <v>1248</v>
      </c>
    </row>
    <row r="682" spans="1:7">
      <c r="A682" s="51">
        <v>50</v>
      </c>
      <c r="B682" s="51" t="s">
        <v>187</v>
      </c>
      <c r="C682" s="51" t="s">
        <v>1280</v>
      </c>
      <c r="D682" s="51" t="s">
        <v>46</v>
      </c>
      <c r="E682" s="51" t="s">
        <v>48</v>
      </c>
      <c r="F682" s="51">
        <v>92</v>
      </c>
      <c r="G682" s="51">
        <v>1219</v>
      </c>
    </row>
    <row r="683" spans="1:7">
      <c r="A683" s="51">
        <v>50</v>
      </c>
      <c r="B683" s="51" t="s">
        <v>187</v>
      </c>
      <c r="C683" s="51" t="s">
        <v>1280</v>
      </c>
      <c r="D683" s="51" t="s">
        <v>46</v>
      </c>
      <c r="E683" s="51" t="s">
        <v>49</v>
      </c>
      <c r="F683" s="51">
        <v>341</v>
      </c>
      <c r="G683" s="51">
        <v>1219</v>
      </c>
    </row>
    <row r="684" spans="1:7">
      <c r="A684" s="51">
        <v>50</v>
      </c>
      <c r="B684" s="51" t="s">
        <v>187</v>
      </c>
      <c r="C684" s="51" t="s">
        <v>1280</v>
      </c>
      <c r="D684" s="51" t="s">
        <v>46</v>
      </c>
      <c r="E684" s="51" t="s">
        <v>50</v>
      </c>
      <c r="F684" s="51">
        <v>248</v>
      </c>
      <c r="G684" s="51">
        <v>1219</v>
      </c>
    </row>
    <row r="685" spans="1:7">
      <c r="A685" s="51">
        <v>50</v>
      </c>
      <c r="B685" s="51" t="s">
        <v>187</v>
      </c>
      <c r="C685" s="51" t="s">
        <v>1280</v>
      </c>
      <c r="D685" s="51" t="s">
        <v>46</v>
      </c>
      <c r="E685" s="51" t="s">
        <v>51</v>
      </c>
      <c r="F685" s="51">
        <v>112</v>
      </c>
      <c r="G685" s="51">
        <v>1219</v>
      </c>
    </row>
    <row r="686" spans="1:7">
      <c r="A686" s="51">
        <v>50</v>
      </c>
      <c r="B686" s="51" t="s">
        <v>187</v>
      </c>
      <c r="C686" s="51" t="s">
        <v>1280</v>
      </c>
      <c r="D686" s="51" t="s">
        <v>46</v>
      </c>
      <c r="E686" s="51" t="s">
        <v>52</v>
      </c>
      <c r="F686" s="51">
        <v>193</v>
      </c>
      <c r="G686" s="51">
        <v>1219</v>
      </c>
    </row>
    <row r="687" spans="1:7">
      <c r="A687" s="51">
        <v>50</v>
      </c>
      <c r="B687" s="51" t="s">
        <v>187</v>
      </c>
      <c r="C687" s="51" t="s">
        <v>1280</v>
      </c>
      <c r="D687" s="51" t="s">
        <v>46</v>
      </c>
      <c r="E687" s="51" t="s">
        <v>1272</v>
      </c>
      <c r="F687" s="51">
        <v>233</v>
      </c>
      <c r="G687" s="51">
        <v>1219</v>
      </c>
    </row>
    <row r="688" spans="1:7">
      <c r="A688" s="51">
        <v>50</v>
      </c>
      <c r="B688" s="51" t="s">
        <v>187</v>
      </c>
      <c r="C688" s="51" t="s">
        <v>1281</v>
      </c>
      <c r="D688" s="51" t="s">
        <v>63</v>
      </c>
      <c r="E688" s="51" t="s">
        <v>48</v>
      </c>
      <c r="F688" s="51">
        <v>10</v>
      </c>
      <c r="G688" s="51">
        <v>2944</v>
      </c>
    </row>
    <row r="689" spans="1:7">
      <c r="A689" s="51">
        <v>50</v>
      </c>
      <c r="B689" s="51" t="s">
        <v>187</v>
      </c>
      <c r="C689" s="51" t="s">
        <v>1281</v>
      </c>
      <c r="D689" s="51" t="s">
        <v>63</v>
      </c>
      <c r="E689" s="51" t="s">
        <v>49</v>
      </c>
      <c r="F689" s="51">
        <v>19</v>
      </c>
      <c r="G689" s="51">
        <v>2944</v>
      </c>
    </row>
    <row r="690" spans="1:7">
      <c r="A690" s="51">
        <v>50</v>
      </c>
      <c r="B690" s="51" t="s">
        <v>187</v>
      </c>
      <c r="C690" s="51" t="s">
        <v>1281</v>
      </c>
      <c r="D690" s="51" t="s">
        <v>63</v>
      </c>
      <c r="E690" s="51" t="s">
        <v>50</v>
      </c>
      <c r="F690" s="51">
        <v>38</v>
      </c>
      <c r="G690" s="51">
        <v>2944</v>
      </c>
    </row>
    <row r="691" spans="1:7">
      <c r="A691" s="51">
        <v>50</v>
      </c>
      <c r="B691" s="51" t="s">
        <v>187</v>
      </c>
      <c r="C691" s="51" t="s">
        <v>1281</v>
      </c>
      <c r="D691" s="51" t="s">
        <v>63</v>
      </c>
      <c r="E691" s="51" t="s">
        <v>51</v>
      </c>
      <c r="F691" s="51">
        <v>32</v>
      </c>
      <c r="G691" s="51">
        <v>2944</v>
      </c>
    </row>
    <row r="692" spans="1:7">
      <c r="A692" s="51">
        <v>50</v>
      </c>
      <c r="B692" s="51" t="s">
        <v>187</v>
      </c>
      <c r="C692" s="51" t="s">
        <v>1281</v>
      </c>
      <c r="D692" s="51" t="s">
        <v>63</v>
      </c>
      <c r="E692" s="51" t="s">
        <v>52</v>
      </c>
      <c r="F692" s="51">
        <v>439</v>
      </c>
      <c r="G692" s="51">
        <v>2944</v>
      </c>
    </row>
    <row r="693" spans="1:7">
      <c r="A693" s="51">
        <v>50</v>
      </c>
      <c r="B693" s="51" t="s">
        <v>187</v>
      </c>
      <c r="C693" s="51" t="s">
        <v>1281</v>
      </c>
      <c r="D693" s="51" t="s">
        <v>63</v>
      </c>
      <c r="E693" s="51" t="s">
        <v>1272</v>
      </c>
      <c r="F693" s="51">
        <v>2406</v>
      </c>
      <c r="G693" s="51">
        <v>2944</v>
      </c>
    </row>
    <row r="694" spans="1:7">
      <c r="A694" s="51">
        <v>50</v>
      </c>
      <c r="B694" s="51" t="s">
        <v>187</v>
      </c>
      <c r="C694" s="51" t="s">
        <v>1281</v>
      </c>
      <c r="D694" s="51" t="s">
        <v>46</v>
      </c>
      <c r="E694" s="51" t="s">
        <v>48</v>
      </c>
      <c r="F694" s="51">
        <v>6</v>
      </c>
      <c r="G694" s="51">
        <v>2573</v>
      </c>
    </row>
    <row r="695" spans="1:7">
      <c r="A695" s="51">
        <v>50</v>
      </c>
      <c r="B695" s="51" t="s">
        <v>187</v>
      </c>
      <c r="C695" s="51" t="s">
        <v>1281</v>
      </c>
      <c r="D695" s="51" t="s">
        <v>46</v>
      </c>
      <c r="E695" s="51" t="s">
        <v>49</v>
      </c>
      <c r="F695" s="51">
        <v>18</v>
      </c>
      <c r="G695" s="51">
        <v>2573</v>
      </c>
    </row>
    <row r="696" spans="1:7">
      <c r="A696" s="51">
        <v>50</v>
      </c>
      <c r="B696" s="51" t="s">
        <v>187</v>
      </c>
      <c r="C696" s="51" t="s">
        <v>1281</v>
      </c>
      <c r="D696" s="51" t="s">
        <v>46</v>
      </c>
      <c r="E696" s="51" t="s">
        <v>50</v>
      </c>
      <c r="F696" s="51">
        <v>17</v>
      </c>
      <c r="G696" s="51">
        <v>2573</v>
      </c>
    </row>
    <row r="697" spans="1:7">
      <c r="A697" s="51">
        <v>50</v>
      </c>
      <c r="B697" s="51" t="s">
        <v>187</v>
      </c>
      <c r="C697" s="51" t="s">
        <v>1281</v>
      </c>
      <c r="D697" s="51" t="s">
        <v>46</v>
      </c>
      <c r="E697" s="51" t="s">
        <v>51</v>
      </c>
      <c r="F697" s="51">
        <v>35</v>
      </c>
      <c r="G697" s="51">
        <v>2573</v>
      </c>
    </row>
    <row r="698" spans="1:7">
      <c r="A698" s="51">
        <v>50</v>
      </c>
      <c r="B698" s="51" t="s">
        <v>187</v>
      </c>
      <c r="C698" s="51" t="s">
        <v>1281</v>
      </c>
      <c r="D698" s="51" t="s">
        <v>46</v>
      </c>
      <c r="E698" s="51" t="s">
        <v>52</v>
      </c>
      <c r="F698" s="51">
        <v>313</v>
      </c>
      <c r="G698" s="51">
        <v>2573</v>
      </c>
    </row>
    <row r="699" spans="1:7">
      <c r="A699" s="51">
        <v>50</v>
      </c>
      <c r="B699" s="51" t="s">
        <v>187</v>
      </c>
      <c r="C699" s="51" t="s">
        <v>1281</v>
      </c>
      <c r="D699" s="51" t="s">
        <v>46</v>
      </c>
      <c r="E699" s="51" t="s">
        <v>1272</v>
      </c>
      <c r="F699" s="51">
        <v>2184</v>
      </c>
      <c r="G699" s="51">
        <v>2573</v>
      </c>
    </row>
    <row r="700" spans="1:7">
      <c r="A700" s="51">
        <v>50</v>
      </c>
      <c r="B700" s="51" t="s">
        <v>187</v>
      </c>
      <c r="C700" s="51" t="s">
        <v>45</v>
      </c>
      <c r="D700" s="51" t="s">
        <v>63</v>
      </c>
      <c r="E700" s="51" t="s">
        <v>48</v>
      </c>
      <c r="F700" s="51">
        <v>15</v>
      </c>
      <c r="G700" s="51"/>
    </row>
    <row r="701" spans="1:7">
      <c r="A701" s="51">
        <v>50</v>
      </c>
      <c r="B701" s="51" t="s">
        <v>187</v>
      </c>
      <c r="C701" s="51" t="s">
        <v>45</v>
      </c>
      <c r="D701" s="51" t="s">
        <v>63</v>
      </c>
      <c r="E701" s="51" t="s">
        <v>1272</v>
      </c>
      <c r="F701" s="51">
        <v>7</v>
      </c>
      <c r="G701" s="51"/>
    </row>
    <row r="702" spans="1:7">
      <c r="A702" s="51">
        <v>50</v>
      </c>
      <c r="B702" s="51" t="s">
        <v>187</v>
      </c>
      <c r="C702" s="51" t="s">
        <v>45</v>
      </c>
      <c r="D702" s="51" t="s">
        <v>46</v>
      </c>
      <c r="E702" s="51" t="s">
        <v>48</v>
      </c>
      <c r="F702" s="51">
        <v>15</v>
      </c>
      <c r="G702" s="51"/>
    </row>
    <row r="703" spans="1:7">
      <c r="A703" s="51">
        <v>50</v>
      </c>
      <c r="B703" s="51" t="s">
        <v>187</v>
      </c>
      <c r="C703" s="51" t="s">
        <v>45</v>
      </c>
      <c r="D703" s="51" t="s">
        <v>46</v>
      </c>
      <c r="E703" s="51" t="s">
        <v>52</v>
      </c>
      <c r="F703" s="51">
        <v>3</v>
      </c>
      <c r="G703" s="51"/>
    </row>
    <row r="704" spans="1:7">
      <c r="A704" s="51">
        <v>50</v>
      </c>
      <c r="B704" s="51" t="s">
        <v>187</v>
      </c>
      <c r="C704" s="51" t="s">
        <v>45</v>
      </c>
      <c r="D704" s="51" t="s">
        <v>46</v>
      </c>
      <c r="E704" s="51" t="s">
        <v>1272</v>
      </c>
      <c r="F704" s="51">
        <v>6</v>
      </c>
      <c r="G704" s="51"/>
    </row>
    <row r="705" spans="1:7">
      <c r="A705" s="51">
        <v>52</v>
      </c>
      <c r="B705" s="51" t="s">
        <v>188</v>
      </c>
      <c r="C705" s="51" t="s">
        <v>3706</v>
      </c>
      <c r="D705" s="51" t="s">
        <v>63</v>
      </c>
      <c r="E705" s="51" t="s">
        <v>249</v>
      </c>
      <c r="F705" s="51">
        <v>10810</v>
      </c>
      <c r="G705" s="51"/>
    </row>
    <row r="706" spans="1:7">
      <c r="A706" s="51">
        <v>52</v>
      </c>
      <c r="B706" s="51" t="s">
        <v>188</v>
      </c>
      <c r="C706" s="51" t="s">
        <v>3706</v>
      </c>
      <c r="D706" s="51" t="s">
        <v>63</v>
      </c>
      <c r="E706" s="51" t="s">
        <v>48</v>
      </c>
      <c r="F706" s="51">
        <v>8</v>
      </c>
      <c r="G706" s="51"/>
    </row>
    <row r="707" spans="1:7">
      <c r="A707" s="51">
        <v>52</v>
      </c>
      <c r="B707" s="51" t="s">
        <v>188</v>
      </c>
      <c r="C707" s="51" t="s">
        <v>3706</v>
      </c>
      <c r="D707" s="51" t="s">
        <v>63</v>
      </c>
      <c r="E707" s="51" t="s">
        <v>49</v>
      </c>
      <c r="F707" s="51">
        <v>48</v>
      </c>
      <c r="G707" s="51"/>
    </row>
    <row r="708" spans="1:7">
      <c r="A708" s="51">
        <v>52</v>
      </c>
      <c r="B708" s="51" t="s">
        <v>188</v>
      </c>
      <c r="C708" s="51" t="s">
        <v>3706</v>
      </c>
      <c r="D708" s="51" t="s">
        <v>63</v>
      </c>
      <c r="E708" s="51" t="s">
        <v>50</v>
      </c>
      <c r="F708" s="51">
        <v>53</v>
      </c>
      <c r="G708" s="51"/>
    </row>
    <row r="709" spans="1:7">
      <c r="A709" s="51">
        <v>52</v>
      </c>
      <c r="B709" s="51" t="s">
        <v>188</v>
      </c>
      <c r="C709" s="51" t="s">
        <v>3706</v>
      </c>
      <c r="D709" s="51" t="s">
        <v>63</v>
      </c>
      <c r="E709" s="51" t="s">
        <v>51</v>
      </c>
      <c r="F709" s="51">
        <v>38</v>
      </c>
      <c r="G709" s="51"/>
    </row>
    <row r="710" spans="1:7">
      <c r="A710" s="51">
        <v>52</v>
      </c>
      <c r="B710" s="51" t="s">
        <v>188</v>
      </c>
      <c r="C710" s="51" t="s">
        <v>3706</v>
      </c>
      <c r="D710" s="51" t="s">
        <v>63</v>
      </c>
      <c r="E710" s="51" t="s">
        <v>52</v>
      </c>
      <c r="F710" s="51">
        <v>69</v>
      </c>
      <c r="G710" s="51"/>
    </row>
    <row r="711" spans="1:7">
      <c r="A711" s="51">
        <v>52</v>
      </c>
      <c r="B711" s="51" t="s">
        <v>188</v>
      </c>
      <c r="C711" s="51" t="s">
        <v>3706</v>
      </c>
      <c r="D711" s="51" t="s">
        <v>63</v>
      </c>
      <c r="E711" s="51" t="s">
        <v>1272</v>
      </c>
      <c r="F711" s="51">
        <v>192</v>
      </c>
      <c r="G711" s="51"/>
    </row>
    <row r="712" spans="1:7">
      <c r="A712" s="51">
        <v>52</v>
      </c>
      <c r="B712" s="51" t="s">
        <v>188</v>
      </c>
      <c r="C712" s="51" t="s">
        <v>3706</v>
      </c>
      <c r="D712" s="51" t="s">
        <v>46</v>
      </c>
      <c r="E712" s="51" t="s">
        <v>249</v>
      </c>
      <c r="F712" s="51">
        <v>10557</v>
      </c>
      <c r="G712" s="51"/>
    </row>
    <row r="713" spans="1:7">
      <c r="A713" s="51">
        <v>52</v>
      </c>
      <c r="B713" s="51" t="s">
        <v>188</v>
      </c>
      <c r="C713" s="51" t="s">
        <v>3706</v>
      </c>
      <c r="D713" s="51" t="s">
        <v>46</v>
      </c>
      <c r="E713" s="51" t="s">
        <v>48</v>
      </c>
      <c r="F713" s="51">
        <v>9</v>
      </c>
      <c r="G713" s="51"/>
    </row>
    <row r="714" spans="1:7">
      <c r="A714" s="51">
        <v>52</v>
      </c>
      <c r="B714" s="51" t="s">
        <v>188</v>
      </c>
      <c r="C714" s="51" t="s">
        <v>3706</v>
      </c>
      <c r="D714" s="51" t="s">
        <v>46</v>
      </c>
      <c r="E714" s="51" t="s">
        <v>49</v>
      </c>
      <c r="F714" s="51">
        <v>30</v>
      </c>
      <c r="G714" s="51"/>
    </row>
    <row r="715" spans="1:7">
      <c r="A715" s="51">
        <v>52</v>
      </c>
      <c r="B715" s="51" t="s">
        <v>188</v>
      </c>
      <c r="C715" s="51" t="s">
        <v>3706</v>
      </c>
      <c r="D715" s="51" t="s">
        <v>46</v>
      </c>
      <c r="E715" s="51" t="s">
        <v>50</v>
      </c>
      <c r="F715" s="51">
        <v>43</v>
      </c>
      <c r="G715" s="51"/>
    </row>
    <row r="716" spans="1:7">
      <c r="A716" s="51">
        <v>52</v>
      </c>
      <c r="B716" s="51" t="s">
        <v>188</v>
      </c>
      <c r="C716" s="51" t="s">
        <v>3706</v>
      </c>
      <c r="D716" s="51" t="s">
        <v>46</v>
      </c>
      <c r="E716" s="51" t="s">
        <v>51</v>
      </c>
      <c r="F716" s="51">
        <v>12</v>
      </c>
      <c r="G716" s="51"/>
    </row>
    <row r="717" spans="1:7">
      <c r="A717" s="51">
        <v>52</v>
      </c>
      <c r="B717" s="51" t="s">
        <v>188</v>
      </c>
      <c r="C717" s="51" t="s">
        <v>3706</v>
      </c>
      <c r="D717" s="51" t="s">
        <v>46</v>
      </c>
      <c r="E717" s="51" t="s">
        <v>52</v>
      </c>
      <c r="F717" s="51">
        <v>25</v>
      </c>
      <c r="G717" s="51"/>
    </row>
    <row r="718" spans="1:7">
      <c r="A718" s="51">
        <v>52</v>
      </c>
      <c r="B718" s="51" t="s">
        <v>188</v>
      </c>
      <c r="C718" s="51" t="s">
        <v>3706</v>
      </c>
      <c r="D718" s="51" t="s">
        <v>46</v>
      </c>
      <c r="E718" s="51" t="s">
        <v>1272</v>
      </c>
      <c r="F718" s="51">
        <v>25</v>
      </c>
      <c r="G718" s="51"/>
    </row>
    <row r="719" spans="1:7">
      <c r="A719" s="51">
        <v>52</v>
      </c>
      <c r="B719" s="51" t="s">
        <v>188</v>
      </c>
      <c r="C719" s="51" t="s">
        <v>1280</v>
      </c>
      <c r="D719" s="51" t="s">
        <v>63</v>
      </c>
      <c r="E719" s="51" t="s">
        <v>48</v>
      </c>
      <c r="F719" s="51">
        <v>3370</v>
      </c>
      <c r="G719" s="51">
        <v>36197</v>
      </c>
    </row>
    <row r="720" spans="1:7">
      <c r="A720" s="51">
        <v>52</v>
      </c>
      <c r="B720" s="51" t="s">
        <v>188</v>
      </c>
      <c r="C720" s="51" t="s">
        <v>1280</v>
      </c>
      <c r="D720" s="51" t="s">
        <v>63</v>
      </c>
      <c r="E720" s="51" t="s">
        <v>49</v>
      </c>
      <c r="F720" s="51">
        <v>11432</v>
      </c>
      <c r="G720" s="51">
        <v>36197</v>
      </c>
    </row>
    <row r="721" spans="1:7">
      <c r="A721" s="51">
        <v>52</v>
      </c>
      <c r="B721" s="51" t="s">
        <v>188</v>
      </c>
      <c r="C721" s="51" t="s">
        <v>1280</v>
      </c>
      <c r="D721" s="51" t="s">
        <v>63</v>
      </c>
      <c r="E721" s="51" t="s">
        <v>50</v>
      </c>
      <c r="F721" s="51">
        <v>9894</v>
      </c>
      <c r="G721" s="51">
        <v>36197</v>
      </c>
    </row>
    <row r="722" spans="1:7">
      <c r="A722" s="51">
        <v>52</v>
      </c>
      <c r="B722" s="51" t="s">
        <v>188</v>
      </c>
      <c r="C722" s="51" t="s">
        <v>1280</v>
      </c>
      <c r="D722" s="51" t="s">
        <v>63</v>
      </c>
      <c r="E722" s="51" t="s">
        <v>51</v>
      </c>
      <c r="F722" s="51">
        <v>3679</v>
      </c>
      <c r="G722" s="51">
        <v>36197</v>
      </c>
    </row>
    <row r="723" spans="1:7">
      <c r="A723" s="51">
        <v>52</v>
      </c>
      <c r="B723" s="51" t="s">
        <v>188</v>
      </c>
      <c r="C723" s="51" t="s">
        <v>1280</v>
      </c>
      <c r="D723" s="51" t="s">
        <v>63</v>
      </c>
      <c r="E723" s="51" t="s">
        <v>52</v>
      </c>
      <c r="F723" s="51">
        <v>4598</v>
      </c>
      <c r="G723" s="51">
        <v>36197</v>
      </c>
    </row>
    <row r="724" spans="1:7">
      <c r="A724" s="51">
        <v>52</v>
      </c>
      <c r="B724" s="51" t="s">
        <v>188</v>
      </c>
      <c r="C724" s="51" t="s">
        <v>1280</v>
      </c>
      <c r="D724" s="51" t="s">
        <v>63</v>
      </c>
      <c r="E724" s="51" t="s">
        <v>1272</v>
      </c>
      <c r="F724" s="51">
        <v>3224</v>
      </c>
      <c r="G724" s="51">
        <v>36197</v>
      </c>
    </row>
    <row r="725" spans="1:7">
      <c r="A725" s="51">
        <v>52</v>
      </c>
      <c r="B725" s="51" t="s">
        <v>188</v>
      </c>
      <c r="C725" s="51" t="s">
        <v>1280</v>
      </c>
      <c r="D725" s="51" t="s">
        <v>46</v>
      </c>
      <c r="E725" s="51" t="s">
        <v>48</v>
      </c>
      <c r="F725" s="51">
        <v>3311</v>
      </c>
      <c r="G725" s="51">
        <v>40340</v>
      </c>
    </row>
    <row r="726" spans="1:7">
      <c r="A726" s="51">
        <v>52</v>
      </c>
      <c r="B726" s="51" t="s">
        <v>188</v>
      </c>
      <c r="C726" s="51" t="s">
        <v>1280</v>
      </c>
      <c r="D726" s="51" t="s">
        <v>46</v>
      </c>
      <c r="E726" s="51" t="s">
        <v>49</v>
      </c>
      <c r="F726" s="51">
        <v>11547</v>
      </c>
      <c r="G726" s="51">
        <v>40340</v>
      </c>
    </row>
    <row r="727" spans="1:7">
      <c r="A727" s="51">
        <v>52</v>
      </c>
      <c r="B727" s="51" t="s">
        <v>188</v>
      </c>
      <c r="C727" s="51" t="s">
        <v>1280</v>
      </c>
      <c r="D727" s="51" t="s">
        <v>46</v>
      </c>
      <c r="E727" s="51" t="s">
        <v>50</v>
      </c>
      <c r="F727" s="51">
        <v>9950</v>
      </c>
      <c r="G727" s="51">
        <v>40340</v>
      </c>
    </row>
    <row r="728" spans="1:7">
      <c r="A728" s="51">
        <v>52</v>
      </c>
      <c r="B728" s="51" t="s">
        <v>188</v>
      </c>
      <c r="C728" s="51" t="s">
        <v>1280</v>
      </c>
      <c r="D728" s="51" t="s">
        <v>46</v>
      </c>
      <c r="E728" s="51" t="s">
        <v>51</v>
      </c>
      <c r="F728" s="51">
        <v>3992</v>
      </c>
      <c r="G728" s="51">
        <v>40340</v>
      </c>
    </row>
    <row r="729" spans="1:7">
      <c r="A729" s="51">
        <v>52</v>
      </c>
      <c r="B729" s="51" t="s">
        <v>188</v>
      </c>
      <c r="C729" s="51" t="s">
        <v>1280</v>
      </c>
      <c r="D729" s="51" t="s">
        <v>46</v>
      </c>
      <c r="E729" s="51" t="s">
        <v>52</v>
      </c>
      <c r="F729" s="51">
        <v>6209</v>
      </c>
      <c r="G729" s="51">
        <v>40340</v>
      </c>
    </row>
    <row r="730" spans="1:7">
      <c r="A730" s="51">
        <v>52</v>
      </c>
      <c r="B730" s="51" t="s">
        <v>188</v>
      </c>
      <c r="C730" s="51" t="s">
        <v>1280</v>
      </c>
      <c r="D730" s="51" t="s">
        <v>46</v>
      </c>
      <c r="E730" s="51" t="s">
        <v>1272</v>
      </c>
      <c r="F730" s="51">
        <v>5331</v>
      </c>
      <c r="G730" s="51">
        <v>40340</v>
      </c>
    </row>
    <row r="731" spans="1:7">
      <c r="A731" s="51">
        <v>52</v>
      </c>
      <c r="B731" s="51" t="s">
        <v>188</v>
      </c>
      <c r="C731" s="51" t="s">
        <v>1281</v>
      </c>
      <c r="D731" s="51" t="s">
        <v>63</v>
      </c>
      <c r="E731" s="51" t="s">
        <v>48</v>
      </c>
      <c r="F731" s="51">
        <v>671</v>
      </c>
      <c r="G731" s="51">
        <v>62585</v>
      </c>
    </row>
    <row r="732" spans="1:7">
      <c r="A732" s="51">
        <v>52</v>
      </c>
      <c r="B732" s="51" t="s">
        <v>188</v>
      </c>
      <c r="C732" s="51" t="s">
        <v>1281</v>
      </c>
      <c r="D732" s="51" t="s">
        <v>63</v>
      </c>
      <c r="E732" s="51" t="s">
        <v>49</v>
      </c>
      <c r="F732" s="51">
        <v>1211</v>
      </c>
      <c r="G732" s="51">
        <v>62585</v>
      </c>
    </row>
    <row r="733" spans="1:7">
      <c r="A733" s="51">
        <v>52</v>
      </c>
      <c r="B733" s="51" t="s">
        <v>188</v>
      </c>
      <c r="C733" s="51" t="s">
        <v>1281</v>
      </c>
      <c r="D733" s="51" t="s">
        <v>63</v>
      </c>
      <c r="E733" s="51" t="s">
        <v>50</v>
      </c>
      <c r="F733" s="51">
        <v>1670</v>
      </c>
      <c r="G733" s="51">
        <v>62585</v>
      </c>
    </row>
    <row r="734" spans="1:7">
      <c r="A734" s="51">
        <v>52</v>
      </c>
      <c r="B734" s="51" t="s">
        <v>188</v>
      </c>
      <c r="C734" s="51" t="s">
        <v>1281</v>
      </c>
      <c r="D734" s="51" t="s">
        <v>63</v>
      </c>
      <c r="E734" s="51" t="s">
        <v>51</v>
      </c>
      <c r="F734" s="51">
        <v>1568</v>
      </c>
      <c r="G734" s="51">
        <v>62585</v>
      </c>
    </row>
    <row r="735" spans="1:7">
      <c r="A735" s="51">
        <v>52</v>
      </c>
      <c r="B735" s="51" t="s">
        <v>188</v>
      </c>
      <c r="C735" s="51" t="s">
        <v>1281</v>
      </c>
      <c r="D735" s="51" t="s">
        <v>63</v>
      </c>
      <c r="E735" s="51" t="s">
        <v>52</v>
      </c>
      <c r="F735" s="51">
        <v>10832</v>
      </c>
      <c r="G735" s="51">
        <v>62585</v>
      </c>
    </row>
    <row r="736" spans="1:7">
      <c r="A736" s="51">
        <v>52</v>
      </c>
      <c r="B736" s="51" t="s">
        <v>188</v>
      </c>
      <c r="C736" s="51" t="s">
        <v>1281</v>
      </c>
      <c r="D736" s="51" t="s">
        <v>63</v>
      </c>
      <c r="E736" s="51" t="s">
        <v>1272</v>
      </c>
      <c r="F736" s="51">
        <v>46633</v>
      </c>
      <c r="G736" s="51">
        <v>62585</v>
      </c>
    </row>
    <row r="737" spans="1:7">
      <c r="A737" s="51">
        <v>52</v>
      </c>
      <c r="B737" s="51" t="s">
        <v>188</v>
      </c>
      <c r="C737" s="51" t="s">
        <v>1281</v>
      </c>
      <c r="D737" s="51" t="s">
        <v>46</v>
      </c>
      <c r="E737" s="51" t="s">
        <v>48</v>
      </c>
      <c r="F737" s="51">
        <v>590</v>
      </c>
      <c r="G737" s="51">
        <v>65468</v>
      </c>
    </row>
    <row r="738" spans="1:7">
      <c r="A738" s="51">
        <v>52</v>
      </c>
      <c r="B738" s="51" t="s">
        <v>188</v>
      </c>
      <c r="C738" s="51" t="s">
        <v>1281</v>
      </c>
      <c r="D738" s="51" t="s">
        <v>46</v>
      </c>
      <c r="E738" s="51" t="s">
        <v>49</v>
      </c>
      <c r="F738" s="51">
        <v>856</v>
      </c>
      <c r="G738" s="51">
        <v>65468</v>
      </c>
    </row>
    <row r="739" spans="1:7">
      <c r="A739" s="51">
        <v>52</v>
      </c>
      <c r="B739" s="51" t="s">
        <v>188</v>
      </c>
      <c r="C739" s="51" t="s">
        <v>1281</v>
      </c>
      <c r="D739" s="51" t="s">
        <v>46</v>
      </c>
      <c r="E739" s="51" t="s">
        <v>50</v>
      </c>
      <c r="F739" s="51">
        <v>1124</v>
      </c>
      <c r="G739" s="51">
        <v>65468</v>
      </c>
    </row>
    <row r="740" spans="1:7">
      <c r="A740" s="51">
        <v>52</v>
      </c>
      <c r="B740" s="51" t="s">
        <v>188</v>
      </c>
      <c r="C740" s="51" t="s">
        <v>1281</v>
      </c>
      <c r="D740" s="51" t="s">
        <v>46</v>
      </c>
      <c r="E740" s="51" t="s">
        <v>51</v>
      </c>
      <c r="F740" s="51">
        <v>1152</v>
      </c>
      <c r="G740" s="51">
        <v>65468</v>
      </c>
    </row>
    <row r="741" spans="1:7">
      <c r="A741" s="51">
        <v>52</v>
      </c>
      <c r="B741" s="51" t="s">
        <v>188</v>
      </c>
      <c r="C741" s="51" t="s">
        <v>1281</v>
      </c>
      <c r="D741" s="51" t="s">
        <v>46</v>
      </c>
      <c r="E741" s="51" t="s">
        <v>52</v>
      </c>
      <c r="F741" s="51">
        <v>10052</v>
      </c>
      <c r="G741" s="51">
        <v>65468</v>
      </c>
    </row>
    <row r="742" spans="1:7">
      <c r="A742" s="51">
        <v>52</v>
      </c>
      <c r="B742" s="51" t="s">
        <v>188</v>
      </c>
      <c r="C742" s="51" t="s">
        <v>1281</v>
      </c>
      <c r="D742" s="51" t="s">
        <v>46</v>
      </c>
      <c r="E742" s="51" t="s">
        <v>1272</v>
      </c>
      <c r="F742" s="51">
        <v>51694</v>
      </c>
      <c r="G742" s="51">
        <v>65468</v>
      </c>
    </row>
    <row r="743" spans="1:7">
      <c r="A743" s="51">
        <v>52</v>
      </c>
      <c r="B743" s="51" t="s">
        <v>188</v>
      </c>
      <c r="C743" s="51" t="s">
        <v>45</v>
      </c>
      <c r="D743" s="51" t="s">
        <v>63</v>
      </c>
      <c r="E743" s="51" t="s">
        <v>48</v>
      </c>
      <c r="F743" s="51">
        <v>648</v>
      </c>
      <c r="G743" s="51"/>
    </row>
    <row r="744" spans="1:7">
      <c r="A744" s="51">
        <v>52</v>
      </c>
      <c r="B744" s="51" t="s">
        <v>188</v>
      </c>
      <c r="C744" s="51" t="s">
        <v>45</v>
      </c>
      <c r="D744" s="51" t="s">
        <v>63</v>
      </c>
      <c r="E744" s="51" t="s">
        <v>49</v>
      </c>
      <c r="F744" s="51">
        <v>301</v>
      </c>
      <c r="G744" s="51"/>
    </row>
    <row r="745" spans="1:7">
      <c r="A745" s="51">
        <v>52</v>
      </c>
      <c r="B745" s="51" t="s">
        <v>188</v>
      </c>
      <c r="C745" s="51" t="s">
        <v>45</v>
      </c>
      <c r="D745" s="51" t="s">
        <v>63</v>
      </c>
      <c r="E745" s="51" t="s">
        <v>50</v>
      </c>
      <c r="F745" s="51">
        <v>149</v>
      </c>
      <c r="G745" s="51"/>
    </row>
    <row r="746" spans="1:7">
      <c r="A746" s="51">
        <v>52</v>
      </c>
      <c r="B746" s="51" t="s">
        <v>188</v>
      </c>
      <c r="C746" s="51" t="s">
        <v>45</v>
      </c>
      <c r="D746" s="51" t="s">
        <v>63</v>
      </c>
      <c r="E746" s="51" t="s">
        <v>51</v>
      </c>
      <c r="F746" s="51">
        <v>84</v>
      </c>
      <c r="G746" s="51"/>
    </row>
    <row r="747" spans="1:7">
      <c r="A747" s="51">
        <v>52</v>
      </c>
      <c r="B747" s="51" t="s">
        <v>188</v>
      </c>
      <c r="C747" s="51" t="s">
        <v>45</v>
      </c>
      <c r="D747" s="51" t="s">
        <v>63</v>
      </c>
      <c r="E747" s="51" t="s">
        <v>52</v>
      </c>
      <c r="F747" s="51">
        <v>441</v>
      </c>
      <c r="G747" s="51"/>
    </row>
    <row r="748" spans="1:7">
      <c r="A748" s="51">
        <v>52</v>
      </c>
      <c r="B748" s="51" t="s">
        <v>188</v>
      </c>
      <c r="C748" s="51" t="s">
        <v>45</v>
      </c>
      <c r="D748" s="51" t="s">
        <v>63</v>
      </c>
      <c r="E748" s="51" t="s">
        <v>1272</v>
      </c>
      <c r="F748" s="51">
        <v>1656</v>
      </c>
      <c r="G748" s="51"/>
    </row>
    <row r="749" spans="1:7">
      <c r="A749" s="51">
        <v>52</v>
      </c>
      <c r="B749" s="51" t="s">
        <v>188</v>
      </c>
      <c r="C749" s="51" t="s">
        <v>45</v>
      </c>
      <c r="D749" s="51" t="s">
        <v>46</v>
      </c>
      <c r="E749" s="51" t="s">
        <v>48</v>
      </c>
      <c r="F749" s="51">
        <v>652</v>
      </c>
      <c r="G749" s="51"/>
    </row>
    <row r="750" spans="1:7">
      <c r="A750" s="51">
        <v>52</v>
      </c>
      <c r="B750" s="51" t="s">
        <v>188</v>
      </c>
      <c r="C750" s="51" t="s">
        <v>45</v>
      </c>
      <c r="D750" s="51" t="s">
        <v>46</v>
      </c>
      <c r="E750" s="51" t="s">
        <v>49</v>
      </c>
      <c r="F750" s="51">
        <v>274</v>
      </c>
      <c r="G750" s="51"/>
    </row>
    <row r="751" spans="1:7">
      <c r="A751" s="51">
        <v>52</v>
      </c>
      <c r="B751" s="51" t="s">
        <v>188</v>
      </c>
      <c r="C751" s="51" t="s">
        <v>45</v>
      </c>
      <c r="D751" s="51" t="s">
        <v>46</v>
      </c>
      <c r="E751" s="51" t="s">
        <v>50</v>
      </c>
      <c r="F751" s="51">
        <v>131</v>
      </c>
      <c r="G751" s="51"/>
    </row>
    <row r="752" spans="1:7">
      <c r="A752" s="51">
        <v>52</v>
      </c>
      <c r="B752" s="51" t="s">
        <v>188</v>
      </c>
      <c r="C752" s="51" t="s">
        <v>45</v>
      </c>
      <c r="D752" s="51" t="s">
        <v>46</v>
      </c>
      <c r="E752" s="51" t="s">
        <v>51</v>
      </c>
      <c r="F752" s="51">
        <v>91</v>
      </c>
      <c r="G752" s="51"/>
    </row>
    <row r="753" spans="1:7">
      <c r="A753" s="51">
        <v>52</v>
      </c>
      <c r="B753" s="51" t="s">
        <v>188</v>
      </c>
      <c r="C753" s="51" t="s">
        <v>45</v>
      </c>
      <c r="D753" s="51" t="s">
        <v>46</v>
      </c>
      <c r="E753" s="51" t="s">
        <v>52</v>
      </c>
      <c r="F753" s="51">
        <v>449</v>
      </c>
      <c r="G753" s="51"/>
    </row>
    <row r="754" spans="1:7">
      <c r="A754" s="51">
        <v>52</v>
      </c>
      <c r="B754" s="51" t="s">
        <v>188</v>
      </c>
      <c r="C754" s="51" t="s">
        <v>45</v>
      </c>
      <c r="D754" s="51" t="s">
        <v>46</v>
      </c>
      <c r="E754" s="51" t="s">
        <v>1272</v>
      </c>
      <c r="F754" s="51">
        <v>1677</v>
      </c>
      <c r="G754" s="51"/>
    </row>
    <row r="755" spans="1:7">
      <c r="A755" s="51">
        <v>54</v>
      </c>
      <c r="B755" s="51" t="s">
        <v>189</v>
      </c>
      <c r="C755" s="51" t="s">
        <v>3706</v>
      </c>
      <c r="D755" s="51" t="s">
        <v>63</v>
      </c>
      <c r="E755" s="51" t="s">
        <v>249</v>
      </c>
      <c r="F755" s="51">
        <v>148</v>
      </c>
      <c r="G755" s="51"/>
    </row>
    <row r="756" spans="1:7">
      <c r="A756" s="51">
        <v>54</v>
      </c>
      <c r="B756" s="51" t="s">
        <v>189</v>
      </c>
      <c r="C756" s="51" t="s">
        <v>3706</v>
      </c>
      <c r="D756" s="51" t="s">
        <v>63</v>
      </c>
      <c r="E756" s="51" t="s">
        <v>50</v>
      </c>
      <c r="F756" s="51">
        <v>5</v>
      </c>
      <c r="G756" s="51"/>
    </row>
    <row r="757" spans="1:7">
      <c r="A757" s="51">
        <v>54</v>
      </c>
      <c r="B757" s="51" t="s">
        <v>189</v>
      </c>
      <c r="C757" s="51" t="s">
        <v>3706</v>
      </c>
      <c r="D757" s="51" t="s">
        <v>63</v>
      </c>
      <c r="E757" s="51" t="s">
        <v>51</v>
      </c>
      <c r="F757" s="51">
        <v>1</v>
      </c>
      <c r="G757" s="51"/>
    </row>
    <row r="758" spans="1:7">
      <c r="A758" s="51">
        <v>54</v>
      </c>
      <c r="B758" s="51" t="s">
        <v>189</v>
      </c>
      <c r="C758" s="51" t="s">
        <v>3706</v>
      </c>
      <c r="D758" s="51" t="s">
        <v>63</v>
      </c>
      <c r="E758" s="51" t="s">
        <v>52</v>
      </c>
      <c r="F758" s="51">
        <v>5</v>
      </c>
      <c r="G758" s="51"/>
    </row>
    <row r="759" spans="1:7">
      <c r="A759" s="51">
        <v>54</v>
      </c>
      <c r="B759" s="51" t="s">
        <v>189</v>
      </c>
      <c r="C759" s="51" t="s">
        <v>3706</v>
      </c>
      <c r="D759" s="51" t="s">
        <v>63</v>
      </c>
      <c r="E759" s="51" t="s">
        <v>1272</v>
      </c>
      <c r="F759" s="51">
        <v>87</v>
      </c>
      <c r="G759" s="51"/>
    </row>
    <row r="760" spans="1:7">
      <c r="A760" s="51">
        <v>54</v>
      </c>
      <c r="B760" s="51" t="s">
        <v>189</v>
      </c>
      <c r="C760" s="51" t="s">
        <v>3706</v>
      </c>
      <c r="D760" s="51" t="s">
        <v>46</v>
      </c>
      <c r="E760" s="51" t="s">
        <v>249</v>
      </c>
      <c r="F760" s="51">
        <v>138</v>
      </c>
      <c r="G760" s="51"/>
    </row>
    <row r="761" spans="1:7">
      <c r="A761" s="51">
        <v>54</v>
      </c>
      <c r="B761" s="51" t="s">
        <v>189</v>
      </c>
      <c r="C761" s="51" t="s">
        <v>3706</v>
      </c>
      <c r="D761" s="51" t="s">
        <v>46</v>
      </c>
      <c r="E761" s="51" t="s">
        <v>50</v>
      </c>
      <c r="F761" s="51">
        <v>1</v>
      </c>
      <c r="G761" s="51"/>
    </row>
    <row r="762" spans="1:7">
      <c r="A762" s="51">
        <v>54</v>
      </c>
      <c r="B762" s="51" t="s">
        <v>189</v>
      </c>
      <c r="C762" s="51" t="s">
        <v>3706</v>
      </c>
      <c r="D762" s="51" t="s">
        <v>46</v>
      </c>
      <c r="E762" s="51" t="s">
        <v>52</v>
      </c>
      <c r="F762" s="51">
        <v>1</v>
      </c>
      <c r="G762" s="51"/>
    </row>
    <row r="763" spans="1:7">
      <c r="A763" s="51">
        <v>54</v>
      </c>
      <c r="B763" s="51" t="s">
        <v>189</v>
      </c>
      <c r="C763" s="51" t="s">
        <v>3706</v>
      </c>
      <c r="D763" s="51" t="s">
        <v>46</v>
      </c>
      <c r="E763" s="51" t="s">
        <v>1272</v>
      </c>
      <c r="F763" s="51">
        <v>33</v>
      </c>
      <c r="G763" s="51"/>
    </row>
    <row r="764" spans="1:7">
      <c r="A764" s="51">
        <v>54</v>
      </c>
      <c r="B764" s="51" t="s">
        <v>189</v>
      </c>
      <c r="C764" s="51" t="s">
        <v>1280</v>
      </c>
      <c r="D764" s="51" t="s">
        <v>63</v>
      </c>
      <c r="E764" s="51" t="s">
        <v>48</v>
      </c>
      <c r="F764" s="51">
        <v>32</v>
      </c>
      <c r="G764" s="51">
        <v>764</v>
      </c>
    </row>
    <row r="765" spans="1:7">
      <c r="A765" s="51">
        <v>54</v>
      </c>
      <c r="B765" s="51" t="s">
        <v>189</v>
      </c>
      <c r="C765" s="51" t="s">
        <v>1280</v>
      </c>
      <c r="D765" s="51" t="s">
        <v>63</v>
      </c>
      <c r="E765" s="51" t="s">
        <v>49</v>
      </c>
      <c r="F765" s="51">
        <v>170</v>
      </c>
      <c r="G765" s="51">
        <v>764</v>
      </c>
    </row>
    <row r="766" spans="1:7">
      <c r="A766" s="51">
        <v>54</v>
      </c>
      <c r="B766" s="51" t="s">
        <v>189</v>
      </c>
      <c r="C766" s="51" t="s">
        <v>1280</v>
      </c>
      <c r="D766" s="51" t="s">
        <v>63</v>
      </c>
      <c r="E766" s="51" t="s">
        <v>50</v>
      </c>
      <c r="F766" s="51">
        <v>147</v>
      </c>
      <c r="G766" s="51">
        <v>764</v>
      </c>
    </row>
    <row r="767" spans="1:7">
      <c r="A767" s="51">
        <v>54</v>
      </c>
      <c r="B767" s="51" t="s">
        <v>189</v>
      </c>
      <c r="C767" s="51" t="s">
        <v>1280</v>
      </c>
      <c r="D767" s="51" t="s">
        <v>63</v>
      </c>
      <c r="E767" s="51" t="s">
        <v>51</v>
      </c>
      <c r="F767" s="51">
        <v>63</v>
      </c>
      <c r="G767" s="51">
        <v>764</v>
      </c>
    </row>
    <row r="768" spans="1:7">
      <c r="A768" s="51">
        <v>54</v>
      </c>
      <c r="B768" s="51" t="s">
        <v>189</v>
      </c>
      <c r="C768" s="51" t="s">
        <v>1280</v>
      </c>
      <c r="D768" s="51" t="s">
        <v>63</v>
      </c>
      <c r="E768" s="51" t="s">
        <v>52</v>
      </c>
      <c r="F768" s="51">
        <v>179</v>
      </c>
      <c r="G768" s="51">
        <v>764</v>
      </c>
    </row>
    <row r="769" spans="1:7">
      <c r="A769" s="51">
        <v>54</v>
      </c>
      <c r="B769" s="51" t="s">
        <v>189</v>
      </c>
      <c r="C769" s="51" t="s">
        <v>1280</v>
      </c>
      <c r="D769" s="51" t="s">
        <v>63</v>
      </c>
      <c r="E769" s="51" t="s">
        <v>1272</v>
      </c>
      <c r="F769" s="51">
        <v>173</v>
      </c>
      <c r="G769" s="51">
        <v>764</v>
      </c>
    </row>
    <row r="770" spans="1:7">
      <c r="A770" s="51">
        <v>54</v>
      </c>
      <c r="B770" s="51" t="s">
        <v>189</v>
      </c>
      <c r="C770" s="51" t="s">
        <v>1280</v>
      </c>
      <c r="D770" s="51" t="s">
        <v>46</v>
      </c>
      <c r="E770" s="51" t="s">
        <v>48</v>
      </c>
      <c r="F770" s="51">
        <v>47</v>
      </c>
      <c r="G770" s="51">
        <v>666</v>
      </c>
    </row>
    <row r="771" spans="1:7">
      <c r="A771" s="51">
        <v>54</v>
      </c>
      <c r="B771" s="51" t="s">
        <v>189</v>
      </c>
      <c r="C771" s="51" t="s">
        <v>1280</v>
      </c>
      <c r="D771" s="51" t="s">
        <v>46</v>
      </c>
      <c r="E771" s="51" t="s">
        <v>49</v>
      </c>
      <c r="F771" s="51">
        <v>143</v>
      </c>
      <c r="G771" s="51">
        <v>666</v>
      </c>
    </row>
    <row r="772" spans="1:7">
      <c r="A772" s="51">
        <v>54</v>
      </c>
      <c r="B772" s="51" t="s">
        <v>189</v>
      </c>
      <c r="C772" s="51" t="s">
        <v>1280</v>
      </c>
      <c r="D772" s="51" t="s">
        <v>46</v>
      </c>
      <c r="E772" s="51" t="s">
        <v>50</v>
      </c>
      <c r="F772" s="51">
        <v>127</v>
      </c>
      <c r="G772" s="51">
        <v>666</v>
      </c>
    </row>
    <row r="773" spans="1:7">
      <c r="A773" s="51">
        <v>54</v>
      </c>
      <c r="B773" s="51" t="s">
        <v>189</v>
      </c>
      <c r="C773" s="51" t="s">
        <v>1280</v>
      </c>
      <c r="D773" s="51" t="s">
        <v>46</v>
      </c>
      <c r="E773" s="51" t="s">
        <v>51</v>
      </c>
      <c r="F773" s="51">
        <v>53</v>
      </c>
      <c r="G773" s="51">
        <v>666</v>
      </c>
    </row>
    <row r="774" spans="1:7">
      <c r="A774" s="51">
        <v>54</v>
      </c>
      <c r="B774" s="51" t="s">
        <v>189</v>
      </c>
      <c r="C774" s="51" t="s">
        <v>1280</v>
      </c>
      <c r="D774" s="51" t="s">
        <v>46</v>
      </c>
      <c r="E774" s="51" t="s">
        <v>52</v>
      </c>
      <c r="F774" s="51">
        <v>142</v>
      </c>
      <c r="G774" s="51">
        <v>666</v>
      </c>
    </row>
    <row r="775" spans="1:7">
      <c r="A775" s="51">
        <v>54</v>
      </c>
      <c r="B775" s="51" t="s">
        <v>189</v>
      </c>
      <c r="C775" s="51" t="s">
        <v>1280</v>
      </c>
      <c r="D775" s="51" t="s">
        <v>46</v>
      </c>
      <c r="E775" s="51" t="s">
        <v>1272</v>
      </c>
      <c r="F775" s="51">
        <v>154</v>
      </c>
      <c r="G775" s="51">
        <v>666</v>
      </c>
    </row>
    <row r="776" spans="1:7">
      <c r="A776" s="51">
        <v>54</v>
      </c>
      <c r="B776" s="51" t="s">
        <v>189</v>
      </c>
      <c r="C776" s="51" t="s">
        <v>1281</v>
      </c>
      <c r="D776" s="51" t="s">
        <v>63</v>
      </c>
      <c r="E776" s="51" t="s">
        <v>48</v>
      </c>
      <c r="F776" s="51">
        <v>5</v>
      </c>
      <c r="G776" s="51">
        <v>1918</v>
      </c>
    </row>
    <row r="777" spans="1:7">
      <c r="A777" s="51">
        <v>54</v>
      </c>
      <c r="B777" s="51" t="s">
        <v>189</v>
      </c>
      <c r="C777" s="51" t="s">
        <v>1281</v>
      </c>
      <c r="D777" s="51" t="s">
        <v>63</v>
      </c>
      <c r="E777" s="51" t="s">
        <v>49</v>
      </c>
      <c r="F777" s="51">
        <v>12</v>
      </c>
      <c r="G777" s="51">
        <v>1918</v>
      </c>
    </row>
    <row r="778" spans="1:7">
      <c r="A778" s="51">
        <v>54</v>
      </c>
      <c r="B778" s="51" t="s">
        <v>189</v>
      </c>
      <c r="C778" s="51" t="s">
        <v>1281</v>
      </c>
      <c r="D778" s="51" t="s">
        <v>63</v>
      </c>
      <c r="E778" s="51" t="s">
        <v>50</v>
      </c>
      <c r="F778" s="51">
        <v>22</v>
      </c>
      <c r="G778" s="51">
        <v>1918</v>
      </c>
    </row>
    <row r="779" spans="1:7">
      <c r="A779" s="51">
        <v>54</v>
      </c>
      <c r="B779" s="51" t="s">
        <v>189</v>
      </c>
      <c r="C779" s="51" t="s">
        <v>1281</v>
      </c>
      <c r="D779" s="51" t="s">
        <v>63</v>
      </c>
      <c r="E779" s="51" t="s">
        <v>51</v>
      </c>
      <c r="F779" s="51">
        <v>24</v>
      </c>
      <c r="G779" s="51">
        <v>1918</v>
      </c>
    </row>
    <row r="780" spans="1:7">
      <c r="A780" s="51">
        <v>54</v>
      </c>
      <c r="B780" s="51" t="s">
        <v>189</v>
      </c>
      <c r="C780" s="51" t="s">
        <v>1281</v>
      </c>
      <c r="D780" s="51" t="s">
        <v>63</v>
      </c>
      <c r="E780" s="51" t="s">
        <v>52</v>
      </c>
      <c r="F780" s="51">
        <v>297</v>
      </c>
      <c r="G780" s="51">
        <v>1918</v>
      </c>
    </row>
    <row r="781" spans="1:7">
      <c r="A781" s="51">
        <v>54</v>
      </c>
      <c r="B781" s="51" t="s">
        <v>189</v>
      </c>
      <c r="C781" s="51" t="s">
        <v>1281</v>
      </c>
      <c r="D781" s="51" t="s">
        <v>63</v>
      </c>
      <c r="E781" s="51" t="s">
        <v>1272</v>
      </c>
      <c r="F781" s="51">
        <v>1558</v>
      </c>
      <c r="G781" s="51">
        <v>1918</v>
      </c>
    </row>
    <row r="782" spans="1:7">
      <c r="A782" s="51">
        <v>54</v>
      </c>
      <c r="B782" s="51" t="s">
        <v>189</v>
      </c>
      <c r="C782" s="51" t="s">
        <v>1281</v>
      </c>
      <c r="D782" s="51" t="s">
        <v>46</v>
      </c>
      <c r="E782" s="51" t="s">
        <v>48</v>
      </c>
      <c r="F782" s="51">
        <v>9</v>
      </c>
      <c r="G782" s="51">
        <v>1656</v>
      </c>
    </row>
    <row r="783" spans="1:7">
      <c r="A783" s="51">
        <v>54</v>
      </c>
      <c r="B783" s="51" t="s">
        <v>189</v>
      </c>
      <c r="C783" s="51" t="s">
        <v>1281</v>
      </c>
      <c r="D783" s="51" t="s">
        <v>46</v>
      </c>
      <c r="E783" s="51" t="s">
        <v>49</v>
      </c>
      <c r="F783" s="51">
        <v>18</v>
      </c>
      <c r="G783" s="51">
        <v>1656</v>
      </c>
    </row>
    <row r="784" spans="1:7">
      <c r="A784" s="51">
        <v>54</v>
      </c>
      <c r="B784" s="51" t="s">
        <v>189</v>
      </c>
      <c r="C784" s="51" t="s">
        <v>1281</v>
      </c>
      <c r="D784" s="51" t="s">
        <v>46</v>
      </c>
      <c r="E784" s="51" t="s">
        <v>50</v>
      </c>
      <c r="F784" s="51">
        <v>14</v>
      </c>
      <c r="G784" s="51">
        <v>1656</v>
      </c>
    </row>
    <row r="785" spans="1:7">
      <c r="A785" s="51">
        <v>54</v>
      </c>
      <c r="B785" s="51" t="s">
        <v>189</v>
      </c>
      <c r="C785" s="51" t="s">
        <v>1281</v>
      </c>
      <c r="D785" s="51" t="s">
        <v>46</v>
      </c>
      <c r="E785" s="51" t="s">
        <v>51</v>
      </c>
      <c r="F785" s="51">
        <v>17</v>
      </c>
      <c r="G785" s="51">
        <v>1656</v>
      </c>
    </row>
    <row r="786" spans="1:7">
      <c r="A786" s="51">
        <v>54</v>
      </c>
      <c r="B786" s="51" t="s">
        <v>189</v>
      </c>
      <c r="C786" s="51" t="s">
        <v>1281</v>
      </c>
      <c r="D786" s="51" t="s">
        <v>46</v>
      </c>
      <c r="E786" s="51" t="s">
        <v>52</v>
      </c>
      <c r="F786" s="51">
        <v>150</v>
      </c>
      <c r="G786" s="51">
        <v>1656</v>
      </c>
    </row>
    <row r="787" spans="1:7">
      <c r="A787" s="51">
        <v>54</v>
      </c>
      <c r="B787" s="51" t="s">
        <v>189</v>
      </c>
      <c r="C787" s="51" t="s">
        <v>1281</v>
      </c>
      <c r="D787" s="51" t="s">
        <v>46</v>
      </c>
      <c r="E787" s="51" t="s">
        <v>1272</v>
      </c>
      <c r="F787" s="51">
        <v>1448</v>
      </c>
      <c r="G787" s="51">
        <v>1656</v>
      </c>
    </row>
    <row r="788" spans="1:7">
      <c r="A788" s="51">
        <v>54</v>
      </c>
      <c r="B788" s="51" t="s">
        <v>189</v>
      </c>
      <c r="C788" s="51" t="s">
        <v>45</v>
      </c>
      <c r="D788" s="51" t="s">
        <v>63</v>
      </c>
      <c r="E788" s="51" t="s">
        <v>48</v>
      </c>
      <c r="F788" s="51">
        <v>18</v>
      </c>
      <c r="G788" s="51"/>
    </row>
    <row r="789" spans="1:7">
      <c r="A789" s="51">
        <v>54</v>
      </c>
      <c r="B789" s="51" t="s">
        <v>189</v>
      </c>
      <c r="C789" s="51" t="s">
        <v>45</v>
      </c>
      <c r="D789" s="51" t="s">
        <v>63</v>
      </c>
      <c r="E789" s="51" t="s">
        <v>49</v>
      </c>
      <c r="F789" s="51">
        <v>1</v>
      </c>
      <c r="G789" s="51"/>
    </row>
    <row r="790" spans="1:7">
      <c r="A790" s="51">
        <v>54</v>
      </c>
      <c r="B790" s="51" t="s">
        <v>189</v>
      </c>
      <c r="C790" s="51" t="s">
        <v>45</v>
      </c>
      <c r="D790" s="51" t="s">
        <v>63</v>
      </c>
      <c r="E790" s="51" t="s">
        <v>51</v>
      </c>
      <c r="F790" s="51">
        <v>2</v>
      </c>
      <c r="G790" s="51"/>
    </row>
    <row r="791" spans="1:7">
      <c r="A791" s="51">
        <v>54</v>
      </c>
      <c r="B791" s="51" t="s">
        <v>189</v>
      </c>
      <c r="C791" s="51" t="s">
        <v>45</v>
      </c>
      <c r="D791" s="51" t="s">
        <v>63</v>
      </c>
      <c r="E791" s="51" t="s">
        <v>52</v>
      </c>
      <c r="F791" s="51">
        <v>1</v>
      </c>
      <c r="G791" s="51"/>
    </row>
    <row r="792" spans="1:7">
      <c r="A792" s="51">
        <v>54</v>
      </c>
      <c r="B792" s="51" t="s">
        <v>189</v>
      </c>
      <c r="C792" s="51" t="s">
        <v>45</v>
      </c>
      <c r="D792" s="51" t="s">
        <v>63</v>
      </c>
      <c r="E792" s="51" t="s">
        <v>1272</v>
      </c>
      <c r="F792" s="51">
        <v>5</v>
      </c>
      <c r="G792" s="51"/>
    </row>
    <row r="793" spans="1:7">
      <c r="A793" s="51">
        <v>54</v>
      </c>
      <c r="B793" s="51" t="s">
        <v>189</v>
      </c>
      <c r="C793" s="51" t="s">
        <v>45</v>
      </c>
      <c r="D793" s="51" t="s">
        <v>46</v>
      </c>
      <c r="E793" s="51" t="s">
        <v>48</v>
      </c>
      <c r="F793" s="51">
        <v>10</v>
      </c>
      <c r="G793" s="51"/>
    </row>
    <row r="794" spans="1:7">
      <c r="A794" s="51">
        <v>54</v>
      </c>
      <c r="B794" s="51" t="s">
        <v>189</v>
      </c>
      <c r="C794" s="51" t="s">
        <v>45</v>
      </c>
      <c r="D794" s="51" t="s">
        <v>46</v>
      </c>
      <c r="E794" s="51" t="s">
        <v>52</v>
      </c>
      <c r="F794" s="51">
        <v>3</v>
      </c>
      <c r="G794" s="51"/>
    </row>
    <row r="795" spans="1:7">
      <c r="A795" s="51">
        <v>54</v>
      </c>
      <c r="B795" s="51" t="s">
        <v>189</v>
      </c>
      <c r="C795" s="51" t="s">
        <v>45</v>
      </c>
      <c r="D795" s="51" t="s">
        <v>46</v>
      </c>
      <c r="E795" s="51" t="s">
        <v>1272</v>
      </c>
      <c r="F795" s="51">
        <v>7</v>
      </c>
      <c r="G795" s="51"/>
    </row>
    <row r="796" spans="1:7">
      <c r="A796" s="51">
        <v>63</v>
      </c>
      <c r="B796" s="51" t="s">
        <v>190</v>
      </c>
      <c r="C796" s="51" t="s">
        <v>3706</v>
      </c>
      <c r="D796" s="51" t="s">
        <v>63</v>
      </c>
      <c r="E796" s="51" t="s">
        <v>249</v>
      </c>
      <c r="F796" s="51">
        <v>193</v>
      </c>
      <c r="G796" s="51"/>
    </row>
    <row r="797" spans="1:7">
      <c r="A797" s="51">
        <v>63</v>
      </c>
      <c r="B797" s="51" t="s">
        <v>190</v>
      </c>
      <c r="C797" s="51" t="s">
        <v>3706</v>
      </c>
      <c r="D797" s="51" t="s">
        <v>63</v>
      </c>
      <c r="E797" s="51" t="s">
        <v>52</v>
      </c>
      <c r="F797" s="51">
        <v>8</v>
      </c>
      <c r="G797" s="51"/>
    </row>
    <row r="798" spans="1:7">
      <c r="A798" s="51">
        <v>63</v>
      </c>
      <c r="B798" s="51" t="s">
        <v>190</v>
      </c>
      <c r="C798" s="51" t="s">
        <v>3706</v>
      </c>
      <c r="D798" s="51" t="s">
        <v>63</v>
      </c>
      <c r="E798" s="51" t="s">
        <v>1272</v>
      </c>
      <c r="F798" s="51">
        <v>22</v>
      </c>
      <c r="G798" s="51"/>
    </row>
    <row r="799" spans="1:7">
      <c r="A799" s="51">
        <v>63</v>
      </c>
      <c r="B799" s="51" t="s">
        <v>190</v>
      </c>
      <c r="C799" s="51" t="s">
        <v>3706</v>
      </c>
      <c r="D799" s="51" t="s">
        <v>46</v>
      </c>
      <c r="E799" s="51" t="s">
        <v>249</v>
      </c>
      <c r="F799" s="51">
        <v>225</v>
      </c>
      <c r="G799" s="51"/>
    </row>
    <row r="800" spans="1:7">
      <c r="A800" s="51">
        <v>63</v>
      </c>
      <c r="B800" s="51" t="s">
        <v>190</v>
      </c>
      <c r="C800" s="51" t="s">
        <v>3706</v>
      </c>
      <c r="D800" s="51" t="s">
        <v>46</v>
      </c>
      <c r="E800" s="51" t="s">
        <v>50</v>
      </c>
      <c r="F800" s="51">
        <v>4</v>
      </c>
      <c r="G800" s="51"/>
    </row>
    <row r="801" spans="1:7">
      <c r="A801" s="51">
        <v>63</v>
      </c>
      <c r="B801" s="51" t="s">
        <v>190</v>
      </c>
      <c r="C801" s="51" t="s">
        <v>3706</v>
      </c>
      <c r="D801" s="51" t="s">
        <v>46</v>
      </c>
      <c r="E801" s="51" t="s">
        <v>51</v>
      </c>
      <c r="F801" s="51">
        <v>1</v>
      </c>
      <c r="G801" s="51"/>
    </row>
    <row r="802" spans="1:7">
      <c r="A802" s="51">
        <v>63</v>
      </c>
      <c r="B802" s="51" t="s">
        <v>190</v>
      </c>
      <c r="C802" s="51" t="s">
        <v>3706</v>
      </c>
      <c r="D802" s="51" t="s">
        <v>46</v>
      </c>
      <c r="E802" s="51" t="s">
        <v>52</v>
      </c>
      <c r="F802" s="51">
        <v>2</v>
      </c>
      <c r="G802" s="51"/>
    </row>
    <row r="803" spans="1:7">
      <c r="A803" s="51">
        <v>63</v>
      </c>
      <c r="B803" s="51" t="s">
        <v>190</v>
      </c>
      <c r="C803" s="51" t="s">
        <v>3706</v>
      </c>
      <c r="D803" s="51" t="s">
        <v>46</v>
      </c>
      <c r="E803" s="51" t="s">
        <v>1272</v>
      </c>
      <c r="F803" s="51">
        <v>10</v>
      </c>
      <c r="G803" s="51"/>
    </row>
    <row r="804" spans="1:7">
      <c r="A804" s="51">
        <v>63</v>
      </c>
      <c r="B804" s="51" t="s">
        <v>190</v>
      </c>
      <c r="C804" s="51" t="s">
        <v>1280</v>
      </c>
      <c r="D804" s="51" t="s">
        <v>63</v>
      </c>
      <c r="E804" s="51" t="s">
        <v>48</v>
      </c>
      <c r="F804" s="51">
        <v>74</v>
      </c>
      <c r="G804" s="51">
        <v>754</v>
      </c>
    </row>
    <row r="805" spans="1:7">
      <c r="A805" s="51">
        <v>63</v>
      </c>
      <c r="B805" s="51" t="s">
        <v>190</v>
      </c>
      <c r="C805" s="51" t="s">
        <v>1280</v>
      </c>
      <c r="D805" s="51" t="s">
        <v>63</v>
      </c>
      <c r="E805" s="51" t="s">
        <v>49</v>
      </c>
      <c r="F805" s="51">
        <v>196</v>
      </c>
      <c r="G805" s="51">
        <v>754</v>
      </c>
    </row>
    <row r="806" spans="1:7">
      <c r="A806" s="51">
        <v>63</v>
      </c>
      <c r="B806" s="51" t="s">
        <v>190</v>
      </c>
      <c r="C806" s="51" t="s">
        <v>1280</v>
      </c>
      <c r="D806" s="51" t="s">
        <v>63</v>
      </c>
      <c r="E806" s="51" t="s">
        <v>50</v>
      </c>
      <c r="F806" s="51">
        <v>186</v>
      </c>
      <c r="G806" s="51">
        <v>754</v>
      </c>
    </row>
    <row r="807" spans="1:7">
      <c r="A807" s="51">
        <v>63</v>
      </c>
      <c r="B807" s="51" t="s">
        <v>190</v>
      </c>
      <c r="C807" s="51" t="s">
        <v>1280</v>
      </c>
      <c r="D807" s="51" t="s">
        <v>63</v>
      </c>
      <c r="E807" s="51" t="s">
        <v>51</v>
      </c>
      <c r="F807" s="51">
        <v>98</v>
      </c>
      <c r="G807" s="51">
        <v>754</v>
      </c>
    </row>
    <row r="808" spans="1:7">
      <c r="A808" s="51">
        <v>63</v>
      </c>
      <c r="B808" s="51" t="s">
        <v>190</v>
      </c>
      <c r="C808" s="51" t="s">
        <v>1280</v>
      </c>
      <c r="D808" s="51" t="s">
        <v>63</v>
      </c>
      <c r="E808" s="51" t="s">
        <v>52</v>
      </c>
      <c r="F808" s="51">
        <v>116</v>
      </c>
      <c r="G808" s="51">
        <v>754</v>
      </c>
    </row>
    <row r="809" spans="1:7">
      <c r="A809" s="51">
        <v>63</v>
      </c>
      <c r="B809" s="51" t="s">
        <v>190</v>
      </c>
      <c r="C809" s="51" t="s">
        <v>1280</v>
      </c>
      <c r="D809" s="51" t="s">
        <v>63</v>
      </c>
      <c r="E809" s="51" t="s">
        <v>1272</v>
      </c>
      <c r="F809" s="51">
        <v>84</v>
      </c>
      <c r="G809" s="51">
        <v>754</v>
      </c>
    </row>
    <row r="810" spans="1:7">
      <c r="A810" s="51">
        <v>63</v>
      </c>
      <c r="B810" s="51" t="s">
        <v>190</v>
      </c>
      <c r="C810" s="51" t="s">
        <v>1280</v>
      </c>
      <c r="D810" s="51" t="s">
        <v>46</v>
      </c>
      <c r="E810" s="51" t="s">
        <v>48</v>
      </c>
      <c r="F810" s="51">
        <v>52</v>
      </c>
      <c r="G810" s="51">
        <v>796</v>
      </c>
    </row>
    <row r="811" spans="1:7">
      <c r="A811" s="51">
        <v>63</v>
      </c>
      <c r="B811" s="51" t="s">
        <v>190</v>
      </c>
      <c r="C811" s="51" t="s">
        <v>1280</v>
      </c>
      <c r="D811" s="51" t="s">
        <v>46</v>
      </c>
      <c r="E811" s="51" t="s">
        <v>49</v>
      </c>
      <c r="F811" s="51">
        <v>199</v>
      </c>
      <c r="G811" s="51">
        <v>796</v>
      </c>
    </row>
    <row r="812" spans="1:7">
      <c r="A812" s="51">
        <v>63</v>
      </c>
      <c r="B812" s="51" t="s">
        <v>190</v>
      </c>
      <c r="C812" s="51" t="s">
        <v>1280</v>
      </c>
      <c r="D812" s="51" t="s">
        <v>46</v>
      </c>
      <c r="E812" s="51" t="s">
        <v>50</v>
      </c>
      <c r="F812" s="51">
        <v>173</v>
      </c>
      <c r="G812" s="51">
        <v>796</v>
      </c>
    </row>
    <row r="813" spans="1:7">
      <c r="A813" s="51">
        <v>63</v>
      </c>
      <c r="B813" s="51" t="s">
        <v>190</v>
      </c>
      <c r="C813" s="51" t="s">
        <v>1280</v>
      </c>
      <c r="D813" s="51" t="s">
        <v>46</v>
      </c>
      <c r="E813" s="51" t="s">
        <v>51</v>
      </c>
      <c r="F813" s="51">
        <v>89</v>
      </c>
      <c r="G813" s="51">
        <v>796</v>
      </c>
    </row>
    <row r="814" spans="1:7">
      <c r="A814" s="51">
        <v>63</v>
      </c>
      <c r="B814" s="51" t="s">
        <v>190</v>
      </c>
      <c r="C814" s="51" t="s">
        <v>1280</v>
      </c>
      <c r="D814" s="51" t="s">
        <v>46</v>
      </c>
      <c r="E814" s="51" t="s">
        <v>52</v>
      </c>
      <c r="F814" s="51">
        <v>162</v>
      </c>
      <c r="G814" s="51">
        <v>796</v>
      </c>
    </row>
    <row r="815" spans="1:7">
      <c r="A815" s="51">
        <v>63</v>
      </c>
      <c r="B815" s="51" t="s">
        <v>190</v>
      </c>
      <c r="C815" s="51" t="s">
        <v>1280</v>
      </c>
      <c r="D815" s="51" t="s">
        <v>46</v>
      </c>
      <c r="E815" s="51" t="s">
        <v>1272</v>
      </c>
      <c r="F815" s="51">
        <v>121</v>
      </c>
      <c r="G815" s="51">
        <v>796</v>
      </c>
    </row>
    <row r="816" spans="1:7">
      <c r="A816" s="51">
        <v>63</v>
      </c>
      <c r="B816" s="51" t="s">
        <v>190</v>
      </c>
      <c r="C816" s="51" t="s">
        <v>1281</v>
      </c>
      <c r="D816" s="51" t="s">
        <v>63</v>
      </c>
      <c r="E816" s="51" t="s">
        <v>48</v>
      </c>
      <c r="F816" s="51">
        <v>5</v>
      </c>
      <c r="G816" s="51">
        <v>2037</v>
      </c>
    </row>
    <row r="817" spans="1:7">
      <c r="A817" s="51">
        <v>63</v>
      </c>
      <c r="B817" s="51" t="s">
        <v>190</v>
      </c>
      <c r="C817" s="51" t="s">
        <v>1281</v>
      </c>
      <c r="D817" s="51" t="s">
        <v>63</v>
      </c>
      <c r="E817" s="51" t="s">
        <v>49</v>
      </c>
      <c r="F817" s="51">
        <v>5</v>
      </c>
      <c r="G817" s="51">
        <v>2037</v>
      </c>
    </row>
    <row r="818" spans="1:7">
      <c r="A818" s="51">
        <v>63</v>
      </c>
      <c r="B818" s="51" t="s">
        <v>190</v>
      </c>
      <c r="C818" s="51" t="s">
        <v>1281</v>
      </c>
      <c r="D818" s="51" t="s">
        <v>63</v>
      </c>
      <c r="E818" s="51" t="s">
        <v>50</v>
      </c>
      <c r="F818" s="51">
        <v>18</v>
      </c>
      <c r="G818" s="51">
        <v>2037</v>
      </c>
    </row>
    <row r="819" spans="1:7">
      <c r="A819" s="51">
        <v>63</v>
      </c>
      <c r="B819" s="51" t="s">
        <v>190</v>
      </c>
      <c r="C819" s="51" t="s">
        <v>1281</v>
      </c>
      <c r="D819" s="51" t="s">
        <v>63</v>
      </c>
      <c r="E819" s="51" t="s">
        <v>51</v>
      </c>
      <c r="F819" s="51">
        <v>33</v>
      </c>
      <c r="G819" s="51">
        <v>2037</v>
      </c>
    </row>
    <row r="820" spans="1:7">
      <c r="A820" s="51">
        <v>63</v>
      </c>
      <c r="B820" s="51" t="s">
        <v>190</v>
      </c>
      <c r="C820" s="51" t="s">
        <v>1281</v>
      </c>
      <c r="D820" s="51" t="s">
        <v>63</v>
      </c>
      <c r="E820" s="51" t="s">
        <v>52</v>
      </c>
      <c r="F820" s="51">
        <v>348</v>
      </c>
      <c r="G820" s="51">
        <v>2037</v>
      </c>
    </row>
    <row r="821" spans="1:7">
      <c r="A821" s="51">
        <v>63</v>
      </c>
      <c r="B821" s="51" t="s">
        <v>190</v>
      </c>
      <c r="C821" s="51" t="s">
        <v>1281</v>
      </c>
      <c r="D821" s="51" t="s">
        <v>63</v>
      </c>
      <c r="E821" s="51" t="s">
        <v>1272</v>
      </c>
      <c r="F821" s="51">
        <v>1628</v>
      </c>
      <c r="G821" s="51">
        <v>2037</v>
      </c>
    </row>
    <row r="822" spans="1:7">
      <c r="A822" s="51">
        <v>63</v>
      </c>
      <c r="B822" s="51" t="s">
        <v>190</v>
      </c>
      <c r="C822" s="51" t="s">
        <v>1281</v>
      </c>
      <c r="D822" s="51" t="s">
        <v>46</v>
      </c>
      <c r="E822" s="51" t="s">
        <v>48</v>
      </c>
      <c r="F822" s="51">
        <v>4</v>
      </c>
      <c r="G822" s="51">
        <v>1983</v>
      </c>
    </row>
    <row r="823" spans="1:7">
      <c r="A823" s="51">
        <v>63</v>
      </c>
      <c r="B823" s="51" t="s">
        <v>190</v>
      </c>
      <c r="C823" s="51" t="s">
        <v>1281</v>
      </c>
      <c r="D823" s="51" t="s">
        <v>46</v>
      </c>
      <c r="E823" s="51" t="s">
        <v>49</v>
      </c>
      <c r="F823" s="51">
        <v>10</v>
      </c>
      <c r="G823" s="51">
        <v>1983</v>
      </c>
    </row>
    <row r="824" spans="1:7">
      <c r="A824" s="51">
        <v>63</v>
      </c>
      <c r="B824" s="51" t="s">
        <v>190</v>
      </c>
      <c r="C824" s="51" t="s">
        <v>1281</v>
      </c>
      <c r="D824" s="51" t="s">
        <v>46</v>
      </c>
      <c r="E824" s="51" t="s">
        <v>50</v>
      </c>
      <c r="F824" s="51">
        <v>21</v>
      </c>
      <c r="G824" s="51">
        <v>1983</v>
      </c>
    </row>
    <row r="825" spans="1:7">
      <c r="A825" s="51">
        <v>63</v>
      </c>
      <c r="B825" s="51" t="s">
        <v>190</v>
      </c>
      <c r="C825" s="51" t="s">
        <v>1281</v>
      </c>
      <c r="D825" s="51" t="s">
        <v>46</v>
      </c>
      <c r="E825" s="51" t="s">
        <v>51</v>
      </c>
      <c r="F825" s="51">
        <v>25</v>
      </c>
      <c r="G825" s="51">
        <v>1983</v>
      </c>
    </row>
    <row r="826" spans="1:7">
      <c r="A826" s="51">
        <v>63</v>
      </c>
      <c r="B826" s="51" t="s">
        <v>190</v>
      </c>
      <c r="C826" s="51" t="s">
        <v>1281</v>
      </c>
      <c r="D826" s="51" t="s">
        <v>46</v>
      </c>
      <c r="E826" s="51" t="s">
        <v>52</v>
      </c>
      <c r="F826" s="51">
        <v>259</v>
      </c>
      <c r="G826" s="51">
        <v>1983</v>
      </c>
    </row>
    <row r="827" spans="1:7">
      <c r="A827" s="51">
        <v>63</v>
      </c>
      <c r="B827" s="51" t="s">
        <v>190</v>
      </c>
      <c r="C827" s="51" t="s">
        <v>1281</v>
      </c>
      <c r="D827" s="51" t="s">
        <v>46</v>
      </c>
      <c r="E827" s="51" t="s">
        <v>1272</v>
      </c>
      <c r="F827" s="51">
        <v>1664</v>
      </c>
      <c r="G827" s="51">
        <v>1983</v>
      </c>
    </row>
    <row r="828" spans="1:7">
      <c r="A828" s="51">
        <v>63</v>
      </c>
      <c r="B828" s="51" t="s">
        <v>190</v>
      </c>
      <c r="C828" s="51" t="s">
        <v>45</v>
      </c>
      <c r="D828" s="51" t="s">
        <v>63</v>
      </c>
      <c r="E828" s="51" t="s">
        <v>48</v>
      </c>
      <c r="F828" s="51">
        <v>4</v>
      </c>
      <c r="G828" s="51"/>
    </row>
    <row r="829" spans="1:7">
      <c r="A829" s="51">
        <v>63</v>
      </c>
      <c r="B829" s="51" t="s">
        <v>190</v>
      </c>
      <c r="C829" s="51" t="s">
        <v>45</v>
      </c>
      <c r="D829" s="51" t="s">
        <v>63</v>
      </c>
      <c r="E829" s="51" t="s">
        <v>50</v>
      </c>
      <c r="F829" s="51">
        <v>1</v>
      </c>
      <c r="G829" s="51"/>
    </row>
    <row r="830" spans="1:7">
      <c r="A830" s="51">
        <v>63</v>
      </c>
      <c r="B830" s="51" t="s">
        <v>190</v>
      </c>
      <c r="C830" s="51" t="s">
        <v>45</v>
      </c>
      <c r="D830" s="51" t="s">
        <v>63</v>
      </c>
      <c r="E830" s="51" t="s">
        <v>1272</v>
      </c>
      <c r="F830" s="51">
        <v>4</v>
      </c>
      <c r="G830" s="51"/>
    </row>
    <row r="831" spans="1:7">
      <c r="A831" s="51">
        <v>63</v>
      </c>
      <c r="B831" s="51" t="s">
        <v>190</v>
      </c>
      <c r="C831" s="51" t="s">
        <v>45</v>
      </c>
      <c r="D831" s="51" t="s">
        <v>46</v>
      </c>
      <c r="E831" s="51" t="s">
        <v>48</v>
      </c>
      <c r="F831" s="51">
        <v>9</v>
      </c>
      <c r="G831" s="51"/>
    </row>
    <row r="832" spans="1:7">
      <c r="A832" s="51">
        <v>63</v>
      </c>
      <c r="B832" s="51" t="s">
        <v>190</v>
      </c>
      <c r="C832" s="51" t="s">
        <v>45</v>
      </c>
      <c r="D832" s="51" t="s">
        <v>46</v>
      </c>
      <c r="E832" s="51" t="s">
        <v>52</v>
      </c>
      <c r="F832" s="51">
        <v>1</v>
      </c>
      <c r="G832" s="51"/>
    </row>
    <row r="833" spans="1:7">
      <c r="A833" s="51">
        <v>63</v>
      </c>
      <c r="B833" s="51" t="s">
        <v>190</v>
      </c>
      <c r="C833" s="51" t="s">
        <v>45</v>
      </c>
      <c r="D833" s="51" t="s">
        <v>46</v>
      </c>
      <c r="E833" s="51" t="s">
        <v>1272</v>
      </c>
      <c r="F833" s="51">
        <v>6</v>
      </c>
      <c r="G833" s="51"/>
    </row>
    <row r="834" spans="1:7">
      <c r="A834" s="51">
        <v>66</v>
      </c>
      <c r="B834" s="51" t="s">
        <v>191</v>
      </c>
      <c r="C834" s="51" t="s">
        <v>3706</v>
      </c>
      <c r="D834" s="51" t="s">
        <v>63</v>
      </c>
      <c r="E834" s="51" t="s">
        <v>249</v>
      </c>
      <c r="F834" s="51">
        <v>552</v>
      </c>
      <c r="G834" s="51"/>
    </row>
    <row r="835" spans="1:7">
      <c r="A835" s="51">
        <v>66</v>
      </c>
      <c r="B835" s="51" t="s">
        <v>191</v>
      </c>
      <c r="C835" s="51" t="s">
        <v>3706</v>
      </c>
      <c r="D835" s="51" t="s">
        <v>63</v>
      </c>
      <c r="E835" s="51" t="s">
        <v>49</v>
      </c>
      <c r="F835" s="51">
        <v>7</v>
      </c>
      <c r="G835" s="51"/>
    </row>
    <row r="836" spans="1:7">
      <c r="A836" s="51">
        <v>66</v>
      </c>
      <c r="B836" s="51" t="s">
        <v>191</v>
      </c>
      <c r="C836" s="51" t="s">
        <v>3706</v>
      </c>
      <c r="D836" s="51" t="s">
        <v>63</v>
      </c>
      <c r="E836" s="51" t="s">
        <v>50</v>
      </c>
      <c r="F836" s="51">
        <v>3</v>
      </c>
      <c r="G836" s="51"/>
    </row>
    <row r="837" spans="1:7">
      <c r="A837" s="51">
        <v>66</v>
      </c>
      <c r="B837" s="51" t="s">
        <v>191</v>
      </c>
      <c r="C837" s="51" t="s">
        <v>3706</v>
      </c>
      <c r="D837" s="51" t="s">
        <v>63</v>
      </c>
      <c r="E837" s="51" t="s">
        <v>51</v>
      </c>
      <c r="F837" s="51">
        <v>1</v>
      </c>
      <c r="G837" s="51"/>
    </row>
    <row r="838" spans="1:7">
      <c r="A838" s="51">
        <v>66</v>
      </c>
      <c r="B838" s="51" t="s">
        <v>191</v>
      </c>
      <c r="C838" s="51" t="s">
        <v>3706</v>
      </c>
      <c r="D838" s="51" t="s">
        <v>63</v>
      </c>
      <c r="E838" s="51" t="s">
        <v>52</v>
      </c>
      <c r="F838" s="51">
        <v>8</v>
      </c>
      <c r="G838" s="51"/>
    </row>
    <row r="839" spans="1:7">
      <c r="A839" s="51">
        <v>66</v>
      </c>
      <c r="B839" s="51" t="s">
        <v>191</v>
      </c>
      <c r="C839" s="51" t="s">
        <v>3706</v>
      </c>
      <c r="D839" s="51" t="s">
        <v>63</v>
      </c>
      <c r="E839" s="51" t="s">
        <v>1272</v>
      </c>
      <c r="F839" s="51">
        <v>20</v>
      </c>
      <c r="G839" s="51"/>
    </row>
    <row r="840" spans="1:7">
      <c r="A840" s="51">
        <v>66</v>
      </c>
      <c r="B840" s="51" t="s">
        <v>191</v>
      </c>
      <c r="C840" s="51" t="s">
        <v>3706</v>
      </c>
      <c r="D840" s="51" t="s">
        <v>46</v>
      </c>
      <c r="E840" s="51" t="s">
        <v>249</v>
      </c>
      <c r="F840" s="51">
        <v>586</v>
      </c>
      <c r="G840" s="51"/>
    </row>
    <row r="841" spans="1:7">
      <c r="A841" s="51">
        <v>66</v>
      </c>
      <c r="B841" s="51" t="s">
        <v>191</v>
      </c>
      <c r="C841" s="51" t="s">
        <v>3706</v>
      </c>
      <c r="D841" s="51" t="s">
        <v>46</v>
      </c>
      <c r="E841" s="51" t="s">
        <v>48</v>
      </c>
      <c r="F841" s="51">
        <v>3</v>
      </c>
      <c r="G841" s="51"/>
    </row>
    <row r="842" spans="1:7">
      <c r="A842" s="51">
        <v>66</v>
      </c>
      <c r="B842" s="51" t="s">
        <v>191</v>
      </c>
      <c r="C842" s="51" t="s">
        <v>3706</v>
      </c>
      <c r="D842" s="51" t="s">
        <v>46</v>
      </c>
      <c r="E842" s="51" t="s">
        <v>49</v>
      </c>
      <c r="F842" s="51">
        <v>3</v>
      </c>
      <c r="G842" s="51"/>
    </row>
    <row r="843" spans="1:7">
      <c r="A843" s="51">
        <v>66</v>
      </c>
      <c r="B843" s="51" t="s">
        <v>191</v>
      </c>
      <c r="C843" s="51" t="s">
        <v>3706</v>
      </c>
      <c r="D843" s="51" t="s">
        <v>46</v>
      </c>
      <c r="E843" s="51" t="s">
        <v>50</v>
      </c>
      <c r="F843" s="51">
        <v>5</v>
      </c>
      <c r="G843" s="51"/>
    </row>
    <row r="844" spans="1:7">
      <c r="A844" s="51">
        <v>66</v>
      </c>
      <c r="B844" s="51" t="s">
        <v>191</v>
      </c>
      <c r="C844" s="51" t="s">
        <v>3706</v>
      </c>
      <c r="D844" s="51" t="s">
        <v>46</v>
      </c>
      <c r="E844" s="51" t="s">
        <v>51</v>
      </c>
      <c r="F844" s="51">
        <v>2</v>
      </c>
      <c r="G844" s="51"/>
    </row>
    <row r="845" spans="1:7">
      <c r="A845" s="51">
        <v>66</v>
      </c>
      <c r="B845" s="51" t="s">
        <v>191</v>
      </c>
      <c r="C845" s="51" t="s">
        <v>3706</v>
      </c>
      <c r="D845" s="51" t="s">
        <v>46</v>
      </c>
      <c r="E845" s="51" t="s">
        <v>52</v>
      </c>
      <c r="F845" s="51">
        <v>2</v>
      </c>
      <c r="G845" s="51"/>
    </row>
    <row r="846" spans="1:7">
      <c r="A846" s="51">
        <v>66</v>
      </c>
      <c r="B846" s="51" t="s">
        <v>191</v>
      </c>
      <c r="C846" s="51" t="s">
        <v>3706</v>
      </c>
      <c r="D846" s="51" t="s">
        <v>46</v>
      </c>
      <c r="E846" s="51" t="s">
        <v>1272</v>
      </c>
      <c r="F846" s="51">
        <v>13</v>
      </c>
      <c r="G846" s="51"/>
    </row>
    <row r="847" spans="1:7">
      <c r="A847" s="51">
        <v>66</v>
      </c>
      <c r="B847" s="51" t="s">
        <v>191</v>
      </c>
      <c r="C847" s="51" t="s">
        <v>1280</v>
      </c>
      <c r="D847" s="51" t="s">
        <v>63</v>
      </c>
      <c r="E847" s="51" t="s">
        <v>48</v>
      </c>
      <c r="F847" s="51">
        <v>215</v>
      </c>
      <c r="G847" s="51">
        <v>2571</v>
      </c>
    </row>
    <row r="848" spans="1:7">
      <c r="A848" s="51">
        <v>66</v>
      </c>
      <c r="B848" s="51" t="s">
        <v>191</v>
      </c>
      <c r="C848" s="51" t="s">
        <v>1280</v>
      </c>
      <c r="D848" s="51" t="s">
        <v>63</v>
      </c>
      <c r="E848" s="51" t="s">
        <v>49</v>
      </c>
      <c r="F848" s="51">
        <v>652</v>
      </c>
      <c r="G848" s="51">
        <v>2571</v>
      </c>
    </row>
    <row r="849" spans="1:7">
      <c r="A849" s="51">
        <v>66</v>
      </c>
      <c r="B849" s="51" t="s">
        <v>191</v>
      </c>
      <c r="C849" s="51" t="s">
        <v>1280</v>
      </c>
      <c r="D849" s="51" t="s">
        <v>63</v>
      </c>
      <c r="E849" s="51" t="s">
        <v>50</v>
      </c>
      <c r="F849" s="51">
        <v>535</v>
      </c>
      <c r="G849" s="51">
        <v>2571</v>
      </c>
    </row>
    <row r="850" spans="1:7">
      <c r="A850" s="51">
        <v>66</v>
      </c>
      <c r="B850" s="51" t="s">
        <v>191</v>
      </c>
      <c r="C850" s="51" t="s">
        <v>1280</v>
      </c>
      <c r="D850" s="51" t="s">
        <v>63</v>
      </c>
      <c r="E850" s="51" t="s">
        <v>51</v>
      </c>
      <c r="F850" s="51">
        <v>272</v>
      </c>
      <c r="G850" s="51">
        <v>2571</v>
      </c>
    </row>
    <row r="851" spans="1:7">
      <c r="A851" s="51">
        <v>66</v>
      </c>
      <c r="B851" s="51" t="s">
        <v>191</v>
      </c>
      <c r="C851" s="51" t="s">
        <v>1280</v>
      </c>
      <c r="D851" s="51" t="s">
        <v>63</v>
      </c>
      <c r="E851" s="51" t="s">
        <v>52</v>
      </c>
      <c r="F851" s="51">
        <v>451</v>
      </c>
      <c r="G851" s="51">
        <v>2571</v>
      </c>
    </row>
    <row r="852" spans="1:7">
      <c r="A852" s="51">
        <v>66</v>
      </c>
      <c r="B852" s="51" t="s">
        <v>191</v>
      </c>
      <c r="C852" s="51" t="s">
        <v>1280</v>
      </c>
      <c r="D852" s="51" t="s">
        <v>63</v>
      </c>
      <c r="E852" s="51" t="s">
        <v>1272</v>
      </c>
      <c r="F852" s="51">
        <v>446</v>
      </c>
      <c r="G852" s="51">
        <v>2571</v>
      </c>
    </row>
    <row r="853" spans="1:7">
      <c r="A853" s="51">
        <v>66</v>
      </c>
      <c r="B853" s="51" t="s">
        <v>191</v>
      </c>
      <c r="C853" s="51" t="s">
        <v>1280</v>
      </c>
      <c r="D853" s="51" t="s">
        <v>46</v>
      </c>
      <c r="E853" s="51" t="s">
        <v>48</v>
      </c>
      <c r="F853" s="51">
        <v>205</v>
      </c>
      <c r="G853" s="51">
        <v>2724</v>
      </c>
    </row>
    <row r="854" spans="1:7">
      <c r="A854" s="51">
        <v>66</v>
      </c>
      <c r="B854" s="51" t="s">
        <v>191</v>
      </c>
      <c r="C854" s="51" t="s">
        <v>1280</v>
      </c>
      <c r="D854" s="51" t="s">
        <v>46</v>
      </c>
      <c r="E854" s="51" t="s">
        <v>49</v>
      </c>
      <c r="F854" s="51">
        <v>648</v>
      </c>
      <c r="G854" s="51">
        <v>2724</v>
      </c>
    </row>
    <row r="855" spans="1:7">
      <c r="A855" s="51">
        <v>66</v>
      </c>
      <c r="B855" s="51" t="s">
        <v>191</v>
      </c>
      <c r="C855" s="51" t="s">
        <v>1280</v>
      </c>
      <c r="D855" s="51" t="s">
        <v>46</v>
      </c>
      <c r="E855" s="51" t="s">
        <v>50</v>
      </c>
      <c r="F855" s="51">
        <v>532</v>
      </c>
      <c r="G855" s="51">
        <v>2724</v>
      </c>
    </row>
    <row r="856" spans="1:7">
      <c r="A856" s="51">
        <v>66</v>
      </c>
      <c r="B856" s="51" t="s">
        <v>191</v>
      </c>
      <c r="C856" s="51" t="s">
        <v>1280</v>
      </c>
      <c r="D856" s="51" t="s">
        <v>46</v>
      </c>
      <c r="E856" s="51" t="s">
        <v>51</v>
      </c>
      <c r="F856" s="51">
        <v>302</v>
      </c>
      <c r="G856" s="51">
        <v>2724</v>
      </c>
    </row>
    <row r="857" spans="1:7">
      <c r="A857" s="51">
        <v>66</v>
      </c>
      <c r="B857" s="51" t="s">
        <v>191</v>
      </c>
      <c r="C857" s="51" t="s">
        <v>1280</v>
      </c>
      <c r="D857" s="51" t="s">
        <v>46</v>
      </c>
      <c r="E857" s="51" t="s">
        <v>52</v>
      </c>
      <c r="F857" s="51">
        <v>521</v>
      </c>
      <c r="G857" s="51">
        <v>2724</v>
      </c>
    </row>
    <row r="858" spans="1:7">
      <c r="A858" s="51">
        <v>66</v>
      </c>
      <c r="B858" s="51" t="s">
        <v>191</v>
      </c>
      <c r="C858" s="51" t="s">
        <v>1280</v>
      </c>
      <c r="D858" s="51" t="s">
        <v>46</v>
      </c>
      <c r="E858" s="51" t="s">
        <v>1272</v>
      </c>
      <c r="F858" s="51">
        <v>516</v>
      </c>
      <c r="G858" s="51">
        <v>2724</v>
      </c>
    </row>
    <row r="859" spans="1:7">
      <c r="A859" s="51">
        <v>66</v>
      </c>
      <c r="B859" s="51" t="s">
        <v>191</v>
      </c>
      <c r="C859" s="51" t="s">
        <v>1281</v>
      </c>
      <c r="D859" s="51" t="s">
        <v>63</v>
      </c>
      <c r="E859" s="51" t="s">
        <v>48</v>
      </c>
      <c r="F859" s="51">
        <v>11</v>
      </c>
      <c r="G859" s="51">
        <v>4787</v>
      </c>
    </row>
    <row r="860" spans="1:7">
      <c r="A860" s="51">
        <v>66</v>
      </c>
      <c r="B860" s="51" t="s">
        <v>191</v>
      </c>
      <c r="C860" s="51" t="s">
        <v>1281</v>
      </c>
      <c r="D860" s="51" t="s">
        <v>63</v>
      </c>
      <c r="E860" s="51" t="s">
        <v>49</v>
      </c>
      <c r="F860" s="51">
        <v>19</v>
      </c>
      <c r="G860" s="51">
        <v>4787</v>
      </c>
    </row>
    <row r="861" spans="1:7">
      <c r="A861" s="51">
        <v>66</v>
      </c>
      <c r="B861" s="51" t="s">
        <v>191</v>
      </c>
      <c r="C861" s="51" t="s">
        <v>1281</v>
      </c>
      <c r="D861" s="51" t="s">
        <v>63</v>
      </c>
      <c r="E861" s="51" t="s">
        <v>50</v>
      </c>
      <c r="F861" s="51">
        <v>37</v>
      </c>
      <c r="G861" s="51">
        <v>4787</v>
      </c>
    </row>
    <row r="862" spans="1:7">
      <c r="A862" s="51">
        <v>66</v>
      </c>
      <c r="B862" s="51" t="s">
        <v>191</v>
      </c>
      <c r="C862" s="51" t="s">
        <v>1281</v>
      </c>
      <c r="D862" s="51" t="s">
        <v>63</v>
      </c>
      <c r="E862" s="51" t="s">
        <v>51</v>
      </c>
      <c r="F862" s="51">
        <v>58</v>
      </c>
      <c r="G862" s="51">
        <v>4787</v>
      </c>
    </row>
    <row r="863" spans="1:7">
      <c r="A863" s="51">
        <v>66</v>
      </c>
      <c r="B863" s="51" t="s">
        <v>191</v>
      </c>
      <c r="C863" s="51" t="s">
        <v>1281</v>
      </c>
      <c r="D863" s="51" t="s">
        <v>63</v>
      </c>
      <c r="E863" s="51" t="s">
        <v>52</v>
      </c>
      <c r="F863" s="51">
        <v>748</v>
      </c>
      <c r="G863" s="51">
        <v>4787</v>
      </c>
    </row>
    <row r="864" spans="1:7">
      <c r="A864" s="51">
        <v>66</v>
      </c>
      <c r="B864" s="51" t="s">
        <v>191</v>
      </c>
      <c r="C864" s="51" t="s">
        <v>1281</v>
      </c>
      <c r="D864" s="51" t="s">
        <v>63</v>
      </c>
      <c r="E864" s="51" t="s">
        <v>1272</v>
      </c>
      <c r="F864" s="51">
        <v>3914</v>
      </c>
      <c r="G864" s="51">
        <v>4787</v>
      </c>
    </row>
    <row r="865" spans="1:7">
      <c r="A865" s="51">
        <v>66</v>
      </c>
      <c r="B865" s="51" t="s">
        <v>191</v>
      </c>
      <c r="C865" s="51" t="s">
        <v>1281</v>
      </c>
      <c r="D865" s="51" t="s">
        <v>46</v>
      </c>
      <c r="E865" s="51" t="s">
        <v>48</v>
      </c>
      <c r="F865" s="51">
        <v>20</v>
      </c>
      <c r="G865" s="51">
        <v>5365</v>
      </c>
    </row>
    <row r="866" spans="1:7">
      <c r="A866" s="51">
        <v>66</v>
      </c>
      <c r="B866" s="51" t="s">
        <v>191</v>
      </c>
      <c r="C866" s="51" t="s">
        <v>1281</v>
      </c>
      <c r="D866" s="51" t="s">
        <v>46</v>
      </c>
      <c r="E866" s="51" t="s">
        <v>49</v>
      </c>
      <c r="F866" s="51">
        <v>17</v>
      </c>
      <c r="G866" s="51">
        <v>5365</v>
      </c>
    </row>
    <row r="867" spans="1:7">
      <c r="A867" s="51">
        <v>66</v>
      </c>
      <c r="B867" s="51" t="s">
        <v>191</v>
      </c>
      <c r="C867" s="51" t="s">
        <v>1281</v>
      </c>
      <c r="D867" s="51" t="s">
        <v>46</v>
      </c>
      <c r="E867" s="51" t="s">
        <v>50</v>
      </c>
      <c r="F867" s="51">
        <v>29</v>
      </c>
      <c r="G867" s="51">
        <v>5365</v>
      </c>
    </row>
    <row r="868" spans="1:7">
      <c r="A868" s="51">
        <v>66</v>
      </c>
      <c r="B868" s="51" t="s">
        <v>191</v>
      </c>
      <c r="C868" s="51" t="s">
        <v>1281</v>
      </c>
      <c r="D868" s="51" t="s">
        <v>46</v>
      </c>
      <c r="E868" s="51" t="s">
        <v>51</v>
      </c>
      <c r="F868" s="51">
        <v>48</v>
      </c>
      <c r="G868" s="51">
        <v>5365</v>
      </c>
    </row>
    <row r="869" spans="1:7">
      <c r="A869" s="51">
        <v>66</v>
      </c>
      <c r="B869" s="51" t="s">
        <v>191</v>
      </c>
      <c r="C869" s="51" t="s">
        <v>1281</v>
      </c>
      <c r="D869" s="51" t="s">
        <v>46</v>
      </c>
      <c r="E869" s="51" t="s">
        <v>52</v>
      </c>
      <c r="F869" s="51">
        <v>655</v>
      </c>
      <c r="G869" s="51">
        <v>5365</v>
      </c>
    </row>
    <row r="870" spans="1:7">
      <c r="A870" s="51">
        <v>66</v>
      </c>
      <c r="B870" s="51" t="s">
        <v>191</v>
      </c>
      <c r="C870" s="51" t="s">
        <v>1281</v>
      </c>
      <c r="D870" s="51" t="s">
        <v>46</v>
      </c>
      <c r="E870" s="51" t="s">
        <v>1272</v>
      </c>
      <c r="F870" s="51">
        <v>4596</v>
      </c>
      <c r="G870" s="51">
        <v>5365</v>
      </c>
    </row>
    <row r="871" spans="1:7">
      <c r="A871" s="51">
        <v>66</v>
      </c>
      <c r="B871" s="51" t="s">
        <v>191</v>
      </c>
      <c r="C871" s="51" t="s">
        <v>45</v>
      </c>
      <c r="D871" s="51" t="s">
        <v>63</v>
      </c>
      <c r="E871" s="51" t="s">
        <v>48</v>
      </c>
      <c r="F871" s="51">
        <v>21</v>
      </c>
      <c r="G871" s="51"/>
    </row>
    <row r="872" spans="1:7">
      <c r="A872" s="51">
        <v>66</v>
      </c>
      <c r="B872" s="51" t="s">
        <v>191</v>
      </c>
      <c r="C872" s="51" t="s">
        <v>45</v>
      </c>
      <c r="D872" s="51" t="s">
        <v>63</v>
      </c>
      <c r="E872" s="51" t="s">
        <v>49</v>
      </c>
      <c r="F872" s="51">
        <v>1</v>
      </c>
      <c r="G872" s="51"/>
    </row>
    <row r="873" spans="1:7">
      <c r="A873" s="51">
        <v>66</v>
      </c>
      <c r="B873" s="51" t="s">
        <v>191</v>
      </c>
      <c r="C873" s="51" t="s">
        <v>45</v>
      </c>
      <c r="D873" s="51" t="s">
        <v>63</v>
      </c>
      <c r="E873" s="51" t="s">
        <v>51</v>
      </c>
      <c r="F873" s="51">
        <v>1</v>
      </c>
      <c r="G873" s="51"/>
    </row>
    <row r="874" spans="1:7">
      <c r="A874" s="51">
        <v>66</v>
      </c>
      <c r="B874" s="51" t="s">
        <v>191</v>
      </c>
      <c r="C874" s="51" t="s">
        <v>45</v>
      </c>
      <c r="D874" s="51" t="s">
        <v>63</v>
      </c>
      <c r="E874" s="51" t="s">
        <v>52</v>
      </c>
      <c r="F874" s="51">
        <v>2</v>
      </c>
      <c r="G874" s="51"/>
    </row>
    <row r="875" spans="1:7">
      <c r="A875" s="51">
        <v>66</v>
      </c>
      <c r="B875" s="51" t="s">
        <v>191</v>
      </c>
      <c r="C875" s="51" t="s">
        <v>45</v>
      </c>
      <c r="D875" s="51" t="s">
        <v>63</v>
      </c>
      <c r="E875" s="51" t="s">
        <v>1272</v>
      </c>
      <c r="F875" s="51">
        <v>12</v>
      </c>
      <c r="G875" s="51"/>
    </row>
    <row r="876" spans="1:7">
      <c r="A876" s="51">
        <v>66</v>
      </c>
      <c r="B876" s="51" t="s">
        <v>191</v>
      </c>
      <c r="C876" s="51" t="s">
        <v>45</v>
      </c>
      <c r="D876" s="51" t="s">
        <v>46</v>
      </c>
      <c r="E876" s="51" t="s">
        <v>48</v>
      </c>
      <c r="F876" s="51">
        <v>27</v>
      </c>
      <c r="G876" s="51"/>
    </row>
    <row r="877" spans="1:7">
      <c r="A877" s="51">
        <v>66</v>
      </c>
      <c r="B877" s="51" t="s">
        <v>191</v>
      </c>
      <c r="C877" s="51" t="s">
        <v>45</v>
      </c>
      <c r="D877" s="51" t="s">
        <v>46</v>
      </c>
      <c r="E877" s="51" t="s">
        <v>49</v>
      </c>
      <c r="F877" s="51">
        <v>1</v>
      </c>
      <c r="G877" s="51"/>
    </row>
    <row r="878" spans="1:7">
      <c r="A878" s="51">
        <v>66</v>
      </c>
      <c r="B878" s="51" t="s">
        <v>191</v>
      </c>
      <c r="C878" s="51" t="s">
        <v>45</v>
      </c>
      <c r="D878" s="51" t="s">
        <v>46</v>
      </c>
      <c r="E878" s="51" t="s">
        <v>52</v>
      </c>
      <c r="F878" s="51">
        <v>2</v>
      </c>
      <c r="G878" s="51"/>
    </row>
    <row r="879" spans="1:7">
      <c r="A879" s="51">
        <v>66</v>
      </c>
      <c r="B879" s="51" t="s">
        <v>191</v>
      </c>
      <c r="C879" s="51" t="s">
        <v>45</v>
      </c>
      <c r="D879" s="51" t="s">
        <v>46</v>
      </c>
      <c r="E879" s="51" t="s">
        <v>1272</v>
      </c>
      <c r="F879" s="51">
        <v>14</v>
      </c>
      <c r="G879" s="51"/>
    </row>
    <row r="880" spans="1:7">
      <c r="A880" s="51">
        <v>68</v>
      </c>
      <c r="B880" s="51" t="s">
        <v>192</v>
      </c>
      <c r="C880" s="51" t="s">
        <v>3706</v>
      </c>
      <c r="D880" s="51" t="s">
        <v>63</v>
      </c>
      <c r="E880" s="51" t="s">
        <v>249</v>
      </c>
      <c r="F880" s="51">
        <v>665</v>
      </c>
      <c r="G880" s="51"/>
    </row>
    <row r="881" spans="1:7">
      <c r="A881" s="51">
        <v>68</v>
      </c>
      <c r="B881" s="51" t="s">
        <v>192</v>
      </c>
      <c r="C881" s="51" t="s">
        <v>3706</v>
      </c>
      <c r="D881" s="51" t="s">
        <v>63</v>
      </c>
      <c r="E881" s="51" t="s">
        <v>49</v>
      </c>
      <c r="F881" s="51">
        <v>1</v>
      </c>
      <c r="G881" s="51"/>
    </row>
    <row r="882" spans="1:7">
      <c r="A882" s="51">
        <v>68</v>
      </c>
      <c r="B882" s="51" t="s">
        <v>192</v>
      </c>
      <c r="C882" s="51" t="s">
        <v>3706</v>
      </c>
      <c r="D882" s="51" t="s">
        <v>63</v>
      </c>
      <c r="E882" s="51" t="s">
        <v>52</v>
      </c>
      <c r="F882" s="51">
        <v>7</v>
      </c>
      <c r="G882" s="51"/>
    </row>
    <row r="883" spans="1:7">
      <c r="A883" s="51">
        <v>68</v>
      </c>
      <c r="B883" s="51" t="s">
        <v>192</v>
      </c>
      <c r="C883" s="51" t="s">
        <v>3706</v>
      </c>
      <c r="D883" s="51" t="s">
        <v>63</v>
      </c>
      <c r="E883" s="51" t="s">
        <v>1272</v>
      </c>
      <c r="F883" s="51">
        <v>103</v>
      </c>
      <c r="G883" s="51"/>
    </row>
    <row r="884" spans="1:7">
      <c r="A884" s="51">
        <v>68</v>
      </c>
      <c r="B884" s="51" t="s">
        <v>192</v>
      </c>
      <c r="C884" s="51" t="s">
        <v>3706</v>
      </c>
      <c r="D884" s="51" t="s">
        <v>46</v>
      </c>
      <c r="E884" s="51" t="s">
        <v>249</v>
      </c>
      <c r="F884" s="51">
        <v>616</v>
      </c>
      <c r="G884" s="51"/>
    </row>
    <row r="885" spans="1:7">
      <c r="A885" s="51">
        <v>68</v>
      </c>
      <c r="B885" s="51" t="s">
        <v>192</v>
      </c>
      <c r="C885" s="51" t="s">
        <v>3706</v>
      </c>
      <c r="D885" s="51" t="s">
        <v>46</v>
      </c>
      <c r="E885" s="51" t="s">
        <v>48</v>
      </c>
      <c r="F885" s="51">
        <v>1</v>
      </c>
      <c r="G885" s="51"/>
    </row>
    <row r="886" spans="1:7">
      <c r="A886" s="51">
        <v>68</v>
      </c>
      <c r="B886" s="51" t="s">
        <v>192</v>
      </c>
      <c r="C886" s="51" t="s">
        <v>3706</v>
      </c>
      <c r="D886" s="51" t="s">
        <v>46</v>
      </c>
      <c r="E886" s="51" t="s">
        <v>52</v>
      </c>
      <c r="F886" s="51">
        <v>5</v>
      </c>
      <c r="G886" s="51"/>
    </row>
    <row r="887" spans="1:7">
      <c r="A887" s="51">
        <v>68</v>
      </c>
      <c r="B887" s="51" t="s">
        <v>192</v>
      </c>
      <c r="C887" s="51" t="s">
        <v>3706</v>
      </c>
      <c r="D887" s="51" t="s">
        <v>46</v>
      </c>
      <c r="E887" s="51" t="s">
        <v>1272</v>
      </c>
      <c r="F887" s="51">
        <v>25</v>
      </c>
      <c r="G887" s="51"/>
    </row>
    <row r="888" spans="1:7">
      <c r="A888" s="51">
        <v>68</v>
      </c>
      <c r="B888" s="51" t="s">
        <v>192</v>
      </c>
      <c r="C888" s="51" t="s">
        <v>1280</v>
      </c>
      <c r="D888" s="51" t="s">
        <v>63</v>
      </c>
      <c r="E888" s="51" t="s">
        <v>48</v>
      </c>
      <c r="F888" s="51">
        <v>250</v>
      </c>
      <c r="G888" s="51">
        <v>2862</v>
      </c>
    </row>
    <row r="889" spans="1:7">
      <c r="A889" s="51">
        <v>68</v>
      </c>
      <c r="B889" s="51" t="s">
        <v>192</v>
      </c>
      <c r="C889" s="51" t="s">
        <v>1280</v>
      </c>
      <c r="D889" s="51" t="s">
        <v>63</v>
      </c>
      <c r="E889" s="51" t="s">
        <v>49</v>
      </c>
      <c r="F889" s="51">
        <v>812</v>
      </c>
      <c r="G889" s="51">
        <v>2862</v>
      </c>
    </row>
    <row r="890" spans="1:7">
      <c r="A890" s="51">
        <v>68</v>
      </c>
      <c r="B890" s="51" t="s">
        <v>192</v>
      </c>
      <c r="C890" s="51" t="s">
        <v>1280</v>
      </c>
      <c r="D890" s="51" t="s">
        <v>63</v>
      </c>
      <c r="E890" s="51" t="s">
        <v>50</v>
      </c>
      <c r="F890" s="51">
        <v>621</v>
      </c>
      <c r="G890" s="51">
        <v>2862</v>
      </c>
    </row>
    <row r="891" spans="1:7">
      <c r="A891" s="51">
        <v>68</v>
      </c>
      <c r="B891" s="51" t="s">
        <v>192</v>
      </c>
      <c r="C891" s="51" t="s">
        <v>1280</v>
      </c>
      <c r="D891" s="51" t="s">
        <v>63</v>
      </c>
      <c r="E891" s="51" t="s">
        <v>51</v>
      </c>
      <c r="F891" s="51">
        <v>286</v>
      </c>
      <c r="G891" s="51">
        <v>2862</v>
      </c>
    </row>
    <row r="892" spans="1:7">
      <c r="A892" s="51">
        <v>68</v>
      </c>
      <c r="B892" s="51" t="s">
        <v>192</v>
      </c>
      <c r="C892" s="51" t="s">
        <v>1280</v>
      </c>
      <c r="D892" s="51" t="s">
        <v>63</v>
      </c>
      <c r="E892" s="51" t="s">
        <v>52</v>
      </c>
      <c r="F892" s="51">
        <v>491</v>
      </c>
      <c r="G892" s="51">
        <v>2862</v>
      </c>
    </row>
    <row r="893" spans="1:7">
      <c r="A893" s="51">
        <v>68</v>
      </c>
      <c r="B893" s="51" t="s">
        <v>192</v>
      </c>
      <c r="C893" s="51" t="s">
        <v>1280</v>
      </c>
      <c r="D893" s="51" t="s">
        <v>63</v>
      </c>
      <c r="E893" s="51" t="s">
        <v>1272</v>
      </c>
      <c r="F893" s="51">
        <v>402</v>
      </c>
      <c r="G893" s="51">
        <v>2862</v>
      </c>
    </row>
    <row r="894" spans="1:7">
      <c r="A894" s="51">
        <v>68</v>
      </c>
      <c r="B894" s="51" t="s">
        <v>192</v>
      </c>
      <c r="C894" s="51" t="s">
        <v>1280</v>
      </c>
      <c r="D894" s="51" t="s">
        <v>46</v>
      </c>
      <c r="E894" s="51" t="s">
        <v>48</v>
      </c>
      <c r="F894" s="51">
        <v>232</v>
      </c>
      <c r="G894" s="51">
        <v>2869</v>
      </c>
    </row>
    <row r="895" spans="1:7">
      <c r="A895" s="51">
        <v>68</v>
      </c>
      <c r="B895" s="51" t="s">
        <v>192</v>
      </c>
      <c r="C895" s="51" t="s">
        <v>1280</v>
      </c>
      <c r="D895" s="51" t="s">
        <v>46</v>
      </c>
      <c r="E895" s="51" t="s">
        <v>49</v>
      </c>
      <c r="F895" s="51">
        <v>785</v>
      </c>
      <c r="G895" s="51">
        <v>2869</v>
      </c>
    </row>
    <row r="896" spans="1:7">
      <c r="A896" s="51">
        <v>68</v>
      </c>
      <c r="B896" s="51" t="s">
        <v>192</v>
      </c>
      <c r="C896" s="51" t="s">
        <v>1280</v>
      </c>
      <c r="D896" s="51" t="s">
        <v>46</v>
      </c>
      <c r="E896" s="51" t="s">
        <v>50</v>
      </c>
      <c r="F896" s="51">
        <v>615</v>
      </c>
      <c r="G896" s="51">
        <v>2869</v>
      </c>
    </row>
    <row r="897" spans="1:7">
      <c r="A897" s="51">
        <v>68</v>
      </c>
      <c r="B897" s="51" t="s">
        <v>192</v>
      </c>
      <c r="C897" s="51" t="s">
        <v>1280</v>
      </c>
      <c r="D897" s="51" t="s">
        <v>46</v>
      </c>
      <c r="E897" s="51" t="s">
        <v>51</v>
      </c>
      <c r="F897" s="51">
        <v>271</v>
      </c>
      <c r="G897" s="51">
        <v>2869</v>
      </c>
    </row>
    <row r="898" spans="1:7">
      <c r="A898" s="51">
        <v>68</v>
      </c>
      <c r="B898" s="51" t="s">
        <v>192</v>
      </c>
      <c r="C898" s="51" t="s">
        <v>1280</v>
      </c>
      <c r="D898" s="51" t="s">
        <v>46</v>
      </c>
      <c r="E898" s="51" t="s">
        <v>52</v>
      </c>
      <c r="F898" s="51">
        <v>537</v>
      </c>
      <c r="G898" s="51">
        <v>2869</v>
      </c>
    </row>
    <row r="899" spans="1:7">
      <c r="A899" s="51">
        <v>68</v>
      </c>
      <c r="B899" s="51" t="s">
        <v>192</v>
      </c>
      <c r="C899" s="51" t="s">
        <v>1280</v>
      </c>
      <c r="D899" s="51" t="s">
        <v>46</v>
      </c>
      <c r="E899" s="51" t="s">
        <v>1272</v>
      </c>
      <c r="F899" s="51">
        <v>429</v>
      </c>
      <c r="G899" s="51">
        <v>2869</v>
      </c>
    </row>
    <row r="900" spans="1:7">
      <c r="A900" s="51">
        <v>68</v>
      </c>
      <c r="B900" s="51" t="s">
        <v>192</v>
      </c>
      <c r="C900" s="51" t="s">
        <v>1281</v>
      </c>
      <c r="D900" s="51" t="s">
        <v>63</v>
      </c>
      <c r="E900" s="51" t="s">
        <v>48</v>
      </c>
      <c r="F900" s="51">
        <v>20</v>
      </c>
      <c r="G900" s="51">
        <v>7545</v>
      </c>
    </row>
    <row r="901" spans="1:7">
      <c r="A901" s="51">
        <v>68</v>
      </c>
      <c r="B901" s="51" t="s">
        <v>192</v>
      </c>
      <c r="C901" s="51" t="s">
        <v>1281</v>
      </c>
      <c r="D901" s="51" t="s">
        <v>63</v>
      </c>
      <c r="E901" s="51" t="s">
        <v>49</v>
      </c>
      <c r="F901" s="51">
        <v>27</v>
      </c>
      <c r="G901" s="51">
        <v>7545</v>
      </c>
    </row>
    <row r="902" spans="1:7">
      <c r="A902" s="51">
        <v>68</v>
      </c>
      <c r="B902" s="51" t="s">
        <v>192</v>
      </c>
      <c r="C902" s="51" t="s">
        <v>1281</v>
      </c>
      <c r="D902" s="51" t="s">
        <v>63</v>
      </c>
      <c r="E902" s="51" t="s">
        <v>50</v>
      </c>
      <c r="F902" s="51">
        <v>36</v>
      </c>
      <c r="G902" s="51">
        <v>7545</v>
      </c>
    </row>
    <row r="903" spans="1:7">
      <c r="A903" s="51">
        <v>68</v>
      </c>
      <c r="B903" s="51" t="s">
        <v>192</v>
      </c>
      <c r="C903" s="51" t="s">
        <v>1281</v>
      </c>
      <c r="D903" s="51" t="s">
        <v>63</v>
      </c>
      <c r="E903" s="51" t="s">
        <v>51</v>
      </c>
      <c r="F903" s="51">
        <v>64</v>
      </c>
      <c r="G903" s="51">
        <v>7545</v>
      </c>
    </row>
    <row r="904" spans="1:7">
      <c r="A904" s="51">
        <v>68</v>
      </c>
      <c r="B904" s="51" t="s">
        <v>192</v>
      </c>
      <c r="C904" s="51" t="s">
        <v>1281</v>
      </c>
      <c r="D904" s="51" t="s">
        <v>63</v>
      </c>
      <c r="E904" s="51" t="s">
        <v>52</v>
      </c>
      <c r="F904" s="51">
        <v>907</v>
      </c>
      <c r="G904" s="51">
        <v>7545</v>
      </c>
    </row>
    <row r="905" spans="1:7">
      <c r="A905" s="51">
        <v>68</v>
      </c>
      <c r="B905" s="51" t="s">
        <v>192</v>
      </c>
      <c r="C905" s="51" t="s">
        <v>1281</v>
      </c>
      <c r="D905" s="51" t="s">
        <v>63</v>
      </c>
      <c r="E905" s="51" t="s">
        <v>1272</v>
      </c>
      <c r="F905" s="51">
        <v>6491</v>
      </c>
      <c r="G905" s="51">
        <v>7545</v>
      </c>
    </row>
    <row r="906" spans="1:7">
      <c r="A906" s="51">
        <v>68</v>
      </c>
      <c r="B906" s="51" t="s">
        <v>192</v>
      </c>
      <c r="C906" s="51" t="s">
        <v>1281</v>
      </c>
      <c r="D906" s="51" t="s">
        <v>46</v>
      </c>
      <c r="E906" s="51" t="s">
        <v>48</v>
      </c>
      <c r="F906" s="51">
        <v>18</v>
      </c>
      <c r="G906" s="51">
        <v>7931</v>
      </c>
    </row>
    <row r="907" spans="1:7">
      <c r="A907" s="51">
        <v>68</v>
      </c>
      <c r="B907" s="51" t="s">
        <v>192</v>
      </c>
      <c r="C907" s="51" t="s">
        <v>1281</v>
      </c>
      <c r="D907" s="51" t="s">
        <v>46</v>
      </c>
      <c r="E907" s="51" t="s">
        <v>49</v>
      </c>
      <c r="F907" s="51">
        <v>24</v>
      </c>
      <c r="G907" s="51">
        <v>7931</v>
      </c>
    </row>
    <row r="908" spans="1:7">
      <c r="A908" s="51">
        <v>68</v>
      </c>
      <c r="B908" s="51" t="s">
        <v>192</v>
      </c>
      <c r="C908" s="51" t="s">
        <v>1281</v>
      </c>
      <c r="D908" s="51" t="s">
        <v>46</v>
      </c>
      <c r="E908" s="51" t="s">
        <v>50</v>
      </c>
      <c r="F908" s="51">
        <v>28</v>
      </c>
      <c r="G908" s="51">
        <v>7931</v>
      </c>
    </row>
    <row r="909" spans="1:7">
      <c r="A909" s="51">
        <v>68</v>
      </c>
      <c r="B909" s="51" t="s">
        <v>192</v>
      </c>
      <c r="C909" s="51" t="s">
        <v>1281</v>
      </c>
      <c r="D909" s="51" t="s">
        <v>46</v>
      </c>
      <c r="E909" s="51" t="s">
        <v>51</v>
      </c>
      <c r="F909" s="51">
        <v>87</v>
      </c>
      <c r="G909" s="51">
        <v>7931</v>
      </c>
    </row>
    <row r="910" spans="1:7">
      <c r="A910" s="51">
        <v>68</v>
      </c>
      <c r="B910" s="51" t="s">
        <v>192</v>
      </c>
      <c r="C910" s="51" t="s">
        <v>1281</v>
      </c>
      <c r="D910" s="51" t="s">
        <v>46</v>
      </c>
      <c r="E910" s="51" t="s">
        <v>52</v>
      </c>
      <c r="F910" s="51">
        <v>798</v>
      </c>
      <c r="G910" s="51">
        <v>7931</v>
      </c>
    </row>
    <row r="911" spans="1:7">
      <c r="A911" s="51">
        <v>68</v>
      </c>
      <c r="B911" s="51" t="s">
        <v>192</v>
      </c>
      <c r="C911" s="51" t="s">
        <v>1281</v>
      </c>
      <c r="D911" s="51" t="s">
        <v>46</v>
      </c>
      <c r="E911" s="51" t="s">
        <v>1272</v>
      </c>
      <c r="F911" s="51">
        <v>6976</v>
      </c>
      <c r="G911" s="51">
        <v>7931</v>
      </c>
    </row>
    <row r="912" spans="1:7">
      <c r="A912" s="51">
        <v>68</v>
      </c>
      <c r="B912" s="51" t="s">
        <v>192</v>
      </c>
      <c r="C912" s="51" t="s">
        <v>45</v>
      </c>
      <c r="D912" s="51" t="s">
        <v>63</v>
      </c>
      <c r="E912" s="51" t="s">
        <v>48</v>
      </c>
      <c r="F912" s="51">
        <v>34</v>
      </c>
      <c r="G912" s="51"/>
    </row>
    <row r="913" spans="1:7">
      <c r="A913" s="51">
        <v>68</v>
      </c>
      <c r="B913" s="51" t="s">
        <v>192</v>
      </c>
      <c r="C913" s="51" t="s">
        <v>45</v>
      </c>
      <c r="D913" s="51" t="s">
        <v>63</v>
      </c>
      <c r="E913" s="51" t="s">
        <v>49</v>
      </c>
      <c r="F913" s="51">
        <v>3</v>
      </c>
      <c r="G913" s="51"/>
    </row>
    <row r="914" spans="1:7">
      <c r="A914" s="51">
        <v>68</v>
      </c>
      <c r="B914" s="51" t="s">
        <v>192</v>
      </c>
      <c r="C914" s="51" t="s">
        <v>45</v>
      </c>
      <c r="D914" s="51" t="s">
        <v>63</v>
      </c>
      <c r="E914" s="51" t="s">
        <v>50</v>
      </c>
      <c r="F914" s="51">
        <v>2</v>
      </c>
      <c r="G914" s="51"/>
    </row>
    <row r="915" spans="1:7">
      <c r="A915" s="51">
        <v>68</v>
      </c>
      <c r="B915" s="51" t="s">
        <v>192</v>
      </c>
      <c r="C915" s="51" t="s">
        <v>45</v>
      </c>
      <c r="D915" s="51" t="s">
        <v>63</v>
      </c>
      <c r="E915" s="51" t="s">
        <v>52</v>
      </c>
      <c r="F915" s="51">
        <v>3</v>
      </c>
      <c r="G915" s="51"/>
    </row>
    <row r="916" spans="1:7">
      <c r="A916" s="51">
        <v>68</v>
      </c>
      <c r="B916" s="51" t="s">
        <v>192</v>
      </c>
      <c r="C916" s="51" t="s">
        <v>45</v>
      </c>
      <c r="D916" s="51" t="s">
        <v>63</v>
      </c>
      <c r="E916" s="51" t="s">
        <v>1272</v>
      </c>
      <c r="F916" s="51">
        <v>26</v>
      </c>
      <c r="G916" s="51"/>
    </row>
    <row r="917" spans="1:7">
      <c r="A917" s="51">
        <v>68</v>
      </c>
      <c r="B917" s="51" t="s">
        <v>192</v>
      </c>
      <c r="C917" s="51" t="s">
        <v>45</v>
      </c>
      <c r="D917" s="51" t="s">
        <v>46</v>
      </c>
      <c r="E917" s="51" t="s">
        <v>48</v>
      </c>
      <c r="F917" s="51">
        <v>21</v>
      </c>
      <c r="G917" s="51"/>
    </row>
    <row r="918" spans="1:7">
      <c r="A918" s="51">
        <v>68</v>
      </c>
      <c r="B918" s="51" t="s">
        <v>192</v>
      </c>
      <c r="C918" s="51" t="s">
        <v>45</v>
      </c>
      <c r="D918" s="51" t="s">
        <v>46</v>
      </c>
      <c r="E918" s="51" t="s">
        <v>49</v>
      </c>
      <c r="F918" s="51">
        <v>2</v>
      </c>
      <c r="G918" s="51"/>
    </row>
    <row r="919" spans="1:7">
      <c r="A919" s="51">
        <v>68</v>
      </c>
      <c r="B919" s="51" t="s">
        <v>192</v>
      </c>
      <c r="C919" s="51" t="s">
        <v>45</v>
      </c>
      <c r="D919" s="51" t="s">
        <v>46</v>
      </c>
      <c r="E919" s="51" t="s">
        <v>51</v>
      </c>
      <c r="F919" s="51">
        <v>1</v>
      </c>
      <c r="G919" s="51"/>
    </row>
    <row r="920" spans="1:7">
      <c r="A920" s="51">
        <v>68</v>
      </c>
      <c r="B920" s="51" t="s">
        <v>192</v>
      </c>
      <c r="C920" s="51" t="s">
        <v>45</v>
      </c>
      <c r="D920" s="51" t="s">
        <v>46</v>
      </c>
      <c r="E920" s="51" t="s">
        <v>52</v>
      </c>
      <c r="F920" s="51">
        <v>8</v>
      </c>
      <c r="G920" s="51"/>
    </row>
    <row r="921" spans="1:7">
      <c r="A921" s="51">
        <v>68</v>
      </c>
      <c r="B921" s="51" t="s">
        <v>192</v>
      </c>
      <c r="C921" s="51" t="s">
        <v>45</v>
      </c>
      <c r="D921" s="51" t="s">
        <v>46</v>
      </c>
      <c r="E921" s="51" t="s">
        <v>1272</v>
      </c>
      <c r="F921" s="51">
        <v>29</v>
      </c>
      <c r="G921" s="51"/>
    </row>
    <row r="922" spans="1:7">
      <c r="A922" s="51">
        <v>70</v>
      </c>
      <c r="B922" s="51" t="s">
        <v>193</v>
      </c>
      <c r="C922" s="51" t="s">
        <v>3706</v>
      </c>
      <c r="D922" s="51" t="s">
        <v>63</v>
      </c>
      <c r="E922" s="51" t="s">
        <v>249</v>
      </c>
      <c r="F922" s="51">
        <v>4448</v>
      </c>
      <c r="G922" s="51"/>
    </row>
    <row r="923" spans="1:7">
      <c r="A923" s="51">
        <v>70</v>
      </c>
      <c r="B923" s="51" t="s">
        <v>193</v>
      </c>
      <c r="C923" s="51" t="s">
        <v>3706</v>
      </c>
      <c r="D923" s="51" t="s">
        <v>63</v>
      </c>
      <c r="E923" s="51" t="s">
        <v>1272</v>
      </c>
      <c r="F923" s="51">
        <v>1</v>
      </c>
      <c r="G923" s="51"/>
    </row>
    <row r="924" spans="1:7">
      <c r="A924" s="51">
        <v>70</v>
      </c>
      <c r="B924" s="51" t="s">
        <v>193</v>
      </c>
      <c r="C924" s="51" t="s">
        <v>3706</v>
      </c>
      <c r="D924" s="51" t="s">
        <v>46</v>
      </c>
      <c r="E924" s="51" t="s">
        <v>249</v>
      </c>
      <c r="F924" s="51">
        <v>4084</v>
      </c>
      <c r="G924" s="51"/>
    </row>
    <row r="925" spans="1:7">
      <c r="A925" s="51">
        <v>70</v>
      </c>
      <c r="B925" s="51" t="s">
        <v>193</v>
      </c>
      <c r="C925" s="51" t="s">
        <v>1280</v>
      </c>
      <c r="D925" s="51" t="s">
        <v>63</v>
      </c>
      <c r="E925" s="51" t="s">
        <v>48</v>
      </c>
      <c r="F925" s="51">
        <v>1849</v>
      </c>
      <c r="G925" s="51">
        <v>15379</v>
      </c>
    </row>
    <row r="926" spans="1:7">
      <c r="A926" s="51">
        <v>70</v>
      </c>
      <c r="B926" s="51" t="s">
        <v>193</v>
      </c>
      <c r="C926" s="51" t="s">
        <v>1280</v>
      </c>
      <c r="D926" s="51" t="s">
        <v>63</v>
      </c>
      <c r="E926" s="51" t="s">
        <v>49</v>
      </c>
      <c r="F926" s="51">
        <v>5240</v>
      </c>
      <c r="G926" s="51">
        <v>15379</v>
      </c>
    </row>
    <row r="927" spans="1:7">
      <c r="A927" s="51">
        <v>70</v>
      </c>
      <c r="B927" s="51" t="s">
        <v>193</v>
      </c>
      <c r="C927" s="51" t="s">
        <v>1280</v>
      </c>
      <c r="D927" s="51" t="s">
        <v>63</v>
      </c>
      <c r="E927" s="51" t="s">
        <v>50</v>
      </c>
      <c r="F927" s="51">
        <v>4146</v>
      </c>
      <c r="G927" s="51">
        <v>15379</v>
      </c>
    </row>
    <row r="928" spans="1:7">
      <c r="A928" s="51">
        <v>70</v>
      </c>
      <c r="B928" s="51" t="s">
        <v>193</v>
      </c>
      <c r="C928" s="51" t="s">
        <v>1280</v>
      </c>
      <c r="D928" s="51" t="s">
        <v>63</v>
      </c>
      <c r="E928" s="51" t="s">
        <v>51</v>
      </c>
      <c r="F928" s="51">
        <v>1610</v>
      </c>
      <c r="G928" s="51">
        <v>15379</v>
      </c>
    </row>
    <row r="929" spans="1:7">
      <c r="A929" s="51">
        <v>70</v>
      </c>
      <c r="B929" s="51" t="s">
        <v>193</v>
      </c>
      <c r="C929" s="51" t="s">
        <v>1280</v>
      </c>
      <c r="D929" s="51" t="s">
        <v>63</v>
      </c>
      <c r="E929" s="51" t="s">
        <v>52</v>
      </c>
      <c r="F929" s="51">
        <v>1585</v>
      </c>
      <c r="G929" s="51">
        <v>15379</v>
      </c>
    </row>
    <row r="930" spans="1:7">
      <c r="A930" s="51">
        <v>70</v>
      </c>
      <c r="B930" s="51" t="s">
        <v>193</v>
      </c>
      <c r="C930" s="51" t="s">
        <v>1280</v>
      </c>
      <c r="D930" s="51" t="s">
        <v>63</v>
      </c>
      <c r="E930" s="51" t="s">
        <v>1272</v>
      </c>
      <c r="F930" s="51">
        <v>949</v>
      </c>
      <c r="G930" s="51">
        <v>15379</v>
      </c>
    </row>
    <row r="931" spans="1:7">
      <c r="A931" s="51">
        <v>70</v>
      </c>
      <c r="B931" s="51" t="s">
        <v>193</v>
      </c>
      <c r="C931" s="51" t="s">
        <v>1280</v>
      </c>
      <c r="D931" s="51" t="s">
        <v>46</v>
      </c>
      <c r="E931" s="51" t="s">
        <v>48</v>
      </c>
      <c r="F931" s="51">
        <v>1856</v>
      </c>
      <c r="G931" s="51">
        <v>15389</v>
      </c>
    </row>
    <row r="932" spans="1:7">
      <c r="A932" s="51">
        <v>70</v>
      </c>
      <c r="B932" s="51" t="s">
        <v>193</v>
      </c>
      <c r="C932" s="51" t="s">
        <v>1280</v>
      </c>
      <c r="D932" s="51" t="s">
        <v>46</v>
      </c>
      <c r="E932" s="51" t="s">
        <v>49</v>
      </c>
      <c r="F932" s="51">
        <v>4957</v>
      </c>
      <c r="G932" s="51">
        <v>15389</v>
      </c>
    </row>
    <row r="933" spans="1:7">
      <c r="A933" s="51">
        <v>70</v>
      </c>
      <c r="B933" s="51" t="s">
        <v>193</v>
      </c>
      <c r="C933" s="51" t="s">
        <v>1280</v>
      </c>
      <c r="D933" s="51" t="s">
        <v>46</v>
      </c>
      <c r="E933" s="51" t="s">
        <v>50</v>
      </c>
      <c r="F933" s="51">
        <v>4135</v>
      </c>
      <c r="G933" s="51">
        <v>15389</v>
      </c>
    </row>
    <row r="934" spans="1:7">
      <c r="A934" s="51">
        <v>70</v>
      </c>
      <c r="B934" s="51" t="s">
        <v>193</v>
      </c>
      <c r="C934" s="51" t="s">
        <v>1280</v>
      </c>
      <c r="D934" s="51" t="s">
        <v>46</v>
      </c>
      <c r="E934" s="51" t="s">
        <v>51</v>
      </c>
      <c r="F934" s="51">
        <v>1487</v>
      </c>
      <c r="G934" s="51">
        <v>15389</v>
      </c>
    </row>
    <row r="935" spans="1:7">
      <c r="A935" s="51">
        <v>70</v>
      </c>
      <c r="B935" s="51" t="s">
        <v>193</v>
      </c>
      <c r="C935" s="51" t="s">
        <v>1280</v>
      </c>
      <c r="D935" s="51" t="s">
        <v>46</v>
      </c>
      <c r="E935" s="51" t="s">
        <v>52</v>
      </c>
      <c r="F935" s="51">
        <v>1683</v>
      </c>
      <c r="G935" s="51">
        <v>15389</v>
      </c>
    </row>
    <row r="936" spans="1:7">
      <c r="A936" s="51">
        <v>70</v>
      </c>
      <c r="B936" s="51" t="s">
        <v>193</v>
      </c>
      <c r="C936" s="51" t="s">
        <v>1280</v>
      </c>
      <c r="D936" s="51" t="s">
        <v>46</v>
      </c>
      <c r="E936" s="51" t="s">
        <v>1272</v>
      </c>
      <c r="F936" s="51">
        <v>1271</v>
      </c>
      <c r="G936" s="51">
        <v>15389</v>
      </c>
    </row>
    <row r="937" spans="1:7">
      <c r="A937" s="51">
        <v>70</v>
      </c>
      <c r="B937" s="51" t="s">
        <v>193</v>
      </c>
      <c r="C937" s="51" t="s">
        <v>1281</v>
      </c>
      <c r="D937" s="51" t="s">
        <v>63</v>
      </c>
      <c r="E937" s="51" t="s">
        <v>48</v>
      </c>
      <c r="F937" s="51">
        <v>154</v>
      </c>
      <c r="G937" s="51">
        <v>31872</v>
      </c>
    </row>
    <row r="938" spans="1:7">
      <c r="A938" s="51">
        <v>70</v>
      </c>
      <c r="B938" s="51" t="s">
        <v>193</v>
      </c>
      <c r="C938" s="51" t="s">
        <v>1281</v>
      </c>
      <c r="D938" s="51" t="s">
        <v>63</v>
      </c>
      <c r="E938" s="51" t="s">
        <v>49</v>
      </c>
      <c r="F938" s="51">
        <v>226</v>
      </c>
      <c r="G938" s="51">
        <v>31872</v>
      </c>
    </row>
    <row r="939" spans="1:7">
      <c r="A939" s="51">
        <v>70</v>
      </c>
      <c r="B939" s="51" t="s">
        <v>193</v>
      </c>
      <c r="C939" s="51" t="s">
        <v>1281</v>
      </c>
      <c r="D939" s="51" t="s">
        <v>63</v>
      </c>
      <c r="E939" s="51" t="s">
        <v>50</v>
      </c>
      <c r="F939" s="51">
        <v>475</v>
      </c>
      <c r="G939" s="51">
        <v>31872</v>
      </c>
    </row>
    <row r="940" spans="1:7">
      <c r="A940" s="51">
        <v>70</v>
      </c>
      <c r="B940" s="51" t="s">
        <v>193</v>
      </c>
      <c r="C940" s="51" t="s">
        <v>1281</v>
      </c>
      <c r="D940" s="51" t="s">
        <v>63</v>
      </c>
      <c r="E940" s="51" t="s">
        <v>51</v>
      </c>
      <c r="F940" s="51">
        <v>700</v>
      </c>
      <c r="G940" s="51">
        <v>31872</v>
      </c>
    </row>
    <row r="941" spans="1:7">
      <c r="A941" s="51">
        <v>70</v>
      </c>
      <c r="B941" s="51" t="s">
        <v>193</v>
      </c>
      <c r="C941" s="51" t="s">
        <v>1281</v>
      </c>
      <c r="D941" s="51" t="s">
        <v>63</v>
      </c>
      <c r="E941" s="51" t="s">
        <v>52</v>
      </c>
      <c r="F941" s="51">
        <v>4613</v>
      </c>
      <c r="G941" s="51">
        <v>31872</v>
      </c>
    </row>
    <row r="942" spans="1:7">
      <c r="A942" s="51">
        <v>70</v>
      </c>
      <c r="B942" s="51" t="s">
        <v>193</v>
      </c>
      <c r="C942" s="51" t="s">
        <v>1281</v>
      </c>
      <c r="D942" s="51" t="s">
        <v>63</v>
      </c>
      <c r="E942" s="51" t="s">
        <v>1272</v>
      </c>
      <c r="F942" s="51">
        <v>25704</v>
      </c>
      <c r="G942" s="51">
        <v>31872</v>
      </c>
    </row>
    <row r="943" spans="1:7">
      <c r="A943" s="51">
        <v>70</v>
      </c>
      <c r="B943" s="51" t="s">
        <v>193</v>
      </c>
      <c r="C943" s="51" t="s">
        <v>1281</v>
      </c>
      <c r="D943" s="51" t="s">
        <v>46</v>
      </c>
      <c r="E943" s="51" t="s">
        <v>48</v>
      </c>
      <c r="F943" s="51">
        <v>152</v>
      </c>
      <c r="G943" s="51">
        <v>31428</v>
      </c>
    </row>
    <row r="944" spans="1:7">
      <c r="A944" s="51">
        <v>70</v>
      </c>
      <c r="B944" s="51" t="s">
        <v>193</v>
      </c>
      <c r="C944" s="51" t="s">
        <v>1281</v>
      </c>
      <c r="D944" s="51" t="s">
        <v>46</v>
      </c>
      <c r="E944" s="51" t="s">
        <v>49</v>
      </c>
      <c r="F944" s="51">
        <v>160</v>
      </c>
      <c r="G944" s="51">
        <v>31428</v>
      </c>
    </row>
    <row r="945" spans="1:7">
      <c r="A945" s="51">
        <v>70</v>
      </c>
      <c r="B945" s="51" t="s">
        <v>193</v>
      </c>
      <c r="C945" s="51" t="s">
        <v>1281</v>
      </c>
      <c r="D945" s="51" t="s">
        <v>46</v>
      </c>
      <c r="E945" s="51" t="s">
        <v>50</v>
      </c>
      <c r="F945" s="51">
        <v>317</v>
      </c>
      <c r="G945" s="51">
        <v>31428</v>
      </c>
    </row>
    <row r="946" spans="1:7">
      <c r="A946" s="51">
        <v>70</v>
      </c>
      <c r="B946" s="51" t="s">
        <v>193</v>
      </c>
      <c r="C946" s="51" t="s">
        <v>1281</v>
      </c>
      <c r="D946" s="51" t="s">
        <v>46</v>
      </c>
      <c r="E946" s="51" t="s">
        <v>51</v>
      </c>
      <c r="F946" s="51">
        <v>600</v>
      </c>
      <c r="G946" s="51">
        <v>31428</v>
      </c>
    </row>
    <row r="947" spans="1:7">
      <c r="A947" s="51">
        <v>70</v>
      </c>
      <c r="B947" s="51" t="s">
        <v>193</v>
      </c>
      <c r="C947" s="51" t="s">
        <v>1281</v>
      </c>
      <c r="D947" s="51" t="s">
        <v>46</v>
      </c>
      <c r="E947" s="51" t="s">
        <v>52</v>
      </c>
      <c r="F947" s="51">
        <v>4174</v>
      </c>
      <c r="G947" s="51">
        <v>31428</v>
      </c>
    </row>
    <row r="948" spans="1:7">
      <c r="A948" s="51">
        <v>70</v>
      </c>
      <c r="B948" s="51" t="s">
        <v>193</v>
      </c>
      <c r="C948" s="51" t="s">
        <v>1281</v>
      </c>
      <c r="D948" s="51" t="s">
        <v>46</v>
      </c>
      <c r="E948" s="51" t="s">
        <v>1272</v>
      </c>
      <c r="F948" s="51">
        <v>26025</v>
      </c>
      <c r="G948" s="51">
        <v>31428</v>
      </c>
    </row>
    <row r="949" spans="1:7">
      <c r="A949" s="51">
        <v>70</v>
      </c>
      <c r="B949" s="51" t="s">
        <v>193</v>
      </c>
      <c r="C949" s="51" t="s">
        <v>45</v>
      </c>
      <c r="D949" s="51" t="s">
        <v>63</v>
      </c>
      <c r="E949" s="51" t="s">
        <v>48</v>
      </c>
      <c r="F949" s="51">
        <v>56</v>
      </c>
      <c r="G949" s="51"/>
    </row>
    <row r="950" spans="1:7">
      <c r="A950" s="51">
        <v>70</v>
      </c>
      <c r="B950" s="51" t="s">
        <v>193</v>
      </c>
      <c r="C950" s="51" t="s">
        <v>45</v>
      </c>
      <c r="D950" s="51" t="s">
        <v>63</v>
      </c>
      <c r="E950" s="51" t="s">
        <v>49</v>
      </c>
      <c r="F950" s="51">
        <v>8</v>
      </c>
      <c r="G950" s="51"/>
    </row>
    <row r="951" spans="1:7">
      <c r="A951" s="51">
        <v>70</v>
      </c>
      <c r="B951" s="51" t="s">
        <v>193</v>
      </c>
      <c r="C951" s="51" t="s">
        <v>45</v>
      </c>
      <c r="D951" s="51" t="s">
        <v>63</v>
      </c>
      <c r="E951" s="51" t="s">
        <v>50</v>
      </c>
      <c r="F951" s="51">
        <v>3</v>
      </c>
      <c r="G951" s="51"/>
    </row>
    <row r="952" spans="1:7">
      <c r="A952" s="51">
        <v>70</v>
      </c>
      <c r="B952" s="51" t="s">
        <v>193</v>
      </c>
      <c r="C952" s="51" t="s">
        <v>45</v>
      </c>
      <c r="D952" s="51" t="s">
        <v>63</v>
      </c>
      <c r="E952" s="51" t="s">
        <v>51</v>
      </c>
      <c r="F952" s="51">
        <v>1</v>
      </c>
      <c r="G952" s="51"/>
    </row>
    <row r="953" spans="1:7">
      <c r="A953" s="51">
        <v>70</v>
      </c>
      <c r="B953" s="51" t="s">
        <v>193</v>
      </c>
      <c r="C953" s="51" t="s">
        <v>45</v>
      </c>
      <c r="D953" s="51" t="s">
        <v>63</v>
      </c>
      <c r="E953" s="51" t="s">
        <v>52</v>
      </c>
      <c r="F953" s="51">
        <v>11</v>
      </c>
      <c r="G953" s="51"/>
    </row>
    <row r="954" spans="1:7">
      <c r="A954" s="51">
        <v>70</v>
      </c>
      <c r="B954" s="51" t="s">
        <v>193</v>
      </c>
      <c r="C954" s="51" t="s">
        <v>45</v>
      </c>
      <c r="D954" s="51" t="s">
        <v>63</v>
      </c>
      <c r="E954" s="51" t="s">
        <v>1272</v>
      </c>
      <c r="F954" s="51">
        <v>38</v>
      </c>
      <c r="G954" s="51"/>
    </row>
    <row r="955" spans="1:7">
      <c r="A955" s="51">
        <v>70</v>
      </c>
      <c r="B955" s="51" t="s">
        <v>193</v>
      </c>
      <c r="C955" s="51" t="s">
        <v>45</v>
      </c>
      <c r="D955" s="51" t="s">
        <v>46</v>
      </c>
      <c r="E955" s="51" t="s">
        <v>48</v>
      </c>
      <c r="F955" s="51">
        <v>65</v>
      </c>
      <c r="G955" s="51"/>
    </row>
    <row r="956" spans="1:7">
      <c r="A956" s="51">
        <v>70</v>
      </c>
      <c r="B956" s="51" t="s">
        <v>193</v>
      </c>
      <c r="C956" s="51" t="s">
        <v>45</v>
      </c>
      <c r="D956" s="51" t="s">
        <v>46</v>
      </c>
      <c r="E956" s="51" t="s">
        <v>49</v>
      </c>
      <c r="F956" s="51">
        <v>6</v>
      </c>
      <c r="G956" s="51"/>
    </row>
    <row r="957" spans="1:7">
      <c r="A957" s="51">
        <v>70</v>
      </c>
      <c r="B957" s="51" t="s">
        <v>193</v>
      </c>
      <c r="C957" s="51" t="s">
        <v>45</v>
      </c>
      <c r="D957" s="51" t="s">
        <v>46</v>
      </c>
      <c r="E957" s="51" t="s">
        <v>50</v>
      </c>
      <c r="F957" s="51">
        <v>3</v>
      </c>
      <c r="G957" s="51"/>
    </row>
    <row r="958" spans="1:7">
      <c r="A958" s="51">
        <v>70</v>
      </c>
      <c r="B958" s="51" t="s">
        <v>193</v>
      </c>
      <c r="C958" s="51" t="s">
        <v>45</v>
      </c>
      <c r="D958" s="51" t="s">
        <v>46</v>
      </c>
      <c r="E958" s="51" t="s">
        <v>52</v>
      </c>
      <c r="F958" s="51">
        <v>10</v>
      </c>
      <c r="G958" s="51"/>
    </row>
    <row r="959" spans="1:7">
      <c r="A959" s="51">
        <v>70</v>
      </c>
      <c r="B959" s="51" t="s">
        <v>193</v>
      </c>
      <c r="C959" s="51" t="s">
        <v>45</v>
      </c>
      <c r="D959" s="51" t="s">
        <v>46</v>
      </c>
      <c r="E959" s="51" t="s">
        <v>1272</v>
      </c>
      <c r="F959" s="51">
        <v>34</v>
      </c>
      <c r="G959" s="51"/>
    </row>
    <row r="960" spans="1:7">
      <c r="A960" s="51">
        <v>73</v>
      </c>
      <c r="B960" s="51" t="s">
        <v>194</v>
      </c>
      <c r="C960" s="51" t="s">
        <v>3706</v>
      </c>
      <c r="D960" s="51" t="s">
        <v>63</v>
      </c>
      <c r="E960" s="51" t="s">
        <v>249</v>
      </c>
      <c r="F960" s="51">
        <v>173</v>
      </c>
      <c r="G960" s="51"/>
    </row>
    <row r="961" spans="1:7">
      <c r="A961" s="51">
        <v>73</v>
      </c>
      <c r="B961" s="51" t="s">
        <v>194</v>
      </c>
      <c r="C961" s="51" t="s">
        <v>3706</v>
      </c>
      <c r="D961" s="51" t="s">
        <v>63</v>
      </c>
      <c r="E961" s="51" t="s">
        <v>51</v>
      </c>
      <c r="F961" s="51">
        <v>1</v>
      </c>
      <c r="G961" s="51"/>
    </row>
    <row r="962" spans="1:7">
      <c r="A962" s="51">
        <v>73</v>
      </c>
      <c r="B962" s="51" t="s">
        <v>194</v>
      </c>
      <c r="C962" s="51" t="s">
        <v>3706</v>
      </c>
      <c r="D962" s="51" t="s">
        <v>63</v>
      </c>
      <c r="E962" s="51" t="s">
        <v>52</v>
      </c>
      <c r="F962" s="51">
        <v>8</v>
      </c>
      <c r="G962" s="51"/>
    </row>
    <row r="963" spans="1:7">
      <c r="A963" s="51">
        <v>73</v>
      </c>
      <c r="B963" s="51" t="s">
        <v>194</v>
      </c>
      <c r="C963" s="51" t="s">
        <v>3706</v>
      </c>
      <c r="D963" s="51" t="s">
        <v>63</v>
      </c>
      <c r="E963" s="51" t="s">
        <v>1272</v>
      </c>
      <c r="F963" s="51">
        <v>109</v>
      </c>
      <c r="G963" s="51"/>
    </row>
    <row r="964" spans="1:7">
      <c r="A964" s="51">
        <v>73</v>
      </c>
      <c r="B964" s="51" t="s">
        <v>194</v>
      </c>
      <c r="C964" s="51" t="s">
        <v>3706</v>
      </c>
      <c r="D964" s="51" t="s">
        <v>46</v>
      </c>
      <c r="E964" s="51" t="s">
        <v>249</v>
      </c>
      <c r="F964" s="51">
        <v>133</v>
      </c>
      <c r="G964" s="51"/>
    </row>
    <row r="965" spans="1:7">
      <c r="A965" s="51">
        <v>73</v>
      </c>
      <c r="B965" s="51" t="s">
        <v>194</v>
      </c>
      <c r="C965" s="51" t="s">
        <v>3706</v>
      </c>
      <c r="D965" s="51" t="s">
        <v>46</v>
      </c>
      <c r="E965" s="51" t="s">
        <v>1272</v>
      </c>
      <c r="F965" s="51">
        <v>1</v>
      </c>
      <c r="G965" s="51"/>
    </row>
    <row r="966" spans="1:7">
      <c r="A966" s="51">
        <v>73</v>
      </c>
      <c r="B966" s="51" t="s">
        <v>194</v>
      </c>
      <c r="C966" s="51" t="s">
        <v>1280</v>
      </c>
      <c r="D966" s="51" t="s">
        <v>63</v>
      </c>
      <c r="E966" s="51" t="s">
        <v>48</v>
      </c>
      <c r="F966" s="51">
        <v>61</v>
      </c>
      <c r="G966" s="51">
        <v>729</v>
      </c>
    </row>
    <row r="967" spans="1:7">
      <c r="A967" s="51">
        <v>73</v>
      </c>
      <c r="B967" s="51" t="s">
        <v>194</v>
      </c>
      <c r="C967" s="51" t="s">
        <v>1280</v>
      </c>
      <c r="D967" s="51" t="s">
        <v>63</v>
      </c>
      <c r="E967" s="51" t="s">
        <v>49</v>
      </c>
      <c r="F967" s="51">
        <v>175</v>
      </c>
      <c r="G967" s="51">
        <v>729</v>
      </c>
    </row>
    <row r="968" spans="1:7">
      <c r="A968" s="51">
        <v>73</v>
      </c>
      <c r="B968" s="51" t="s">
        <v>194</v>
      </c>
      <c r="C968" s="51" t="s">
        <v>1280</v>
      </c>
      <c r="D968" s="51" t="s">
        <v>63</v>
      </c>
      <c r="E968" s="51" t="s">
        <v>50</v>
      </c>
      <c r="F968" s="51">
        <v>119</v>
      </c>
      <c r="G968" s="51">
        <v>729</v>
      </c>
    </row>
    <row r="969" spans="1:7">
      <c r="A969" s="51">
        <v>73</v>
      </c>
      <c r="B969" s="51" t="s">
        <v>194</v>
      </c>
      <c r="C969" s="51" t="s">
        <v>1280</v>
      </c>
      <c r="D969" s="51" t="s">
        <v>63</v>
      </c>
      <c r="E969" s="51" t="s">
        <v>51</v>
      </c>
      <c r="F969" s="51">
        <v>55</v>
      </c>
      <c r="G969" s="51">
        <v>729</v>
      </c>
    </row>
    <row r="970" spans="1:7">
      <c r="A970" s="51">
        <v>73</v>
      </c>
      <c r="B970" s="51" t="s">
        <v>194</v>
      </c>
      <c r="C970" s="51" t="s">
        <v>1280</v>
      </c>
      <c r="D970" s="51" t="s">
        <v>63</v>
      </c>
      <c r="E970" s="51" t="s">
        <v>52</v>
      </c>
      <c r="F970" s="51">
        <v>134</v>
      </c>
      <c r="G970" s="51">
        <v>729</v>
      </c>
    </row>
    <row r="971" spans="1:7">
      <c r="A971" s="51">
        <v>73</v>
      </c>
      <c r="B971" s="51" t="s">
        <v>194</v>
      </c>
      <c r="C971" s="51" t="s">
        <v>1280</v>
      </c>
      <c r="D971" s="51" t="s">
        <v>63</v>
      </c>
      <c r="E971" s="51" t="s">
        <v>1272</v>
      </c>
      <c r="F971" s="51">
        <v>185</v>
      </c>
      <c r="G971" s="51">
        <v>729</v>
      </c>
    </row>
    <row r="972" spans="1:7">
      <c r="A972" s="51">
        <v>73</v>
      </c>
      <c r="B972" s="51" t="s">
        <v>194</v>
      </c>
      <c r="C972" s="51" t="s">
        <v>1280</v>
      </c>
      <c r="D972" s="51" t="s">
        <v>46</v>
      </c>
      <c r="E972" s="51" t="s">
        <v>48</v>
      </c>
      <c r="F972" s="51">
        <v>50</v>
      </c>
      <c r="G972" s="51">
        <v>648</v>
      </c>
    </row>
    <row r="973" spans="1:7">
      <c r="A973" s="51">
        <v>73</v>
      </c>
      <c r="B973" s="51" t="s">
        <v>194</v>
      </c>
      <c r="C973" s="51" t="s">
        <v>1280</v>
      </c>
      <c r="D973" s="51" t="s">
        <v>46</v>
      </c>
      <c r="E973" s="51" t="s">
        <v>49</v>
      </c>
      <c r="F973" s="51">
        <v>174</v>
      </c>
      <c r="G973" s="51">
        <v>648</v>
      </c>
    </row>
    <row r="974" spans="1:7">
      <c r="A974" s="51">
        <v>73</v>
      </c>
      <c r="B974" s="51" t="s">
        <v>194</v>
      </c>
      <c r="C974" s="51" t="s">
        <v>1280</v>
      </c>
      <c r="D974" s="51" t="s">
        <v>46</v>
      </c>
      <c r="E974" s="51" t="s">
        <v>50</v>
      </c>
      <c r="F974" s="51">
        <v>129</v>
      </c>
      <c r="G974" s="51">
        <v>648</v>
      </c>
    </row>
    <row r="975" spans="1:7">
      <c r="A975" s="51">
        <v>73</v>
      </c>
      <c r="B975" s="51" t="s">
        <v>194</v>
      </c>
      <c r="C975" s="51" t="s">
        <v>1280</v>
      </c>
      <c r="D975" s="51" t="s">
        <v>46</v>
      </c>
      <c r="E975" s="51" t="s">
        <v>51</v>
      </c>
      <c r="F975" s="51">
        <v>55</v>
      </c>
      <c r="G975" s="51">
        <v>648</v>
      </c>
    </row>
    <row r="976" spans="1:7">
      <c r="A976" s="51">
        <v>73</v>
      </c>
      <c r="B976" s="51" t="s">
        <v>194</v>
      </c>
      <c r="C976" s="51" t="s">
        <v>1280</v>
      </c>
      <c r="D976" s="51" t="s">
        <v>46</v>
      </c>
      <c r="E976" s="51" t="s">
        <v>52</v>
      </c>
      <c r="F976" s="51">
        <v>110</v>
      </c>
      <c r="G976" s="51">
        <v>648</v>
      </c>
    </row>
    <row r="977" spans="1:7">
      <c r="A977" s="51">
        <v>73</v>
      </c>
      <c r="B977" s="51" t="s">
        <v>194</v>
      </c>
      <c r="C977" s="51" t="s">
        <v>1280</v>
      </c>
      <c r="D977" s="51" t="s">
        <v>46</v>
      </c>
      <c r="E977" s="51" t="s">
        <v>1272</v>
      </c>
      <c r="F977" s="51">
        <v>130</v>
      </c>
      <c r="G977" s="51">
        <v>648</v>
      </c>
    </row>
    <row r="978" spans="1:7">
      <c r="A978" s="51">
        <v>73</v>
      </c>
      <c r="B978" s="51" t="s">
        <v>194</v>
      </c>
      <c r="C978" s="51" t="s">
        <v>1281</v>
      </c>
      <c r="D978" s="51" t="s">
        <v>63</v>
      </c>
      <c r="E978" s="51" t="s">
        <v>48</v>
      </c>
      <c r="F978" s="51">
        <v>4</v>
      </c>
      <c r="G978" s="51">
        <v>1978</v>
      </c>
    </row>
    <row r="979" spans="1:7">
      <c r="A979" s="51">
        <v>73</v>
      </c>
      <c r="B979" s="51" t="s">
        <v>194</v>
      </c>
      <c r="C979" s="51" t="s">
        <v>1281</v>
      </c>
      <c r="D979" s="51" t="s">
        <v>63</v>
      </c>
      <c r="E979" s="51" t="s">
        <v>49</v>
      </c>
      <c r="F979" s="51">
        <v>8</v>
      </c>
      <c r="G979" s="51">
        <v>1978</v>
      </c>
    </row>
    <row r="980" spans="1:7">
      <c r="A980" s="51">
        <v>73</v>
      </c>
      <c r="B980" s="51" t="s">
        <v>194</v>
      </c>
      <c r="C980" s="51" t="s">
        <v>1281</v>
      </c>
      <c r="D980" s="51" t="s">
        <v>63</v>
      </c>
      <c r="E980" s="51" t="s">
        <v>50</v>
      </c>
      <c r="F980" s="51">
        <v>14</v>
      </c>
      <c r="G980" s="51">
        <v>1978</v>
      </c>
    </row>
    <row r="981" spans="1:7">
      <c r="A981" s="51">
        <v>73</v>
      </c>
      <c r="B981" s="51" t="s">
        <v>194</v>
      </c>
      <c r="C981" s="51" t="s">
        <v>1281</v>
      </c>
      <c r="D981" s="51" t="s">
        <v>63</v>
      </c>
      <c r="E981" s="51" t="s">
        <v>51</v>
      </c>
      <c r="F981" s="51">
        <v>27</v>
      </c>
      <c r="G981" s="51">
        <v>1978</v>
      </c>
    </row>
    <row r="982" spans="1:7">
      <c r="A982" s="51">
        <v>73</v>
      </c>
      <c r="B982" s="51" t="s">
        <v>194</v>
      </c>
      <c r="C982" s="51" t="s">
        <v>1281</v>
      </c>
      <c r="D982" s="51" t="s">
        <v>63</v>
      </c>
      <c r="E982" s="51" t="s">
        <v>52</v>
      </c>
      <c r="F982" s="51">
        <v>355</v>
      </c>
      <c r="G982" s="51">
        <v>1978</v>
      </c>
    </row>
    <row r="983" spans="1:7">
      <c r="A983" s="51">
        <v>73</v>
      </c>
      <c r="B983" s="51" t="s">
        <v>194</v>
      </c>
      <c r="C983" s="51" t="s">
        <v>1281</v>
      </c>
      <c r="D983" s="51" t="s">
        <v>63</v>
      </c>
      <c r="E983" s="51" t="s">
        <v>1272</v>
      </c>
      <c r="F983" s="51">
        <v>1570</v>
      </c>
      <c r="G983" s="51">
        <v>1978</v>
      </c>
    </row>
    <row r="984" spans="1:7">
      <c r="A984" s="51">
        <v>73</v>
      </c>
      <c r="B984" s="51" t="s">
        <v>194</v>
      </c>
      <c r="C984" s="51" t="s">
        <v>1281</v>
      </c>
      <c r="D984" s="51" t="s">
        <v>46</v>
      </c>
      <c r="E984" s="51" t="s">
        <v>48</v>
      </c>
      <c r="F984" s="51">
        <v>2</v>
      </c>
      <c r="G984" s="51">
        <v>1386</v>
      </c>
    </row>
    <row r="985" spans="1:7">
      <c r="A985" s="51">
        <v>73</v>
      </c>
      <c r="B985" s="51" t="s">
        <v>194</v>
      </c>
      <c r="C985" s="51" t="s">
        <v>1281</v>
      </c>
      <c r="D985" s="51" t="s">
        <v>46</v>
      </c>
      <c r="E985" s="51" t="s">
        <v>49</v>
      </c>
      <c r="F985" s="51">
        <v>2</v>
      </c>
      <c r="G985" s="51">
        <v>1386</v>
      </c>
    </row>
    <row r="986" spans="1:7">
      <c r="A986" s="51">
        <v>73</v>
      </c>
      <c r="B986" s="51" t="s">
        <v>194</v>
      </c>
      <c r="C986" s="51" t="s">
        <v>1281</v>
      </c>
      <c r="D986" s="51" t="s">
        <v>46</v>
      </c>
      <c r="E986" s="51" t="s">
        <v>50</v>
      </c>
      <c r="F986" s="51">
        <v>9</v>
      </c>
      <c r="G986" s="51">
        <v>1386</v>
      </c>
    </row>
    <row r="987" spans="1:7">
      <c r="A987" s="51">
        <v>73</v>
      </c>
      <c r="B987" s="51" t="s">
        <v>194</v>
      </c>
      <c r="C987" s="51" t="s">
        <v>1281</v>
      </c>
      <c r="D987" s="51" t="s">
        <v>46</v>
      </c>
      <c r="E987" s="51" t="s">
        <v>51</v>
      </c>
      <c r="F987" s="51">
        <v>18</v>
      </c>
      <c r="G987" s="51">
        <v>1386</v>
      </c>
    </row>
    <row r="988" spans="1:7">
      <c r="A988" s="51">
        <v>73</v>
      </c>
      <c r="B988" s="51" t="s">
        <v>194</v>
      </c>
      <c r="C988" s="51" t="s">
        <v>1281</v>
      </c>
      <c r="D988" s="51" t="s">
        <v>46</v>
      </c>
      <c r="E988" s="51" t="s">
        <v>52</v>
      </c>
      <c r="F988" s="51">
        <v>167</v>
      </c>
      <c r="G988" s="51">
        <v>1386</v>
      </c>
    </row>
    <row r="989" spans="1:7">
      <c r="A989" s="51">
        <v>73</v>
      </c>
      <c r="B989" s="51" t="s">
        <v>194</v>
      </c>
      <c r="C989" s="51" t="s">
        <v>1281</v>
      </c>
      <c r="D989" s="51" t="s">
        <v>46</v>
      </c>
      <c r="E989" s="51" t="s">
        <v>1272</v>
      </c>
      <c r="F989" s="51">
        <v>1188</v>
      </c>
      <c r="G989" s="51">
        <v>1386</v>
      </c>
    </row>
    <row r="990" spans="1:7">
      <c r="A990" s="51">
        <v>73</v>
      </c>
      <c r="B990" s="51" t="s">
        <v>194</v>
      </c>
      <c r="C990" s="51" t="s">
        <v>45</v>
      </c>
      <c r="D990" s="51" t="s">
        <v>63</v>
      </c>
      <c r="E990" s="51" t="s">
        <v>48</v>
      </c>
      <c r="F990" s="51">
        <v>13</v>
      </c>
      <c r="G990" s="51"/>
    </row>
    <row r="991" spans="1:7">
      <c r="A991" s="51">
        <v>73</v>
      </c>
      <c r="B991" s="51" t="s">
        <v>194</v>
      </c>
      <c r="C991" s="51" t="s">
        <v>45</v>
      </c>
      <c r="D991" s="51" t="s">
        <v>63</v>
      </c>
      <c r="E991" s="51" t="s">
        <v>49</v>
      </c>
      <c r="F991" s="51">
        <v>1</v>
      </c>
      <c r="G991" s="51"/>
    </row>
    <row r="992" spans="1:7">
      <c r="A992" s="51">
        <v>73</v>
      </c>
      <c r="B992" s="51" t="s">
        <v>194</v>
      </c>
      <c r="C992" s="51" t="s">
        <v>45</v>
      </c>
      <c r="D992" s="51" t="s">
        <v>63</v>
      </c>
      <c r="E992" s="51" t="s">
        <v>52</v>
      </c>
      <c r="F992" s="51">
        <v>2</v>
      </c>
      <c r="G992" s="51"/>
    </row>
    <row r="993" spans="1:7">
      <c r="A993" s="51">
        <v>73</v>
      </c>
      <c r="B993" s="51" t="s">
        <v>194</v>
      </c>
      <c r="C993" s="51" t="s">
        <v>45</v>
      </c>
      <c r="D993" s="51" t="s">
        <v>63</v>
      </c>
      <c r="E993" s="51" t="s">
        <v>1272</v>
      </c>
      <c r="F993" s="51">
        <v>8</v>
      </c>
      <c r="G993" s="51"/>
    </row>
    <row r="994" spans="1:7">
      <c r="A994" s="51">
        <v>73</v>
      </c>
      <c r="B994" s="51" t="s">
        <v>194</v>
      </c>
      <c r="C994" s="51" t="s">
        <v>45</v>
      </c>
      <c r="D994" s="51" t="s">
        <v>46</v>
      </c>
      <c r="E994" s="51" t="s">
        <v>48</v>
      </c>
      <c r="F994" s="51">
        <v>10</v>
      </c>
      <c r="G994" s="51"/>
    </row>
    <row r="995" spans="1:7">
      <c r="A995" s="51">
        <v>73</v>
      </c>
      <c r="B995" s="51" t="s">
        <v>194</v>
      </c>
      <c r="C995" s="51" t="s">
        <v>45</v>
      </c>
      <c r="D995" s="51" t="s">
        <v>46</v>
      </c>
      <c r="E995" s="51" t="s">
        <v>49</v>
      </c>
      <c r="F995" s="51">
        <v>2</v>
      </c>
      <c r="G995" s="51"/>
    </row>
    <row r="996" spans="1:7">
      <c r="A996" s="51">
        <v>73</v>
      </c>
      <c r="B996" s="51" t="s">
        <v>194</v>
      </c>
      <c r="C996" s="51" t="s">
        <v>45</v>
      </c>
      <c r="D996" s="51" t="s">
        <v>46</v>
      </c>
      <c r="E996" s="51" t="s">
        <v>50</v>
      </c>
      <c r="F996" s="51">
        <v>1</v>
      </c>
      <c r="G996" s="51"/>
    </row>
    <row r="997" spans="1:7">
      <c r="A997" s="51">
        <v>73</v>
      </c>
      <c r="B997" s="51" t="s">
        <v>194</v>
      </c>
      <c r="C997" s="51" t="s">
        <v>45</v>
      </c>
      <c r="D997" s="51" t="s">
        <v>46</v>
      </c>
      <c r="E997" s="51" t="s">
        <v>1272</v>
      </c>
      <c r="F997" s="51">
        <v>4</v>
      </c>
      <c r="G997" s="51"/>
    </row>
    <row r="998" spans="1:7">
      <c r="A998" s="51">
        <v>76</v>
      </c>
      <c r="B998" s="51" t="s">
        <v>195</v>
      </c>
      <c r="C998" s="51" t="s">
        <v>3706</v>
      </c>
      <c r="D998" s="51" t="s">
        <v>63</v>
      </c>
      <c r="E998" s="51" t="s">
        <v>249</v>
      </c>
      <c r="F998" s="51">
        <v>22583</v>
      </c>
      <c r="G998" s="51"/>
    </row>
    <row r="999" spans="1:7">
      <c r="A999" s="51">
        <v>76</v>
      </c>
      <c r="B999" s="51" t="s">
        <v>195</v>
      </c>
      <c r="C999" s="51" t="s">
        <v>3706</v>
      </c>
      <c r="D999" s="51" t="s">
        <v>63</v>
      </c>
      <c r="E999" s="51" t="s">
        <v>48</v>
      </c>
      <c r="F999" s="51">
        <v>2</v>
      </c>
      <c r="G999" s="51"/>
    </row>
    <row r="1000" spans="1:7">
      <c r="A1000" s="51">
        <v>76</v>
      </c>
      <c r="B1000" s="51" t="s">
        <v>195</v>
      </c>
      <c r="C1000" s="51" t="s">
        <v>3706</v>
      </c>
      <c r="D1000" s="51" t="s">
        <v>63</v>
      </c>
      <c r="E1000" s="51" t="s">
        <v>49</v>
      </c>
      <c r="F1000" s="51">
        <v>7</v>
      </c>
      <c r="G1000" s="51"/>
    </row>
    <row r="1001" spans="1:7">
      <c r="A1001" s="51">
        <v>76</v>
      </c>
      <c r="B1001" s="51" t="s">
        <v>195</v>
      </c>
      <c r="C1001" s="51" t="s">
        <v>3706</v>
      </c>
      <c r="D1001" s="51" t="s">
        <v>63</v>
      </c>
      <c r="E1001" s="51" t="s">
        <v>50</v>
      </c>
      <c r="F1001" s="51">
        <v>46</v>
      </c>
      <c r="G1001" s="51"/>
    </row>
    <row r="1002" spans="1:7">
      <c r="A1002" s="51">
        <v>76</v>
      </c>
      <c r="B1002" s="51" t="s">
        <v>195</v>
      </c>
      <c r="C1002" s="51" t="s">
        <v>3706</v>
      </c>
      <c r="D1002" s="51" t="s">
        <v>63</v>
      </c>
      <c r="E1002" s="51" t="s">
        <v>51</v>
      </c>
      <c r="F1002" s="51">
        <v>90</v>
      </c>
      <c r="G1002" s="51"/>
    </row>
    <row r="1003" spans="1:7">
      <c r="A1003" s="51">
        <v>76</v>
      </c>
      <c r="B1003" s="51" t="s">
        <v>195</v>
      </c>
      <c r="C1003" s="51" t="s">
        <v>3706</v>
      </c>
      <c r="D1003" s="51" t="s">
        <v>63</v>
      </c>
      <c r="E1003" s="51" t="s">
        <v>52</v>
      </c>
      <c r="F1003" s="51">
        <v>323</v>
      </c>
      <c r="G1003" s="51"/>
    </row>
    <row r="1004" spans="1:7">
      <c r="A1004" s="51">
        <v>76</v>
      </c>
      <c r="B1004" s="51" t="s">
        <v>195</v>
      </c>
      <c r="C1004" s="51" t="s">
        <v>3706</v>
      </c>
      <c r="D1004" s="51" t="s">
        <v>63</v>
      </c>
      <c r="E1004" s="51" t="s">
        <v>1272</v>
      </c>
      <c r="F1004" s="51">
        <v>1389</v>
      </c>
      <c r="G1004" s="51"/>
    </row>
    <row r="1005" spans="1:7">
      <c r="A1005" s="51">
        <v>76</v>
      </c>
      <c r="B1005" s="51" t="s">
        <v>195</v>
      </c>
      <c r="C1005" s="51" t="s">
        <v>3706</v>
      </c>
      <c r="D1005" s="51" t="s">
        <v>46</v>
      </c>
      <c r="E1005" s="51" t="s">
        <v>249</v>
      </c>
      <c r="F1005" s="51">
        <v>21834</v>
      </c>
      <c r="G1005" s="51"/>
    </row>
    <row r="1006" spans="1:7">
      <c r="A1006" s="51">
        <v>76</v>
      </c>
      <c r="B1006" s="51" t="s">
        <v>195</v>
      </c>
      <c r="C1006" s="51" t="s">
        <v>3706</v>
      </c>
      <c r="D1006" s="51" t="s">
        <v>46</v>
      </c>
      <c r="E1006" s="51" t="s">
        <v>48</v>
      </c>
      <c r="F1006" s="51">
        <v>1</v>
      </c>
      <c r="G1006" s="51"/>
    </row>
    <row r="1007" spans="1:7">
      <c r="A1007" s="51">
        <v>76</v>
      </c>
      <c r="B1007" s="51" t="s">
        <v>195</v>
      </c>
      <c r="C1007" s="51" t="s">
        <v>3706</v>
      </c>
      <c r="D1007" s="51" t="s">
        <v>46</v>
      </c>
      <c r="E1007" s="51" t="s">
        <v>49</v>
      </c>
      <c r="F1007" s="51">
        <v>18</v>
      </c>
      <c r="G1007" s="51"/>
    </row>
    <row r="1008" spans="1:7">
      <c r="A1008" s="51">
        <v>76</v>
      </c>
      <c r="B1008" s="51" t="s">
        <v>195</v>
      </c>
      <c r="C1008" s="51" t="s">
        <v>3706</v>
      </c>
      <c r="D1008" s="51" t="s">
        <v>46</v>
      </c>
      <c r="E1008" s="51" t="s">
        <v>50</v>
      </c>
      <c r="F1008" s="51">
        <v>32</v>
      </c>
      <c r="G1008" s="51"/>
    </row>
    <row r="1009" spans="1:7">
      <c r="A1009" s="51">
        <v>76</v>
      </c>
      <c r="B1009" s="51" t="s">
        <v>195</v>
      </c>
      <c r="C1009" s="51" t="s">
        <v>3706</v>
      </c>
      <c r="D1009" s="51" t="s">
        <v>46</v>
      </c>
      <c r="E1009" s="51" t="s">
        <v>51</v>
      </c>
      <c r="F1009" s="51">
        <v>18</v>
      </c>
      <c r="G1009" s="51"/>
    </row>
    <row r="1010" spans="1:7">
      <c r="A1010" s="51">
        <v>76</v>
      </c>
      <c r="B1010" s="51" t="s">
        <v>195</v>
      </c>
      <c r="C1010" s="51" t="s">
        <v>3706</v>
      </c>
      <c r="D1010" s="51" t="s">
        <v>46</v>
      </c>
      <c r="E1010" s="51" t="s">
        <v>52</v>
      </c>
      <c r="F1010" s="51">
        <v>35</v>
      </c>
      <c r="G1010" s="51"/>
    </row>
    <row r="1011" spans="1:7">
      <c r="A1011" s="51">
        <v>76</v>
      </c>
      <c r="B1011" s="51" t="s">
        <v>195</v>
      </c>
      <c r="C1011" s="51" t="s">
        <v>3706</v>
      </c>
      <c r="D1011" s="51" t="s">
        <v>46</v>
      </c>
      <c r="E1011" s="51" t="s">
        <v>1272</v>
      </c>
      <c r="F1011" s="51">
        <v>223</v>
      </c>
      <c r="G1011" s="51"/>
    </row>
    <row r="1012" spans="1:7">
      <c r="A1012" s="51">
        <v>76</v>
      </c>
      <c r="B1012" s="51" t="s">
        <v>195</v>
      </c>
      <c r="C1012" s="51" t="s">
        <v>1280</v>
      </c>
      <c r="D1012" s="51" t="s">
        <v>63</v>
      </c>
      <c r="E1012" s="51" t="s">
        <v>48</v>
      </c>
      <c r="F1012" s="51">
        <v>8647</v>
      </c>
      <c r="G1012" s="51">
        <v>88258</v>
      </c>
    </row>
    <row r="1013" spans="1:7">
      <c r="A1013" s="51">
        <v>76</v>
      </c>
      <c r="B1013" s="51" t="s">
        <v>195</v>
      </c>
      <c r="C1013" s="51" t="s">
        <v>1280</v>
      </c>
      <c r="D1013" s="51" t="s">
        <v>63</v>
      </c>
      <c r="E1013" s="51" t="s">
        <v>49</v>
      </c>
      <c r="F1013" s="51">
        <v>26173</v>
      </c>
      <c r="G1013" s="51">
        <v>88258</v>
      </c>
    </row>
    <row r="1014" spans="1:7">
      <c r="A1014" s="51">
        <v>76</v>
      </c>
      <c r="B1014" s="51" t="s">
        <v>195</v>
      </c>
      <c r="C1014" s="51" t="s">
        <v>1280</v>
      </c>
      <c r="D1014" s="51" t="s">
        <v>63</v>
      </c>
      <c r="E1014" s="51" t="s">
        <v>50</v>
      </c>
      <c r="F1014" s="51">
        <v>21076</v>
      </c>
      <c r="G1014" s="51">
        <v>88258</v>
      </c>
    </row>
    <row r="1015" spans="1:7">
      <c r="A1015" s="51">
        <v>76</v>
      </c>
      <c r="B1015" s="51" t="s">
        <v>195</v>
      </c>
      <c r="C1015" s="51" t="s">
        <v>1280</v>
      </c>
      <c r="D1015" s="51" t="s">
        <v>63</v>
      </c>
      <c r="E1015" s="51" t="s">
        <v>51</v>
      </c>
      <c r="F1015" s="51">
        <v>8858</v>
      </c>
      <c r="G1015" s="51">
        <v>88258</v>
      </c>
    </row>
    <row r="1016" spans="1:7">
      <c r="A1016" s="51">
        <v>76</v>
      </c>
      <c r="B1016" s="51" t="s">
        <v>195</v>
      </c>
      <c r="C1016" s="51" t="s">
        <v>1280</v>
      </c>
      <c r="D1016" s="51" t="s">
        <v>63</v>
      </c>
      <c r="E1016" s="51" t="s">
        <v>52</v>
      </c>
      <c r="F1016" s="51">
        <v>12499</v>
      </c>
      <c r="G1016" s="51">
        <v>88258</v>
      </c>
    </row>
    <row r="1017" spans="1:7">
      <c r="A1017" s="51">
        <v>76</v>
      </c>
      <c r="B1017" s="51" t="s">
        <v>195</v>
      </c>
      <c r="C1017" s="51" t="s">
        <v>1280</v>
      </c>
      <c r="D1017" s="51" t="s">
        <v>63</v>
      </c>
      <c r="E1017" s="51" t="s">
        <v>1272</v>
      </c>
      <c r="F1017" s="51">
        <v>11005</v>
      </c>
      <c r="G1017" s="51">
        <v>88258</v>
      </c>
    </row>
    <row r="1018" spans="1:7">
      <c r="A1018" s="51">
        <v>76</v>
      </c>
      <c r="B1018" s="51" t="s">
        <v>195</v>
      </c>
      <c r="C1018" s="51" t="s">
        <v>1280</v>
      </c>
      <c r="D1018" s="51" t="s">
        <v>46</v>
      </c>
      <c r="E1018" s="51" t="s">
        <v>48</v>
      </c>
      <c r="F1018" s="51">
        <v>8485</v>
      </c>
      <c r="G1018" s="51">
        <v>97380</v>
      </c>
    </row>
    <row r="1019" spans="1:7">
      <c r="A1019" s="51">
        <v>76</v>
      </c>
      <c r="B1019" s="51" t="s">
        <v>195</v>
      </c>
      <c r="C1019" s="51" t="s">
        <v>1280</v>
      </c>
      <c r="D1019" s="51" t="s">
        <v>46</v>
      </c>
      <c r="E1019" s="51" t="s">
        <v>49</v>
      </c>
      <c r="F1019" s="51">
        <v>25717</v>
      </c>
      <c r="G1019" s="51">
        <v>97380</v>
      </c>
    </row>
    <row r="1020" spans="1:7">
      <c r="A1020" s="51">
        <v>76</v>
      </c>
      <c r="B1020" s="51" t="s">
        <v>195</v>
      </c>
      <c r="C1020" s="51" t="s">
        <v>1280</v>
      </c>
      <c r="D1020" s="51" t="s">
        <v>46</v>
      </c>
      <c r="E1020" s="51" t="s">
        <v>50</v>
      </c>
      <c r="F1020" s="51">
        <v>21337</v>
      </c>
      <c r="G1020" s="51">
        <v>97380</v>
      </c>
    </row>
    <row r="1021" spans="1:7">
      <c r="A1021" s="51">
        <v>76</v>
      </c>
      <c r="B1021" s="51" t="s">
        <v>195</v>
      </c>
      <c r="C1021" s="51" t="s">
        <v>1280</v>
      </c>
      <c r="D1021" s="51" t="s">
        <v>46</v>
      </c>
      <c r="E1021" s="51" t="s">
        <v>51</v>
      </c>
      <c r="F1021" s="51">
        <v>9370</v>
      </c>
      <c r="G1021" s="51">
        <v>97380</v>
      </c>
    </row>
    <row r="1022" spans="1:7">
      <c r="A1022" s="51">
        <v>76</v>
      </c>
      <c r="B1022" s="51" t="s">
        <v>195</v>
      </c>
      <c r="C1022" s="51" t="s">
        <v>1280</v>
      </c>
      <c r="D1022" s="51" t="s">
        <v>46</v>
      </c>
      <c r="E1022" s="51" t="s">
        <v>52</v>
      </c>
      <c r="F1022" s="51">
        <v>16456</v>
      </c>
      <c r="G1022" s="51">
        <v>97380</v>
      </c>
    </row>
    <row r="1023" spans="1:7">
      <c r="A1023" s="51">
        <v>76</v>
      </c>
      <c r="B1023" s="51" t="s">
        <v>195</v>
      </c>
      <c r="C1023" s="51" t="s">
        <v>1280</v>
      </c>
      <c r="D1023" s="51" t="s">
        <v>46</v>
      </c>
      <c r="E1023" s="51" t="s">
        <v>1272</v>
      </c>
      <c r="F1023" s="51">
        <v>16015</v>
      </c>
      <c r="G1023" s="51">
        <v>97380</v>
      </c>
    </row>
    <row r="1024" spans="1:7">
      <c r="A1024" s="51">
        <v>76</v>
      </c>
      <c r="B1024" s="51" t="s">
        <v>195</v>
      </c>
      <c r="C1024" s="51" t="s">
        <v>1281</v>
      </c>
      <c r="D1024" s="51" t="s">
        <v>63</v>
      </c>
      <c r="E1024" s="51" t="s">
        <v>48</v>
      </c>
      <c r="F1024" s="51">
        <v>1256</v>
      </c>
      <c r="G1024" s="51">
        <v>189203</v>
      </c>
    </row>
    <row r="1025" spans="1:7">
      <c r="A1025" s="51">
        <v>76</v>
      </c>
      <c r="B1025" s="51" t="s">
        <v>195</v>
      </c>
      <c r="C1025" s="51" t="s">
        <v>1281</v>
      </c>
      <c r="D1025" s="51" t="s">
        <v>63</v>
      </c>
      <c r="E1025" s="51" t="s">
        <v>49</v>
      </c>
      <c r="F1025" s="51">
        <v>1698</v>
      </c>
      <c r="G1025" s="51">
        <v>189203</v>
      </c>
    </row>
    <row r="1026" spans="1:7">
      <c r="A1026" s="51">
        <v>76</v>
      </c>
      <c r="B1026" s="51" t="s">
        <v>195</v>
      </c>
      <c r="C1026" s="51" t="s">
        <v>1281</v>
      </c>
      <c r="D1026" s="51" t="s">
        <v>63</v>
      </c>
      <c r="E1026" s="51" t="s">
        <v>50</v>
      </c>
      <c r="F1026" s="51">
        <v>2338</v>
      </c>
      <c r="G1026" s="51">
        <v>189203</v>
      </c>
    </row>
    <row r="1027" spans="1:7">
      <c r="A1027" s="51">
        <v>76</v>
      </c>
      <c r="B1027" s="51" t="s">
        <v>195</v>
      </c>
      <c r="C1027" s="51" t="s">
        <v>1281</v>
      </c>
      <c r="D1027" s="51" t="s">
        <v>63</v>
      </c>
      <c r="E1027" s="51" t="s">
        <v>51</v>
      </c>
      <c r="F1027" s="51">
        <v>2892</v>
      </c>
      <c r="G1027" s="51">
        <v>189203</v>
      </c>
    </row>
    <row r="1028" spans="1:7">
      <c r="A1028" s="51">
        <v>76</v>
      </c>
      <c r="B1028" s="51" t="s">
        <v>195</v>
      </c>
      <c r="C1028" s="51" t="s">
        <v>1281</v>
      </c>
      <c r="D1028" s="51" t="s">
        <v>63</v>
      </c>
      <c r="E1028" s="51" t="s">
        <v>52</v>
      </c>
      <c r="F1028" s="51">
        <v>28464</v>
      </c>
      <c r="G1028" s="51">
        <v>189203</v>
      </c>
    </row>
    <row r="1029" spans="1:7">
      <c r="A1029" s="51">
        <v>76</v>
      </c>
      <c r="B1029" s="51" t="s">
        <v>195</v>
      </c>
      <c r="C1029" s="51" t="s">
        <v>1281</v>
      </c>
      <c r="D1029" s="51" t="s">
        <v>63</v>
      </c>
      <c r="E1029" s="51" t="s">
        <v>1272</v>
      </c>
      <c r="F1029" s="51">
        <v>152555</v>
      </c>
      <c r="G1029" s="51">
        <v>189203</v>
      </c>
    </row>
    <row r="1030" spans="1:7">
      <c r="A1030" s="51">
        <v>76</v>
      </c>
      <c r="B1030" s="51" t="s">
        <v>195</v>
      </c>
      <c r="C1030" s="51" t="s">
        <v>1281</v>
      </c>
      <c r="D1030" s="51" t="s">
        <v>46</v>
      </c>
      <c r="E1030" s="51" t="s">
        <v>48</v>
      </c>
      <c r="F1030" s="51">
        <v>1074</v>
      </c>
      <c r="G1030" s="51">
        <v>223416</v>
      </c>
    </row>
    <row r="1031" spans="1:7">
      <c r="A1031" s="51">
        <v>76</v>
      </c>
      <c r="B1031" s="51" t="s">
        <v>195</v>
      </c>
      <c r="C1031" s="51" t="s">
        <v>1281</v>
      </c>
      <c r="D1031" s="51" t="s">
        <v>46</v>
      </c>
      <c r="E1031" s="51" t="s">
        <v>49</v>
      </c>
      <c r="F1031" s="51">
        <v>1404</v>
      </c>
      <c r="G1031" s="51">
        <v>223416</v>
      </c>
    </row>
    <row r="1032" spans="1:7">
      <c r="A1032" s="51">
        <v>76</v>
      </c>
      <c r="B1032" s="51" t="s">
        <v>195</v>
      </c>
      <c r="C1032" s="51" t="s">
        <v>1281</v>
      </c>
      <c r="D1032" s="51" t="s">
        <v>46</v>
      </c>
      <c r="E1032" s="51" t="s">
        <v>50</v>
      </c>
      <c r="F1032" s="51">
        <v>1696</v>
      </c>
      <c r="G1032" s="51">
        <v>223416</v>
      </c>
    </row>
    <row r="1033" spans="1:7">
      <c r="A1033" s="51">
        <v>76</v>
      </c>
      <c r="B1033" s="51" t="s">
        <v>195</v>
      </c>
      <c r="C1033" s="51" t="s">
        <v>1281</v>
      </c>
      <c r="D1033" s="51" t="s">
        <v>46</v>
      </c>
      <c r="E1033" s="51" t="s">
        <v>51</v>
      </c>
      <c r="F1033" s="51">
        <v>2410</v>
      </c>
      <c r="G1033" s="51">
        <v>223416</v>
      </c>
    </row>
    <row r="1034" spans="1:7">
      <c r="A1034" s="51">
        <v>76</v>
      </c>
      <c r="B1034" s="51" t="s">
        <v>195</v>
      </c>
      <c r="C1034" s="51" t="s">
        <v>1281</v>
      </c>
      <c r="D1034" s="51" t="s">
        <v>46</v>
      </c>
      <c r="E1034" s="51" t="s">
        <v>52</v>
      </c>
      <c r="F1034" s="51">
        <v>28037</v>
      </c>
      <c r="G1034" s="51">
        <v>223416</v>
      </c>
    </row>
    <row r="1035" spans="1:7">
      <c r="A1035" s="51">
        <v>76</v>
      </c>
      <c r="B1035" s="51" t="s">
        <v>195</v>
      </c>
      <c r="C1035" s="51" t="s">
        <v>1281</v>
      </c>
      <c r="D1035" s="51" t="s">
        <v>46</v>
      </c>
      <c r="E1035" s="51" t="s">
        <v>1272</v>
      </c>
      <c r="F1035" s="51">
        <v>188795</v>
      </c>
      <c r="G1035" s="51">
        <v>223416</v>
      </c>
    </row>
    <row r="1036" spans="1:7">
      <c r="A1036" s="51">
        <v>76</v>
      </c>
      <c r="B1036" s="51" t="s">
        <v>195</v>
      </c>
      <c r="C1036" s="51" t="s">
        <v>45</v>
      </c>
      <c r="D1036" s="51" t="s">
        <v>63</v>
      </c>
      <c r="E1036" s="51" t="s">
        <v>48</v>
      </c>
      <c r="F1036" s="51">
        <v>450</v>
      </c>
      <c r="G1036" s="51"/>
    </row>
    <row r="1037" spans="1:7">
      <c r="A1037" s="51">
        <v>76</v>
      </c>
      <c r="B1037" s="51" t="s">
        <v>195</v>
      </c>
      <c r="C1037" s="51" t="s">
        <v>45</v>
      </c>
      <c r="D1037" s="51" t="s">
        <v>63</v>
      </c>
      <c r="E1037" s="51" t="s">
        <v>49</v>
      </c>
      <c r="F1037" s="51">
        <v>116</v>
      </c>
      <c r="G1037" s="51"/>
    </row>
    <row r="1038" spans="1:7">
      <c r="A1038" s="51">
        <v>76</v>
      </c>
      <c r="B1038" s="51" t="s">
        <v>195</v>
      </c>
      <c r="C1038" s="51" t="s">
        <v>45</v>
      </c>
      <c r="D1038" s="51" t="s">
        <v>63</v>
      </c>
      <c r="E1038" s="51" t="s">
        <v>50</v>
      </c>
      <c r="F1038" s="51">
        <v>45</v>
      </c>
      <c r="G1038" s="51"/>
    </row>
    <row r="1039" spans="1:7">
      <c r="A1039" s="51">
        <v>76</v>
      </c>
      <c r="B1039" s="51" t="s">
        <v>195</v>
      </c>
      <c r="C1039" s="51" t="s">
        <v>45</v>
      </c>
      <c r="D1039" s="51" t="s">
        <v>63</v>
      </c>
      <c r="E1039" s="51" t="s">
        <v>51</v>
      </c>
      <c r="F1039" s="51">
        <v>21</v>
      </c>
      <c r="G1039" s="51"/>
    </row>
    <row r="1040" spans="1:7">
      <c r="A1040" s="51">
        <v>76</v>
      </c>
      <c r="B1040" s="51" t="s">
        <v>195</v>
      </c>
      <c r="C1040" s="51" t="s">
        <v>45</v>
      </c>
      <c r="D1040" s="51" t="s">
        <v>63</v>
      </c>
      <c r="E1040" s="51" t="s">
        <v>52</v>
      </c>
      <c r="F1040" s="51">
        <v>119</v>
      </c>
      <c r="G1040" s="51"/>
    </row>
    <row r="1041" spans="1:7">
      <c r="A1041" s="51">
        <v>76</v>
      </c>
      <c r="B1041" s="51" t="s">
        <v>195</v>
      </c>
      <c r="C1041" s="51" t="s">
        <v>45</v>
      </c>
      <c r="D1041" s="51" t="s">
        <v>63</v>
      </c>
      <c r="E1041" s="51" t="s">
        <v>1272</v>
      </c>
      <c r="F1041" s="51">
        <v>544</v>
      </c>
      <c r="G1041" s="51"/>
    </row>
    <row r="1042" spans="1:7">
      <c r="A1042" s="51">
        <v>76</v>
      </c>
      <c r="B1042" s="51" t="s">
        <v>195</v>
      </c>
      <c r="C1042" s="51" t="s">
        <v>45</v>
      </c>
      <c r="D1042" s="51" t="s">
        <v>46</v>
      </c>
      <c r="E1042" s="51" t="s">
        <v>48</v>
      </c>
      <c r="F1042" s="51">
        <v>438</v>
      </c>
      <c r="G1042" s="51"/>
    </row>
    <row r="1043" spans="1:7">
      <c r="A1043" s="51">
        <v>76</v>
      </c>
      <c r="B1043" s="51" t="s">
        <v>195</v>
      </c>
      <c r="C1043" s="51" t="s">
        <v>45</v>
      </c>
      <c r="D1043" s="51" t="s">
        <v>46</v>
      </c>
      <c r="E1043" s="51" t="s">
        <v>49</v>
      </c>
      <c r="F1043" s="51">
        <v>101</v>
      </c>
      <c r="G1043" s="51"/>
    </row>
    <row r="1044" spans="1:7">
      <c r="A1044" s="51">
        <v>76</v>
      </c>
      <c r="B1044" s="51" t="s">
        <v>195</v>
      </c>
      <c r="C1044" s="51" t="s">
        <v>45</v>
      </c>
      <c r="D1044" s="51" t="s">
        <v>46</v>
      </c>
      <c r="E1044" s="51" t="s">
        <v>50</v>
      </c>
      <c r="F1044" s="51">
        <v>52</v>
      </c>
      <c r="G1044" s="51"/>
    </row>
    <row r="1045" spans="1:7">
      <c r="A1045" s="51">
        <v>76</v>
      </c>
      <c r="B1045" s="51" t="s">
        <v>195</v>
      </c>
      <c r="C1045" s="51" t="s">
        <v>45</v>
      </c>
      <c r="D1045" s="51" t="s">
        <v>46</v>
      </c>
      <c r="E1045" s="51" t="s">
        <v>51</v>
      </c>
      <c r="F1045" s="51">
        <v>24</v>
      </c>
      <c r="G1045" s="51"/>
    </row>
    <row r="1046" spans="1:7">
      <c r="A1046" s="51">
        <v>76</v>
      </c>
      <c r="B1046" s="51" t="s">
        <v>195</v>
      </c>
      <c r="C1046" s="51" t="s">
        <v>45</v>
      </c>
      <c r="D1046" s="51" t="s">
        <v>46</v>
      </c>
      <c r="E1046" s="51" t="s">
        <v>52</v>
      </c>
      <c r="F1046" s="51">
        <v>138</v>
      </c>
      <c r="G1046" s="51"/>
    </row>
    <row r="1047" spans="1:7">
      <c r="A1047" s="51">
        <v>76</v>
      </c>
      <c r="B1047" s="51" t="s">
        <v>195</v>
      </c>
      <c r="C1047" s="51" t="s">
        <v>45</v>
      </c>
      <c r="D1047" s="51" t="s">
        <v>46</v>
      </c>
      <c r="E1047" s="51" t="s">
        <v>1272</v>
      </c>
      <c r="F1047" s="51">
        <v>620</v>
      </c>
      <c r="G1047" s="51"/>
    </row>
    <row r="1048" spans="1:7">
      <c r="A1048" s="51">
        <v>81</v>
      </c>
      <c r="B1048" s="51" t="s">
        <v>196</v>
      </c>
      <c r="C1048" s="51" t="s">
        <v>3706</v>
      </c>
      <c r="D1048" s="51" t="s">
        <v>63</v>
      </c>
      <c r="E1048" s="51" t="s">
        <v>249</v>
      </c>
      <c r="F1048" s="51">
        <v>427</v>
      </c>
      <c r="G1048" s="51"/>
    </row>
    <row r="1049" spans="1:7">
      <c r="A1049" s="51">
        <v>81</v>
      </c>
      <c r="B1049" s="51" t="s">
        <v>196</v>
      </c>
      <c r="C1049" s="51" t="s">
        <v>3706</v>
      </c>
      <c r="D1049" s="51" t="s">
        <v>63</v>
      </c>
      <c r="E1049" s="51" t="s">
        <v>52</v>
      </c>
      <c r="F1049" s="51">
        <v>5</v>
      </c>
      <c r="G1049" s="51"/>
    </row>
    <row r="1050" spans="1:7">
      <c r="A1050" s="51">
        <v>81</v>
      </c>
      <c r="B1050" s="51" t="s">
        <v>196</v>
      </c>
      <c r="C1050" s="51" t="s">
        <v>3706</v>
      </c>
      <c r="D1050" s="51" t="s">
        <v>63</v>
      </c>
      <c r="E1050" s="51" t="s">
        <v>1272</v>
      </c>
      <c r="F1050" s="51">
        <v>20</v>
      </c>
      <c r="G1050" s="51"/>
    </row>
    <row r="1051" spans="1:7">
      <c r="A1051" s="51">
        <v>81</v>
      </c>
      <c r="B1051" s="51" t="s">
        <v>196</v>
      </c>
      <c r="C1051" s="51" t="s">
        <v>3706</v>
      </c>
      <c r="D1051" s="51" t="s">
        <v>46</v>
      </c>
      <c r="E1051" s="51" t="s">
        <v>249</v>
      </c>
      <c r="F1051" s="51">
        <v>396</v>
      </c>
      <c r="G1051" s="51"/>
    </row>
    <row r="1052" spans="1:7">
      <c r="A1052" s="51">
        <v>81</v>
      </c>
      <c r="B1052" s="51" t="s">
        <v>196</v>
      </c>
      <c r="C1052" s="51" t="s">
        <v>3706</v>
      </c>
      <c r="D1052" s="51" t="s">
        <v>46</v>
      </c>
      <c r="E1052" s="51" t="s">
        <v>49</v>
      </c>
      <c r="F1052" s="51">
        <v>1</v>
      </c>
      <c r="G1052" s="51"/>
    </row>
    <row r="1053" spans="1:7">
      <c r="A1053" s="51">
        <v>81</v>
      </c>
      <c r="B1053" s="51" t="s">
        <v>196</v>
      </c>
      <c r="C1053" s="51" t="s">
        <v>3706</v>
      </c>
      <c r="D1053" s="51" t="s">
        <v>46</v>
      </c>
      <c r="E1053" s="51" t="s">
        <v>50</v>
      </c>
      <c r="F1053" s="51">
        <v>1</v>
      </c>
      <c r="G1053" s="51"/>
    </row>
    <row r="1054" spans="1:7">
      <c r="A1054" s="51">
        <v>81</v>
      </c>
      <c r="B1054" s="51" t="s">
        <v>196</v>
      </c>
      <c r="C1054" s="51" t="s">
        <v>3706</v>
      </c>
      <c r="D1054" s="51" t="s">
        <v>46</v>
      </c>
      <c r="E1054" s="51" t="s">
        <v>52</v>
      </c>
      <c r="F1054" s="51">
        <v>1</v>
      </c>
      <c r="G1054" s="51"/>
    </row>
    <row r="1055" spans="1:7">
      <c r="A1055" s="51">
        <v>81</v>
      </c>
      <c r="B1055" s="51" t="s">
        <v>196</v>
      </c>
      <c r="C1055" s="51" t="s">
        <v>3706</v>
      </c>
      <c r="D1055" s="51" t="s">
        <v>46</v>
      </c>
      <c r="E1055" s="51" t="s">
        <v>1272</v>
      </c>
      <c r="F1055" s="51">
        <v>3</v>
      </c>
      <c r="G1055" s="51"/>
    </row>
    <row r="1056" spans="1:7">
      <c r="A1056" s="51">
        <v>81</v>
      </c>
      <c r="B1056" s="51" t="s">
        <v>196</v>
      </c>
      <c r="C1056" s="51" t="s">
        <v>1280</v>
      </c>
      <c r="D1056" s="51" t="s">
        <v>63</v>
      </c>
      <c r="E1056" s="51" t="s">
        <v>48</v>
      </c>
      <c r="F1056" s="51">
        <v>153</v>
      </c>
      <c r="G1056" s="51">
        <v>1522</v>
      </c>
    </row>
    <row r="1057" spans="1:7">
      <c r="A1057" s="51">
        <v>81</v>
      </c>
      <c r="B1057" s="51" t="s">
        <v>196</v>
      </c>
      <c r="C1057" s="51" t="s">
        <v>1280</v>
      </c>
      <c r="D1057" s="51" t="s">
        <v>63</v>
      </c>
      <c r="E1057" s="51" t="s">
        <v>49</v>
      </c>
      <c r="F1057" s="51">
        <v>481</v>
      </c>
      <c r="G1057" s="51">
        <v>1522</v>
      </c>
    </row>
    <row r="1058" spans="1:7">
      <c r="A1058" s="51">
        <v>81</v>
      </c>
      <c r="B1058" s="51" t="s">
        <v>196</v>
      </c>
      <c r="C1058" s="51" t="s">
        <v>1280</v>
      </c>
      <c r="D1058" s="51" t="s">
        <v>63</v>
      </c>
      <c r="E1058" s="51" t="s">
        <v>50</v>
      </c>
      <c r="F1058" s="51">
        <v>429</v>
      </c>
      <c r="G1058" s="51">
        <v>1522</v>
      </c>
    </row>
    <row r="1059" spans="1:7">
      <c r="A1059" s="51">
        <v>81</v>
      </c>
      <c r="B1059" s="51" t="s">
        <v>196</v>
      </c>
      <c r="C1059" s="51" t="s">
        <v>1280</v>
      </c>
      <c r="D1059" s="51" t="s">
        <v>63</v>
      </c>
      <c r="E1059" s="51" t="s">
        <v>51</v>
      </c>
      <c r="F1059" s="51">
        <v>148</v>
      </c>
      <c r="G1059" s="51">
        <v>1522</v>
      </c>
    </row>
    <row r="1060" spans="1:7">
      <c r="A1060" s="51">
        <v>81</v>
      </c>
      <c r="B1060" s="51" t="s">
        <v>196</v>
      </c>
      <c r="C1060" s="51" t="s">
        <v>1280</v>
      </c>
      <c r="D1060" s="51" t="s">
        <v>63</v>
      </c>
      <c r="E1060" s="51" t="s">
        <v>52</v>
      </c>
      <c r="F1060" s="51">
        <v>168</v>
      </c>
      <c r="G1060" s="51">
        <v>1522</v>
      </c>
    </row>
    <row r="1061" spans="1:7">
      <c r="A1061" s="51">
        <v>81</v>
      </c>
      <c r="B1061" s="51" t="s">
        <v>196</v>
      </c>
      <c r="C1061" s="51" t="s">
        <v>1280</v>
      </c>
      <c r="D1061" s="51" t="s">
        <v>63</v>
      </c>
      <c r="E1061" s="51" t="s">
        <v>1272</v>
      </c>
      <c r="F1061" s="51">
        <v>143</v>
      </c>
      <c r="G1061" s="51">
        <v>1522</v>
      </c>
    </row>
    <row r="1062" spans="1:7">
      <c r="A1062" s="51">
        <v>81</v>
      </c>
      <c r="B1062" s="51" t="s">
        <v>196</v>
      </c>
      <c r="C1062" s="51" t="s">
        <v>1280</v>
      </c>
      <c r="D1062" s="51" t="s">
        <v>46</v>
      </c>
      <c r="E1062" s="51" t="s">
        <v>48</v>
      </c>
      <c r="F1062" s="51">
        <v>167</v>
      </c>
      <c r="G1062" s="51">
        <v>1675</v>
      </c>
    </row>
    <row r="1063" spans="1:7">
      <c r="A1063" s="51">
        <v>81</v>
      </c>
      <c r="B1063" s="51" t="s">
        <v>196</v>
      </c>
      <c r="C1063" s="51" t="s">
        <v>1280</v>
      </c>
      <c r="D1063" s="51" t="s">
        <v>46</v>
      </c>
      <c r="E1063" s="51" t="s">
        <v>49</v>
      </c>
      <c r="F1063" s="51">
        <v>498</v>
      </c>
      <c r="G1063" s="51">
        <v>1675</v>
      </c>
    </row>
    <row r="1064" spans="1:7">
      <c r="A1064" s="51">
        <v>81</v>
      </c>
      <c r="B1064" s="51" t="s">
        <v>196</v>
      </c>
      <c r="C1064" s="51" t="s">
        <v>1280</v>
      </c>
      <c r="D1064" s="51" t="s">
        <v>46</v>
      </c>
      <c r="E1064" s="51" t="s">
        <v>50</v>
      </c>
      <c r="F1064" s="51">
        <v>415</v>
      </c>
      <c r="G1064" s="51">
        <v>1675</v>
      </c>
    </row>
    <row r="1065" spans="1:7">
      <c r="A1065" s="51">
        <v>81</v>
      </c>
      <c r="B1065" s="51" t="s">
        <v>196</v>
      </c>
      <c r="C1065" s="51" t="s">
        <v>1280</v>
      </c>
      <c r="D1065" s="51" t="s">
        <v>46</v>
      </c>
      <c r="E1065" s="51" t="s">
        <v>51</v>
      </c>
      <c r="F1065" s="51">
        <v>154</v>
      </c>
      <c r="G1065" s="51">
        <v>1675</v>
      </c>
    </row>
    <row r="1066" spans="1:7">
      <c r="A1066" s="51">
        <v>81</v>
      </c>
      <c r="B1066" s="51" t="s">
        <v>196</v>
      </c>
      <c r="C1066" s="51" t="s">
        <v>1280</v>
      </c>
      <c r="D1066" s="51" t="s">
        <v>46</v>
      </c>
      <c r="E1066" s="51" t="s">
        <v>52</v>
      </c>
      <c r="F1066" s="51">
        <v>217</v>
      </c>
      <c r="G1066" s="51">
        <v>1675</v>
      </c>
    </row>
    <row r="1067" spans="1:7">
      <c r="A1067" s="51">
        <v>81</v>
      </c>
      <c r="B1067" s="51" t="s">
        <v>196</v>
      </c>
      <c r="C1067" s="51" t="s">
        <v>1280</v>
      </c>
      <c r="D1067" s="51" t="s">
        <v>46</v>
      </c>
      <c r="E1067" s="51" t="s">
        <v>1272</v>
      </c>
      <c r="F1067" s="51">
        <v>224</v>
      </c>
      <c r="G1067" s="51">
        <v>1675</v>
      </c>
    </row>
    <row r="1068" spans="1:7">
      <c r="A1068" s="51">
        <v>81</v>
      </c>
      <c r="B1068" s="51" t="s">
        <v>196</v>
      </c>
      <c r="C1068" s="51" t="s">
        <v>1281</v>
      </c>
      <c r="D1068" s="51" t="s">
        <v>63</v>
      </c>
      <c r="E1068" s="51" t="s">
        <v>48</v>
      </c>
      <c r="F1068" s="51">
        <v>13</v>
      </c>
      <c r="G1068" s="51">
        <v>3043</v>
      </c>
    </row>
    <row r="1069" spans="1:7">
      <c r="A1069" s="51">
        <v>81</v>
      </c>
      <c r="B1069" s="51" t="s">
        <v>196</v>
      </c>
      <c r="C1069" s="51" t="s">
        <v>1281</v>
      </c>
      <c r="D1069" s="51" t="s">
        <v>63</v>
      </c>
      <c r="E1069" s="51" t="s">
        <v>49</v>
      </c>
      <c r="F1069" s="51">
        <v>25</v>
      </c>
      <c r="G1069" s="51">
        <v>3043</v>
      </c>
    </row>
    <row r="1070" spans="1:7">
      <c r="A1070" s="51">
        <v>81</v>
      </c>
      <c r="B1070" s="51" t="s">
        <v>196</v>
      </c>
      <c r="C1070" s="51" t="s">
        <v>1281</v>
      </c>
      <c r="D1070" s="51" t="s">
        <v>63</v>
      </c>
      <c r="E1070" s="51" t="s">
        <v>50</v>
      </c>
      <c r="F1070" s="51">
        <v>55</v>
      </c>
      <c r="G1070" s="51">
        <v>3043</v>
      </c>
    </row>
    <row r="1071" spans="1:7">
      <c r="A1071" s="51">
        <v>81</v>
      </c>
      <c r="B1071" s="51" t="s">
        <v>196</v>
      </c>
      <c r="C1071" s="51" t="s">
        <v>1281</v>
      </c>
      <c r="D1071" s="51" t="s">
        <v>63</v>
      </c>
      <c r="E1071" s="51" t="s">
        <v>51</v>
      </c>
      <c r="F1071" s="51">
        <v>67</v>
      </c>
      <c r="G1071" s="51">
        <v>3043</v>
      </c>
    </row>
    <row r="1072" spans="1:7">
      <c r="A1072" s="51">
        <v>81</v>
      </c>
      <c r="B1072" s="51" t="s">
        <v>196</v>
      </c>
      <c r="C1072" s="51" t="s">
        <v>1281</v>
      </c>
      <c r="D1072" s="51" t="s">
        <v>63</v>
      </c>
      <c r="E1072" s="51" t="s">
        <v>52</v>
      </c>
      <c r="F1072" s="51">
        <v>515</v>
      </c>
      <c r="G1072" s="51">
        <v>3043</v>
      </c>
    </row>
    <row r="1073" spans="1:7">
      <c r="A1073" s="51">
        <v>81</v>
      </c>
      <c r="B1073" s="51" t="s">
        <v>196</v>
      </c>
      <c r="C1073" s="51" t="s">
        <v>1281</v>
      </c>
      <c r="D1073" s="51" t="s">
        <v>63</v>
      </c>
      <c r="E1073" s="51" t="s">
        <v>1272</v>
      </c>
      <c r="F1073" s="51">
        <v>2368</v>
      </c>
      <c r="G1073" s="51">
        <v>3043</v>
      </c>
    </row>
    <row r="1074" spans="1:7">
      <c r="A1074" s="51">
        <v>81</v>
      </c>
      <c r="B1074" s="51" t="s">
        <v>196</v>
      </c>
      <c r="C1074" s="51" t="s">
        <v>1281</v>
      </c>
      <c r="D1074" s="51" t="s">
        <v>46</v>
      </c>
      <c r="E1074" s="51" t="s">
        <v>48</v>
      </c>
      <c r="F1074" s="51">
        <v>12</v>
      </c>
      <c r="G1074" s="51">
        <v>2942</v>
      </c>
    </row>
    <row r="1075" spans="1:7">
      <c r="A1075" s="51">
        <v>81</v>
      </c>
      <c r="B1075" s="51" t="s">
        <v>196</v>
      </c>
      <c r="C1075" s="51" t="s">
        <v>1281</v>
      </c>
      <c r="D1075" s="51" t="s">
        <v>46</v>
      </c>
      <c r="E1075" s="51" t="s">
        <v>49</v>
      </c>
      <c r="F1075" s="51">
        <v>22</v>
      </c>
      <c r="G1075" s="51">
        <v>2942</v>
      </c>
    </row>
    <row r="1076" spans="1:7">
      <c r="A1076" s="51">
        <v>81</v>
      </c>
      <c r="B1076" s="51" t="s">
        <v>196</v>
      </c>
      <c r="C1076" s="51" t="s">
        <v>1281</v>
      </c>
      <c r="D1076" s="51" t="s">
        <v>46</v>
      </c>
      <c r="E1076" s="51" t="s">
        <v>50</v>
      </c>
      <c r="F1076" s="51">
        <v>40</v>
      </c>
      <c r="G1076" s="51">
        <v>2942</v>
      </c>
    </row>
    <row r="1077" spans="1:7">
      <c r="A1077" s="51">
        <v>81</v>
      </c>
      <c r="B1077" s="51" t="s">
        <v>196</v>
      </c>
      <c r="C1077" s="51" t="s">
        <v>1281</v>
      </c>
      <c r="D1077" s="51" t="s">
        <v>46</v>
      </c>
      <c r="E1077" s="51" t="s">
        <v>51</v>
      </c>
      <c r="F1077" s="51">
        <v>78</v>
      </c>
      <c r="G1077" s="51">
        <v>2942</v>
      </c>
    </row>
    <row r="1078" spans="1:7">
      <c r="A1078" s="51">
        <v>81</v>
      </c>
      <c r="B1078" s="51" t="s">
        <v>196</v>
      </c>
      <c r="C1078" s="51" t="s">
        <v>1281</v>
      </c>
      <c r="D1078" s="51" t="s">
        <v>46</v>
      </c>
      <c r="E1078" s="51" t="s">
        <v>52</v>
      </c>
      <c r="F1078" s="51">
        <v>432</v>
      </c>
      <c r="G1078" s="51">
        <v>2942</v>
      </c>
    </row>
    <row r="1079" spans="1:7">
      <c r="A1079" s="51">
        <v>81</v>
      </c>
      <c r="B1079" s="51" t="s">
        <v>196</v>
      </c>
      <c r="C1079" s="51" t="s">
        <v>1281</v>
      </c>
      <c r="D1079" s="51" t="s">
        <v>46</v>
      </c>
      <c r="E1079" s="51" t="s">
        <v>1272</v>
      </c>
      <c r="F1079" s="51">
        <v>2358</v>
      </c>
      <c r="G1079" s="51">
        <v>2942</v>
      </c>
    </row>
    <row r="1080" spans="1:7">
      <c r="A1080" s="51">
        <v>81</v>
      </c>
      <c r="B1080" s="51" t="s">
        <v>196</v>
      </c>
      <c r="C1080" s="51" t="s">
        <v>45</v>
      </c>
      <c r="D1080" s="51" t="s">
        <v>63</v>
      </c>
      <c r="E1080" s="51" t="s">
        <v>48</v>
      </c>
      <c r="F1080" s="51">
        <v>5</v>
      </c>
      <c r="G1080" s="51"/>
    </row>
    <row r="1081" spans="1:7">
      <c r="A1081" s="51">
        <v>81</v>
      </c>
      <c r="B1081" s="51" t="s">
        <v>196</v>
      </c>
      <c r="C1081" s="51" t="s">
        <v>45</v>
      </c>
      <c r="D1081" s="51" t="s">
        <v>63</v>
      </c>
      <c r="E1081" s="51" t="s">
        <v>49</v>
      </c>
      <c r="F1081" s="51">
        <v>1</v>
      </c>
      <c r="G1081" s="51"/>
    </row>
    <row r="1082" spans="1:7">
      <c r="A1082" s="51">
        <v>81</v>
      </c>
      <c r="B1082" s="51" t="s">
        <v>196</v>
      </c>
      <c r="C1082" s="51" t="s">
        <v>45</v>
      </c>
      <c r="D1082" s="51" t="s">
        <v>63</v>
      </c>
      <c r="E1082" s="51" t="s">
        <v>1272</v>
      </c>
      <c r="F1082" s="51">
        <v>4</v>
      </c>
      <c r="G1082" s="51"/>
    </row>
    <row r="1083" spans="1:7">
      <c r="A1083" s="51">
        <v>81</v>
      </c>
      <c r="B1083" s="51" t="s">
        <v>196</v>
      </c>
      <c r="C1083" s="51" t="s">
        <v>45</v>
      </c>
      <c r="D1083" s="51" t="s">
        <v>46</v>
      </c>
      <c r="E1083" s="51" t="s">
        <v>48</v>
      </c>
      <c r="F1083" s="51">
        <v>7</v>
      </c>
      <c r="G1083" s="51"/>
    </row>
    <row r="1084" spans="1:7">
      <c r="A1084" s="51">
        <v>81</v>
      </c>
      <c r="B1084" s="51" t="s">
        <v>196</v>
      </c>
      <c r="C1084" s="51" t="s">
        <v>45</v>
      </c>
      <c r="D1084" s="51" t="s">
        <v>46</v>
      </c>
      <c r="E1084" s="51" t="s">
        <v>51</v>
      </c>
      <c r="F1084" s="51">
        <v>1</v>
      </c>
      <c r="G1084" s="51"/>
    </row>
    <row r="1085" spans="1:7">
      <c r="A1085" s="51">
        <v>81</v>
      </c>
      <c r="B1085" s="51" t="s">
        <v>196</v>
      </c>
      <c r="C1085" s="51" t="s">
        <v>45</v>
      </c>
      <c r="D1085" s="51" t="s">
        <v>46</v>
      </c>
      <c r="E1085" s="51" t="s">
        <v>52</v>
      </c>
      <c r="F1085" s="51">
        <v>1</v>
      </c>
      <c r="G1085" s="51"/>
    </row>
    <row r="1086" spans="1:7">
      <c r="A1086" s="51">
        <v>81</v>
      </c>
      <c r="B1086" s="51" t="s">
        <v>196</v>
      </c>
      <c r="C1086" s="51" t="s">
        <v>45</v>
      </c>
      <c r="D1086" s="51" t="s">
        <v>46</v>
      </c>
      <c r="E1086" s="51" t="s">
        <v>1272</v>
      </c>
      <c r="F1086" s="51">
        <v>3</v>
      </c>
      <c r="G1086" s="51"/>
    </row>
    <row r="1087" spans="1:7">
      <c r="A1087" s="51">
        <v>85</v>
      </c>
      <c r="B1087" s="51" t="s">
        <v>197</v>
      </c>
      <c r="C1087" s="51" t="s">
        <v>3706</v>
      </c>
      <c r="D1087" s="51" t="s">
        <v>63</v>
      </c>
      <c r="E1087" s="51" t="s">
        <v>249</v>
      </c>
      <c r="F1087" s="51">
        <v>240</v>
      </c>
      <c r="G1087" s="51"/>
    </row>
    <row r="1088" spans="1:7">
      <c r="A1088" s="51">
        <v>85</v>
      </c>
      <c r="B1088" s="51" t="s">
        <v>197</v>
      </c>
      <c r="C1088" s="51" t="s">
        <v>3706</v>
      </c>
      <c r="D1088" s="51" t="s">
        <v>63</v>
      </c>
      <c r="E1088" s="51" t="s">
        <v>50</v>
      </c>
      <c r="F1088" s="51">
        <v>5</v>
      </c>
      <c r="G1088" s="51"/>
    </row>
    <row r="1089" spans="1:7">
      <c r="A1089" s="51">
        <v>85</v>
      </c>
      <c r="B1089" s="51" t="s">
        <v>197</v>
      </c>
      <c r="C1089" s="51" t="s">
        <v>3706</v>
      </c>
      <c r="D1089" s="51" t="s">
        <v>63</v>
      </c>
      <c r="E1089" s="51" t="s">
        <v>51</v>
      </c>
      <c r="F1089" s="51">
        <v>1</v>
      </c>
      <c r="G1089" s="51"/>
    </row>
    <row r="1090" spans="1:7">
      <c r="A1090" s="51">
        <v>85</v>
      </c>
      <c r="B1090" s="51" t="s">
        <v>197</v>
      </c>
      <c r="C1090" s="51" t="s">
        <v>3706</v>
      </c>
      <c r="D1090" s="51" t="s">
        <v>63</v>
      </c>
      <c r="E1090" s="51" t="s">
        <v>52</v>
      </c>
      <c r="F1090" s="51">
        <v>20</v>
      </c>
      <c r="G1090" s="51"/>
    </row>
    <row r="1091" spans="1:7">
      <c r="A1091" s="51">
        <v>85</v>
      </c>
      <c r="B1091" s="51" t="s">
        <v>197</v>
      </c>
      <c r="C1091" s="51" t="s">
        <v>3706</v>
      </c>
      <c r="D1091" s="51" t="s">
        <v>63</v>
      </c>
      <c r="E1091" s="51" t="s">
        <v>1272</v>
      </c>
      <c r="F1091" s="51">
        <v>62</v>
      </c>
      <c r="G1091" s="51"/>
    </row>
    <row r="1092" spans="1:7">
      <c r="A1092" s="51">
        <v>85</v>
      </c>
      <c r="B1092" s="51" t="s">
        <v>197</v>
      </c>
      <c r="C1092" s="51" t="s">
        <v>3706</v>
      </c>
      <c r="D1092" s="51" t="s">
        <v>46</v>
      </c>
      <c r="E1092" s="51" t="s">
        <v>249</v>
      </c>
      <c r="F1092" s="51">
        <v>219</v>
      </c>
      <c r="G1092" s="51"/>
    </row>
    <row r="1093" spans="1:7">
      <c r="A1093" s="51">
        <v>85</v>
      </c>
      <c r="B1093" s="51" t="s">
        <v>197</v>
      </c>
      <c r="C1093" s="51" t="s">
        <v>3706</v>
      </c>
      <c r="D1093" s="51" t="s">
        <v>46</v>
      </c>
      <c r="E1093" s="51" t="s">
        <v>49</v>
      </c>
      <c r="F1093" s="51">
        <v>2</v>
      </c>
      <c r="G1093" s="51"/>
    </row>
    <row r="1094" spans="1:7">
      <c r="A1094" s="51">
        <v>85</v>
      </c>
      <c r="B1094" s="51" t="s">
        <v>197</v>
      </c>
      <c r="C1094" s="51" t="s">
        <v>3706</v>
      </c>
      <c r="D1094" s="51" t="s">
        <v>46</v>
      </c>
      <c r="E1094" s="51" t="s">
        <v>50</v>
      </c>
      <c r="F1094" s="51">
        <v>1</v>
      </c>
      <c r="G1094" s="51"/>
    </row>
    <row r="1095" spans="1:7">
      <c r="A1095" s="51">
        <v>85</v>
      </c>
      <c r="B1095" s="51" t="s">
        <v>197</v>
      </c>
      <c r="C1095" s="51" t="s">
        <v>3706</v>
      </c>
      <c r="D1095" s="51" t="s">
        <v>46</v>
      </c>
      <c r="E1095" s="51" t="s">
        <v>51</v>
      </c>
      <c r="F1095" s="51">
        <v>1</v>
      </c>
      <c r="G1095" s="51"/>
    </row>
    <row r="1096" spans="1:7">
      <c r="A1096" s="51">
        <v>85</v>
      </c>
      <c r="B1096" s="51" t="s">
        <v>197</v>
      </c>
      <c r="C1096" s="51" t="s">
        <v>3706</v>
      </c>
      <c r="D1096" s="51" t="s">
        <v>46</v>
      </c>
      <c r="E1096" s="51" t="s">
        <v>52</v>
      </c>
      <c r="F1096" s="51">
        <v>6</v>
      </c>
      <c r="G1096" s="51"/>
    </row>
    <row r="1097" spans="1:7">
      <c r="A1097" s="51">
        <v>85</v>
      </c>
      <c r="B1097" s="51" t="s">
        <v>197</v>
      </c>
      <c r="C1097" s="51" t="s">
        <v>3706</v>
      </c>
      <c r="D1097" s="51" t="s">
        <v>46</v>
      </c>
      <c r="E1097" s="51" t="s">
        <v>1272</v>
      </c>
      <c r="F1097" s="51">
        <v>11</v>
      </c>
      <c r="G1097" s="51"/>
    </row>
    <row r="1098" spans="1:7">
      <c r="A1098" s="51">
        <v>85</v>
      </c>
      <c r="B1098" s="51" t="s">
        <v>197</v>
      </c>
      <c r="C1098" s="51" t="s">
        <v>1280</v>
      </c>
      <c r="D1098" s="51" t="s">
        <v>63</v>
      </c>
      <c r="E1098" s="51" t="s">
        <v>48</v>
      </c>
      <c r="F1098" s="51">
        <v>99</v>
      </c>
      <c r="G1098" s="51">
        <v>876</v>
      </c>
    </row>
    <row r="1099" spans="1:7">
      <c r="A1099" s="51">
        <v>85</v>
      </c>
      <c r="B1099" s="51" t="s">
        <v>197</v>
      </c>
      <c r="C1099" s="51" t="s">
        <v>1280</v>
      </c>
      <c r="D1099" s="51" t="s">
        <v>63</v>
      </c>
      <c r="E1099" s="51" t="s">
        <v>49</v>
      </c>
      <c r="F1099" s="51">
        <v>249</v>
      </c>
      <c r="G1099" s="51">
        <v>876</v>
      </c>
    </row>
    <row r="1100" spans="1:7">
      <c r="A1100" s="51">
        <v>85</v>
      </c>
      <c r="B1100" s="51" t="s">
        <v>197</v>
      </c>
      <c r="C1100" s="51" t="s">
        <v>1280</v>
      </c>
      <c r="D1100" s="51" t="s">
        <v>63</v>
      </c>
      <c r="E1100" s="51" t="s">
        <v>50</v>
      </c>
      <c r="F1100" s="51">
        <v>216</v>
      </c>
      <c r="G1100" s="51">
        <v>876</v>
      </c>
    </row>
    <row r="1101" spans="1:7">
      <c r="A1101" s="51">
        <v>85</v>
      </c>
      <c r="B1101" s="51" t="s">
        <v>197</v>
      </c>
      <c r="C1101" s="51" t="s">
        <v>1280</v>
      </c>
      <c r="D1101" s="51" t="s">
        <v>63</v>
      </c>
      <c r="E1101" s="51" t="s">
        <v>51</v>
      </c>
      <c r="F1101" s="51">
        <v>69</v>
      </c>
      <c r="G1101" s="51">
        <v>876</v>
      </c>
    </row>
    <row r="1102" spans="1:7">
      <c r="A1102" s="51">
        <v>85</v>
      </c>
      <c r="B1102" s="51" t="s">
        <v>197</v>
      </c>
      <c r="C1102" s="51" t="s">
        <v>1280</v>
      </c>
      <c r="D1102" s="51" t="s">
        <v>63</v>
      </c>
      <c r="E1102" s="51" t="s">
        <v>52</v>
      </c>
      <c r="F1102" s="51">
        <v>88</v>
      </c>
      <c r="G1102" s="51">
        <v>876</v>
      </c>
    </row>
    <row r="1103" spans="1:7">
      <c r="A1103" s="51">
        <v>85</v>
      </c>
      <c r="B1103" s="51" t="s">
        <v>197</v>
      </c>
      <c r="C1103" s="51" t="s">
        <v>1280</v>
      </c>
      <c r="D1103" s="51" t="s">
        <v>63</v>
      </c>
      <c r="E1103" s="51" t="s">
        <v>1272</v>
      </c>
      <c r="F1103" s="51">
        <v>155</v>
      </c>
      <c r="G1103" s="51">
        <v>876</v>
      </c>
    </row>
    <row r="1104" spans="1:7">
      <c r="A1104" s="51">
        <v>85</v>
      </c>
      <c r="B1104" s="51" t="s">
        <v>197</v>
      </c>
      <c r="C1104" s="51" t="s">
        <v>1280</v>
      </c>
      <c r="D1104" s="51" t="s">
        <v>46</v>
      </c>
      <c r="E1104" s="51" t="s">
        <v>48</v>
      </c>
      <c r="F1104" s="51">
        <v>77</v>
      </c>
      <c r="G1104" s="51">
        <v>886</v>
      </c>
    </row>
    <row r="1105" spans="1:7">
      <c r="A1105" s="51">
        <v>85</v>
      </c>
      <c r="B1105" s="51" t="s">
        <v>197</v>
      </c>
      <c r="C1105" s="51" t="s">
        <v>1280</v>
      </c>
      <c r="D1105" s="51" t="s">
        <v>46</v>
      </c>
      <c r="E1105" s="51" t="s">
        <v>49</v>
      </c>
      <c r="F1105" s="51">
        <v>235</v>
      </c>
      <c r="G1105" s="51">
        <v>886</v>
      </c>
    </row>
    <row r="1106" spans="1:7">
      <c r="A1106" s="51">
        <v>85</v>
      </c>
      <c r="B1106" s="51" t="s">
        <v>197</v>
      </c>
      <c r="C1106" s="51" t="s">
        <v>1280</v>
      </c>
      <c r="D1106" s="51" t="s">
        <v>46</v>
      </c>
      <c r="E1106" s="51" t="s">
        <v>50</v>
      </c>
      <c r="F1106" s="51">
        <v>221</v>
      </c>
      <c r="G1106" s="51">
        <v>886</v>
      </c>
    </row>
    <row r="1107" spans="1:7">
      <c r="A1107" s="51">
        <v>85</v>
      </c>
      <c r="B1107" s="51" t="s">
        <v>197</v>
      </c>
      <c r="C1107" s="51" t="s">
        <v>1280</v>
      </c>
      <c r="D1107" s="51" t="s">
        <v>46</v>
      </c>
      <c r="E1107" s="51" t="s">
        <v>51</v>
      </c>
      <c r="F1107" s="51">
        <v>77</v>
      </c>
      <c r="G1107" s="51">
        <v>886</v>
      </c>
    </row>
    <row r="1108" spans="1:7">
      <c r="A1108" s="51">
        <v>85</v>
      </c>
      <c r="B1108" s="51" t="s">
        <v>197</v>
      </c>
      <c r="C1108" s="51" t="s">
        <v>1280</v>
      </c>
      <c r="D1108" s="51" t="s">
        <v>46</v>
      </c>
      <c r="E1108" s="51" t="s">
        <v>52</v>
      </c>
      <c r="F1108" s="51">
        <v>125</v>
      </c>
      <c r="G1108" s="51">
        <v>886</v>
      </c>
    </row>
    <row r="1109" spans="1:7">
      <c r="A1109" s="51">
        <v>85</v>
      </c>
      <c r="B1109" s="51" t="s">
        <v>197</v>
      </c>
      <c r="C1109" s="51" t="s">
        <v>1280</v>
      </c>
      <c r="D1109" s="51" t="s">
        <v>46</v>
      </c>
      <c r="E1109" s="51" t="s">
        <v>1272</v>
      </c>
      <c r="F1109" s="51">
        <v>151</v>
      </c>
      <c r="G1109" s="51">
        <v>886</v>
      </c>
    </row>
    <row r="1110" spans="1:7">
      <c r="A1110" s="51">
        <v>85</v>
      </c>
      <c r="B1110" s="51" t="s">
        <v>197</v>
      </c>
      <c r="C1110" s="51" t="s">
        <v>1281</v>
      </c>
      <c r="D1110" s="51" t="s">
        <v>63</v>
      </c>
      <c r="E1110" s="51" t="s">
        <v>48</v>
      </c>
      <c r="F1110" s="51">
        <v>12</v>
      </c>
      <c r="G1110" s="51">
        <v>2066</v>
      </c>
    </row>
    <row r="1111" spans="1:7">
      <c r="A1111" s="51">
        <v>85</v>
      </c>
      <c r="B1111" s="51" t="s">
        <v>197</v>
      </c>
      <c r="C1111" s="51" t="s">
        <v>1281</v>
      </c>
      <c r="D1111" s="51" t="s">
        <v>63</v>
      </c>
      <c r="E1111" s="51" t="s">
        <v>49</v>
      </c>
      <c r="F1111" s="51">
        <v>18</v>
      </c>
      <c r="G1111" s="51">
        <v>2066</v>
      </c>
    </row>
    <row r="1112" spans="1:7">
      <c r="A1112" s="51">
        <v>85</v>
      </c>
      <c r="B1112" s="51" t="s">
        <v>197</v>
      </c>
      <c r="C1112" s="51" t="s">
        <v>1281</v>
      </c>
      <c r="D1112" s="51" t="s">
        <v>63</v>
      </c>
      <c r="E1112" s="51" t="s">
        <v>50</v>
      </c>
      <c r="F1112" s="51">
        <v>23</v>
      </c>
      <c r="G1112" s="51">
        <v>2066</v>
      </c>
    </row>
    <row r="1113" spans="1:7">
      <c r="A1113" s="51">
        <v>85</v>
      </c>
      <c r="B1113" s="51" t="s">
        <v>197</v>
      </c>
      <c r="C1113" s="51" t="s">
        <v>1281</v>
      </c>
      <c r="D1113" s="51" t="s">
        <v>63</v>
      </c>
      <c r="E1113" s="51" t="s">
        <v>51</v>
      </c>
      <c r="F1113" s="51">
        <v>35</v>
      </c>
      <c r="G1113" s="51">
        <v>2066</v>
      </c>
    </row>
    <row r="1114" spans="1:7">
      <c r="A1114" s="51">
        <v>85</v>
      </c>
      <c r="B1114" s="51" t="s">
        <v>197</v>
      </c>
      <c r="C1114" s="51" t="s">
        <v>1281</v>
      </c>
      <c r="D1114" s="51" t="s">
        <v>63</v>
      </c>
      <c r="E1114" s="51" t="s">
        <v>52</v>
      </c>
      <c r="F1114" s="51">
        <v>383</v>
      </c>
      <c r="G1114" s="51">
        <v>2066</v>
      </c>
    </row>
    <row r="1115" spans="1:7">
      <c r="A1115" s="51">
        <v>85</v>
      </c>
      <c r="B1115" s="51" t="s">
        <v>197</v>
      </c>
      <c r="C1115" s="51" t="s">
        <v>1281</v>
      </c>
      <c r="D1115" s="51" t="s">
        <v>63</v>
      </c>
      <c r="E1115" s="51" t="s">
        <v>1272</v>
      </c>
      <c r="F1115" s="51">
        <v>1595</v>
      </c>
      <c r="G1115" s="51">
        <v>2066</v>
      </c>
    </row>
    <row r="1116" spans="1:7">
      <c r="A1116" s="51">
        <v>85</v>
      </c>
      <c r="B1116" s="51" t="s">
        <v>197</v>
      </c>
      <c r="C1116" s="51" t="s">
        <v>1281</v>
      </c>
      <c r="D1116" s="51" t="s">
        <v>46</v>
      </c>
      <c r="E1116" s="51" t="s">
        <v>48</v>
      </c>
      <c r="F1116" s="51">
        <v>10</v>
      </c>
      <c r="G1116" s="51">
        <v>1715</v>
      </c>
    </row>
    <row r="1117" spans="1:7">
      <c r="A1117" s="51">
        <v>85</v>
      </c>
      <c r="B1117" s="51" t="s">
        <v>197</v>
      </c>
      <c r="C1117" s="51" t="s">
        <v>1281</v>
      </c>
      <c r="D1117" s="51" t="s">
        <v>46</v>
      </c>
      <c r="E1117" s="51" t="s">
        <v>49</v>
      </c>
      <c r="F1117" s="51">
        <v>9</v>
      </c>
      <c r="G1117" s="51">
        <v>1715</v>
      </c>
    </row>
    <row r="1118" spans="1:7">
      <c r="A1118" s="51">
        <v>85</v>
      </c>
      <c r="B1118" s="51" t="s">
        <v>197</v>
      </c>
      <c r="C1118" s="51" t="s">
        <v>1281</v>
      </c>
      <c r="D1118" s="51" t="s">
        <v>46</v>
      </c>
      <c r="E1118" s="51" t="s">
        <v>50</v>
      </c>
      <c r="F1118" s="51">
        <v>11</v>
      </c>
      <c r="G1118" s="51">
        <v>1715</v>
      </c>
    </row>
    <row r="1119" spans="1:7">
      <c r="A1119" s="51">
        <v>85</v>
      </c>
      <c r="B1119" s="51" t="s">
        <v>197</v>
      </c>
      <c r="C1119" s="51" t="s">
        <v>1281</v>
      </c>
      <c r="D1119" s="51" t="s">
        <v>46</v>
      </c>
      <c r="E1119" s="51" t="s">
        <v>51</v>
      </c>
      <c r="F1119" s="51">
        <v>25</v>
      </c>
      <c r="G1119" s="51">
        <v>1715</v>
      </c>
    </row>
    <row r="1120" spans="1:7">
      <c r="A1120" s="51">
        <v>85</v>
      </c>
      <c r="B1120" s="51" t="s">
        <v>197</v>
      </c>
      <c r="C1120" s="51" t="s">
        <v>1281</v>
      </c>
      <c r="D1120" s="51" t="s">
        <v>46</v>
      </c>
      <c r="E1120" s="51" t="s">
        <v>52</v>
      </c>
      <c r="F1120" s="51">
        <v>264</v>
      </c>
      <c r="G1120" s="51">
        <v>1715</v>
      </c>
    </row>
    <row r="1121" spans="1:7">
      <c r="A1121" s="51">
        <v>85</v>
      </c>
      <c r="B1121" s="51" t="s">
        <v>197</v>
      </c>
      <c r="C1121" s="51" t="s">
        <v>1281</v>
      </c>
      <c r="D1121" s="51" t="s">
        <v>46</v>
      </c>
      <c r="E1121" s="51" t="s">
        <v>1272</v>
      </c>
      <c r="F1121" s="51">
        <v>1396</v>
      </c>
      <c r="G1121" s="51">
        <v>1715</v>
      </c>
    </row>
    <row r="1122" spans="1:7">
      <c r="A1122" s="51">
        <v>85</v>
      </c>
      <c r="B1122" s="51" t="s">
        <v>197</v>
      </c>
      <c r="C1122" s="51" t="s">
        <v>45</v>
      </c>
      <c r="D1122" s="51" t="s">
        <v>63</v>
      </c>
      <c r="E1122" s="51" t="s">
        <v>48</v>
      </c>
      <c r="F1122" s="51">
        <v>7</v>
      </c>
      <c r="G1122" s="51"/>
    </row>
    <row r="1123" spans="1:7">
      <c r="A1123" s="51">
        <v>85</v>
      </c>
      <c r="B1123" s="51" t="s">
        <v>197</v>
      </c>
      <c r="C1123" s="51" t="s">
        <v>45</v>
      </c>
      <c r="D1123" s="51" t="s">
        <v>63</v>
      </c>
      <c r="E1123" s="51" t="s">
        <v>49</v>
      </c>
      <c r="F1123" s="51">
        <v>1</v>
      </c>
      <c r="G1123" s="51"/>
    </row>
    <row r="1124" spans="1:7">
      <c r="A1124" s="51">
        <v>85</v>
      </c>
      <c r="B1124" s="51" t="s">
        <v>197</v>
      </c>
      <c r="C1124" s="51" t="s">
        <v>45</v>
      </c>
      <c r="D1124" s="51" t="s">
        <v>63</v>
      </c>
      <c r="E1124" s="51" t="s">
        <v>52</v>
      </c>
      <c r="F1124" s="51">
        <v>1</v>
      </c>
      <c r="G1124" s="51"/>
    </row>
    <row r="1125" spans="1:7">
      <c r="A1125" s="51">
        <v>85</v>
      </c>
      <c r="B1125" s="51" t="s">
        <v>197</v>
      </c>
      <c r="C1125" s="51" t="s">
        <v>45</v>
      </c>
      <c r="D1125" s="51" t="s">
        <v>63</v>
      </c>
      <c r="E1125" s="51" t="s">
        <v>1272</v>
      </c>
      <c r="F1125" s="51">
        <v>1</v>
      </c>
      <c r="G1125" s="51"/>
    </row>
    <row r="1126" spans="1:7">
      <c r="A1126" s="51">
        <v>85</v>
      </c>
      <c r="B1126" s="51" t="s">
        <v>197</v>
      </c>
      <c r="C1126" s="51" t="s">
        <v>45</v>
      </c>
      <c r="D1126" s="51" t="s">
        <v>46</v>
      </c>
      <c r="E1126" s="51" t="s">
        <v>48</v>
      </c>
      <c r="F1126" s="51">
        <v>3</v>
      </c>
      <c r="G1126" s="51"/>
    </row>
    <row r="1127" spans="1:7">
      <c r="A1127" s="51">
        <v>85</v>
      </c>
      <c r="B1127" s="51" t="s">
        <v>197</v>
      </c>
      <c r="C1127" s="51" t="s">
        <v>45</v>
      </c>
      <c r="D1127" s="51" t="s">
        <v>46</v>
      </c>
      <c r="E1127" s="51" t="s">
        <v>49</v>
      </c>
      <c r="F1127" s="51">
        <v>1</v>
      </c>
      <c r="G1127" s="51"/>
    </row>
    <row r="1128" spans="1:7">
      <c r="A1128" s="51">
        <v>85</v>
      </c>
      <c r="B1128" s="51" t="s">
        <v>197</v>
      </c>
      <c r="C1128" s="51" t="s">
        <v>45</v>
      </c>
      <c r="D1128" s="51" t="s">
        <v>46</v>
      </c>
      <c r="E1128" s="51" t="s">
        <v>52</v>
      </c>
      <c r="F1128" s="51">
        <v>3</v>
      </c>
      <c r="G1128" s="51"/>
    </row>
    <row r="1129" spans="1:7">
      <c r="A1129" s="51">
        <v>85</v>
      </c>
      <c r="B1129" s="51" t="s">
        <v>197</v>
      </c>
      <c r="C1129" s="51" t="s">
        <v>45</v>
      </c>
      <c r="D1129" s="51" t="s">
        <v>46</v>
      </c>
      <c r="E1129" s="51" t="s">
        <v>1272</v>
      </c>
      <c r="F1129" s="51">
        <v>2</v>
      </c>
      <c r="G1129" s="51"/>
    </row>
    <row r="1130" spans="1:7">
      <c r="A1130" s="51">
        <v>86</v>
      </c>
      <c r="B1130" s="51" t="s">
        <v>198</v>
      </c>
      <c r="C1130" s="51" t="s">
        <v>3706</v>
      </c>
      <c r="D1130" s="51" t="s">
        <v>63</v>
      </c>
      <c r="E1130" s="51" t="s">
        <v>249</v>
      </c>
      <c r="F1130" s="51">
        <v>365</v>
      </c>
      <c r="G1130" s="51"/>
    </row>
    <row r="1131" spans="1:7">
      <c r="A1131" s="51">
        <v>86</v>
      </c>
      <c r="B1131" s="51" t="s">
        <v>198</v>
      </c>
      <c r="C1131" s="51" t="s">
        <v>3706</v>
      </c>
      <c r="D1131" s="51" t="s">
        <v>63</v>
      </c>
      <c r="E1131" s="51" t="s">
        <v>49</v>
      </c>
      <c r="F1131" s="51">
        <v>12</v>
      </c>
      <c r="G1131" s="51"/>
    </row>
    <row r="1132" spans="1:7">
      <c r="A1132" s="51">
        <v>86</v>
      </c>
      <c r="B1132" s="51" t="s">
        <v>198</v>
      </c>
      <c r="C1132" s="51" t="s">
        <v>3706</v>
      </c>
      <c r="D1132" s="51" t="s">
        <v>63</v>
      </c>
      <c r="E1132" s="51" t="s">
        <v>50</v>
      </c>
      <c r="F1132" s="51">
        <v>52</v>
      </c>
      <c r="G1132" s="51"/>
    </row>
    <row r="1133" spans="1:7">
      <c r="A1133" s="51">
        <v>86</v>
      </c>
      <c r="B1133" s="51" t="s">
        <v>198</v>
      </c>
      <c r="C1133" s="51" t="s">
        <v>3706</v>
      </c>
      <c r="D1133" s="51" t="s">
        <v>63</v>
      </c>
      <c r="E1133" s="51" t="s">
        <v>51</v>
      </c>
      <c r="F1133" s="51">
        <v>23</v>
      </c>
      <c r="G1133" s="51"/>
    </row>
    <row r="1134" spans="1:7">
      <c r="A1134" s="51">
        <v>86</v>
      </c>
      <c r="B1134" s="51" t="s">
        <v>198</v>
      </c>
      <c r="C1134" s="51" t="s">
        <v>3706</v>
      </c>
      <c r="D1134" s="51" t="s">
        <v>63</v>
      </c>
      <c r="E1134" s="51" t="s">
        <v>52</v>
      </c>
      <c r="F1134" s="51">
        <v>15</v>
      </c>
      <c r="G1134" s="51"/>
    </row>
    <row r="1135" spans="1:7">
      <c r="A1135" s="51">
        <v>86</v>
      </c>
      <c r="B1135" s="51" t="s">
        <v>198</v>
      </c>
      <c r="C1135" s="51" t="s">
        <v>3706</v>
      </c>
      <c r="D1135" s="51" t="s">
        <v>63</v>
      </c>
      <c r="E1135" s="51" t="s">
        <v>1272</v>
      </c>
      <c r="F1135" s="51">
        <v>10</v>
      </c>
      <c r="G1135" s="51"/>
    </row>
    <row r="1136" spans="1:7">
      <c r="A1136" s="51">
        <v>86</v>
      </c>
      <c r="B1136" s="51" t="s">
        <v>198</v>
      </c>
      <c r="C1136" s="51" t="s">
        <v>3706</v>
      </c>
      <c r="D1136" s="51" t="s">
        <v>46</v>
      </c>
      <c r="E1136" s="51" t="s">
        <v>249</v>
      </c>
      <c r="F1136" s="51">
        <v>319</v>
      </c>
      <c r="G1136" s="51"/>
    </row>
    <row r="1137" spans="1:7">
      <c r="A1137" s="51">
        <v>86</v>
      </c>
      <c r="B1137" s="51" t="s">
        <v>198</v>
      </c>
      <c r="C1137" s="51" t="s">
        <v>3706</v>
      </c>
      <c r="D1137" s="51" t="s">
        <v>46</v>
      </c>
      <c r="E1137" s="51" t="s">
        <v>48</v>
      </c>
      <c r="F1137" s="51">
        <v>1</v>
      </c>
      <c r="G1137" s="51"/>
    </row>
    <row r="1138" spans="1:7">
      <c r="A1138" s="51">
        <v>86</v>
      </c>
      <c r="B1138" s="51" t="s">
        <v>198</v>
      </c>
      <c r="C1138" s="51" t="s">
        <v>3706</v>
      </c>
      <c r="D1138" s="51" t="s">
        <v>46</v>
      </c>
      <c r="E1138" s="51" t="s">
        <v>49</v>
      </c>
      <c r="F1138" s="51">
        <v>13</v>
      </c>
      <c r="G1138" s="51"/>
    </row>
    <row r="1139" spans="1:7">
      <c r="A1139" s="51">
        <v>86</v>
      </c>
      <c r="B1139" s="51" t="s">
        <v>198</v>
      </c>
      <c r="C1139" s="51" t="s">
        <v>3706</v>
      </c>
      <c r="D1139" s="51" t="s">
        <v>46</v>
      </c>
      <c r="E1139" s="51" t="s">
        <v>50</v>
      </c>
      <c r="F1139" s="51">
        <v>55</v>
      </c>
      <c r="G1139" s="51"/>
    </row>
    <row r="1140" spans="1:7">
      <c r="A1140" s="51">
        <v>86</v>
      </c>
      <c r="B1140" s="51" t="s">
        <v>198</v>
      </c>
      <c r="C1140" s="51" t="s">
        <v>3706</v>
      </c>
      <c r="D1140" s="51" t="s">
        <v>46</v>
      </c>
      <c r="E1140" s="51" t="s">
        <v>51</v>
      </c>
      <c r="F1140" s="51">
        <v>25</v>
      </c>
      <c r="G1140" s="51"/>
    </row>
    <row r="1141" spans="1:7">
      <c r="A1141" s="51">
        <v>86</v>
      </c>
      <c r="B1141" s="51" t="s">
        <v>198</v>
      </c>
      <c r="C1141" s="51" t="s">
        <v>3706</v>
      </c>
      <c r="D1141" s="51" t="s">
        <v>46</v>
      </c>
      <c r="E1141" s="51" t="s">
        <v>52</v>
      </c>
      <c r="F1141" s="51">
        <v>3</v>
      </c>
      <c r="G1141" s="51"/>
    </row>
    <row r="1142" spans="1:7">
      <c r="A1142" s="51">
        <v>86</v>
      </c>
      <c r="B1142" s="51" t="s">
        <v>198</v>
      </c>
      <c r="C1142" s="51" t="s">
        <v>3706</v>
      </c>
      <c r="D1142" s="51" t="s">
        <v>46</v>
      </c>
      <c r="E1142" s="51" t="s">
        <v>1272</v>
      </c>
      <c r="F1142" s="51">
        <v>3</v>
      </c>
      <c r="G1142" s="51"/>
    </row>
    <row r="1143" spans="1:7">
      <c r="A1143" s="51">
        <v>86</v>
      </c>
      <c r="B1143" s="51" t="s">
        <v>198</v>
      </c>
      <c r="C1143" s="51" t="s">
        <v>1280</v>
      </c>
      <c r="D1143" s="51" t="s">
        <v>63</v>
      </c>
      <c r="E1143" s="51" t="s">
        <v>48</v>
      </c>
      <c r="F1143" s="51">
        <v>157</v>
      </c>
      <c r="G1143" s="51">
        <v>1568</v>
      </c>
    </row>
    <row r="1144" spans="1:7">
      <c r="A1144" s="51">
        <v>86</v>
      </c>
      <c r="B1144" s="51" t="s">
        <v>198</v>
      </c>
      <c r="C1144" s="51" t="s">
        <v>1280</v>
      </c>
      <c r="D1144" s="51" t="s">
        <v>63</v>
      </c>
      <c r="E1144" s="51" t="s">
        <v>49</v>
      </c>
      <c r="F1144" s="51">
        <v>488</v>
      </c>
      <c r="G1144" s="51">
        <v>1568</v>
      </c>
    </row>
    <row r="1145" spans="1:7">
      <c r="A1145" s="51">
        <v>86</v>
      </c>
      <c r="B1145" s="51" t="s">
        <v>198</v>
      </c>
      <c r="C1145" s="51" t="s">
        <v>1280</v>
      </c>
      <c r="D1145" s="51" t="s">
        <v>63</v>
      </c>
      <c r="E1145" s="51" t="s">
        <v>50</v>
      </c>
      <c r="F1145" s="51">
        <v>401</v>
      </c>
      <c r="G1145" s="51">
        <v>1568</v>
      </c>
    </row>
    <row r="1146" spans="1:7">
      <c r="A1146" s="51">
        <v>86</v>
      </c>
      <c r="B1146" s="51" t="s">
        <v>198</v>
      </c>
      <c r="C1146" s="51" t="s">
        <v>1280</v>
      </c>
      <c r="D1146" s="51" t="s">
        <v>63</v>
      </c>
      <c r="E1146" s="51" t="s">
        <v>51</v>
      </c>
      <c r="F1146" s="51">
        <v>136</v>
      </c>
      <c r="G1146" s="51">
        <v>1568</v>
      </c>
    </row>
    <row r="1147" spans="1:7">
      <c r="A1147" s="51">
        <v>86</v>
      </c>
      <c r="B1147" s="51" t="s">
        <v>198</v>
      </c>
      <c r="C1147" s="51" t="s">
        <v>1280</v>
      </c>
      <c r="D1147" s="51" t="s">
        <v>63</v>
      </c>
      <c r="E1147" s="51" t="s">
        <v>52</v>
      </c>
      <c r="F1147" s="51">
        <v>226</v>
      </c>
      <c r="G1147" s="51">
        <v>1568</v>
      </c>
    </row>
    <row r="1148" spans="1:7">
      <c r="A1148" s="51">
        <v>86</v>
      </c>
      <c r="B1148" s="51" t="s">
        <v>198</v>
      </c>
      <c r="C1148" s="51" t="s">
        <v>1280</v>
      </c>
      <c r="D1148" s="51" t="s">
        <v>63</v>
      </c>
      <c r="E1148" s="51" t="s">
        <v>1272</v>
      </c>
      <c r="F1148" s="51">
        <v>160</v>
      </c>
      <c r="G1148" s="51">
        <v>1568</v>
      </c>
    </row>
    <row r="1149" spans="1:7">
      <c r="A1149" s="51">
        <v>86</v>
      </c>
      <c r="B1149" s="51" t="s">
        <v>198</v>
      </c>
      <c r="C1149" s="51" t="s">
        <v>1280</v>
      </c>
      <c r="D1149" s="51" t="s">
        <v>46</v>
      </c>
      <c r="E1149" s="51" t="s">
        <v>48</v>
      </c>
      <c r="F1149" s="51">
        <v>137</v>
      </c>
      <c r="G1149" s="51">
        <v>1600</v>
      </c>
    </row>
    <row r="1150" spans="1:7">
      <c r="A1150" s="51">
        <v>86</v>
      </c>
      <c r="B1150" s="51" t="s">
        <v>198</v>
      </c>
      <c r="C1150" s="51" t="s">
        <v>1280</v>
      </c>
      <c r="D1150" s="51" t="s">
        <v>46</v>
      </c>
      <c r="E1150" s="51" t="s">
        <v>49</v>
      </c>
      <c r="F1150" s="51">
        <v>419</v>
      </c>
      <c r="G1150" s="51">
        <v>1600</v>
      </c>
    </row>
    <row r="1151" spans="1:7">
      <c r="A1151" s="51">
        <v>86</v>
      </c>
      <c r="B1151" s="51" t="s">
        <v>198</v>
      </c>
      <c r="C1151" s="51" t="s">
        <v>1280</v>
      </c>
      <c r="D1151" s="51" t="s">
        <v>46</v>
      </c>
      <c r="E1151" s="51" t="s">
        <v>50</v>
      </c>
      <c r="F1151" s="51">
        <v>395</v>
      </c>
      <c r="G1151" s="51">
        <v>1600</v>
      </c>
    </row>
    <row r="1152" spans="1:7">
      <c r="A1152" s="51">
        <v>86</v>
      </c>
      <c r="B1152" s="51" t="s">
        <v>198</v>
      </c>
      <c r="C1152" s="51" t="s">
        <v>1280</v>
      </c>
      <c r="D1152" s="51" t="s">
        <v>46</v>
      </c>
      <c r="E1152" s="51" t="s">
        <v>51</v>
      </c>
      <c r="F1152" s="51">
        <v>147</v>
      </c>
      <c r="G1152" s="51">
        <v>1600</v>
      </c>
    </row>
    <row r="1153" spans="1:7">
      <c r="A1153" s="51">
        <v>86</v>
      </c>
      <c r="B1153" s="51" t="s">
        <v>198</v>
      </c>
      <c r="C1153" s="51" t="s">
        <v>1280</v>
      </c>
      <c r="D1153" s="51" t="s">
        <v>46</v>
      </c>
      <c r="E1153" s="51" t="s">
        <v>52</v>
      </c>
      <c r="F1153" s="51">
        <v>294</v>
      </c>
      <c r="G1153" s="51">
        <v>1600</v>
      </c>
    </row>
    <row r="1154" spans="1:7">
      <c r="A1154" s="51">
        <v>86</v>
      </c>
      <c r="B1154" s="51" t="s">
        <v>198</v>
      </c>
      <c r="C1154" s="51" t="s">
        <v>1280</v>
      </c>
      <c r="D1154" s="51" t="s">
        <v>46</v>
      </c>
      <c r="E1154" s="51" t="s">
        <v>1272</v>
      </c>
      <c r="F1154" s="51">
        <v>208</v>
      </c>
      <c r="G1154" s="51">
        <v>1600</v>
      </c>
    </row>
    <row r="1155" spans="1:7">
      <c r="A1155" s="51">
        <v>86</v>
      </c>
      <c r="B1155" s="51" t="s">
        <v>198</v>
      </c>
      <c r="C1155" s="51" t="s">
        <v>1281</v>
      </c>
      <c r="D1155" s="51" t="s">
        <v>63</v>
      </c>
      <c r="E1155" s="51" t="s">
        <v>48</v>
      </c>
      <c r="F1155" s="51">
        <v>13</v>
      </c>
      <c r="G1155" s="51">
        <v>3062</v>
      </c>
    </row>
    <row r="1156" spans="1:7">
      <c r="A1156" s="51">
        <v>86</v>
      </c>
      <c r="B1156" s="51" t="s">
        <v>198</v>
      </c>
      <c r="C1156" s="51" t="s">
        <v>1281</v>
      </c>
      <c r="D1156" s="51" t="s">
        <v>63</v>
      </c>
      <c r="E1156" s="51" t="s">
        <v>49</v>
      </c>
      <c r="F1156" s="51">
        <v>30</v>
      </c>
      <c r="G1156" s="51">
        <v>3062</v>
      </c>
    </row>
    <row r="1157" spans="1:7">
      <c r="A1157" s="51">
        <v>86</v>
      </c>
      <c r="B1157" s="51" t="s">
        <v>198</v>
      </c>
      <c r="C1157" s="51" t="s">
        <v>1281</v>
      </c>
      <c r="D1157" s="51" t="s">
        <v>63</v>
      </c>
      <c r="E1157" s="51" t="s">
        <v>50</v>
      </c>
      <c r="F1157" s="51">
        <v>47</v>
      </c>
      <c r="G1157" s="51">
        <v>3062</v>
      </c>
    </row>
    <row r="1158" spans="1:7">
      <c r="A1158" s="51">
        <v>86</v>
      </c>
      <c r="B1158" s="51" t="s">
        <v>198</v>
      </c>
      <c r="C1158" s="51" t="s">
        <v>1281</v>
      </c>
      <c r="D1158" s="51" t="s">
        <v>63</v>
      </c>
      <c r="E1158" s="51" t="s">
        <v>51</v>
      </c>
      <c r="F1158" s="51">
        <v>54</v>
      </c>
      <c r="G1158" s="51">
        <v>3062</v>
      </c>
    </row>
    <row r="1159" spans="1:7">
      <c r="A1159" s="51">
        <v>86</v>
      </c>
      <c r="B1159" s="51" t="s">
        <v>198</v>
      </c>
      <c r="C1159" s="51" t="s">
        <v>1281</v>
      </c>
      <c r="D1159" s="51" t="s">
        <v>63</v>
      </c>
      <c r="E1159" s="51" t="s">
        <v>52</v>
      </c>
      <c r="F1159" s="51">
        <v>550</v>
      </c>
      <c r="G1159" s="51">
        <v>3062</v>
      </c>
    </row>
    <row r="1160" spans="1:7">
      <c r="A1160" s="51">
        <v>86</v>
      </c>
      <c r="B1160" s="51" t="s">
        <v>198</v>
      </c>
      <c r="C1160" s="51" t="s">
        <v>1281</v>
      </c>
      <c r="D1160" s="51" t="s">
        <v>63</v>
      </c>
      <c r="E1160" s="51" t="s">
        <v>1272</v>
      </c>
      <c r="F1160" s="51">
        <v>2368</v>
      </c>
      <c r="G1160" s="51">
        <v>3062</v>
      </c>
    </row>
    <row r="1161" spans="1:7">
      <c r="A1161" s="51">
        <v>86</v>
      </c>
      <c r="B1161" s="51" t="s">
        <v>198</v>
      </c>
      <c r="C1161" s="51" t="s">
        <v>1281</v>
      </c>
      <c r="D1161" s="51" t="s">
        <v>46</v>
      </c>
      <c r="E1161" s="51" t="s">
        <v>48</v>
      </c>
      <c r="F1161" s="51">
        <v>13</v>
      </c>
      <c r="G1161" s="51">
        <v>3065</v>
      </c>
    </row>
    <row r="1162" spans="1:7">
      <c r="A1162" s="51">
        <v>86</v>
      </c>
      <c r="B1162" s="51" t="s">
        <v>198</v>
      </c>
      <c r="C1162" s="51" t="s">
        <v>1281</v>
      </c>
      <c r="D1162" s="51" t="s">
        <v>46</v>
      </c>
      <c r="E1162" s="51" t="s">
        <v>49</v>
      </c>
      <c r="F1162" s="51">
        <v>18</v>
      </c>
      <c r="G1162" s="51">
        <v>3065</v>
      </c>
    </row>
    <row r="1163" spans="1:7">
      <c r="A1163" s="51">
        <v>86</v>
      </c>
      <c r="B1163" s="51" t="s">
        <v>198</v>
      </c>
      <c r="C1163" s="51" t="s">
        <v>1281</v>
      </c>
      <c r="D1163" s="51" t="s">
        <v>46</v>
      </c>
      <c r="E1163" s="51" t="s">
        <v>50</v>
      </c>
      <c r="F1163" s="51">
        <v>27</v>
      </c>
      <c r="G1163" s="51">
        <v>3065</v>
      </c>
    </row>
    <row r="1164" spans="1:7">
      <c r="A1164" s="51">
        <v>86</v>
      </c>
      <c r="B1164" s="51" t="s">
        <v>198</v>
      </c>
      <c r="C1164" s="51" t="s">
        <v>1281</v>
      </c>
      <c r="D1164" s="51" t="s">
        <v>46</v>
      </c>
      <c r="E1164" s="51" t="s">
        <v>51</v>
      </c>
      <c r="F1164" s="51">
        <v>63</v>
      </c>
      <c r="G1164" s="51">
        <v>3065</v>
      </c>
    </row>
    <row r="1165" spans="1:7">
      <c r="A1165" s="51">
        <v>86</v>
      </c>
      <c r="B1165" s="51" t="s">
        <v>198</v>
      </c>
      <c r="C1165" s="51" t="s">
        <v>1281</v>
      </c>
      <c r="D1165" s="51" t="s">
        <v>46</v>
      </c>
      <c r="E1165" s="51" t="s">
        <v>52</v>
      </c>
      <c r="F1165" s="51">
        <v>436</v>
      </c>
      <c r="G1165" s="51">
        <v>3065</v>
      </c>
    </row>
    <row r="1166" spans="1:7">
      <c r="A1166" s="51">
        <v>86</v>
      </c>
      <c r="B1166" s="51" t="s">
        <v>198</v>
      </c>
      <c r="C1166" s="51" t="s">
        <v>1281</v>
      </c>
      <c r="D1166" s="51" t="s">
        <v>46</v>
      </c>
      <c r="E1166" s="51" t="s">
        <v>1272</v>
      </c>
      <c r="F1166" s="51">
        <v>2508</v>
      </c>
      <c r="G1166" s="51">
        <v>3065</v>
      </c>
    </row>
    <row r="1167" spans="1:7">
      <c r="A1167" s="51">
        <v>86</v>
      </c>
      <c r="B1167" s="51" t="s">
        <v>198</v>
      </c>
      <c r="C1167" s="51" t="s">
        <v>45</v>
      </c>
      <c r="D1167" s="51" t="s">
        <v>63</v>
      </c>
      <c r="E1167" s="51" t="s">
        <v>48</v>
      </c>
      <c r="F1167" s="51">
        <v>14</v>
      </c>
      <c r="G1167" s="51"/>
    </row>
    <row r="1168" spans="1:7">
      <c r="A1168" s="51">
        <v>86</v>
      </c>
      <c r="B1168" s="51" t="s">
        <v>198</v>
      </c>
      <c r="C1168" s="51" t="s">
        <v>45</v>
      </c>
      <c r="D1168" s="51" t="s">
        <v>63</v>
      </c>
      <c r="E1168" s="51" t="s">
        <v>49</v>
      </c>
      <c r="F1168" s="51">
        <v>5</v>
      </c>
      <c r="G1168" s="51"/>
    </row>
    <row r="1169" spans="1:7">
      <c r="A1169" s="51">
        <v>86</v>
      </c>
      <c r="B1169" s="51" t="s">
        <v>198</v>
      </c>
      <c r="C1169" s="51" t="s">
        <v>45</v>
      </c>
      <c r="D1169" s="51" t="s">
        <v>63</v>
      </c>
      <c r="E1169" s="51" t="s">
        <v>52</v>
      </c>
      <c r="F1169" s="51">
        <v>3</v>
      </c>
      <c r="G1169" s="51"/>
    </row>
    <row r="1170" spans="1:7">
      <c r="A1170" s="51">
        <v>86</v>
      </c>
      <c r="B1170" s="51" t="s">
        <v>198</v>
      </c>
      <c r="C1170" s="51" t="s">
        <v>45</v>
      </c>
      <c r="D1170" s="51" t="s">
        <v>63</v>
      </c>
      <c r="E1170" s="51" t="s">
        <v>1272</v>
      </c>
      <c r="F1170" s="51">
        <v>13</v>
      </c>
      <c r="G1170" s="51"/>
    </row>
    <row r="1171" spans="1:7">
      <c r="A1171" s="51">
        <v>86</v>
      </c>
      <c r="B1171" s="51" t="s">
        <v>198</v>
      </c>
      <c r="C1171" s="51" t="s">
        <v>45</v>
      </c>
      <c r="D1171" s="51" t="s">
        <v>46</v>
      </c>
      <c r="E1171" s="51" t="s">
        <v>48</v>
      </c>
      <c r="F1171" s="51">
        <v>13</v>
      </c>
      <c r="G1171" s="51"/>
    </row>
    <row r="1172" spans="1:7">
      <c r="A1172" s="51">
        <v>86</v>
      </c>
      <c r="B1172" s="51" t="s">
        <v>198</v>
      </c>
      <c r="C1172" s="51" t="s">
        <v>45</v>
      </c>
      <c r="D1172" s="51" t="s">
        <v>46</v>
      </c>
      <c r="E1172" s="51" t="s">
        <v>49</v>
      </c>
      <c r="F1172" s="51">
        <v>1</v>
      </c>
      <c r="G1172" s="51"/>
    </row>
    <row r="1173" spans="1:7">
      <c r="A1173" s="51">
        <v>86</v>
      </c>
      <c r="B1173" s="51" t="s">
        <v>198</v>
      </c>
      <c r="C1173" s="51" t="s">
        <v>45</v>
      </c>
      <c r="D1173" s="51" t="s">
        <v>46</v>
      </c>
      <c r="E1173" s="51" t="s">
        <v>52</v>
      </c>
      <c r="F1173" s="51">
        <v>4</v>
      </c>
      <c r="G1173" s="51"/>
    </row>
    <row r="1174" spans="1:7">
      <c r="A1174" s="51">
        <v>86</v>
      </c>
      <c r="B1174" s="51" t="s">
        <v>198</v>
      </c>
      <c r="C1174" s="51" t="s">
        <v>45</v>
      </c>
      <c r="D1174" s="51" t="s">
        <v>46</v>
      </c>
      <c r="E1174" s="51" t="s">
        <v>1272</v>
      </c>
      <c r="F1174" s="51">
        <v>18</v>
      </c>
      <c r="G1174" s="51"/>
    </row>
    <row r="1175" spans="1:7">
      <c r="A1175" s="51">
        <v>88</v>
      </c>
      <c r="B1175" s="51" t="s">
        <v>199</v>
      </c>
      <c r="C1175" s="51" t="s">
        <v>3706</v>
      </c>
      <c r="D1175" s="51" t="s">
        <v>63</v>
      </c>
      <c r="E1175" s="51" t="s">
        <v>249</v>
      </c>
      <c r="F1175" s="51">
        <v>1035</v>
      </c>
      <c r="G1175" s="51"/>
    </row>
    <row r="1176" spans="1:7">
      <c r="A1176" s="51">
        <v>88</v>
      </c>
      <c r="B1176" s="51" t="s">
        <v>199</v>
      </c>
      <c r="C1176" s="51" t="s">
        <v>3706</v>
      </c>
      <c r="D1176" s="51" t="s">
        <v>63</v>
      </c>
      <c r="E1176" s="51" t="s">
        <v>52</v>
      </c>
      <c r="F1176" s="51">
        <v>1</v>
      </c>
      <c r="G1176" s="51"/>
    </row>
    <row r="1177" spans="1:7">
      <c r="A1177" s="51">
        <v>88</v>
      </c>
      <c r="B1177" s="51" t="s">
        <v>199</v>
      </c>
      <c r="C1177" s="51" t="s">
        <v>3706</v>
      </c>
      <c r="D1177" s="51" t="s">
        <v>63</v>
      </c>
      <c r="E1177" s="51" t="s">
        <v>1272</v>
      </c>
      <c r="F1177" s="51">
        <v>26</v>
      </c>
      <c r="G1177" s="51"/>
    </row>
    <row r="1178" spans="1:7">
      <c r="A1178" s="51">
        <v>88</v>
      </c>
      <c r="B1178" s="51" t="s">
        <v>199</v>
      </c>
      <c r="C1178" s="51" t="s">
        <v>3706</v>
      </c>
      <c r="D1178" s="51" t="s">
        <v>46</v>
      </c>
      <c r="E1178" s="51" t="s">
        <v>249</v>
      </c>
      <c r="F1178" s="51">
        <v>942</v>
      </c>
      <c r="G1178" s="51"/>
    </row>
    <row r="1179" spans="1:7">
      <c r="A1179" s="51">
        <v>88</v>
      </c>
      <c r="B1179" s="51" t="s">
        <v>199</v>
      </c>
      <c r="C1179" s="51" t="s">
        <v>1280</v>
      </c>
      <c r="D1179" s="51" t="s">
        <v>63</v>
      </c>
      <c r="E1179" s="51" t="s">
        <v>48</v>
      </c>
      <c r="F1179" s="51">
        <v>356</v>
      </c>
      <c r="G1179" s="51">
        <v>3338</v>
      </c>
    </row>
    <row r="1180" spans="1:7">
      <c r="A1180" s="51">
        <v>88</v>
      </c>
      <c r="B1180" s="51" t="s">
        <v>199</v>
      </c>
      <c r="C1180" s="51" t="s">
        <v>1280</v>
      </c>
      <c r="D1180" s="51" t="s">
        <v>63</v>
      </c>
      <c r="E1180" s="51" t="s">
        <v>49</v>
      </c>
      <c r="F1180" s="51">
        <v>1049</v>
      </c>
      <c r="G1180" s="51">
        <v>3338</v>
      </c>
    </row>
    <row r="1181" spans="1:7">
      <c r="A1181" s="51">
        <v>88</v>
      </c>
      <c r="B1181" s="51" t="s">
        <v>199</v>
      </c>
      <c r="C1181" s="51" t="s">
        <v>1280</v>
      </c>
      <c r="D1181" s="51" t="s">
        <v>63</v>
      </c>
      <c r="E1181" s="51" t="s">
        <v>50</v>
      </c>
      <c r="F1181" s="51">
        <v>832</v>
      </c>
      <c r="G1181" s="51">
        <v>3338</v>
      </c>
    </row>
    <row r="1182" spans="1:7">
      <c r="A1182" s="51">
        <v>88</v>
      </c>
      <c r="B1182" s="51" t="s">
        <v>199</v>
      </c>
      <c r="C1182" s="51" t="s">
        <v>1280</v>
      </c>
      <c r="D1182" s="51" t="s">
        <v>63</v>
      </c>
      <c r="E1182" s="51" t="s">
        <v>51</v>
      </c>
      <c r="F1182" s="51">
        <v>329</v>
      </c>
      <c r="G1182" s="51">
        <v>3338</v>
      </c>
    </row>
    <row r="1183" spans="1:7">
      <c r="A1183" s="51">
        <v>88</v>
      </c>
      <c r="B1183" s="51" t="s">
        <v>199</v>
      </c>
      <c r="C1183" s="51" t="s">
        <v>1280</v>
      </c>
      <c r="D1183" s="51" t="s">
        <v>63</v>
      </c>
      <c r="E1183" s="51" t="s">
        <v>52</v>
      </c>
      <c r="F1183" s="51">
        <v>438</v>
      </c>
      <c r="G1183" s="51">
        <v>3338</v>
      </c>
    </row>
    <row r="1184" spans="1:7">
      <c r="A1184" s="51">
        <v>88</v>
      </c>
      <c r="B1184" s="51" t="s">
        <v>199</v>
      </c>
      <c r="C1184" s="51" t="s">
        <v>1280</v>
      </c>
      <c r="D1184" s="51" t="s">
        <v>63</v>
      </c>
      <c r="E1184" s="51" t="s">
        <v>1272</v>
      </c>
      <c r="F1184" s="51">
        <v>334</v>
      </c>
      <c r="G1184" s="51">
        <v>3338</v>
      </c>
    </row>
    <row r="1185" spans="1:7">
      <c r="A1185" s="51">
        <v>88</v>
      </c>
      <c r="B1185" s="51" t="s">
        <v>199</v>
      </c>
      <c r="C1185" s="51" t="s">
        <v>1280</v>
      </c>
      <c r="D1185" s="51" t="s">
        <v>46</v>
      </c>
      <c r="E1185" s="51" t="s">
        <v>48</v>
      </c>
      <c r="F1185" s="51">
        <v>354</v>
      </c>
      <c r="G1185" s="51">
        <v>3501</v>
      </c>
    </row>
    <row r="1186" spans="1:7">
      <c r="A1186" s="51">
        <v>88</v>
      </c>
      <c r="B1186" s="51" t="s">
        <v>199</v>
      </c>
      <c r="C1186" s="51" t="s">
        <v>1280</v>
      </c>
      <c r="D1186" s="51" t="s">
        <v>46</v>
      </c>
      <c r="E1186" s="51" t="s">
        <v>49</v>
      </c>
      <c r="F1186" s="51">
        <v>999</v>
      </c>
      <c r="G1186" s="51">
        <v>3501</v>
      </c>
    </row>
    <row r="1187" spans="1:7">
      <c r="A1187" s="51">
        <v>88</v>
      </c>
      <c r="B1187" s="51" t="s">
        <v>199</v>
      </c>
      <c r="C1187" s="51" t="s">
        <v>1280</v>
      </c>
      <c r="D1187" s="51" t="s">
        <v>46</v>
      </c>
      <c r="E1187" s="51" t="s">
        <v>50</v>
      </c>
      <c r="F1187" s="51">
        <v>800</v>
      </c>
      <c r="G1187" s="51">
        <v>3501</v>
      </c>
    </row>
    <row r="1188" spans="1:7">
      <c r="A1188" s="51">
        <v>88</v>
      </c>
      <c r="B1188" s="51" t="s">
        <v>199</v>
      </c>
      <c r="C1188" s="51" t="s">
        <v>1280</v>
      </c>
      <c r="D1188" s="51" t="s">
        <v>46</v>
      </c>
      <c r="E1188" s="51" t="s">
        <v>51</v>
      </c>
      <c r="F1188" s="51">
        <v>345</v>
      </c>
      <c r="G1188" s="51">
        <v>3501</v>
      </c>
    </row>
    <row r="1189" spans="1:7">
      <c r="A1189" s="51">
        <v>88</v>
      </c>
      <c r="B1189" s="51" t="s">
        <v>199</v>
      </c>
      <c r="C1189" s="51" t="s">
        <v>1280</v>
      </c>
      <c r="D1189" s="51" t="s">
        <v>46</v>
      </c>
      <c r="E1189" s="51" t="s">
        <v>52</v>
      </c>
      <c r="F1189" s="51">
        <v>539</v>
      </c>
      <c r="G1189" s="51">
        <v>3501</v>
      </c>
    </row>
    <row r="1190" spans="1:7">
      <c r="A1190" s="51">
        <v>88</v>
      </c>
      <c r="B1190" s="51" t="s">
        <v>199</v>
      </c>
      <c r="C1190" s="51" t="s">
        <v>1280</v>
      </c>
      <c r="D1190" s="51" t="s">
        <v>46</v>
      </c>
      <c r="E1190" s="51" t="s">
        <v>1272</v>
      </c>
      <c r="F1190" s="51">
        <v>464</v>
      </c>
      <c r="G1190" s="51">
        <v>3501</v>
      </c>
    </row>
    <row r="1191" spans="1:7">
      <c r="A1191" s="51">
        <v>88</v>
      </c>
      <c r="B1191" s="51" t="s">
        <v>199</v>
      </c>
      <c r="C1191" s="51" t="s">
        <v>1281</v>
      </c>
      <c r="D1191" s="51" t="s">
        <v>63</v>
      </c>
      <c r="E1191" s="51" t="s">
        <v>48</v>
      </c>
      <c r="F1191" s="51">
        <v>28</v>
      </c>
      <c r="G1191" s="51">
        <v>8488</v>
      </c>
    </row>
    <row r="1192" spans="1:7">
      <c r="A1192" s="51">
        <v>88</v>
      </c>
      <c r="B1192" s="51" t="s">
        <v>199</v>
      </c>
      <c r="C1192" s="51" t="s">
        <v>1281</v>
      </c>
      <c r="D1192" s="51" t="s">
        <v>63</v>
      </c>
      <c r="E1192" s="51" t="s">
        <v>49</v>
      </c>
      <c r="F1192" s="51">
        <v>66</v>
      </c>
      <c r="G1192" s="51">
        <v>8488</v>
      </c>
    </row>
    <row r="1193" spans="1:7">
      <c r="A1193" s="51">
        <v>88</v>
      </c>
      <c r="B1193" s="51" t="s">
        <v>199</v>
      </c>
      <c r="C1193" s="51" t="s">
        <v>1281</v>
      </c>
      <c r="D1193" s="51" t="s">
        <v>63</v>
      </c>
      <c r="E1193" s="51" t="s">
        <v>50</v>
      </c>
      <c r="F1193" s="51">
        <v>56</v>
      </c>
      <c r="G1193" s="51">
        <v>8488</v>
      </c>
    </row>
    <row r="1194" spans="1:7">
      <c r="A1194" s="51">
        <v>88</v>
      </c>
      <c r="B1194" s="51" t="s">
        <v>199</v>
      </c>
      <c r="C1194" s="51" t="s">
        <v>1281</v>
      </c>
      <c r="D1194" s="51" t="s">
        <v>63</v>
      </c>
      <c r="E1194" s="51" t="s">
        <v>51</v>
      </c>
      <c r="F1194" s="51">
        <v>96</v>
      </c>
      <c r="G1194" s="51">
        <v>8488</v>
      </c>
    </row>
    <row r="1195" spans="1:7">
      <c r="A1195" s="51">
        <v>88</v>
      </c>
      <c r="B1195" s="51" t="s">
        <v>199</v>
      </c>
      <c r="C1195" s="51" t="s">
        <v>1281</v>
      </c>
      <c r="D1195" s="51" t="s">
        <v>63</v>
      </c>
      <c r="E1195" s="51" t="s">
        <v>52</v>
      </c>
      <c r="F1195" s="51">
        <v>1030</v>
      </c>
      <c r="G1195" s="51">
        <v>8488</v>
      </c>
    </row>
    <row r="1196" spans="1:7">
      <c r="A1196" s="51">
        <v>88</v>
      </c>
      <c r="B1196" s="51" t="s">
        <v>199</v>
      </c>
      <c r="C1196" s="51" t="s">
        <v>1281</v>
      </c>
      <c r="D1196" s="51" t="s">
        <v>63</v>
      </c>
      <c r="E1196" s="51" t="s">
        <v>1272</v>
      </c>
      <c r="F1196" s="51">
        <v>7212</v>
      </c>
      <c r="G1196" s="51">
        <v>8488</v>
      </c>
    </row>
    <row r="1197" spans="1:7">
      <c r="A1197" s="51">
        <v>88</v>
      </c>
      <c r="B1197" s="51" t="s">
        <v>199</v>
      </c>
      <c r="C1197" s="51" t="s">
        <v>1281</v>
      </c>
      <c r="D1197" s="51" t="s">
        <v>46</v>
      </c>
      <c r="E1197" s="51" t="s">
        <v>48</v>
      </c>
      <c r="F1197" s="51">
        <v>18</v>
      </c>
      <c r="G1197" s="51">
        <v>9475</v>
      </c>
    </row>
    <row r="1198" spans="1:7">
      <c r="A1198" s="51">
        <v>88</v>
      </c>
      <c r="B1198" s="51" t="s">
        <v>199</v>
      </c>
      <c r="C1198" s="51" t="s">
        <v>1281</v>
      </c>
      <c r="D1198" s="51" t="s">
        <v>46</v>
      </c>
      <c r="E1198" s="51" t="s">
        <v>49</v>
      </c>
      <c r="F1198" s="51">
        <v>61</v>
      </c>
      <c r="G1198" s="51">
        <v>9475</v>
      </c>
    </row>
    <row r="1199" spans="1:7">
      <c r="A1199" s="51">
        <v>88</v>
      </c>
      <c r="B1199" s="51" t="s">
        <v>199</v>
      </c>
      <c r="C1199" s="51" t="s">
        <v>1281</v>
      </c>
      <c r="D1199" s="51" t="s">
        <v>46</v>
      </c>
      <c r="E1199" s="51" t="s">
        <v>50</v>
      </c>
      <c r="F1199" s="51">
        <v>43</v>
      </c>
      <c r="G1199" s="51">
        <v>9475</v>
      </c>
    </row>
    <row r="1200" spans="1:7">
      <c r="A1200" s="51">
        <v>88</v>
      </c>
      <c r="B1200" s="51" t="s">
        <v>199</v>
      </c>
      <c r="C1200" s="51" t="s">
        <v>1281</v>
      </c>
      <c r="D1200" s="51" t="s">
        <v>46</v>
      </c>
      <c r="E1200" s="51" t="s">
        <v>51</v>
      </c>
      <c r="F1200" s="51">
        <v>92</v>
      </c>
      <c r="G1200" s="51">
        <v>9475</v>
      </c>
    </row>
    <row r="1201" spans="1:7">
      <c r="A1201" s="51">
        <v>88</v>
      </c>
      <c r="B1201" s="51" t="s">
        <v>199</v>
      </c>
      <c r="C1201" s="51" t="s">
        <v>1281</v>
      </c>
      <c r="D1201" s="51" t="s">
        <v>46</v>
      </c>
      <c r="E1201" s="51" t="s">
        <v>52</v>
      </c>
      <c r="F1201" s="51">
        <v>903</v>
      </c>
      <c r="G1201" s="51">
        <v>9475</v>
      </c>
    </row>
    <row r="1202" spans="1:7">
      <c r="A1202" s="51">
        <v>88</v>
      </c>
      <c r="B1202" s="51" t="s">
        <v>199</v>
      </c>
      <c r="C1202" s="51" t="s">
        <v>1281</v>
      </c>
      <c r="D1202" s="51" t="s">
        <v>46</v>
      </c>
      <c r="E1202" s="51" t="s">
        <v>1272</v>
      </c>
      <c r="F1202" s="51">
        <v>8358</v>
      </c>
      <c r="G1202" s="51">
        <v>9475</v>
      </c>
    </row>
    <row r="1203" spans="1:7">
      <c r="A1203" s="51">
        <v>88</v>
      </c>
      <c r="B1203" s="51" t="s">
        <v>199</v>
      </c>
      <c r="C1203" s="51" t="s">
        <v>45</v>
      </c>
      <c r="D1203" s="51" t="s">
        <v>63</v>
      </c>
      <c r="E1203" s="51" t="s">
        <v>48</v>
      </c>
      <c r="F1203" s="51">
        <v>12</v>
      </c>
      <c r="G1203" s="51"/>
    </row>
    <row r="1204" spans="1:7">
      <c r="A1204" s="51">
        <v>88</v>
      </c>
      <c r="B1204" s="51" t="s">
        <v>199</v>
      </c>
      <c r="C1204" s="51" t="s">
        <v>45</v>
      </c>
      <c r="D1204" s="51" t="s">
        <v>63</v>
      </c>
      <c r="E1204" s="51" t="s">
        <v>49</v>
      </c>
      <c r="F1204" s="51">
        <v>1</v>
      </c>
      <c r="G1204" s="51"/>
    </row>
    <row r="1205" spans="1:7">
      <c r="A1205" s="51">
        <v>88</v>
      </c>
      <c r="B1205" s="51" t="s">
        <v>199</v>
      </c>
      <c r="C1205" s="51" t="s">
        <v>45</v>
      </c>
      <c r="D1205" s="51" t="s">
        <v>63</v>
      </c>
      <c r="E1205" s="51" t="s">
        <v>50</v>
      </c>
      <c r="F1205" s="51">
        <v>2</v>
      </c>
      <c r="G1205" s="51"/>
    </row>
    <row r="1206" spans="1:7">
      <c r="A1206" s="51">
        <v>88</v>
      </c>
      <c r="B1206" s="51" t="s">
        <v>199</v>
      </c>
      <c r="C1206" s="51" t="s">
        <v>45</v>
      </c>
      <c r="D1206" s="51" t="s">
        <v>63</v>
      </c>
      <c r="E1206" s="51" t="s">
        <v>52</v>
      </c>
      <c r="F1206" s="51">
        <v>5</v>
      </c>
      <c r="G1206" s="51"/>
    </row>
    <row r="1207" spans="1:7">
      <c r="A1207" s="51">
        <v>88</v>
      </c>
      <c r="B1207" s="51" t="s">
        <v>199</v>
      </c>
      <c r="C1207" s="51" t="s">
        <v>45</v>
      </c>
      <c r="D1207" s="51" t="s">
        <v>63</v>
      </c>
      <c r="E1207" s="51" t="s">
        <v>1272</v>
      </c>
      <c r="F1207" s="51">
        <v>12</v>
      </c>
      <c r="G1207" s="51"/>
    </row>
    <row r="1208" spans="1:7">
      <c r="A1208" s="51">
        <v>88</v>
      </c>
      <c r="B1208" s="51" t="s">
        <v>199</v>
      </c>
      <c r="C1208" s="51" t="s">
        <v>45</v>
      </c>
      <c r="D1208" s="51" t="s">
        <v>46</v>
      </c>
      <c r="E1208" s="51" t="s">
        <v>48</v>
      </c>
      <c r="F1208" s="51">
        <v>19</v>
      </c>
      <c r="G1208" s="51"/>
    </row>
    <row r="1209" spans="1:7">
      <c r="A1209" s="51">
        <v>88</v>
      </c>
      <c r="B1209" s="51" t="s">
        <v>199</v>
      </c>
      <c r="C1209" s="51" t="s">
        <v>45</v>
      </c>
      <c r="D1209" s="51" t="s">
        <v>46</v>
      </c>
      <c r="E1209" s="51" t="s">
        <v>52</v>
      </c>
      <c r="F1209" s="51">
        <v>2</v>
      </c>
      <c r="G1209" s="51"/>
    </row>
    <row r="1210" spans="1:7">
      <c r="A1210" s="51">
        <v>88</v>
      </c>
      <c r="B1210" s="51" t="s">
        <v>199</v>
      </c>
      <c r="C1210" s="51" t="s">
        <v>45</v>
      </c>
      <c r="D1210" s="51" t="s">
        <v>46</v>
      </c>
      <c r="E1210" s="51" t="s">
        <v>1272</v>
      </c>
      <c r="F1210" s="51">
        <v>14</v>
      </c>
      <c r="G1210" s="51"/>
    </row>
    <row r="1211" spans="1:7">
      <c r="A1211" s="51">
        <v>91</v>
      </c>
      <c r="B1211" s="51" t="s">
        <v>200</v>
      </c>
      <c r="C1211" s="51" t="s">
        <v>3706</v>
      </c>
      <c r="D1211" s="51" t="s">
        <v>63</v>
      </c>
      <c r="E1211" s="51" t="s">
        <v>249</v>
      </c>
      <c r="F1211" s="51">
        <v>18</v>
      </c>
      <c r="G1211" s="51"/>
    </row>
    <row r="1212" spans="1:7">
      <c r="A1212" s="51">
        <v>91</v>
      </c>
      <c r="B1212" s="51" t="s">
        <v>200</v>
      </c>
      <c r="C1212" s="51" t="s">
        <v>3706</v>
      </c>
      <c r="D1212" s="51" t="s">
        <v>63</v>
      </c>
      <c r="E1212" s="51" t="s">
        <v>50</v>
      </c>
      <c r="F1212" s="51">
        <v>1</v>
      </c>
      <c r="G1212" s="51"/>
    </row>
    <row r="1213" spans="1:7">
      <c r="A1213" s="51">
        <v>91</v>
      </c>
      <c r="B1213" s="51" t="s">
        <v>200</v>
      </c>
      <c r="C1213" s="51" t="s">
        <v>3706</v>
      </c>
      <c r="D1213" s="51" t="s">
        <v>63</v>
      </c>
      <c r="E1213" s="51" t="s">
        <v>51</v>
      </c>
      <c r="F1213" s="51">
        <v>1</v>
      </c>
      <c r="G1213" s="51"/>
    </row>
    <row r="1214" spans="1:7">
      <c r="A1214" s="51">
        <v>91</v>
      </c>
      <c r="B1214" s="51" t="s">
        <v>200</v>
      </c>
      <c r="C1214" s="51" t="s">
        <v>3706</v>
      </c>
      <c r="D1214" s="51" t="s">
        <v>63</v>
      </c>
      <c r="E1214" s="51" t="s">
        <v>52</v>
      </c>
      <c r="F1214" s="51">
        <v>3</v>
      </c>
      <c r="G1214" s="51"/>
    </row>
    <row r="1215" spans="1:7">
      <c r="A1215" s="51">
        <v>91</v>
      </c>
      <c r="B1215" s="51" t="s">
        <v>200</v>
      </c>
      <c r="C1215" s="51" t="s">
        <v>3706</v>
      </c>
      <c r="D1215" s="51" t="s">
        <v>63</v>
      </c>
      <c r="E1215" s="51" t="s">
        <v>1272</v>
      </c>
      <c r="F1215" s="51">
        <v>2</v>
      </c>
      <c r="G1215" s="51"/>
    </row>
    <row r="1216" spans="1:7">
      <c r="A1216" s="51">
        <v>91</v>
      </c>
      <c r="B1216" s="51" t="s">
        <v>200</v>
      </c>
      <c r="C1216" s="51" t="s">
        <v>3706</v>
      </c>
      <c r="D1216" s="51" t="s">
        <v>46</v>
      </c>
      <c r="E1216" s="51" t="s">
        <v>249</v>
      </c>
      <c r="F1216" s="51">
        <v>15</v>
      </c>
      <c r="G1216" s="51"/>
    </row>
    <row r="1217" spans="1:7">
      <c r="A1217" s="51">
        <v>91</v>
      </c>
      <c r="B1217" s="51" t="s">
        <v>200</v>
      </c>
      <c r="C1217" s="51" t="s">
        <v>1280</v>
      </c>
      <c r="D1217" s="51" t="s">
        <v>63</v>
      </c>
      <c r="E1217" s="51" t="s">
        <v>48</v>
      </c>
      <c r="F1217" s="51">
        <v>5</v>
      </c>
      <c r="G1217" s="51">
        <v>60</v>
      </c>
    </row>
    <row r="1218" spans="1:7">
      <c r="A1218" s="51">
        <v>91</v>
      </c>
      <c r="B1218" s="51" t="s">
        <v>200</v>
      </c>
      <c r="C1218" s="51" t="s">
        <v>1280</v>
      </c>
      <c r="D1218" s="51" t="s">
        <v>63</v>
      </c>
      <c r="E1218" s="51" t="s">
        <v>49</v>
      </c>
      <c r="F1218" s="51">
        <v>14</v>
      </c>
      <c r="G1218" s="51">
        <v>60</v>
      </c>
    </row>
    <row r="1219" spans="1:7">
      <c r="A1219" s="51">
        <v>91</v>
      </c>
      <c r="B1219" s="51" t="s">
        <v>200</v>
      </c>
      <c r="C1219" s="51" t="s">
        <v>1280</v>
      </c>
      <c r="D1219" s="51" t="s">
        <v>63</v>
      </c>
      <c r="E1219" s="51" t="s">
        <v>50</v>
      </c>
      <c r="F1219" s="51">
        <v>17</v>
      </c>
      <c r="G1219" s="51">
        <v>60</v>
      </c>
    </row>
    <row r="1220" spans="1:7">
      <c r="A1220" s="51">
        <v>91</v>
      </c>
      <c r="B1220" s="51" t="s">
        <v>200</v>
      </c>
      <c r="C1220" s="51" t="s">
        <v>1280</v>
      </c>
      <c r="D1220" s="51" t="s">
        <v>63</v>
      </c>
      <c r="E1220" s="51" t="s">
        <v>51</v>
      </c>
      <c r="F1220" s="51">
        <v>4</v>
      </c>
      <c r="G1220" s="51">
        <v>60</v>
      </c>
    </row>
    <row r="1221" spans="1:7">
      <c r="A1221" s="51">
        <v>91</v>
      </c>
      <c r="B1221" s="51" t="s">
        <v>200</v>
      </c>
      <c r="C1221" s="51" t="s">
        <v>1280</v>
      </c>
      <c r="D1221" s="51" t="s">
        <v>63</v>
      </c>
      <c r="E1221" s="51" t="s">
        <v>52</v>
      </c>
      <c r="F1221" s="51">
        <v>8</v>
      </c>
      <c r="G1221" s="51">
        <v>60</v>
      </c>
    </row>
    <row r="1222" spans="1:7">
      <c r="A1222" s="51">
        <v>91</v>
      </c>
      <c r="B1222" s="51" t="s">
        <v>200</v>
      </c>
      <c r="C1222" s="51" t="s">
        <v>1280</v>
      </c>
      <c r="D1222" s="51" t="s">
        <v>63</v>
      </c>
      <c r="E1222" s="51" t="s">
        <v>1272</v>
      </c>
      <c r="F1222" s="51">
        <v>12</v>
      </c>
      <c r="G1222" s="51">
        <v>60</v>
      </c>
    </row>
    <row r="1223" spans="1:7">
      <c r="A1223" s="51">
        <v>91</v>
      </c>
      <c r="B1223" s="51" t="s">
        <v>200</v>
      </c>
      <c r="C1223" s="51" t="s">
        <v>1280</v>
      </c>
      <c r="D1223" s="51" t="s">
        <v>46</v>
      </c>
      <c r="E1223" s="51" t="s">
        <v>48</v>
      </c>
      <c r="F1223" s="51">
        <v>6</v>
      </c>
      <c r="G1223" s="51">
        <v>64</v>
      </c>
    </row>
    <row r="1224" spans="1:7">
      <c r="A1224" s="51">
        <v>91</v>
      </c>
      <c r="B1224" s="51" t="s">
        <v>200</v>
      </c>
      <c r="C1224" s="51" t="s">
        <v>1280</v>
      </c>
      <c r="D1224" s="51" t="s">
        <v>46</v>
      </c>
      <c r="E1224" s="51" t="s">
        <v>49</v>
      </c>
      <c r="F1224" s="51">
        <v>12</v>
      </c>
      <c r="G1224" s="51">
        <v>64</v>
      </c>
    </row>
    <row r="1225" spans="1:7">
      <c r="A1225" s="51">
        <v>91</v>
      </c>
      <c r="B1225" s="51" t="s">
        <v>200</v>
      </c>
      <c r="C1225" s="51" t="s">
        <v>1280</v>
      </c>
      <c r="D1225" s="51" t="s">
        <v>46</v>
      </c>
      <c r="E1225" s="51" t="s">
        <v>50</v>
      </c>
      <c r="F1225" s="51">
        <v>19</v>
      </c>
      <c r="G1225" s="51">
        <v>64</v>
      </c>
    </row>
    <row r="1226" spans="1:7">
      <c r="A1226" s="51">
        <v>91</v>
      </c>
      <c r="B1226" s="51" t="s">
        <v>200</v>
      </c>
      <c r="C1226" s="51" t="s">
        <v>1280</v>
      </c>
      <c r="D1226" s="51" t="s">
        <v>46</v>
      </c>
      <c r="E1226" s="51" t="s">
        <v>51</v>
      </c>
      <c r="F1226" s="51">
        <v>3</v>
      </c>
      <c r="G1226" s="51">
        <v>64</v>
      </c>
    </row>
    <row r="1227" spans="1:7">
      <c r="A1227" s="51">
        <v>91</v>
      </c>
      <c r="B1227" s="51" t="s">
        <v>200</v>
      </c>
      <c r="C1227" s="51" t="s">
        <v>1280</v>
      </c>
      <c r="D1227" s="51" t="s">
        <v>46</v>
      </c>
      <c r="E1227" s="51" t="s">
        <v>52</v>
      </c>
      <c r="F1227" s="51">
        <v>8</v>
      </c>
      <c r="G1227" s="51">
        <v>64</v>
      </c>
    </row>
    <row r="1228" spans="1:7">
      <c r="A1228" s="51">
        <v>91</v>
      </c>
      <c r="B1228" s="51" t="s">
        <v>200</v>
      </c>
      <c r="C1228" s="51" t="s">
        <v>1280</v>
      </c>
      <c r="D1228" s="51" t="s">
        <v>46</v>
      </c>
      <c r="E1228" s="51" t="s">
        <v>1272</v>
      </c>
      <c r="F1228" s="51">
        <v>16</v>
      </c>
      <c r="G1228" s="51">
        <v>64</v>
      </c>
    </row>
    <row r="1229" spans="1:7">
      <c r="A1229" s="51">
        <v>91</v>
      </c>
      <c r="B1229" s="51" t="s">
        <v>200</v>
      </c>
      <c r="C1229" s="51" t="s">
        <v>1281</v>
      </c>
      <c r="D1229" s="51" t="s">
        <v>63</v>
      </c>
      <c r="E1229" s="51" t="s">
        <v>49</v>
      </c>
      <c r="F1229" s="51">
        <v>2</v>
      </c>
      <c r="G1229" s="51">
        <v>181</v>
      </c>
    </row>
    <row r="1230" spans="1:7">
      <c r="A1230" s="51">
        <v>91</v>
      </c>
      <c r="B1230" s="51" t="s">
        <v>200</v>
      </c>
      <c r="C1230" s="51" t="s">
        <v>1281</v>
      </c>
      <c r="D1230" s="51" t="s">
        <v>63</v>
      </c>
      <c r="E1230" s="51" t="s">
        <v>51</v>
      </c>
      <c r="F1230" s="51">
        <v>2</v>
      </c>
      <c r="G1230" s="51">
        <v>181</v>
      </c>
    </row>
    <row r="1231" spans="1:7">
      <c r="A1231" s="51">
        <v>91</v>
      </c>
      <c r="B1231" s="51" t="s">
        <v>200</v>
      </c>
      <c r="C1231" s="51" t="s">
        <v>1281</v>
      </c>
      <c r="D1231" s="51" t="s">
        <v>63</v>
      </c>
      <c r="E1231" s="51" t="s">
        <v>52</v>
      </c>
      <c r="F1231" s="51">
        <v>35</v>
      </c>
      <c r="G1231" s="51">
        <v>181</v>
      </c>
    </row>
    <row r="1232" spans="1:7">
      <c r="A1232" s="51">
        <v>91</v>
      </c>
      <c r="B1232" s="51" t="s">
        <v>200</v>
      </c>
      <c r="C1232" s="51" t="s">
        <v>1281</v>
      </c>
      <c r="D1232" s="51" t="s">
        <v>63</v>
      </c>
      <c r="E1232" s="51" t="s">
        <v>1272</v>
      </c>
      <c r="F1232" s="51">
        <v>142</v>
      </c>
      <c r="G1232" s="51">
        <v>181</v>
      </c>
    </row>
    <row r="1233" spans="1:7">
      <c r="A1233" s="51">
        <v>91</v>
      </c>
      <c r="B1233" s="51" t="s">
        <v>200</v>
      </c>
      <c r="C1233" s="51" t="s">
        <v>1281</v>
      </c>
      <c r="D1233" s="51" t="s">
        <v>46</v>
      </c>
      <c r="E1233" s="51" t="s">
        <v>48</v>
      </c>
      <c r="F1233" s="51">
        <v>1</v>
      </c>
      <c r="G1233" s="51">
        <v>134</v>
      </c>
    </row>
    <row r="1234" spans="1:7">
      <c r="A1234" s="51">
        <v>91</v>
      </c>
      <c r="B1234" s="51" t="s">
        <v>200</v>
      </c>
      <c r="C1234" s="51" t="s">
        <v>1281</v>
      </c>
      <c r="D1234" s="51" t="s">
        <v>46</v>
      </c>
      <c r="E1234" s="51" t="s">
        <v>51</v>
      </c>
      <c r="F1234" s="51">
        <v>3</v>
      </c>
      <c r="G1234" s="51">
        <v>134</v>
      </c>
    </row>
    <row r="1235" spans="1:7">
      <c r="A1235" s="51">
        <v>91</v>
      </c>
      <c r="B1235" s="51" t="s">
        <v>200</v>
      </c>
      <c r="C1235" s="51" t="s">
        <v>1281</v>
      </c>
      <c r="D1235" s="51" t="s">
        <v>46</v>
      </c>
      <c r="E1235" s="51" t="s">
        <v>52</v>
      </c>
      <c r="F1235" s="51">
        <v>21</v>
      </c>
      <c r="G1235" s="51">
        <v>134</v>
      </c>
    </row>
    <row r="1236" spans="1:7">
      <c r="A1236" s="51">
        <v>91</v>
      </c>
      <c r="B1236" s="51" t="s">
        <v>200</v>
      </c>
      <c r="C1236" s="51" t="s">
        <v>1281</v>
      </c>
      <c r="D1236" s="51" t="s">
        <v>46</v>
      </c>
      <c r="E1236" s="51" t="s">
        <v>1272</v>
      </c>
      <c r="F1236" s="51">
        <v>109</v>
      </c>
      <c r="G1236" s="51">
        <v>134</v>
      </c>
    </row>
    <row r="1237" spans="1:7">
      <c r="A1237" s="51">
        <v>91</v>
      </c>
      <c r="B1237" s="51" t="s">
        <v>200</v>
      </c>
      <c r="C1237" s="51" t="s">
        <v>45</v>
      </c>
      <c r="D1237" s="51" t="s">
        <v>63</v>
      </c>
      <c r="E1237" s="51" t="s">
        <v>50</v>
      </c>
      <c r="F1237" s="51">
        <v>1</v>
      </c>
      <c r="G1237" s="51"/>
    </row>
    <row r="1238" spans="1:7">
      <c r="A1238" s="51">
        <v>91</v>
      </c>
      <c r="B1238" s="51" t="s">
        <v>200</v>
      </c>
      <c r="C1238" s="51" t="s">
        <v>45</v>
      </c>
      <c r="D1238" s="51" t="s">
        <v>63</v>
      </c>
      <c r="E1238" s="51" t="s">
        <v>52</v>
      </c>
      <c r="F1238" s="51">
        <v>1</v>
      </c>
      <c r="G1238" s="51"/>
    </row>
    <row r="1239" spans="1:7">
      <c r="A1239" s="51">
        <v>91</v>
      </c>
      <c r="B1239" s="51" t="s">
        <v>200</v>
      </c>
      <c r="C1239" s="51" t="s">
        <v>45</v>
      </c>
      <c r="D1239" s="51" t="s">
        <v>63</v>
      </c>
      <c r="E1239" s="51" t="s">
        <v>1272</v>
      </c>
      <c r="F1239" s="51">
        <v>3</v>
      </c>
      <c r="G1239" s="51"/>
    </row>
    <row r="1240" spans="1:7">
      <c r="A1240" s="51">
        <v>91</v>
      </c>
      <c r="B1240" s="51" t="s">
        <v>200</v>
      </c>
      <c r="C1240" s="51" t="s">
        <v>45</v>
      </c>
      <c r="D1240" s="51" t="s">
        <v>46</v>
      </c>
      <c r="E1240" s="51" t="s">
        <v>1272</v>
      </c>
      <c r="F1240" s="51">
        <v>2</v>
      </c>
      <c r="G1240" s="51"/>
    </row>
    <row r="1241" spans="1:7">
      <c r="A1241" s="51">
        <v>94</v>
      </c>
      <c r="B1241" s="51" t="s">
        <v>201</v>
      </c>
      <c r="C1241" s="51" t="s">
        <v>3706</v>
      </c>
      <c r="D1241" s="51" t="s">
        <v>63</v>
      </c>
      <c r="E1241" s="51" t="s">
        <v>249</v>
      </c>
      <c r="F1241" s="51">
        <v>20</v>
      </c>
      <c r="G1241" s="51"/>
    </row>
    <row r="1242" spans="1:7">
      <c r="A1242" s="51">
        <v>94</v>
      </c>
      <c r="B1242" s="51" t="s">
        <v>201</v>
      </c>
      <c r="C1242" s="51" t="s">
        <v>3706</v>
      </c>
      <c r="D1242" s="51" t="s">
        <v>63</v>
      </c>
      <c r="E1242" s="51" t="s">
        <v>49</v>
      </c>
      <c r="F1242" s="51">
        <v>4</v>
      </c>
      <c r="G1242" s="51"/>
    </row>
    <row r="1243" spans="1:7">
      <c r="A1243" s="51">
        <v>94</v>
      </c>
      <c r="B1243" s="51" t="s">
        <v>201</v>
      </c>
      <c r="C1243" s="51" t="s">
        <v>3706</v>
      </c>
      <c r="D1243" s="51" t="s">
        <v>63</v>
      </c>
      <c r="E1243" s="51" t="s">
        <v>51</v>
      </c>
      <c r="F1243" s="51">
        <v>2</v>
      </c>
      <c r="G1243" s="51"/>
    </row>
    <row r="1244" spans="1:7">
      <c r="A1244" s="51">
        <v>94</v>
      </c>
      <c r="B1244" s="51" t="s">
        <v>201</v>
      </c>
      <c r="C1244" s="51" t="s">
        <v>3706</v>
      </c>
      <c r="D1244" s="51" t="s">
        <v>46</v>
      </c>
      <c r="E1244" s="51" t="s">
        <v>249</v>
      </c>
      <c r="F1244" s="51">
        <v>13</v>
      </c>
      <c r="G1244" s="51"/>
    </row>
    <row r="1245" spans="1:7">
      <c r="A1245" s="51">
        <v>94</v>
      </c>
      <c r="B1245" s="51" t="s">
        <v>201</v>
      </c>
      <c r="C1245" s="51" t="s">
        <v>3706</v>
      </c>
      <c r="D1245" s="51" t="s">
        <v>46</v>
      </c>
      <c r="E1245" s="51" t="s">
        <v>49</v>
      </c>
      <c r="F1245" s="51">
        <v>1</v>
      </c>
      <c r="G1245" s="51"/>
    </row>
    <row r="1246" spans="1:7">
      <c r="A1246" s="51">
        <v>94</v>
      </c>
      <c r="B1246" s="51" t="s">
        <v>201</v>
      </c>
      <c r="C1246" s="51" t="s">
        <v>3706</v>
      </c>
      <c r="D1246" s="51" t="s">
        <v>46</v>
      </c>
      <c r="E1246" s="51" t="s">
        <v>50</v>
      </c>
      <c r="F1246" s="51">
        <v>2</v>
      </c>
      <c r="G1246" s="51"/>
    </row>
    <row r="1247" spans="1:7">
      <c r="A1247" s="51">
        <v>94</v>
      </c>
      <c r="B1247" s="51" t="s">
        <v>201</v>
      </c>
      <c r="C1247" s="51" t="s">
        <v>1280</v>
      </c>
      <c r="D1247" s="51" t="s">
        <v>63</v>
      </c>
      <c r="E1247" s="51" t="s">
        <v>48</v>
      </c>
      <c r="F1247" s="51">
        <v>7</v>
      </c>
      <c r="G1247" s="51">
        <v>67</v>
      </c>
    </row>
    <row r="1248" spans="1:7">
      <c r="A1248" s="51">
        <v>94</v>
      </c>
      <c r="B1248" s="51" t="s">
        <v>201</v>
      </c>
      <c r="C1248" s="51" t="s">
        <v>1280</v>
      </c>
      <c r="D1248" s="51" t="s">
        <v>63</v>
      </c>
      <c r="E1248" s="51" t="s">
        <v>49</v>
      </c>
      <c r="F1248" s="51">
        <v>16</v>
      </c>
      <c r="G1248" s="51">
        <v>67</v>
      </c>
    </row>
    <row r="1249" spans="1:7">
      <c r="A1249" s="51">
        <v>94</v>
      </c>
      <c r="B1249" s="51" t="s">
        <v>201</v>
      </c>
      <c r="C1249" s="51" t="s">
        <v>1280</v>
      </c>
      <c r="D1249" s="51" t="s">
        <v>63</v>
      </c>
      <c r="E1249" s="51" t="s">
        <v>50</v>
      </c>
      <c r="F1249" s="51">
        <v>15</v>
      </c>
      <c r="G1249" s="51">
        <v>67</v>
      </c>
    </row>
    <row r="1250" spans="1:7">
      <c r="A1250" s="51">
        <v>94</v>
      </c>
      <c r="B1250" s="51" t="s">
        <v>201</v>
      </c>
      <c r="C1250" s="51" t="s">
        <v>1280</v>
      </c>
      <c r="D1250" s="51" t="s">
        <v>63</v>
      </c>
      <c r="E1250" s="51" t="s">
        <v>51</v>
      </c>
      <c r="F1250" s="51">
        <v>7</v>
      </c>
      <c r="G1250" s="51">
        <v>67</v>
      </c>
    </row>
    <row r="1251" spans="1:7">
      <c r="A1251" s="51">
        <v>94</v>
      </c>
      <c r="B1251" s="51" t="s">
        <v>201</v>
      </c>
      <c r="C1251" s="51" t="s">
        <v>1280</v>
      </c>
      <c r="D1251" s="51" t="s">
        <v>63</v>
      </c>
      <c r="E1251" s="51" t="s">
        <v>52</v>
      </c>
      <c r="F1251" s="51">
        <v>5</v>
      </c>
      <c r="G1251" s="51">
        <v>67</v>
      </c>
    </row>
    <row r="1252" spans="1:7">
      <c r="A1252" s="51">
        <v>94</v>
      </c>
      <c r="B1252" s="51" t="s">
        <v>201</v>
      </c>
      <c r="C1252" s="51" t="s">
        <v>1280</v>
      </c>
      <c r="D1252" s="51" t="s">
        <v>63</v>
      </c>
      <c r="E1252" s="51" t="s">
        <v>1272</v>
      </c>
      <c r="F1252" s="51">
        <v>17</v>
      </c>
      <c r="G1252" s="51">
        <v>67</v>
      </c>
    </row>
    <row r="1253" spans="1:7">
      <c r="A1253" s="51">
        <v>94</v>
      </c>
      <c r="B1253" s="51" t="s">
        <v>201</v>
      </c>
      <c r="C1253" s="51" t="s">
        <v>1280</v>
      </c>
      <c r="D1253" s="51" t="s">
        <v>46</v>
      </c>
      <c r="E1253" s="51" t="s">
        <v>48</v>
      </c>
      <c r="F1253" s="51">
        <v>4</v>
      </c>
      <c r="G1253" s="51">
        <v>65</v>
      </c>
    </row>
    <row r="1254" spans="1:7">
      <c r="A1254" s="51">
        <v>94</v>
      </c>
      <c r="B1254" s="51" t="s">
        <v>201</v>
      </c>
      <c r="C1254" s="51" t="s">
        <v>1280</v>
      </c>
      <c r="D1254" s="51" t="s">
        <v>46</v>
      </c>
      <c r="E1254" s="51" t="s">
        <v>49</v>
      </c>
      <c r="F1254" s="51">
        <v>17</v>
      </c>
      <c r="G1254" s="51">
        <v>65</v>
      </c>
    </row>
    <row r="1255" spans="1:7">
      <c r="A1255" s="51">
        <v>94</v>
      </c>
      <c r="B1255" s="51" t="s">
        <v>201</v>
      </c>
      <c r="C1255" s="51" t="s">
        <v>1280</v>
      </c>
      <c r="D1255" s="51" t="s">
        <v>46</v>
      </c>
      <c r="E1255" s="51" t="s">
        <v>50</v>
      </c>
      <c r="F1255" s="51">
        <v>20</v>
      </c>
      <c r="G1255" s="51">
        <v>65</v>
      </c>
    </row>
    <row r="1256" spans="1:7">
      <c r="A1256" s="51">
        <v>94</v>
      </c>
      <c r="B1256" s="51" t="s">
        <v>201</v>
      </c>
      <c r="C1256" s="51" t="s">
        <v>1280</v>
      </c>
      <c r="D1256" s="51" t="s">
        <v>46</v>
      </c>
      <c r="E1256" s="51" t="s">
        <v>51</v>
      </c>
      <c r="F1256" s="51">
        <v>6</v>
      </c>
      <c r="G1256" s="51">
        <v>65</v>
      </c>
    </row>
    <row r="1257" spans="1:7">
      <c r="A1257" s="51">
        <v>94</v>
      </c>
      <c r="B1257" s="51" t="s">
        <v>201</v>
      </c>
      <c r="C1257" s="51" t="s">
        <v>1280</v>
      </c>
      <c r="D1257" s="51" t="s">
        <v>46</v>
      </c>
      <c r="E1257" s="51" t="s">
        <v>52</v>
      </c>
      <c r="F1257" s="51">
        <v>4</v>
      </c>
      <c r="G1257" s="51">
        <v>65</v>
      </c>
    </row>
    <row r="1258" spans="1:7">
      <c r="A1258" s="51">
        <v>94</v>
      </c>
      <c r="B1258" s="51" t="s">
        <v>201</v>
      </c>
      <c r="C1258" s="51" t="s">
        <v>1280</v>
      </c>
      <c r="D1258" s="51" t="s">
        <v>46</v>
      </c>
      <c r="E1258" s="51" t="s">
        <v>1272</v>
      </c>
      <c r="F1258" s="51">
        <v>14</v>
      </c>
      <c r="G1258" s="51">
        <v>65</v>
      </c>
    </row>
    <row r="1259" spans="1:7">
      <c r="A1259" s="51">
        <v>94</v>
      </c>
      <c r="B1259" s="51" t="s">
        <v>201</v>
      </c>
      <c r="C1259" s="51" t="s">
        <v>1281</v>
      </c>
      <c r="D1259" s="51" t="s">
        <v>63</v>
      </c>
      <c r="E1259" s="51" t="s">
        <v>50</v>
      </c>
      <c r="F1259" s="51">
        <v>1</v>
      </c>
      <c r="G1259" s="51">
        <v>160</v>
      </c>
    </row>
    <row r="1260" spans="1:7">
      <c r="A1260" s="51">
        <v>94</v>
      </c>
      <c r="B1260" s="51" t="s">
        <v>201</v>
      </c>
      <c r="C1260" s="51" t="s">
        <v>1281</v>
      </c>
      <c r="D1260" s="51" t="s">
        <v>63</v>
      </c>
      <c r="E1260" s="51" t="s">
        <v>51</v>
      </c>
      <c r="F1260" s="51">
        <v>3</v>
      </c>
      <c r="G1260" s="51">
        <v>160</v>
      </c>
    </row>
    <row r="1261" spans="1:7">
      <c r="A1261" s="51">
        <v>94</v>
      </c>
      <c r="B1261" s="51" t="s">
        <v>201</v>
      </c>
      <c r="C1261" s="51" t="s">
        <v>1281</v>
      </c>
      <c r="D1261" s="51" t="s">
        <v>63</v>
      </c>
      <c r="E1261" s="51" t="s">
        <v>52</v>
      </c>
      <c r="F1261" s="51">
        <v>17</v>
      </c>
      <c r="G1261" s="51">
        <v>160</v>
      </c>
    </row>
    <row r="1262" spans="1:7">
      <c r="A1262" s="51">
        <v>94</v>
      </c>
      <c r="B1262" s="51" t="s">
        <v>201</v>
      </c>
      <c r="C1262" s="51" t="s">
        <v>1281</v>
      </c>
      <c r="D1262" s="51" t="s">
        <v>63</v>
      </c>
      <c r="E1262" s="51" t="s">
        <v>1272</v>
      </c>
      <c r="F1262" s="51">
        <v>139</v>
      </c>
      <c r="G1262" s="51">
        <v>160</v>
      </c>
    </row>
    <row r="1263" spans="1:7">
      <c r="A1263" s="51">
        <v>94</v>
      </c>
      <c r="B1263" s="51" t="s">
        <v>201</v>
      </c>
      <c r="C1263" s="51" t="s">
        <v>1281</v>
      </c>
      <c r="D1263" s="51" t="s">
        <v>46</v>
      </c>
      <c r="E1263" s="51" t="s">
        <v>49</v>
      </c>
      <c r="F1263" s="51">
        <v>1</v>
      </c>
      <c r="G1263" s="51">
        <v>118</v>
      </c>
    </row>
    <row r="1264" spans="1:7">
      <c r="A1264" s="51">
        <v>94</v>
      </c>
      <c r="B1264" s="51" t="s">
        <v>201</v>
      </c>
      <c r="C1264" s="51" t="s">
        <v>1281</v>
      </c>
      <c r="D1264" s="51" t="s">
        <v>46</v>
      </c>
      <c r="E1264" s="51" t="s">
        <v>51</v>
      </c>
      <c r="F1264" s="51">
        <v>2</v>
      </c>
      <c r="G1264" s="51">
        <v>118</v>
      </c>
    </row>
    <row r="1265" spans="1:7">
      <c r="A1265" s="51">
        <v>94</v>
      </c>
      <c r="B1265" s="51" t="s">
        <v>201</v>
      </c>
      <c r="C1265" s="51" t="s">
        <v>1281</v>
      </c>
      <c r="D1265" s="51" t="s">
        <v>46</v>
      </c>
      <c r="E1265" s="51" t="s">
        <v>52</v>
      </c>
      <c r="F1265" s="51">
        <v>9</v>
      </c>
      <c r="G1265" s="51">
        <v>118</v>
      </c>
    </row>
    <row r="1266" spans="1:7">
      <c r="A1266" s="51">
        <v>94</v>
      </c>
      <c r="B1266" s="51" t="s">
        <v>201</v>
      </c>
      <c r="C1266" s="51" t="s">
        <v>1281</v>
      </c>
      <c r="D1266" s="51" t="s">
        <v>46</v>
      </c>
      <c r="E1266" s="51" t="s">
        <v>1272</v>
      </c>
      <c r="F1266" s="51">
        <v>106</v>
      </c>
      <c r="G1266" s="51">
        <v>118</v>
      </c>
    </row>
    <row r="1267" spans="1:7">
      <c r="A1267" s="51">
        <v>94</v>
      </c>
      <c r="B1267" s="51" t="s">
        <v>201</v>
      </c>
      <c r="C1267" s="51" t="s">
        <v>45</v>
      </c>
      <c r="D1267" s="51" t="s">
        <v>63</v>
      </c>
      <c r="E1267" s="51" t="s">
        <v>50</v>
      </c>
      <c r="F1267" s="51">
        <v>1</v>
      </c>
      <c r="G1267" s="51"/>
    </row>
    <row r="1268" spans="1:7">
      <c r="A1268" s="51">
        <v>94</v>
      </c>
      <c r="B1268" s="51" t="s">
        <v>201</v>
      </c>
      <c r="C1268" s="51" t="s">
        <v>45</v>
      </c>
      <c r="D1268" s="51" t="s">
        <v>46</v>
      </c>
      <c r="E1268" s="51" t="s">
        <v>48</v>
      </c>
      <c r="F1268" s="51">
        <v>3</v>
      </c>
      <c r="G1268" s="51"/>
    </row>
    <row r="1269" spans="1:7">
      <c r="A1269" s="51">
        <v>94</v>
      </c>
      <c r="B1269" s="51" t="s">
        <v>201</v>
      </c>
      <c r="C1269" s="51" t="s">
        <v>45</v>
      </c>
      <c r="D1269" s="51" t="s">
        <v>46</v>
      </c>
      <c r="E1269" s="51" t="s">
        <v>51</v>
      </c>
      <c r="F1269" s="51">
        <v>1</v>
      </c>
      <c r="G1269" s="51"/>
    </row>
    <row r="1270" spans="1:7">
      <c r="A1270" s="51">
        <v>94</v>
      </c>
      <c r="B1270" s="51" t="s">
        <v>201</v>
      </c>
      <c r="C1270" s="51" t="s">
        <v>45</v>
      </c>
      <c r="D1270" s="51" t="s">
        <v>46</v>
      </c>
      <c r="E1270" s="51" t="s">
        <v>1272</v>
      </c>
      <c r="F1270" s="51">
        <v>3</v>
      </c>
      <c r="G1270" s="51"/>
    </row>
    <row r="1271" spans="1:7">
      <c r="A1271" s="51">
        <v>95</v>
      </c>
      <c r="B1271" s="51" t="s">
        <v>202</v>
      </c>
      <c r="C1271" s="51" t="s">
        <v>3706</v>
      </c>
      <c r="D1271" s="51" t="s">
        <v>63</v>
      </c>
      <c r="E1271" s="51" t="s">
        <v>249</v>
      </c>
      <c r="F1271" s="51">
        <v>97</v>
      </c>
      <c r="G1271" s="51"/>
    </row>
    <row r="1272" spans="1:7">
      <c r="A1272" s="51">
        <v>95</v>
      </c>
      <c r="B1272" s="51" t="s">
        <v>202</v>
      </c>
      <c r="C1272" s="51" t="s">
        <v>3706</v>
      </c>
      <c r="D1272" s="51" t="s">
        <v>63</v>
      </c>
      <c r="E1272" s="51" t="s">
        <v>48</v>
      </c>
      <c r="F1272" s="51">
        <v>1</v>
      </c>
      <c r="G1272" s="51"/>
    </row>
    <row r="1273" spans="1:7">
      <c r="A1273" s="51">
        <v>95</v>
      </c>
      <c r="B1273" s="51" t="s">
        <v>202</v>
      </c>
      <c r="C1273" s="51" t="s">
        <v>3706</v>
      </c>
      <c r="D1273" s="51" t="s">
        <v>63</v>
      </c>
      <c r="E1273" s="51" t="s">
        <v>49</v>
      </c>
      <c r="F1273" s="51">
        <v>10</v>
      </c>
      <c r="G1273" s="51"/>
    </row>
    <row r="1274" spans="1:7">
      <c r="A1274" s="51">
        <v>95</v>
      </c>
      <c r="B1274" s="51" t="s">
        <v>202</v>
      </c>
      <c r="C1274" s="51" t="s">
        <v>3706</v>
      </c>
      <c r="D1274" s="51" t="s">
        <v>63</v>
      </c>
      <c r="E1274" s="51" t="s">
        <v>50</v>
      </c>
      <c r="F1274" s="51">
        <v>15</v>
      </c>
      <c r="G1274" s="51"/>
    </row>
    <row r="1275" spans="1:7">
      <c r="A1275" s="51">
        <v>95</v>
      </c>
      <c r="B1275" s="51" t="s">
        <v>202</v>
      </c>
      <c r="C1275" s="51" t="s">
        <v>3706</v>
      </c>
      <c r="D1275" s="51" t="s">
        <v>63</v>
      </c>
      <c r="E1275" s="51" t="s">
        <v>51</v>
      </c>
      <c r="F1275" s="51">
        <v>7</v>
      </c>
      <c r="G1275" s="51"/>
    </row>
    <row r="1276" spans="1:7">
      <c r="A1276" s="51">
        <v>95</v>
      </c>
      <c r="B1276" s="51" t="s">
        <v>202</v>
      </c>
      <c r="C1276" s="51" t="s">
        <v>3706</v>
      </c>
      <c r="D1276" s="51" t="s">
        <v>63</v>
      </c>
      <c r="E1276" s="51" t="s">
        <v>52</v>
      </c>
      <c r="F1276" s="51">
        <v>7</v>
      </c>
      <c r="G1276" s="51"/>
    </row>
    <row r="1277" spans="1:7">
      <c r="A1277" s="51">
        <v>95</v>
      </c>
      <c r="B1277" s="51" t="s">
        <v>202</v>
      </c>
      <c r="C1277" s="51" t="s">
        <v>3706</v>
      </c>
      <c r="D1277" s="51" t="s">
        <v>63</v>
      </c>
      <c r="E1277" s="51" t="s">
        <v>1272</v>
      </c>
      <c r="F1277" s="51">
        <v>5</v>
      </c>
      <c r="G1277" s="51"/>
    </row>
    <row r="1278" spans="1:7">
      <c r="A1278" s="51">
        <v>95</v>
      </c>
      <c r="B1278" s="51" t="s">
        <v>202</v>
      </c>
      <c r="C1278" s="51" t="s">
        <v>3706</v>
      </c>
      <c r="D1278" s="51" t="s">
        <v>46</v>
      </c>
      <c r="E1278" s="51" t="s">
        <v>249</v>
      </c>
      <c r="F1278" s="51">
        <v>84</v>
      </c>
      <c r="G1278" s="51"/>
    </row>
    <row r="1279" spans="1:7">
      <c r="A1279" s="51">
        <v>95</v>
      </c>
      <c r="B1279" s="51" t="s">
        <v>202</v>
      </c>
      <c r="C1279" s="51" t="s">
        <v>3706</v>
      </c>
      <c r="D1279" s="51" t="s">
        <v>46</v>
      </c>
      <c r="E1279" s="51" t="s">
        <v>48</v>
      </c>
      <c r="F1279" s="51">
        <v>2</v>
      </c>
      <c r="G1279" s="51"/>
    </row>
    <row r="1280" spans="1:7">
      <c r="A1280" s="51">
        <v>95</v>
      </c>
      <c r="B1280" s="51" t="s">
        <v>202</v>
      </c>
      <c r="C1280" s="51" t="s">
        <v>3706</v>
      </c>
      <c r="D1280" s="51" t="s">
        <v>46</v>
      </c>
      <c r="E1280" s="51" t="s">
        <v>49</v>
      </c>
      <c r="F1280" s="51">
        <v>8</v>
      </c>
      <c r="G1280" s="51"/>
    </row>
    <row r="1281" spans="1:7">
      <c r="A1281" s="51">
        <v>95</v>
      </c>
      <c r="B1281" s="51" t="s">
        <v>202</v>
      </c>
      <c r="C1281" s="51" t="s">
        <v>3706</v>
      </c>
      <c r="D1281" s="51" t="s">
        <v>46</v>
      </c>
      <c r="E1281" s="51" t="s">
        <v>50</v>
      </c>
      <c r="F1281" s="51">
        <v>19</v>
      </c>
      <c r="G1281" s="51"/>
    </row>
    <row r="1282" spans="1:7">
      <c r="A1282" s="51">
        <v>95</v>
      </c>
      <c r="B1282" s="51" t="s">
        <v>202</v>
      </c>
      <c r="C1282" s="51" t="s">
        <v>3706</v>
      </c>
      <c r="D1282" s="51" t="s">
        <v>46</v>
      </c>
      <c r="E1282" s="51" t="s">
        <v>51</v>
      </c>
      <c r="F1282" s="51">
        <v>7</v>
      </c>
      <c r="G1282" s="51"/>
    </row>
    <row r="1283" spans="1:7">
      <c r="A1283" s="51">
        <v>95</v>
      </c>
      <c r="B1283" s="51" t="s">
        <v>202</v>
      </c>
      <c r="C1283" s="51" t="s">
        <v>3706</v>
      </c>
      <c r="D1283" s="51" t="s">
        <v>46</v>
      </c>
      <c r="E1283" s="51" t="s">
        <v>52</v>
      </c>
      <c r="F1283" s="51">
        <v>3</v>
      </c>
      <c r="G1283" s="51"/>
    </row>
    <row r="1284" spans="1:7">
      <c r="A1284" s="51">
        <v>95</v>
      </c>
      <c r="B1284" s="51" t="s">
        <v>202</v>
      </c>
      <c r="C1284" s="51" t="s">
        <v>3706</v>
      </c>
      <c r="D1284" s="51" t="s">
        <v>46</v>
      </c>
      <c r="E1284" s="51" t="s">
        <v>1272</v>
      </c>
      <c r="F1284" s="51">
        <v>2</v>
      </c>
      <c r="G1284" s="51"/>
    </row>
    <row r="1285" spans="1:7">
      <c r="A1285" s="51">
        <v>95</v>
      </c>
      <c r="B1285" s="51" t="s">
        <v>202</v>
      </c>
      <c r="C1285" s="51" t="s">
        <v>1280</v>
      </c>
      <c r="D1285" s="51" t="s">
        <v>63</v>
      </c>
      <c r="E1285" s="51" t="s">
        <v>48</v>
      </c>
      <c r="F1285" s="51">
        <v>36</v>
      </c>
      <c r="G1285" s="51">
        <v>461</v>
      </c>
    </row>
    <row r="1286" spans="1:7">
      <c r="A1286" s="51">
        <v>95</v>
      </c>
      <c r="B1286" s="51" t="s">
        <v>202</v>
      </c>
      <c r="C1286" s="51" t="s">
        <v>1280</v>
      </c>
      <c r="D1286" s="51" t="s">
        <v>63</v>
      </c>
      <c r="E1286" s="51" t="s">
        <v>49</v>
      </c>
      <c r="F1286" s="51">
        <v>124</v>
      </c>
      <c r="G1286" s="51">
        <v>461</v>
      </c>
    </row>
    <row r="1287" spans="1:7">
      <c r="A1287" s="51">
        <v>95</v>
      </c>
      <c r="B1287" s="51" t="s">
        <v>202</v>
      </c>
      <c r="C1287" s="51" t="s">
        <v>1280</v>
      </c>
      <c r="D1287" s="51" t="s">
        <v>63</v>
      </c>
      <c r="E1287" s="51" t="s">
        <v>50</v>
      </c>
      <c r="F1287" s="51">
        <v>115</v>
      </c>
      <c r="G1287" s="51">
        <v>461</v>
      </c>
    </row>
    <row r="1288" spans="1:7">
      <c r="A1288" s="51">
        <v>95</v>
      </c>
      <c r="B1288" s="51" t="s">
        <v>202</v>
      </c>
      <c r="C1288" s="51" t="s">
        <v>1280</v>
      </c>
      <c r="D1288" s="51" t="s">
        <v>63</v>
      </c>
      <c r="E1288" s="51" t="s">
        <v>51</v>
      </c>
      <c r="F1288" s="51">
        <v>51</v>
      </c>
      <c r="G1288" s="51">
        <v>461</v>
      </c>
    </row>
    <row r="1289" spans="1:7">
      <c r="A1289" s="51">
        <v>95</v>
      </c>
      <c r="B1289" s="51" t="s">
        <v>202</v>
      </c>
      <c r="C1289" s="51" t="s">
        <v>1280</v>
      </c>
      <c r="D1289" s="51" t="s">
        <v>63</v>
      </c>
      <c r="E1289" s="51" t="s">
        <v>52</v>
      </c>
      <c r="F1289" s="51">
        <v>72</v>
      </c>
      <c r="G1289" s="51">
        <v>461</v>
      </c>
    </row>
    <row r="1290" spans="1:7">
      <c r="A1290" s="51">
        <v>95</v>
      </c>
      <c r="B1290" s="51" t="s">
        <v>202</v>
      </c>
      <c r="C1290" s="51" t="s">
        <v>1280</v>
      </c>
      <c r="D1290" s="51" t="s">
        <v>63</v>
      </c>
      <c r="E1290" s="51" t="s">
        <v>1272</v>
      </c>
      <c r="F1290" s="51">
        <v>63</v>
      </c>
      <c r="G1290" s="51">
        <v>461</v>
      </c>
    </row>
    <row r="1291" spans="1:7">
      <c r="A1291" s="51">
        <v>95</v>
      </c>
      <c r="B1291" s="51" t="s">
        <v>202</v>
      </c>
      <c r="C1291" s="51" t="s">
        <v>1280</v>
      </c>
      <c r="D1291" s="51" t="s">
        <v>46</v>
      </c>
      <c r="E1291" s="51" t="s">
        <v>48</v>
      </c>
      <c r="F1291" s="51">
        <v>37</v>
      </c>
      <c r="G1291" s="51">
        <v>525</v>
      </c>
    </row>
    <row r="1292" spans="1:7">
      <c r="A1292" s="51">
        <v>95</v>
      </c>
      <c r="B1292" s="51" t="s">
        <v>202</v>
      </c>
      <c r="C1292" s="51" t="s">
        <v>1280</v>
      </c>
      <c r="D1292" s="51" t="s">
        <v>46</v>
      </c>
      <c r="E1292" s="51" t="s">
        <v>49</v>
      </c>
      <c r="F1292" s="51">
        <v>129</v>
      </c>
      <c r="G1292" s="51">
        <v>525</v>
      </c>
    </row>
    <row r="1293" spans="1:7">
      <c r="A1293" s="51">
        <v>95</v>
      </c>
      <c r="B1293" s="51" t="s">
        <v>202</v>
      </c>
      <c r="C1293" s="51" t="s">
        <v>1280</v>
      </c>
      <c r="D1293" s="51" t="s">
        <v>46</v>
      </c>
      <c r="E1293" s="51" t="s">
        <v>50</v>
      </c>
      <c r="F1293" s="51">
        <v>133</v>
      </c>
      <c r="G1293" s="51">
        <v>525</v>
      </c>
    </row>
    <row r="1294" spans="1:7">
      <c r="A1294" s="51">
        <v>95</v>
      </c>
      <c r="B1294" s="51" t="s">
        <v>202</v>
      </c>
      <c r="C1294" s="51" t="s">
        <v>1280</v>
      </c>
      <c r="D1294" s="51" t="s">
        <v>46</v>
      </c>
      <c r="E1294" s="51" t="s">
        <v>51</v>
      </c>
      <c r="F1294" s="51">
        <v>42</v>
      </c>
      <c r="G1294" s="51">
        <v>525</v>
      </c>
    </row>
    <row r="1295" spans="1:7">
      <c r="A1295" s="51">
        <v>95</v>
      </c>
      <c r="B1295" s="51" t="s">
        <v>202</v>
      </c>
      <c r="C1295" s="51" t="s">
        <v>1280</v>
      </c>
      <c r="D1295" s="51" t="s">
        <v>46</v>
      </c>
      <c r="E1295" s="51" t="s">
        <v>52</v>
      </c>
      <c r="F1295" s="51">
        <v>82</v>
      </c>
      <c r="G1295" s="51">
        <v>525</v>
      </c>
    </row>
    <row r="1296" spans="1:7">
      <c r="A1296" s="51">
        <v>95</v>
      </c>
      <c r="B1296" s="51" t="s">
        <v>202</v>
      </c>
      <c r="C1296" s="51" t="s">
        <v>1280</v>
      </c>
      <c r="D1296" s="51" t="s">
        <v>46</v>
      </c>
      <c r="E1296" s="51" t="s">
        <v>1272</v>
      </c>
      <c r="F1296" s="51">
        <v>102</v>
      </c>
      <c r="G1296" s="51">
        <v>525</v>
      </c>
    </row>
    <row r="1297" spans="1:7">
      <c r="A1297" s="51">
        <v>95</v>
      </c>
      <c r="B1297" s="51" t="s">
        <v>202</v>
      </c>
      <c r="C1297" s="51" t="s">
        <v>1281</v>
      </c>
      <c r="D1297" s="51" t="s">
        <v>63</v>
      </c>
      <c r="E1297" s="51" t="s">
        <v>49</v>
      </c>
      <c r="F1297" s="51">
        <v>4</v>
      </c>
      <c r="G1297" s="51">
        <v>930</v>
      </c>
    </row>
    <row r="1298" spans="1:7">
      <c r="A1298" s="51">
        <v>95</v>
      </c>
      <c r="B1298" s="51" t="s">
        <v>202</v>
      </c>
      <c r="C1298" s="51" t="s">
        <v>1281</v>
      </c>
      <c r="D1298" s="51" t="s">
        <v>63</v>
      </c>
      <c r="E1298" s="51" t="s">
        <v>50</v>
      </c>
      <c r="F1298" s="51">
        <v>11</v>
      </c>
      <c r="G1298" s="51">
        <v>930</v>
      </c>
    </row>
    <row r="1299" spans="1:7">
      <c r="A1299" s="51">
        <v>95</v>
      </c>
      <c r="B1299" s="51" t="s">
        <v>202</v>
      </c>
      <c r="C1299" s="51" t="s">
        <v>1281</v>
      </c>
      <c r="D1299" s="51" t="s">
        <v>63</v>
      </c>
      <c r="E1299" s="51" t="s">
        <v>51</v>
      </c>
      <c r="F1299" s="51">
        <v>19</v>
      </c>
      <c r="G1299" s="51">
        <v>930</v>
      </c>
    </row>
    <row r="1300" spans="1:7">
      <c r="A1300" s="51">
        <v>95</v>
      </c>
      <c r="B1300" s="51" t="s">
        <v>202</v>
      </c>
      <c r="C1300" s="51" t="s">
        <v>1281</v>
      </c>
      <c r="D1300" s="51" t="s">
        <v>63</v>
      </c>
      <c r="E1300" s="51" t="s">
        <v>52</v>
      </c>
      <c r="F1300" s="51">
        <v>119</v>
      </c>
      <c r="G1300" s="51">
        <v>930</v>
      </c>
    </row>
    <row r="1301" spans="1:7">
      <c r="A1301" s="51">
        <v>95</v>
      </c>
      <c r="B1301" s="51" t="s">
        <v>202</v>
      </c>
      <c r="C1301" s="51" t="s">
        <v>1281</v>
      </c>
      <c r="D1301" s="51" t="s">
        <v>63</v>
      </c>
      <c r="E1301" s="51" t="s">
        <v>1272</v>
      </c>
      <c r="F1301" s="51">
        <v>777</v>
      </c>
      <c r="G1301" s="51">
        <v>930</v>
      </c>
    </row>
    <row r="1302" spans="1:7">
      <c r="A1302" s="51">
        <v>95</v>
      </c>
      <c r="B1302" s="51" t="s">
        <v>202</v>
      </c>
      <c r="C1302" s="51" t="s">
        <v>1281</v>
      </c>
      <c r="D1302" s="51" t="s">
        <v>46</v>
      </c>
      <c r="E1302" s="51" t="s">
        <v>48</v>
      </c>
      <c r="F1302" s="51">
        <v>2</v>
      </c>
      <c r="G1302" s="51">
        <v>783</v>
      </c>
    </row>
    <row r="1303" spans="1:7">
      <c r="A1303" s="51">
        <v>95</v>
      </c>
      <c r="B1303" s="51" t="s">
        <v>202</v>
      </c>
      <c r="C1303" s="51" t="s">
        <v>1281</v>
      </c>
      <c r="D1303" s="51" t="s">
        <v>46</v>
      </c>
      <c r="E1303" s="51" t="s">
        <v>49</v>
      </c>
      <c r="F1303" s="51">
        <v>3</v>
      </c>
      <c r="G1303" s="51">
        <v>783</v>
      </c>
    </row>
    <row r="1304" spans="1:7">
      <c r="A1304" s="51">
        <v>95</v>
      </c>
      <c r="B1304" s="51" t="s">
        <v>202</v>
      </c>
      <c r="C1304" s="51" t="s">
        <v>1281</v>
      </c>
      <c r="D1304" s="51" t="s">
        <v>46</v>
      </c>
      <c r="E1304" s="51" t="s">
        <v>50</v>
      </c>
      <c r="F1304" s="51">
        <v>6</v>
      </c>
      <c r="G1304" s="51">
        <v>783</v>
      </c>
    </row>
    <row r="1305" spans="1:7">
      <c r="A1305" s="51">
        <v>95</v>
      </c>
      <c r="B1305" s="51" t="s">
        <v>202</v>
      </c>
      <c r="C1305" s="51" t="s">
        <v>1281</v>
      </c>
      <c r="D1305" s="51" t="s">
        <v>46</v>
      </c>
      <c r="E1305" s="51" t="s">
        <v>51</v>
      </c>
      <c r="F1305" s="51">
        <v>11</v>
      </c>
      <c r="G1305" s="51">
        <v>783</v>
      </c>
    </row>
    <row r="1306" spans="1:7">
      <c r="A1306" s="51">
        <v>95</v>
      </c>
      <c r="B1306" s="51" t="s">
        <v>202</v>
      </c>
      <c r="C1306" s="51" t="s">
        <v>1281</v>
      </c>
      <c r="D1306" s="51" t="s">
        <v>46</v>
      </c>
      <c r="E1306" s="51" t="s">
        <v>52</v>
      </c>
      <c r="F1306" s="51">
        <v>87</v>
      </c>
      <c r="G1306" s="51">
        <v>783</v>
      </c>
    </row>
    <row r="1307" spans="1:7">
      <c r="A1307" s="51">
        <v>95</v>
      </c>
      <c r="B1307" s="51" t="s">
        <v>202</v>
      </c>
      <c r="C1307" s="51" t="s">
        <v>1281</v>
      </c>
      <c r="D1307" s="51" t="s">
        <v>46</v>
      </c>
      <c r="E1307" s="51" t="s">
        <v>1272</v>
      </c>
      <c r="F1307" s="51">
        <v>674</v>
      </c>
      <c r="G1307" s="51">
        <v>783</v>
      </c>
    </row>
    <row r="1308" spans="1:7">
      <c r="A1308" s="51">
        <v>95</v>
      </c>
      <c r="B1308" s="51" t="s">
        <v>202</v>
      </c>
      <c r="C1308" s="51" t="s">
        <v>45</v>
      </c>
      <c r="D1308" s="51" t="s">
        <v>63</v>
      </c>
      <c r="E1308" s="51" t="s">
        <v>48</v>
      </c>
      <c r="F1308" s="51">
        <v>3</v>
      </c>
      <c r="G1308" s="51"/>
    </row>
    <row r="1309" spans="1:7">
      <c r="A1309" s="51">
        <v>95</v>
      </c>
      <c r="B1309" s="51" t="s">
        <v>202</v>
      </c>
      <c r="C1309" s="51" t="s">
        <v>45</v>
      </c>
      <c r="D1309" s="51" t="s">
        <v>63</v>
      </c>
      <c r="E1309" s="51" t="s">
        <v>50</v>
      </c>
      <c r="F1309" s="51">
        <v>1</v>
      </c>
      <c r="G1309" s="51"/>
    </row>
    <row r="1310" spans="1:7">
      <c r="A1310" s="51">
        <v>95</v>
      </c>
      <c r="B1310" s="51" t="s">
        <v>202</v>
      </c>
      <c r="C1310" s="51" t="s">
        <v>45</v>
      </c>
      <c r="D1310" s="51" t="s">
        <v>63</v>
      </c>
      <c r="E1310" s="51" t="s">
        <v>52</v>
      </c>
      <c r="F1310" s="51">
        <v>1</v>
      </c>
      <c r="G1310" s="51"/>
    </row>
    <row r="1311" spans="1:7">
      <c r="A1311" s="51">
        <v>95</v>
      </c>
      <c r="B1311" s="51" t="s">
        <v>202</v>
      </c>
      <c r="C1311" s="51" t="s">
        <v>45</v>
      </c>
      <c r="D1311" s="51" t="s">
        <v>63</v>
      </c>
      <c r="E1311" s="51" t="s">
        <v>1272</v>
      </c>
      <c r="F1311" s="51">
        <v>5</v>
      </c>
      <c r="G1311" s="51"/>
    </row>
    <row r="1312" spans="1:7">
      <c r="A1312" s="51">
        <v>95</v>
      </c>
      <c r="B1312" s="51" t="s">
        <v>202</v>
      </c>
      <c r="C1312" s="51" t="s">
        <v>45</v>
      </c>
      <c r="D1312" s="51" t="s">
        <v>46</v>
      </c>
      <c r="E1312" s="51" t="s">
        <v>48</v>
      </c>
      <c r="F1312" s="51">
        <v>6</v>
      </c>
      <c r="G1312" s="51"/>
    </row>
    <row r="1313" spans="1:7">
      <c r="A1313" s="51">
        <v>95</v>
      </c>
      <c r="B1313" s="51" t="s">
        <v>202</v>
      </c>
      <c r="C1313" s="51" t="s">
        <v>45</v>
      </c>
      <c r="D1313" s="51" t="s">
        <v>46</v>
      </c>
      <c r="E1313" s="51" t="s">
        <v>52</v>
      </c>
      <c r="F1313" s="51">
        <v>2</v>
      </c>
      <c r="G1313" s="51"/>
    </row>
    <row r="1314" spans="1:7">
      <c r="A1314" s="51">
        <v>95</v>
      </c>
      <c r="B1314" s="51" t="s">
        <v>202</v>
      </c>
      <c r="C1314" s="51" t="s">
        <v>45</v>
      </c>
      <c r="D1314" s="51" t="s">
        <v>46</v>
      </c>
      <c r="E1314" s="51" t="s">
        <v>1272</v>
      </c>
      <c r="F1314" s="51">
        <v>7</v>
      </c>
      <c r="G1314" s="51"/>
    </row>
    <row r="1315" spans="1:7">
      <c r="A1315" s="51">
        <v>97</v>
      </c>
      <c r="B1315" s="51" t="s">
        <v>203</v>
      </c>
      <c r="C1315" s="51" t="s">
        <v>3706</v>
      </c>
      <c r="D1315" s="51" t="s">
        <v>63</v>
      </c>
      <c r="E1315" s="51" t="s">
        <v>249</v>
      </c>
      <c r="F1315" s="51">
        <v>18</v>
      </c>
      <c r="G1315" s="51"/>
    </row>
    <row r="1316" spans="1:7">
      <c r="A1316" s="51">
        <v>97</v>
      </c>
      <c r="B1316" s="51" t="s">
        <v>203</v>
      </c>
      <c r="C1316" s="51" t="s">
        <v>3706</v>
      </c>
      <c r="D1316" s="51" t="s">
        <v>63</v>
      </c>
      <c r="E1316" s="51" t="s">
        <v>48</v>
      </c>
      <c r="F1316" s="51">
        <v>4</v>
      </c>
      <c r="G1316" s="51"/>
    </row>
    <row r="1317" spans="1:7">
      <c r="A1317" s="51">
        <v>97</v>
      </c>
      <c r="B1317" s="51" t="s">
        <v>203</v>
      </c>
      <c r="C1317" s="51" t="s">
        <v>3706</v>
      </c>
      <c r="D1317" s="51" t="s">
        <v>63</v>
      </c>
      <c r="E1317" s="51" t="s">
        <v>49</v>
      </c>
      <c r="F1317" s="51">
        <v>2</v>
      </c>
      <c r="G1317" s="51"/>
    </row>
    <row r="1318" spans="1:7">
      <c r="A1318" s="51">
        <v>97</v>
      </c>
      <c r="B1318" s="51" t="s">
        <v>203</v>
      </c>
      <c r="C1318" s="51" t="s">
        <v>3706</v>
      </c>
      <c r="D1318" s="51" t="s">
        <v>63</v>
      </c>
      <c r="E1318" s="51" t="s">
        <v>50</v>
      </c>
      <c r="F1318" s="51">
        <v>3</v>
      </c>
      <c r="G1318" s="51"/>
    </row>
    <row r="1319" spans="1:7">
      <c r="A1319" s="51">
        <v>97</v>
      </c>
      <c r="B1319" s="51" t="s">
        <v>203</v>
      </c>
      <c r="C1319" s="51" t="s">
        <v>3706</v>
      </c>
      <c r="D1319" s="51" t="s">
        <v>63</v>
      </c>
      <c r="E1319" s="51" t="s">
        <v>51</v>
      </c>
      <c r="F1319" s="51">
        <v>3</v>
      </c>
      <c r="G1319" s="51"/>
    </row>
    <row r="1320" spans="1:7">
      <c r="A1320" s="51">
        <v>97</v>
      </c>
      <c r="B1320" s="51" t="s">
        <v>203</v>
      </c>
      <c r="C1320" s="51" t="s">
        <v>3706</v>
      </c>
      <c r="D1320" s="51" t="s">
        <v>63</v>
      </c>
      <c r="E1320" s="51" t="s">
        <v>52</v>
      </c>
      <c r="F1320" s="51">
        <v>1</v>
      </c>
      <c r="G1320" s="51"/>
    </row>
    <row r="1321" spans="1:7">
      <c r="A1321" s="51">
        <v>97</v>
      </c>
      <c r="B1321" s="51" t="s">
        <v>203</v>
      </c>
      <c r="C1321" s="51" t="s">
        <v>3706</v>
      </c>
      <c r="D1321" s="51" t="s">
        <v>63</v>
      </c>
      <c r="E1321" s="51" t="s">
        <v>1272</v>
      </c>
      <c r="F1321" s="51">
        <v>1</v>
      </c>
      <c r="G1321" s="51"/>
    </row>
    <row r="1322" spans="1:7">
      <c r="A1322" s="51">
        <v>97</v>
      </c>
      <c r="B1322" s="51" t="s">
        <v>203</v>
      </c>
      <c r="C1322" s="51" t="s">
        <v>3706</v>
      </c>
      <c r="D1322" s="51" t="s">
        <v>46</v>
      </c>
      <c r="E1322" s="51" t="s">
        <v>249</v>
      </c>
      <c r="F1322" s="51">
        <v>7</v>
      </c>
      <c r="G1322" s="51"/>
    </row>
    <row r="1323" spans="1:7">
      <c r="A1323" s="51">
        <v>97</v>
      </c>
      <c r="B1323" s="51" t="s">
        <v>203</v>
      </c>
      <c r="C1323" s="51" t="s">
        <v>3706</v>
      </c>
      <c r="D1323" s="51" t="s">
        <v>46</v>
      </c>
      <c r="E1323" s="51" t="s">
        <v>48</v>
      </c>
      <c r="F1323" s="51">
        <v>3</v>
      </c>
      <c r="G1323" s="51"/>
    </row>
    <row r="1324" spans="1:7">
      <c r="A1324" s="51">
        <v>97</v>
      </c>
      <c r="B1324" s="51" t="s">
        <v>203</v>
      </c>
      <c r="C1324" s="51" t="s">
        <v>3706</v>
      </c>
      <c r="D1324" s="51" t="s">
        <v>46</v>
      </c>
      <c r="E1324" s="51" t="s">
        <v>49</v>
      </c>
      <c r="F1324" s="51">
        <v>7</v>
      </c>
      <c r="G1324" s="51"/>
    </row>
    <row r="1325" spans="1:7">
      <c r="A1325" s="51">
        <v>97</v>
      </c>
      <c r="B1325" s="51" t="s">
        <v>203</v>
      </c>
      <c r="C1325" s="51" t="s">
        <v>3706</v>
      </c>
      <c r="D1325" s="51" t="s">
        <v>46</v>
      </c>
      <c r="E1325" s="51" t="s">
        <v>51</v>
      </c>
      <c r="F1325" s="51">
        <v>2</v>
      </c>
      <c r="G1325" s="51"/>
    </row>
    <row r="1326" spans="1:7">
      <c r="A1326" s="51">
        <v>97</v>
      </c>
      <c r="B1326" s="51" t="s">
        <v>203</v>
      </c>
      <c r="C1326" s="51" t="s">
        <v>3706</v>
      </c>
      <c r="D1326" s="51" t="s">
        <v>46</v>
      </c>
      <c r="E1326" s="51" t="s">
        <v>52</v>
      </c>
      <c r="F1326" s="51">
        <v>1</v>
      </c>
      <c r="G1326" s="51"/>
    </row>
    <row r="1327" spans="1:7">
      <c r="A1327" s="51">
        <v>97</v>
      </c>
      <c r="B1327" s="51" t="s">
        <v>203</v>
      </c>
      <c r="C1327" s="51" t="s">
        <v>3706</v>
      </c>
      <c r="D1327" s="51" t="s">
        <v>46</v>
      </c>
      <c r="E1327" s="51" t="s">
        <v>1272</v>
      </c>
      <c r="F1327" s="51">
        <v>4</v>
      </c>
      <c r="G1327" s="51"/>
    </row>
    <row r="1328" spans="1:7">
      <c r="A1328" s="51">
        <v>97</v>
      </c>
      <c r="B1328" s="51" t="s">
        <v>203</v>
      </c>
      <c r="C1328" s="51" t="s">
        <v>1280</v>
      </c>
      <c r="D1328" s="51" t="s">
        <v>63</v>
      </c>
      <c r="E1328" s="51" t="s">
        <v>48</v>
      </c>
      <c r="F1328" s="51">
        <v>1</v>
      </c>
      <c r="G1328" s="51">
        <v>46</v>
      </c>
    </row>
    <row r="1329" spans="1:7">
      <c r="A1329" s="51">
        <v>97</v>
      </c>
      <c r="B1329" s="51" t="s">
        <v>203</v>
      </c>
      <c r="C1329" s="51" t="s">
        <v>1280</v>
      </c>
      <c r="D1329" s="51" t="s">
        <v>63</v>
      </c>
      <c r="E1329" s="51" t="s">
        <v>49</v>
      </c>
      <c r="F1329" s="51">
        <v>12</v>
      </c>
      <c r="G1329" s="51">
        <v>46</v>
      </c>
    </row>
    <row r="1330" spans="1:7">
      <c r="A1330" s="51">
        <v>97</v>
      </c>
      <c r="B1330" s="51" t="s">
        <v>203</v>
      </c>
      <c r="C1330" s="51" t="s">
        <v>1280</v>
      </c>
      <c r="D1330" s="51" t="s">
        <v>63</v>
      </c>
      <c r="E1330" s="51" t="s">
        <v>50</v>
      </c>
      <c r="F1330" s="51">
        <v>12</v>
      </c>
      <c r="G1330" s="51">
        <v>46</v>
      </c>
    </row>
    <row r="1331" spans="1:7">
      <c r="A1331" s="51">
        <v>97</v>
      </c>
      <c r="B1331" s="51" t="s">
        <v>203</v>
      </c>
      <c r="C1331" s="51" t="s">
        <v>1280</v>
      </c>
      <c r="D1331" s="51" t="s">
        <v>63</v>
      </c>
      <c r="E1331" s="51" t="s">
        <v>51</v>
      </c>
      <c r="F1331" s="51">
        <v>4</v>
      </c>
      <c r="G1331" s="51">
        <v>46</v>
      </c>
    </row>
    <row r="1332" spans="1:7">
      <c r="A1332" s="51">
        <v>97</v>
      </c>
      <c r="B1332" s="51" t="s">
        <v>203</v>
      </c>
      <c r="C1332" s="51" t="s">
        <v>1280</v>
      </c>
      <c r="D1332" s="51" t="s">
        <v>63</v>
      </c>
      <c r="E1332" s="51" t="s">
        <v>52</v>
      </c>
      <c r="F1332" s="51">
        <v>5</v>
      </c>
      <c r="G1332" s="51">
        <v>46</v>
      </c>
    </row>
    <row r="1333" spans="1:7">
      <c r="A1333" s="51">
        <v>97</v>
      </c>
      <c r="B1333" s="51" t="s">
        <v>203</v>
      </c>
      <c r="C1333" s="51" t="s">
        <v>1280</v>
      </c>
      <c r="D1333" s="51" t="s">
        <v>63</v>
      </c>
      <c r="E1333" s="51" t="s">
        <v>1272</v>
      </c>
      <c r="F1333" s="51">
        <v>12</v>
      </c>
      <c r="G1333" s="51">
        <v>46</v>
      </c>
    </row>
    <row r="1334" spans="1:7">
      <c r="A1334" s="51">
        <v>97</v>
      </c>
      <c r="B1334" s="51" t="s">
        <v>203</v>
      </c>
      <c r="C1334" s="51" t="s">
        <v>1280</v>
      </c>
      <c r="D1334" s="51" t="s">
        <v>46</v>
      </c>
      <c r="E1334" s="51" t="s">
        <v>48</v>
      </c>
      <c r="F1334" s="51">
        <v>3</v>
      </c>
      <c r="G1334" s="51">
        <v>35</v>
      </c>
    </row>
    <row r="1335" spans="1:7">
      <c r="A1335" s="51">
        <v>97</v>
      </c>
      <c r="B1335" s="51" t="s">
        <v>203</v>
      </c>
      <c r="C1335" s="51" t="s">
        <v>1280</v>
      </c>
      <c r="D1335" s="51" t="s">
        <v>46</v>
      </c>
      <c r="E1335" s="51" t="s">
        <v>49</v>
      </c>
      <c r="F1335" s="51">
        <v>8</v>
      </c>
      <c r="G1335" s="51">
        <v>35</v>
      </c>
    </row>
    <row r="1336" spans="1:7">
      <c r="A1336" s="51">
        <v>97</v>
      </c>
      <c r="B1336" s="51" t="s">
        <v>203</v>
      </c>
      <c r="C1336" s="51" t="s">
        <v>1280</v>
      </c>
      <c r="D1336" s="51" t="s">
        <v>46</v>
      </c>
      <c r="E1336" s="51" t="s">
        <v>50</v>
      </c>
      <c r="F1336" s="51">
        <v>10</v>
      </c>
      <c r="G1336" s="51">
        <v>35</v>
      </c>
    </row>
    <row r="1337" spans="1:7">
      <c r="A1337" s="51">
        <v>97</v>
      </c>
      <c r="B1337" s="51" t="s">
        <v>203</v>
      </c>
      <c r="C1337" s="51" t="s">
        <v>1280</v>
      </c>
      <c r="D1337" s="51" t="s">
        <v>46</v>
      </c>
      <c r="E1337" s="51" t="s">
        <v>51</v>
      </c>
      <c r="F1337" s="51">
        <v>2</v>
      </c>
      <c r="G1337" s="51">
        <v>35</v>
      </c>
    </row>
    <row r="1338" spans="1:7">
      <c r="A1338" s="51">
        <v>97</v>
      </c>
      <c r="B1338" s="51" t="s">
        <v>203</v>
      </c>
      <c r="C1338" s="51" t="s">
        <v>1280</v>
      </c>
      <c r="D1338" s="51" t="s">
        <v>46</v>
      </c>
      <c r="E1338" s="51" t="s">
        <v>52</v>
      </c>
      <c r="F1338" s="51">
        <v>4</v>
      </c>
      <c r="G1338" s="51">
        <v>35</v>
      </c>
    </row>
    <row r="1339" spans="1:7">
      <c r="A1339" s="51">
        <v>97</v>
      </c>
      <c r="B1339" s="51" t="s">
        <v>203</v>
      </c>
      <c r="C1339" s="51" t="s">
        <v>1280</v>
      </c>
      <c r="D1339" s="51" t="s">
        <v>46</v>
      </c>
      <c r="E1339" s="51" t="s">
        <v>1272</v>
      </c>
      <c r="F1339" s="51">
        <v>8</v>
      </c>
      <c r="G1339" s="51">
        <v>35</v>
      </c>
    </row>
    <row r="1340" spans="1:7">
      <c r="A1340" s="51">
        <v>97</v>
      </c>
      <c r="B1340" s="51" t="s">
        <v>203</v>
      </c>
      <c r="C1340" s="51" t="s">
        <v>1281</v>
      </c>
      <c r="D1340" s="51" t="s">
        <v>63</v>
      </c>
      <c r="E1340" s="51" t="s">
        <v>48</v>
      </c>
      <c r="F1340" s="51">
        <v>1</v>
      </c>
      <c r="G1340" s="51">
        <v>79</v>
      </c>
    </row>
    <row r="1341" spans="1:7">
      <c r="A1341" s="51">
        <v>97</v>
      </c>
      <c r="B1341" s="51" t="s">
        <v>203</v>
      </c>
      <c r="C1341" s="51" t="s">
        <v>1281</v>
      </c>
      <c r="D1341" s="51" t="s">
        <v>63</v>
      </c>
      <c r="E1341" s="51" t="s">
        <v>49</v>
      </c>
      <c r="F1341" s="51">
        <v>1</v>
      </c>
      <c r="G1341" s="51">
        <v>79</v>
      </c>
    </row>
    <row r="1342" spans="1:7">
      <c r="A1342" s="51">
        <v>97</v>
      </c>
      <c r="B1342" s="51" t="s">
        <v>203</v>
      </c>
      <c r="C1342" s="51" t="s">
        <v>1281</v>
      </c>
      <c r="D1342" s="51" t="s">
        <v>63</v>
      </c>
      <c r="E1342" s="51" t="s">
        <v>51</v>
      </c>
      <c r="F1342" s="51">
        <v>2</v>
      </c>
      <c r="G1342" s="51">
        <v>79</v>
      </c>
    </row>
    <row r="1343" spans="1:7">
      <c r="A1343" s="51">
        <v>97</v>
      </c>
      <c r="B1343" s="51" t="s">
        <v>203</v>
      </c>
      <c r="C1343" s="51" t="s">
        <v>1281</v>
      </c>
      <c r="D1343" s="51" t="s">
        <v>63</v>
      </c>
      <c r="E1343" s="51" t="s">
        <v>52</v>
      </c>
      <c r="F1343" s="51">
        <v>12</v>
      </c>
      <c r="G1343" s="51">
        <v>79</v>
      </c>
    </row>
    <row r="1344" spans="1:7">
      <c r="A1344" s="51">
        <v>97</v>
      </c>
      <c r="B1344" s="51" t="s">
        <v>203</v>
      </c>
      <c r="C1344" s="51" t="s">
        <v>1281</v>
      </c>
      <c r="D1344" s="51" t="s">
        <v>63</v>
      </c>
      <c r="E1344" s="51" t="s">
        <v>1272</v>
      </c>
      <c r="F1344" s="51">
        <v>63</v>
      </c>
      <c r="G1344" s="51">
        <v>79</v>
      </c>
    </row>
    <row r="1345" spans="1:7">
      <c r="A1345" s="51">
        <v>97</v>
      </c>
      <c r="B1345" s="51" t="s">
        <v>203</v>
      </c>
      <c r="C1345" s="51" t="s">
        <v>1281</v>
      </c>
      <c r="D1345" s="51" t="s">
        <v>46</v>
      </c>
      <c r="E1345" s="51" t="s">
        <v>51</v>
      </c>
      <c r="F1345" s="51">
        <v>2</v>
      </c>
      <c r="G1345" s="51">
        <v>70</v>
      </c>
    </row>
    <row r="1346" spans="1:7">
      <c r="A1346" s="51">
        <v>97</v>
      </c>
      <c r="B1346" s="51" t="s">
        <v>203</v>
      </c>
      <c r="C1346" s="51" t="s">
        <v>1281</v>
      </c>
      <c r="D1346" s="51" t="s">
        <v>46</v>
      </c>
      <c r="E1346" s="51" t="s">
        <v>52</v>
      </c>
      <c r="F1346" s="51">
        <v>14</v>
      </c>
      <c r="G1346" s="51">
        <v>70</v>
      </c>
    </row>
    <row r="1347" spans="1:7">
      <c r="A1347" s="51">
        <v>97</v>
      </c>
      <c r="B1347" s="51" t="s">
        <v>203</v>
      </c>
      <c r="C1347" s="51" t="s">
        <v>1281</v>
      </c>
      <c r="D1347" s="51" t="s">
        <v>46</v>
      </c>
      <c r="E1347" s="51" t="s">
        <v>1272</v>
      </c>
      <c r="F1347" s="51">
        <v>54</v>
      </c>
      <c r="G1347" s="51">
        <v>70</v>
      </c>
    </row>
    <row r="1348" spans="1:7">
      <c r="A1348" s="51">
        <v>97</v>
      </c>
      <c r="B1348" s="51" t="s">
        <v>203</v>
      </c>
      <c r="C1348" s="51" t="s">
        <v>45</v>
      </c>
      <c r="D1348" s="51" t="s">
        <v>46</v>
      </c>
      <c r="E1348" s="51" t="s">
        <v>48</v>
      </c>
      <c r="F1348" s="51">
        <v>2</v>
      </c>
      <c r="G1348" s="51"/>
    </row>
    <row r="1349" spans="1:7">
      <c r="A1349" s="51">
        <v>99</v>
      </c>
      <c r="B1349" s="51" t="s">
        <v>204</v>
      </c>
      <c r="C1349" s="51" t="s">
        <v>3706</v>
      </c>
      <c r="D1349" s="51" t="s">
        <v>63</v>
      </c>
      <c r="E1349" s="51" t="s">
        <v>249</v>
      </c>
      <c r="F1349" s="51">
        <v>22</v>
      </c>
      <c r="G1349" s="51"/>
    </row>
    <row r="1350" spans="1:7">
      <c r="A1350" s="51">
        <v>99</v>
      </c>
      <c r="B1350" s="51" t="s">
        <v>204</v>
      </c>
      <c r="C1350" s="51" t="s">
        <v>3706</v>
      </c>
      <c r="D1350" s="51" t="s">
        <v>63</v>
      </c>
      <c r="E1350" s="51" t="s">
        <v>49</v>
      </c>
      <c r="F1350" s="51">
        <v>1</v>
      </c>
      <c r="G1350" s="51"/>
    </row>
    <row r="1351" spans="1:7">
      <c r="A1351" s="51">
        <v>99</v>
      </c>
      <c r="B1351" s="51" t="s">
        <v>204</v>
      </c>
      <c r="C1351" s="51" t="s">
        <v>3706</v>
      </c>
      <c r="D1351" s="51" t="s">
        <v>63</v>
      </c>
      <c r="E1351" s="51" t="s">
        <v>50</v>
      </c>
      <c r="F1351" s="51">
        <v>3</v>
      </c>
      <c r="G1351" s="51"/>
    </row>
    <row r="1352" spans="1:7">
      <c r="A1352" s="51">
        <v>99</v>
      </c>
      <c r="B1352" s="51" t="s">
        <v>204</v>
      </c>
      <c r="C1352" s="51" t="s">
        <v>3706</v>
      </c>
      <c r="D1352" s="51" t="s">
        <v>63</v>
      </c>
      <c r="E1352" s="51" t="s">
        <v>1272</v>
      </c>
      <c r="F1352" s="51">
        <v>2</v>
      </c>
      <c r="G1352" s="51"/>
    </row>
    <row r="1353" spans="1:7">
      <c r="A1353" s="51">
        <v>99</v>
      </c>
      <c r="B1353" s="51" t="s">
        <v>204</v>
      </c>
      <c r="C1353" s="51" t="s">
        <v>3706</v>
      </c>
      <c r="D1353" s="51" t="s">
        <v>46</v>
      </c>
      <c r="E1353" s="51" t="s">
        <v>249</v>
      </c>
      <c r="F1353" s="51">
        <v>14</v>
      </c>
      <c r="G1353" s="51"/>
    </row>
    <row r="1354" spans="1:7">
      <c r="A1354" s="51">
        <v>99</v>
      </c>
      <c r="B1354" s="51" t="s">
        <v>204</v>
      </c>
      <c r="C1354" s="51" t="s">
        <v>3706</v>
      </c>
      <c r="D1354" s="51" t="s">
        <v>46</v>
      </c>
      <c r="E1354" s="51" t="s">
        <v>49</v>
      </c>
      <c r="F1354" s="51">
        <v>2</v>
      </c>
      <c r="G1354" s="51"/>
    </row>
    <row r="1355" spans="1:7">
      <c r="A1355" s="51">
        <v>99</v>
      </c>
      <c r="B1355" s="51" t="s">
        <v>204</v>
      </c>
      <c r="C1355" s="51" t="s">
        <v>3706</v>
      </c>
      <c r="D1355" s="51" t="s">
        <v>46</v>
      </c>
      <c r="E1355" s="51" t="s">
        <v>51</v>
      </c>
      <c r="F1355" s="51">
        <v>2</v>
      </c>
      <c r="G1355" s="51"/>
    </row>
    <row r="1356" spans="1:7">
      <c r="A1356" s="51">
        <v>99</v>
      </c>
      <c r="B1356" s="51" t="s">
        <v>204</v>
      </c>
      <c r="C1356" s="51" t="s">
        <v>3706</v>
      </c>
      <c r="D1356" s="51" t="s">
        <v>46</v>
      </c>
      <c r="E1356" s="51" t="s">
        <v>52</v>
      </c>
      <c r="F1356" s="51">
        <v>1</v>
      </c>
      <c r="G1356" s="51"/>
    </row>
    <row r="1357" spans="1:7">
      <c r="A1357" s="51">
        <v>99</v>
      </c>
      <c r="B1357" s="51" t="s">
        <v>204</v>
      </c>
      <c r="C1357" s="51" t="s">
        <v>3706</v>
      </c>
      <c r="D1357" s="51" t="s">
        <v>46</v>
      </c>
      <c r="E1357" s="51" t="s">
        <v>1272</v>
      </c>
      <c r="F1357" s="51">
        <v>1</v>
      </c>
      <c r="G1357" s="51"/>
    </row>
    <row r="1358" spans="1:7">
      <c r="A1358" s="51">
        <v>99</v>
      </c>
      <c r="B1358" s="51" t="s">
        <v>204</v>
      </c>
      <c r="C1358" s="51" t="s">
        <v>1280</v>
      </c>
      <c r="D1358" s="51" t="s">
        <v>63</v>
      </c>
      <c r="E1358" s="51" t="s">
        <v>48</v>
      </c>
      <c r="F1358" s="51">
        <v>8</v>
      </c>
      <c r="G1358" s="51">
        <v>76</v>
      </c>
    </row>
    <row r="1359" spans="1:7">
      <c r="A1359" s="51">
        <v>99</v>
      </c>
      <c r="B1359" s="51" t="s">
        <v>204</v>
      </c>
      <c r="C1359" s="51" t="s">
        <v>1280</v>
      </c>
      <c r="D1359" s="51" t="s">
        <v>63</v>
      </c>
      <c r="E1359" s="51" t="s">
        <v>49</v>
      </c>
      <c r="F1359" s="51">
        <v>21</v>
      </c>
      <c r="G1359" s="51">
        <v>76</v>
      </c>
    </row>
    <row r="1360" spans="1:7">
      <c r="A1360" s="51">
        <v>99</v>
      </c>
      <c r="B1360" s="51" t="s">
        <v>204</v>
      </c>
      <c r="C1360" s="51" t="s">
        <v>1280</v>
      </c>
      <c r="D1360" s="51" t="s">
        <v>63</v>
      </c>
      <c r="E1360" s="51" t="s">
        <v>50</v>
      </c>
      <c r="F1360" s="51">
        <v>22</v>
      </c>
      <c r="G1360" s="51">
        <v>76</v>
      </c>
    </row>
    <row r="1361" spans="1:7">
      <c r="A1361" s="51">
        <v>99</v>
      </c>
      <c r="B1361" s="51" t="s">
        <v>204</v>
      </c>
      <c r="C1361" s="51" t="s">
        <v>1280</v>
      </c>
      <c r="D1361" s="51" t="s">
        <v>63</v>
      </c>
      <c r="E1361" s="51" t="s">
        <v>51</v>
      </c>
      <c r="F1361" s="51">
        <v>4</v>
      </c>
      <c r="G1361" s="51">
        <v>76</v>
      </c>
    </row>
    <row r="1362" spans="1:7">
      <c r="A1362" s="51">
        <v>99</v>
      </c>
      <c r="B1362" s="51" t="s">
        <v>204</v>
      </c>
      <c r="C1362" s="51" t="s">
        <v>1280</v>
      </c>
      <c r="D1362" s="51" t="s">
        <v>63</v>
      </c>
      <c r="E1362" s="51" t="s">
        <v>52</v>
      </c>
      <c r="F1362" s="51">
        <v>8</v>
      </c>
      <c r="G1362" s="51">
        <v>76</v>
      </c>
    </row>
    <row r="1363" spans="1:7">
      <c r="A1363" s="51">
        <v>99</v>
      </c>
      <c r="B1363" s="51" t="s">
        <v>204</v>
      </c>
      <c r="C1363" s="51" t="s">
        <v>1280</v>
      </c>
      <c r="D1363" s="51" t="s">
        <v>63</v>
      </c>
      <c r="E1363" s="51" t="s">
        <v>1272</v>
      </c>
      <c r="F1363" s="51">
        <v>13</v>
      </c>
      <c r="G1363" s="51">
        <v>76</v>
      </c>
    </row>
    <row r="1364" spans="1:7">
      <c r="A1364" s="51">
        <v>99</v>
      </c>
      <c r="B1364" s="51" t="s">
        <v>204</v>
      </c>
      <c r="C1364" s="51" t="s">
        <v>1280</v>
      </c>
      <c r="D1364" s="51" t="s">
        <v>46</v>
      </c>
      <c r="E1364" s="51" t="s">
        <v>48</v>
      </c>
      <c r="F1364" s="51">
        <v>8</v>
      </c>
      <c r="G1364" s="51">
        <v>74</v>
      </c>
    </row>
    <row r="1365" spans="1:7">
      <c r="A1365" s="51">
        <v>99</v>
      </c>
      <c r="B1365" s="51" t="s">
        <v>204</v>
      </c>
      <c r="C1365" s="51" t="s">
        <v>1280</v>
      </c>
      <c r="D1365" s="51" t="s">
        <v>46</v>
      </c>
      <c r="E1365" s="51" t="s">
        <v>49</v>
      </c>
      <c r="F1365" s="51">
        <v>21</v>
      </c>
      <c r="G1365" s="51">
        <v>74</v>
      </c>
    </row>
    <row r="1366" spans="1:7">
      <c r="A1366" s="51">
        <v>99</v>
      </c>
      <c r="B1366" s="51" t="s">
        <v>204</v>
      </c>
      <c r="C1366" s="51" t="s">
        <v>1280</v>
      </c>
      <c r="D1366" s="51" t="s">
        <v>46</v>
      </c>
      <c r="E1366" s="51" t="s">
        <v>50</v>
      </c>
      <c r="F1366" s="51">
        <v>11</v>
      </c>
      <c r="G1366" s="51">
        <v>74</v>
      </c>
    </row>
    <row r="1367" spans="1:7">
      <c r="A1367" s="51">
        <v>99</v>
      </c>
      <c r="B1367" s="51" t="s">
        <v>204</v>
      </c>
      <c r="C1367" s="51" t="s">
        <v>1280</v>
      </c>
      <c r="D1367" s="51" t="s">
        <v>46</v>
      </c>
      <c r="E1367" s="51" t="s">
        <v>51</v>
      </c>
      <c r="F1367" s="51">
        <v>5</v>
      </c>
      <c r="G1367" s="51">
        <v>74</v>
      </c>
    </row>
    <row r="1368" spans="1:7">
      <c r="A1368" s="51">
        <v>99</v>
      </c>
      <c r="B1368" s="51" t="s">
        <v>204</v>
      </c>
      <c r="C1368" s="51" t="s">
        <v>1280</v>
      </c>
      <c r="D1368" s="51" t="s">
        <v>46</v>
      </c>
      <c r="E1368" s="51" t="s">
        <v>52</v>
      </c>
      <c r="F1368" s="51">
        <v>8</v>
      </c>
      <c r="G1368" s="51">
        <v>74</v>
      </c>
    </row>
    <row r="1369" spans="1:7">
      <c r="A1369" s="51">
        <v>99</v>
      </c>
      <c r="B1369" s="51" t="s">
        <v>204</v>
      </c>
      <c r="C1369" s="51" t="s">
        <v>1280</v>
      </c>
      <c r="D1369" s="51" t="s">
        <v>46</v>
      </c>
      <c r="E1369" s="51" t="s">
        <v>1272</v>
      </c>
      <c r="F1369" s="51">
        <v>21</v>
      </c>
      <c r="G1369" s="51">
        <v>74</v>
      </c>
    </row>
    <row r="1370" spans="1:7">
      <c r="A1370" s="51">
        <v>99</v>
      </c>
      <c r="B1370" s="51" t="s">
        <v>204</v>
      </c>
      <c r="C1370" s="51" t="s">
        <v>1281</v>
      </c>
      <c r="D1370" s="51" t="s">
        <v>63</v>
      </c>
      <c r="E1370" s="51" t="s">
        <v>48</v>
      </c>
      <c r="F1370" s="51">
        <v>2</v>
      </c>
      <c r="G1370" s="51">
        <v>229</v>
      </c>
    </row>
    <row r="1371" spans="1:7">
      <c r="A1371" s="51">
        <v>99</v>
      </c>
      <c r="B1371" s="51" t="s">
        <v>204</v>
      </c>
      <c r="C1371" s="51" t="s">
        <v>1281</v>
      </c>
      <c r="D1371" s="51" t="s">
        <v>63</v>
      </c>
      <c r="E1371" s="51" t="s">
        <v>50</v>
      </c>
      <c r="F1371" s="51">
        <v>2</v>
      </c>
      <c r="G1371" s="51">
        <v>229</v>
      </c>
    </row>
    <row r="1372" spans="1:7">
      <c r="A1372" s="51">
        <v>99</v>
      </c>
      <c r="B1372" s="51" t="s">
        <v>204</v>
      </c>
      <c r="C1372" s="51" t="s">
        <v>1281</v>
      </c>
      <c r="D1372" s="51" t="s">
        <v>63</v>
      </c>
      <c r="E1372" s="51" t="s">
        <v>51</v>
      </c>
      <c r="F1372" s="51">
        <v>1</v>
      </c>
      <c r="G1372" s="51">
        <v>229</v>
      </c>
    </row>
    <row r="1373" spans="1:7">
      <c r="A1373" s="51">
        <v>99</v>
      </c>
      <c r="B1373" s="51" t="s">
        <v>204</v>
      </c>
      <c r="C1373" s="51" t="s">
        <v>1281</v>
      </c>
      <c r="D1373" s="51" t="s">
        <v>63</v>
      </c>
      <c r="E1373" s="51" t="s">
        <v>52</v>
      </c>
      <c r="F1373" s="51">
        <v>27</v>
      </c>
      <c r="G1373" s="51">
        <v>229</v>
      </c>
    </row>
    <row r="1374" spans="1:7">
      <c r="A1374" s="51">
        <v>99</v>
      </c>
      <c r="B1374" s="51" t="s">
        <v>204</v>
      </c>
      <c r="C1374" s="51" t="s">
        <v>1281</v>
      </c>
      <c r="D1374" s="51" t="s">
        <v>63</v>
      </c>
      <c r="E1374" s="51" t="s">
        <v>1272</v>
      </c>
      <c r="F1374" s="51">
        <v>197</v>
      </c>
      <c r="G1374" s="51">
        <v>229</v>
      </c>
    </row>
    <row r="1375" spans="1:7">
      <c r="A1375" s="51">
        <v>99</v>
      </c>
      <c r="B1375" s="51" t="s">
        <v>204</v>
      </c>
      <c r="C1375" s="51" t="s">
        <v>1281</v>
      </c>
      <c r="D1375" s="51" t="s">
        <v>46</v>
      </c>
      <c r="E1375" s="51" t="s">
        <v>49</v>
      </c>
      <c r="F1375" s="51">
        <v>1</v>
      </c>
      <c r="G1375" s="51">
        <v>139</v>
      </c>
    </row>
    <row r="1376" spans="1:7">
      <c r="A1376" s="51">
        <v>99</v>
      </c>
      <c r="B1376" s="51" t="s">
        <v>204</v>
      </c>
      <c r="C1376" s="51" t="s">
        <v>1281</v>
      </c>
      <c r="D1376" s="51" t="s">
        <v>46</v>
      </c>
      <c r="E1376" s="51" t="s">
        <v>50</v>
      </c>
      <c r="F1376" s="51">
        <v>2</v>
      </c>
      <c r="G1376" s="51">
        <v>139</v>
      </c>
    </row>
    <row r="1377" spans="1:7">
      <c r="A1377" s="51">
        <v>99</v>
      </c>
      <c r="B1377" s="51" t="s">
        <v>204</v>
      </c>
      <c r="C1377" s="51" t="s">
        <v>1281</v>
      </c>
      <c r="D1377" s="51" t="s">
        <v>46</v>
      </c>
      <c r="E1377" s="51" t="s">
        <v>52</v>
      </c>
      <c r="F1377" s="51">
        <v>13</v>
      </c>
      <c r="G1377" s="51">
        <v>139</v>
      </c>
    </row>
    <row r="1378" spans="1:7">
      <c r="A1378" s="51">
        <v>99</v>
      </c>
      <c r="B1378" s="51" t="s">
        <v>204</v>
      </c>
      <c r="C1378" s="51" t="s">
        <v>1281</v>
      </c>
      <c r="D1378" s="51" t="s">
        <v>46</v>
      </c>
      <c r="E1378" s="51" t="s">
        <v>1272</v>
      </c>
      <c r="F1378" s="51">
        <v>123</v>
      </c>
      <c r="G1378" s="51">
        <v>139</v>
      </c>
    </row>
    <row r="1379" spans="1:7">
      <c r="A1379" s="51">
        <v>99</v>
      </c>
      <c r="B1379" s="51" t="s">
        <v>204</v>
      </c>
      <c r="C1379" s="51" t="s">
        <v>45</v>
      </c>
      <c r="D1379" s="51" t="s">
        <v>63</v>
      </c>
      <c r="E1379" s="51" t="s">
        <v>48</v>
      </c>
      <c r="F1379" s="51">
        <v>2</v>
      </c>
      <c r="G1379" s="51"/>
    </row>
    <row r="1380" spans="1:7">
      <c r="A1380" s="51">
        <v>99</v>
      </c>
      <c r="B1380" s="51" t="s">
        <v>204</v>
      </c>
      <c r="C1380" s="51" t="s">
        <v>45</v>
      </c>
      <c r="D1380" s="51" t="s">
        <v>63</v>
      </c>
      <c r="E1380" s="51" t="s">
        <v>52</v>
      </c>
      <c r="F1380" s="51">
        <v>1</v>
      </c>
      <c r="G1380" s="51"/>
    </row>
    <row r="1381" spans="1:7">
      <c r="A1381" s="51">
        <v>99</v>
      </c>
      <c r="B1381" s="51" t="s">
        <v>204</v>
      </c>
      <c r="C1381" s="51" t="s">
        <v>45</v>
      </c>
      <c r="D1381" s="51" t="s">
        <v>63</v>
      </c>
      <c r="E1381" s="51" t="s">
        <v>1272</v>
      </c>
      <c r="F1381" s="51">
        <v>6</v>
      </c>
      <c r="G1381" s="51"/>
    </row>
    <row r="1382" spans="1:7">
      <c r="A1382" s="51">
        <v>99</v>
      </c>
      <c r="B1382" s="51" t="s">
        <v>204</v>
      </c>
      <c r="C1382" s="51" t="s">
        <v>45</v>
      </c>
      <c r="D1382" s="51" t="s">
        <v>46</v>
      </c>
      <c r="E1382" s="51" t="s">
        <v>48</v>
      </c>
      <c r="F1382" s="51">
        <v>1</v>
      </c>
      <c r="G1382" s="51"/>
    </row>
    <row r="1383" spans="1:7">
      <c r="A1383" s="51">
        <v>99</v>
      </c>
      <c r="B1383" s="51" t="s">
        <v>204</v>
      </c>
      <c r="C1383" s="51" t="s">
        <v>45</v>
      </c>
      <c r="D1383" s="51" t="s">
        <v>46</v>
      </c>
      <c r="E1383" s="51" t="s">
        <v>50</v>
      </c>
      <c r="F1383" s="51">
        <v>1</v>
      </c>
      <c r="G1383" s="51"/>
    </row>
    <row r="1384" spans="1:7">
      <c r="A1384" s="51">
        <v>99</v>
      </c>
      <c r="B1384" s="51" t="s">
        <v>204</v>
      </c>
      <c r="C1384" s="51" t="s">
        <v>45</v>
      </c>
      <c r="D1384" s="51" t="s">
        <v>46</v>
      </c>
      <c r="E1384" s="51" t="s">
        <v>1272</v>
      </c>
      <c r="F1384" s="51">
        <v>3</v>
      </c>
      <c r="G1384" s="51"/>
    </row>
    <row r="1385" spans="1:7">
      <c r="A1385" s="433">
        <v>100</v>
      </c>
      <c r="B1385" s="434" t="s">
        <v>4245</v>
      </c>
      <c r="C1385" s="51" t="s">
        <v>1280</v>
      </c>
      <c r="D1385" s="51" t="s">
        <v>63</v>
      </c>
      <c r="E1385" s="51" t="s">
        <v>249</v>
      </c>
      <c r="F1385">
        <v>0</v>
      </c>
    </row>
    <row r="1386" spans="1:7">
      <c r="A1386">
        <v>100</v>
      </c>
      <c r="B1386" t="s">
        <v>4245</v>
      </c>
      <c r="C1386" t="s">
        <v>1280</v>
      </c>
      <c r="D1386" t="s">
        <v>63</v>
      </c>
      <c r="E1386" s="51" t="s">
        <v>48</v>
      </c>
      <c r="F1386">
        <v>44562</v>
      </c>
    </row>
    <row r="1387" spans="1:7">
      <c r="A1387">
        <v>100</v>
      </c>
      <c r="B1387" t="s">
        <v>4245</v>
      </c>
      <c r="C1387" t="s">
        <v>1280</v>
      </c>
      <c r="D1387" t="s">
        <v>63</v>
      </c>
      <c r="E1387" s="51" t="s">
        <v>49</v>
      </c>
      <c r="F1387">
        <v>133224</v>
      </c>
    </row>
    <row r="1388" spans="1:7">
      <c r="A1388">
        <v>100</v>
      </c>
      <c r="B1388" t="s">
        <v>4245</v>
      </c>
      <c r="C1388" t="s">
        <v>1280</v>
      </c>
      <c r="D1388" t="s">
        <v>63</v>
      </c>
      <c r="E1388" s="51" t="s">
        <v>50</v>
      </c>
      <c r="F1388">
        <v>108122</v>
      </c>
    </row>
    <row r="1389" spans="1:7">
      <c r="A1389">
        <v>100</v>
      </c>
      <c r="B1389" t="s">
        <v>4245</v>
      </c>
      <c r="C1389" t="s">
        <v>1280</v>
      </c>
      <c r="D1389" t="s">
        <v>63</v>
      </c>
      <c r="E1389" s="51" t="s">
        <v>51</v>
      </c>
      <c r="F1389">
        <v>43205</v>
      </c>
    </row>
    <row r="1390" spans="1:7">
      <c r="A1390">
        <v>100</v>
      </c>
      <c r="B1390" t="s">
        <v>4245</v>
      </c>
      <c r="C1390" t="s">
        <v>1280</v>
      </c>
      <c r="D1390" t="s">
        <v>63</v>
      </c>
      <c r="E1390" s="51" t="s">
        <v>52</v>
      </c>
      <c r="F1390">
        <v>57481</v>
      </c>
    </row>
    <row r="1391" spans="1:7">
      <c r="A1391">
        <v>100</v>
      </c>
      <c r="B1391" t="s">
        <v>4245</v>
      </c>
      <c r="C1391" t="s">
        <v>1280</v>
      </c>
      <c r="D1391" t="s">
        <v>63</v>
      </c>
      <c r="E1391" s="51" t="s">
        <v>1272</v>
      </c>
      <c r="F1391">
        <v>50086</v>
      </c>
    </row>
    <row r="1392" spans="1:7">
      <c r="A1392">
        <v>100</v>
      </c>
      <c r="B1392" t="s">
        <v>4245</v>
      </c>
      <c r="C1392" s="51" t="s">
        <v>1281</v>
      </c>
      <c r="D1392" t="s">
        <v>63</v>
      </c>
      <c r="E1392" s="51" t="s">
        <v>249</v>
      </c>
      <c r="F1392">
        <v>0</v>
      </c>
    </row>
    <row r="1393" spans="1:6">
      <c r="A1393">
        <v>100</v>
      </c>
      <c r="B1393" t="s">
        <v>4245</v>
      </c>
      <c r="C1393" t="s">
        <v>1281</v>
      </c>
      <c r="D1393" t="s">
        <v>63</v>
      </c>
      <c r="E1393" s="51" t="s">
        <v>48</v>
      </c>
      <c r="F1393">
        <v>6034</v>
      </c>
    </row>
    <row r="1394" spans="1:6">
      <c r="A1394">
        <v>100</v>
      </c>
      <c r="B1394" t="s">
        <v>4245</v>
      </c>
      <c r="C1394" t="s">
        <v>1281</v>
      </c>
      <c r="D1394" t="s">
        <v>63</v>
      </c>
      <c r="E1394" s="51" t="s">
        <v>49</v>
      </c>
      <c r="F1394">
        <v>9618</v>
      </c>
    </row>
    <row r="1395" spans="1:6">
      <c r="A1395">
        <v>100</v>
      </c>
      <c r="B1395" t="s">
        <v>4245</v>
      </c>
      <c r="C1395" t="s">
        <v>1281</v>
      </c>
      <c r="D1395" t="s">
        <v>63</v>
      </c>
      <c r="E1395" s="51" t="s">
        <v>50</v>
      </c>
      <c r="F1395">
        <v>13499</v>
      </c>
    </row>
    <row r="1396" spans="1:6">
      <c r="A1396">
        <v>100</v>
      </c>
      <c r="B1396" t="s">
        <v>4245</v>
      </c>
      <c r="C1396" t="s">
        <v>1281</v>
      </c>
      <c r="D1396" t="s">
        <v>63</v>
      </c>
      <c r="E1396" s="51" t="s">
        <v>51</v>
      </c>
      <c r="F1396">
        <v>16434</v>
      </c>
    </row>
    <row r="1397" spans="1:6">
      <c r="A1397">
        <v>100</v>
      </c>
      <c r="B1397" t="s">
        <v>4245</v>
      </c>
      <c r="C1397" t="s">
        <v>1281</v>
      </c>
      <c r="D1397" t="s">
        <v>63</v>
      </c>
      <c r="E1397" s="51" t="s">
        <v>52</v>
      </c>
      <c r="F1397">
        <v>132731</v>
      </c>
    </row>
    <row r="1398" spans="1:6">
      <c r="A1398">
        <v>100</v>
      </c>
      <c r="B1398" t="s">
        <v>4245</v>
      </c>
      <c r="C1398" t="s">
        <v>1281</v>
      </c>
      <c r="D1398" t="s">
        <v>63</v>
      </c>
      <c r="E1398" s="51" t="s">
        <v>1272</v>
      </c>
      <c r="F1398">
        <v>701645</v>
      </c>
    </row>
    <row r="1399" spans="1:6">
      <c r="A1399">
        <v>100</v>
      </c>
      <c r="B1399" t="s">
        <v>4245</v>
      </c>
      <c r="C1399" s="51" t="s">
        <v>45</v>
      </c>
      <c r="D1399" t="s">
        <v>63</v>
      </c>
      <c r="E1399" s="51" t="s">
        <v>249</v>
      </c>
      <c r="F1399">
        <v>0</v>
      </c>
    </row>
    <row r="1400" spans="1:6">
      <c r="A1400">
        <v>100</v>
      </c>
      <c r="B1400" t="s">
        <v>4245</v>
      </c>
      <c r="C1400" t="s">
        <v>45</v>
      </c>
      <c r="D1400" t="s">
        <v>63</v>
      </c>
      <c r="E1400" s="51" t="s">
        <v>48</v>
      </c>
      <c r="F1400">
        <v>3388</v>
      </c>
    </row>
    <row r="1401" spans="1:6">
      <c r="A1401">
        <v>100</v>
      </c>
      <c r="B1401" t="s">
        <v>4245</v>
      </c>
      <c r="C1401" t="s">
        <v>45</v>
      </c>
      <c r="D1401" t="s">
        <v>63</v>
      </c>
      <c r="E1401" s="51" t="s">
        <v>49</v>
      </c>
      <c r="F1401">
        <v>1059</v>
      </c>
    </row>
    <row r="1402" spans="1:6">
      <c r="A1402">
        <v>100</v>
      </c>
      <c r="B1402" t="s">
        <v>4245</v>
      </c>
      <c r="C1402" t="s">
        <v>45</v>
      </c>
      <c r="D1402" t="s">
        <v>63</v>
      </c>
      <c r="E1402" s="51" t="s">
        <v>50</v>
      </c>
      <c r="F1402">
        <v>523</v>
      </c>
    </row>
    <row r="1403" spans="1:6">
      <c r="A1403">
        <v>100</v>
      </c>
      <c r="B1403" t="s">
        <v>4245</v>
      </c>
      <c r="C1403" t="s">
        <v>45</v>
      </c>
      <c r="D1403" t="s">
        <v>63</v>
      </c>
      <c r="E1403" s="51" t="s">
        <v>51</v>
      </c>
      <c r="F1403">
        <v>260</v>
      </c>
    </row>
    <row r="1404" spans="1:6">
      <c r="A1404">
        <v>100</v>
      </c>
      <c r="B1404" t="s">
        <v>4245</v>
      </c>
      <c r="C1404" t="s">
        <v>45</v>
      </c>
      <c r="D1404" t="s">
        <v>63</v>
      </c>
      <c r="E1404" s="51" t="s">
        <v>52</v>
      </c>
      <c r="F1404">
        <v>1432</v>
      </c>
    </row>
    <row r="1405" spans="1:6">
      <c r="A1405">
        <v>100</v>
      </c>
      <c r="B1405" t="s">
        <v>4245</v>
      </c>
      <c r="C1405" t="s">
        <v>45</v>
      </c>
      <c r="D1405" t="s">
        <v>63</v>
      </c>
      <c r="E1405" s="51" t="s">
        <v>1272</v>
      </c>
      <c r="F1405">
        <v>5603</v>
      </c>
    </row>
    <row r="1406" spans="1:6">
      <c r="A1406">
        <v>100</v>
      </c>
      <c r="B1406" t="s">
        <v>4245</v>
      </c>
      <c r="C1406" s="51" t="s">
        <v>3706</v>
      </c>
      <c r="D1406" t="s">
        <v>63</v>
      </c>
      <c r="E1406" s="51" t="s">
        <v>249</v>
      </c>
      <c r="F1406">
        <v>119510</v>
      </c>
    </row>
    <row r="1407" spans="1:6">
      <c r="A1407">
        <v>100</v>
      </c>
      <c r="B1407" t="s">
        <v>4245</v>
      </c>
      <c r="C1407" t="s">
        <v>3706</v>
      </c>
      <c r="D1407" t="s">
        <v>63</v>
      </c>
      <c r="E1407" s="51" t="s">
        <v>48</v>
      </c>
      <c r="F1407">
        <v>34</v>
      </c>
    </row>
    <row r="1408" spans="1:6">
      <c r="A1408">
        <v>100</v>
      </c>
      <c r="B1408" t="s">
        <v>4245</v>
      </c>
      <c r="C1408" t="s">
        <v>3706</v>
      </c>
      <c r="D1408" t="s">
        <v>63</v>
      </c>
      <c r="E1408" s="51" t="s">
        <v>49</v>
      </c>
      <c r="F1408">
        <v>210</v>
      </c>
    </row>
    <row r="1409" spans="1:6">
      <c r="A1409">
        <v>100</v>
      </c>
      <c r="B1409" t="s">
        <v>4245</v>
      </c>
      <c r="C1409" t="s">
        <v>3706</v>
      </c>
      <c r="D1409" t="s">
        <v>63</v>
      </c>
      <c r="E1409" s="51" t="s">
        <v>50</v>
      </c>
      <c r="F1409">
        <v>329</v>
      </c>
    </row>
    <row r="1410" spans="1:6">
      <c r="A1410">
        <v>100</v>
      </c>
      <c r="B1410" t="s">
        <v>4245</v>
      </c>
      <c r="C1410" t="s">
        <v>3706</v>
      </c>
      <c r="D1410" t="s">
        <v>63</v>
      </c>
      <c r="E1410" s="51" t="s">
        <v>51</v>
      </c>
      <c r="F1410">
        <v>371</v>
      </c>
    </row>
    <row r="1411" spans="1:6">
      <c r="A1411">
        <v>100</v>
      </c>
      <c r="B1411" t="s">
        <v>4245</v>
      </c>
      <c r="C1411" t="s">
        <v>3706</v>
      </c>
      <c r="D1411" t="s">
        <v>63</v>
      </c>
      <c r="E1411" s="51" t="s">
        <v>52</v>
      </c>
      <c r="F1411">
        <v>879</v>
      </c>
    </row>
    <row r="1412" spans="1:6">
      <c r="A1412">
        <v>100</v>
      </c>
      <c r="B1412" t="s">
        <v>4245</v>
      </c>
      <c r="C1412" t="s">
        <v>3706</v>
      </c>
      <c r="D1412" t="s">
        <v>63</v>
      </c>
      <c r="E1412" s="51" t="s">
        <v>1272</v>
      </c>
      <c r="F1412">
        <v>3896</v>
      </c>
    </row>
    <row r="1413" spans="1:6">
      <c r="A1413">
        <v>100</v>
      </c>
      <c r="B1413" t="s">
        <v>4245</v>
      </c>
      <c r="C1413" s="51" t="s">
        <v>1280</v>
      </c>
      <c r="D1413" s="51" t="s">
        <v>46</v>
      </c>
      <c r="E1413" s="51" t="s">
        <v>249</v>
      </c>
      <c r="F1413">
        <v>0</v>
      </c>
    </row>
    <row r="1414" spans="1:6">
      <c r="A1414">
        <v>100</v>
      </c>
      <c r="B1414" t="s">
        <v>4245</v>
      </c>
      <c r="C1414" t="s">
        <v>1280</v>
      </c>
      <c r="D1414" t="s">
        <v>46</v>
      </c>
      <c r="E1414" s="51" t="s">
        <v>48</v>
      </c>
      <c r="F1414">
        <v>43299</v>
      </c>
    </row>
    <row r="1415" spans="1:6">
      <c r="A1415">
        <v>100</v>
      </c>
      <c r="B1415" t="s">
        <v>4245</v>
      </c>
      <c r="C1415" t="s">
        <v>1280</v>
      </c>
      <c r="D1415" t="s">
        <v>46</v>
      </c>
      <c r="E1415" s="51" t="s">
        <v>49</v>
      </c>
      <c r="F1415">
        <v>128782</v>
      </c>
    </row>
    <row r="1416" spans="1:6">
      <c r="A1416">
        <v>100</v>
      </c>
      <c r="B1416" t="s">
        <v>4245</v>
      </c>
      <c r="C1416" t="s">
        <v>1280</v>
      </c>
      <c r="D1416" t="s">
        <v>46</v>
      </c>
      <c r="E1416" s="51" t="s">
        <v>50</v>
      </c>
      <c r="F1416">
        <v>105945</v>
      </c>
    </row>
    <row r="1417" spans="1:6">
      <c r="A1417">
        <v>100</v>
      </c>
      <c r="B1417" t="s">
        <v>4245</v>
      </c>
      <c r="C1417" t="s">
        <v>1280</v>
      </c>
      <c r="D1417" t="s">
        <v>46</v>
      </c>
      <c r="E1417" s="51" t="s">
        <v>51</v>
      </c>
      <c r="F1417">
        <v>43261</v>
      </c>
    </row>
    <row r="1418" spans="1:6">
      <c r="A1418">
        <v>100</v>
      </c>
      <c r="B1418" t="s">
        <v>4245</v>
      </c>
      <c r="C1418" t="s">
        <v>1280</v>
      </c>
      <c r="D1418" t="s">
        <v>46</v>
      </c>
      <c r="E1418" s="51" t="s">
        <v>52</v>
      </c>
      <c r="F1418">
        <v>69519</v>
      </c>
    </row>
    <row r="1419" spans="1:6">
      <c r="A1419">
        <v>100</v>
      </c>
      <c r="B1419" t="s">
        <v>4245</v>
      </c>
      <c r="C1419" t="s">
        <v>1280</v>
      </c>
      <c r="D1419" t="s">
        <v>46</v>
      </c>
      <c r="E1419" s="51" t="s">
        <v>1272</v>
      </c>
      <c r="F1419">
        <v>67819</v>
      </c>
    </row>
    <row r="1420" spans="1:6">
      <c r="A1420">
        <v>100</v>
      </c>
      <c r="B1420" t="s">
        <v>4245</v>
      </c>
      <c r="C1420" s="51" t="s">
        <v>1281</v>
      </c>
      <c r="D1420" t="s">
        <v>46</v>
      </c>
      <c r="E1420" s="51" t="s">
        <v>249</v>
      </c>
      <c r="F1420">
        <v>0</v>
      </c>
    </row>
    <row r="1421" spans="1:6">
      <c r="A1421">
        <v>100</v>
      </c>
      <c r="B1421" t="s">
        <v>4245</v>
      </c>
      <c r="C1421" t="s">
        <v>1281</v>
      </c>
      <c r="D1421" t="s">
        <v>46</v>
      </c>
      <c r="E1421" s="51" t="s">
        <v>48</v>
      </c>
      <c r="F1421">
        <v>5287</v>
      </c>
    </row>
    <row r="1422" spans="1:6">
      <c r="A1422">
        <v>100</v>
      </c>
      <c r="B1422" t="s">
        <v>4245</v>
      </c>
      <c r="C1422" t="s">
        <v>1281</v>
      </c>
      <c r="D1422" t="s">
        <v>46</v>
      </c>
      <c r="E1422" s="51" t="s">
        <v>49</v>
      </c>
      <c r="F1422">
        <v>7655</v>
      </c>
    </row>
    <row r="1423" spans="1:6">
      <c r="A1423">
        <v>100</v>
      </c>
      <c r="B1423" t="s">
        <v>4245</v>
      </c>
      <c r="C1423" t="s">
        <v>1281</v>
      </c>
      <c r="D1423" t="s">
        <v>46</v>
      </c>
      <c r="E1423" s="51" t="s">
        <v>50</v>
      </c>
      <c r="F1423">
        <v>10227</v>
      </c>
    </row>
    <row r="1424" spans="1:6">
      <c r="A1424">
        <v>100</v>
      </c>
      <c r="B1424" t="s">
        <v>4245</v>
      </c>
      <c r="C1424" t="s">
        <v>1281</v>
      </c>
      <c r="D1424" t="s">
        <v>46</v>
      </c>
      <c r="E1424" s="51" t="s">
        <v>51</v>
      </c>
      <c r="F1424">
        <v>14632</v>
      </c>
    </row>
    <row r="1425" spans="1:6">
      <c r="A1425">
        <v>100</v>
      </c>
      <c r="B1425" t="s">
        <v>4245</v>
      </c>
      <c r="C1425" t="s">
        <v>1281</v>
      </c>
      <c r="D1425" t="s">
        <v>46</v>
      </c>
      <c r="E1425" s="51" t="s">
        <v>52</v>
      </c>
      <c r="F1425">
        <v>123350</v>
      </c>
    </row>
    <row r="1426" spans="1:6">
      <c r="A1426">
        <v>100</v>
      </c>
      <c r="B1426" t="s">
        <v>4245</v>
      </c>
      <c r="C1426" t="s">
        <v>1281</v>
      </c>
      <c r="D1426" t="s">
        <v>46</v>
      </c>
      <c r="E1426" s="51" t="s">
        <v>1272</v>
      </c>
      <c r="F1426">
        <v>779885</v>
      </c>
    </row>
    <row r="1427" spans="1:6">
      <c r="A1427">
        <v>100</v>
      </c>
      <c r="B1427" t="s">
        <v>4245</v>
      </c>
      <c r="C1427" s="51" t="s">
        <v>45</v>
      </c>
      <c r="D1427" t="s">
        <v>46</v>
      </c>
      <c r="E1427" s="51" t="s">
        <v>249</v>
      </c>
      <c r="F1427">
        <v>0</v>
      </c>
    </row>
    <row r="1428" spans="1:6">
      <c r="A1428">
        <v>100</v>
      </c>
      <c r="B1428" t="s">
        <v>4245</v>
      </c>
      <c r="C1428" t="s">
        <v>45</v>
      </c>
      <c r="D1428" t="s">
        <v>46</v>
      </c>
      <c r="E1428" s="51" t="s">
        <v>48</v>
      </c>
      <c r="F1428">
        <v>3209</v>
      </c>
    </row>
    <row r="1429" spans="1:6">
      <c r="A1429">
        <v>100</v>
      </c>
      <c r="B1429" t="s">
        <v>4245</v>
      </c>
      <c r="C1429" t="s">
        <v>45</v>
      </c>
      <c r="D1429" t="s">
        <v>46</v>
      </c>
      <c r="E1429" s="51" t="s">
        <v>49</v>
      </c>
      <c r="F1429">
        <v>954</v>
      </c>
    </row>
    <row r="1430" spans="1:6">
      <c r="A1430">
        <v>100</v>
      </c>
      <c r="B1430" t="s">
        <v>4245</v>
      </c>
      <c r="C1430" t="s">
        <v>45</v>
      </c>
      <c r="D1430" t="s">
        <v>46</v>
      </c>
      <c r="E1430" s="51" t="s">
        <v>50</v>
      </c>
      <c r="F1430">
        <v>481</v>
      </c>
    </row>
    <row r="1431" spans="1:6">
      <c r="A1431">
        <v>100</v>
      </c>
      <c r="B1431" t="s">
        <v>4245</v>
      </c>
      <c r="C1431" t="s">
        <v>45</v>
      </c>
      <c r="D1431" t="s">
        <v>46</v>
      </c>
      <c r="E1431" s="51" t="s">
        <v>51</v>
      </c>
      <c r="F1431">
        <v>258</v>
      </c>
    </row>
    <row r="1432" spans="1:6">
      <c r="A1432">
        <v>100</v>
      </c>
      <c r="B1432" t="s">
        <v>4245</v>
      </c>
      <c r="C1432" t="s">
        <v>45</v>
      </c>
      <c r="D1432" t="s">
        <v>46</v>
      </c>
      <c r="E1432" s="51" t="s">
        <v>52</v>
      </c>
      <c r="F1432">
        <v>1412</v>
      </c>
    </row>
    <row r="1433" spans="1:6">
      <c r="A1433">
        <v>100</v>
      </c>
      <c r="B1433" t="s">
        <v>4245</v>
      </c>
      <c r="C1433" t="s">
        <v>45</v>
      </c>
      <c r="D1433" t="s">
        <v>46</v>
      </c>
      <c r="E1433" s="51" t="s">
        <v>1272</v>
      </c>
      <c r="F1433">
        <v>5952</v>
      </c>
    </row>
    <row r="1434" spans="1:6">
      <c r="A1434">
        <v>100</v>
      </c>
      <c r="B1434" t="s">
        <v>4245</v>
      </c>
      <c r="C1434" s="51" t="s">
        <v>3706</v>
      </c>
      <c r="D1434" t="s">
        <v>46</v>
      </c>
      <c r="E1434" s="51" t="s">
        <v>249</v>
      </c>
      <c r="F1434">
        <v>114660</v>
      </c>
    </row>
    <row r="1435" spans="1:6">
      <c r="A1435">
        <v>100</v>
      </c>
      <c r="B1435" t="s">
        <v>4245</v>
      </c>
      <c r="C1435" t="s">
        <v>3706</v>
      </c>
      <c r="D1435" t="s">
        <v>46</v>
      </c>
      <c r="E1435" s="51" t="s">
        <v>48</v>
      </c>
      <c r="F1435">
        <v>32</v>
      </c>
    </row>
    <row r="1436" spans="1:6">
      <c r="A1436">
        <v>100</v>
      </c>
      <c r="B1436" t="s">
        <v>4245</v>
      </c>
      <c r="C1436" t="s">
        <v>3706</v>
      </c>
      <c r="D1436" t="s">
        <v>46</v>
      </c>
      <c r="E1436" s="51" t="s">
        <v>49</v>
      </c>
      <c r="F1436">
        <v>154</v>
      </c>
    </row>
    <row r="1437" spans="1:6">
      <c r="A1437">
        <v>100</v>
      </c>
      <c r="B1437" t="s">
        <v>4245</v>
      </c>
      <c r="C1437" t="s">
        <v>3706</v>
      </c>
      <c r="D1437" t="s">
        <v>46</v>
      </c>
      <c r="E1437" s="51" t="s">
        <v>50</v>
      </c>
      <c r="F1437">
        <v>301</v>
      </c>
    </row>
    <row r="1438" spans="1:6">
      <c r="A1438">
        <v>100</v>
      </c>
      <c r="B1438" t="s">
        <v>4245</v>
      </c>
      <c r="C1438" t="s">
        <v>3706</v>
      </c>
      <c r="D1438" t="s">
        <v>46</v>
      </c>
      <c r="E1438" s="51" t="s">
        <v>51</v>
      </c>
      <c r="F1438">
        <v>129</v>
      </c>
    </row>
    <row r="1439" spans="1:6">
      <c r="A1439">
        <v>100</v>
      </c>
      <c r="B1439" t="s">
        <v>4245</v>
      </c>
      <c r="C1439" t="s">
        <v>3706</v>
      </c>
      <c r="D1439" t="s">
        <v>46</v>
      </c>
      <c r="E1439" s="51" t="s">
        <v>52</v>
      </c>
      <c r="F1439">
        <v>155</v>
      </c>
    </row>
    <row r="1440" spans="1:6">
      <c r="A1440">
        <v>100</v>
      </c>
      <c r="B1440" t="s">
        <v>4245</v>
      </c>
      <c r="C1440" t="s">
        <v>3706</v>
      </c>
      <c r="D1440" t="s">
        <v>46</v>
      </c>
      <c r="E1440" s="51" t="s">
        <v>1272</v>
      </c>
      <c r="F1440">
        <v>731</v>
      </c>
    </row>
    <row r="1441" spans="2:6">
      <c r="B1441" t="s">
        <v>4250</v>
      </c>
      <c r="F1441" s="82">
        <v>2982224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
    <tabColor rgb="FFFFC000"/>
  </sheetPr>
  <dimension ref="A1:I4158"/>
  <sheetViews>
    <sheetView workbookViewId="0">
      <selection activeCell="F997" sqref="F997"/>
    </sheetView>
  </sheetViews>
  <sheetFormatPr baseColWidth="10" defaultRowHeight="14.5"/>
  <sheetData>
    <row r="1" spans="1:9">
      <c r="B1" t="s">
        <v>123</v>
      </c>
      <c r="C1" t="s">
        <v>170</v>
      </c>
      <c r="D1" t="s">
        <v>3580</v>
      </c>
      <c r="E1" t="s">
        <v>1279</v>
      </c>
      <c r="F1" t="s">
        <v>1271</v>
      </c>
      <c r="G1" t="s">
        <v>3581</v>
      </c>
      <c r="H1" t="s">
        <v>37</v>
      </c>
      <c r="I1">
        <v>44164417</v>
      </c>
    </row>
    <row r="2" spans="1:9">
      <c r="A2">
        <v>1</v>
      </c>
      <c r="B2">
        <v>5</v>
      </c>
      <c r="C2" t="s">
        <v>107</v>
      </c>
      <c r="D2" t="s">
        <v>1413</v>
      </c>
      <c r="E2" t="s">
        <v>3706</v>
      </c>
      <c r="F2" t="s">
        <v>249</v>
      </c>
      <c r="G2">
        <v>5197</v>
      </c>
      <c r="H2">
        <v>37628</v>
      </c>
    </row>
    <row r="3" spans="1:9">
      <c r="A3">
        <v>2</v>
      </c>
      <c r="B3">
        <v>5</v>
      </c>
      <c r="C3" t="s">
        <v>107</v>
      </c>
      <c r="D3" t="s">
        <v>1413</v>
      </c>
      <c r="E3" t="s">
        <v>3706</v>
      </c>
      <c r="F3" t="s">
        <v>48</v>
      </c>
      <c r="G3">
        <v>17</v>
      </c>
      <c r="H3">
        <v>37628</v>
      </c>
    </row>
    <row r="4" spans="1:9">
      <c r="A4">
        <v>3</v>
      </c>
      <c r="B4">
        <v>5</v>
      </c>
      <c r="C4" t="s">
        <v>107</v>
      </c>
      <c r="D4" t="s">
        <v>1413</v>
      </c>
      <c r="E4" t="s">
        <v>3706</v>
      </c>
      <c r="F4" t="s">
        <v>49</v>
      </c>
      <c r="G4">
        <v>28</v>
      </c>
      <c r="H4">
        <v>37628</v>
      </c>
    </row>
    <row r="5" spans="1:9">
      <c r="A5">
        <v>4</v>
      </c>
      <c r="B5">
        <v>5</v>
      </c>
      <c r="C5" t="s">
        <v>107</v>
      </c>
      <c r="D5" t="s">
        <v>1413</v>
      </c>
      <c r="E5" t="s">
        <v>3706</v>
      </c>
      <c r="F5" t="s">
        <v>50</v>
      </c>
      <c r="G5">
        <v>26</v>
      </c>
      <c r="H5">
        <v>37628</v>
      </c>
    </row>
    <row r="6" spans="1:9">
      <c r="A6">
        <v>5</v>
      </c>
      <c r="B6">
        <v>5</v>
      </c>
      <c r="C6" t="s">
        <v>107</v>
      </c>
      <c r="D6" t="s">
        <v>1413</v>
      </c>
      <c r="E6" t="s">
        <v>3706</v>
      </c>
      <c r="F6" t="s">
        <v>51</v>
      </c>
      <c r="G6">
        <v>29</v>
      </c>
      <c r="H6">
        <v>37628</v>
      </c>
    </row>
    <row r="7" spans="1:9">
      <c r="A7">
        <v>6</v>
      </c>
      <c r="B7">
        <v>5</v>
      </c>
      <c r="C7" t="s">
        <v>107</v>
      </c>
      <c r="D7" t="s">
        <v>1413</v>
      </c>
      <c r="E7" t="s">
        <v>3706</v>
      </c>
      <c r="F7" t="s">
        <v>52</v>
      </c>
      <c r="G7">
        <v>66</v>
      </c>
      <c r="H7">
        <v>37628</v>
      </c>
    </row>
    <row r="8" spans="1:9">
      <c r="A8">
        <v>7</v>
      </c>
      <c r="B8">
        <v>5</v>
      </c>
      <c r="C8" t="s">
        <v>107</v>
      </c>
      <c r="D8" t="s">
        <v>1413</v>
      </c>
      <c r="E8" t="s">
        <v>3706</v>
      </c>
      <c r="F8" t="s">
        <v>1272</v>
      </c>
      <c r="G8">
        <v>49</v>
      </c>
      <c r="H8">
        <v>37628</v>
      </c>
    </row>
    <row r="9" spans="1:9">
      <c r="A9">
        <v>8</v>
      </c>
      <c r="B9">
        <v>5</v>
      </c>
      <c r="C9" t="s">
        <v>107</v>
      </c>
      <c r="D9" t="s">
        <v>1413</v>
      </c>
      <c r="E9" t="s">
        <v>1280</v>
      </c>
      <c r="F9" t="s">
        <v>48</v>
      </c>
      <c r="G9">
        <v>1113</v>
      </c>
      <c r="H9">
        <v>37628</v>
      </c>
    </row>
    <row r="10" spans="1:9">
      <c r="A10">
        <v>9</v>
      </c>
      <c r="B10">
        <v>5</v>
      </c>
      <c r="C10" t="s">
        <v>107</v>
      </c>
      <c r="D10" t="s">
        <v>1413</v>
      </c>
      <c r="E10" t="s">
        <v>1280</v>
      </c>
      <c r="F10" t="s">
        <v>49</v>
      </c>
      <c r="G10">
        <v>3921</v>
      </c>
      <c r="H10">
        <v>37628</v>
      </c>
    </row>
    <row r="11" spans="1:9">
      <c r="A11">
        <v>10</v>
      </c>
      <c r="B11">
        <v>5</v>
      </c>
      <c r="C11" t="s">
        <v>107</v>
      </c>
      <c r="D11" t="s">
        <v>1413</v>
      </c>
      <c r="E11" t="s">
        <v>1280</v>
      </c>
      <c r="F11" t="s">
        <v>50</v>
      </c>
      <c r="G11">
        <v>2788</v>
      </c>
      <c r="H11">
        <v>37628</v>
      </c>
    </row>
    <row r="12" spans="1:9">
      <c r="A12">
        <v>11</v>
      </c>
      <c r="B12">
        <v>5</v>
      </c>
      <c r="C12" t="s">
        <v>107</v>
      </c>
      <c r="D12" t="s">
        <v>1413</v>
      </c>
      <c r="E12" t="s">
        <v>1280</v>
      </c>
      <c r="F12" t="s">
        <v>51</v>
      </c>
      <c r="G12">
        <v>939</v>
      </c>
      <c r="H12">
        <v>37628</v>
      </c>
    </row>
    <row r="13" spans="1:9">
      <c r="A13">
        <v>12</v>
      </c>
      <c r="B13">
        <v>5</v>
      </c>
      <c r="C13" t="s">
        <v>107</v>
      </c>
      <c r="D13" t="s">
        <v>1413</v>
      </c>
      <c r="E13" t="s">
        <v>1280</v>
      </c>
      <c r="F13" t="s">
        <v>52</v>
      </c>
      <c r="G13">
        <v>1400</v>
      </c>
      <c r="H13">
        <v>37628</v>
      </c>
    </row>
    <row r="14" spans="1:9">
      <c r="A14">
        <v>13</v>
      </c>
      <c r="B14">
        <v>5</v>
      </c>
      <c r="C14" t="s">
        <v>107</v>
      </c>
      <c r="D14" t="s">
        <v>1413</v>
      </c>
      <c r="E14" t="s">
        <v>1280</v>
      </c>
      <c r="F14" t="s">
        <v>1272</v>
      </c>
      <c r="G14">
        <v>1153</v>
      </c>
      <c r="H14">
        <v>37628</v>
      </c>
    </row>
    <row r="15" spans="1:9">
      <c r="A15">
        <v>14</v>
      </c>
      <c r="B15">
        <v>5</v>
      </c>
      <c r="C15" t="s">
        <v>107</v>
      </c>
      <c r="D15" t="s">
        <v>1413</v>
      </c>
      <c r="E15" t="s">
        <v>1281</v>
      </c>
      <c r="F15" t="s">
        <v>48</v>
      </c>
      <c r="G15">
        <v>863</v>
      </c>
      <c r="H15">
        <v>37628</v>
      </c>
    </row>
    <row r="16" spans="1:9">
      <c r="A16">
        <v>15</v>
      </c>
      <c r="B16">
        <v>5</v>
      </c>
      <c r="C16" t="s">
        <v>107</v>
      </c>
      <c r="D16" t="s">
        <v>1413</v>
      </c>
      <c r="E16" t="s">
        <v>1281</v>
      </c>
      <c r="F16" t="s">
        <v>49</v>
      </c>
      <c r="G16">
        <v>1014</v>
      </c>
      <c r="H16">
        <v>37628</v>
      </c>
    </row>
    <row r="17" spans="1:8">
      <c r="A17">
        <v>16</v>
      </c>
      <c r="B17">
        <v>5</v>
      </c>
      <c r="C17" t="s">
        <v>107</v>
      </c>
      <c r="D17" t="s">
        <v>1413</v>
      </c>
      <c r="E17" t="s">
        <v>1281</v>
      </c>
      <c r="F17" t="s">
        <v>50</v>
      </c>
      <c r="G17">
        <v>942</v>
      </c>
      <c r="H17">
        <v>37628</v>
      </c>
    </row>
    <row r="18" spans="1:8">
      <c r="A18">
        <v>17</v>
      </c>
      <c r="B18">
        <v>5</v>
      </c>
      <c r="C18" t="s">
        <v>107</v>
      </c>
      <c r="D18" t="s">
        <v>1413</v>
      </c>
      <c r="E18" t="s">
        <v>1281</v>
      </c>
      <c r="F18" t="s">
        <v>51</v>
      </c>
      <c r="G18">
        <v>715</v>
      </c>
      <c r="H18">
        <v>37628</v>
      </c>
    </row>
    <row r="19" spans="1:8">
      <c r="A19">
        <v>18</v>
      </c>
      <c r="B19">
        <v>5</v>
      </c>
      <c r="C19" t="s">
        <v>107</v>
      </c>
      <c r="D19" t="s">
        <v>1413</v>
      </c>
      <c r="E19" t="s">
        <v>1281</v>
      </c>
      <c r="F19" t="s">
        <v>52</v>
      </c>
      <c r="G19">
        <v>3696</v>
      </c>
      <c r="H19">
        <v>37628</v>
      </c>
    </row>
    <row r="20" spans="1:8">
      <c r="A20">
        <v>19</v>
      </c>
      <c r="B20">
        <v>5</v>
      </c>
      <c r="C20" t="s">
        <v>107</v>
      </c>
      <c r="D20" t="s">
        <v>1413</v>
      </c>
      <c r="E20" t="s">
        <v>1281</v>
      </c>
      <c r="F20" t="s">
        <v>1272</v>
      </c>
      <c r="G20">
        <v>13170</v>
      </c>
      <c r="H20">
        <v>37628</v>
      </c>
    </row>
    <row r="21" spans="1:8">
      <c r="A21">
        <v>20</v>
      </c>
      <c r="B21">
        <v>5</v>
      </c>
      <c r="C21" t="s">
        <v>107</v>
      </c>
      <c r="D21" t="s">
        <v>1413</v>
      </c>
      <c r="E21" t="s">
        <v>45</v>
      </c>
      <c r="F21" t="s">
        <v>48</v>
      </c>
      <c r="G21">
        <v>236</v>
      </c>
      <c r="H21">
        <v>37628</v>
      </c>
    </row>
    <row r="22" spans="1:8">
      <c r="A22">
        <v>21</v>
      </c>
      <c r="B22">
        <v>5</v>
      </c>
      <c r="C22" t="s">
        <v>107</v>
      </c>
      <c r="D22" t="s">
        <v>1413</v>
      </c>
      <c r="E22" t="s">
        <v>45</v>
      </c>
      <c r="F22" t="s">
        <v>49</v>
      </c>
      <c r="G22">
        <v>45</v>
      </c>
      <c r="H22">
        <v>37628</v>
      </c>
    </row>
    <row r="23" spans="1:8">
      <c r="A23">
        <v>22</v>
      </c>
      <c r="B23">
        <v>5</v>
      </c>
      <c r="C23" t="s">
        <v>107</v>
      </c>
      <c r="D23" t="s">
        <v>1413</v>
      </c>
      <c r="E23" t="s">
        <v>45</v>
      </c>
      <c r="F23" t="s">
        <v>50</v>
      </c>
      <c r="G23">
        <v>31</v>
      </c>
      <c r="H23">
        <v>37628</v>
      </c>
    </row>
    <row r="24" spans="1:8">
      <c r="A24">
        <v>23</v>
      </c>
      <c r="B24">
        <v>5</v>
      </c>
      <c r="C24" t="s">
        <v>107</v>
      </c>
      <c r="D24" t="s">
        <v>1413</v>
      </c>
      <c r="E24" t="s">
        <v>45</v>
      </c>
      <c r="F24" t="s">
        <v>51</v>
      </c>
      <c r="G24">
        <v>16</v>
      </c>
      <c r="H24">
        <v>37628</v>
      </c>
    </row>
    <row r="25" spans="1:8">
      <c r="A25">
        <v>24</v>
      </c>
      <c r="B25">
        <v>5</v>
      </c>
      <c r="C25" t="s">
        <v>107</v>
      </c>
      <c r="D25" t="s">
        <v>1413</v>
      </c>
      <c r="E25" t="s">
        <v>45</v>
      </c>
      <c r="F25" t="s">
        <v>52</v>
      </c>
      <c r="G25">
        <v>58</v>
      </c>
      <c r="H25">
        <v>37628</v>
      </c>
    </row>
    <row r="26" spans="1:8">
      <c r="A26">
        <v>25</v>
      </c>
      <c r="B26">
        <v>5</v>
      </c>
      <c r="C26" t="s">
        <v>107</v>
      </c>
      <c r="D26" t="s">
        <v>1413</v>
      </c>
      <c r="E26" t="s">
        <v>45</v>
      </c>
      <c r="F26" t="s">
        <v>1272</v>
      </c>
      <c r="G26">
        <v>116</v>
      </c>
      <c r="H26">
        <v>37628</v>
      </c>
    </row>
    <row r="27" spans="1:8">
      <c r="A27">
        <v>26</v>
      </c>
      <c r="B27">
        <v>5</v>
      </c>
      <c r="C27" t="s">
        <v>107</v>
      </c>
      <c r="D27" t="s">
        <v>3582</v>
      </c>
      <c r="E27" t="s">
        <v>3706</v>
      </c>
      <c r="F27" t="s">
        <v>249</v>
      </c>
      <c r="G27">
        <v>9</v>
      </c>
      <c r="H27">
        <v>140</v>
      </c>
    </row>
    <row r="28" spans="1:8">
      <c r="A28">
        <v>27</v>
      </c>
      <c r="B28">
        <v>5</v>
      </c>
      <c r="C28" t="s">
        <v>107</v>
      </c>
      <c r="D28" t="s">
        <v>3582</v>
      </c>
      <c r="E28" t="s">
        <v>1280</v>
      </c>
      <c r="F28" t="s">
        <v>48</v>
      </c>
      <c r="G28">
        <v>4</v>
      </c>
      <c r="H28">
        <v>140</v>
      </c>
    </row>
    <row r="29" spans="1:8">
      <c r="A29">
        <v>28</v>
      </c>
      <c r="B29">
        <v>5</v>
      </c>
      <c r="C29" t="s">
        <v>107</v>
      </c>
      <c r="D29" t="s">
        <v>3582</v>
      </c>
      <c r="E29" t="s">
        <v>1280</v>
      </c>
      <c r="F29" t="s">
        <v>49</v>
      </c>
      <c r="G29">
        <v>8</v>
      </c>
      <c r="H29">
        <v>140</v>
      </c>
    </row>
    <row r="30" spans="1:8">
      <c r="A30">
        <v>29</v>
      </c>
      <c r="B30">
        <v>5</v>
      </c>
      <c r="C30" t="s">
        <v>107</v>
      </c>
      <c r="D30" t="s">
        <v>3582</v>
      </c>
      <c r="E30" t="s">
        <v>1280</v>
      </c>
      <c r="F30" t="s">
        <v>50</v>
      </c>
      <c r="G30">
        <v>6</v>
      </c>
      <c r="H30">
        <v>140</v>
      </c>
    </row>
    <row r="31" spans="1:8">
      <c r="A31">
        <v>30</v>
      </c>
      <c r="B31">
        <v>5</v>
      </c>
      <c r="C31" t="s">
        <v>107</v>
      </c>
      <c r="D31" t="s">
        <v>3582</v>
      </c>
      <c r="E31" t="s">
        <v>1280</v>
      </c>
      <c r="F31" t="s">
        <v>51</v>
      </c>
      <c r="G31">
        <v>2</v>
      </c>
      <c r="H31">
        <v>140</v>
      </c>
    </row>
    <row r="32" spans="1:8">
      <c r="A32">
        <v>31</v>
      </c>
      <c r="B32">
        <v>5</v>
      </c>
      <c r="C32" t="s">
        <v>107</v>
      </c>
      <c r="D32" t="s">
        <v>3582</v>
      </c>
      <c r="E32" t="s">
        <v>1280</v>
      </c>
      <c r="F32" t="s">
        <v>52</v>
      </c>
      <c r="G32">
        <v>3</v>
      </c>
      <c r="H32">
        <v>140</v>
      </c>
    </row>
    <row r="33" spans="1:8">
      <c r="A33">
        <v>32</v>
      </c>
      <c r="B33">
        <v>5</v>
      </c>
      <c r="C33" t="s">
        <v>107</v>
      </c>
      <c r="D33" t="s">
        <v>3582</v>
      </c>
      <c r="E33" t="s">
        <v>1280</v>
      </c>
      <c r="F33" t="s">
        <v>1272</v>
      </c>
      <c r="G33">
        <v>12</v>
      </c>
      <c r="H33">
        <v>140</v>
      </c>
    </row>
    <row r="34" spans="1:8">
      <c r="A34">
        <v>33</v>
      </c>
      <c r="B34">
        <v>5</v>
      </c>
      <c r="C34" t="s">
        <v>107</v>
      </c>
      <c r="D34" t="s">
        <v>3582</v>
      </c>
      <c r="E34" t="s">
        <v>1281</v>
      </c>
      <c r="F34" t="s">
        <v>50</v>
      </c>
      <c r="G34">
        <v>1</v>
      </c>
      <c r="H34">
        <v>140</v>
      </c>
    </row>
    <row r="35" spans="1:8">
      <c r="A35">
        <v>34</v>
      </c>
      <c r="B35">
        <v>5</v>
      </c>
      <c r="C35" t="s">
        <v>107</v>
      </c>
      <c r="D35" t="s">
        <v>3582</v>
      </c>
      <c r="E35" t="s">
        <v>1281</v>
      </c>
      <c r="F35" t="s">
        <v>52</v>
      </c>
      <c r="G35">
        <v>16</v>
      </c>
      <c r="H35">
        <v>140</v>
      </c>
    </row>
    <row r="36" spans="1:8">
      <c r="A36">
        <v>35</v>
      </c>
      <c r="B36">
        <v>5</v>
      </c>
      <c r="C36" t="s">
        <v>107</v>
      </c>
      <c r="D36" t="s">
        <v>3582</v>
      </c>
      <c r="E36" t="s">
        <v>1281</v>
      </c>
      <c r="F36" t="s">
        <v>1272</v>
      </c>
      <c r="G36">
        <v>76</v>
      </c>
      <c r="H36">
        <v>140</v>
      </c>
    </row>
    <row r="37" spans="1:8">
      <c r="A37">
        <v>36</v>
      </c>
      <c r="B37">
        <v>5</v>
      </c>
      <c r="C37" t="s">
        <v>107</v>
      </c>
      <c r="D37" t="s">
        <v>3582</v>
      </c>
      <c r="E37" t="s">
        <v>45</v>
      </c>
      <c r="F37" t="s">
        <v>1272</v>
      </c>
      <c r="G37">
        <v>3</v>
      </c>
      <c r="H37">
        <v>140</v>
      </c>
    </row>
    <row r="38" spans="1:8">
      <c r="A38">
        <v>37</v>
      </c>
      <c r="B38">
        <v>5</v>
      </c>
      <c r="C38" t="s">
        <v>107</v>
      </c>
      <c r="D38" t="s">
        <v>3583</v>
      </c>
      <c r="E38" t="s">
        <v>3706</v>
      </c>
      <c r="F38" t="s">
        <v>249</v>
      </c>
      <c r="G38">
        <v>26</v>
      </c>
      <c r="H38">
        <v>640</v>
      </c>
    </row>
    <row r="39" spans="1:8">
      <c r="A39">
        <v>38</v>
      </c>
      <c r="B39">
        <v>5</v>
      </c>
      <c r="C39" t="s">
        <v>107</v>
      </c>
      <c r="D39" t="s">
        <v>3583</v>
      </c>
      <c r="E39" t="s">
        <v>3706</v>
      </c>
      <c r="F39" t="s">
        <v>49</v>
      </c>
      <c r="G39">
        <v>1</v>
      </c>
      <c r="H39">
        <v>640</v>
      </c>
    </row>
    <row r="40" spans="1:8">
      <c r="A40">
        <v>39</v>
      </c>
      <c r="B40">
        <v>5</v>
      </c>
      <c r="C40" t="s">
        <v>107</v>
      </c>
      <c r="D40" t="s">
        <v>3583</v>
      </c>
      <c r="E40" t="s">
        <v>3706</v>
      </c>
      <c r="F40" t="s">
        <v>1272</v>
      </c>
      <c r="G40">
        <v>67</v>
      </c>
      <c r="H40">
        <v>640</v>
      </c>
    </row>
    <row r="41" spans="1:8">
      <c r="A41">
        <v>40</v>
      </c>
      <c r="B41">
        <v>5</v>
      </c>
      <c r="C41" t="s">
        <v>107</v>
      </c>
      <c r="D41" t="s">
        <v>3583</v>
      </c>
      <c r="E41" t="s">
        <v>1280</v>
      </c>
      <c r="F41" t="s">
        <v>48</v>
      </c>
      <c r="G41">
        <v>15</v>
      </c>
      <c r="H41">
        <v>640</v>
      </c>
    </row>
    <row r="42" spans="1:8">
      <c r="A42">
        <v>41</v>
      </c>
      <c r="B42">
        <v>5</v>
      </c>
      <c r="C42" t="s">
        <v>107</v>
      </c>
      <c r="D42" t="s">
        <v>3583</v>
      </c>
      <c r="E42" t="s">
        <v>1280</v>
      </c>
      <c r="F42" t="s">
        <v>49</v>
      </c>
      <c r="G42">
        <v>24</v>
      </c>
      <c r="H42">
        <v>640</v>
      </c>
    </row>
    <row r="43" spans="1:8">
      <c r="A43">
        <v>42</v>
      </c>
      <c r="B43">
        <v>5</v>
      </c>
      <c r="C43" t="s">
        <v>107</v>
      </c>
      <c r="D43" t="s">
        <v>3583</v>
      </c>
      <c r="E43" t="s">
        <v>1280</v>
      </c>
      <c r="F43" t="s">
        <v>50</v>
      </c>
      <c r="G43">
        <v>12</v>
      </c>
      <c r="H43">
        <v>640</v>
      </c>
    </row>
    <row r="44" spans="1:8">
      <c r="A44">
        <v>43</v>
      </c>
      <c r="B44">
        <v>5</v>
      </c>
      <c r="C44" t="s">
        <v>107</v>
      </c>
      <c r="D44" t="s">
        <v>3583</v>
      </c>
      <c r="E44" t="s">
        <v>1280</v>
      </c>
      <c r="F44" t="s">
        <v>51</v>
      </c>
      <c r="G44">
        <v>15</v>
      </c>
      <c r="H44">
        <v>640</v>
      </c>
    </row>
    <row r="45" spans="1:8">
      <c r="A45">
        <v>44</v>
      </c>
      <c r="B45">
        <v>5</v>
      </c>
      <c r="C45" t="s">
        <v>107</v>
      </c>
      <c r="D45" t="s">
        <v>3583</v>
      </c>
      <c r="E45" t="s">
        <v>1280</v>
      </c>
      <c r="F45" t="s">
        <v>52</v>
      </c>
      <c r="G45">
        <v>96</v>
      </c>
      <c r="H45">
        <v>640</v>
      </c>
    </row>
    <row r="46" spans="1:8">
      <c r="A46">
        <v>45</v>
      </c>
      <c r="B46">
        <v>5</v>
      </c>
      <c r="C46" t="s">
        <v>107</v>
      </c>
      <c r="D46" t="s">
        <v>3583</v>
      </c>
      <c r="E46" t="s">
        <v>1280</v>
      </c>
      <c r="F46" t="s">
        <v>1272</v>
      </c>
      <c r="G46">
        <v>55</v>
      </c>
      <c r="H46">
        <v>640</v>
      </c>
    </row>
    <row r="47" spans="1:8">
      <c r="A47">
        <v>46</v>
      </c>
      <c r="B47">
        <v>5</v>
      </c>
      <c r="C47" t="s">
        <v>107</v>
      </c>
      <c r="D47" t="s">
        <v>3583</v>
      </c>
      <c r="E47" t="s">
        <v>1281</v>
      </c>
      <c r="F47" t="s">
        <v>49</v>
      </c>
      <c r="G47">
        <v>4</v>
      </c>
      <c r="H47">
        <v>640</v>
      </c>
    </row>
    <row r="48" spans="1:8">
      <c r="A48">
        <v>47</v>
      </c>
      <c r="B48">
        <v>5</v>
      </c>
      <c r="C48" t="s">
        <v>107</v>
      </c>
      <c r="D48" t="s">
        <v>3583</v>
      </c>
      <c r="E48" t="s">
        <v>1281</v>
      </c>
      <c r="F48" t="s">
        <v>50</v>
      </c>
      <c r="G48">
        <v>6</v>
      </c>
      <c r="H48">
        <v>640</v>
      </c>
    </row>
    <row r="49" spans="1:8">
      <c r="A49">
        <v>48</v>
      </c>
      <c r="B49">
        <v>5</v>
      </c>
      <c r="C49" t="s">
        <v>107</v>
      </c>
      <c r="D49" t="s">
        <v>3583</v>
      </c>
      <c r="E49" t="s">
        <v>1281</v>
      </c>
      <c r="F49" t="s">
        <v>51</v>
      </c>
      <c r="G49">
        <v>2</v>
      </c>
      <c r="H49">
        <v>640</v>
      </c>
    </row>
    <row r="50" spans="1:8">
      <c r="A50">
        <v>49</v>
      </c>
      <c r="B50">
        <v>5</v>
      </c>
      <c r="C50" t="s">
        <v>107</v>
      </c>
      <c r="D50" t="s">
        <v>3583</v>
      </c>
      <c r="E50" t="s">
        <v>1281</v>
      </c>
      <c r="F50" t="s">
        <v>52</v>
      </c>
      <c r="G50">
        <v>38</v>
      </c>
      <c r="H50">
        <v>640</v>
      </c>
    </row>
    <row r="51" spans="1:8">
      <c r="A51">
        <v>50</v>
      </c>
      <c r="B51">
        <v>5</v>
      </c>
      <c r="C51" t="s">
        <v>107</v>
      </c>
      <c r="D51" t="s">
        <v>3583</v>
      </c>
      <c r="E51" t="s">
        <v>1281</v>
      </c>
      <c r="F51" t="s">
        <v>1272</v>
      </c>
      <c r="G51">
        <v>276</v>
      </c>
      <c r="H51">
        <v>640</v>
      </c>
    </row>
    <row r="52" spans="1:8">
      <c r="A52">
        <v>51</v>
      </c>
      <c r="B52">
        <v>5</v>
      </c>
      <c r="C52" t="s">
        <v>107</v>
      </c>
      <c r="D52" t="s">
        <v>3583</v>
      </c>
      <c r="E52" t="s">
        <v>45</v>
      </c>
      <c r="F52" t="s">
        <v>48</v>
      </c>
      <c r="G52">
        <v>1</v>
      </c>
      <c r="H52">
        <v>640</v>
      </c>
    </row>
    <row r="53" spans="1:8">
      <c r="A53">
        <v>52</v>
      </c>
      <c r="B53">
        <v>5</v>
      </c>
      <c r="C53" t="s">
        <v>107</v>
      </c>
      <c r="D53" t="s">
        <v>3583</v>
      </c>
      <c r="E53" t="s">
        <v>45</v>
      </c>
      <c r="F53" t="s">
        <v>1272</v>
      </c>
      <c r="G53">
        <v>2</v>
      </c>
      <c r="H53">
        <v>640</v>
      </c>
    </row>
    <row r="54" spans="1:8">
      <c r="A54">
        <v>53</v>
      </c>
      <c r="B54">
        <v>5</v>
      </c>
      <c r="C54" t="s">
        <v>107</v>
      </c>
      <c r="D54" t="s">
        <v>3584</v>
      </c>
      <c r="E54" t="s">
        <v>3706</v>
      </c>
      <c r="F54" t="s">
        <v>249</v>
      </c>
      <c r="G54">
        <v>8</v>
      </c>
      <c r="H54">
        <v>183</v>
      </c>
    </row>
    <row r="55" spans="1:8">
      <c r="A55">
        <v>54</v>
      </c>
      <c r="B55">
        <v>5</v>
      </c>
      <c r="C55" t="s">
        <v>107</v>
      </c>
      <c r="D55" t="s">
        <v>3584</v>
      </c>
      <c r="E55" t="s">
        <v>1280</v>
      </c>
      <c r="F55" t="s">
        <v>48</v>
      </c>
      <c r="G55">
        <v>4</v>
      </c>
      <c r="H55">
        <v>183</v>
      </c>
    </row>
    <row r="56" spans="1:8">
      <c r="A56">
        <v>55</v>
      </c>
      <c r="B56">
        <v>5</v>
      </c>
      <c r="C56" t="s">
        <v>107</v>
      </c>
      <c r="D56" t="s">
        <v>3584</v>
      </c>
      <c r="E56" t="s">
        <v>1280</v>
      </c>
      <c r="F56" t="s">
        <v>49</v>
      </c>
      <c r="G56">
        <v>10</v>
      </c>
      <c r="H56">
        <v>183</v>
      </c>
    </row>
    <row r="57" spans="1:8">
      <c r="A57">
        <v>56</v>
      </c>
      <c r="B57">
        <v>5</v>
      </c>
      <c r="C57" t="s">
        <v>107</v>
      </c>
      <c r="D57" t="s">
        <v>3584</v>
      </c>
      <c r="E57" t="s">
        <v>1280</v>
      </c>
      <c r="F57" t="s">
        <v>50</v>
      </c>
      <c r="G57">
        <v>6</v>
      </c>
      <c r="H57">
        <v>183</v>
      </c>
    </row>
    <row r="58" spans="1:8">
      <c r="A58">
        <v>57</v>
      </c>
      <c r="B58">
        <v>5</v>
      </c>
      <c r="C58" t="s">
        <v>107</v>
      </c>
      <c r="D58" t="s">
        <v>3584</v>
      </c>
      <c r="E58" t="s">
        <v>1280</v>
      </c>
      <c r="F58" t="s">
        <v>51</v>
      </c>
      <c r="G58">
        <v>5</v>
      </c>
      <c r="H58">
        <v>183</v>
      </c>
    </row>
    <row r="59" spans="1:8">
      <c r="A59">
        <v>58</v>
      </c>
      <c r="B59">
        <v>5</v>
      </c>
      <c r="C59" t="s">
        <v>107</v>
      </c>
      <c r="D59" t="s">
        <v>3584</v>
      </c>
      <c r="E59" t="s">
        <v>1280</v>
      </c>
      <c r="F59" t="s">
        <v>52</v>
      </c>
      <c r="G59">
        <v>8</v>
      </c>
      <c r="H59">
        <v>183</v>
      </c>
    </row>
    <row r="60" spans="1:8">
      <c r="A60">
        <v>59</v>
      </c>
      <c r="B60">
        <v>5</v>
      </c>
      <c r="C60" t="s">
        <v>107</v>
      </c>
      <c r="D60" t="s">
        <v>3584</v>
      </c>
      <c r="E60" t="s">
        <v>1280</v>
      </c>
      <c r="F60" t="s">
        <v>1272</v>
      </c>
      <c r="G60">
        <v>13</v>
      </c>
      <c r="H60">
        <v>183</v>
      </c>
    </row>
    <row r="61" spans="1:8">
      <c r="A61">
        <v>60</v>
      </c>
      <c r="B61">
        <v>5</v>
      </c>
      <c r="C61" t="s">
        <v>107</v>
      </c>
      <c r="D61" t="s">
        <v>3584</v>
      </c>
      <c r="E61" t="s">
        <v>1281</v>
      </c>
      <c r="F61" t="s">
        <v>50</v>
      </c>
      <c r="G61">
        <v>2</v>
      </c>
      <c r="H61">
        <v>183</v>
      </c>
    </row>
    <row r="62" spans="1:8">
      <c r="A62">
        <v>61</v>
      </c>
      <c r="B62">
        <v>5</v>
      </c>
      <c r="C62" t="s">
        <v>107</v>
      </c>
      <c r="D62" t="s">
        <v>3584</v>
      </c>
      <c r="E62" t="s">
        <v>1281</v>
      </c>
      <c r="F62" t="s">
        <v>51</v>
      </c>
      <c r="G62">
        <v>2</v>
      </c>
      <c r="H62">
        <v>183</v>
      </c>
    </row>
    <row r="63" spans="1:8">
      <c r="A63">
        <v>62</v>
      </c>
      <c r="B63">
        <v>5</v>
      </c>
      <c r="C63" t="s">
        <v>107</v>
      </c>
      <c r="D63" t="s">
        <v>3584</v>
      </c>
      <c r="E63" t="s">
        <v>1281</v>
      </c>
      <c r="F63" t="s">
        <v>52</v>
      </c>
      <c r="G63">
        <v>18</v>
      </c>
      <c r="H63">
        <v>183</v>
      </c>
    </row>
    <row r="64" spans="1:8">
      <c r="A64">
        <v>63</v>
      </c>
      <c r="B64">
        <v>5</v>
      </c>
      <c r="C64" t="s">
        <v>107</v>
      </c>
      <c r="D64" t="s">
        <v>3584</v>
      </c>
      <c r="E64" t="s">
        <v>1281</v>
      </c>
      <c r="F64" t="s">
        <v>1272</v>
      </c>
      <c r="G64">
        <v>106</v>
      </c>
      <c r="H64">
        <v>183</v>
      </c>
    </row>
    <row r="65" spans="1:8">
      <c r="A65">
        <v>64</v>
      </c>
      <c r="B65">
        <v>5</v>
      </c>
      <c r="C65" t="s">
        <v>107</v>
      </c>
      <c r="D65" t="s">
        <v>3584</v>
      </c>
      <c r="E65" t="s">
        <v>45</v>
      </c>
      <c r="F65" t="s">
        <v>48</v>
      </c>
      <c r="G65">
        <v>1</v>
      </c>
      <c r="H65">
        <v>183</v>
      </c>
    </row>
    <row r="66" spans="1:8">
      <c r="A66">
        <v>65</v>
      </c>
      <c r="B66">
        <v>5</v>
      </c>
      <c r="C66" t="s">
        <v>107</v>
      </c>
      <c r="D66" t="s">
        <v>3585</v>
      </c>
      <c r="E66" t="s">
        <v>3706</v>
      </c>
      <c r="F66" t="s">
        <v>249</v>
      </c>
      <c r="G66">
        <v>22821</v>
      </c>
      <c r="H66">
        <v>311289</v>
      </c>
    </row>
    <row r="67" spans="1:8">
      <c r="A67">
        <v>66</v>
      </c>
      <c r="B67">
        <v>5</v>
      </c>
      <c r="C67" t="s">
        <v>107</v>
      </c>
      <c r="D67" t="s">
        <v>3585</v>
      </c>
      <c r="E67" t="s">
        <v>3706</v>
      </c>
      <c r="F67" t="s">
        <v>48</v>
      </c>
      <c r="G67">
        <v>10</v>
      </c>
      <c r="H67">
        <v>311289</v>
      </c>
    </row>
    <row r="68" spans="1:8">
      <c r="A68">
        <v>67</v>
      </c>
      <c r="B68">
        <v>5</v>
      </c>
      <c r="C68" t="s">
        <v>107</v>
      </c>
      <c r="D68" t="s">
        <v>3585</v>
      </c>
      <c r="E68" t="s">
        <v>3706</v>
      </c>
      <c r="F68" t="s">
        <v>49</v>
      </c>
      <c r="G68">
        <v>38</v>
      </c>
      <c r="H68">
        <v>311289</v>
      </c>
    </row>
    <row r="69" spans="1:8">
      <c r="A69">
        <v>68</v>
      </c>
      <c r="B69">
        <v>5</v>
      </c>
      <c r="C69" t="s">
        <v>107</v>
      </c>
      <c r="D69" t="s">
        <v>3585</v>
      </c>
      <c r="E69" t="s">
        <v>3706</v>
      </c>
      <c r="F69" t="s">
        <v>50</v>
      </c>
      <c r="G69">
        <v>40</v>
      </c>
      <c r="H69">
        <v>311289</v>
      </c>
    </row>
    <row r="70" spans="1:8">
      <c r="A70">
        <v>69</v>
      </c>
      <c r="B70">
        <v>5</v>
      </c>
      <c r="C70" t="s">
        <v>107</v>
      </c>
      <c r="D70" t="s">
        <v>3585</v>
      </c>
      <c r="E70" t="s">
        <v>3706</v>
      </c>
      <c r="F70" t="s">
        <v>51</v>
      </c>
      <c r="G70">
        <v>39</v>
      </c>
      <c r="H70">
        <v>311289</v>
      </c>
    </row>
    <row r="71" spans="1:8">
      <c r="A71">
        <v>70</v>
      </c>
      <c r="B71">
        <v>5</v>
      </c>
      <c r="C71" t="s">
        <v>107</v>
      </c>
      <c r="D71" t="s">
        <v>3585</v>
      </c>
      <c r="E71" t="s">
        <v>3706</v>
      </c>
      <c r="F71" t="s">
        <v>52</v>
      </c>
      <c r="G71">
        <v>49</v>
      </c>
      <c r="H71">
        <v>311289</v>
      </c>
    </row>
    <row r="72" spans="1:8">
      <c r="A72">
        <v>71</v>
      </c>
      <c r="B72">
        <v>5</v>
      </c>
      <c r="C72" t="s">
        <v>107</v>
      </c>
      <c r="D72" t="s">
        <v>3585</v>
      </c>
      <c r="E72" t="s">
        <v>3706</v>
      </c>
      <c r="F72" t="s">
        <v>1272</v>
      </c>
      <c r="G72">
        <v>408</v>
      </c>
      <c r="H72">
        <v>311289</v>
      </c>
    </row>
    <row r="73" spans="1:8">
      <c r="A73">
        <v>72</v>
      </c>
      <c r="B73">
        <v>5</v>
      </c>
      <c r="C73" t="s">
        <v>107</v>
      </c>
      <c r="D73" t="s">
        <v>3585</v>
      </c>
      <c r="E73" t="s">
        <v>1280</v>
      </c>
      <c r="F73" t="s">
        <v>48</v>
      </c>
      <c r="G73">
        <v>9092</v>
      </c>
      <c r="H73">
        <v>311289</v>
      </c>
    </row>
    <row r="74" spans="1:8">
      <c r="A74">
        <v>73</v>
      </c>
      <c r="B74">
        <v>5</v>
      </c>
      <c r="C74" t="s">
        <v>107</v>
      </c>
      <c r="D74" t="s">
        <v>3585</v>
      </c>
      <c r="E74" t="s">
        <v>1280</v>
      </c>
      <c r="F74" t="s">
        <v>49</v>
      </c>
      <c r="G74">
        <v>28383</v>
      </c>
      <c r="H74">
        <v>311289</v>
      </c>
    </row>
    <row r="75" spans="1:8">
      <c r="A75">
        <v>74</v>
      </c>
      <c r="B75">
        <v>5</v>
      </c>
      <c r="C75" t="s">
        <v>107</v>
      </c>
      <c r="D75" t="s">
        <v>3585</v>
      </c>
      <c r="E75" t="s">
        <v>1280</v>
      </c>
      <c r="F75" t="s">
        <v>50</v>
      </c>
      <c r="G75">
        <v>23614</v>
      </c>
      <c r="H75">
        <v>311289</v>
      </c>
    </row>
    <row r="76" spans="1:8">
      <c r="A76">
        <v>75</v>
      </c>
      <c r="B76">
        <v>5</v>
      </c>
      <c r="C76" t="s">
        <v>107</v>
      </c>
      <c r="D76" t="s">
        <v>3585</v>
      </c>
      <c r="E76" t="s">
        <v>1280</v>
      </c>
      <c r="F76" t="s">
        <v>51</v>
      </c>
      <c r="G76">
        <v>9490</v>
      </c>
      <c r="H76">
        <v>311289</v>
      </c>
    </row>
    <row r="77" spans="1:8">
      <c r="A77">
        <v>76</v>
      </c>
      <c r="B77">
        <v>5</v>
      </c>
      <c r="C77" t="s">
        <v>107</v>
      </c>
      <c r="D77" t="s">
        <v>3585</v>
      </c>
      <c r="E77" t="s">
        <v>1280</v>
      </c>
      <c r="F77" t="s">
        <v>52</v>
      </c>
      <c r="G77">
        <v>13668</v>
      </c>
      <c r="H77">
        <v>311289</v>
      </c>
    </row>
    <row r="78" spans="1:8">
      <c r="A78">
        <v>77</v>
      </c>
      <c r="B78">
        <v>5</v>
      </c>
      <c r="C78" t="s">
        <v>107</v>
      </c>
      <c r="D78" t="s">
        <v>3585</v>
      </c>
      <c r="E78" t="s">
        <v>1280</v>
      </c>
      <c r="F78" t="s">
        <v>1272</v>
      </c>
      <c r="G78">
        <v>14173</v>
      </c>
      <c r="H78">
        <v>311289</v>
      </c>
    </row>
    <row r="79" spans="1:8">
      <c r="A79">
        <v>78</v>
      </c>
      <c r="B79">
        <v>5</v>
      </c>
      <c r="C79" t="s">
        <v>107</v>
      </c>
      <c r="D79" t="s">
        <v>3585</v>
      </c>
      <c r="E79" t="s">
        <v>1281</v>
      </c>
      <c r="F79" t="s">
        <v>48</v>
      </c>
      <c r="G79">
        <v>1060</v>
      </c>
      <c r="H79">
        <v>311289</v>
      </c>
    </row>
    <row r="80" spans="1:8">
      <c r="A80">
        <v>79</v>
      </c>
      <c r="B80">
        <v>5</v>
      </c>
      <c r="C80" t="s">
        <v>107</v>
      </c>
      <c r="D80" t="s">
        <v>3585</v>
      </c>
      <c r="E80" t="s">
        <v>1281</v>
      </c>
      <c r="F80" t="s">
        <v>49</v>
      </c>
      <c r="G80">
        <v>1709</v>
      </c>
      <c r="H80">
        <v>311289</v>
      </c>
    </row>
    <row r="81" spans="1:8">
      <c r="A81">
        <v>80</v>
      </c>
      <c r="B81">
        <v>5</v>
      </c>
      <c r="C81" t="s">
        <v>107</v>
      </c>
      <c r="D81" t="s">
        <v>3585</v>
      </c>
      <c r="E81" t="s">
        <v>1281</v>
      </c>
      <c r="F81" t="s">
        <v>50</v>
      </c>
      <c r="G81">
        <v>2695</v>
      </c>
      <c r="H81">
        <v>311289</v>
      </c>
    </row>
    <row r="82" spans="1:8">
      <c r="A82">
        <v>81</v>
      </c>
      <c r="B82">
        <v>5</v>
      </c>
      <c r="C82" t="s">
        <v>107</v>
      </c>
      <c r="D82" t="s">
        <v>3585</v>
      </c>
      <c r="E82" t="s">
        <v>1281</v>
      </c>
      <c r="F82" t="s">
        <v>51</v>
      </c>
      <c r="G82">
        <v>3771</v>
      </c>
      <c r="H82">
        <v>311289</v>
      </c>
    </row>
    <row r="83" spans="1:8">
      <c r="A83">
        <v>82</v>
      </c>
      <c r="B83">
        <v>5</v>
      </c>
      <c r="C83" t="s">
        <v>107</v>
      </c>
      <c r="D83" t="s">
        <v>3585</v>
      </c>
      <c r="E83" t="s">
        <v>1281</v>
      </c>
      <c r="F83" t="s">
        <v>52</v>
      </c>
      <c r="G83">
        <v>27241</v>
      </c>
      <c r="H83">
        <v>311289</v>
      </c>
    </row>
    <row r="84" spans="1:8">
      <c r="A84">
        <v>83</v>
      </c>
      <c r="B84">
        <v>5</v>
      </c>
      <c r="C84" t="s">
        <v>107</v>
      </c>
      <c r="D84" t="s">
        <v>3585</v>
      </c>
      <c r="E84" t="s">
        <v>1281</v>
      </c>
      <c r="F84" t="s">
        <v>1272</v>
      </c>
      <c r="G84">
        <v>151821</v>
      </c>
      <c r="H84">
        <v>311289</v>
      </c>
    </row>
    <row r="85" spans="1:8">
      <c r="A85">
        <v>84</v>
      </c>
      <c r="B85">
        <v>5</v>
      </c>
      <c r="C85" t="s">
        <v>107</v>
      </c>
      <c r="D85" t="s">
        <v>3585</v>
      </c>
      <c r="E85" t="s">
        <v>45</v>
      </c>
      <c r="F85" t="s">
        <v>48</v>
      </c>
      <c r="G85">
        <v>466</v>
      </c>
      <c r="H85">
        <v>311289</v>
      </c>
    </row>
    <row r="86" spans="1:8">
      <c r="A86">
        <v>85</v>
      </c>
      <c r="B86">
        <v>5</v>
      </c>
      <c r="C86" t="s">
        <v>107</v>
      </c>
      <c r="D86" t="s">
        <v>3585</v>
      </c>
      <c r="E86" t="s">
        <v>45</v>
      </c>
      <c r="F86" t="s">
        <v>49</v>
      </c>
      <c r="G86">
        <v>88</v>
      </c>
      <c r="H86">
        <v>311289</v>
      </c>
    </row>
    <row r="87" spans="1:8">
      <c r="A87">
        <v>86</v>
      </c>
      <c r="B87">
        <v>5</v>
      </c>
      <c r="C87" t="s">
        <v>107</v>
      </c>
      <c r="D87" t="s">
        <v>3585</v>
      </c>
      <c r="E87" t="s">
        <v>45</v>
      </c>
      <c r="F87" t="s">
        <v>50</v>
      </c>
      <c r="G87">
        <v>34</v>
      </c>
      <c r="H87">
        <v>311289</v>
      </c>
    </row>
    <row r="88" spans="1:8">
      <c r="A88">
        <v>87</v>
      </c>
      <c r="B88">
        <v>5</v>
      </c>
      <c r="C88" t="s">
        <v>107</v>
      </c>
      <c r="D88" t="s">
        <v>3585</v>
      </c>
      <c r="E88" t="s">
        <v>45</v>
      </c>
      <c r="F88" t="s">
        <v>51</v>
      </c>
      <c r="G88">
        <v>24</v>
      </c>
      <c r="H88">
        <v>311289</v>
      </c>
    </row>
    <row r="89" spans="1:8">
      <c r="A89">
        <v>88</v>
      </c>
      <c r="B89">
        <v>5</v>
      </c>
      <c r="C89" t="s">
        <v>107</v>
      </c>
      <c r="D89" t="s">
        <v>3585</v>
      </c>
      <c r="E89" t="s">
        <v>45</v>
      </c>
      <c r="F89" t="s">
        <v>52</v>
      </c>
      <c r="G89">
        <v>96</v>
      </c>
      <c r="H89">
        <v>311289</v>
      </c>
    </row>
    <row r="90" spans="1:8">
      <c r="A90">
        <v>89</v>
      </c>
      <c r="B90">
        <v>5</v>
      </c>
      <c r="C90" t="s">
        <v>107</v>
      </c>
      <c r="D90" t="s">
        <v>3585</v>
      </c>
      <c r="E90" t="s">
        <v>45</v>
      </c>
      <c r="F90" t="s">
        <v>1272</v>
      </c>
      <c r="G90">
        <v>459</v>
      </c>
      <c r="H90">
        <v>311289</v>
      </c>
    </row>
    <row r="91" spans="1:8">
      <c r="A91">
        <v>90</v>
      </c>
      <c r="B91">
        <v>5</v>
      </c>
      <c r="C91" t="s">
        <v>107</v>
      </c>
      <c r="D91" t="s">
        <v>3586</v>
      </c>
      <c r="E91" t="s">
        <v>3706</v>
      </c>
      <c r="F91" t="s">
        <v>249</v>
      </c>
      <c r="G91">
        <v>314647</v>
      </c>
      <c r="H91">
        <v>5557278</v>
      </c>
    </row>
    <row r="92" spans="1:8">
      <c r="A92">
        <v>91</v>
      </c>
      <c r="B92">
        <v>5</v>
      </c>
      <c r="C92" t="s">
        <v>107</v>
      </c>
      <c r="D92" t="s">
        <v>3586</v>
      </c>
      <c r="E92" t="s">
        <v>3706</v>
      </c>
      <c r="F92" t="s">
        <v>48</v>
      </c>
      <c r="G92">
        <v>282</v>
      </c>
      <c r="H92">
        <v>5557278</v>
      </c>
    </row>
    <row r="93" spans="1:8">
      <c r="A93">
        <v>92</v>
      </c>
      <c r="B93">
        <v>5</v>
      </c>
      <c r="C93" t="s">
        <v>107</v>
      </c>
      <c r="D93" t="s">
        <v>3586</v>
      </c>
      <c r="E93" t="s">
        <v>3706</v>
      </c>
      <c r="F93" t="s">
        <v>49</v>
      </c>
      <c r="G93">
        <v>1307</v>
      </c>
      <c r="H93">
        <v>5557278</v>
      </c>
    </row>
    <row r="94" spans="1:8">
      <c r="A94">
        <v>93</v>
      </c>
      <c r="B94">
        <v>5</v>
      </c>
      <c r="C94" t="s">
        <v>107</v>
      </c>
      <c r="D94" t="s">
        <v>3586</v>
      </c>
      <c r="E94" t="s">
        <v>3706</v>
      </c>
      <c r="F94" t="s">
        <v>50</v>
      </c>
      <c r="G94">
        <v>1537</v>
      </c>
      <c r="H94">
        <v>5557278</v>
      </c>
    </row>
    <row r="95" spans="1:8">
      <c r="A95">
        <v>94</v>
      </c>
      <c r="B95">
        <v>5</v>
      </c>
      <c r="C95" t="s">
        <v>107</v>
      </c>
      <c r="D95" t="s">
        <v>3586</v>
      </c>
      <c r="E95" t="s">
        <v>3706</v>
      </c>
      <c r="F95" t="s">
        <v>51</v>
      </c>
      <c r="G95">
        <v>1104</v>
      </c>
      <c r="H95">
        <v>5557278</v>
      </c>
    </row>
    <row r="96" spans="1:8">
      <c r="A96">
        <v>95</v>
      </c>
      <c r="B96">
        <v>5</v>
      </c>
      <c r="C96" t="s">
        <v>107</v>
      </c>
      <c r="D96" t="s">
        <v>3586</v>
      </c>
      <c r="E96" t="s">
        <v>3706</v>
      </c>
      <c r="F96" t="s">
        <v>52</v>
      </c>
      <c r="G96">
        <v>4976</v>
      </c>
      <c r="H96">
        <v>5557278</v>
      </c>
    </row>
    <row r="97" spans="1:8">
      <c r="A97">
        <v>96</v>
      </c>
      <c r="B97">
        <v>5</v>
      </c>
      <c r="C97" t="s">
        <v>107</v>
      </c>
      <c r="D97" t="s">
        <v>3586</v>
      </c>
      <c r="E97" t="s">
        <v>3706</v>
      </c>
      <c r="F97" t="s">
        <v>1272</v>
      </c>
      <c r="G97">
        <v>20129</v>
      </c>
      <c r="H97">
        <v>5557278</v>
      </c>
    </row>
    <row r="98" spans="1:8">
      <c r="A98">
        <v>97</v>
      </c>
      <c r="B98">
        <v>5</v>
      </c>
      <c r="C98" t="s">
        <v>107</v>
      </c>
      <c r="D98" t="s">
        <v>3586</v>
      </c>
      <c r="E98" t="s">
        <v>1280</v>
      </c>
      <c r="F98" t="s">
        <v>48</v>
      </c>
      <c r="G98">
        <v>114164</v>
      </c>
      <c r="H98">
        <v>5557278</v>
      </c>
    </row>
    <row r="99" spans="1:8">
      <c r="A99">
        <v>98</v>
      </c>
      <c r="B99">
        <v>5</v>
      </c>
      <c r="C99" t="s">
        <v>107</v>
      </c>
      <c r="D99" t="s">
        <v>3586</v>
      </c>
      <c r="E99" t="s">
        <v>1280</v>
      </c>
      <c r="F99" t="s">
        <v>49</v>
      </c>
      <c r="G99">
        <v>349895</v>
      </c>
      <c r="H99">
        <v>5557278</v>
      </c>
    </row>
    <row r="100" spans="1:8">
      <c r="A100">
        <v>99</v>
      </c>
      <c r="B100">
        <v>5</v>
      </c>
      <c r="C100" t="s">
        <v>107</v>
      </c>
      <c r="D100" t="s">
        <v>3586</v>
      </c>
      <c r="E100" t="s">
        <v>1280</v>
      </c>
      <c r="F100" t="s">
        <v>50</v>
      </c>
      <c r="G100">
        <v>298199</v>
      </c>
      <c r="H100">
        <v>5557278</v>
      </c>
    </row>
    <row r="101" spans="1:8">
      <c r="A101">
        <v>100</v>
      </c>
      <c r="B101">
        <v>5</v>
      </c>
      <c r="C101" t="s">
        <v>107</v>
      </c>
      <c r="D101" t="s">
        <v>3586</v>
      </c>
      <c r="E101" t="s">
        <v>1280</v>
      </c>
      <c r="F101" t="s">
        <v>51</v>
      </c>
      <c r="G101">
        <v>132413</v>
      </c>
      <c r="H101">
        <v>5557278</v>
      </c>
    </row>
    <row r="102" spans="1:8">
      <c r="A102">
        <v>101</v>
      </c>
      <c r="B102">
        <v>5</v>
      </c>
      <c r="C102" t="s">
        <v>107</v>
      </c>
      <c r="D102" t="s">
        <v>3586</v>
      </c>
      <c r="E102" t="s">
        <v>1280</v>
      </c>
      <c r="F102" t="s">
        <v>52</v>
      </c>
      <c r="G102">
        <v>237597</v>
      </c>
      <c r="H102">
        <v>5557278</v>
      </c>
    </row>
    <row r="103" spans="1:8">
      <c r="A103">
        <v>102</v>
      </c>
      <c r="B103">
        <v>5</v>
      </c>
      <c r="C103" t="s">
        <v>107</v>
      </c>
      <c r="D103" t="s">
        <v>3586</v>
      </c>
      <c r="E103" t="s">
        <v>1280</v>
      </c>
      <c r="F103" t="s">
        <v>1272</v>
      </c>
      <c r="G103">
        <v>202681</v>
      </c>
      <c r="H103">
        <v>5557278</v>
      </c>
    </row>
    <row r="104" spans="1:8">
      <c r="A104">
        <v>103</v>
      </c>
      <c r="B104">
        <v>5</v>
      </c>
      <c r="C104" t="s">
        <v>107</v>
      </c>
      <c r="D104" t="s">
        <v>3586</v>
      </c>
      <c r="E104" t="s">
        <v>1281</v>
      </c>
      <c r="F104" t="s">
        <v>48</v>
      </c>
      <c r="G104">
        <v>13458</v>
      </c>
      <c r="H104">
        <v>5557278</v>
      </c>
    </row>
    <row r="105" spans="1:8">
      <c r="A105">
        <v>104</v>
      </c>
      <c r="B105">
        <v>5</v>
      </c>
      <c r="C105" t="s">
        <v>107</v>
      </c>
      <c r="D105" t="s">
        <v>3586</v>
      </c>
      <c r="E105" t="s">
        <v>1281</v>
      </c>
      <c r="F105" t="s">
        <v>49</v>
      </c>
      <c r="G105">
        <v>21968</v>
      </c>
      <c r="H105">
        <v>5557278</v>
      </c>
    </row>
    <row r="106" spans="1:8">
      <c r="A106">
        <v>105</v>
      </c>
      <c r="B106">
        <v>5</v>
      </c>
      <c r="C106" t="s">
        <v>107</v>
      </c>
      <c r="D106" t="s">
        <v>3586</v>
      </c>
      <c r="E106" t="s">
        <v>1281</v>
      </c>
      <c r="F106" t="s">
        <v>50</v>
      </c>
      <c r="G106">
        <v>34362</v>
      </c>
      <c r="H106">
        <v>5557278</v>
      </c>
    </row>
    <row r="107" spans="1:8">
      <c r="A107">
        <v>106</v>
      </c>
      <c r="B107">
        <v>5</v>
      </c>
      <c r="C107" t="s">
        <v>107</v>
      </c>
      <c r="D107" t="s">
        <v>3586</v>
      </c>
      <c r="E107" t="s">
        <v>1281</v>
      </c>
      <c r="F107" t="s">
        <v>51</v>
      </c>
      <c r="G107">
        <v>44804</v>
      </c>
      <c r="H107">
        <v>5557278</v>
      </c>
    </row>
    <row r="108" spans="1:8">
      <c r="A108">
        <v>107</v>
      </c>
      <c r="B108">
        <v>5</v>
      </c>
      <c r="C108" t="s">
        <v>107</v>
      </c>
      <c r="D108" t="s">
        <v>3586</v>
      </c>
      <c r="E108" t="s">
        <v>1281</v>
      </c>
      <c r="F108" t="s">
        <v>52</v>
      </c>
      <c r="G108">
        <v>448906</v>
      </c>
      <c r="H108">
        <v>5557278</v>
      </c>
    </row>
    <row r="109" spans="1:8">
      <c r="A109">
        <v>108</v>
      </c>
      <c r="B109">
        <v>5</v>
      </c>
      <c r="C109" t="s">
        <v>107</v>
      </c>
      <c r="D109" t="s">
        <v>3586</v>
      </c>
      <c r="E109" t="s">
        <v>1281</v>
      </c>
      <c r="F109" t="s">
        <v>1272</v>
      </c>
      <c r="G109">
        <v>3304946</v>
      </c>
      <c r="H109">
        <v>5557278</v>
      </c>
    </row>
    <row r="110" spans="1:8">
      <c r="A110">
        <v>109</v>
      </c>
      <c r="B110">
        <v>5</v>
      </c>
      <c r="C110" t="s">
        <v>107</v>
      </c>
      <c r="D110" t="s">
        <v>3586</v>
      </c>
      <c r="E110" t="s">
        <v>45</v>
      </c>
      <c r="F110" t="s">
        <v>48</v>
      </c>
      <c r="G110">
        <v>4693</v>
      </c>
      <c r="H110">
        <v>5557278</v>
      </c>
    </row>
    <row r="111" spans="1:8">
      <c r="A111">
        <v>110</v>
      </c>
      <c r="B111">
        <v>5</v>
      </c>
      <c r="C111" t="s">
        <v>107</v>
      </c>
      <c r="D111" t="s">
        <v>3586</v>
      </c>
      <c r="E111" t="s">
        <v>45</v>
      </c>
      <c r="F111" t="s">
        <v>49</v>
      </c>
      <c r="G111">
        <v>403</v>
      </c>
      <c r="H111">
        <v>5557278</v>
      </c>
    </row>
    <row r="112" spans="1:8">
      <c r="A112">
        <v>111</v>
      </c>
      <c r="B112">
        <v>5</v>
      </c>
      <c r="C112" t="s">
        <v>107</v>
      </c>
      <c r="D112" t="s">
        <v>3586</v>
      </c>
      <c r="E112" t="s">
        <v>45</v>
      </c>
      <c r="F112" t="s">
        <v>50</v>
      </c>
      <c r="G112">
        <v>243</v>
      </c>
      <c r="H112">
        <v>5557278</v>
      </c>
    </row>
    <row r="113" spans="1:8">
      <c r="A113">
        <v>112</v>
      </c>
      <c r="B113">
        <v>5</v>
      </c>
      <c r="C113" t="s">
        <v>107</v>
      </c>
      <c r="D113" t="s">
        <v>3586</v>
      </c>
      <c r="E113" t="s">
        <v>45</v>
      </c>
      <c r="F113" t="s">
        <v>51</v>
      </c>
      <c r="G113">
        <v>132</v>
      </c>
      <c r="H113">
        <v>5557278</v>
      </c>
    </row>
    <row r="114" spans="1:8">
      <c r="A114">
        <v>113</v>
      </c>
      <c r="B114">
        <v>5</v>
      </c>
      <c r="C114" t="s">
        <v>107</v>
      </c>
      <c r="D114" t="s">
        <v>3586</v>
      </c>
      <c r="E114" t="s">
        <v>45</v>
      </c>
      <c r="F114" t="s">
        <v>52</v>
      </c>
      <c r="G114">
        <v>753</v>
      </c>
      <c r="H114">
        <v>5557278</v>
      </c>
    </row>
    <row r="115" spans="1:8">
      <c r="A115">
        <v>114</v>
      </c>
      <c r="B115">
        <v>5</v>
      </c>
      <c r="C115" t="s">
        <v>107</v>
      </c>
      <c r="D115" t="s">
        <v>3586</v>
      </c>
      <c r="E115" t="s">
        <v>45</v>
      </c>
      <c r="F115" t="s">
        <v>1272</v>
      </c>
      <c r="G115">
        <v>3679</v>
      </c>
      <c r="H115">
        <v>5557278</v>
      </c>
    </row>
    <row r="116" spans="1:8">
      <c r="A116">
        <v>115</v>
      </c>
      <c r="B116">
        <v>5</v>
      </c>
      <c r="C116" t="s">
        <v>107</v>
      </c>
      <c r="D116" t="s">
        <v>45</v>
      </c>
      <c r="E116" t="s">
        <v>3706</v>
      </c>
      <c r="F116" t="s">
        <v>249</v>
      </c>
      <c r="G116">
        <v>2625</v>
      </c>
    </row>
    <row r="117" spans="1:8">
      <c r="A117">
        <v>116</v>
      </c>
      <c r="B117">
        <v>5</v>
      </c>
      <c r="C117" t="s">
        <v>107</v>
      </c>
      <c r="D117" t="s">
        <v>45</v>
      </c>
      <c r="E117" t="s">
        <v>3706</v>
      </c>
      <c r="F117" t="s">
        <v>48</v>
      </c>
      <c r="G117">
        <v>145</v>
      </c>
    </row>
    <row r="118" spans="1:8">
      <c r="A118">
        <v>117</v>
      </c>
      <c r="B118">
        <v>5</v>
      </c>
      <c r="C118" t="s">
        <v>107</v>
      </c>
      <c r="D118" t="s">
        <v>45</v>
      </c>
      <c r="E118" t="s">
        <v>3706</v>
      </c>
      <c r="F118" t="s">
        <v>49</v>
      </c>
      <c r="G118">
        <v>567</v>
      </c>
    </row>
    <row r="119" spans="1:8">
      <c r="A119">
        <v>118</v>
      </c>
      <c r="B119">
        <v>5</v>
      </c>
      <c r="C119" t="s">
        <v>107</v>
      </c>
      <c r="D119" t="s">
        <v>45</v>
      </c>
      <c r="E119" t="s">
        <v>3706</v>
      </c>
      <c r="F119" t="s">
        <v>50</v>
      </c>
      <c r="G119">
        <v>324</v>
      </c>
    </row>
    <row r="120" spans="1:8">
      <c r="A120">
        <v>119</v>
      </c>
      <c r="B120">
        <v>5</v>
      </c>
      <c r="C120" t="s">
        <v>107</v>
      </c>
      <c r="D120" t="s">
        <v>45</v>
      </c>
      <c r="E120" t="s">
        <v>3706</v>
      </c>
      <c r="F120" t="s">
        <v>51</v>
      </c>
      <c r="G120">
        <v>72</v>
      </c>
    </row>
    <row r="121" spans="1:8">
      <c r="A121">
        <v>120</v>
      </c>
      <c r="B121">
        <v>5</v>
      </c>
      <c r="C121" t="s">
        <v>107</v>
      </c>
      <c r="D121" t="s">
        <v>45</v>
      </c>
      <c r="E121" t="s">
        <v>3706</v>
      </c>
      <c r="F121" t="s">
        <v>52</v>
      </c>
      <c r="G121">
        <v>5269</v>
      </c>
    </row>
    <row r="122" spans="1:8">
      <c r="A122">
        <v>121</v>
      </c>
      <c r="B122">
        <v>5</v>
      </c>
      <c r="C122" t="s">
        <v>107</v>
      </c>
      <c r="D122" t="s">
        <v>45</v>
      </c>
      <c r="E122" t="s">
        <v>3706</v>
      </c>
      <c r="F122" t="s">
        <v>1272</v>
      </c>
      <c r="G122">
        <v>6050</v>
      </c>
    </row>
    <row r="123" spans="1:8">
      <c r="A123">
        <v>122</v>
      </c>
      <c r="B123">
        <v>5</v>
      </c>
      <c r="C123" t="s">
        <v>107</v>
      </c>
      <c r="D123" t="s">
        <v>45</v>
      </c>
      <c r="E123" t="s">
        <v>1280</v>
      </c>
      <c r="F123" t="s">
        <v>48</v>
      </c>
      <c r="G123">
        <v>60</v>
      </c>
    </row>
    <row r="124" spans="1:8">
      <c r="A124">
        <v>123</v>
      </c>
      <c r="B124">
        <v>5</v>
      </c>
      <c r="C124" t="s">
        <v>107</v>
      </c>
      <c r="D124" t="s">
        <v>45</v>
      </c>
      <c r="E124" t="s">
        <v>1280</v>
      </c>
      <c r="F124" t="s">
        <v>49</v>
      </c>
      <c r="G124">
        <v>265</v>
      </c>
    </row>
    <row r="125" spans="1:8">
      <c r="A125">
        <v>124</v>
      </c>
      <c r="B125">
        <v>5</v>
      </c>
      <c r="C125" t="s">
        <v>107</v>
      </c>
      <c r="D125" t="s">
        <v>45</v>
      </c>
      <c r="E125" t="s">
        <v>1280</v>
      </c>
      <c r="F125" t="s">
        <v>50</v>
      </c>
      <c r="G125">
        <v>237</v>
      </c>
    </row>
    <row r="126" spans="1:8">
      <c r="A126">
        <v>125</v>
      </c>
      <c r="B126">
        <v>5</v>
      </c>
      <c r="C126" t="s">
        <v>107</v>
      </c>
      <c r="D126" t="s">
        <v>45</v>
      </c>
      <c r="E126" t="s">
        <v>1280</v>
      </c>
      <c r="F126" t="s">
        <v>51</v>
      </c>
      <c r="G126">
        <v>107</v>
      </c>
    </row>
    <row r="127" spans="1:8">
      <c r="A127">
        <v>126</v>
      </c>
      <c r="B127">
        <v>5</v>
      </c>
      <c r="C127" t="s">
        <v>107</v>
      </c>
      <c r="D127" t="s">
        <v>45</v>
      </c>
      <c r="E127" t="s">
        <v>1280</v>
      </c>
      <c r="F127" t="s">
        <v>52</v>
      </c>
      <c r="G127">
        <v>253</v>
      </c>
    </row>
    <row r="128" spans="1:8">
      <c r="A128">
        <v>127</v>
      </c>
      <c r="B128">
        <v>5</v>
      </c>
      <c r="C128" t="s">
        <v>107</v>
      </c>
      <c r="D128" t="s">
        <v>45</v>
      </c>
      <c r="E128" t="s">
        <v>1280</v>
      </c>
      <c r="F128" t="s">
        <v>1272</v>
      </c>
      <c r="G128">
        <v>370</v>
      </c>
    </row>
    <row r="129" spans="1:8">
      <c r="A129">
        <v>128</v>
      </c>
      <c r="B129">
        <v>5</v>
      </c>
      <c r="C129" t="s">
        <v>107</v>
      </c>
      <c r="D129" t="s">
        <v>45</v>
      </c>
      <c r="E129" t="s">
        <v>1281</v>
      </c>
      <c r="F129" t="s">
        <v>48</v>
      </c>
      <c r="G129">
        <v>24</v>
      </c>
    </row>
    <row r="130" spans="1:8">
      <c r="A130">
        <v>129</v>
      </c>
      <c r="B130">
        <v>5</v>
      </c>
      <c r="C130" t="s">
        <v>107</v>
      </c>
      <c r="D130" t="s">
        <v>45</v>
      </c>
      <c r="E130" t="s">
        <v>1281</v>
      </c>
      <c r="F130" t="s">
        <v>49</v>
      </c>
      <c r="G130">
        <v>34</v>
      </c>
    </row>
    <row r="131" spans="1:8">
      <c r="A131">
        <v>130</v>
      </c>
      <c r="B131">
        <v>5</v>
      </c>
      <c r="C131" t="s">
        <v>107</v>
      </c>
      <c r="D131" t="s">
        <v>45</v>
      </c>
      <c r="E131" t="s">
        <v>1281</v>
      </c>
      <c r="F131" t="s">
        <v>50</v>
      </c>
      <c r="G131">
        <v>54</v>
      </c>
    </row>
    <row r="132" spans="1:8">
      <c r="A132">
        <v>131</v>
      </c>
      <c r="B132">
        <v>5</v>
      </c>
      <c r="C132" t="s">
        <v>107</v>
      </c>
      <c r="D132" t="s">
        <v>45</v>
      </c>
      <c r="E132" t="s">
        <v>1281</v>
      </c>
      <c r="F132" t="s">
        <v>51</v>
      </c>
      <c r="G132">
        <v>27</v>
      </c>
    </row>
    <row r="133" spans="1:8">
      <c r="A133">
        <v>132</v>
      </c>
      <c r="B133">
        <v>5</v>
      </c>
      <c r="C133" t="s">
        <v>107</v>
      </c>
      <c r="D133" t="s">
        <v>45</v>
      </c>
      <c r="E133" t="s">
        <v>1281</v>
      </c>
      <c r="F133" t="s">
        <v>52</v>
      </c>
      <c r="G133">
        <v>299</v>
      </c>
    </row>
    <row r="134" spans="1:8">
      <c r="A134">
        <v>133</v>
      </c>
      <c r="B134">
        <v>5</v>
      </c>
      <c r="C134" t="s">
        <v>107</v>
      </c>
      <c r="D134" t="s">
        <v>45</v>
      </c>
      <c r="E134" t="s">
        <v>1281</v>
      </c>
      <c r="F134" t="s">
        <v>1272</v>
      </c>
      <c r="G134">
        <v>3178</v>
      </c>
    </row>
    <row r="135" spans="1:8">
      <c r="A135">
        <v>134</v>
      </c>
      <c r="B135">
        <v>5</v>
      </c>
      <c r="C135" t="s">
        <v>107</v>
      </c>
      <c r="D135" t="s">
        <v>45</v>
      </c>
      <c r="E135" t="s">
        <v>45</v>
      </c>
      <c r="F135" t="s">
        <v>48</v>
      </c>
      <c r="G135">
        <v>772</v>
      </c>
    </row>
    <row r="136" spans="1:8">
      <c r="A136">
        <v>135</v>
      </c>
      <c r="B136">
        <v>5</v>
      </c>
      <c r="C136" t="s">
        <v>107</v>
      </c>
      <c r="D136" t="s">
        <v>45</v>
      </c>
      <c r="E136" t="s">
        <v>45</v>
      </c>
      <c r="F136" t="s">
        <v>49</v>
      </c>
      <c r="G136">
        <v>2130</v>
      </c>
    </row>
    <row r="137" spans="1:8">
      <c r="A137">
        <v>136</v>
      </c>
      <c r="B137">
        <v>5</v>
      </c>
      <c r="C137" t="s">
        <v>107</v>
      </c>
      <c r="D137" t="s">
        <v>45</v>
      </c>
      <c r="E137" t="s">
        <v>45</v>
      </c>
      <c r="F137" t="s">
        <v>50</v>
      </c>
      <c r="G137">
        <v>1925</v>
      </c>
    </row>
    <row r="138" spans="1:8">
      <c r="A138">
        <v>137</v>
      </c>
      <c r="B138">
        <v>5</v>
      </c>
      <c r="C138" t="s">
        <v>107</v>
      </c>
      <c r="D138" t="s">
        <v>45</v>
      </c>
      <c r="E138" t="s">
        <v>45</v>
      </c>
      <c r="F138" t="s">
        <v>51</v>
      </c>
      <c r="G138">
        <v>1202</v>
      </c>
    </row>
    <row r="139" spans="1:8">
      <c r="A139">
        <v>138</v>
      </c>
      <c r="B139">
        <v>5</v>
      </c>
      <c r="C139" t="s">
        <v>107</v>
      </c>
      <c r="D139" t="s">
        <v>45</v>
      </c>
      <c r="E139" t="s">
        <v>45</v>
      </c>
      <c r="F139" t="s">
        <v>52</v>
      </c>
      <c r="G139">
        <v>7508</v>
      </c>
    </row>
    <row r="140" spans="1:8">
      <c r="A140">
        <v>139</v>
      </c>
      <c r="B140">
        <v>5</v>
      </c>
      <c r="C140" t="s">
        <v>107</v>
      </c>
      <c r="D140" t="s">
        <v>45</v>
      </c>
      <c r="E140" t="s">
        <v>45</v>
      </c>
      <c r="F140" t="s">
        <v>1272</v>
      </c>
      <c r="G140">
        <v>34133</v>
      </c>
    </row>
    <row r="141" spans="1:8">
      <c r="A141">
        <v>140</v>
      </c>
      <c r="B141">
        <v>8</v>
      </c>
      <c r="C141" t="s">
        <v>173</v>
      </c>
      <c r="D141" t="s">
        <v>1413</v>
      </c>
      <c r="E141" t="s">
        <v>3706</v>
      </c>
      <c r="F141" t="s">
        <v>249</v>
      </c>
      <c r="G141">
        <v>2460</v>
      </c>
      <c r="H141">
        <v>39061</v>
      </c>
    </row>
    <row r="142" spans="1:8">
      <c r="A142">
        <v>141</v>
      </c>
      <c r="B142">
        <v>8</v>
      </c>
      <c r="C142" t="s">
        <v>173</v>
      </c>
      <c r="D142" t="s">
        <v>1413</v>
      </c>
      <c r="E142" t="s">
        <v>3706</v>
      </c>
      <c r="F142" t="s">
        <v>49</v>
      </c>
      <c r="G142">
        <v>1</v>
      </c>
      <c r="H142">
        <v>39061</v>
      </c>
    </row>
    <row r="143" spans="1:8">
      <c r="A143">
        <v>142</v>
      </c>
      <c r="B143">
        <v>8</v>
      </c>
      <c r="C143" t="s">
        <v>173</v>
      </c>
      <c r="D143" t="s">
        <v>1413</v>
      </c>
      <c r="E143" t="s">
        <v>3706</v>
      </c>
      <c r="F143" t="s">
        <v>1272</v>
      </c>
      <c r="G143">
        <v>14</v>
      </c>
      <c r="H143">
        <v>39061</v>
      </c>
    </row>
    <row r="144" spans="1:8">
      <c r="A144">
        <v>143</v>
      </c>
      <c r="B144">
        <v>8</v>
      </c>
      <c r="C144" t="s">
        <v>173</v>
      </c>
      <c r="D144" t="s">
        <v>1413</v>
      </c>
      <c r="E144" t="s">
        <v>1280</v>
      </c>
      <c r="F144" t="s">
        <v>48</v>
      </c>
      <c r="G144">
        <v>1056</v>
      </c>
      <c r="H144">
        <v>39061</v>
      </c>
    </row>
    <row r="145" spans="1:8">
      <c r="A145">
        <v>144</v>
      </c>
      <c r="B145">
        <v>8</v>
      </c>
      <c r="C145" t="s">
        <v>173</v>
      </c>
      <c r="D145" t="s">
        <v>1413</v>
      </c>
      <c r="E145" t="s">
        <v>1280</v>
      </c>
      <c r="F145" t="s">
        <v>49</v>
      </c>
      <c r="G145">
        <v>3117</v>
      </c>
      <c r="H145">
        <v>39061</v>
      </c>
    </row>
    <row r="146" spans="1:8">
      <c r="A146">
        <v>145</v>
      </c>
      <c r="B146">
        <v>8</v>
      </c>
      <c r="C146" t="s">
        <v>173</v>
      </c>
      <c r="D146" t="s">
        <v>1413</v>
      </c>
      <c r="E146" t="s">
        <v>1280</v>
      </c>
      <c r="F146" t="s">
        <v>50</v>
      </c>
      <c r="G146">
        <v>2593</v>
      </c>
      <c r="H146">
        <v>39061</v>
      </c>
    </row>
    <row r="147" spans="1:8">
      <c r="A147">
        <v>146</v>
      </c>
      <c r="B147">
        <v>8</v>
      </c>
      <c r="C147" t="s">
        <v>173</v>
      </c>
      <c r="D147" t="s">
        <v>1413</v>
      </c>
      <c r="E147" t="s">
        <v>1280</v>
      </c>
      <c r="F147" t="s">
        <v>51</v>
      </c>
      <c r="G147">
        <v>1170</v>
      </c>
      <c r="H147">
        <v>39061</v>
      </c>
    </row>
    <row r="148" spans="1:8">
      <c r="A148">
        <v>147</v>
      </c>
      <c r="B148">
        <v>8</v>
      </c>
      <c r="C148" t="s">
        <v>173</v>
      </c>
      <c r="D148" t="s">
        <v>1413</v>
      </c>
      <c r="E148" t="s">
        <v>1280</v>
      </c>
      <c r="F148" t="s">
        <v>52</v>
      </c>
      <c r="G148">
        <v>1564</v>
      </c>
      <c r="H148">
        <v>39061</v>
      </c>
    </row>
    <row r="149" spans="1:8">
      <c r="A149">
        <v>148</v>
      </c>
      <c r="B149">
        <v>8</v>
      </c>
      <c r="C149" t="s">
        <v>173</v>
      </c>
      <c r="D149" t="s">
        <v>1413</v>
      </c>
      <c r="E149" t="s">
        <v>1280</v>
      </c>
      <c r="F149" t="s">
        <v>1272</v>
      </c>
      <c r="G149">
        <v>993</v>
      </c>
      <c r="H149">
        <v>39061</v>
      </c>
    </row>
    <row r="150" spans="1:8">
      <c r="A150">
        <v>149</v>
      </c>
      <c r="B150">
        <v>8</v>
      </c>
      <c r="C150" t="s">
        <v>173</v>
      </c>
      <c r="D150" t="s">
        <v>1413</v>
      </c>
      <c r="E150" t="s">
        <v>1281</v>
      </c>
      <c r="F150" t="s">
        <v>48</v>
      </c>
      <c r="G150">
        <v>62</v>
      </c>
      <c r="H150">
        <v>39061</v>
      </c>
    </row>
    <row r="151" spans="1:8">
      <c r="A151">
        <v>150</v>
      </c>
      <c r="B151">
        <v>8</v>
      </c>
      <c r="C151" t="s">
        <v>173</v>
      </c>
      <c r="D151" t="s">
        <v>1413</v>
      </c>
      <c r="E151" t="s">
        <v>1281</v>
      </c>
      <c r="F151" t="s">
        <v>49</v>
      </c>
      <c r="G151">
        <v>126</v>
      </c>
      <c r="H151">
        <v>39061</v>
      </c>
    </row>
    <row r="152" spans="1:8">
      <c r="A152">
        <v>151</v>
      </c>
      <c r="B152">
        <v>8</v>
      </c>
      <c r="C152" t="s">
        <v>173</v>
      </c>
      <c r="D152" t="s">
        <v>1413</v>
      </c>
      <c r="E152" t="s">
        <v>1281</v>
      </c>
      <c r="F152" t="s">
        <v>50</v>
      </c>
      <c r="G152">
        <v>127</v>
      </c>
      <c r="H152">
        <v>39061</v>
      </c>
    </row>
    <row r="153" spans="1:8">
      <c r="A153">
        <v>152</v>
      </c>
      <c r="B153">
        <v>8</v>
      </c>
      <c r="C153" t="s">
        <v>173</v>
      </c>
      <c r="D153" t="s">
        <v>1413</v>
      </c>
      <c r="E153" t="s">
        <v>1281</v>
      </c>
      <c r="F153" t="s">
        <v>51</v>
      </c>
      <c r="G153">
        <v>376</v>
      </c>
      <c r="H153">
        <v>39061</v>
      </c>
    </row>
    <row r="154" spans="1:8">
      <c r="A154">
        <v>153</v>
      </c>
      <c r="B154">
        <v>8</v>
      </c>
      <c r="C154" t="s">
        <v>173</v>
      </c>
      <c r="D154" t="s">
        <v>1413</v>
      </c>
      <c r="E154" t="s">
        <v>1281</v>
      </c>
      <c r="F154" t="s">
        <v>52</v>
      </c>
      <c r="G154">
        <v>3255</v>
      </c>
      <c r="H154">
        <v>39061</v>
      </c>
    </row>
    <row r="155" spans="1:8">
      <c r="A155">
        <v>154</v>
      </c>
      <c r="B155">
        <v>8</v>
      </c>
      <c r="C155" t="s">
        <v>173</v>
      </c>
      <c r="D155" t="s">
        <v>1413</v>
      </c>
      <c r="E155" t="s">
        <v>1281</v>
      </c>
      <c r="F155" t="s">
        <v>1272</v>
      </c>
      <c r="G155">
        <v>22039</v>
      </c>
      <c r="H155">
        <v>39061</v>
      </c>
    </row>
    <row r="156" spans="1:8">
      <c r="A156">
        <v>155</v>
      </c>
      <c r="B156">
        <v>8</v>
      </c>
      <c r="C156" t="s">
        <v>173</v>
      </c>
      <c r="D156" t="s">
        <v>1413</v>
      </c>
      <c r="E156" t="s">
        <v>45</v>
      </c>
      <c r="F156" t="s">
        <v>48</v>
      </c>
      <c r="G156">
        <v>48</v>
      </c>
      <c r="H156">
        <v>39061</v>
      </c>
    </row>
    <row r="157" spans="1:8">
      <c r="A157">
        <v>156</v>
      </c>
      <c r="B157">
        <v>8</v>
      </c>
      <c r="C157" t="s">
        <v>173</v>
      </c>
      <c r="D157" t="s">
        <v>1413</v>
      </c>
      <c r="E157" t="s">
        <v>45</v>
      </c>
      <c r="F157" t="s">
        <v>49</v>
      </c>
      <c r="G157">
        <v>4</v>
      </c>
      <c r="H157">
        <v>39061</v>
      </c>
    </row>
    <row r="158" spans="1:8">
      <c r="A158">
        <v>157</v>
      </c>
      <c r="B158">
        <v>8</v>
      </c>
      <c r="C158" t="s">
        <v>173</v>
      </c>
      <c r="D158" t="s">
        <v>1413</v>
      </c>
      <c r="E158" t="s">
        <v>45</v>
      </c>
      <c r="F158" t="s">
        <v>50</v>
      </c>
      <c r="G158">
        <v>2</v>
      </c>
      <c r="H158">
        <v>39061</v>
      </c>
    </row>
    <row r="159" spans="1:8">
      <c r="A159">
        <v>158</v>
      </c>
      <c r="B159">
        <v>8</v>
      </c>
      <c r="C159" t="s">
        <v>173</v>
      </c>
      <c r="D159" t="s">
        <v>1413</v>
      </c>
      <c r="E159" t="s">
        <v>45</v>
      </c>
      <c r="F159" t="s">
        <v>51</v>
      </c>
      <c r="G159">
        <v>1</v>
      </c>
      <c r="H159">
        <v>39061</v>
      </c>
    </row>
    <row r="160" spans="1:8">
      <c r="A160">
        <v>159</v>
      </c>
      <c r="B160">
        <v>8</v>
      </c>
      <c r="C160" t="s">
        <v>173</v>
      </c>
      <c r="D160" t="s">
        <v>1413</v>
      </c>
      <c r="E160" t="s">
        <v>45</v>
      </c>
      <c r="F160" t="s">
        <v>52</v>
      </c>
      <c r="G160">
        <v>12</v>
      </c>
      <c r="H160">
        <v>39061</v>
      </c>
    </row>
    <row r="161" spans="1:8">
      <c r="A161">
        <v>160</v>
      </c>
      <c r="B161">
        <v>8</v>
      </c>
      <c r="C161" t="s">
        <v>173</v>
      </c>
      <c r="D161" t="s">
        <v>1413</v>
      </c>
      <c r="E161" t="s">
        <v>45</v>
      </c>
      <c r="F161" t="s">
        <v>1272</v>
      </c>
      <c r="G161">
        <v>41</v>
      </c>
      <c r="H161">
        <v>39061</v>
      </c>
    </row>
    <row r="162" spans="1:8">
      <c r="A162">
        <v>161</v>
      </c>
      <c r="B162">
        <v>8</v>
      </c>
      <c r="C162" t="s">
        <v>173</v>
      </c>
      <c r="D162" t="s">
        <v>3582</v>
      </c>
      <c r="E162" t="s">
        <v>3706</v>
      </c>
      <c r="F162" t="s">
        <v>249</v>
      </c>
      <c r="G162">
        <v>6</v>
      </c>
      <c r="H162">
        <v>101</v>
      </c>
    </row>
    <row r="163" spans="1:8">
      <c r="A163">
        <v>162</v>
      </c>
      <c r="B163">
        <v>8</v>
      </c>
      <c r="C163" t="s">
        <v>173</v>
      </c>
      <c r="D163" t="s">
        <v>3582</v>
      </c>
      <c r="E163" t="s">
        <v>1280</v>
      </c>
      <c r="F163" t="s">
        <v>48</v>
      </c>
      <c r="G163">
        <v>2</v>
      </c>
      <c r="H163">
        <v>101</v>
      </c>
    </row>
    <row r="164" spans="1:8">
      <c r="A164">
        <v>163</v>
      </c>
      <c r="B164">
        <v>8</v>
      </c>
      <c r="C164" t="s">
        <v>173</v>
      </c>
      <c r="D164" t="s">
        <v>3582</v>
      </c>
      <c r="E164" t="s">
        <v>1280</v>
      </c>
      <c r="F164" t="s">
        <v>49</v>
      </c>
      <c r="G164">
        <v>13</v>
      </c>
      <c r="H164">
        <v>101</v>
      </c>
    </row>
    <row r="165" spans="1:8">
      <c r="A165">
        <v>164</v>
      </c>
      <c r="B165">
        <v>8</v>
      </c>
      <c r="C165" t="s">
        <v>173</v>
      </c>
      <c r="D165" t="s">
        <v>3582</v>
      </c>
      <c r="E165" t="s">
        <v>1280</v>
      </c>
      <c r="F165" t="s">
        <v>50</v>
      </c>
      <c r="G165">
        <v>3</v>
      </c>
      <c r="H165">
        <v>101</v>
      </c>
    </row>
    <row r="166" spans="1:8">
      <c r="A166">
        <v>165</v>
      </c>
      <c r="B166">
        <v>8</v>
      </c>
      <c r="C166" t="s">
        <v>173</v>
      </c>
      <c r="D166" t="s">
        <v>3582</v>
      </c>
      <c r="E166" t="s">
        <v>1280</v>
      </c>
      <c r="F166" t="s">
        <v>52</v>
      </c>
      <c r="G166">
        <v>4</v>
      </c>
      <c r="H166">
        <v>101</v>
      </c>
    </row>
    <row r="167" spans="1:8">
      <c r="A167">
        <v>166</v>
      </c>
      <c r="B167">
        <v>8</v>
      </c>
      <c r="C167" t="s">
        <v>173</v>
      </c>
      <c r="D167" t="s">
        <v>3582</v>
      </c>
      <c r="E167" t="s">
        <v>1280</v>
      </c>
      <c r="F167" t="s">
        <v>1272</v>
      </c>
      <c r="G167">
        <v>7</v>
      </c>
      <c r="H167">
        <v>101</v>
      </c>
    </row>
    <row r="168" spans="1:8">
      <c r="A168">
        <v>167</v>
      </c>
      <c r="B168">
        <v>8</v>
      </c>
      <c r="C168" t="s">
        <v>173</v>
      </c>
      <c r="D168" t="s">
        <v>3582</v>
      </c>
      <c r="E168" t="s">
        <v>1281</v>
      </c>
      <c r="F168" t="s">
        <v>48</v>
      </c>
      <c r="G168">
        <v>1</v>
      </c>
      <c r="H168">
        <v>101</v>
      </c>
    </row>
    <row r="169" spans="1:8">
      <c r="A169">
        <v>168</v>
      </c>
      <c r="B169">
        <v>8</v>
      </c>
      <c r="C169" t="s">
        <v>173</v>
      </c>
      <c r="D169" t="s">
        <v>3582</v>
      </c>
      <c r="E169" t="s">
        <v>1281</v>
      </c>
      <c r="F169" t="s">
        <v>52</v>
      </c>
      <c r="G169">
        <v>8</v>
      </c>
      <c r="H169">
        <v>101</v>
      </c>
    </row>
    <row r="170" spans="1:8">
      <c r="A170">
        <v>169</v>
      </c>
      <c r="B170">
        <v>8</v>
      </c>
      <c r="C170" t="s">
        <v>173</v>
      </c>
      <c r="D170" t="s">
        <v>3582</v>
      </c>
      <c r="E170" t="s">
        <v>1281</v>
      </c>
      <c r="F170" t="s">
        <v>1272</v>
      </c>
      <c r="G170">
        <v>55</v>
      </c>
      <c r="H170">
        <v>101</v>
      </c>
    </row>
    <row r="171" spans="1:8">
      <c r="A171">
        <v>170</v>
      </c>
      <c r="B171">
        <v>8</v>
      </c>
      <c r="C171" t="s">
        <v>173</v>
      </c>
      <c r="D171" t="s">
        <v>3582</v>
      </c>
      <c r="E171" t="s">
        <v>45</v>
      </c>
      <c r="F171" t="s">
        <v>48</v>
      </c>
      <c r="G171">
        <v>1</v>
      </c>
      <c r="H171">
        <v>101</v>
      </c>
    </row>
    <row r="172" spans="1:8">
      <c r="A172">
        <v>171</v>
      </c>
      <c r="B172">
        <v>8</v>
      </c>
      <c r="C172" t="s">
        <v>173</v>
      </c>
      <c r="D172" t="s">
        <v>3582</v>
      </c>
      <c r="E172" t="s">
        <v>45</v>
      </c>
      <c r="F172" t="s">
        <v>1272</v>
      </c>
      <c r="G172">
        <v>1</v>
      </c>
      <c r="H172">
        <v>101</v>
      </c>
    </row>
    <row r="173" spans="1:8">
      <c r="A173">
        <v>172</v>
      </c>
      <c r="B173">
        <v>8</v>
      </c>
      <c r="C173" t="s">
        <v>173</v>
      </c>
      <c r="D173" t="s">
        <v>3583</v>
      </c>
      <c r="E173" t="s">
        <v>3706</v>
      </c>
      <c r="F173" t="s">
        <v>249</v>
      </c>
      <c r="G173">
        <v>13</v>
      </c>
      <c r="H173">
        <v>478</v>
      </c>
    </row>
    <row r="174" spans="1:8">
      <c r="A174">
        <v>173</v>
      </c>
      <c r="B174">
        <v>8</v>
      </c>
      <c r="C174" t="s">
        <v>173</v>
      </c>
      <c r="D174" t="s">
        <v>3583</v>
      </c>
      <c r="E174" t="s">
        <v>3706</v>
      </c>
      <c r="F174" t="s">
        <v>1272</v>
      </c>
      <c r="G174">
        <v>8</v>
      </c>
      <c r="H174">
        <v>478</v>
      </c>
    </row>
    <row r="175" spans="1:8">
      <c r="A175">
        <v>174</v>
      </c>
      <c r="B175">
        <v>8</v>
      </c>
      <c r="C175" t="s">
        <v>173</v>
      </c>
      <c r="D175" t="s">
        <v>3583</v>
      </c>
      <c r="E175" t="s">
        <v>1280</v>
      </c>
      <c r="F175" t="s">
        <v>48</v>
      </c>
      <c r="G175">
        <v>7</v>
      </c>
      <c r="H175">
        <v>478</v>
      </c>
    </row>
    <row r="176" spans="1:8">
      <c r="A176">
        <v>175</v>
      </c>
      <c r="B176">
        <v>8</v>
      </c>
      <c r="C176" t="s">
        <v>173</v>
      </c>
      <c r="D176" t="s">
        <v>3583</v>
      </c>
      <c r="E176" t="s">
        <v>1280</v>
      </c>
      <c r="F176" t="s">
        <v>49</v>
      </c>
      <c r="G176">
        <v>23</v>
      </c>
      <c r="H176">
        <v>478</v>
      </c>
    </row>
    <row r="177" spans="1:8">
      <c r="A177">
        <v>176</v>
      </c>
      <c r="B177">
        <v>8</v>
      </c>
      <c r="C177" t="s">
        <v>173</v>
      </c>
      <c r="D177" t="s">
        <v>3583</v>
      </c>
      <c r="E177" t="s">
        <v>1280</v>
      </c>
      <c r="F177" t="s">
        <v>50</v>
      </c>
      <c r="G177">
        <v>25</v>
      </c>
      <c r="H177">
        <v>478</v>
      </c>
    </row>
    <row r="178" spans="1:8">
      <c r="A178">
        <v>177</v>
      </c>
      <c r="B178">
        <v>8</v>
      </c>
      <c r="C178" t="s">
        <v>173</v>
      </c>
      <c r="D178" t="s">
        <v>3583</v>
      </c>
      <c r="E178" t="s">
        <v>1280</v>
      </c>
      <c r="F178" t="s">
        <v>51</v>
      </c>
      <c r="G178">
        <v>18</v>
      </c>
      <c r="H178">
        <v>478</v>
      </c>
    </row>
    <row r="179" spans="1:8">
      <c r="A179">
        <v>178</v>
      </c>
      <c r="B179">
        <v>8</v>
      </c>
      <c r="C179" t="s">
        <v>173</v>
      </c>
      <c r="D179" t="s">
        <v>3583</v>
      </c>
      <c r="E179" t="s">
        <v>1280</v>
      </c>
      <c r="F179" t="s">
        <v>52</v>
      </c>
      <c r="G179">
        <v>50</v>
      </c>
      <c r="H179">
        <v>478</v>
      </c>
    </row>
    <row r="180" spans="1:8">
      <c r="A180">
        <v>179</v>
      </c>
      <c r="B180">
        <v>8</v>
      </c>
      <c r="C180" t="s">
        <v>173</v>
      </c>
      <c r="D180" t="s">
        <v>3583</v>
      </c>
      <c r="E180" t="s">
        <v>1280</v>
      </c>
      <c r="F180" t="s">
        <v>1272</v>
      </c>
      <c r="G180">
        <v>36</v>
      </c>
      <c r="H180">
        <v>478</v>
      </c>
    </row>
    <row r="181" spans="1:8">
      <c r="A181">
        <v>180</v>
      </c>
      <c r="B181">
        <v>8</v>
      </c>
      <c r="C181" t="s">
        <v>173</v>
      </c>
      <c r="D181" t="s">
        <v>3583</v>
      </c>
      <c r="E181" t="s">
        <v>1281</v>
      </c>
      <c r="F181" t="s">
        <v>49</v>
      </c>
      <c r="G181">
        <v>1</v>
      </c>
      <c r="H181">
        <v>478</v>
      </c>
    </row>
    <row r="182" spans="1:8">
      <c r="A182">
        <v>181</v>
      </c>
      <c r="B182">
        <v>8</v>
      </c>
      <c r="C182" t="s">
        <v>173</v>
      </c>
      <c r="D182" t="s">
        <v>3583</v>
      </c>
      <c r="E182" t="s">
        <v>1281</v>
      </c>
      <c r="F182" t="s">
        <v>50</v>
      </c>
      <c r="G182">
        <v>1</v>
      </c>
      <c r="H182">
        <v>478</v>
      </c>
    </row>
    <row r="183" spans="1:8">
      <c r="A183">
        <v>182</v>
      </c>
      <c r="B183">
        <v>8</v>
      </c>
      <c r="C183" t="s">
        <v>173</v>
      </c>
      <c r="D183" t="s">
        <v>3583</v>
      </c>
      <c r="E183" t="s">
        <v>1281</v>
      </c>
      <c r="F183" t="s">
        <v>51</v>
      </c>
      <c r="G183">
        <v>2</v>
      </c>
      <c r="H183">
        <v>478</v>
      </c>
    </row>
    <row r="184" spans="1:8">
      <c r="A184">
        <v>183</v>
      </c>
      <c r="B184">
        <v>8</v>
      </c>
      <c r="C184" t="s">
        <v>173</v>
      </c>
      <c r="D184" t="s">
        <v>3583</v>
      </c>
      <c r="E184" t="s">
        <v>1281</v>
      </c>
      <c r="F184" t="s">
        <v>52</v>
      </c>
      <c r="G184">
        <v>38</v>
      </c>
      <c r="H184">
        <v>478</v>
      </c>
    </row>
    <row r="185" spans="1:8">
      <c r="A185">
        <v>184</v>
      </c>
      <c r="B185">
        <v>8</v>
      </c>
      <c r="C185" t="s">
        <v>173</v>
      </c>
      <c r="D185" t="s">
        <v>3583</v>
      </c>
      <c r="E185" t="s">
        <v>1281</v>
      </c>
      <c r="F185" t="s">
        <v>1272</v>
      </c>
      <c r="G185">
        <v>252</v>
      </c>
      <c r="H185">
        <v>478</v>
      </c>
    </row>
    <row r="186" spans="1:8">
      <c r="A186">
        <v>185</v>
      </c>
      <c r="B186">
        <v>8</v>
      </c>
      <c r="C186" t="s">
        <v>173</v>
      </c>
      <c r="D186" t="s">
        <v>3583</v>
      </c>
      <c r="E186" t="s">
        <v>45</v>
      </c>
      <c r="F186" t="s">
        <v>48</v>
      </c>
      <c r="G186">
        <v>1</v>
      </c>
      <c r="H186">
        <v>478</v>
      </c>
    </row>
    <row r="187" spans="1:8">
      <c r="A187">
        <v>186</v>
      </c>
      <c r="B187">
        <v>8</v>
      </c>
      <c r="C187" t="s">
        <v>173</v>
      </c>
      <c r="D187" t="s">
        <v>3583</v>
      </c>
      <c r="E187" t="s">
        <v>45</v>
      </c>
      <c r="F187" t="s">
        <v>52</v>
      </c>
      <c r="G187">
        <v>1</v>
      </c>
      <c r="H187">
        <v>478</v>
      </c>
    </row>
    <row r="188" spans="1:8">
      <c r="A188">
        <v>187</v>
      </c>
      <c r="B188">
        <v>8</v>
      </c>
      <c r="C188" t="s">
        <v>173</v>
      </c>
      <c r="D188" t="s">
        <v>3583</v>
      </c>
      <c r="E188" t="s">
        <v>45</v>
      </c>
      <c r="F188" t="s">
        <v>1272</v>
      </c>
      <c r="G188">
        <v>2</v>
      </c>
      <c r="H188">
        <v>478</v>
      </c>
    </row>
    <row r="189" spans="1:8">
      <c r="A189">
        <v>188</v>
      </c>
      <c r="B189">
        <v>8</v>
      </c>
      <c r="C189" t="s">
        <v>173</v>
      </c>
      <c r="D189" t="s">
        <v>3584</v>
      </c>
      <c r="E189" t="s">
        <v>3706</v>
      </c>
      <c r="F189" t="s">
        <v>249</v>
      </c>
      <c r="G189">
        <v>24</v>
      </c>
      <c r="H189">
        <v>852</v>
      </c>
    </row>
    <row r="190" spans="1:8">
      <c r="A190">
        <v>189</v>
      </c>
      <c r="B190">
        <v>8</v>
      </c>
      <c r="C190" t="s">
        <v>173</v>
      </c>
      <c r="D190" t="s">
        <v>3584</v>
      </c>
      <c r="E190" t="s">
        <v>3706</v>
      </c>
      <c r="F190" t="s">
        <v>1272</v>
      </c>
      <c r="G190">
        <v>1</v>
      </c>
      <c r="H190">
        <v>852</v>
      </c>
    </row>
    <row r="191" spans="1:8">
      <c r="A191">
        <v>190</v>
      </c>
      <c r="B191">
        <v>8</v>
      </c>
      <c r="C191" t="s">
        <v>173</v>
      </c>
      <c r="D191" t="s">
        <v>3584</v>
      </c>
      <c r="E191" t="s">
        <v>1280</v>
      </c>
      <c r="F191" t="s">
        <v>48</v>
      </c>
      <c r="G191">
        <v>10</v>
      </c>
      <c r="H191">
        <v>852</v>
      </c>
    </row>
    <row r="192" spans="1:8">
      <c r="A192">
        <v>191</v>
      </c>
      <c r="B192">
        <v>8</v>
      </c>
      <c r="C192" t="s">
        <v>173</v>
      </c>
      <c r="D192" t="s">
        <v>3584</v>
      </c>
      <c r="E192" t="s">
        <v>1280</v>
      </c>
      <c r="F192" t="s">
        <v>49</v>
      </c>
      <c r="G192">
        <v>32</v>
      </c>
      <c r="H192">
        <v>852</v>
      </c>
    </row>
    <row r="193" spans="1:8">
      <c r="A193">
        <v>192</v>
      </c>
      <c r="B193">
        <v>8</v>
      </c>
      <c r="C193" t="s">
        <v>173</v>
      </c>
      <c r="D193" t="s">
        <v>3584</v>
      </c>
      <c r="E193" t="s">
        <v>1280</v>
      </c>
      <c r="F193" t="s">
        <v>50</v>
      </c>
      <c r="G193">
        <v>28</v>
      </c>
      <c r="H193">
        <v>852</v>
      </c>
    </row>
    <row r="194" spans="1:8">
      <c r="A194">
        <v>193</v>
      </c>
      <c r="B194">
        <v>8</v>
      </c>
      <c r="C194" t="s">
        <v>173</v>
      </c>
      <c r="D194" t="s">
        <v>3584</v>
      </c>
      <c r="E194" t="s">
        <v>1280</v>
      </c>
      <c r="F194" t="s">
        <v>51</v>
      </c>
      <c r="G194">
        <v>14</v>
      </c>
      <c r="H194">
        <v>852</v>
      </c>
    </row>
    <row r="195" spans="1:8">
      <c r="A195">
        <v>194</v>
      </c>
      <c r="B195">
        <v>8</v>
      </c>
      <c r="C195" t="s">
        <v>173</v>
      </c>
      <c r="D195" t="s">
        <v>3584</v>
      </c>
      <c r="E195" t="s">
        <v>1280</v>
      </c>
      <c r="F195" t="s">
        <v>52</v>
      </c>
      <c r="G195">
        <v>31</v>
      </c>
      <c r="H195">
        <v>852</v>
      </c>
    </row>
    <row r="196" spans="1:8">
      <c r="A196">
        <v>195</v>
      </c>
      <c r="B196">
        <v>8</v>
      </c>
      <c r="C196" t="s">
        <v>173</v>
      </c>
      <c r="D196" t="s">
        <v>3584</v>
      </c>
      <c r="E196" t="s">
        <v>1280</v>
      </c>
      <c r="F196" t="s">
        <v>1272</v>
      </c>
      <c r="G196">
        <v>52</v>
      </c>
      <c r="H196">
        <v>852</v>
      </c>
    </row>
    <row r="197" spans="1:8">
      <c r="A197">
        <v>196</v>
      </c>
      <c r="B197">
        <v>8</v>
      </c>
      <c r="C197" t="s">
        <v>173</v>
      </c>
      <c r="D197" t="s">
        <v>3584</v>
      </c>
      <c r="E197" t="s">
        <v>1281</v>
      </c>
      <c r="F197" t="s">
        <v>48</v>
      </c>
      <c r="G197">
        <v>2</v>
      </c>
      <c r="H197">
        <v>852</v>
      </c>
    </row>
    <row r="198" spans="1:8">
      <c r="A198">
        <v>197</v>
      </c>
      <c r="B198">
        <v>8</v>
      </c>
      <c r="C198" t="s">
        <v>173</v>
      </c>
      <c r="D198" t="s">
        <v>3584</v>
      </c>
      <c r="E198" t="s">
        <v>1281</v>
      </c>
      <c r="F198" t="s">
        <v>49</v>
      </c>
      <c r="G198">
        <v>2</v>
      </c>
      <c r="H198">
        <v>852</v>
      </c>
    </row>
    <row r="199" spans="1:8">
      <c r="A199">
        <v>198</v>
      </c>
      <c r="B199">
        <v>8</v>
      </c>
      <c r="C199" t="s">
        <v>173</v>
      </c>
      <c r="D199" t="s">
        <v>3584</v>
      </c>
      <c r="E199" t="s">
        <v>1281</v>
      </c>
      <c r="F199" t="s">
        <v>50</v>
      </c>
      <c r="G199">
        <v>3</v>
      </c>
      <c r="H199">
        <v>852</v>
      </c>
    </row>
    <row r="200" spans="1:8">
      <c r="A200">
        <v>199</v>
      </c>
      <c r="B200">
        <v>8</v>
      </c>
      <c r="C200" t="s">
        <v>173</v>
      </c>
      <c r="D200" t="s">
        <v>3584</v>
      </c>
      <c r="E200" t="s">
        <v>1281</v>
      </c>
      <c r="F200" t="s">
        <v>51</v>
      </c>
      <c r="G200">
        <v>4</v>
      </c>
      <c r="H200">
        <v>852</v>
      </c>
    </row>
    <row r="201" spans="1:8">
      <c r="A201">
        <v>200</v>
      </c>
      <c r="B201">
        <v>8</v>
      </c>
      <c r="C201" t="s">
        <v>173</v>
      </c>
      <c r="D201" t="s">
        <v>3584</v>
      </c>
      <c r="E201" t="s">
        <v>1281</v>
      </c>
      <c r="F201" t="s">
        <v>52</v>
      </c>
      <c r="G201">
        <v>50</v>
      </c>
      <c r="H201">
        <v>852</v>
      </c>
    </row>
    <row r="202" spans="1:8">
      <c r="A202">
        <v>201</v>
      </c>
      <c r="B202">
        <v>8</v>
      </c>
      <c r="C202" t="s">
        <v>173</v>
      </c>
      <c r="D202" t="s">
        <v>3584</v>
      </c>
      <c r="E202" t="s">
        <v>1281</v>
      </c>
      <c r="F202" t="s">
        <v>1272</v>
      </c>
      <c r="G202">
        <v>588</v>
      </c>
      <c r="H202">
        <v>852</v>
      </c>
    </row>
    <row r="203" spans="1:8">
      <c r="A203">
        <v>202</v>
      </c>
      <c r="B203">
        <v>8</v>
      </c>
      <c r="C203" t="s">
        <v>173</v>
      </c>
      <c r="D203" t="s">
        <v>3584</v>
      </c>
      <c r="E203" t="s">
        <v>45</v>
      </c>
      <c r="F203" t="s">
        <v>49</v>
      </c>
      <c r="G203">
        <v>1</v>
      </c>
      <c r="H203">
        <v>852</v>
      </c>
    </row>
    <row r="204" spans="1:8">
      <c r="A204">
        <v>203</v>
      </c>
      <c r="B204">
        <v>8</v>
      </c>
      <c r="C204" t="s">
        <v>173</v>
      </c>
      <c r="D204" t="s">
        <v>3584</v>
      </c>
      <c r="E204" t="s">
        <v>45</v>
      </c>
      <c r="F204" t="s">
        <v>52</v>
      </c>
      <c r="G204">
        <v>2</v>
      </c>
      <c r="H204">
        <v>852</v>
      </c>
    </row>
    <row r="205" spans="1:8">
      <c r="A205">
        <v>204</v>
      </c>
      <c r="B205">
        <v>8</v>
      </c>
      <c r="C205" t="s">
        <v>173</v>
      </c>
      <c r="D205" t="s">
        <v>3584</v>
      </c>
      <c r="E205" t="s">
        <v>45</v>
      </c>
      <c r="F205" t="s">
        <v>1272</v>
      </c>
      <c r="G205">
        <v>8</v>
      </c>
      <c r="H205">
        <v>852</v>
      </c>
    </row>
    <row r="206" spans="1:8">
      <c r="A206">
        <v>205</v>
      </c>
      <c r="B206">
        <v>8</v>
      </c>
      <c r="C206" t="s">
        <v>173</v>
      </c>
      <c r="D206" t="s">
        <v>3585</v>
      </c>
      <c r="E206" t="s">
        <v>3706</v>
      </c>
      <c r="F206" t="s">
        <v>249</v>
      </c>
      <c r="G206">
        <v>10945</v>
      </c>
      <c r="H206">
        <v>138812</v>
      </c>
    </row>
    <row r="207" spans="1:8">
      <c r="A207">
        <v>206</v>
      </c>
      <c r="B207">
        <v>8</v>
      </c>
      <c r="C207" t="s">
        <v>173</v>
      </c>
      <c r="D207" t="s">
        <v>3585</v>
      </c>
      <c r="E207" t="s">
        <v>3706</v>
      </c>
      <c r="F207" t="s">
        <v>52</v>
      </c>
      <c r="G207">
        <v>3</v>
      </c>
      <c r="H207">
        <v>138812</v>
      </c>
    </row>
    <row r="208" spans="1:8">
      <c r="A208">
        <v>207</v>
      </c>
      <c r="B208">
        <v>8</v>
      </c>
      <c r="C208" t="s">
        <v>173</v>
      </c>
      <c r="D208" t="s">
        <v>3585</v>
      </c>
      <c r="E208" t="s">
        <v>3706</v>
      </c>
      <c r="F208" t="s">
        <v>1272</v>
      </c>
      <c r="G208">
        <v>39</v>
      </c>
      <c r="H208">
        <v>138812</v>
      </c>
    </row>
    <row r="209" spans="1:8">
      <c r="A209">
        <v>208</v>
      </c>
      <c r="B209">
        <v>8</v>
      </c>
      <c r="C209" t="s">
        <v>173</v>
      </c>
      <c r="D209" t="s">
        <v>3585</v>
      </c>
      <c r="E209" t="s">
        <v>1280</v>
      </c>
      <c r="F209" t="s">
        <v>48</v>
      </c>
      <c r="G209">
        <v>4006</v>
      </c>
      <c r="H209">
        <v>138812</v>
      </c>
    </row>
    <row r="210" spans="1:8">
      <c r="A210">
        <v>209</v>
      </c>
      <c r="B210">
        <v>8</v>
      </c>
      <c r="C210" t="s">
        <v>173</v>
      </c>
      <c r="D210" t="s">
        <v>3585</v>
      </c>
      <c r="E210" t="s">
        <v>1280</v>
      </c>
      <c r="F210" t="s">
        <v>49</v>
      </c>
      <c r="G210">
        <v>11104</v>
      </c>
      <c r="H210">
        <v>138812</v>
      </c>
    </row>
    <row r="211" spans="1:8">
      <c r="A211">
        <v>210</v>
      </c>
      <c r="B211">
        <v>8</v>
      </c>
      <c r="C211" t="s">
        <v>173</v>
      </c>
      <c r="D211" t="s">
        <v>3585</v>
      </c>
      <c r="E211" t="s">
        <v>1280</v>
      </c>
      <c r="F211" t="s">
        <v>50</v>
      </c>
      <c r="G211">
        <v>9051</v>
      </c>
      <c r="H211">
        <v>138812</v>
      </c>
    </row>
    <row r="212" spans="1:8">
      <c r="A212">
        <v>211</v>
      </c>
      <c r="B212">
        <v>8</v>
      </c>
      <c r="C212" t="s">
        <v>173</v>
      </c>
      <c r="D212" t="s">
        <v>3585</v>
      </c>
      <c r="E212" t="s">
        <v>1280</v>
      </c>
      <c r="F212" t="s">
        <v>51</v>
      </c>
      <c r="G212">
        <v>3888</v>
      </c>
      <c r="H212">
        <v>138812</v>
      </c>
    </row>
    <row r="213" spans="1:8">
      <c r="A213">
        <v>212</v>
      </c>
      <c r="B213">
        <v>8</v>
      </c>
      <c r="C213" t="s">
        <v>173</v>
      </c>
      <c r="D213" t="s">
        <v>3585</v>
      </c>
      <c r="E213" t="s">
        <v>1280</v>
      </c>
      <c r="F213" t="s">
        <v>52</v>
      </c>
      <c r="G213">
        <v>5312</v>
      </c>
      <c r="H213">
        <v>138812</v>
      </c>
    </row>
    <row r="214" spans="1:8">
      <c r="A214">
        <v>213</v>
      </c>
      <c r="B214">
        <v>8</v>
      </c>
      <c r="C214" t="s">
        <v>173</v>
      </c>
      <c r="D214" t="s">
        <v>3585</v>
      </c>
      <c r="E214" t="s">
        <v>1280</v>
      </c>
      <c r="F214" t="s">
        <v>1272</v>
      </c>
      <c r="G214">
        <v>4573</v>
      </c>
      <c r="H214">
        <v>138812</v>
      </c>
    </row>
    <row r="215" spans="1:8">
      <c r="A215">
        <v>214</v>
      </c>
      <c r="B215">
        <v>8</v>
      </c>
      <c r="C215" t="s">
        <v>173</v>
      </c>
      <c r="D215" t="s">
        <v>3585</v>
      </c>
      <c r="E215" t="s">
        <v>1281</v>
      </c>
      <c r="F215" t="s">
        <v>48</v>
      </c>
      <c r="G215">
        <v>430</v>
      </c>
      <c r="H215">
        <v>138812</v>
      </c>
    </row>
    <row r="216" spans="1:8">
      <c r="A216">
        <v>215</v>
      </c>
      <c r="B216">
        <v>8</v>
      </c>
      <c r="C216" t="s">
        <v>173</v>
      </c>
      <c r="D216" t="s">
        <v>3585</v>
      </c>
      <c r="E216" t="s">
        <v>1281</v>
      </c>
      <c r="F216" t="s">
        <v>49</v>
      </c>
      <c r="G216">
        <v>818</v>
      </c>
      <c r="H216">
        <v>138812</v>
      </c>
    </row>
    <row r="217" spans="1:8">
      <c r="A217">
        <v>216</v>
      </c>
      <c r="B217">
        <v>8</v>
      </c>
      <c r="C217" t="s">
        <v>173</v>
      </c>
      <c r="D217" t="s">
        <v>3585</v>
      </c>
      <c r="E217" t="s">
        <v>1281</v>
      </c>
      <c r="F217" t="s">
        <v>50</v>
      </c>
      <c r="G217">
        <v>987</v>
      </c>
      <c r="H217">
        <v>138812</v>
      </c>
    </row>
    <row r="218" spans="1:8">
      <c r="A218">
        <v>217</v>
      </c>
      <c r="B218">
        <v>8</v>
      </c>
      <c r="C218" t="s">
        <v>173</v>
      </c>
      <c r="D218" t="s">
        <v>3585</v>
      </c>
      <c r="E218" t="s">
        <v>1281</v>
      </c>
      <c r="F218" t="s">
        <v>51</v>
      </c>
      <c r="G218">
        <v>1597</v>
      </c>
      <c r="H218">
        <v>138812</v>
      </c>
    </row>
    <row r="219" spans="1:8">
      <c r="A219">
        <v>218</v>
      </c>
      <c r="B219">
        <v>8</v>
      </c>
      <c r="C219" t="s">
        <v>173</v>
      </c>
      <c r="D219" t="s">
        <v>3585</v>
      </c>
      <c r="E219" t="s">
        <v>1281</v>
      </c>
      <c r="F219" t="s">
        <v>52</v>
      </c>
      <c r="G219">
        <v>12578</v>
      </c>
      <c r="H219">
        <v>138812</v>
      </c>
    </row>
    <row r="220" spans="1:8">
      <c r="A220">
        <v>219</v>
      </c>
      <c r="B220">
        <v>8</v>
      </c>
      <c r="C220" t="s">
        <v>173</v>
      </c>
      <c r="D220" t="s">
        <v>3585</v>
      </c>
      <c r="E220" t="s">
        <v>1281</v>
      </c>
      <c r="F220" t="s">
        <v>1272</v>
      </c>
      <c r="G220">
        <v>73094</v>
      </c>
      <c r="H220">
        <v>138812</v>
      </c>
    </row>
    <row r="221" spans="1:8">
      <c r="A221">
        <v>220</v>
      </c>
      <c r="B221">
        <v>8</v>
      </c>
      <c r="C221" t="s">
        <v>173</v>
      </c>
      <c r="D221" t="s">
        <v>3585</v>
      </c>
      <c r="E221" t="s">
        <v>45</v>
      </c>
      <c r="F221" t="s">
        <v>48</v>
      </c>
      <c r="G221">
        <v>174</v>
      </c>
      <c r="H221">
        <v>138812</v>
      </c>
    </row>
    <row r="222" spans="1:8">
      <c r="A222">
        <v>221</v>
      </c>
      <c r="B222">
        <v>8</v>
      </c>
      <c r="C222" t="s">
        <v>173</v>
      </c>
      <c r="D222" t="s">
        <v>3585</v>
      </c>
      <c r="E222" t="s">
        <v>45</v>
      </c>
      <c r="F222" t="s">
        <v>49</v>
      </c>
      <c r="G222">
        <v>13</v>
      </c>
      <c r="H222">
        <v>138812</v>
      </c>
    </row>
    <row r="223" spans="1:8">
      <c r="A223">
        <v>222</v>
      </c>
      <c r="B223">
        <v>8</v>
      </c>
      <c r="C223" t="s">
        <v>173</v>
      </c>
      <c r="D223" t="s">
        <v>3585</v>
      </c>
      <c r="E223" t="s">
        <v>45</v>
      </c>
      <c r="F223" t="s">
        <v>50</v>
      </c>
      <c r="G223">
        <v>13</v>
      </c>
      <c r="H223">
        <v>138812</v>
      </c>
    </row>
    <row r="224" spans="1:8">
      <c r="A224">
        <v>223</v>
      </c>
      <c r="B224">
        <v>8</v>
      </c>
      <c r="C224" t="s">
        <v>173</v>
      </c>
      <c r="D224" t="s">
        <v>3585</v>
      </c>
      <c r="E224" t="s">
        <v>45</v>
      </c>
      <c r="F224" t="s">
        <v>51</v>
      </c>
      <c r="G224">
        <v>8</v>
      </c>
      <c r="H224">
        <v>138812</v>
      </c>
    </row>
    <row r="225" spans="1:8">
      <c r="A225">
        <v>224</v>
      </c>
      <c r="B225">
        <v>8</v>
      </c>
      <c r="C225" t="s">
        <v>173</v>
      </c>
      <c r="D225" t="s">
        <v>3585</v>
      </c>
      <c r="E225" t="s">
        <v>45</v>
      </c>
      <c r="F225" t="s">
        <v>52</v>
      </c>
      <c r="G225">
        <v>43</v>
      </c>
      <c r="H225">
        <v>138812</v>
      </c>
    </row>
    <row r="226" spans="1:8">
      <c r="A226">
        <v>225</v>
      </c>
      <c r="B226">
        <v>8</v>
      </c>
      <c r="C226" t="s">
        <v>173</v>
      </c>
      <c r="D226" t="s">
        <v>3585</v>
      </c>
      <c r="E226" t="s">
        <v>45</v>
      </c>
      <c r="F226" t="s">
        <v>1272</v>
      </c>
      <c r="G226">
        <v>136</v>
      </c>
      <c r="H226">
        <v>138812</v>
      </c>
    </row>
    <row r="227" spans="1:8">
      <c r="A227">
        <v>226</v>
      </c>
      <c r="B227">
        <v>8</v>
      </c>
      <c r="C227" t="s">
        <v>173</v>
      </c>
      <c r="D227" t="s">
        <v>3586</v>
      </c>
      <c r="E227" t="s">
        <v>3706</v>
      </c>
      <c r="F227" t="s">
        <v>249</v>
      </c>
      <c r="G227">
        <v>165111</v>
      </c>
      <c r="H227">
        <v>2138226</v>
      </c>
    </row>
    <row r="228" spans="1:8">
      <c r="A228">
        <v>227</v>
      </c>
      <c r="B228">
        <v>8</v>
      </c>
      <c r="C228" t="s">
        <v>173</v>
      </c>
      <c r="D228" t="s">
        <v>3586</v>
      </c>
      <c r="E228" t="s">
        <v>3706</v>
      </c>
      <c r="F228" t="s">
        <v>48</v>
      </c>
      <c r="G228">
        <v>32</v>
      </c>
      <c r="H228">
        <v>2138226</v>
      </c>
    </row>
    <row r="229" spans="1:8">
      <c r="A229">
        <v>228</v>
      </c>
      <c r="B229">
        <v>8</v>
      </c>
      <c r="C229" t="s">
        <v>173</v>
      </c>
      <c r="D229" t="s">
        <v>3586</v>
      </c>
      <c r="E229" t="s">
        <v>3706</v>
      </c>
      <c r="F229" t="s">
        <v>49</v>
      </c>
      <c r="G229">
        <v>111</v>
      </c>
      <c r="H229">
        <v>2138226</v>
      </c>
    </row>
    <row r="230" spans="1:8">
      <c r="A230">
        <v>229</v>
      </c>
      <c r="B230">
        <v>8</v>
      </c>
      <c r="C230" t="s">
        <v>173</v>
      </c>
      <c r="D230" t="s">
        <v>3586</v>
      </c>
      <c r="E230" t="s">
        <v>3706</v>
      </c>
      <c r="F230" t="s">
        <v>50</v>
      </c>
      <c r="G230">
        <v>189</v>
      </c>
      <c r="H230">
        <v>2138226</v>
      </c>
    </row>
    <row r="231" spans="1:8">
      <c r="A231">
        <v>230</v>
      </c>
      <c r="B231">
        <v>8</v>
      </c>
      <c r="C231" t="s">
        <v>173</v>
      </c>
      <c r="D231" t="s">
        <v>3586</v>
      </c>
      <c r="E231" t="s">
        <v>3706</v>
      </c>
      <c r="F231" t="s">
        <v>51</v>
      </c>
      <c r="G231">
        <v>136</v>
      </c>
      <c r="H231">
        <v>2138226</v>
      </c>
    </row>
    <row r="232" spans="1:8">
      <c r="A232">
        <v>231</v>
      </c>
      <c r="B232">
        <v>8</v>
      </c>
      <c r="C232" t="s">
        <v>173</v>
      </c>
      <c r="D232" t="s">
        <v>3586</v>
      </c>
      <c r="E232" t="s">
        <v>3706</v>
      </c>
      <c r="F232" t="s">
        <v>52</v>
      </c>
      <c r="G232">
        <v>630</v>
      </c>
      <c r="H232">
        <v>2138226</v>
      </c>
    </row>
    <row r="233" spans="1:8">
      <c r="A233">
        <v>232</v>
      </c>
      <c r="B233">
        <v>8</v>
      </c>
      <c r="C233" t="s">
        <v>173</v>
      </c>
      <c r="D233" t="s">
        <v>3586</v>
      </c>
      <c r="E233" t="s">
        <v>3706</v>
      </c>
      <c r="F233" t="s">
        <v>1272</v>
      </c>
      <c r="G233">
        <v>3235</v>
      </c>
      <c r="H233">
        <v>2138226</v>
      </c>
    </row>
    <row r="234" spans="1:8">
      <c r="A234">
        <v>233</v>
      </c>
      <c r="B234">
        <v>8</v>
      </c>
      <c r="C234" t="s">
        <v>173</v>
      </c>
      <c r="D234" t="s">
        <v>3586</v>
      </c>
      <c r="E234" t="s">
        <v>1280</v>
      </c>
      <c r="F234" t="s">
        <v>48</v>
      </c>
      <c r="G234">
        <v>58241</v>
      </c>
      <c r="H234">
        <v>2138226</v>
      </c>
    </row>
    <row r="235" spans="1:8">
      <c r="A235">
        <v>234</v>
      </c>
      <c r="B235">
        <v>8</v>
      </c>
      <c r="C235" t="s">
        <v>173</v>
      </c>
      <c r="D235" t="s">
        <v>3586</v>
      </c>
      <c r="E235" t="s">
        <v>1280</v>
      </c>
      <c r="F235" t="s">
        <v>49</v>
      </c>
      <c r="G235">
        <v>159180</v>
      </c>
      <c r="H235">
        <v>2138226</v>
      </c>
    </row>
    <row r="236" spans="1:8">
      <c r="A236">
        <v>235</v>
      </c>
      <c r="B236">
        <v>8</v>
      </c>
      <c r="C236" t="s">
        <v>173</v>
      </c>
      <c r="D236" t="s">
        <v>3586</v>
      </c>
      <c r="E236" t="s">
        <v>1280</v>
      </c>
      <c r="F236" t="s">
        <v>50</v>
      </c>
      <c r="G236">
        <v>124289</v>
      </c>
      <c r="H236">
        <v>2138226</v>
      </c>
    </row>
    <row r="237" spans="1:8">
      <c r="A237">
        <v>236</v>
      </c>
      <c r="B237">
        <v>8</v>
      </c>
      <c r="C237" t="s">
        <v>173</v>
      </c>
      <c r="D237" t="s">
        <v>3586</v>
      </c>
      <c r="E237" t="s">
        <v>1280</v>
      </c>
      <c r="F237" t="s">
        <v>51</v>
      </c>
      <c r="G237">
        <v>55780</v>
      </c>
      <c r="H237">
        <v>2138226</v>
      </c>
    </row>
    <row r="238" spans="1:8">
      <c r="A238">
        <v>237</v>
      </c>
      <c r="B238">
        <v>8</v>
      </c>
      <c r="C238" t="s">
        <v>173</v>
      </c>
      <c r="D238" t="s">
        <v>3586</v>
      </c>
      <c r="E238" t="s">
        <v>1280</v>
      </c>
      <c r="F238" t="s">
        <v>52</v>
      </c>
      <c r="G238">
        <v>91654</v>
      </c>
      <c r="H238">
        <v>2138226</v>
      </c>
    </row>
    <row r="239" spans="1:8">
      <c r="A239">
        <v>238</v>
      </c>
      <c r="B239">
        <v>8</v>
      </c>
      <c r="C239" t="s">
        <v>173</v>
      </c>
      <c r="D239" t="s">
        <v>3586</v>
      </c>
      <c r="E239" t="s">
        <v>1280</v>
      </c>
      <c r="F239" t="s">
        <v>1272</v>
      </c>
      <c r="G239">
        <v>57790</v>
      </c>
      <c r="H239">
        <v>2138226</v>
      </c>
    </row>
    <row r="240" spans="1:8">
      <c r="A240">
        <v>239</v>
      </c>
      <c r="B240">
        <v>8</v>
      </c>
      <c r="C240" t="s">
        <v>173</v>
      </c>
      <c r="D240" t="s">
        <v>3586</v>
      </c>
      <c r="E240" t="s">
        <v>1281</v>
      </c>
      <c r="F240" t="s">
        <v>48</v>
      </c>
      <c r="G240">
        <v>6984</v>
      </c>
      <c r="H240">
        <v>2138226</v>
      </c>
    </row>
    <row r="241" spans="1:8">
      <c r="A241">
        <v>240</v>
      </c>
      <c r="B241">
        <v>8</v>
      </c>
      <c r="C241" t="s">
        <v>173</v>
      </c>
      <c r="D241" t="s">
        <v>3586</v>
      </c>
      <c r="E241" t="s">
        <v>1281</v>
      </c>
      <c r="F241" t="s">
        <v>49</v>
      </c>
      <c r="G241">
        <v>13918</v>
      </c>
      <c r="H241">
        <v>2138226</v>
      </c>
    </row>
    <row r="242" spans="1:8">
      <c r="A242">
        <v>241</v>
      </c>
      <c r="B242">
        <v>8</v>
      </c>
      <c r="C242" t="s">
        <v>173</v>
      </c>
      <c r="D242" t="s">
        <v>3586</v>
      </c>
      <c r="E242" t="s">
        <v>1281</v>
      </c>
      <c r="F242" t="s">
        <v>50</v>
      </c>
      <c r="G242">
        <v>14158</v>
      </c>
      <c r="H242">
        <v>2138226</v>
      </c>
    </row>
    <row r="243" spans="1:8">
      <c r="A243">
        <v>242</v>
      </c>
      <c r="B243">
        <v>8</v>
      </c>
      <c r="C243" t="s">
        <v>173</v>
      </c>
      <c r="D243" t="s">
        <v>3586</v>
      </c>
      <c r="E243" t="s">
        <v>1281</v>
      </c>
      <c r="F243" t="s">
        <v>51</v>
      </c>
      <c r="G243">
        <v>18660</v>
      </c>
      <c r="H243">
        <v>2138226</v>
      </c>
    </row>
    <row r="244" spans="1:8">
      <c r="A244">
        <v>243</v>
      </c>
      <c r="B244">
        <v>8</v>
      </c>
      <c r="C244" t="s">
        <v>173</v>
      </c>
      <c r="D244" t="s">
        <v>3586</v>
      </c>
      <c r="E244" t="s">
        <v>1281</v>
      </c>
      <c r="F244" t="s">
        <v>52</v>
      </c>
      <c r="G244">
        <v>172741</v>
      </c>
      <c r="H244">
        <v>2138226</v>
      </c>
    </row>
    <row r="245" spans="1:8">
      <c r="A245">
        <v>244</v>
      </c>
      <c r="B245">
        <v>8</v>
      </c>
      <c r="C245" t="s">
        <v>173</v>
      </c>
      <c r="D245" t="s">
        <v>3586</v>
      </c>
      <c r="E245" t="s">
        <v>1281</v>
      </c>
      <c r="F245" t="s">
        <v>1272</v>
      </c>
      <c r="G245">
        <v>1190858</v>
      </c>
      <c r="H245">
        <v>2138226</v>
      </c>
    </row>
    <row r="246" spans="1:8">
      <c r="A246">
        <v>245</v>
      </c>
      <c r="B246">
        <v>8</v>
      </c>
      <c r="C246" t="s">
        <v>173</v>
      </c>
      <c r="D246" t="s">
        <v>3586</v>
      </c>
      <c r="E246" t="s">
        <v>45</v>
      </c>
      <c r="F246" t="s">
        <v>48</v>
      </c>
      <c r="G246">
        <v>2202</v>
      </c>
      <c r="H246">
        <v>2138226</v>
      </c>
    </row>
    <row r="247" spans="1:8">
      <c r="A247">
        <v>246</v>
      </c>
      <c r="B247">
        <v>8</v>
      </c>
      <c r="C247" t="s">
        <v>173</v>
      </c>
      <c r="D247" t="s">
        <v>3586</v>
      </c>
      <c r="E247" t="s">
        <v>45</v>
      </c>
      <c r="F247" t="s">
        <v>49</v>
      </c>
      <c r="G247">
        <v>235</v>
      </c>
      <c r="H247">
        <v>2138226</v>
      </c>
    </row>
    <row r="248" spans="1:8">
      <c r="A248">
        <v>247</v>
      </c>
      <c r="B248">
        <v>8</v>
      </c>
      <c r="C248" t="s">
        <v>173</v>
      </c>
      <c r="D248" t="s">
        <v>3586</v>
      </c>
      <c r="E248" t="s">
        <v>45</v>
      </c>
      <c r="F248" t="s">
        <v>50</v>
      </c>
      <c r="G248">
        <v>137</v>
      </c>
      <c r="H248">
        <v>2138226</v>
      </c>
    </row>
    <row r="249" spans="1:8">
      <c r="A249">
        <v>248</v>
      </c>
      <c r="B249">
        <v>8</v>
      </c>
      <c r="C249" t="s">
        <v>173</v>
      </c>
      <c r="D249" t="s">
        <v>3586</v>
      </c>
      <c r="E249" t="s">
        <v>45</v>
      </c>
      <c r="F249" t="s">
        <v>51</v>
      </c>
      <c r="G249">
        <v>62</v>
      </c>
      <c r="H249">
        <v>2138226</v>
      </c>
    </row>
    <row r="250" spans="1:8">
      <c r="A250">
        <v>249</v>
      </c>
      <c r="B250">
        <v>8</v>
      </c>
      <c r="C250" t="s">
        <v>173</v>
      </c>
      <c r="D250" t="s">
        <v>3586</v>
      </c>
      <c r="E250" t="s">
        <v>45</v>
      </c>
      <c r="F250" t="s">
        <v>52</v>
      </c>
      <c r="G250">
        <v>393</v>
      </c>
      <c r="H250">
        <v>2138226</v>
      </c>
    </row>
    <row r="251" spans="1:8">
      <c r="A251">
        <v>250</v>
      </c>
      <c r="B251">
        <v>8</v>
      </c>
      <c r="C251" t="s">
        <v>173</v>
      </c>
      <c r="D251" t="s">
        <v>3586</v>
      </c>
      <c r="E251" t="s">
        <v>45</v>
      </c>
      <c r="F251" t="s">
        <v>1272</v>
      </c>
      <c r="G251">
        <v>1500</v>
      </c>
      <c r="H251">
        <v>2138226</v>
      </c>
    </row>
    <row r="252" spans="1:8">
      <c r="A252">
        <v>251</v>
      </c>
      <c r="B252">
        <v>8</v>
      </c>
      <c r="C252" t="s">
        <v>173</v>
      </c>
      <c r="D252" t="s">
        <v>45</v>
      </c>
      <c r="E252" t="s">
        <v>3706</v>
      </c>
      <c r="F252" t="s">
        <v>249</v>
      </c>
      <c r="G252">
        <v>1354</v>
      </c>
    </row>
    <row r="253" spans="1:8">
      <c r="A253">
        <v>252</v>
      </c>
      <c r="B253">
        <v>8</v>
      </c>
      <c r="C253" t="s">
        <v>173</v>
      </c>
      <c r="D253" t="s">
        <v>45</v>
      </c>
      <c r="E253" t="s">
        <v>3706</v>
      </c>
      <c r="F253" t="s">
        <v>48</v>
      </c>
      <c r="G253">
        <v>1</v>
      </c>
    </row>
    <row r="254" spans="1:8">
      <c r="A254">
        <v>253</v>
      </c>
      <c r="B254">
        <v>8</v>
      </c>
      <c r="C254" t="s">
        <v>173</v>
      </c>
      <c r="D254" t="s">
        <v>45</v>
      </c>
      <c r="E254" t="s">
        <v>3706</v>
      </c>
      <c r="F254" t="s">
        <v>50</v>
      </c>
      <c r="G254">
        <v>1</v>
      </c>
    </row>
    <row r="255" spans="1:8">
      <c r="A255">
        <v>254</v>
      </c>
      <c r="B255">
        <v>8</v>
      </c>
      <c r="C255" t="s">
        <v>173</v>
      </c>
      <c r="D255" t="s">
        <v>45</v>
      </c>
      <c r="E255" t="s">
        <v>3706</v>
      </c>
      <c r="F255" t="s">
        <v>51</v>
      </c>
      <c r="G255">
        <v>21</v>
      </c>
    </row>
    <row r="256" spans="1:8">
      <c r="A256">
        <v>255</v>
      </c>
      <c r="B256">
        <v>8</v>
      </c>
      <c r="C256" t="s">
        <v>173</v>
      </c>
      <c r="D256" t="s">
        <v>45</v>
      </c>
      <c r="E256" t="s">
        <v>3706</v>
      </c>
      <c r="F256" t="s">
        <v>52</v>
      </c>
      <c r="G256">
        <v>1111</v>
      </c>
    </row>
    <row r="257" spans="1:7">
      <c r="A257">
        <v>256</v>
      </c>
      <c r="B257">
        <v>8</v>
      </c>
      <c r="C257" t="s">
        <v>173</v>
      </c>
      <c r="D257" t="s">
        <v>45</v>
      </c>
      <c r="E257" t="s">
        <v>3706</v>
      </c>
      <c r="F257" t="s">
        <v>1272</v>
      </c>
      <c r="G257">
        <v>124</v>
      </c>
    </row>
    <row r="258" spans="1:7">
      <c r="A258">
        <v>257</v>
      </c>
      <c r="B258">
        <v>8</v>
      </c>
      <c r="C258" t="s">
        <v>173</v>
      </c>
      <c r="D258" t="s">
        <v>45</v>
      </c>
      <c r="E258" t="s">
        <v>1280</v>
      </c>
      <c r="F258" t="s">
        <v>48</v>
      </c>
      <c r="G258">
        <v>68</v>
      </c>
    </row>
    <row r="259" spans="1:7">
      <c r="A259">
        <v>258</v>
      </c>
      <c r="B259">
        <v>8</v>
      </c>
      <c r="C259" t="s">
        <v>173</v>
      </c>
      <c r="D259" t="s">
        <v>45</v>
      </c>
      <c r="E259" t="s">
        <v>1280</v>
      </c>
      <c r="F259" t="s">
        <v>49</v>
      </c>
      <c r="G259">
        <v>302</v>
      </c>
    </row>
    <row r="260" spans="1:7">
      <c r="A260">
        <v>259</v>
      </c>
      <c r="B260">
        <v>8</v>
      </c>
      <c r="C260" t="s">
        <v>173</v>
      </c>
      <c r="D260" t="s">
        <v>45</v>
      </c>
      <c r="E260" t="s">
        <v>1280</v>
      </c>
      <c r="F260" t="s">
        <v>50</v>
      </c>
      <c r="G260">
        <v>266</v>
      </c>
    </row>
    <row r="261" spans="1:7">
      <c r="A261">
        <v>260</v>
      </c>
      <c r="B261">
        <v>8</v>
      </c>
      <c r="C261" t="s">
        <v>173</v>
      </c>
      <c r="D261" t="s">
        <v>45</v>
      </c>
      <c r="E261" t="s">
        <v>1280</v>
      </c>
      <c r="F261" t="s">
        <v>51</v>
      </c>
      <c r="G261">
        <v>120</v>
      </c>
    </row>
    <row r="262" spans="1:7">
      <c r="A262">
        <v>261</v>
      </c>
      <c r="B262">
        <v>8</v>
      </c>
      <c r="C262" t="s">
        <v>173</v>
      </c>
      <c r="D262" t="s">
        <v>45</v>
      </c>
      <c r="E262" t="s">
        <v>1280</v>
      </c>
      <c r="F262" t="s">
        <v>52</v>
      </c>
      <c r="G262">
        <v>159</v>
      </c>
    </row>
    <row r="263" spans="1:7">
      <c r="A263">
        <v>262</v>
      </c>
      <c r="B263">
        <v>8</v>
      </c>
      <c r="C263" t="s">
        <v>173</v>
      </c>
      <c r="D263" t="s">
        <v>45</v>
      </c>
      <c r="E263" t="s">
        <v>1280</v>
      </c>
      <c r="F263" t="s">
        <v>1272</v>
      </c>
      <c r="G263">
        <v>140</v>
      </c>
    </row>
    <row r="264" spans="1:7">
      <c r="A264">
        <v>263</v>
      </c>
      <c r="B264">
        <v>8</v>
      </c>
      <c r="C264" t="s">
        <v>173</v>
      </c>
      <c r="D264" t="s">
        <v>45</v>
      </c>
      <c r="E264" t="s">
        <v>1281</v>
      </c>
      <c r="F264" t="s">
        <v>48</v>
      </c>
      <c r="G264">
        <v>20</v>
      </c>
    </row>
    <row r="265" spans="1:7">
      <c r="A265">
        <v>264</v>
      </c>
      <c r="B265">
        <v>8</v>
      </c>
      <c r="C265" t="s">
        <v>173</v>
      </c>
      <c r="D265" t="s">
        <v>45</v>
      </c>
      <c r="E265" t="s">
        <v>1281</v>
      </c>
      <c r="F265" t="s">
        <v>49</v>
      </c>
      <c r="G265">
        <v>48</v>
      </c>
    </row>
    <row r="266" spans="1:7">
      <c r="A266">
        <v>265</v>
      </c>
      <c r="B266">
        <v>8</v>
      </c>
      <c r="C266" t="s">
        <v>173</v>
      </c>
      <c r="D266" t="s">
        <v>45</v>
      </c>
      <c r="E266" t="s">
        <v>1281</v>
      </c>
      <c r="F266" t="s">
        <v>50</v>
      </c>
      <c r="G266">
        <v>62</v>
      </c>
    </row>
    <row r="267" spans="1:7">
      <c r="A267">
        <v>266</v>
      </c>
      <c r="B267">
        <v>8</v>
      </c>
      <c r="C267" t="s">
        <v>173</v>
      </c>
      <c r="D267" t="s">
        <v>45</v>
      </c>
      <c r="E267" t="s">
        <v>1281</v>
      </c>
      <c r="F267" t="s">
        <v>51</v>
      </c>
      <c r="G267">
        <v>33</v>
      </c>
    </row>
    <row r="268" spans="1:7">
      <c r="A268">
        <v>267</v>
      </c>
      <c r="B268">
        <v>8</v>
      </c>
      <c r="C268" t="s">
        <v>173</v>
      </c>
      <c r="D268" t="s">
        <v>45</v>
      </c>
      <c r="E268" t="s">
        <v>1281</v>
      </c>
      <c r="F268" t="s">
        <v>52</v>
      </c>
      <c r="G268">
        <v>313</v>
      </c>
    </row>
    <row r="269" spans="1:7">
      <c r="A269">
        <v>268</v>
      </c>
      <c r="B269">
        <v>8</v>
      </c>
      <c r="C269" t="s">
        <v>173</v>
      </c>
      <c r="D269" t="s">
        <v>45</v>
      </c>
      <c r="E269" t="s">
        <v>1281</v>
      </c>
      <c r="F269" t="s">
        <v>1272</v>
      </c>
      <c r="G269">
        <v>1656</v>
      </c>
    </row>
    <row r="270" spans="1:7">
      <c r="A270">
        <v>269</v>
      </c>
      <c r="B270">
        <v>8</v>
      </c>
      <c r="C270" t="s">
        <v>173</v>
      </c>
      <c r="D270" t="s">
        <v>45</v>
      </c>
      <c r="E270" t="s">
        <v>45</v>
      </c>
      <c r="F270" t="s">
        <v>48</v>
      </c>
      <c r="G270">
        <v>443</v>
      </c>
    </row>
    <row r="271" spans="1:7">
      <c r="A271">
        <v>270</v>
      </c>
      <c r="B271">
        <v>8</v>
      </c>
      <c r="C271" t="s">
        <v>173</v>
      </c>
      <c r="D271" t="s">
        <v>45</v>
      </c>
      <c r="E271" t="s">
        <v>45</v>
      </c>
      <c r="F271" t="s">
        <v>49</v>
      </c>
      <c r="G271">
        <v>984</v>
      </c>
    </row>
    <row r="272" spans="1:7">
      <c r="A272">
        <v>271</v>
      </c>
      <c r="B272">
        <v>8</v>
      </c>
      <c r="C272" t="s">
        <v>173</v>
      </c>
      <c r="D272" t="s">
        <v>45</v>
      </c>
      <c r="E272" t="s">
        <v>45</v>
      </c>
      <c r="F272" t="s">
        <v>50</v>
      </c>
      <c r="G272">
        <v>802</v>
      </c>
    </row>
    <row r="273" spans="1:8">
      <c r="A273">
        <v>272</v>
      </c>
      <c r="B273">
        <v>8</v>
      </c>
      <c r="C273" t="s">
        <v>173</v>
      </c>
      <c r="D273" t="s">
        <v>45</v>
      </c>
      <c r="E273" t="s">
        <v>45</v>
      </c>
      <c r="F273" t="s">
        <v>51</v>
      </c>
      <c r="G273">
        <v>526</v>
      </c>
    </row>
    <row r="274" spans="1:8">
      <c r="A274">
        <v>273</v>
      </c>
      <c r="B274">
        <v>8</v>
      </c>
      <c r="C274" t="s">
        <v>173</v>
      </c>
      <c r="D274" t="s">
        <v>45</v>
      </c>
      <c r="E274" t="s">
        <v>45</v>
      </c>
      <c r="F274" t="s">
        <v>52</v>
      </c>
      <c r="G274">
        <v>2952</v>
      </c>
    </row>
    <row r="275" spans="1:8">
      <c r="A275">
        <v>274</v>
      </c>
      <c r="B275">
        <v>8</v>
      </c>
      <c r="C275" t="s">
        <v>173</v>
      </c>
      <c r="D275" t="s">
        <v>45</v>
      </c>
      <c r="E275" t="s">
        <v>45</v>
      </c>
      <c r="F275" t="s">
        <v>1272</v>
      </c>
      <c r="G275">
        <v>13229</v>
      </c>
    </row>
    <row r="276" spans="1:8">
      <c r="A276">
        <v>275</v>
      </c>
      <c r="B276">
        <v>11</v>
      </c>
      <c r="C276" t="s">
        <v>174</v>
      </c>
      <c r="D276" t="s">
        <v>1413</v>
      </c>
      <c r="E276" t="s">
        <v>3706</v>
      </c>
      <c r="F276" t="s">
        <v>249</v>
      </c>
      <c r="G276">
        <v>1276</v>
      </c>
      <c r="H276">
        <v>19063</v>
      </c>
    </row>
    <row r="277" spans="1:8">
      <c r="A277">
        <v>276</v>
      </c>
      <c r="B277">
        <v>11</v>
      </c>
      <c r="C277" t="s">
        <v>174</v>
      </c>
      <c r="D277" t="s">
        <v>1413</v>
      </c>
      <c r="E277" t="s">
        <v>3706</v>
      </c>
      <c r="F277" t="s">
        <v>48</v>
      </c>
      <c r="G277">
        <v>25</v>
      </c>
      <c r="H277">
        <v>19063</v>
      </c>
    </row>
    <row r="278" spans="1:8">
      <c r="A278">
        <v>277</v>
      </c>
      <c r="B278">
        <v>11</v>
      </c>
      <c r="C278" t="s">
        <v>174</v>
      </c>
      <c r="D278" t="s">
        <v>1413</v>
      </c>
      <c r="E278" t="s">
        <v>3706</v>
      </c>
      <c r="F278" t="s">
        <v>49</v>
      </c>
      <c r="G278">
        <v>58</v>
      </c>
      <c r="H278">
        <v>19063</v>
      </c>
    </row>
    <row r="279" spans="1:8">
      <c r="A279">
        <v>278</v>
      </c>
      <c r="B279">
        <v>11</v>
      </c>
      <c r="C279" t="s">
        <v>174</v>
      </c>
      <c r="D279" t="s">
        <v>1413</v>
      </c>
      <c r="E279" t="s">
        <v>3706</v>
      </c>
      <c r="F279" t="s">
        <v>50</v>
      </c>
      <c r="G279">
        <v>45</v>
      </c>
      <c r="H279">
        <v>19063</v>
      </c>
    </row>
    <row r="280" spans="1:8">
      <c r="A280">
        <v>279</v>
      </c>
      <c r="B280">
        <v>11</v>
      </c>
      <c r="C280" t="s">
        <v>174</v>
      </c>
      <c r="D280" t="s">
        <v>1413</v>
      </c>
      <c r="E280" t="s">
        <v>3706</v>
      </c>
      <c r="F280" t="s">
        <v>51</v>
      </c>
      <c r="G280">
        <v>28</v>
      </c>
      <c r="H280">
        <v>19063</v>
      </c>
    </row>
    <row r="281" spans="1:8">
      <c r="A281">
        <v>280</v>
      </c>
      <c r="B281">
        <v>11</v>
      </c>
      <c r="C281" t="s">
        <v>174</v>
      </c>
      <c r="D281" t="s">
        <v>1413</v>
      </c>
      <c r="E281" t="s">
        <v>3706</v>
      </c>
      <c r="F281" t="s">
        <v>52</v>
      </c>
      <c r="G281">
        <v>50</v>
      </c>
      <c r="H281">
        <v>19063</v>
      </c>
    </row>
    <row r="282" spans="1:8">
      <c r="A282">
        <v>281</v>
      </c>
      <c r="B282">
        <v>11</v>
      </c>
      <c r="C282" t="s">
        <v>174</v>
      </c>
      <c r="D282" t="s">
        <v>1413</v>
      </c>
      <c r="E282" t="s">
        <v>3706</v>
      </c>
      <c r="F282" t="s">
        <v>1272</v>
      </c>
      <c r="G282">
        <v>207</v>
      </c>
      <c r="H282">
        <v>19063</v>
      </c>
    </row>
    <row r="283" spans="1:8">
      <c r="A283">
        <v>282</v>
      </c>
      <c r="B283">
        <v>11</v>
      </c>
      <c r="C283" t="s">
        <v>174</v>
      </c>
      <c r="D283" t="s">
        <v>1413</v>
      </c>
      <c r="E283" t="s">
        <v>1280</v>
      </c>
      <c r="F283" t="s">
        <v>48</v>
      </c>
      <c r="G283">
        <v>407</v>
      </c>
      <c r="H283">
        <v>19063</v>
      </c>
    </row>
    <row r="284" spans="1:8">
      <c r="A284">
        <v>283</v>
      </c>
      <c r="B284">
        <v>11</v>
      </c>
      <c r="C284" t="s">
        <v>174</v>
      </c>
      <c r="D284" t="s">
        <v>1413</v>
      </c>
      <c r="E284" t="s">
        <v>1280</v>
      </c>
      <c r="F284" t="s">
        <v>49</v>
      </c>
      <c r="G284">
        <v>1202</v>
      </c>
      <c r="H284">
        <v>19063</v>
      </c>
    </row>
    <row r="285" spans="1:8">
      <c r="A285">
        <v>284</v>
      </c>
      <c r="B285">
        <v>11</v>
      </c>
      <c r="C285" t="s">
        <v>174</v>
      </c>
      <c r="D285" t="s">
        <v>1413</v>
      </c>
      <c r="E285" t="s">
        <v>1280</v>
      </c>
      <c r="F285" t="s">
        <v>50</v>
      </c>
      <c r="G285">
        <v>950</v>
      </c>
      <c r="H285">
        <v>19063</v>
      </c>
    </row>
    <row r="286" spans="1:8">
      <c r="A286">
        <v>285</v>
      </c>
      <c r="B286">
        <v>11</v>
      </c>
      <c r="C286" t="s">
        <v>174</v>
      </c>
      <c r="D286" t="s">
        <v>1413</v>
      </c>
      <c r="E286" t="s">
        <v>1280</v>
      </c>
      <c r="F286" t="s">
        <v>51</v>
      </c>
      <c r="G286">
        <v>480</v>
      </c>
      <c r="H286">
        <v>19063</v>
      </c>
    </row>
    <row r="287" spans="1:8">
      <c r="A287">
        <v>286</v>
      </c>
      <c r="B287">
        <v>11</v>
      </c>
      <c r="C287" t="s">
        <v>174</v>
      </c>
      <c r="D287" t="s">
        <v>1413</v>
      </c>
      <c r="E287" t="s">
        <v>1280</v>
      </c>
      <c r="F287" t="s">
        <v>52</v>
      </c>
      <c r="G287">
        <v>1146</v>
      </c>
      <c r="H287">
        <v>19063</v>
      </c>
    </row>
    <row r="288" spans="1:8">
      <c r="A288">
        <v>287</v>
      </c>
      <c r="B288">
        <v>11</v>
      </c>
      <c r="C288" t="s">
        <v>174</v>
      </c>
      <c r="D288" t="s">
        <v>1413</v>
      </c>
      <c r="E288" t="s">
        <v>1280</v>
      </c>
      <c r="F288" t="s">
        <v>1272</v>
      </c>
      <c r="G288">
        <v>1197</v>
      </c>
      <c r="H288">
        <v>19063</v>
      </c>
    </row>
    <row r="289" spans="1:8">
      <c r="A289">
        <v>288</v>
      </c>
      <c r="B289">
        <v>11</v>
      </c>
      <c r="C289" t="s">
        <v>174</v>
      </c>
      <c r="D289" t="s">
        <v>1413</v>
      </c>
      <c r="E289" t="s">
        <v>1281</v>
      </c>
      <c r="F289" t="s">
        <v>48</v>
      </c>
      <c r="G289">
        <v>49</v>
      </c>
      <c r="H289">
        <v>19063</v>
      </c>
    </row>
    <row r="290" spans="1:8">
      <c r="A290">
        <v>289</v>
      </c>
      <c r="B290">
        <v>11</v>
      </c>
      <c r="C290" t="s">
        <v>174</v>
      </c>
      <c r="D290" t="s">
        <v>1413</v>
      </c>
      <c r="E290" t="s">
        <v>1281</v>
      </c>
      <c r="F290" t="s">
        <v>49</v>
      </c>
      <c r="G290">
        <v>86</v>
      </c>
      <c r="H290">
        <v>19063</v>
      </c>
    </row>
    <row r="291" spans="1:8">
      <c r="A291">
        <v>290</v>
      </c>
      <c r="B291">
        <v>11</v>
      </c>
      <c r="C291" t="s">
        <v>174</v>
      </c>
      <c r="D291" t="s">
        <v>1413</v>
      </c>
      <c r="E291" t="s">
        <v>1281</v>
      </c>
      <c r="F291" t="s">
        <v>50</v>
      </c>
      <c r="G291">
        <v>69</v>
      </c>
      <c r="H291">
        <v>19063</v>
      </c>
    </row>
    <row r="292" spans="1:8">
      <c r="A292">
        <v>291</v>
      </c>
      <c r="B292">
        <v>11</v>
      </c>
      <c r="C292" t="s">
        <v>174</v>
      </c>
      <c r="D292" t="s">
        <v>1413</v>
      </c>
      <c r="E292" t="s">
        <v>1281</v>
      </c>
      <c r="F292" t="s">
        <v>51</v>
      </c>
      <c r="G292">
        <v>170</v>
      </c>
      <c r="H292">
        <v>19063</v>
      </c>
    </row>
    <row r="293" spans="1:8">
      <c r="A293">
        <v>292</v>
      </c>
      <c r="B293">
        <v>11</v>
      </c>
      <c r="C293" t="s">
        <v>174</v>
      </c>
      <c r="D293" t="s">
        <v>1413</v>
      </c>
      <c r="E293" t="s">
        <v>1281</v>
      </c>
      <c r="F293" t="s">
        <v>52</v>
      </c>
      <c r="G293">
        <v>1893</v>
      </c>
      <c r="H293">
        <v>19063</v>
      </c>
    </row>
    <row r="294" spans="1:8">
      <c r="A294">
        <v>293</v>
      </c>
      <c r="B294">
        <v>11</v>
      </c>
      <c r="C294" t="s">
        <v>174</v>
      </c>
      <c r="D294" t="s">
        <v>1413</v>
      </c>
      <c r="E294" t="s">
        <v>1281</v>
      </c>
      <c r="F294" t="s">
        <v>1272</v>
      </c>
      <c r="G294">
        <v>9608</v>
      </c>
      <c r="H294">
        <v>19063</v>
      </c>
    </row>
    <row r="295" spans="1:8">
      <c r="A295">
        <v>294</v>
      </c>
      <c r="B295">
        <v>11</v>
      </c>
      <c r="C295" t="s">
        <v>174</v>
      </c>
      <c r="D295" t="s">
        <v>1413</v>
      </c>
      <c r="E295" t="s">
        <v>45</v>
      </c>
      <c r="F295" t="s">
        <v>48</v>
      </c>
      <c r="G295">
        <v>29</v>
      </c>
      <c r="H295">
        <v>19063</v>
      </c>
    </row>
    <row r="296" spans="1:8">
      <c r="A296">
        <v>295</v>
      </c>
      <c r="B296">
        <v>11</v>
      </c>
      <c r="C296" t="s">
        <v>174</v>
      </c>
      <c r="D296" t="s">
        <v>1413</v>
      </c>
      <c r="E296" t="s">
        <v>45</v>
      </c>
      <c r="F296" t="s">
        <v>49</v>
      </c>
      <c r="G296">
        <v>7</v>
      </c>
      <c r="H296">
        <v>19063</v>
      </c>
    </row>
    <row r="297" spans="1:8">
      <c r="A297">
        <v>296</v>
      </c>
      <c r="B297">
        <v>11</v>
      </c>
      <c r="C297" t="s">
        <v>174</v>
      </c>
      <c r="D297" t="s">
        <v>1413</v>
      </c>
      <c r="E297" t="s">
        <v>45</v>
      </c>
      <c r="F297" t="s">
        <v>50</v>
      </c>
      <c r="G297">
        <v>1</v>
      </c>
      <c r="H297">
        <v>19063</v>
      </c>
    </row>
    <row r="298" spans="1:8">
      <c r="A298">
        <v>297</v>
      </c>
      <c r="B298">
        <v>11</v>
      </c>
      <c r="C298" t="s">
        <v>174</v>
      </c>
      <c r="D298" t="s">
        <v>1413</v>
      </c>
      <c r="E298" t="s">
        <v>45</v>
      </c>
      <c r="F298" t="s">
        <v>51</v>
      </c>
      <c r="G298">
        <v>2</v>
      </c>
      <c r="H298">
        <v>19063</v>
      </c>
    </row>
    <row r="299" spans="1:8">
      <c r="A299">
        <v>298</v>
      </c>
      <c r="B299">
        <v>11</v>
      </c>
      <c r="C299" t="s">
        <v>174</v>
      </c>
      <c r="D299" t="s">
        <v>1413</v>
      </c>
      <c r="E299" t="s">
        <v>45</v>
      </c>
      <c r="F299" t="s">
        <v>52</v>
      </c>
      <c r="G299">
        <v>12</v>
      </c>
      <c r="H299">
        <v>19063</v>
      </c>
    </row>
    <row r="300" spans="1:8">
      <c r="A300">
        <v>299</v>
      </c>
      <c r="B300">
        <v>11</v>
      </c>
      <c r="C300" t="s">
        <v>174</v>
      </c>
      <c r="D300" t="s">
        <v>1413</v>
      </c>
      <c r="E300" t="s">
        <v>45</v>
      </c>
      <c r="F300" t="s">
        <v>1272</v>
      </c>
      <c r="G300">
        <v>66</v>
      </c>
      <c r="H300">
        <v>19063</v>
      </c>
    </row>
    <row r="301" spans="1:8">
      <c r="A301">
        <v>300</v>
      </c>
      <c r="B301">
        <v>11</v>
      </c>
      <c r="C301" t="s">
        <v>174</v>
      </c>
      <c r="D301" t="s">
        <v>3582</v>
      </c>
      <c r="E301" t="s">
        <v>3706</v>
      </c>
      <c r="F301" t="s">
        <v>249</v>
      </c>
      <c r="G301">
        <v>48</v>
      </c>
      <c r="H301">
        <v>603</v>
      </c>
    </row>
    <row r="302" spans="1:8">
      <c r="A302">
        <v>301</v>
      </c>
      <c r="B302">
        <v>11</v>
      </c>
      <c r="C302" t="s">
        <v>174</v>
      </c>
      <c r="D302" t="s">
        <v>3582</v>
      </c>
      <c r="E302" t="s">
        <v>3706</v>
      </c>
      <c r="F302" t="s">
        <v>52</v>
      </c>
      <c r="G302">
        <v>7</v>
      </c>
      <c r="H302">
        <v>603</v>
      </c>
    </row>
    <row r="303" spans="1:8">
      <c r="A303">
        <v>302</v>
      </c>
      <c r="B303">
        <v>11</v>
      </c>
      <c r="C303" t="s">
        <v>174</v>
      </c>
      <c r="D303" t="s">
        <v>3582</v>
      </c>
      <c r="E303" t="s">
        <v>3706</v>
      </c>
      <c r="F303" t="s">
        <v>1272</v>
      </c>
      <c r="G303">
        <v>25</v>
      </c>
      <c r="H303">
        <v>603</v>
      </c>
    </row>
    <row r="304" spans="1:8">
      <c r="A304">
        <v>303</v>
      </c>
      <c r="B304">
        <v>11</v>
      </c>
      <c r="C304" t="s">
        <v>174</v>
      </c>
      <c r="D304" t="s">
        <v>3582</v>
      </c>
      <c r="E304" t="s">
        <v>1280</v>
      </c>
      <c r="F304" t="s">
        <v>48</v>
      </c>
      <c r="G304">
        <v>18</v>
      </c>
      <c r="H304">
        <v>603</v>
      </c>
    </row>
    <row r="305" spans="1:8">
      <c r="A305">
        <v>304</v>
      </c>
      <c r="B305">
        <v>11</v>
      </c>
      <c r="C305" t="s">
        <v>174</v>
      </c>
      <c r="D305" t="s">
        <v>3582</v>
      </c>
      <c r="E305" t="s">
        <v>1280</v>
      </c>
      <c r="F305" t="s">
        <v>49</v>
      </c>
      <c r="G305">
        <v>28</v>
      </c>
      <c r="H305">
        <v>603</v>
      </c>
    </row>
    <row r="306" spans="1:8">
      <c r="A306">
        <v>305</v>
      </c>
      <c r="B306">
        <v>11</v>
      </c>
      <c r="C306" t="s">
        <v>174</v>
      </c>
      <c r="D306" t="s">
        <v>3582</v>
      </c>
      <c r="E306" t="s">
        <v>1280</v>
      </c>
      <c r="F306" t="s">
        <v>50</v>
      </c>
      <c r="G306">
        <v>14</v>
      </c>
      <c r="H306">
        <v>603</v>
      </c>
    </row>
    <row r="307" spans="1:8">
      <c r="A307">
        <v>306</v>
      </c>
      <c r="B307">
        <v>11</v>
      </c>
      <c r="C307" t="s">
        <v>174</v>
      </c>
      <c r="D307" t="s">
        <v>3582</v>
      </c>
      <c r="E307" t="s">
        <v>1280</v>
      </c>
      <c r="F307" t="s">
        <v>51</v>
      </c>
      <c r="G307">
        <v>6</v>
      </c>
      <c r="H307">
        <v>603</v>
      </c>
    </row>
    <row r="308" spans="1:8">
      <c r="A308">
        <v>307</v>
      </c>
      <c r="B308">
        <v>11</v>
      </c>
      <c r="C308" t="s">
        <v>174</v>
      </c>
      <c r="D308" t="s">
        <v>3582</v>
      </c>
      <c r="E308" t="s">
        <v>1280</v>
      </c>
      <c r="F308" t="s">
        <v>52</v>
      </c>
      <c r="G308">
        <v>12</v>
      </c>
      <c r="H308">
        <v>603</v>
      </c>
    </row>
    <row r="309" spans="1:8">
      <c r="A309">
        <v>308</v>
      </c>
      <c r="B309">
        <v>11</v>
      </c>
      <c r="C309" t="s">
        <v>174</v>
      </c>
      <c r="D309" t="s">
        <v>3582</v>
      </c>
      <c r="E309" t="s">
        <v>1280</v>
      </c>
      <c r="F309" t="s">
        <v>1272</v>
      </c>
      <c r="G309">
        <v>23</v>
      </c>
      <c r="H309">
        <v>603</v>
      </c>
    </row>
    <row r="310" spans="1:8">
      <c r="A310">
        <v>309</v>
      </c>
      <c r="B310">
        <v>11</v>
      </c>
      <c r="C310" t="s">
        <v>174</v>
      </c>
      <c r="D310" t="s">
        <v>3582</v>
      </c>
      <c r="E310" t="s">
        <v>1281</v>
      </c>
      <c r="F310" t="s">
        <v>48</v>
      </c>
      <c r="G310">
        <v>5</v>
      </c>
      <c r="H310">
        <v>603</v>
      </c>
    </row>
    <row r="311" spans="1:8">
      <c r="A311">
        <v>310</v>
      </c>
      <c r="B311">
        <v>11</v>
      </c>
      <c r="C311" t="s">
        <v>174</v>
      </c>
      <c r="D311" t="s">
        <v>3582</v>
      </c>
      <c r="E311" t="s">
        <v>1281</v>
      </c>
      <c r="F311" t="s">
        <v>49</v>
      </c>
      <c r="G311">
        <v>20</v>
      </c>
      <c r="H311">
        <v>603</v>
      </c>
    </row>
    <row r="312" spans="1:8">
      <c r="A312">
        <v>311</v>
      </c>
      <c r="B312">
        <v>11</v>
      </c>
      <c r="C312" t="s">
        <v>174</v>
      </c>
      <c r="D312" t="s">
        <v>3582</v>
      </c>
      <c r="E312" t="s">
        <v>1281</v>
      </c>
      <c r="F312" t="s">
        <v>50</v>
      </c>
      <c r="G312">
        <v>24</v>
      </c>
      <c r="H312">
        <v>603</v>
      </c>
    </row>
    <row r="313" spans="1:8">
      <c r="A313">
        <v>312</v>
      </c>
      <c r="B313">
        <v>11</v>
      </c>
      <c r="C313" t="s">
        <v>174</v>
      </c>
      <c r="D313" t="s">
        <v>3582</v>
      </c>
      <c r="E313" t="s">
        <v>1281</v>
      </c>
      <c r="F313" t="s">
        <v>51</v>
      </c>
      <c r="G313">
        <v>5</v>
      </c>
      <c r="H313">
        <v>603</v>
      </c>
    </row>
    <row r="314" spans="1:8">
      <c r="A314">
        <v>313</v>
      </c>
      <c r="B314">
        <v>11</v>
      </c>
      <c r="C314" t="s">
        <v>174</v>
      </c>
      <c r="D314" t="s">
        <v>3582</v>
      </c>
      <c r="E314" t="s">
        <v>1281</v>
      </c>
      <c r="F314" t="s">
        <v>52</v>
      </c>
      <c r="G314">
        <v>63</v>
      </c>
      <c r="H314">
        <v>603</v>
      </c>
    </row>
    <row r="315" spans="1:8">
      <c r="A315">
        <v>314</v>
      </c>
      <c r="B315">
        <v>11</v>
      </c>
      <c r="C315" t="s">
        <v>174</v>
      </c>
      <c r="D315" t="s">
        <v>3582</v>
      </c>
      <c r="E315" t="s">
        <v>1281</v>
      </c>
      <c r="F315" t="s">
        <v>1272</v>
      </c>
      <c r="G315">
        <v>297</v>
      </c>
      <c r="H315">
        <v>603</v>
      </c>
    </row>
    <row r="316" spans="1:8">
      <c r="A316">
        <v>315</v>
      </c>
      <c r="B316">
        <v>11</v>
      </c>
      <c r="C316" t="s">
        <v>174</v>
      </c>
      <c r="D316" t="s">
        <v>3582</v>
      </c>
      <c r="E316" t="s">
        <v>45</v>
      </c>
      <c r="F316" t="s">
        <v>48</v>
      </c>
      <c r="G316">
        <v>1</v>
      </c>
      <c r="H316">
        <v>603</v>
      </c>
    </row>
    <row r="317" spans="1:8">
      <c r="A317">
        <v>316</v>
      </c>
      <c r="B317">
        <v>11</v>
      </c>
      <c r="C317" t="s">
        <v>174</v>
      </c>
      <c r="D317" t="s">
        <v>3582</v>
      </c>
      <c r="E317" t="s">
        <v>45</v>
      </c>
      <c r="F317" t="s">
        <v>50</v>
      </c>
      <c r="G317">
        <v>1</v>
      </c>
      <c r="H317">
        <v>603</v>
      </c>
    </row>
    <row r="318" spans="1:8">
      <c r="A318">
        <v>317</v>
      </c>
      <c r="B318">
        <v>11</v>
      </c>
      <c r="C318" t="s">
        <v>174</v>
      </c>
      <c r="D318" t="s">
        <v>3582</v>
      </c>
      <c r="E318" t="s">
        <v>45</v>
      </c>
      <c r="F318" t="s">
        <v>52</v>
      </c>
      <c r="G318">
        <v>2</v>
      </c>
      <c r="H318">
        <v>603</v>
      </c>
    </row>
    <row r="319" spans="1:8">
      <c r="A319">
        <v>318</v>
      </c>
      <c r="B319">
        <v>11</v>
      </c>
      <c r="C319" t="s">
        <v>174</v>
      </c>
      <c r="D319" t="s">
        <v>3582</v>
      </c>
      <c r="E319" t="s">
        <v>45</v>
      </c>
      <c r="F319" t="s">
        <v>1272</v>
      </c>
      <c r="G319">
        <v>4</v>
      </c>
      <c r="H319">
        <v>603</v>
      </c>
    </row>
    <row r="320" spans="1:8">
      <c r="A320">
        <v>319</v>
      </c>
      <c r="B320">
        <v>11</v>
      </c>
      <c r="C320" t="s">
        <v>174</v>
      </c>
      <c r="D320" t="s">
        <v>3583</v>
      </c>
      <c r="E320" t="s">
        <v>3706</v>
      </c>
      <c r="F320" t="s">
        <v>249</v>
      </c>
      <c r="G320">
        <v>43</v>
      </c>
      <c r="H320">
        <v>1060</v>
      </c>
    </row>
    <row r="321" spans="1:8">
      <c r="A321">
        <v>320</v>
      </c>
      <c r="B321">
        <v>11</v>
      </c>
      <c r="C321" t="s">
        <v>174</v>
      </c>
      <c r="D321" t="s">
        <v>3583</v>
      </c>
      <c r="E321" t="s">
        <v>3706</v>
      </c>
      <c r="F321" t="s">
        <v>52</v>
      </c>
      <c r="G321">
        <v>1</v>
      </c>
      <c r="H321">
        <v>1060</v>
      </c>
    </row>
    <row r="322" spans="1:8">
      <c r="A322">
        <v>321</v>
      </c>
      <c r="B322">
        <v>11</v>
      </c>
      <c r="C322" t="s">
        <v>174</v>
      </c>
      <c r="D322" t="s">
        <v>3583</v>
      </c>
      <c r="E322" t="s">
        <v>3706</v>
      </c>
      <c r="F322" t="s">
        <v>1272</v>
      </c>
      <c r="G322">
        <v>13</v>
      </c>
      <c r="H322">
        <v>1060</v>
      </c>
    </row>
    <row r="323" spans="1:8">
      <c r="A323">
        <v>322</v>
      </c>
      <c r="B323">
        <v>11</v>
      </c>
      <c r="C323" t="s">
        <v>174</v>
      </c>
      <c r="D323" t="s">
        <v>3583</v>
      </c>
      <c r="E323" t="s">
        <v>1280</v>
      </c>
      <c r="F323" t="s">
        <v>48</v>
      </c>
      <c r="G323">
        <v>12</v>
      </c>
      <c r="H323">
        <v>1060</v>
      </c>
    </row>
    <row r="324" spans="1:8">
      <c r="A324">
        <v>323</v>
      </c>
      <c r="B324">
        <v>11</v>
      </c>
      <c r="C324" t="s">
        <v>174</v>
      </c>
      <c r="D324" t="s">
        <v>3583</v>
      </c>
      <c r="E324" t="s">
        <v>1280</v>
      </c>
      <c r="F324" t="s">
        <v>49</v>
      </c>
      <c r="G324">
        <v>40</v>
      </c>
      <c r="H324">
        <v>1060</v>
      </c>
    </row>
    <row r="325" spans="1:8">
      <c r="A325">
        <v>324</v>
      </c>
      <c r="B325">
        <v>11</v>
      </c>
      <c r="C325" t="s">
        <v>174</v>
      </c>
      <c r="D325" t="s">
        <v>3583</v>
      </c>
      <c r="E325" t="s">
        <v>1280</v>
      </c>
      <c r="F325" t="s">
        <v>50</v>
      </c>
      <c r="G325">
        <v>43</v>
      </c>
      <c r="H325">
        <v>1060</v>
      </c>
    </row>
    <row r="326" spans="1:8">
      <c r="A326">
        <v>325</v>
      </c>
      <c r="B326">
        <v>11</v>
      </c>
      <c r="C326" t="s">
        <v>174</v>
      </c>
      <c r="D326" t="s">
        <v>3583</v>
      </c>
      <c r="E326" t="s">
        <v>1280</v>
      </c>
      <c r="F326" t="s">
        <v>51</v>
      </c>
      <c r="G326">
        <v>27</v>
      </c>
      <c r="H326">
        <v>1060</v>
      </c>
    </row>
    <row r="327" spans="1:8">
      <c r="A327">
        <v>326</v>
      </c>
      <c r="B327">
        <v>11</v>
      </c>
      <c r="C327" t="s">
        <v>174</v>
      </c>
      <c r="D327" t="s">
        <v>3583</v>
      </c>
      <c r="E327" t="s">
        <v>1280</v>
      </c>
      <c r="F327" t="s">
        <v>52</v>
      </c>
      <c r="G327">
        <v>126</v>
      </c>
      <c r="H327">
        <v>1060</v>
      </c>
    </row>
    <row r="328" spans="1:8">
      <c r="A328">
        <v>327</v>
      </c>
      <c r="B328">
        <v>11</v>
      </c>
      <c r="C328" t="s">
        <v>174</v>
      </c>
      <c r="D328" t="s">
        <v>3583</v>
      </c>
      <c r="E328" t="s">
        <v>1280</v>
      </c>
      <c r="F328" t="s">
        <v>1272</v>
      </c>
      <c r="G328">
        <v>113</v>
      </c>
      <c r="H328">
        <v>1060</v>
      </c>
    </row>
    <row r="329" spans="1:8">
      <c r="A329">
        <v>328</v>
      </c>
      <c r="B329">
        <v>11</v>
      </c>
      <c r="C329" t="s">
        <v>174</v>
      </c>
      <c r="D329" t="s">
        <v>3583</v>
      </c>
      <c r="E329" t="s">
        <v>1281</v>
      </c>
      <c r="F329" t="s">
        <v>51</v>
      </c>
      <c r="G329">
        <v>6</v>
      </c>
      <c r="H329">
        <v>1060</v>
      </c>
    </row>
    <row r="330" spans="1:8">
      <c r="A330">
        <v>329</v>
      </c>
      <c r="B330">
        <v>11</v>
      </c>
      <c r="C330" t="s">
        <v>174</v>
      </c>
      <c r="D330" t="s">
        <v>3583</v>
      </c>
      <c r="E330" t="s">
        <v>1281</v>
      </c>
      <c r="F330" t="s">
        <v>52</v>
      </c>
      <c r="G330">
        <v>75</v>
      </c>
      <c r="H330">
        <v>1060</v>
      </c>
    </row>
    <row r="331" spans="1:8">
      <c r="A331">
        <v>330</v>
      </c>
      <c r="B331">
        <v>11</v>
      </c>
      <c r="C331" t="s">
        <v>174</v>
      </c>
      <c r="D331" t="s">
        <v>3583</v>
      </c>
      <c r="E331" t="s">
        <v>1281</v>
      </c>
      <c r="F331" t="s">
        <v>1272</v>
      </c>
      <c r="G331">
        <v>554</v>
      </c>
      <c r="H331">
        <v>1060</v>
      </c>
    </row>
    <row r="332" spans="1:8">
      <c r="A332">
        <v>331</v>
      </c>
      <c r="B332">
        <v>11</v>
      </c>
      <c r="C332" t="s">
        <v>174</v>
      </c>
      <c r="D332" t="s">
        <v>3583</v>
      </c>
      <c r="E332" t="s">
        <v>45</v>
      </c>
      <c r="F332" t="s">
        <v>48</v>
      </c>
      <c r="G332">
        <v>4</v>
      </c>
      <c r="H332">
        <v>1060</v>
      </c>
    </row>
    <row r="333" spans="1:8">
      <c r="A333">
        <v>332</v>
      </c>
      <c r="B333">
        <v>11</v>
      </c>
      <c r="C333" t="s">
        <v>174</v>
      </c>
      <c r="D333" t="s">
        <v>3583</v>
      </c>
      <c r="E333" t="s">
        <v>45</v>
      </c>
      <c r="F333" t="s">
        <v>1272</v>
      </c>
      <c r="G333">
        <v>3</v>
      </c>
      <c r="H333">
        <v>1060</v>
      </c>
    </row>
    <row r="334" spans="1:8">
      <c r="A334">
        <v>333</v>
      </c>
      <c r="B334">
        <v>11</v>
      </c>
      <c r="C334" t="s">
        <v>174</v>
      </c>
      <c r="D334" t="s">
        <v>3584</v>
      </c>
      <c r="E334" t="s">
        <v>3706</v>
      </c>
      <c r="F334" t="s">
        <v>249</v>
      </c>
      <c r="G334">
        <v>5</v>
      </c>
      <c r="H334">
        <v>218</v>
      </c>
    </row>
    <row r="335" spans="1:8">
      <c r="A335">
        <v>334</v>
      </c>
      <c r="B335">
        <v>11</v>
      </c>
      <c r="C335" t="s">
        <v>174</v>
      </c>
      <c r="D335" t="s">
        <v>3584</v>
      </c>
      <c r="E335" t="s">
        <v>1280</v>
      </c>
      <c r="F335" t="s">
        <v>49</v>
      </c>
      <c r="G335">
        <v>8</v>
      </c>
      <c r="H335">
        <v>218</v>
      </c>
    </row>
    <row r="336" spans="1:8">
      <c r="A336">
        <v>335</v>
      </c>
      <c r="B336">
        <v>11</v>
      </c>
      <c r="C336" t="s">
        <v>174</v>
      </c>
      <c r="D336" t="s">
        <v>3584</v>
      </c>
      <c r="E336" t="s">
        <v>1280</v>
      </c>
      <c r="F336" t="s">
        <v>50</v>
      </c>
      <c r="G336">
        <v>9</v>
      </c>
      <c r="H336">
        <v>218</v>
      </c>
    </row>
    <row r="337" spans="1:8">
      <c r="A337">
        <v>336</v>
      </c>
      <c r="B337">
        <v>11</v>
      </c>
      <c r="C337" t="s">
        <v>174</v>
      </c>
      <c r="D337" t="s">
        <v>3584</v>
      </c>
      <c r="E337" t="s">
        <v>1280</v>
      </c>
      <c r="F337" t="s">
        <v>51</v>
      </c>
      <c r="G337">
        <v>7</v>
      </c>
      <c r="H337">
        <v>218</v>
      </c>
    </row>
    <row r="338" spans="1:8">
      <c r="A338">
        <v>337</v>
      </c>
      <c r="B338">
        <v>11</v>
      </c>
      <c r="C338" t="s">
        <v>174</v>
      </c>
      <c r="D338" t="s">
        <v>3584</v>
      </c>
      <c r="E338" t="s">
        <v>1280</v>
      </c>
      <c r="F338" t="s">
        <v>52</v>
      </c>
      <c r="G338">
        <v>13</v>
      </c>
      <c r="H338">
        <v>218</v>
      </c>
    </row>
    <row r="339" spans="1:8">
      <c r="A339">
        <v>338</v>
      </c>
      <c r="B339">
        <v>11</v>
      </c>
      <c r="C339" t="s">
        <v>174</v>
      </c>
      <c r="D339" t="s">
        <v>3584</v>
      </c>
      <c r="E339" t="s">
        <v>1280</v>
      </c>
      <c r="F339" t="s">
        <v>1272</v>
      </c>
      <c r="G339">
        <v>12</v>
      </c>
      <c r="H339">
        <v>218</v>
      </c>
    </row>
    <row r="340" spans="1:8">
      <c r="A340">
        <v>339</v>
      </c>
      <c r="B340">
        <v>11</v>
      </c>
      <c r="C340" t="s">
        <v>174</v>
      </c>
      <c r="D340" t="s">
        <v>3584</v>
      </c>
      <c r="E340" t="s">
        <v>1281</v>
      </c>
      <c r="F340" t="s">
        <v>49</v>
      </c>
      <c r="G340">
        <v>1</v>
      </c>
      <c r="H340">
        <v>218</v>
      </c>
    </row>
    <row r="341" spans="1:8">
      <c r="A341">
        <v>340</v>
      </c>
      <c r="B341">
        <v>11</v>
      </c>
      <c r="C341" t="s">
        <v>174</v>
      </c>
      <c r="D341" t="s">
        <v>3584</v>
      </c>
      <c r="E341" t="s">
        <v>1281</v>
      </c>
      <c r="F341" t="s">
        <v>52</v>
      </c>
      <c r="G341">
        <v>22</v>
      </c>
      <c r="H341">
        <v>218</v>
      </c>
    </row>
    <row r="342" spans="1:8">
      <c r="A342">
        <v>341</v>
      </c>
      <c r="B342">
        <v>11</v>
      </c>
      <c r="C342" t="s">
        <v>174</v>
      </c>
      <c r="D342" t="s">
        <v>3584</v>
      </c>
      <c r="E342" t="s">
        <v>1281</v>
      </c>
      <c r="F342" t="s">
        <v>1272</v>
      </c>
      <c r="G342">
        <v>141</v>
      </c>
      <c r="H342">
        <v>218</v>
      </c>
    </row>
    <row r="343" spans="1:8">
      <c r="A343">
        <v>342</v>
      </c>
      <c r="B343">
        <v>11</v>
      </c>
      <c r="C343" t="s">
        <v>174</v>
      </c>
      <c r="D343" t="s">
        <v>3585</v>
      </c>
      <c r="E343" t="s">
        <v>3706</v>
      </c>
      <c r="F343" t="s">
        <v>249</v>
      </c>
      <c r="G343">
        <v>3725</v>
      </c>
      <c r="H343">
        <v>65656</v>
      </c>
    </row>
    <row r="344" spans="1:8">
      <c r="A344">
        <v>343</v>
      </c>
      <c r="B344">
        <v>11</v>
      </c>
      <c r="C344" t="s">
        <v>174</v>
      </c>
      <c r="D344" t="s">
        <v>3585</v>
      </c>
      <c r="E344" t="s">
        <v>3706</v>
      </c>
      <c r="F344" t="s">
        <v>48</v>
      </c>
      <c r="G344">
        <v>8</v>
      </c>
      <c r="H344">
        <v>65656</v>
      </c>
    </row>
    <row r="345" spans="1:8">
      <c r="A345">
        <v>344</v>
      </c>
      <c r="B345">
        <v>11</v>
      </c>
      <c r="C345" t="s">
        <v>174</v>
      </c>
      <c r="D345" t="s">
        <v>3585</v>
      </c>
      <c r="E345" t="s">
        <v>3706</v>
      </c>
      <c r="F345" t="s">
        <v>49</v>
      </c>
      <c r="G345">
        <v>32</v>
      </c>
      <c r="H345">
        <v>65656</v>
      </c>
    </row>
    <row r="346" spans="1:8">
      <c r="A346">
        <v>345</v>
      </c>
      <c r="B346">
        <v>11</v>
      </c>
      <c r="C346" t="s">
        <v>174</v>
      </c>
      <c r="D346" t="s">
        <v>3585</v>
      </c>
      <c r="E346" t="s">
        <v>3706</v>
      </c>
      <c r="F346" t="s">
        <v>50</v>
      </c>
      <c r="G346">
        <v>40</v>
      </c>
      <c r="H346">
        <v>65656</v>
      </c>
    </row>
    <row r="347" spans="1:8">
      <c r="A347">
        <v>346</v>
      </c>
      <c r="B347">
        <v>11</v>
      </c>
      <c r="C347" t="s">
        <v>174</v>
      </c>
      <c r="D347" t="s">
        <v>3585</v>
      </c>
      <c r="E347" t="s">
        <v>3706</v>
      </c>
      <c r="F347" t="s">
        <v>51</v>
      </c>
      <c r="G347">
        <v>17</v>
      </c>
      <c r="H347">
        <v>65656</v>
      </c>
    </row>
    <row r="348" spans="1:8">
      <c r="A348">
        <v>347</v>
      </c>
      <c r="B348">
        <v>11</v>
      </c>
      <c r="C348" t="s">
        <v>174</v>
      </c>
      <c r="D348" t="s">
        <v>3585</v>
      </c>
      <c r="E348" t="s">
        <v>3706</v>
      </c>
      <c r="F348" t="s">
        <v>52</v>
      </c>
      <c r="G348">
        <v>61</v>
      </c>
      <c r="H348">
        <v>65656</v>
      </c>
    </row>
    <row r="349" spans="1:8">
      <c r="A349">
        <v>348</v>
      </c>
      <c r="B349">
        <v>11</v>
      </c>
      <c r="C349" t="s">
        <v>174</v>
      </c>
      <c r="D349" t="s">
        <v>3585</v>
      </c>
      <c r="E349" t="s">
        <v>3706</v>
      </c>
      <c r="F349" t="s">
        <v>1272</v>
      </c>
      <c r="G349">
        <v>414</v>
      </c>
      <c r="H349">
        <v>65656</v>
      </c>
    </row>
    <row r="350" spans="1:8">
      <c r="A350">
        <v>349</v>
      </c>
      <c r="B350">
        <v>11</v>
      </c>
      <c r="C350" t="s">
        <v>174</v>
      </c>
      <c r="D350" t="s">
        <v>3585</v>
      </c>
      <c r="E350" t="s">
        <v>1280</v>
      </c>
      <c r="F350" t="s">
        <v>48</v>
      </c>
      <c r="G350">
        <v>1249</v>
      </c>
      <c r="H350">
        <v>65656</v>
      </c>
    </row>
    <row r="351" spans="1:8">
      <c r="A351">
        <v>350</v>
      </c>
      <c r="B351">
        <v>11</v>
      </c>
      <c r="C351" t="s">
        <v>174</v>
      </c>
      <c r="D351" t="s">
        <v>3585</v>
      </c>
      <c r="E351" t="s">
        <v>1280</v>
      </c>
      <c r="F351" t="s">
        <v>49</v>
      </c>
      <c r="G351">
        <v>4076</v>
      </c>
      <c r="H351">
        <v>65656</v>
      </c>
    </row>
    <row r="352" spans="1:8">
      <c r="A352">
        <v>351</v>
      </c>
      <c r="B352">
        <v>11</v>
      </c>
      <c r="C352" t="s">
        <v>174</v>
      </c>
      <c r="D352" t="s">
        <v>3585</v>
      </c>
      <c r="E352" t="s">
        <v>1280</v>
      </c>
      <c r="F352" t="s">
        <v>50</v>
      </c>
      <c r="G352">
        <v>3454</v>
      </c>
      <c r="H352">
        <v>65656</v>
      </c>
    </row>
    <row r="353" spans="1:8">
      <c r="A353">
        <v>352</v>
      </c>
      <c r="B353">
        <v>11</v>
      </c>
      <c r="C353" t="s">
        <v>174</v>
      </c>
      <c r="D353" t="s">
        <v>3585</v>
      </c>
      <c r="E353" t="s">
        <v>1280</v>
      </c>
      <c r="F353" t="s">
        <v>51</v>
      </c>
      <c r="G353">
        <v>1568</v>
      </c>
      <c r="H353">
        <v>65656</v>
      </c>
    </row>
    <row r="354" spans="1:8">
      <c r="A354">
        <v>353</v>
      </c>
      <c r="B354">
        <v>11</v>
      </c>
      <c r="C354" t="s">
        <v>174</v>
      </c>
      <c r="D354" t="s">
        <v>3585</v>
      </c>
      <c r="E354" t="s">
        <v>1280</v>
      </c>
      <c r="F354" t="s">
        <v>52</v>
      </c>
      <c r="G354">
        <v>3732</v>
      </c>
      <c r="H354">
        <v>65656</v>
      </c>
    </row>
    <row r="355" spans="1:8">
      <c r="A355">
        <v>354</v>
      </c>
      <c r="B355">
        <v>11</v>
      </c>
      <c r="C355" t="s">
        <v>174</v>
      </c>
      <c r="D355" t="s">
        <v>3585</v>
      </c>
      <c r="E355" t="s">
        <v>1280</v>
      </c>
      <c r="F355" t="s">
        <v>1272</v>
      </c>
      <c r="G355">
        <v>4382</v>
      </c>
      <c r="H355">
        <v>65656</v>
      </c>
    </row>
    <row r="356" spans="1:8">
      <c r="A356">
        <v>355</v>
      </c>
      <c r="B356">
        <v>11</v>
      </c>
      <c r="C356" t="s">
        <v>174</v>
      </c>
      <c r="D356" t="s">
        <v>3585</v>
      </c>
      <c r="E356" t="s">
        <v>1281</v>
      </c>
      <c r="F356" t="s">
        <v>48</v>
      </c>
      <c r="G356">
        <v>104</v>
      </c>
      <c r="H356">
        <v>65656</v>
      </c>
    </row>
    <row r="357" spans="1:8">
      <c r="A357">
        <v>356</v>
      </c>
      <c r="B357">
        <v>11</v>
      </c>
      <c r="C357" t="s">
        <v>174</v>
      </c>
      <c r="D357" t="s">
        <v>3585</v>
      </c>
      <c r="E357" t="s">
        <v>1281</v>
      </c>
      <c r="F357" t="s">
        <v>49</v>
      </c>
      <c r="G357">
        <v>173</v>
      </c>
      <c r="H357">
        <v>65656</v>
      </c>
    </row>
    <row r="358" spans="1:8">
      <c r="A358">
        <v>357</v>
      </c>
      <c r="B358">
        <v>11</v>
      </c>
      <c r="C358" t="s">
        <v>174</v>
      </c>
      <c r="D358" t="s">
        <v>3585</v>
      </c>
      <c r="E358" t="s">
        <v>1281</v>
      </c>
      <c r="F358" t="s">
        <v>50</v>
      </c>
      <c r="G358">
        <v>233</v>
      </c>
      <c r="H358">
        <v>65656</v>
      </c>
    </row>
    <row r="359" spans="1:8">
      <c r="A359">
        <v>358</v>
      </c>
      <c r="B359">
        <v>11</v>
      </c>
      <c r="C359" t="s">
        <v>174</v>
      </c>
      <c r="D359" t="s">
        <v>3585</v>
      </c>
      <c r="E359" t="s">
        <v>1281</v>
      </c>
      <c r="F359" t="s">
        <v>51</v>
      </c>
      <c r="G359">
        <v>392</v>
      </c>
      <c r="H359">
        <v>65656</v>
      </c>
    </row>
    <row r="360" spans="1:8">
      <c r="A360">
        <v>359</v>
      </c>
      <c r="B360">
        <v>11</v>
      </c>
      <c r="C360" t="s">
        <v>174</v>
      </c>
      <c r="D360" t="s">
        <v>3585</v>
      </c>
      <c r="E360" t="s">
        <v>1281</v>
      </c>
      <c r="F360" t="s">
        <v>52</v>
      </c>
      <c r="G360">
        <v>5520</v>
      </c>
      <c r="H360">
        <v>65656</v>
      </c>
    </row>
    <row r="361" spans="1:8">
      <c r="A361">
        <v>360</v>
      </c>
      <c r="B361">
        <v>11</v>
      </c>
      <c r="C361" t="s">
        <v>174</v>
      </c>
      <c r="D361" t="s">
        <v>3585</v>
      </c>
      <c r="E361" t="s">
        <v>1281</v>
      </c>
      <c r="F361" t="s">
        <v>1272</v>
      </c>
      <c r="G361">
        <v>36107</v>
      </c>
      <c r="H361">
        <v>65656</v>
      </c>
    </row>
    <row r="362" spans="1:8">
      <c r="A362">
        <v>361</v>
      </c>
      <c r="B362">
        <v>11</v>
      </c>
      <c r="C362" t="s">
        <v>174</v>
      </c>
      <c r="D362" t="s">
        <v>3585</v>
      </c>
      <c r="E362" t="s">
        <v>45</v>
      </c>
      <c r="F362" t="s">
        <v>48</v>
      </c>
      <c r="G362">
        <v>189</v>
      </c>
      <c r="H362">
        <v>65656</v>
      </c>
    </row>
    <row r="363" spans="1:8">
      <c r="A363">
        <v>362</v>
      </c>
      <c r="B363">
        <v>11</v>
      </c>
      <c r="C363" t="s">
        <v>174</v>
      </c>
      <c r="D363" t="s">
        <v>3585</v>
      </c>
      <c r="E363" t="s">
        <v>45</v>
      </c>
      <c r="F363" t="s">
        <v>49</v>
      </c>
      <c r="G363">
        <v>11</v>
      </c>
      <c r="H363">
        <v>65656</v>
      </c>
    </row>
    <row r="364" spans="1:8">
      <c r="A364">
        <v>363</v>
      </c>
      <c r="B364">
        <v>11</v>
      </c>
      <c r="C364" t="s">
        <v>174</v>
      </c>
      <c r="D364" t="s">
        <v>3585</v>
      </c>
      <c r="E364" t="s">
        <v>45</v>
      </c>
      <c r="F364" t="s">
        <v>50</v>
      </c>
      <c r="G364">
        <v>9</v>
      </c>
      <c r="H364">
        <v>65656</v>
      </c>
    </row>
    <row r="365" spans="1:8">
      <c r="A365">
        <v>364</v>
      </c>
      <c r="B365">
        <v>11</v>
      </c>
      <c r="C365" t="s">
        <v>174</v>
      </c>
      <c r="D365" t="s">
        <v>3585</v>
      </c>
      <c r="E365" t="s">
        <v>45</v>
      </c>
      <c r="F365" t="s">
        <v>51</v>
      </c>
      <c r="G365">
        <v>7</v>
      </c>
      <c r="H365">
        <v>65656</v>
      </c>
    </row>
    <row r="366" spans="1:8">
      <c r="A366">
        <v>365</v>
      </c>
      <c r="B366">
        <v>11</v>
      </c>
      <c r="C366" t="s">
        <v>174</v>
      </c>
      <c r="D366" t="s">
        <v>3585</v>
      </c>
      <c r="E366" t="s">
        <v>45</v>
      </c>
      <c r="F366" t="s">
        <v>52</v>
      </c>
      <c r="G366">
        <v>27</v>
      </c>
      <c r="H366">
        <v>65656</v>
      </c>
    </row>
    <row r="367" spans="1:8">
      <c r="A367">
        <v>366</v>
      </c>
      <c r="B367">
        <v>11</v>
      </c>
      <c r="C367" t="s">
        <v>174</v>
      </c>
      <c r="D367" t="s">
        <v>3585</v>
      </c>
      <c r="E367" t="s">
        <v>45</v>
      </c>
      <c r="F367" t="s">
        <v>1272</v>
      </c>
      <c r="G367">
        <v>126</v>
      </c>
      <c r="H367">
        <v>65656</v>
      </c>
    </row>
    <row r="368" spans="1:8">
      <c r="A368">
        <v>367</v>
      </c>
      <c r="B368">
        <v>11</v>
      </c>
      <c r="C368" t="s">
        <v>174</v>
      </c>
      <c r="D368" t="s">
        <v>3586</v>
      </c>
      <c r="E368" t="s">
        <v>3706</v>
      </c>
      <c r="F368" t="s">
        <v>249</v>
      </c>
      <c r="G368">
        <v>400106</v>
      </c>
      <c r="H368">
        <v>6952305</v>
      </c>
    </row>
    <row r="369" spans="1:8">
      <c r="A369">
        <v>368</v>
      </c>
      <c r="B369">
        <v>11</v>
      </c>
      <c r="C369" t="s">
        <v>174</v>
      </c>
      <c r="D369" t="s">
        <v>3586</v>
      </c>
      <c r="E369" t="s">
        <v>3706</v>
      </c>
      <c r="F369" t="s">
        <v>48</v>
      </c>
      <c r="G369">
        <v>168</v>
      </c>
      <c r="H369">
        <v>6952305</v>
      </c>
    </row>
    <row r="370" spans="1:8">
      <c r="A370">
        <v>369</v>
      </c>
      <c r="B370">
        <v>11</v>
      </c>
      <c r="C370" t="s">
        <v>174</v>
      </c>
      <c r="D370" t="s">
        <v>3586</v>
      </c>
      <c r="E370" t="s">
        <v>3706</v>
      </c>
      <c r="F370" t="s">
        <v>49</v>
      </c>
      <c r="G370">
        <v>614</v>
      </c>
      <c r="H370">
        <v>6952305</v>
      </c>
    </row>
    <row r="371" spans="1:8">
      <c r="A371">
        <v>370</v>
      </c>
      <c r="B371">
        <v>11</v>
      </c>
      <c r="C371" t="s">
        <v>174</v>
      </c>
      <c r="D371" t="s">
        <v>3586</v>
      </c>
      <c r="E371" t="s">
        <v>3706</v>
      </c>
      <c r="F371" t="s">
        <v>50</v>
      </c>
      <c r="G371">
        <v>1075</v>
      </c>
      <c r="H371">
        <v>6952305</v>
      </c>
    </row>
    <row r="372" spans="1:8">
      <c r="A372">
        <v>371</v>
      </c>
      <c r="B372">
        <v>11</v>
      </c>
      <c r="C372" t="s">
        <v>174</v>
      </c>
      <c r="D372" t="s">
        <v>3586</v>
      </c>
      <c r="E372" t="s">
        <v>3706</v>
      </c>
      <c r="F372" t="s">
        <v>51</v>
      </c>
      <c r="G372">
        <v>716</v>
      </c>
      <c r="H372">
        <v>6952305</v>
      </c>
    </row>
    <row r="373" spans="1:8">
      <c r="A373">
        <v>372</v>
      </c>
      <c r="B373">
        <v>11</v>
      </c>
      <c r="C373" t="s">
        <v>174</v>
      </c>
      <c r="D373" t="s">
        <v>3586</v>
      </c>
      <c r="E373" t="s">
        <v>3706</v>
      </c>
      <c r="F373" t="s">
        <v>52</v>
      </c>
      <c r="G373">
        <v>3701</v>
      </c>
      <c r="H373">
        <v>6952305</v>
      </c>
    </row>
    <row r="374" spans="1:8">
      <c r="A374">
        <v>373</v>
      </c>
      <c r="B374">
        <v>11</v>
      </c>
      <c r="C374" t="s">
        <v>174</v>
      </c>
      <c r="D374" t="s">
        <v>3586</v>
      </c>
      <c r="E374" t="s">
        <v>3706</v>
      </c>
      <c r="F374" t="s">
        <v>1272</v>
      </c>
      <c r="G374">
        <v>16907</v>
      </c>
      <c r="H374">
        <v>6952305</v>
      </c>
    </row>
    <row r="375" spans="1:8">
      <c r="A375">
        <v>374</v>
      </c>
      <c r="B375">
        <v>11</v>
      </c>
      <c r="C375" t="s">
        <v>174</v>
      </c>
      <c r="D375" t="s">
        <v>3586</v>
      </c>
      <c r="E375" t="s">
        <v>1280</v>
      </c>
      <c r="F375" t="s">
        <v>48</v>
      </c>
      <c r="G375">
        <v>147042</v>
      </c>
      <c r="H375">
        <v>6952305</v>
      </c>
    </row>
    <row r="376" spans="1:8">
      <c r="A376">
        <v>375</v>
      </c>
      <c r="B376">
        <v>11</v>
      </c>
      <c r="C376" t="s">
        <v>174</v>
      </c>
      <c r="D376" t="s">
        <v>3586</v>
      </c>
      <c r="E376" t="s">
        <v>1280</v>
      </c>
      <c r="F376" t="s">
        <v>49</v>
      </c>
      <c r="G376">
        <v>434180</v>
      </c>
      <c r="H376">
        <v>6952305</v>
      </c>
    </row>
    <row r="377" spans="1:8">
      <c r="A377">
        <v>376</v>
      </c>
      <c r="B377">
        <v>11</v>
      </c>
      <c r="C377" t="s">
        <v>174</v>
      </c>
      <c r="D377" t="s">
        <v>3586</v>
      </c>
      <c r="E377" t="s">
        <v>1280</v>
      </c>
      <c r="F377" t="s">
        <v>50</v>
      </c>
      <c r="G377">
        <v>345579</v>
      </c>
      <c r="H377">
        <v>6952305</v>
      </c>
    </row>
    <row r="378" spans="1:8">
      <c r="A378">
        <v>377</v>
      </c>
      <c r="B378">
        <v>11</v>
      </c>
      <c r="C378" t="s">
        <v>174</v>
      </c>
      <c r="D378" t="s">
        <v>3586</v>
      </c>
      <c r="E378" t="s">
        <v>1280</v>
      </c>
      <c r="F378" t="s">
        <v>51</v>
      </c>
      <c r="G378">
        <v>168104</v>
      </c>
      <c r="H378">
        <v>6952305</v>
      </c>
    </row>
    <row r="379" spans="1:8">
      <c r="A379">
        <v>378</v>
      </c>
      <c r="B379">
        <v>11</v>
      </c>
      <c r="C379" t="s">
        <v>174</v>
      </c>
      <c r="D379" t="s">
        <v>3586</v>
      </c>
      <c r="E379" t="s">
        <v>1280</v>
      </c>
      <c r="F379" t="s">
        <v>52</v>
      </c>
      <c r="G379">
        <v>396676</v>
      </c>
      <c r="H379">
        <v>6952305</v>
      </c>
    </row>
    <row r="380" spans="1:8">
      <c r="A380">
        <v>379</v>
      </c>
      <c r="B380">
        <v>11</v>
      </c>
      <c r="C380" t="s">
        <v>174</v>
      </c>
      <c r="D380" t="s">
        <v>3586</v>
      </c>
      <c r="E380" t="s">
        <v>1280</v>
      </c>
      <c r="F380" t="s">
        <v>1272</v>
      </c>
      <c r="G380">
        <v>346044</v>
      </c>
      <c r="H380">
        <v>6952305</v>
      </c>
    </row>
    <row r="381" spans="1:8">
      <c r="A381">
        <v>380</v>
      </c>
      <c r="B381">
        <v>11</v>
      </c>
      <c r="C381" t="s">
        <v>174</v>
      </c>
      <c r="D381" t="s">
        <v>3586</v>
      </c>
      <c r="E381" t="s">
        <v>1281</v>
      </c>
      <c r="F381" t="s">
        <v>48</v>
      </c>
      <c r="G381">
        <v>10323</v>
      </c>
      <c r="H381">
        <v>6952305</v>
      </c>
    </row>
    <row r="382" spans="1:8">
      <c r="A382">
        <v>381</v>
      </c>
      <c r="B382">
        <v>11</v>
      </c>
      <c r="C382" t="s">
        <v>174</v>
      </c>
      <c r="D382" t="s">
        <v>3586</v>
      </c>
      <c r="E382" t="s">
        <v>1281</v>
      </c>
      <c r="F382" t="s">
        <v>49</v>
      </c>
      <c r="G382">
        <v>18728</v>
      </c>
      <c r="H382">
        <v>6952305</v>
      </c>
    </row>
    <row r="383" spans="1:8">
      <c r="A383">
        <v>382</v>
      </c>
      <c r="B383">
        <v>11</v>
      </c>
      <c r="C383" t="s">
        <v>174</v>
      </c>
      <c r="D383" t="s">
        <v>3586</v>
      </c>
      <c r="E383" t="s">
        <v>1281</v>
      </c>
      <c r="F383" t="s">
        <v>50</v>
      </c>
      <c r="G383">
        <v>19998</v>
      </c>
      <c r="H383">
        <v>6952305</v>
      </c>
    </row>
    <row r="384" spans="1:8">
      <c r="A384">
        <v>383</v>
      </c>
      <c r="B384">
        <v>11</v>
      </c>
      <c r="C384" t="s">
        <v>174</v>
      </c>
      <c r="D384" t="s">
        <v>3586</v>
      </c>
      <c r="E384" t="s">
        <v>1281</v>
      </c>
      <c r="F384" t="s">
        <v>51</v>
      </c>
      <c r="G384">
        <v>34427</v>
      </c>
      <c r="H384">
        <v>6952305</v>
      </c>
    </row>
    <row r="385" spans="1:8">
      <c r="A385">
        <v>384</v>
      </c>
      <c r="B385">
        <v>11</v>
      </c>
      <c r="C385" t="s">
        <v>174</v>
      </c>
      <c r="D385" t="s">
        <v>3586</v>
      </c>
      <c r="E385" t="s">
        <v>1281</v>
      </c>
      <c r="F385" t="s">
        <v>52</v>
      </c>
      <c r="G385">
        <v>506326</v>
      </c>
      <c r="H385">
        <v>6952305</v>
      </c>
    </row>
    <row r="386" spans="1:8">
      <c r="A386">
        <v>385</v>
      </c>
      <c r="B386">
        <v>11</v>
      </c>
      <c r="C386" t="s">
        <v>174</v>
      </c>
      <c r="D386" t="s">
        <v>3586</v>
      </c>
      <c r="E386" t="s">
        <v>1281</v>
      </c>
      <c r="F386" t="s">
        <v>1272</v>
      </c>
      <c r="G386">
        <v>4082329</v>
      </c>
      <c r="H386">
        <v>6952305</v>
      </c>
    </row>
    <row r="387" spans="1:8">
      <c r="A387">
        <v>386</v>
      </c>
      <c r="B387">
        <v>11</v>
      </c>
      <c r="C387" t="s">
        <v>174</v>
      </c>
      <c r="D387" t="s">
        <v>3586</v>
      </c>
      <c r="E387" t="s">
        <v>45</v>
      </c>
      <c r="F387" t="s">
        <v>48</v>
      </c>
      <c r="G387">
        <v>10038</v>
      </c>
      <c r="H387">
        <v>6952305</v>
      </c>
    </row>
    <row r="388" spans="1:8">
      <c r="A388">
        <v>387</v>
      </c>
      <c r="B388">
        <v>11</v>
      </c>
      <c r="C388" t="s">
        <v>174</v>
      </c>
      <c r="D388" t="s">
        <v>3586</v>
      </c>
      <c r="E388" t="s">
        <v>45</v>
      </c>
      <c r="F388" t="s">
        <v>49</v>
      </c>
      <c r="G388">
        <v>808</v>
      </c>
      <c r="H388">
        <v>6952305</v>
      </c>
    </row>
    <row r="389" spans="1:8">
      <c r="A389">
        <v>388</v>
      </c>
      <c r="B389">
        <v>11</v>
      </c>
      <c r="C389" t="s">
        <v>174</v>
      </c>
      <c r="D389" t="s">
        <v>3586</v>
      </c>
      <c r="E389" t="s">
        <v>45</v>
      </c>
      <c r="F389" t="s">
        <v>50</v>
      </c>
      <c r="G389">
        <v>403</v>
      </c>
      <c r="H389">
        <v>6952305</v>
      </c>
    </row>
    <row r="390" spans="1:8">
      <c r="A390">
        <v>389</v>
      </c>
      <c r="B390">
        <v>11</v>
      </c>
      <c r="C390" t="s">
        <v>174</v>
      </c>
      <c r="D390" t="s">
        <v>3586</v>
      </c>
      <c r="E390" t="s">
        <v>45</v>
      </c>
      <c r="F390" t="s">
        <v>51</v>
      </c>
      <c r="G390">
        <v>246</v>
      </c>
      <c r="H390">
        <v>6952305</v>
      </c>
    </row>
    <row r="391" spans="1:8">
      <c r="A391">
        <v>390</v>
      </c>
      <c r="B391">
        <v>11</v>
      </c>
      <c r="C391" t="s">
        <v>174</v>
      </c>
      <c r="D391" t="s">
        <v>3586</v>
      </c>
      <c r="E391" t="s">
        <v>45</v>
      </c>
      <c r="F391" t="s">
        <v>52</v>
      </c>
      <c r="G391">
        <v>1348</v>
      </c>
      <c r="H391">
        <v>6952305</v>
      </c>
    </row>
    <row r="392" spans="1:8">
      <c r="A392">
        <v>391</v>
      </c>
      <c r="B392">
        <v>11</v>
      </c>
      <c r="C392" t="s">
        <v>174</v>
      </c>
      <c r="D392" t="s">
        <v>3586</v>
      </c>
      <c r="E392" t="s">
        <v>45</v>
      </c>
      <c r="F392" t="s">
        <v>1272</v>
      </c>
      <c r="G392">
        <v>6419</v>
      </c>
      <c r="H392">
        <v>6952305</v>
      </c>
    </row>
    <row r="393" spans="1:8">
      <c r="A393">
        <v>392</v>
      </c>
      <c r="B393">
        <v>11</v>
      </c>
      <c r="C393" t="s">
        <v>174</v>
      </c>
      <c r="D393" t="s">
        <v>45</v>
      </c>
      <c r="E393" t="s">
        <v>3706</v>
      </c>
      <c r="F393" t="s">
        <v>249</v>
      </c>
      <c r="G393">
        <v>6942</v>
      </c>
    </row>
    <row r="394" spans="1:8">
      <c r="A394">
        <v>393</v>
      </c>
      <c r="B394">
        <v>11</v>
      </c>
      <c r="C394" t="s">
        <v>174</v>
      </c>
      <c r="D394" t="s">
        <v>45</v>
      </c>
      <c r="E394" t="s">
        <v>3706</v>
      </c>
      <c r="F394" t="s">
        <v>48</v>
      </c>
      <c r="G394">
        <v>15</v>
      </c>
    </row>
    <row r="395" spans="1:8">
      <c r="A395">
        <v>394</v>
      </c>
      <c r="B395">
        <v>11</v>
      </c>
      <c r="C395" t="s">
        <v>174</v>
      </c>
      <c r="D395" t="s">
        <v>45</v>
      </c>
      <c r="E395" t="s">
        <v>3706</v>
      </c>
      <c r="F395" t="s">
        <v>49</v>
      </c>
      <c r="G395">
        <v>105</v>
      </c>
    </row>
    <row r="396" spans="1:8">
      <c r="A396">
        <v>395</v>
      </c>
      <c r="B396">
        <v>11</v>
      </c>
      <c r="C396" t="s">
        <v>174</v>
      </c>
      <c r="D396" t="s">
        <v>45</v>
      </c>
      <c r="E396" t="s">
        <v>3706</v>
      </c>
      <c r="F396" t="s">
        <v>50</v>
      </c>
      <c r="G396">
        <v>143</v>
      </c>
    </row>
    <row r="397" spans="1:8">
      <c r="A397">
        <v>396</v>
      </c>
      <c r="B397">
        <v>11</v>
      </c>
      <c r="C397" t="s">
        <v>174</v>
      </c>
      <c r="D397" t="s">
        <v>45</v>
      </c>
      <c r="E397" t="s">
        <v>3706</v>
      </c>
      <c r="F397" t="s">
        <v>51</v>
      </c>
      <c r="G397">
        <v>241</v>
      </c>
    </row>
    <row r="398" spans="1:8">
      <c r="A398">
        <v>397</v>
      </c>
      <c r="B398">
        <v>11</v>
      </c>
      <c r="C398" t="s">
        <v>174</v>
      </c>
      <c r="D398" t="s">
        <v>45</v>
      </c>
      <c r="E398" t="s">
        <v>3706</v>
      </c>
      <c r="F398" t="s">
        <v>52</v>
      </c>
      <c r="G398">
        <v>4068</v>
      </c>
    </row>
    <row r="399" spans="1:8">
      <c r="A399">
        <v>398</v>
      </c>
      <c r="B399">
        <v>11</v>
      </c>
      <c r="C399" t="s">
        <v>174</v>
      </c>
      <c r="D399" t="s">
        <v>45</v>
      </c>
      <c r="E399" t="s">
        <v>3706</v>
      </c>
      <c r="F399" t="s">
        <v>1272</v>
      </c>
      <c r="G399">
        <v>2396</v>
      </c>
    </row>
    <row r="400" spans="1:8">
      <c r="A400">
        <v>399</v>
      </c>
      <c r="B400">
        <v>11</v>
      </c>
      <c r="C400" t="s">
        <v>174</v>
      </c>
      <c r="D400" t="s">
        <v>45</v>
      </c>
      <c r="E400" t="s">
        <v>1280</v>
      </c>
      <c r="F400" t="s">
        <v>48</v>
      </c>
      <c r="G400">
        <v>228</v>
      </c>
    </row>
    <row r="401" spans="1:7">
      <c r="A401">
        <v>400</v>
      </c>
      <c r="B401">
        <v>11</v>
      </c>
      <c r="C401" t="s">
        <v>174</v>
      </c>
      <c r="D401" t="s">
        <v>45</v>
      </c>
      <c r="E401" t="s">
        <v>1280</v>
      </c>
      <c r="F401" t="s">
        <v>49</v>
      </c>
      <c r="G401">
        <v>735</v>
      </c>
    </row>
    <row r="402" spans="1:7">
      <c r="A402">
        <v>401</v>
      </c>
      <c r="B402">
        <v>11</v>
      </c>
      <c r="C402" t="s">
        <v>174</v>
      </c>
      <c r="D402" t="s">
        <v>45</v>
      </c>
      <c r="E402" t="s">
        <v>1280</v>
      </c>
      <c r="F402" t="s">
        <v>50</v>
      </c>
      <c r="G402">
        <v>558</v>
      </c>
    </row>
    <row r="403" spans="1:7">
      <c r="A403">
        <v>402</v>
      </c>
      <c r="B403">
        <v>11</v>
      </c>
      <c r="C403" t="s">
        <v>174</v>
      </c>
      <c r="D403" t="s">
        <v>45</v>
      </c>
      <c r="E403" t="s">
        <v>1280</v>
      </c>
      <c r="F403" t="s">
        <v>51</v>
      </c>
      <c r="G403">
        <v>312</v>
      </c>
    </row>
    <row r="404" spans="1:7">
      <c r="A404">
        <v>403</v>
      </c>
      <c r="B404">
        <v>11</v>
      </c>
      <c r="C404" t="s">
        <v>174</v>
      </c>
      <c r="D404" t="s">
        <v>45</v>
      </c>
      <c r="E404" t="s">
        <v>1280</v>
      </c>
      <c r="F404" t="s">
        <v>52</v>
      </c>
      <c r="G404">
        <v>520</v>
      </c>
    </row>
    <row r="405" spans="1:7">
      <c r="A405">
        <v>404</v>
      </c>
      <c r="B405">
        <v>11</v>
      </c>
      <c r="C405" t="s">
        <v>174</v>
      </c>
      <c r="D405" t="s">
        <v>45</v>
      </c>
      <c r="E405" t="s">
        <v>1280</v>
      </c>
      <c r="F405" t="s">
        <v>1272</v>
      </c>
      <c r="G405">
        <v>737</v>
      </c>
    </row>
    <row r="406" spans="1:7">
      <c r="A406">
        <v>405</v>
      </c>
      <c r="B406">
        <v>11</v>
      </c>
      <c r="C406" t="s">
        <v>174</v>
      </c>
      <c r="D406" t="s">
        <v>45</v>
      </c>
      <c r="E406" t="s">
        <v>1281</v>
      </c>
      <c r="F406" t="s">
        <v>48</v>
      </c>
      <c r="G406">
        <v>26</v>
      </c>
    </row>
    <row r="407" spans="1:7">
      <c r="A407">
        <v>406</v>
      </c>
      <c r="B407">
        <v>11</v>
      </c>
      <c r="C407" t="s">
        <v>174</v>
      </c>
      <c r="D407" t="s">
        <v>45</v>
      </c>
      <c r="E407" t="s">
        <v>1281</v>
      </c>
      <c r="F407" t="s">
        <v>49</v>
      </c>
      <c r="G407">
        <v>59</v>
      </c>
    </row>
    <row r="408" spans="1:7">
      <c r="A408">
        <v>407</v>
      </c>
      <c r="B408">
        <v>11</v>
      </c>
      <c r="C408" t="s">
        <v>174</v>
      </c>
      <c r="D408" t="s">
        <v>45</v>
      </c>
      <c r="E408" t="s">
        <v>1281</v>
      </c>
      <c r="F408" t="s">
        <v>50</v>
      </c>
      <c r="G408">
        <v>76</v>
      </c>
    </row>
    <row r="409" spans="1:7">
      <c r="A409">
        <v>408</v>
      </c>
      <c r="B409">
        <v>11</v>
      </c>
      <c r="C409" t="s">
        <v>174</v>
      </c>
      <c r="D409" t="s">
        <v>45</v>
      </c>
      <c r="E409" t="s">
        <v>1281</v>
      </c>
      <c r="F409" t="s">
        <v>51</v>
      </c>
      <c r="G409">
        <v>63</v>
      </c>
    </row>
    <row r="410" spans="1:7">
      <c r="A410">
        <v>409</v>
      </c>
      <c r="B410">
        <v>11</v>
      </c>
      <c r="C410" t="s">
        <v>174</v>
      </c>
      <c r="D410" t="s">
        <v>45</v>
      </c>
      <c r="E410" t="s">
        <v>1281</v>
      </c>
      <c r="F410" t="s">
        <v>52</v>
      </c>
      <c r="G410">
        <v>912</v>
      </c>
    </row>
    <row r="411" spans="1:7">
      <c r="A411">
        <v>410</v>
      </c>
      <c r="B411">
        <v>11</v>
      </c>
      <c r="C411" t="s">
        <v>174</v>
      </c>
      <c r="D411" t="s">
        <v>45</v>
      </c>
      <c r="E411" t="s">
        <v>1281</v>
      </c>
      <c r="F411" t="s">
        <v>1272</v>
      </c>
      <c r="G411">
        <v>8129</v>
      </c>
    </row>
    <row r="412" spans="1:7">
      <c r="A412">
        <v>411</v>
      </c>
      <c r="B412">
        <v>11</v>
      </c>
      <c r="C412" t="s">
        <v>174</v>
      </c>
      <c r="D412" t="s">
        <v>45</v>
      </c>
      <c r="E412" t="s">
        <v>45</v>
      </c>
      <c r="F412" t="s">
        <v>48</v>
      </c>
      <c r="G412">
        <v>2503</v>
      </c>
    </row>
    <row r="413" spans="1:7">
      <c r="A413">
        <v>412</v>
      </c>
      <c r="B413">
        <v>11</v>
      </c>
      <c r="C413" t="s">
        <v>174</v>
      </c>
      <c r="D413" t="s">
        <v>45</v>
      </c>
      <c r="E413" t="s">
        <v>45</v>
      </c>
      <c r="F413" t="s">
        <v>49</v>
      </c>
      <c r="G413">
        <v>7009</v>
      </c>
    </row>
    <row r="414" spans="1:7">
      <c r="A414">
        <v>413</v>
      </c>
      <c r="B414">
        <v>11</v>
      </c>
      <c r="C414" t="s">
        <v>174</v>
      </c>
      <c r="D414" t="s">
        <v>45</v>
      </c>
      <c r="E414" t="s">
        <v>45</v>
      </c>
      <c r="F414" t="s">
        <v>50</v>
      </c>
      <c r="G414">
        <v>5833</v>
      </c>
    </row>
    <row r="415" spans="1:7">
      <c r="A415">
        <v>414</v>
      </c>
      <c r="B415">
        <v>11</v>
      </c>
      <c r="C415" t="s">
        <v>174</v>
      </c>
      <c r="D415" t="s">
        <v>45</v>
      </c>
      <c r="E415" t="s">
        <v>45</v>
      </c>
      <c r="F415" t="s">
        <v>51</v>
      </c>
      <c r="G415">
        <v>3571</v>
      </c>
    </row>
    <row r="416" spans="1:7">
      <c r="A416">
        <v>415</v>
      </c>
      <c r="B416">
        <v>11</v>
      </c>
      <c r="C416" t="s">
        <v>174</v>
      </c>
      <c r="D416" t="s">
        <v>45</v>
      </c>
      <c r="E416" t="s">
        <v>45</v>
      </c>
      <c r="F416" t="s">
        <v>52</v>
      </c>
      <c r="G416">
        <v>18532</v>
      </c>
    </row>
    <row r="417" spans="1:8">
      <c r="A417">
        <v>416</v>
      </c>
      <c r="B417">
        <v>11</v>
      </c>
      <c r="C417" t="s">
        <v>174</v>
      </c>
      <c r="D417" t="s">
        <v>45</v>
      </c>
      <c r="E417" t="s">
        <v>45</v>
      </c>
      <c r="F417" t="s">
        <v>1272</v>
      </c>
      <c r="G417">
        <v>78851</v>
      </c>
    </row>
    <row r="418" spans="1:8">
      <c r="A418">
        <v>417</v>
      </c>
      <c r="B418">
        <v>13</v>
      </c>
      <c r="C418" t="s">
        <v>175</v>
      </c>
      <c r="D418" t="s">
        <v>1413</v>
      </c>
      <c r="E418" t="s">
        <v>3706</v>
      </c>
      <c r="F418" t="s">
        <v>249</v>
      </c>
      <c r="G418">
        <v>411</v>
      </c>
      <c r="H418">
        <v>5204</v>
      </c>
    </row>
    <row r="419" spans="1:8">
      <c r="A419">
        <v>418</v>
      </c>
      <c r="B419">
        <v>13</v>
      </c>
      <c r="C419" t="s">
        <v>175</v>
      </c>
      <c r="D419" t="s">
        <v>1413</v>
      </c>
      <c r="E419" t="s">
        <v>3706</v>
      </c>
      <c r="F419" t="s">
        <v>49</v>
      </c>
      <c r="G419">
        <v>1</v>
      </c>
      <c r="H419">
        <v>5204</v>
      </c>
    </row>
    <row r="420" spans="1:8">
      <c r="A420">
        <v>419</v>
      </c>
      <c r="B420">
        <v>13</v>
      </c>
      <c r="C420" t="s">
        <v>175</v>
      </c>
      <c r="D420" t="s">
        <v>1413</v>
      </c>
      <c r="E420" t="s">
        <v>3706</v>
      </c>
      <c r="F420" t="s">
        <v>50</v>
      </c>
      <c r="G420">
        <v>1</v>
      </c>
      <c r="H420">
        <v>5204</v>
      </c>
    </row>
    <row r="421" spans="1:8">
      <c r="A421">
        <v>420</v>
      </c>
      <c r="B421">
        <v>13</v>
      </c>
      <c r="C421" t="s">
        <v>175</v>
      </c>
      <c r="D421" t="s">
        <v>1413</v>
      </c>
      <c r="E421" t="s">
        <v>3706</v>
      </c>
      <c r="F421" t="s">
        <v>51</v>
      </c>
      <c r="G421">
        <v>1</v>
      </c>
      <c r="H421">
        <v>5204</v>
      </c>
    </row>
    <row r="422" spans="1:8">
      <c r="A422">
        <v>421</v>
      </c>
      <c r="B422">
        <v>13</v>
      </c>
      <c r="C422" t="s">
        <v>175</v>
      </c>
      <c r="D422" t="s">
        <v>1413</v>
      </c>
      <c r="E422" t="s">
        <v>3706</v>
      </c>
      <c r="F422" t="s">
        <v>1272</v>
      </c>
      <c r="G422">
        <v>2</v>
      </c>
      <c r="H422">
        <v>5204</v>
      </c>
    </row>
    <row r="423" spans="1:8">
      <c r="A423">
        <v>422</v>
      </c>
      <c r="B423">
        <v>13</v>
      </c>
      <c r="C423" t="s">
        <v>175</v>
      </c>
      <c r="D423" t="s">
        <v>1413</v>
      </c>
      <c r="E423" t="s">
        <v>1280</v>
      </c>
      <c r="F423" t="s">
        <v>48</v>
      </c>
      <c r="G423">
        <v>172</v>
      </c>
      <c r="H423">
        <v>5204</v>
      </c>
    </row>
    <row r="424" spans="1:8">
      <c r="A424">
        <v>423</v>
      </c>
      <c r="B424">
        <v>13</v>
      </c>
      <c r="C424" t="s">
        <v>175</v>
      </c>
      <c r="D424" t="s">
        <v>1413</v>
      </c>
      <c r="E424" t="s">
        <v>1280</v>
      </c>
      <c r="F424" t="s">
        <v>49</v>
      </c>
      <c r="G424">
        <v>434</v>
      </c>
      <c r="H424">
        <v>5204</v>
      </c>
    </row>
    <row r="425" spans="1:8">
      <c r="A425">
        <v>424</v>
      </c>
      <c r="B425">
        <v>13</v>
      </c>
      <c r="C425" t="s">
        <v>175</v>
      </c>
      <c r="D425" t="s">
        <v>1413</v>
      </c>
      <c r="E425" t="s">
        <v>1280</v>
      </c>
      <c r="F425" t="s">
        <v>50</v>
      </c>
      <c r="G425">
        <v>392</v>
      </c>
      <c r="H425">
        <v>5204</v>
      </c>
    </row>
    <row r="426" spans="1:8">
      <c r="A426">
        <v>425</v>
      </c>
      <c r="B426">
        <v>13</v>
      </c>
      <c r="C426" t="s">
        <v>175</v>
      </c>
      <c r="D426" t="s">
        <v>1413</v>
      </c>
      <c r="E426" t="s">
        <v>1280</v>
      </c>
      <c r="F426" t="s">
        <v>51</v>
      </c>
      <c r="G426">
        <v>186</v>
      </c>
      <c r="H426">
        <v>5204</v>
      </c>
    </row>
    <row r="427" spans="1:8">
      <c r="A427">
        <v>426</v>
      </c>
      <c r="B427">
        <v>13</v>
      </c>
      <c r="C427" t="s">
        <v>175</v>
      </c>
      <c r="D427" t="s">
        <v>1413</v>
      </c>
      <c r="E427" t="s">
        <v>1280</v>
      </c>
      <c r="F427" t="s">
        <v>52</v>
      </c>
      <c r="G427">
        <v>231</v>
      </c>
      <c r="H427">
        <v>5204</v>
      </c>
    </row>
    <row r="428" spans="1:8">
      <c r="A428">
        <v>427</v>
      </c>
      <c r="B428">
        <v>13</v>
      </c>
      <c r="C428" t="s">
        <v>175</v>
      </c>
      <c r="D428" t="s">
        <v>1413</v>
      </c>
      <c r="E428" t="s">
        <v>1280</v>
      </c>
      <c r="F428" t="s">
        <v>1272</v>
      </c>
      <c r="G428">
        <v>162</v>
      </c>
      <c r="H428">
        <v>5204</v>
      </c>
    </row>
    <row r="429" spans="1:8">
      <c r="A429">
        <v>428</v>
      </c>
      <c r="B429">
        <v>13</v>
      </c>
      <c r="C429" t="s">
        <v>175</v>
      </c>
      <c r="D429" t="s">
        <v>1413</v>
      </c>
      <c r="E429" t="s">
        <v>1281</v>
      </c>
      <c r="F429" t="s">
        <v>48</v>
      </c>
      <c r="G429">
        <v>18</v>
      </c>
      <c r="H429">
        <v>5204</v>
      </c>
    </row>
    <row r="430" spans="1:8">
      <c r="A430">
        <v>429</v>
      </c>
      <c r="B430">
        <v>13</v>
      </c>
      <c r="C430" t="s">
        <v>175</v>
      </c>
      <c r="D430" t="s">
        <v>1413</v>
      </c>
      <c r="E430" t="s">
        <v>1281</v>
      </c>
      <c r="F430" t="s">
        <v>49</v>
      </c>
      <c r="G430">
        <v>28</v>
      </c>
      <c r="H430">
        <v>5204</v>
      </c>
    </row>
    <row r="431" spans="1:8">
      <c r="A431">
        <v>430</v>
      </c>
      <c r="B431">
        <v>13</v>
      </c>
      <c r="C431" t="s">
        <v>175</v>
      </c>
      <c r="D431" t="s">
        <v>1413</v>
      </c>
      <c r="E431" t="s">
        <v>1281</v>
      </c>
      <c r="F431" t="s">
        <v>50</v>
      </c>
      <c r="G431">
        <v>46</v>
      </c>
      <c r="H431">
        <v>5204</v>
      </c>
    </row>
    <row r="432" spans="1:8">
      <c r="A432">
        <v>431</v>
      </c>
      <c r="B432">
        <v>13</v>
      </c>
      <c r="C432" t="s">
        <v>175</v>
      </c>
      <c r="D432" t="s">
        <v>1413</v>
      </c>
      <c r="E432" t="s">
        <v>1281</v>
      </c>
      <c r="F432" t="s">
        <v>51</v>
      </c>
      <c r="G432">
        <v>76</v>
      </c>
      <c r="H432">
        <v>5204</v>
      </c>
    </row>
    <row r="433" spans="1:8">
      <c r="A433">
        <v>432</v>
      </c>
      <c r="B433">
        <v>13</v>
      </c>
      <c r="C433" t="s">
        <v>175</v>
      </c>
      <c r="D433" t="s">
        <v>1413</v>
      </c>
      <c r="E433" t="s">
        <v>1281</v>
      </c>
      <c r="F433" t="s">
        <v>52</v>
      </c>
      <c r="G433">
        <v>470</v>
      </c>
      <c r="H433">
        <v>5204</v>
      </c>
    </row>
    <row r="434" spans="1:8">
      <c r="A434">
        <v>433</v>
      </c>
      <c r="B434">
        <v>13</v>
      </c>
      <c r="C434" t="s">
        <v>175</v>
      </c>
      <c r="D434" t="s">
        <v>1413</v>
      </c>
      <c r="E434" t="s">
        <v>1281</v>
      </c>
      <c r="F434" t="s">
        <v>1272</v>
      </c>
      <c r="G434">
        <v>2550</v>
      </c>
      <c r="H434">
        <v>5204</v>
      </c>
    </row>
    <row r="435" spans="1:8">
      <c r="A435">
        <v>434</v>
      </c>
      <c r="B435">
        <v>13</v>
      </c>
      <c r="C435" t="s">
        <v>175</v>
      </c>
      <c r="D435" t="s">
        <v>1413</v>
      </c>
      <c r="E435" t="s">
        <v>45</v>
      </c>
      <c r="F435" t="s">
        <v>48</v>
      </c>
      <c r="G435">
        <v>4</v>
      </c>
      <c r="H435">
        <v>5204</v>
      </c>
    </row>
    <row r="436" spans="1:8">
      <c r="A436">
        <v>435</v>
      </c>
      <c r="B436">
        <v>13</v>
      </c>
      <c r="C436" t="s">
        <v>175</v>
      </c>
      <c r="D436" t="s">
        <v>1413</v>
      </c>
      <c r="E436" t="s">
        <v>45</v>
      </c>
      <c r="F436" t="s">
        <v>49</v>
      </c>
      <c r="G436">
        <v>2</v>
      </c>
      <c r="H436">
        <v>5204</v>
      </c>
    </row>
    <row r="437" spans="1:8">
      <c r="A437">
        <v>436</v>
      </c>
      <c r="B437">
        <v>13</v>
      </c>
      <c r="C437" t="s">
        <v>175</v>
      </c>
      <c r="D437" t="s">
        <v>1413</v>
      </c>
      <c r="E437" t="s">
        <v>45</v>
      </c>
      <c r="F437" t="s">
        <v>50</v>
      </c>
      <c r="G437">
        <v>1</v>
      </c>
      <c r="H437">
        <v>5204</v>
      </c>
    </row>
    <row r="438" spans="1:8">
      <c r="A438">
        <v>437</v>
      </c>
      <c r="B438">
        <v>13</v>
      </c>
      <c r="C438" t="s">
        <v>175</v>
      </c>
      <c r="D438" t="s">
        <v>1413</v>
      </c>
      <c r="E438" t="s">
        <v>45</v>
      </c>
      <c r="F438" t="s">
        <v>52</v>
      </c>
      <c r="G438">
        <v>2</v>
      </c>
      <c r="H438">
        <v>5204</v>
      </c>
    </row>
    <row r="439" spans="1:8">
      <c r="A439">
        <v>438</v>
      </c>
      <c r="B439">
        <v>13</v>
      </c>
      <c r="C439" t="s">
        <v>175</v>
      </c>
      <c r="D439" t="s">
        <v>1413</v>
      </c>
      <c r="E439" t="s">
        <v>45</v>
      </c>
      <c r="F439" t="s">
        <v>1272</v>
      </c>
      <c r="G439">
        <v>14</v>
      </c>
      <c r="H439">
        <v>5204</v>
      </c>
    </row>
    <row r="440" spans="1:8">
      <c r="A440">
        <v>439</v>
      </c>
      <c r="B440">
        <v>13</v>
      </c>
      <c r="C440" t="s">
        <v>175</v>
      </c>
      <c r="D440" t="s">
        <v>3582</v>
      </c>
      <c r="E440" t="s">
        <v>1280</v>
      </c>
      <c r="F440" t="s">
        <v>49</v>
      </c>
      <c r="G440">
        <v>1</v>
      </c>
      <c r="H440">
        <v>31</v>
      </c>
    </row>
    <row r="441" spans="1:8">
      <c r="A441">
        <v>440</v>
      </c>
      <c r="B441">
        <v>13</v>
      </c>
      <c r="C441" t="s">
        <v>175</v>
      </c>
      <c r="D441" t="s">
        <v>3582</v>
      </c>
      <c r="E441" t="s">
        <v>1280</v>
      </c>
      <c r="F441" t="s">
        <v>50</v>
      </c>
      <c r="G441">
        <v>3</v>
      </c>
      <c r="H441">
        <v>31</v>
      </c>
    </row>
    <row r="442" spans="1:8">
      <c r="A442">
        <v>441</v>
      </c>
      <c r="B442">
        <v>13</v>
      </c>
      <c r="C442" t="s">
        <v>175</v>
      </c>
      <c r="D442" t="s">
        <v>3582</v>
      </c>
      <c r="E442" t="s">
        <v>1280</v>
      </c>
      <c r="F442" t="s">
        <v>1272</v>
      </c>
      <c r="G442">
        <v>1</v>
      </c>
      <c r="H442">
        <v>31</v>
      </c>
    </row>
    <row r="443" spans="1:8">
      <c r="A443">
        <v>442</v>
      </c>
      <c r="B443">
        <v>13</v>
      </c>
      <c r="C443" t="s">
        <v>175</v>
      </c>
      <c r="D443" t="s">
        <v>3582</v>
      </c>
      <c r="E443" t="s">
        <v>1281</v>
      </c>
      <c r="F443" t="s">
        <v>50</v>
      </c>
      <c r="G443">
        <v>1</v>
      </c>
      <c r="H443">
        <v>31</v>
      </c>
    </row>
    <row r="444" spans="1:8">
      <c r="A444">
        <v>443</v>
      </c>
      <c r="B444">
        <v>13</v>
      </c>
      <c r="C444" t="s">
        <v>175</v>
      </c>
      <c r="D444" t="s">
        <v>3582</v>
      </c>
      <c r="E444" t="s">
        <v>1281</v>
      </c>
      <c r="F444" t="s">
        <v>52</v>
      </c>
      <c r="G444">
        <v>1</v>
      </c>
      <c r="H444">
        <v>31</v>
      </c>
    </row>
    <row r="445" spans="1:8">
      <c r="A445">
        <v>444</v>
      </c>
      <c r="B445">
        <v>13</v>
      </c>
      <c r="C445" t="s">
        <v>175</v>
      </c>
      <c r="D445" t="s">
        <v>3582</v>
      </c>
      <c r="E445" t="s">
        <v>1281</v>
      </c>
      <c r="F445" t="s">
        <v>1272</v>
      </c>
      <c r="G445">
        <v>24</v>
      </c>
      <c r="H445">
        <v>31</v>
      </c>
    </row>
    <row r="446" spans="1:8">
      <c r="A446">
        <v>445</v>
      </c>
      <c r="B446">
        <v>13</v>
      </c>
      <c r="C446" t="s">
        <v>175</v>
      </c>
      <c r="D446" t="s">
        <v>3583</v>
      </c>
      <c r="E446" t="s">
        <v>3706</v>
      </c>
      <c r="F446" t="s">
        <v>249</v>
      </c>
      <c r="G446">
        <v>27</v>
      </c>
      <c r="H446">
        <v>573</v>
      </c>
    </row>
    <row r="447" spans="1:8">
      <c r="A447">
        <v>446</v>
      </c>
      <c r="B447">
        <v>13</v>
      </c>
      <c r="C447" t="s">
        <v>175</v>
      </c>
      <c r="D447" t="s">
        <v>3583</v>
      </c>
      <c r="E447" t="s">
        <v>3706</v>
      </c>
      <c r="F447" t="s">
        <v>1272</v>
      </c>
      <c r="G447">
        <v>2</v>
      </c>
      <c r="H447">
        <v>573</v>
      </c>
    </row>
    <row r="448" spans="1:8">
      <c r="A448">
        <v>447</v>
      </c>
      <c r="B448">
        <v>13</v>
      </c>
      <c r="C448" t="s">
        <v>175</v>
      </c>
      <c r="D448" t="s">
        <v>3583</v>
      </c>
      <c r="E448" t="s">
        <v>1280</v>
      </c>
      <c r="F448" t="s">
        <v>48</v>
      </c>
      <c r="G448">
        <v>5</v>
      </c>
      <c r="H448">
        <v>573</v>
      </c>
    </row>
    <row r="449" spans="1:8">
      <c r="A449">
        <v>448</v>
      </c>
      <c r="B449">
        <v>13</v>
      </c>
      <c r="C449" t="s">
        <v>175</v>
      </c>
      <c r="D449" t="s">
        <v>3583</v>
      </c>
      <c r="E449" t="s">
        <v>1280</v>
      </c>
      <c r="F449" t="s">
        <v>49</v>
      </c>
      <c r="G449">
        <v>19</v>
      </c>
      <c r="H449">
        <v>573</v>
      </c>
    </row>
    <row r="450" spans="1:8">
      <c r="A450">
        <v>449</v>
      </c>
      <c r="B450">
        <v>13</v>
      </c>
      <c r="C450" t="s">
        <v>175</v>
      </c>
      <c r="D450" t="s">
        <v>3583</v>
      </c>
      <c r="E450" t="s">
        <v>1280</v>
      </c>
      <c r="F450" t="s">
        <v>50</v>
      </c>
      <c r="G450">
        <v>26</v>
      </c>
      <c r="H450">
        <v>573</v>
      </c>
    </row>
    <row r="451" spans="1:8">
      <c r="A451">
        <v>450</v>
      </c>
      <c r="B451">
        <v>13</v>
      </c>
      <c r="C451" t="s">
        <v>175</v>
      </c>
      <c r="D451" t="s">
        <v>3583</v>
      </c>
      <c r="E451" t="s">
        <v>1280</v>
      </c>
      <c r="F451" t="s">
        <v>51</v>
      </c>
      <c r="G451">
        <v>19</v>
      </c>
      <c r="H451">
        <v>573</v>
      </c>
    </row>
    <row r="452" spans="1:8">
      <c r="A452">
        <v>451</v>
      </c>
      <c r="B452">
        <v>13</v>
      </c>
      <c r="C452" t="s">
        <v>175</v>
      </c>
      <c r="D452" t="s">
        <v>3583</v>
      </c>
      <c r="E452" t="s">
        <v>1280</v>
      </c>
      <c r="F452" t="s">
        <v>52</v>
      </c>
      <c r="G452">
        <v>60</v>
      </c>
      <c r="H452">
        <v>573</v>
      </c>
    </row>
    <row r="453" spans="1:8">
      <c r="A453">
        <v>452</v>
      </c>
      <c r="B453">
        <v>13</v>
      </c>
      <c r="C453" t="s">
        <v>175</v>
      </c>
      <c r="D453" t="s">
        <v>3583</v>
      </c>
      <c r="E453" t="s">
        <v>1280</v>
      </c>
      <c r="F453" t="s">
        <v>1272</v>
      </c>
      <c r="G453">
        <v>37</v>
      </c>
      <c r="H453">
        <v>573</v>
      </c>
    </row>
    <row r="454" spans="1:8">
      <c r="A454">
        <v>453</v>
      </c>
      <c r="B454">
        <v>13</v>
      </c>
      <c r="C454" t="s">
        <v>175</v>
      </c>
      <c r="D454" t="s">
        <v>3583</v>
      </c>
      <c r="E454" t="s">
        <v>1281</v>
      </c>
      <c r="F454" t="s">
        <v>50</v>
      </c>
      <c r="G454">
        <v>2</v>
      </c>
      <c r="H454">
        <v>573</v>
      </c>
    </row>
    <row r="455" spans="1:8">
      <c r="A455">
        <v>454</v>
      </c>
      <c r="B455">
        <v>13</v>
      </c>
      <c r="C455" t="s">
        <v>175</v>
      </c>
      <c r="D455" t="s">
        <v>3583</v>
      </c>
      <c r="E455" t="s">
        <v>1281</v>
      </c>
      <c r="F455" t="s">
        <v>51</v>
      </c>
      <c r="G455">
        <v>5</v>
      </c>
      <c r="H455">
        <v>573</v>
      </c>
    </row>
    <row r="456" spans="1:8">
      <c r="A456">
        <v>455</v>
      </c>
      <c r="B456">
        <v>13</v>
      </c>
      <c r="C456" t="s">
        <v>175</v>
      </c>
      <c r="D456" t="s">
        <v>3583</v>
      </c>
      <c r="E456" t="s">
        <v>1281</v>
      </c>
      <c r="F456" t="s">
        <v>52</v>
      </c>
      <c r="G456">
        <v>50</v>
      </c>
      <c r="H456">
        <v>573</v>
      </c>
    </row>
    <row r="457" spans="1:8">
      <c r="A457">
        <v>456</v>
      </c>
      <c r="B457">
        <v>13</v>
      </c>
      <c r="C457" t="s">
        <v>175</v>
      </c>
      <c r="D457" t="s">
        <v>3583</v>
      </c>
      <c r="E457" t="s">
        <v>1281</v>
      </c>
      <c r="F457" t="s">
        <v>1272</v>
      </c>
      <c r="G457">
        <v>319</v>
      </c>
      <c r="H457">
        <v>573</v>
      </c>
    </row>
    <row r="458" spans="1:8">
      <c r="A458">
        <v>457</v>
      </c>
      <c r="B458">
        <v>13</v>
      </c>
      <c r="C458" t="s">
        <v>175</v>
      </c>
      <c r="D458" t="s">
        <v>3583</v>
      </c>
      <c r="E458" t="s">
        <v>45</v>
      </c>
      <c r="F458" t="s">
        <v>48</v>
      </c>
      <c r="G458">
        <v>1</v>
      </c>
      <c r="H458">
        <v>573</v>
      </c>
    </row>
    <row r="459" spans="1:8">
      <c r="A459">
        <v>458</v>
      </c>
      <c r="B459">
        <v>13</v>
      </c>
      <c r="C459" t="s">
        <v>175</v>
      </c>
      <c r="D459" t="s">
        <v>3583</v>
      </c>
      <c r="E459" t="s">
        <v>45</v>
      </c>
      <c r="F459" t="s">
        <v>1272</v>
      </c>
      <c r="G459">
        <v>1</v>
      </c>
      <c r="H459">
        <v>573</v>
      </c>
    </row>
    <row r="460" spans="1:8">
      <c r="A460">
        <v>459</v>
      </c>
      <c r="B460">
        <v>13</v>
      </c>
      <c r="C460" t="s">
        <v>175</v>
      </c>
      <c r="D460" t="s">
        <v>3584</v>
      </c>
      <c r="E460" t="s">
        <v>3706</v>
      </c>
      <c r="F460" t="s">
        <v>249</v>
      </c>
      <c r="G460">
        <v>266</v>
      </c>
      <c r="H460">
        <v>3988</v>
      </c>
    </row>
    <row r="461" spans="1:8">
      <c r="A461">
        <v>460</v>
      </c>
      <c r="B461">
        <v>13</v>
      </c>
      <c r="C461" t="s">
        <v>175</v>
      </c>
      <c r="D461" t="s">
        <v>3584</v>
      </c>
      <c r="E461" t="s">
        <v>1280</v>
      </c>
      <c r="F461" t="s">
        <v>48</v>
      </c>
      <c r="G461">
        <v>118</v>
      </c>
      <c r="H461">
        <v>3988</v>
      </c>
    </row>
    <row r="462" spans="1:8">
      <c r="A462">
        <v>461</v>
      </c>
      <c r="B462">
        <v>13</v>
      </c>
      <c r="C462" t="s">
        <v>175</v>
      </c>
      <c r="D462" t="s">
        <v>3584</v>
      </c>
      <c r="E462" t="s">
        <v>1280</v>
      </c>
      <c r="F462" t="s">
        <v>49</v>
      </c>
      <c r="G462">
        <v>265</v>
      </c>
      <c r="H462">
        <v>3988</v>
      </c>
    </row>
    <row r="463" spans="1:8">
      <c r="A463">
        <v>462</v>
      </c>
      <c r="B463">
        <v>13</v>
      </c>
      <c r="C463" t="s">
        <v>175</v>
      </c>
      <c r="D463" t="s">
        <v>3584</v>
      </c>
      <c r="E463" t="s">
        <v>1280</v>
      </c>
      <c r="F463" t="s">
        <v>50</v>
      </c>
      <c r="G463">
        <v>258</v>
      </c>
      <c r="H463">
        <v>3988</v>
      </c>
    </row>
    <row r="464" spans="1:8">
      <c r="A464">
        <v>463</v>
      </c>
      <c r="B464">
        <v>13</v>
      </c>
      <c r="C464" t="s">
        <v>175</v>
      </c>
      <c r="D464" t="s">
        <v>3584</v>
      </c>
      <c r="E464" t="s">
        <v>1280</v>
      </c>
      <c r="F464" t="s">
        <v>51</v>
      </c>
      <c r="G464">
        <v>103</v>
      </c>
      <c r="H464">
        <v>3988</v>
      </c>
    </row>
    <row r="465" spans="1:8">
      <c r="A465">
        <v>464</v>
      </c>
      <c r="B465">
        <v>13</v>
      </c>
      <c r="C465" t="s">
        <v>175</v>
      </c>
      <c r="D465" t="s">
        <v>3584</v>
      </c>
      <c r="E465" t="s">
        <v>1280</v>
      </c>
      <c r="F465" t="s">
        <v>52</v>
      </c>
      <c r="G465">
        <v>189</v>
      </c>
      <c r="H465">
        <v>3988</v>
      </c>
    </row>
    <row r="466" spans="1:8">
      <c r="A466">
        <v>465</v>
      </c>
      <c r="B466">
        <v>13</v>
      </c>
      <c r="C466" t="s">
        <v>175</v>
      </c>
      <c r="D466" t="s">
        <v>3584</v>
      </c>
      <c r="E466" t="s">
        <v>1280</v>
      </c>
      <c r="F466" t="s">
        <v>1272</v>
      </c>
      <c r="G466">
        <v>145</v>
      </c>
      <c r="H466">
        <v>3988</v>
      </c>
    </row>
    <row r="467" spans="1:8">
      <c r="A467">
        <v>466</v>
      </c>
      <c r="B467">
        <v>13</v>
      </c>
      <c r="C467" t="s">
        <v>175</v>
      </c>
      <c r="D467" t="s">
        <v>3584</v>
      </c>
      <c r="E467" t="s">
        <v>1281</v>
      </c>
      <c r="F467" t="s">
        <v>48</v>
      </c>
      <c r="G467">
        <v>16</v>
      </c>
      <c r="H467">
        <v>3988</v>
      </c>
    </row>
    <row r="468" spans="1:8">
      <c r="A468">
        <v>467</v>
      </c>
      <c r="B468">
        <v>13</v>
      </c>
      <c r="C468" t="s">
        <v>175</v>
      </c>
      <c r="D468" t="s">
        <v>3584</v>
      </c>
      <c r="E468" t="s">
        <v>1281</v>
      </c>
      <c r="F468" t="s">
        <v>49</v>
      </c>
      <c r="G468">
        <v>19</v>
      </c>
      <c r="H468">
        <v>3988</v>
      </c>
    </row>
    <row r="469" spans="1:8">
      <c r="A469">
        <v>468</v>
      </c>
      <c r="B469">
        <v>13</v>
      </c>
      <c r="C469" t="s">
        <v>175</v>
      </c>
      <c r="D469" t="s">
        <v>3584</v>
      </c>
      <c r="E469" t="s">
        <v>1281</v>
      </c>
      <c r="F469" t="s">
        <v>50</v>
      </c>
      <c r="G469">
        <v>21</v>
      </c>
      <c r="H469">
        <v>3988</v>
      </c>
    </row>
    <row r="470" spans="1:8">
      <c r="A470">
        <v>469</v>
      </c>
      <c r="B470">
        <v>13</v>
      </c>
      <c r="C470" t="s">
        <v>175</v>
      </c>
      <c r="D470" t="s">
        <v>3584</v>
      </c>
      <c r="E470" t="s">
        <v>1281</v>
      </c>
      <c r="F470" t="s">
        <v>51</v>
      </c>
      <c r="G470">
        <v>37</v>
      </c>
      <c r="H470">
        <v>3988</v>
      </c>
    </row>
    <row r="471" spans="1:8">
      <c r="A471">
        <v>470</v>
      </c>
      <c r="B471">
        <v>13</v>
      </c>
      <c r="C471" t="s">
        <v>175</v>
      </c>
      <c r="D471" t="s">
        <v>3584</v>
      </c>
      <c r="E471" t="s">
        <v>1281</v>
      </c>
      <c r="F471" t="s">
        <v>52</v>
      </c>
      <c r="G471">
        <v>294</v>
      </c>
      <c r="H471">
        <v>3988</v>
      </c>
    </row>
    <row r="472" spans="1:8">
      <c r="A472">
        <v>471</v>
      </c>
      <c r="B472">
        <v>13</v>
      </c>
      <c r="C472" t="s">
        <v>175</v>
      </c>
      <c r="D472" t="s">
        <v>3584</v>
      </c>
      <c r="E472" t="s">
        <v>1281</v>
      </c>
      <c r="F472" t="s">
        <v>1272</v>
      </c>
      <c r="G472">
        <v>2241</v>
      </c>
      <c r="H472">
        <v>3988</v>
      </c>
    </row>
    <row r="473" spans="1:8">
      <c r="A473">
        <v>472</v>
      </c>
      <c r="B473">
        <v>13</v>
      </c>
      <c r="C473" t="s">
        <v>175</v>
      </c>
      <c r="D473" t="s">
        <v>3584</v>
      </c>
      <c r="E473" t="s">
        <v>45</v>
      </c>
      <c r="F473" t="s">
        <v>48</v>
      </c>
      <c r="G473">
        <v>4</v>
      </c>
      <c r="H473">
        <v>3988</v>
      </c>
    </row>
    <row r="474" spans="1:8">
      <c r="A474">
        <v>473</v>
      </c>
      <c r="B474">
        <v>13</v>
      </c>
      <c r="C474" t="s">
        <v>175</v>
      </c>
      <c r="D474" t="s">
        <v>3584</v>
      </c>
      <c r="E474" t="s">
        <v>45</v>
      </c>
      <c r="F474" t="s">
        <v>1272</v>
      </c>
      <c r="G474">
        <v>12</v>
      </c>
      <c r="H474">
        <v>3988</v>
      </c>
    </row>
    <row r="475" spans="1:8">
      <c r="A475">
        <v>474</v>
      </c>
      <c r="B475">
        <v>13</v>
      </c>
      <c r="C475" t="s">
        <v>175</v>
      </c>
      <c r="D475" t="s">
        <v>3585</v>
      </c>
      <c r="E475" t="s">
        <v>3706</v>
      </c>
      <c r="F475" t="s">
        <v>249</v>
      </c>
      <c r="G475">
        <v>25752</v>
      </c>
      <c r="H475">
        <v>314835</v>
      </c>
    </row>
    <row r="476" spans="1:8">
      <c r="A476">
        <v>475</v>
      </c>
      <c r="B476">
        <v>13</v>
      </c>
      <c r="C476" t="s">
        <v>175</v>
      </c>
      <c r="D476" t="s">
        <v>3585</v>
      </c>
      <c r="E476" t="s">
        <v>3706</v>
      </c>
      <c r="F476" t="s">
        <v>49</v>
      </c>
      <c r="G476">
        <v>2</v>
      </c>
      <c r="H476">
        <v>314835</v>
      </c>
    </row>
    <row r="477" spans="1:8">
      <c r="A477">
        <v>476</v>
      </c>
      <c r="B477">
        <v>13</v>
      </c>
      <c r="C477" t="s">
        <v>175</v>
      </c>
      <c r="D477" t="s">
        <v>3585</v>
      </c>
      <c r="E477" t="s">
        <v>3706</v>
      </c>
      <c r="F477" t="s">
        <v>50</v>
      </c>
      <c r="G477">
        <v>5</v>
      </c>
      <c r="H477">
        <v>314835</v>
      </c>
    </row>
    <row r="478" spans="1:8">
      <c r="A478">
        <v>477</v>
      </c>
      <c r="B478">
        <v>13</v>
      </c>
      <c r="C478" t="s">
        <v>175</v>
      </c>
      <c r="D478" t="s">
        <v>3585</v>
      </c>
      <c r="E478" t="s">
        <v>3706</v>
      </c>
      <c r="F478" t="s">
        <v>51</v>
      </c>
      <c r="G478">
        <v>61</v>
      </c>
      <c r="H478">
        <v>314835</v>
      </c>
    </row>
    <row r="479" spans="1:8">
      <c r="A479">
        <v>478</v>
      </c>
      <c r="B479">
        <v>13</v>
      </c>
      <c r="C479" t="s">
        <v>175</v>
      </c>
      <c r="D479" t="s">
        <v>3585</v>
      </c>
      <c r="E479" t="s">
        <v>3706</v>
      </c>
      <c r="F479" t="s">
        <v>52</v>
      </c>
      <c r="G479">
        <v>64</v>
      </c>
      <c r="H479">
        <v>314835</v>
      </c>
    </row>
    <row r="480" spans="1:8">
      <c r="A480">
        <v>479</v>
      </c>
      <c r="B480">
        <v>13</v>
      </c>
      <c r="C480" t="s">
        <v>175</v>
      </c>
      <c r="D480" t="s">
        <v>3585</v>
      </c>
      <c r="E480" t="s">
        <v>3706</v>
      </c>
      <c r="F480" t="s">
        <v>1272</v>
      </c>
      <c r="G480">
        <v>22</v>
      </c>
      <c r="H480">
        <v>314835</v>
      </c>
    </row>
    <row r="481" spans="1:8">
      <c r="A481">
        <v>480</v>
      </c>
      <c r="B481">
        <v>13</v>
      </c>
      <c r="C481" t="s">
        <v>175</v>
      </c>
      <c r="D481" t="s">
        <v>3585</v>
      </c>
      <c r="E481" t="s">
        <v>1280</v>
      </c>
      <c r="F481" t="s">
        <v>48</v>
      </c>
      <c r="G481">
        <v>9384</v>
      </c>
      <c r="H481">
        <v>314835</v>
      </c>
    </row>
    <row r="482" spans="1:8">
      <c r="A482">
        <v>481</v>
      </c>
      <c r="B482">
        <v>13</v>
      </c>
      <c r="C482" t="s">
        <v>175</v>
      </c>
      <c r="D482" t="s">
        <v>3585</v>
      </c>
      <c r="E482" t="s">
        <v>1280</v>
      </c>
      <c r="F482" t="s">
        <v>49</v>
      </c>
      <c r="G482">
        <v>25514</v>
      </c>
      <c r="H482">
        <v>314835</v>
      </c>
    </row>
    <row r="483" spans="1:8">
      <c r="A483">
        <v>482</v>
      </c>
      <c r="B483">
        <v>13</v>
      </c>
      <c r="C483" t="s">
        <v>175</v>
      </c>
      <c r="D483" t="s">
        <v>3585</v>
      </c>
      <c r="E483" t="s">
        <v>1280</v>
      </c>
      <c r="F483" t="s">
        <v>50</v>
      </c>
      <c r="G483">
        <v>20470</v>
      </c>
      <c r="H483">
        <v>314835</v>
      </c>
    </row>
    <row r="484" spans="1:8">
      <c r="A484">
        <v>483</v>
      </c>
      <c r="B484">
        <v>13</v>
      </c>
      <c r="C484" t="s">
        <v>175</v>
      </c>
      <c r="D484" t="s">
        <v>3585</v>
      </c>
      <c r="E484" t="s">
        <v>1280</v>
      </c>
      <c r="F484" t="s">
        <v>51</v>
      </c>
      <c r="G484">
        <v>8495</v>
      </c>
      <c r="H484">
        <v>314835</v>
      </c>
    </row>
    <row r="485" spans="1:8">
      <c r="A485">
        <v>484</v>
      </c>
      <c r="B485">
        <v>13</v>
      </c>
      <c r="C485" t="s">
        <v>175</v>
      </c>
      <c r="D485" t="s">
        <v>3585</v>
      </c>
      <c r="E485" t="s">
        <v>1280</v>
      </c>
      <c r="F485" t="s">
        <v>52</v>
      </c>
      <c r="G485">
        <v>11408</v>
      </c>
      <c r="H485">
        <v>314835</v>
      </c>
    </row>
    <row r="486" spans="1:8">
      <c r="A486">
        <v>485</v>
      </c>
      <c r="B486">
        <v>13</v>
      </c>
      <c r="C486" t="s">
        <v>175</v>
      </c>
      <c r="D486" t="s">
        <v>3585</v>
      </c>
      <c r="E486" t="s">
        <v>1280</v>
      </c>
      <c r="F486" t="s">
        <v>1272</v>
      </c>
      <c r="G486">
        <v>7098</v>
      </c>
      <c r="H486">
        <v>314835</v>
      </c>
    </row>
    <row r="487" spans="1:8">
      <c r="A487">
        <v>486</v>
      </c>
      <c r="B487">
        <v>13</v>
      </c>
      <c r="C487" t="s">
        <v>175</v>
      </c>
      <c r="D487" t="s">
        <v>3585</v>
      </c>
      <c r="E487" t="s">
        <v>1281</v>
      </c>
      <c r="F487" t="s">
        <v>48</v>
      </c>
      <c r="G487">
        <v>1557</v>
      </c>
      <c r="H487">
        <v>314835</v>
      </c>
    </row>
    <row r="488" spans="1:8">
      <c r="A488">
        <v>487</v>
      </c>
      <c r="B488">
        <v>13</v>
      </c>
      <c r="C488" t="s">
        <v>175</v>
      </c>
      <c r="D488" t="s">
        <v>3585</v>
      </c>
      <c r="E488" t="s">
        <v>1281</v>
      </c>
      <c r="F488" t="s">
        <v>49</v>
      </c>
      <c r="G488">
        <v>3006</v>
      </c>
      <c r="H488">
        <v>314835</v>
      </c>
    </row>
    <row r="489" spans="1:8">
      <c r="A489">
        <v>488</v>
      </c>
      <c r="B489">
        <v>13</v>
      </c>
      <c r="C489" t="s">
        <v>175</v>
      </c>
      <c r="D489" t="s">
        <v>3585</v>
      </c>
      <c r="E489" t="s">
        <v>1281</v>
      </c>
      <c r="F489" t="s">
        <v>50</v>
      </c>
      <c r="G489">
        <v>3309</v>
      </c>
      <c r="H489">
        <v>314835</v>
      </c>
    </row>
    <row r="490" spans="1:8">
      <c r="A490">
        <v>489</v>
      </c>
      <c r="B490">
        <v>13</v>
      </c>
      <c r="C490" t="s">
        <v>175</v>
      </c>
      <c r="D490" t="s">
        <v>3585</v>
      </c>
      <c r="E490" t="s">
        <v>1281</v>
      </c>
      <c r="F490" t="s">
        <v>51</v>
      </c>
      <c r="G490">
        <v>3733</v>
      </c>
      <c r="H490">
        <v>314835</v>
      </c>
    </row>
    <row r="491" spans="1:8">
      <c r="A491">
        <v>490</v>
      </c>
      <c r="B491">
        <v>13</v>
      </c>
      <c r="C491" t="s">
        <v>175</v>
      </c>
      <c r="D491" t="s">
        <v>3585</v>
      </c>
      <c r="E491" t="s">
        <v>1281</v>
      </c>
      <c r="F491" t="s">
        <v>52</v>
      </c>
      <c r="G491">
        <v>27997</v>
      </c>
      <c r="H491">
        <v>314835</v>
      </c>
    </row>
    <row r="492" spans="1:8">
      <c r="A492">
        <v>491</v>
      </c>
      <c r="B492">
        <v>13</v>
      </c>
      <c r="C492" t="s">
        <v>175</v>
      </c>
      <c r="D492" t="s">
        <v>3585</v>
      </c>
      <c r="E492" t="s">
        <v>1281</v>
      </c>
      <c r="F492" t="s">
        <v>1272</v>
      </c>
      <c r="G492">
        <v>166269</v>
      </c>
      <c r="H492">
        <v>314835</v>
      </c>
    </row>
    <row r="493" spans="1:8">
      <c r="A493">
        <v>492</v>
      </c>
      <c r="B493">
        <v>13</v>
      </c>
      <c r="C493" t="s">
        <v>175</v>
      </c>
      <c r="D493" t="s">
        <v>3585</v>
      </c>
      <c r="E493" t="s">
        <v>45</v>
      </c>
      <c r="F493" t="s">
        <v>48</v>
      </c>
      <c r="G493">
        <v>315</v>
      </c>
      <c r="H493">
        <v>314835</v>
      </c>
    </row>
    <row r="494" spans="1:8">
      <c r="A494">
        <v>493</v>
      </c>
      <c r="B494">
        <v>13</v>
      </c>
      <c r="C494" t="s">
        <v>175</v>
      </c>
      <c r="D494" t="s">
        <v>3585</v>
      </c>
      <c r="E494" t="s">
        <v>45</v>
      </c>
      <c r="F494" t="s">
        <v>49</v>
      </c>
      <c r="G494">
        <v>54</v>
      </c>
      <c r="H494">
        <v>314835</v>
      </c>
    </row>
    <row r="495" spans="1:8">
      <c r="A495">
        <v>494</v>
      </c>
      <c r="B495">
        <v>13</v>
      </c>
      <c r="C495" t="s">
        <v>175</v>
      </c>
      <c r="D495" t="s">
        <v>3585</v>
      </c>
      <c r="E495" t="s">
        <v>45</v>
      </c>
      <c r="F495" t="s">
        <v>50</v>
      </c>
      <c r="G495">
        <v>27</v>
      </c>
      <c r="H495">
        <v>314835</v>
      </c>
    </row>
    <row r="496" spans="1:8">
      <c r="A496">
        <v>495</v>
      </c>
      <c r="B496">
        <v>13</v>
      </c>
      <c r="C496" t="s">
        <v>175</v>
      </c>
      <c r="D496" t="s">
        <v>3585</v>
      </c>
      <c r="E496" t="s">
        <v>45</v>
      </c>
      <c r="F496" t="s">
        <v>51</v>
      </c>
      <c r="G496">
        <v>13</v>
      </c>
      <c r="H496">
        <v>314835</v>
      </c>
    </row>
    <row r="497" spans="1:8">
      <c r="A497">
        <v>496</v>
      </c>
      <c r="B497">
        <v>13</v>
      </c>
      <c r="C497" t="s">
        <v>175</v>
      </c>
      <c r="D497" t="s">
        <v>3585</v>
      </c>
      <c r="E497" t="s">
        <v>45</v>
      </c>
      <c r="F497" t="s">
        <v>52</v>
      </c>
      <c r="G497">
        <v>65</v>
      </c>
      <c r="H497">
        <v>314835</v>
      </c>
    </row>
    <row r="498" spans="1:8">
      <c r="A498">
        <v>497</v>
      </c>
      <c r="B498">
        <v>13</v>
      </c>
      <c r="C498" t="s">
        <v>175</v>
      </c>
      <c r="D498" t="s">
        <v>3585</v>
      </c>
      <c r="E498" t="s">
        <v>45</v>
      </c>
      <c r="F498" t="s">
        <v>1272</v>
      </c>
      <c r="G498">
        <v>215</v>
      </c>
      <c r="H498">
        <v>314835</v>
      </c>
    </row>
    <row r="499" spans="1:8">
      <c r="A499">
        <v>498</v>
      </c>
      <c r="B499">
        <v>13</v>
      </c>
      <c r="C499" t="s">
        <v>175</v>
      </c>
      <c r="D499" t="s">
        <v>3586</v>
      </c>
      <c r="E499" t="s">
        <v>3706</v>
      </c>
      <c r="F499" t="s">
        <v>249</v>
      </c>
      <c r="G499">
        <v>134272</v>
      </c>
      <c r="H499">
        <v>1570804</v>
      </c>
    </row>
    <row r="500" spans="1:8">
      <c r="A500">
        <v>499</v>
      </c>
      <c r="B500">
        <v>13</v>
      </c>
      <c r="C500" t="s">
        <v>175</v>
      </c>
      <c r="D500" t="s">
        <v>3586</v>
      </c>
      <c r="E500" t="s">
        <v>3706</v>
      </c>
      <c r="F500" t="s">
        <v>48</v>
      </c>
      <c r="G500">
        <v>37</v>
      </c>
      <c r="H500">
        <v>1570804</v>
      </c>
    </row>
    <row r="501" spans="1:8">
      <c r="A501">
        <v>500</v>
      </c>
      <c r="B501">
        <v>13</v>
      </c>
      <c r="C501" t="s">
        <v>175</v>
      </c>
      <c r="D501" t="s">
        <v>3586</v>
      </c>
      <c r="E501" t="s">
        <v>3706</v>
      </c>
      <c r="F501" t="s">
        <v>49</v>
      </c>
      <c r="G501">
        <v>203</v>
      </c>
      <c r="H501">
        <v>1570804</v>
      </c>
    </row>
    <row r="502" spans="1:8">
      <c r="A502">
        <v>501</v>
      </c>
      <c r="B502">
        <v>13</v>
      </c>
      <c r="C502" t="s">
        <v>175</v>
      </c>
      <c r="D502" t="s">
        <v>3586</v>
      </c>
      <c r="E502" t="s">
        <v>3706</v>
      </c>
      <c r="F502" t="s">
        <v>50</v>
      </c>
      <c r="G502">
        <v>339</v>
      </c>
      <c r="H502">
        <v>1570804</v>
      </c>
    </row>
    <row r="503" spans="1:8">
      <c r="A503">
        <v>502</v>
      </c>
      <c r="B503">
        <v>13</v>
      </c>
      <c r="C503" t="s">
        <v>175</v>
      </c>
      <c r="D503" t="s">
        <v>3586</v>
      </c>
      <c r="E503" t="s">
        <v>3706</v>
      </c>
      <c r="F503" t="s">
        <v>51</v>
      </c>
      <c r="G503">
        <v>159</v>
      </c>
      <c r="H503">
        <v>1570804</v>
      </c>
    </row>
    <row r="504" spans="1:8">
      <c r="A504">
        <v>503</v>
      </c>
      <c r="B504">
        <v>13</v>
      </c>
      <c r="C504" t="s">
        <v>175</v>
      </c>
      <c r="D504" t="s">
        <v>3586</v>
      </c>
      <c r="E504" t="s">
        <v>3706</v>
      </c>
      <c r="F504" t="s">
        <v>52</v>
      </c>
      <c r="G504">
        <v>660</v>
      </c>
      <c r="H504">
        <v>1570804</v>
      </c>
    </row>
    <row r="505" spans="1:8">
      <c r="A505">
        <v>504</v>
      </c>
      <c r="B505">
        <v>13</v>
      </c>
      <c r="C505" t="s">
        <v>175</v>
      </c>
      <c r="D505" t="s">
        <v>3586</v>
      </c>
      <c r="E505" t="s">
        <v>3706</v>
      </c>
      <c r="F505" t="s">
        <v>1272</v>
      </c>
      <c r="G505">
        <v>2184</v>
      </c>
      <c r="H505">
        <v>1570804</v>
      </c>
    </row>
    <row r="506" spans="1:8">
      <c r="A506">
        <v>505</v>
      </c>
      <c r="B506">
        <v>13</v>
      </c>
      <c r="C506" t="s">
        <v>175</v>
      </c>
      <c r="D506" t="s">
        <v>3586</v>
      </c>
      <c r="E506" t="s">
        <v>1280</v>
      </c>
      <c r="F506" t="s">
        <v>48</v>
      </c>
      <c r="G506">
        <v>50638</v>
      </c>
      <c r="H506">
        <v>1570804</v>
      </c>
    </row>
    <row r="507" spans="1:8">
      <c r="A507">
        <v>506</v>
      </c>
      <c r="B507">
        <v>13</v>
      </c>
      <c r="C507" t="s">
        <v>175</v>
      </c>
      <c r="D507" t="s">
        <v>3586</v>
      </c>
      <c r="E507" t="s">
        <v>1280</v>
      </c>
      <c r="F507" t="s">
        <v>49</v>
      </c>
      <c r="G507">
        <v>134045</v>
      </c>
      <c r="H507">
        <v>1570804</v>
      </c>
    </row>
    <row r="508" spans="1:8">
      <c r="A508">
        <v>507</v>
      </c>
      <c r="B508">
        <v>13</v>
      </c>
      <c r="C508" t="s">
        <v>175</v>
      </c>
      <c r="D508" t="s">
        <v>3586</v>
      </c>
      <c r="E508" t="s">
        <v>1280</v>
      </c>
      <c r="F508" t="s">
        <v>50</v>
      </c>
      <c r="G508">
        <v>103334</v>
      </c>
      <c r="H508">
        <v>1570804</v>
      </c>
    </row>
    <row r="509" spans="1:8">
      <c r="A509">
        <v>508</v>
      </c>
      <c r="B509">
        <v>13</v>
      </c>
      <c r="C509" t="s">
        <v>175</v>
      </c>
      <c r="D509" t="s">
        <v>3586</v>
      </c>
      <c r="E509" t="s">
        <v>1280</v>
      </c>
      <c r="F509" t="s">
        <v>51</v>
      </c>
      <c r="G509">
        <v>41196</v>
      </c>
      <c r="H509">
        <v>1570804</v>
      </c>
    </row>
    <row r="510" spans="1:8">
      <c r="A510">
        <v>509</v>
      </c>
      <c r="B510">
        <v>13</v>
      </c>
      <c r="C510" t="s">
        <v>175</v>
      </c>
      <c r="D510" t="s">
        <v>3586</v>
      </c>
      <c r="E510" t="s">
        <v>1280</v>
      </c>
      <c r="F510" t="s">
        <v>52</v>
      </c>
      <c r="G510">
        <v>57132</v>
      </c>
      <c r="H510">
        <v>1570804</v>
      </c>
    </row>
    <row r="511" spans="1:8">
      <c r="A511">
        <v>510</v>
      </c>
      <c r="B511">
        <v>13</v>
      </c>
      <c r="C511" t="s">
        <v>175</v>
      </c>
      <c r="D511" t="s">
        <v>3586</v>
      </c>
      <c r="E511" t="s">
        <v>1280</v>
      </c>
      <c r="F511" t="s">
        <v>1272</v>
      </c>
      <c r="G511">
        <v>33960</v>
      </c>
      <c r="H511">
        <v>1570804</v>
      </c>
    </row>
    <row r="512" spans="1:8">
      <c r="A512">
        <v>511</v>
      </c>
      <c r="B512">
        <v>13</v>
      </c>
      <c r="C512" t="s">
        <v>175</v>
      </c>
      <c r="D512" t="s">
        <v>3586</v>
      </c>
      <c r="E512" t="s">
        <v>1281</v>
      </c>
      <c r="F512" t="s">
        <v>48</v>
      </c>
      <c r="G512">
        <v>6382</v>
      </c>
      <c r="H512">
        <v>1570804</v>
      </c>
    </row>
    <row r="513" spans="1:8">
      <c r="A513">
        <v>512</v>
      </c>
      <c r="B513">
        <v>13</v>
      </c>
      <c r="C513" t="s">
        <v>175</v>
      </c>
      <c r="D513" t="s">
        <v>3586</v>
      </c>
      <c r="E513" t="s">
        <v>1281</v>
      </c>
      <c r="F513" t="s">
        <v>49</v>
      </c>
      <c r="G513">
        <v>11154</v>
      </c>
      <c r="H513">
        <v>1570804</v>
      </c>
    </row>
    <row r="514" spans="1:8">
      <c r="A514">
        <v>513</v>
      </c>
      <c r="B514">
        <v>13</v>
      </c>
      <c r="C514" t="s">
        <v>175</v>
      </c>
      <c r="D514" t="s">
        <v>3586</v>
      </c>
      <c r="E514" t="s">
        <v>1281</v>
      </c>
      <c r="F514" t="s">
        <v>50</v>
      </c>
      <c r="G514">
        <v>12868</v>
      </c>
      <c r="H514">
        <v>1570804</v>
      </c>
    </row>
    <row r="515" spans="1:8">
      <c r="A515">
        <v>514</v>
      </c>
      <c r="B515">
        <v>13</v>
      </c>
      <c r="C515" t="s">
        <v>175</v>
      </c>
      <c r="D515" t="s">
        <v>3586</v>
      </c>
      <c r="E515" t="s">
        <v>1281</v>
      </c>
      <c r="F515" t="s">
        <v>51</v>
      </c>
      <c r="G515">
        <v>16521</v>
      </c>
      <c r="H515">
        <v>1570804</v>
      </c>
    </row>
    <row r="516" spans="1:8">
      <c r="A516">
        <v>515</v>
      </c>
      <c r="B516">
        <v>13</v>
      </c>
      <c r="C516" t="s">
        <v>175</v>
      </c>
      <c r="D516" t="s">
        <v>3586</v>
      </c>
      <c r="E516" t="s">
        <v>1281</v>
      </c>
      <c r="F516" t="s">
        <v>52</v>
      </c>
      <c r="G516">
        <v>133629</v>
      </c>
      <c r="H516">
        <v>1570804</v>
      </c>
    </row>
    <row r="517" spans="1:8">
      <c r="A517">
        <v>516</v>
      </c>
      <c r="B517">
        <v>13</v>
      </c>
      <c r="C517" t="s">
        <v>175</v>
      </c>
      <c r="D517" t="s">
        <v>3586</v>
      </c>
      <c r="E517" t="s">
        <v>1281</v>
      </c>
      <c r="F517" t="s">
        <v>1272</v>
      </c>
      <c r="G517">
        <v>828878</v>
      </c>
      <c r="H517">
        <v>1570804</v>
      </c>
    </row>
    <row r="518" spans="1:8">
      <c r="A518">
        <v>517</v>
      </c>
      <c r="B518">
        <v>13</v>
      </c>
      <c r="C518" t="s">
        <v>175</v>
      </c>
      <c r="D518" t="s">
        <v>3586</v>
      </c>
      <c r="E518" t="s">
        <v>45</v>
      </c>
      <c r="F518" t="s">
        <v>48</v>
      </c>
      <c r="G518">
        <v>1635</v>
      </c>
      <c r="H518">
        <v>1570804</v>
      </c>
    </row>
    <row r="519" spans="1:8">
      <c r="A519">
        <v>518</v>
      </c>
      <c r="B519">
        <v>13</v>
      </c>
      <c r="C519" t="s">
        <v>175</v>
      </c>
      <c r="D519" t="s">
        <v>3586</v>
      </c>
      <c r="E519" t="s">
        <v>45</v>
      </c>
      <c r="F519" t="s">
        <v>49</v>
      </c>
      <c r="G519">
        <v>201</v>
      </c>
      <c r="H519">
        <v>1570804</v>
      </c>
    </row>
    <row r="520" spans="1:8">
      <c r="A520">
        <v>519</v>
      </c>
      <c r="B520">
        <v>13</v>
      </c>
      <c r="C520" t="s">
        <v>175</v>
      </c>
      <c r="D520" t="s">
        <v>3586</v>
      </c>
      <c r="E520" t="s">
        <v>45</v>
      </c>
      <c r="F520" t="s">
        <v>50</v>
      </c>
      <c r="G520">
        <v>156</v>
      </c>
      <c r="H520">
        <v>1570804</v>
      </c>
    </row>
    <row r="521" spans="1:8">
      <c r="A521">
        <v>520</v>
      </c>
      <c r="B521">
        <v>13</v>
      </c>
      <c r="C521" t="s">
        <v>175</v>
      </c>
      <c r="D521" t="s">
        <v>3586</v>
      </c>
      <c r="E521" t="s">
        <v>45</v>
      </c>
      <c r="F521" t="s">
        <v>51</v>
      </c>
      <c r="G521">
        <v>36</v>
      </c>
      <c r="H521">
        <v>1570804</v>
      </c>
    </row>
    <row r="522" spans="1:8">
      <c r="A522">
        <v>521</v>
      </c>
      <c r="B522">
        <v>13</v>
      </c>
      <c r="C522" t="s">
        <v>175</v>
      </c>
      <c r="D522" t="s">
        <v>3586</v>
      </c>
      <c r="E522" t="s">
        <v>45</v>
      </c>
      <c r="F522" t="s">
        <v>52</v>
      </c>
      <c r="G522">
        <v>253</v>
      </c>
      <c r="H522">
        <v>1570804</v>
      </c>
    </row>
    <row r="523" spans="1:8">
      <c r="A523">
        <v>522</v>
      </c>
      <c r="B523">
        <v>13</v>
      </c>
      <c r="C523" t="s">
        <v>175</v>
      </c>
      <c r="D523" t="s">
        <v>3586</v>
      </c>
      <c r="E523" t="s">
        <v>45</v>
      </c>
      <c r="F523" t="s">
        <v>1272</v>
      </c>
      <c r="G523">
        <v>932</v>
      </c>
      <c r="H523">
        <v>1570804</v>
      </c>
    </row>
    <row r="524" spans="1:8">
      <c r="A524">
        <v>523</v>
      </c>
      <c r="B524">
        <v>13</v>
      </c>
      <c r="C524" t="s">
        <v>175</v>
      </c>
      <c r="D524" t="s">
        <v>45</v>
      </c>
      <c r="E524" t="s">
        <v>3706</v>
      </c>
      <c r="F524" t="s">
        <v>249</v>
      </c>
      <c r="G524">
        <v>611</v>
      </c>
    </row>
    <row r="525" spans="1:8">
      <c r="A525">
        <v>524</v>
      </c>
      <c r="B525">
        <v>13</v>
      </c>
      <c r="C525" t="s">
        <v>175</v>
      </c>
      <c r="D525" t="s">
        <v>45</v>
      </c>
      <c r="E525" t="s">
        <v>3706</v>
      </c>
      <c r="F525" t="s">
        <v>49</v>
      </c>
      <c r="G525">
        <v>1</v>
      </c>
    </row>
    <row r="526" spans="1:8">
      <c r="A526">
        <v>525</v>
      </c>
      <c r="B526">
        <v>13</v>
      </c>
      <c r="C526" t="s">
        <v>175</v>
      </c>
      <c r="D526" t="s">
        <v>45</v>
      </c>
      <c r="E526" t="s">
        <v>3706</v>
      </c>
      <c r="F526" t="s">
        <v>51</v>
      </c>
      <c r="G526">
        <v>28</v>
      </c>
    </row>
    <row r="527" spans="1:8">
      <c r="A527">
        <v>526</v>
      </c>
      <c r="B527">
        <v>13</v>
      </c>
      <c r="C527" t="s">
        <v>175</v>
      </c>
      <c r="D527" t="s">
        <v>45</v>
      </c>
      <c r="E527" t="s">
        <v>3706</v>
      </c>
      <c r="F527" t="s">
        <v>52</v>
      </c>
      <c r="G527">
        <v>1766</v>
      </c>
    </row>
    <row r="528" spans="1:8">
      <c r="A528">
        <v>527</v>
      </c>
      <c r="B528">
        <v>13</v>
      </c>
      <c r="C528" t="s">
        <v>175</v>
      </c>
      <c r="D528" t="s">
        <v>45</v>
      </c>
      <c r="E528" t="s">
        <v>3706</v>
      </c>
      <c r="F528" t="s">
        <v>1272</v>
      </c>
      <c r="G528">
        <v>355</v>
      </c>
    </row>
    <row r="529" spans="1:7">
      <c r="A529">
        <v>528</v>
      </c>
      <c r="B529">
        <v>13</v>
      </c>
      <c r="C529" t="s">
        <v>175</v>
      </c>
      <c r="D529" t="s">
        <v>45</v>
      </c>
      <c r="E529" t="s">
        <v>1280</v>
      </c>
      <c r="F529" t="s">
        <v>48</v>
      </c>
      <c r="G529">
        <v>19</v>
      </c>
    </row>
    <row r="530" spans="1:7">
      <c r="A530">
        <v>529</v>
      </c>
      <c r="B530">
        <v>13</v>
      </c>
      <c r="C530" t="s">
        <v>175</v>
      </c>
      <c r="D530" t="s">
        <v>45</v>
      </c>
      <c r="E530" t="s">
        <v>1280</v>
      </c>
      <c r="F530" t="s">
        <v>49</v>
      </c>
      <c r="G530">
        <v>77</v>
      </c>
    </row>
    <row r="531" spans="1:7">
      <c r="A531">
        <v>530</v>
      </c>
      <c r="B531">
        <v>13</v>
      </c>
      <c r="C531" t="s">
        <v>175</v>
      </c>
      <c r="D531" t="s">
        <v>45</v>
      </c>
      <c r="E531" t="s">
        <v>1280</v>
      </c>
      <c r="F531" t="s">
        <v>50</v>
      </c>
      <c r="G531">
        <v>62</v>
      </c>
    </row>
    <row r="532" spans="1:7">
      <c r="A532">
        <v>531</v>
      </c>
      <c r="B532">
        <v>13</v>
      </c>
      <c r="C532" t="s">
        <v>175</v>
      </c>
      <c r="D532" t="s">
        <v>45</v>
      </c>
      <c r="E532" t="s">
        <v>1280</v>
      </c>
      <c r="F532" t="s">
        <v>51</v>
      </c>
      <c r="G532">
        <v>23</v>
      </c>
    </row>
    <row r="533" spans="1:7">
      <c r="A533">
        <v>532</v>
      </c>
      <c r="B533">
        <v>13</v>
      </c>
      <c r="C533" t="s">
        <v>175</v>
      </c>
      <c r="D533" t="s">
        <v>45</v>
      </c>
      <c r="E533" t="s">
        <v>1280</v>
      </c>
      <c r="F533" t="s">
        <v>52</v>
      </c>
      <c r="G533">
        <v>26</v>
      </c>
    </row>
    <row r="534" spans="1:7">
      <c r="A534">
        <v>533</v>
      </c>
      <c r="B534">
        <v>13</v>
      </c>
      <c r="C534" t="s">
        <v>175</v>
      </c>
      <c r="D534" t="s">
        <v>45</v>
      </c>
      <c r="E534" t="s">
        <v>1280</v>
      </c>
      <c r="F534" t="s">
        <v>1272</v>
      </c>
      <c r="G534">
        <v>60</v>
      </c>
    </row>
    <row r="535" spans="1:7">
      <c r="A535">
        <v>534</v>
      </c>
      <c r="B535">
        <v>13</v>
      </c>
      <c r="C535" t="s">
        <v>175</v>
      </c>
      <c r="D535" t="s">
        <v>45</v>
      </c>
      <c r="E535" t="s">
        <v>1281</v>
      </c>
      <c r="F535" t="s">
        <v>48</v>
      </c>
      <c r="G535">
        <v>1</v>
      </c>
    </row>
    <row r="536" spans="1:7">
      <c r="A536">
        <v>535</v>
      </c>
      <c r="B536">
        <v>13</v>
      </c>
      <c r="C536" t="s">
        <v>175</v>
      </c>
      <c r="D536" t="s">
        <v>45</v>
      </c>
      <c r="E536" t="s">
        <v>1281</v>
      </c>
      <c r="F536" t="s">
        <v>49</v>
      </c>
      <c r="G536">
        <v>18</v>
      </c>
    </row>
    <row r="537" spans="1:7">
      <c r="A537">
        <v>536</v>
      </c>
      <c r="B537">
        <v>13</v>
      </c>
      <c r="C537" t="s">
        <v>175</v>
      </c>
      <c r="D537" t="s">
        <v>45</v>
      </c>
      <c r="E537" t="s">
        <v>1281</v>
      </c>
      <c r="F537" t="s">
        <v>50</v>
      </c>
      <c r="G537">
        <v>13</v>
      </c>
    </row>
    <row r="538" spans="1:7">
      <c r="A538">
        <v>537</v>
      </c>
      <c r="B538">
        <v>13</v>
      </c>
      <c r="C538" t="s">
        <v>175</v>
      </c>
      <c r="D538" t="s">
        <v>45</v>
      </c>
      <c r="E538" t="s">
        <v>1281</v>
      </c>
      <c r="F538" t="s">
        <v>51</v>
      </c>
      <c r="G538">
        <v>16</v>
      </c>
    </row>
    <row r="539" spans="1:7">
      <c r="A539">
        <v>538</v>
      </c>
      <c r="B539">
        <v>13</v>
      </c>
      <c r="C539" t="s">
        <v>175</v>
      </c>
      <c r="D539" t="s">
        <v>45</v>
      </c>
      <c r="E539" t="s">
        <v>1281</v>
      </c>
      <c r="F539" t="s">
        <v>52</v>
      </c>
      <c r="G539">
        <v>63</v>
      </c>
    </row>
    <row r="540" spans="1:7">
      <c r="A540">
        <v>539</v>
      </c>
      <c r="B540">
        <v>13</v>
      </c>
      <c r="C540" t="s">
        <v>175</v>
      </c>
      <c r="D540" t="s">
        <v>45</v>
      </c>
      <c r="E540" t="s">
        <v>1281</v>
      </c>
      <c r="F540" t="s">
        <v>1272</v>
      </c>
      <c r="G540">
        <v>576</v>
      </c>
    </row>
    <row r="541" spans="1:7">
      <c r="A541">
        <v>540</v>
      </c>
      <c r="B541">
        <v>13</v>
      </c>
      <c r="C541" t="s">
        <v>175</v>
      </c>
      <c r="D541" t="s">
        <v>45</v>
      </c>
      <c r="E541" t="s">
        <v>45</v>
      </c>
      <c r="F541" t="s">
        <v>48</v>
      </c>
      <c r="G541">
        <v>214</v>
      </c>
    </row>
    <row r="542" spans="1:7">
      <c r="A542">
        <v>541</v>
      </c>
      <c r="B542">
        <v>13</v>
      </c>
      <c r="C542" t="s">
        <v>175</v>
      </c>
      <c r="D542" t="s">
        <v>45</v>
      </c>
      <c r="E542" t="s">
        <v>45</v>
      </c>
      <c r="F542" t="s">
        <v>49</v>
      </c>
      <c r="G542">
        <v>538</v>
      </c>
    </row>
    <row r="543" spans="1:7">
      <c r="A543">
        <v>542</v>
      </c>
      <c r="B543">
        <v>13</v>
      </c>
      <c r="C543" t="s">
        <v>175</v>
      </c>
      <c r="D543" t="s">
        <v>45</v>
      </c>
      <c r="E543" t="s">
        <v>45</v>
      </c>
      <c r="F543" t="s">
        <v>50</v>
      </c>
      <c r="G543">
        <v>491</v>
      </c>
    </row>
    <row r="544" spans="1:7">
      <c r="A544">
        <v>543</v>
      </c>
      <c r="B544">
        <v>13</v>
      </c>
      <c r="C544" t="s">
        <v>175</v>
      </c>
      <c r="D544" t="s">
        <v>45</v>
      </c>
      <c r="E544" t="s">
        <v>45</v>
      </c>
      <c r="F544" t="s">
        <v>51</v>
      </c>
      <c r="G544">
        <v>270</v>
      </c>
    </row>
    <row r="545" spans="1:8">
      <c r="A545">
        <v>544</v>
      </c>
      <c r="B545">
        <v>13</v>
      </c>
      <c r="C545" t="s">
        <v>175</v>
      </c>
      <c r="D545" t="s">
        <v>45</v>
      </c>
      <c r="E545" t="s">
        <v>45</v>
      </c>
      <c r="F545" t="s">
        <v>52</v>
      </c>
      <c r="G545">
        <v>1587</v>
      </c>
    </row>
    <row r="546" spans="1:8">
      <c r="A546">
        <v>545</v>
      </c>
      <c r="B546">
        <v>13</v>
      </c>
      <c r="C546" t="s">
        <v>175</v>
      </c>
      <c r="D546" t="s">
        <v>45</v>
      </c>
      <c r="E546" t="s">
        <v>45</v>
      </c>
      <c r="F546" t="s">
        <v>1272</v>
      </c>
      <c r="G546">
        <v>7210</v>
      </c>
    </row>
    <row r="547" spans="1:8">
      <c r="A547">
        <v>546</v>
      </c>
      <c r="B547">
        <v>15</v>
      </c>
      <c r="C547" t="s">
        <v>176</v>
      </c>
      <c r="D547" t="s">
        <v>1413</v>
      </c>
      <c r="E547" t="s">
        <v>3706</v>
      </c>
      <c r="F547" t="s">
        <v>249</v>
      </c>
      <c r="G547">
        <v>1058</v>
      </c>
      <c r="H547">
        <v>7151</v>
      </c>
    </row>
    <row r="548" spans="1:8">
      <c r="A548">
        <v>547</v>
      </c>
      <c r="B548">
        <v>15</v>
      </c>
      <c r="C548" t="s">
        <v>176</v>
      </c>
      <c r="D548" t="s">
        <v>1413</v>
      </c>
      <c r="E548" t="s">
        <v>3706</v>
      </c>
      <c r="F548" t="s">
        <v>48</v>
      </c>
      <c r="G548">
        <v>13</v>
      </c>
      <c r="H548">
        <v>7151</v>
      </c>
    </row>
    <row r="549" spans="1:8">
      <c r="A549">
        <v>548</v>
      </c>
      <c r="B549">
        <v>15</v>
      </c>
      <c r="C549" t="s">
        <v>176</v>
      </c>
      <c r="D549" t="s">
        <v>1413</v>
      </c>
      <c r="E549" t="s">
        <v>3706</v>
      </c>
      <c r="F549" t="s">
        <v>49</v>
      </c>
      <c r="G549">
        <v>98</v>
      </c>
      <c r="H549">
        <v>7151</v>
      </c>
    </row>
    <row r="550" spans="1:8">
      <c r="A550">
        <v>549</v>
      </c>
      <c r="B550">
        <v>15</v>
      </c>
      <c r="C550" t="s">
        <v>176</v>
      </c>
      <c r="D550" t="s">
        <v>1413</v>
      </c>
      <c r="E550" t="s">
        <v>3706</v>
      </c>
      <c r="F550" t="s">
        <v>50</v>
      </c>
      <c r="G550">
        <v>76</v>
      </c>
      <c r="H550">
        <v>7151</v>
      </c>
    </row>
    <row r="551" spans="1:8">
      <c r="A551">
        <v>550</v>
      </c>
      <c r="B551">
        <v>15</v>
      </c>
      <c r="C551" t="s">
        <v>176</v>
      </c>
      <c r="D551" t="s">
        <v>1413</v>
      </c>
      <c r="E551" t="s">
        <v>3706</v>
      </c>
      <c r="F551" t="s">
        <v>51</v>
      </c>
      <c r="G551">
        <v>16</v>
      </c>
      <c r="H551">
        <v>7151</v>
      </c>
    </row>
    <row r="552" spans="1:8">
      <c r="A552">
        <v>551</v>
      </c>
      <c r="B552">
        <v>15</v>
      </c>
      <c r="C552" t="s">
        <v>176</v>
      </c>
      <c r="D552" t="s">
        <v>1413</v>
      </c>
      <c r="E552" t="s">
        <v>3706</v>
      </c>
      <c r="F552" t="s">
        <v>52</v>
      </c>
      <c r="G552">
        <v>12</v>
      </c>
      <c r="H552">
        <v>7151</v>
      </c>
    </row>
    <row r="553" spans="1:8">
      <c r="A553">
        <v>552</v>
      </c>
      <c r="B553">
        <v>15</v>
      </c>
      <c r="C553" t="s">
        <v>176</v>
      </c>
      <c r="D553" t="s">
        <v>1413</v>
      </c>
      <c r="E553" t="s">
        <v>3706</v>
      </c>
      <c r="F553" t="s">
        <v>1272</v>
      </c>
      <c r="G553">
        <v>52</v>
      </c>
      <c r="H553">
        <v>7151</v>
      </c>
    </row>
    <row r="554" spans="1:8">
      <c r="A554">
        <v>553</v>
      </c>
      <c r="B554">
        <v>15</v>
      </c>
      <c r="C554" t="s">
        <v>176</v>
      </c>
      <c r="D554" t="s">
        <v>1413</v>
      </c>
      <c r="E554" t="s">
        <v>1280</v>
      </c>
      <c r="F554" t="s">
        <v>48</v>
      </c>
      <c r="G554">
        <v>50</v>
      </c>
      <c r="H554">
        <v>7151</v>
      </c>
    </row>
    <row r="555" spans="1:8">
      <c r="A555">
        <v>554</v>
      </c>
      <c r="B555">
        <v>15</v>
      </c>
      <c r="C555" t="s">
        <v>176</v>
      </c>
      <c r="D555" t="s">
        <v>1413</v>
      </c>
      <c r="E555" t="s">
        <v>1280</v>
      </c>
      <c r="F555" t="s">
        <v>49</v>
      </c>
      <c r="G555">
        <v>249</v>
      </c>
      <c r="H555">
        <v>7151</v>
      </c>
    </row>
    <row r="556" spans="1:8">
      <c r="A556">
        <v>555</v>
      </c>
      <c r="B556">
        <v>15</v>
      </c>
      <c r="C556" t="s">
        <v>176</v>
      </c>
      <c r="D556" t="s">
        <v>1413</v>
      </c>
      <c r="E556" t="s">
        <v>1280</v>
      </c>
      <c r="F556" t="s">
        <v>50</v>
      </c>
      <c r="G556">
        <v>175</v>
      </c>
      <c r="H556">
        <v>7151</v>
      </c>
    </row>
    <row r="557" spans="1:8">
      <c r="A557">
        <v>556</v>
      </c>
      <c r="B557">
        <v>15</v>
      </c>
      <c r="C557" t="s">
        <v>176</v>
      </c>
      <c r="D557" t="s">
        <v>1413</v>
      </c>
      <c r="E557" t="s">
        <v>1280</v>
      </c>
      <c r="F557" t="s">
        <v>51</v>
      </c>
      <c r="G557">
        <v>66</v>
      </c>
      <c r="H557">
        <v>7151</v>
      </c>
    </row>
    <row r="558" spans="1:8">
      <c r="A558">
        <v>557</v>
      </c>
      <c r="B558">
        <v>15</v>
      </c>
      <c r="C558" t="s">
        <v>176</v>
      </c>
      <c r="D558" t="s">
        <v>1413</v>
      </c>
      <c r="E558" t="s">
        <v>1280</v>
      </c>
      <c r="F558" t="s">
        <v>52</v>
      </c>
      <c r="G558">
        <v>106</v>
      </c>
      <c r="H558">
        <v>7151</v>
      </c>
    </row>
    <row r="559" spans="1:8">
      <c r="A559">
        <v>558</v>
      </c>
      <c r="B559">
        <v>15</v>
      </c>
      <c r="C559" t="s">
        <v>176</v>
      </c>
      <c r="D559" t="s">
        <v>1413</v>
      </c>
      <c r="E559" t="s">
        <v>1280</v>
      </c>
      <c r="F559" t="s">
        <v>1272</v>
      </c>
      <c r="G559">
        <v>62</v>
      </c>
      <c r="H559">
        <v>7151</v>
      </c>
    </row>
    <row r="560" spans="1:8">
      <c r="A560">
        <v>559</v>
      </c>
      <c r="B560">
        <v>15</v>
      </c>
      <c r="C560" t="s">
        <v>176</v>
      </c>
      <c r="D560" t="s">
        <v>1413</v>
      </c>
      <c r="E560" t="s">
        <v>1281</v>
      </c>
      <c r="F560" t="s">
        <v>48</v>
      </c>
      <c r="G560">
        <v>264</v>
      </c>
      <c r="H560">
        <v>7151</v>
      </c>
    </row>
    <row r="561" spans="1:8">
      <c r="A561">
        <v>560</v>
      </c>
      <c r="B561">
        <v>15</v>
      </c>
      <c r="C561" t="s">
        <v>176</v>
      </c>
      <c r="D561" t="s">
        <v>1413</v>
      </c>
      <c r="E561" t="s">
        <v>1281</v>
      </c>
      <c r="F561" t="s">
        <v>49</v>
      </c>
      <c r="G561">
        <v>590</v>
      </c>
      <c r="H561">
        <v>7151</v>
      </c>
    </row>
    <row r="562" spans="1:8">
      <c r="A562">
        <v>561</v>
      </c>
      <c r="B562">
        <v>15</v>
      </c>
      <c r="C562" t="s">
        <v>176</v>
      </c>
      <c r="D562" t="s">
        <v>1413</v>
      </c>
      <c r="E562" t="s">
        <v>1281</v>
      </c>
      <c r="F562" t="s">
        <v>50</v>
      </c>
      <c r="G562">
        <v>445</v>
      </c>
      <c r="H562">
        <v>7151</v>
      </c>
    </row>
    <row r="563" spans="1:8">
      <c r="A563">
        <v>562</v>
      </c>
      <c r="B563">
        <v>15</v>
      </c>
      <c r="C563" t="s">
        <v>176</v>
      </c>
      <c r="D563" t="s">
        <v>1413</v>
      </c>
      <c r="E563" t="s">
        <v>1281</v>
      </c>
      <c r="F563" t="s">
        <v>51</v>
      </c>
      <c r="G563">
        <v>245</v>
      </c>
      <c r="H563">
        <v>7151</v>
      </c>
    </row>
    <row r="564" spans="1:8">
      <c r="A564">
        <v>563</v>
      </c>
      <c r="B564">
        <v>15</v>
      </c>
      <c r="C564" t="s">
        <v>176</v>
      </c>
      <c r="D564" t="s">
        <v>1413</v>
      </c>
      <c r="E564" t="s">
        <v>1281</v>
      </c>
      <c r="F564" t="s">
        <v>52</v>
      </c>
      <c r="G564">
        <v>809</v>
      </c>
      <c r="H564">
        <v>7151</v>
      </c>
    </row>
    <row r="565" spans="1:8">
      <c r="A565">
        <v>564</v>
      </c>
      <c r="B565">
        <v>15</v>
      </c>
      <c r="C565" t="s">
        <v>176</v>
      </c>
      <c r="D565" t="s">
        <v>1413</v>
      </c>
      <c r="E565" t="s">
        <v>1281</v>
      </c>
      <c r="F565" t="s">
        <v>1272</v>
      </c>
      <c r="G565">
        <v>2307</v>
      </c>
      <c r="H565">
        <v>7151</v>
      </c>
    </row>
    <row r="566" spans="1:8">
      <c r="A566">
        <v>565</v>
      </c>
      <c r="B566">
        <v>15</v>
      </c>
      <c r="C566" t="s">
        <v>176</v>
      </c>
      <c r="D566" t="s">
        <v>1413</v>
      </c>
      <c r="E566" t="s">
        <v>45</v>
      </c>
      <c r="F566" t="s">
        <v>48</v>
      </c>
      <c r="G566">
        <v>86</v>
      </c>
      <c r="H566">
        <v>7151</v>
      </c>
    </row>
    <row r="567" spans="1:8">
      <c r="A567">
        <v>566</v>
      </c>
      <c r="B567">
        <v>15</v>
      </c>
      <c r="C567" t="s">
        <v>176</v>
      </c>
      <c r="D567" t="s">
        <v>1413</v>
      </c>
      <c r="E567" t="s">
        <v>45</v>
      </c>
      <c r="F567" t="s">
        <v>49</v>
      </c>
      <c r="G567">
        <v>88</v>
      </c>
      <c r="H567">
        <v>7151</v>
      </c>
    </row>
    <row r="568" spans="1:8">
      <c r="A568">
        <v>567</v>
      </c>
      <c r="B568">
        <v>15</v>
      </c>
      <c r="C568" t="s">
        <v>176</v>
      </c>
      <c r="D568" t="s">
        <v>1413</v>
      </c>
      <c r="E568" t="s">
        <v>45</v>
      </c>
      <c r="F568" t="s">
        <v>50</v>
      </c>
      <c r="G568">
        <v>41</v>
      </c>
      <c r="H568">
        <v>7151</v>
      </c>
    </row>
    <row r="569" spans="1:8">
      <c r="A569">
        <v>568</v>
      </c>
      <c r="B569">
        <v>15</v>
      </c>
      <c r="C569" t="s">
        <v>176</v>
      </c>
      <c r="D569" t="s">
        <v>1413</v>
      </c>
      <c r="E569" t="s">
        <v>45</v>
      </c>
      <c r="F569" t="s">
        <v>51</v>
      </c>
      <c r="G569">
        <v>21</v>
      </c>
      <c r="H569">
        <v>7151</v>
      </c>
    </row>
    <row r="570" spans="1:8">
      <c r="A570">
        <v>569</v>
      </c>
      <c r="B570">
        <v>15</v>
      </c>
      <c r="C570" t="s">
        <v>176</v>
      </c>
      <c r="D570" t="s">
        <v>1413</v>
      </c>
      <c r="E570" t="s">
        <v>45</v>
      </c>
      <c r="F570" t="s">
        <v>52</v>
      </c>
      <c r="G570">
        <v>73</v>
      </c>
      <c r="H570">
        <v>7151</v>
      </c>
    </row>
    <row r="571" spans="1:8">
      <c r="A571">
        <v>570</v>
      </c>
      <c r="B571">
        <v>15</v>
      </c>
      <c r="C571" t="s">
        <v>176</v>
      </c>
      <c r="D571" t="s">
        <v>1413</v>
      </c>
      <c r="E571" t="s">
        <v>45</v>
      </c>
      <c r="F571" t="s">
        <v>1272</v>
      </c>
      <c r="G571">
        <v>149</v>
      </c>
      <c r="H571">
        <v>7151</v>
      </c>
    </row>
    <row r="572" spans="1:8">
      <c r="A572">
        <v>571</v>
      </c>
      <c r="B572">
        <v>15</v>
      </c>
      <c r="C572" t="s">
        <v>176</v>
      </c>
      <c r="D572" t="s">
        <v>3582</v>
      </c>
      <c r="E572" t="s">
        <v>3706</v>
      </c>
      <c r="F572" t="s">
        <v>249</v>
      </c>
      <c r="G572">
        <v>1</v>
      </c>
      <c r="H572">
        <v>18</v>
      </c>
    </row>
    <row r="573" spans="1:8">
      <c r="A573">
        <v>572</v>
      </c>
      <c r="B573">
        <v>15</v>
      </c>
      <c r="C573" t="s">
        <v>176</v>
      </c>
      <c r="D573" t="s">
        <v>3582</v>
      </c>
      <c r="E573" t="s">
        <v>3706</v>
      </c>
      <c r="F573" t="s">
        <v>1272</v>
      </c>
      <c r="G573">
        <v>1</v>
      </c>
      <c r="H573">
        <v>18</v>
      </c>
    </row>
    <row r="574" spans="1:8">
      <c r="A574">
        <v>573</v>
      </c>
      <c r="B574">
        <v>15</v>
      </c>
      <c r="C574" t="s">
        <v>176</v>
      </c>
      <c r="D574" t="s">
        <v>3582</v>
      </c>
      <c r="E574" t="s">
        <v>1280</v>
      </c>
      <c r="F574" t="s">
        <v>49</v>
      </c>
      <c r="G574">
        <v>1</v>
      </c>
      <c r="H574">
        <v>18</v>
      </c>
    </row>
    <row r="575" spans="1:8">
      <c r="A575">
        <v>574</v>
      </c>
      <c r="B575">
        <v>15</v>
      </c>
      <c r="C575" t="s">
        <v>176</v>
      </c>
      <c r="D575" t="s">
        <v>3582</v>
      </c>
      <c r="E575" t="s">
        <v>1280</v>
      </c>
      <c r="F575" t="s">
        <v>50</v>
      </c>
      <c r="G575">
        <v>2</v>
      </c>
      <c r="H575">
        <v>18</v>
      </c>
    </row>
    <row r="576" spans="1:8">
      <c r="A576">
        <v>575</v>
      </c>
      <c r="B576">
        <v>15</v>
      </c>
      <c r="C576" t="s">
        <v>176</v>
      </c>
      <c r="D576" t="s">
        <v>3582</v>
      </c>
      <c r="E576" t="s">
        <v>1280</v>
      </c>
      <c r="F576" t="s">
        <v>52</v>
      </c>
      <c r="G576">
        <v>3</v>
      </c>
      <c r="H576">
        <v>18</v>
      </c>
    </row>
    <row r="577" spans="1:8">
      <c r="A577">
        <v>576</v>
      </c>
      <c r="B577">
        <v>15</v>
      </c>
      <c r="C577" t="s">
        <v>176</v>
      </c>
      <c r="D577" t="s">
        <v>3582</v>
      </c>
      <c r="E577" t="s">
        <v>1281</v>
      </c>
      <c r="F577" t="s">
        <v>52</v>
      </c>
      <c r="G577">
        <v>3</v>
      </c>
      <c r="H577">
        <v>18</v>
      </c>
    </row>
    <row r="578" spans="1:8">
      <c r="A578">
        <v>577</v>
      </c>
      <c r="B578">
        <v>15</v>
      </c>
      <c r="C578" t="s">
        <v>176</v>
      </c>
      <c r="D578" t="s">
        <v>3582</v>
      </c>
      <c r="E578" t="s">
        <v>1281</v>
      </c>
      <c r="F578" t="s">
        <v>1272</v>
      </c>
      <c r="G578">
        <v>7</v>
      </c>
      <c r="H578">
        <v>18</v>
      </c>
    </row>
    <row r="579" spans="1:8">
      <c r="A579">
        <v>578</v>
      </c>
      <c r="B579">
        <v>15</v>
      </c>
      <c r="C579" t="s">
        <v>176</v>
      </c>
      <c r="D579" t="s">
        <v>3583</v>
      </c>
      <c r="E579" t="s">
        <v>3706</v>
      </c>
      <c r="F579" t="s">
        <v>249</v>
      </c>
      <c r="G579">
        <v>4</v>
      </c>
      <c r="H579">
        <v>62</v>
      </c>
    </row>
    <row r="580" spans="1:8">
      <c r="A580">
        <v>579</v>
      </c>
      <c r="B580">
        <v>15</v>
      </c>
      <c r="C580" t="s">
        <v>176</v>
      </c>
      <c r="D580" t="s">
        <v>3583</v>
      </c>
      <c r="E580" t="s">
        <v>1280</v>
      </c>
      <c r="F580" t="s">
        <v>48</v>
      </c>
      <c r="G580">
        <v>1</v>
      </c>
      <c r="H580">
        <v>62</v>
      </c>
    </row>
    <row r="581" spans="1:8">
      <c r="A581">
        <v>580</v>
      </c>
      <c r="B581">
        <v>15</v>
      </c>
      <c r="C581" t="s">
        <v>176</v>
      </c>
      <c r="D581" t="s">
        <v>3583</v>
      </c>
      <c r="E581" t="s">
        <v>1280</v>
      </c>
      <c r="F581" t="s">
        <v>49</v>
      </c>
      <c r="G581">
        <v>2</v>
      </c>
      <c r="H581">
        <v>62</v>
      </c>
    </row>
    <row r="582" spans="1:8">
      <c r="A582">
        <v>581</v>
      </c>
      <c r="B582">
        <v>15</v>
      </c>
      <c r="C582" t="s">
        <v>176</v>
      </c>
      <c r="D582" t="s">
        <v>3583</v>
      </c>
      <c r="E582" t="s">
        <v>1280</v>
      </c>
      <c r="F582" t="s">
        <v>50</v>
      </c>
      <c r="G582">
        <v>2</v>
      </c>
      <c r="H582">
        <v>62</v>
      </c>
    </row>
    <row r="583" spans="1:8">
      <c r="A583">
        <v>582</v>
      </c>
      <c r="B583">
        <v>15</v>
      </c>
      <c r="C583" t="s">
        <v>176</v>
      </c>
      <c r="D583" t="s">
        <v>3583</v>
      </c>
      <c r="E583" t="s">
        <v>1280</v>
      </c>
      <c r="F583" t="s">
        <v>52</v>
      </c>
      <c r="G583">
        <v>4</v>
      </c>
      <c r="H583">
        <v>62</v>
      </c>
    </row>
    <row r="584" spans="1:8">
      <c r="A584">
        <v>583</v>
      </c>
      <c r="B584">
        <v>15</v>
      </c>
      <c r="C584" t="s">
        <v>176</v>
      </c>
      <c r="D584" t="s">
        <v>3583</v>
      </c>
      <c r="E584" t="s">
        <v>1280</v>
      </c>
      <c r="F584" t="s">
        <v>1272</v>
      </c>
      <c r="G584">
        <v>9</v>
      </c>
      <c r="H584">
        <v>62</v>
      </c>
    </row>
    <row r="585" spans="1:8">
      <c r="A585">
        <v>584</v>
      </c>
      <c r="B585">
        <v>15</v>
      </c>
      <c r="C585" t="s">
        <v>176</v>
      </c>
      <c r="D585" t="s">
        <v>3583</v>
      </c>
      <c r="E585" t="s">
        <v>1281</v>
      </c>
      <c r="F585" t="s">
        <v>51</v>
      </c>
      <c r="G585">
        <v>1</v>
      </c>
      <c r="H585">
        <v>62</v>
      </c>
    </row>
    <row r="586" spans="1:8">
      <c r="A586">
        <v>585</v>
      </c>
      <c r="B586">
        <v>15</v>
      </c>
      <c r="C586" t="s">
        <v>176</v>
      </c>
      <c r="D586" t="s">
        <v>3583</v>
      </c>
      <c r="E586" t="s">
        <v>1281</v>
      </c>
      <c r="F586" t="s">
        <v>52</v>
      </c>
      <c r="G586">
        <v>8</v>
      </c>
      <c r="H586">
        <v>62</v>
      </c>
    </row>
    <row r="587" spans="1:8">
      <c r="A587">
        <v>586</v>
      </c>
      <c r="B587">
        <v>15</v>
      </c>
      <c r="C587" t="s">
        <v>176</v>
      </c>
      <c r="D587" t="s">
        <v>3583</v>
      </c>
      <c r="E587" t="s">
        <v>1281</v>
      </c>
      <c r="F587" t="s">
        <v>1272</v>
      </c>
      <c r="G587">
        <v>31</v>
      </c>
      <c r="H587">
        <v>62</v>
      </c>
    </row>
    <row r="588" spans="1:8">
      <c r="A588">
        <v>587</v>
      </c>
      <c r="B588">
        <v>15</v>
      </c>
      <c r="C588" t="s">
        <v>176</v>
      </c>
      <c r="D588" t="s">
        <v>3584</v>
      </c>
      <c r="E588" t="s">
        <v>3706</v>
      </c>
      <c r="F588" t="s">
        <v>249</v>
      </c>
      <c r="G588">
        <v>1</v>
      </c>
      <c r="H588">
        <v>16</v>
      </c>
    </row>
    <row r="589" spans="1:8">
      <c r="A589">
        <v>588</v>
      </c>
      <c r="B589">
        <v>15</v>
      </c>
      <c r="C589" t="s">
        <v>176</v>
      </c>
      <c r="D589" t="s">
        <v>3584</v>
      </c>
      <c r="E589" t="s">
        <v>1280</v>
      </c>
      <c r="F589" t="s">
        <v>49</v>
      </c>
      <c r="G589">
        <v>1</v>
      </c>
      <c r="H589">
        <v>16</v>
      </c>
    </row>
    <row r="590" spans="1:8">
      <c r="A590">
        <v>589</v>
      </c>
      <c r="B590">
        <v>15</v>
      </c>
      <c r="C590" t="s">
        <v>176</v>
      </c>
      <c r="D590" t="s">
        <v>3584</v>
      </c>
      <c r="E590" t="s">
        <v>1280</v>
      </c>
      <c r="F590" t="s">
        <v>50</v>
      </c>
      <c r="G590">
        <v>1</v>
      </c>
      <c r="H590">
        <v>16</v>
      </c>
    </row>
    <row r="591" spans="1:8">
      <c r="A591">
        <v>590</v>
      </c>
      <c r="B591">
        <v>15</v>
      </c>
      <c r="C591" t="s">
        <v>176</v>
      </c>
      <c r="D591" t="s">
        <v>3584</v>
      </c>
      <c r="E591" t="s">
        <v>1280</v>
      </c>
      <c r="F591" t="s">
        <v>52</v>
      </c>
      <c r="G591">
        <v>2</v>
      </c>
      <c r="H591">
        <v>16</v>
      </c>
    </row>
    <row r="592" spans="1:8">
      <c r="A592">
        <v>591</v>
      </c>
      <c r="B592">
        <v>15</v>
      </c>
      <c r="C592" t="s">
        <v>176</v>
      </c>
      <c r="D592" t="s">
        <v>3584</v>
      </c>
      <c r="E592" t="s">
        <v>1280</v>
      </c>
      <c r="F592" t="s">
        <v>1272</v>
      </c>
      <c r="G592">
        <v>2</v>
      </c>
      <c r="H592">
        <v>16</v>
      </c>
    </row>
    <row r="593" spans="1:8">
      <c r="A593">
        <v>592</v>
      </c>
      <c r="B593">
        <v>15</v>
      </c>
      <c r="C593" t="s">
        <v>176</v>
      </c>
      <c r="D593" t="s">
        <v>3584</v>
      </c>
      <c r="E593" t="s">
        <v>1281</v>
      </c>
      <c r="F593" t="s">
        <v>52</v>
      </c>
      <c r="G593">
        <v>1</v>
      </c>
      <c r="H593">
        <v>16</v>
      </c>
    </row>
    <row r="594" spans="1:8">
      <c r="A594">
        <v>593</v>
      </c>
      <c r="B594">
        <v>15</v>
      </c>
      <c r="C594" t="s">
        <v>176</v>
      </c>
      <c r="D594" t="s">
        <v>3584</v>
      </c>
      <c r="E594" t="s">
        <v>1281</v>
      </c>
      <c r="F594" t="s">
        <v>1272</v>
      </c>
      <c r="G594">
        <v>8</v>
      </c>
      <c r="H594">
        <v>16</v>
      </c>
    </row>
    <row r="595" spans="1:8">
      <c r="A595">
        <v>594</v>
      </c>
      <c r="B595">
        <v>15</v>
      </c>
      <c r="C595" t="s">
        <v>176</v>
      </c>
      <c r="D595" t="s">
        <v>3585</v>
      </c>
      <c r="E595" t="s">
        <v>3706</v>
      </c>
      <c r="F595" t="s">
        <v>249</v>
      </c>
      <c r="G595">
        <v>237</v>
      </c>
      <c r="H595">
        <v>4169</v>
      </c>
    </row>
    <row r="596" spans="1:8">
      <c r="A596">
        <v>595</v>
      </c>
      <c r="B596">
        <v>15</v>
      </c>
      <c r="C596" t="s">
        <v>176</v>
      </c>
      <c r="D596" t="s">
        <v>3585</v>
      </c>
      <c r="E596" t="s">
        <v>3706</v>
      </c>
      <c r="F596" t="s">
        <v>51</v>
      </c>
      <c r="G596">
        <v>1</v>
      </c>
      <c r="H596">
        <v>4169</v>
      </c>
    </row>
    <row r="597" spans="1:8">
      <c r="A597">
        <v>596</v>
      </c>
      <c r="B597">
        <v>15</v>
      </c>
      <c r="C597" t="s">
        <v>176</v>
      </c>
      <c r="D597" t="s">
        <v>3585</v>
      </c>
      <c r="E597" t="s">
        <v>3706</v>
      </c>
      <c r="F597" t="s">
        <v>52</v>
      </c>
      <c r="G597">
        <v>23</v>
      </c>
      <c r="H597">
        <v>4169</v>
      </c>
    </row>
    <row r="598" spans="1:8">
      <c r="A598">
        <v>597</v>
      </c>
      <c r="B598">
        <v>15</v>
      </c>
      <c r="C598" t="s">
        <v>176</v>
      </c>
      <c r="D598" t="s">
        <v>3585</v>
      </c>
      <c r="E598" t="s">
        <v>3706</v>
      </c>
      <c r="F598" t="s">
        <v>1272</v>
      </c>
      <c r="G598">
        <v>265</v>
      </c>
      <c r="H598">
        <v>4169</v>
      </c>
    </row>
    <row r="599" spans="1:8">
      <c r="A599">
        <v>598</v>
      </c>
      <c r="B599">
        <v>15</v>
      </c>
      <c r="C599" t="s">
        <v>176</v>
      </c>
      <c r="D599" t="s">
        <v>3585</v>
      </c>
      <c r="E599" t="s">
        <v>1280</v>
      </c>
      <c r="F599" t="s">
        <v>48</v>
      </c>
      <c r="G599">
        <v>74</v>
      </c>
      <c r="H599">
        <v>4169</v>
      </c>
    </row>
    <row r="600" spans="1:8">
      <c r="A600">
        <v>599</v>
      </c>
      <c r="B600">
        <v>15</v>
      </c>
      <c r="C600" t="s">
        <v>176</v>
      </c>
      <c r="D600" t="s">
        <v>3585</v>
      </c>
      <c r="E600" t="s">
        <v>1280</v>
      </c>
      <c r="F600" t="s">
        <v>49</v>
      </c>
      <c r="G600">
        <v>248</v>
      </c>
      <c r="H600">
        <v>4169</v>
      </c>
    </row>
    <row r="601" spans="1:8">
      <c r="A601">
        <v>600</v>
      </c>
      <c r="B601">
        <v>15</v>
      </c>
      <c r="C601" t="s">
        <v>176</v>
      </c>
      <c r="D601" t="s">
        <v>3585</v>
      </c>
      <c r="E601" t="s">
        <v>1280</v>
      </c>
      <c r="F601" t="s">
        <v>50</v>
      </c>
      <c r="G601">
        <v>242</v>
      </c>
      <c r="H601">
        <v>4169</v>
      </c>
    </row>
    <row r="602" spans="1:8">
      <c r="A602">
        <v>601</v>
      </c>
      <c r="B602">
        <v>15</v>
      </c>
      <c r="C602" t="s">
        <v>176</v>
      </c>
      <c r="D602" t="s">
        <v>3585</v>
      </c>
      <c r="E602" t="s">
        <v>1280</v>
      </c>
      <c r="F602" t="s">
        <v>51</v>
      </c>
      <c r="G602">
        <v>103</v>
      </c>
      <c r="H602">
        <v>4169</v>
      </c>
    </row>
    <row r="603" spans="1:8">
      <c r="A603">
        <v>602</v>
      </c>
      <c r="B603">
        <v>15</v>
      </c>
      <c r="C603" t="s">
        <v>176</v>
      </c>
      <c r="D603" t="s">
        <v>3585</v>
      </c>
      <c r="E603" t="s">
        <v>1280</v>
      </c>
      <c r="F603" t="s">
        <v>52</v>
      </c>
      <c r="G603">
        <v>213</v>
      </c>
      <c r="H603">
        <v>4169</v>
      </c>
    </row>
    <row r="604" spans="1:8">
      <c r="A604">
        <v>603</v>
      </c>
      <c r="B604">
        <v>15</v>
      </c>
      <c r="C604" t="s">
        <v>176</v>
      </c>
      <c r="D604" t="s">
        <v>3585</v>
      </c>
      <c r="E604" t="s">
        <v>1280</v>
      </c>
      <c r="F604" t="s">
        <v>1272</v>
      </c>
      <c r="G604">
        <v>214</v>
      </c>
      <c r="H604">
        <v>4169</v>
      </c>
    </row>
    <row r="605" spans="1:8">
      <c r="A605">
        <v>604</v>
      </c>
      <c r="B605">
        <v>15</v>
      </c>
      <c r="C605" t="s">
        <v>176</v>
      </c>
      <c r="D605" t="s">
        <v>3585</v>
      </c>
      <c r="E605" t="s">
        <v>1281</v>
      </c>
      <c r="F605" t="s">
        <v>48</v>
      </c>
      <c r="G605">
        <v>3</v>
      </c>
      <c r="H605">
        <v>4169</v>
      </c>
    </row>
    <row r="606" spans="1:8">
      <c r="A606">
        <v>605</v>
      </c>
      <c r="B606">
        <v>15</v>
      </c>
      <c r="C606" t="s">
        <v>176</v>
      </c>
      <c r="D606" t="s">
        <v>3585</v>
      </c>
      <c r="E606" t="s">
        <v>1281</v>
      </c>
      <c r="F606" t="s">
        <v>49</v>
      </c>
      <c r="G606">
        <v>8</v>
      </c>
      <c r="H606">
        <v>4169</v>
      </c>
    </row>
    <row r="607" spans="1:8">
      <c r="A607">
        <v>606</v>
      </c>
      <c r="B607">
        <v>15</v>
      </c>
      <c r="C607" t="s">
        <v>176</v>
      </c>
      <c r="D607" t="s">
        <v>3585</v>
      </c>
      <c r="E607" t="s">
        <v>1281</v>
      </c>
      <c r="F607" t="s">
        <v>50</v>
      </c>
      <c r="G607">
        <v>11</v>
      </c>
      <c r="H607">
        <v>4169</v>
      </c>
    </row>
    <row r="608" spans="1:8">
      <c r="A608">
        <v>607</v>
      </c>
      <c r="B608">
        <v>15</v>
      </c>
      <c r="C608" t="s">
        <v>176</v>
      </c>
      <c r="D608" t="s">
        <v>3585</v>
      </c>
      <c r="E608" t="s">
        <v>1281</v>
      </c>
      <c r="F608" t="s">
        <v>51</v>
      </c>
      <c r="G608">
        <v>26</v>
      </c>
      <c r="H608">
        <v>4169</v>
      </c>
    </row>
    <row r="609" spans="1:8">
      <c r="A609">
        <v>608</v>
      </c>
      <c r="B609">
        <v>15</v>
      </c>
      <c r="C609" t="s">
        <v>176</v>
      </c>
      <c r="D609" t="s">
        <v>3585</v>
      </c>
      <c r="E609" t="s">
        <v>1281</v>
      </c>
      <c r="F609" t="s">
        <v>52</v>
      </c>
      <c r="G609">
        <v>361</v>
      </c>
      <c r="H609">
        <v>4169</v>
      </c>
    </row>
    <row r="610" spans="1:8">
      <c r="A610">
        <v>609</v>
      </c>
      <c r="B610">
        <v>15</v>
      </c>
      <c r="C610" t="s">
        <v>176</v>
      </c>
      <c r="D610" t="s">
        <v>3585</v>
      </c>
      <c r="E610" t="s">
        <v>1281</v>
      </c>
      <c r="F610" t="s">
        <v>1272</v>
      </c>
      <c r="G610">
        <v>2117</v>
      </c>
      <c r="H610">
        <v>4169</v>
      </c>
    </row>
    <row r="611" spans="1:8">
      <c r="A611">
        <v>610</v>
      </c>
      <c r="B611">
        <v>15</v>
      </c>
      <c r="C611" t="s">
        <v>176</v>
      </c>
      <c r="D611" t="s">
        <v>3585</v>
      </c>
      <c r="E611" t="s">
        <v>45</v>
      </c>
      <c r="F611" t="s">
        <v>48</v>
      </c>
      <c r="G611">
        <v>18</v>
      </c>
      <c r="H611">
        <v>4169</v>
      </c>
    </row>
    <row r="612" spans="1:8">
      <c r="A612">
        <v>611</v>
      </c>
      <c r="B612">
        <v>15</v>
      </c>
      <c r="C612" t="s">
        <v>176</v>
      </c>
      <c r="D612" t="s">
        <v>3585</v>
      </c>
      <c r="E612" t="s">
        <v>45</v>
      </c>
      <c r="F612" t="s">
        <v>49</v>
      </c>
      <c r="G612">
        <v>1</v>
      </c>
      <c r="H612">
        <v>4169</v>
      </c>
    </row>
    <row r="613" spans="1:8">
      <c r="A613">
        <v>612</v>
      </c>
      <c r="B613">
        <v>15</v>
      </c>
      <c r="C613" t="s">
        <v>176</v>
      </c>
      <c r="D613" t="s">
        <v>3585</v>
      </c>
      <c r="E613" t="s">
        <v>45</v>
      </c>
      <c r="F613" t="s">
        <v>1272</v>
      </c>
      <c r="G613">
        <v>4</v>
      </c>
      <c r="H613">
        <v>4169</v>
      </c>
    </row>
    <row r="614" spans="1:8">
      <c r="A614">
        <v>613</v>
      </c>
      <c r="B614">
        <v>15</v>
      </c>
      <c r="C614" t="s">
        <v>176</v>
      </c>
      <c r="D614" t="s">
        <v>3586</v>
      </c>
      <c r="E614" t="s">
        <v>3706</v>
      </c>
      <c r="F614" t="s">
        <v>249</v>
      </c>
      <c r="G614">
        <v>70718</v>
      </c>
      <c r="H614">
        <v>1112064</v>
      </c>
    </row>
    <row r="615" spans="1:8">
      <c r="A615">
        <v>614</v>
      </c>
      <c r="B615">
        <v>15</v>
      </c>
      <c r="C615" t="s">
        <v>176</v>
      </c>
      <c r="D615" t="s">
        <v>3586</v>
      </c>
      <c r="E615" t="s">
        <v>3706</v>
      </c>
      <c r="F615" t="s">
        <v>48</v>
      </c>
      <c r="G615">
        <v>14</v>
      </c>
      <c r="H615">
        <v>1112064</v>
      </c>
    </row>
    <row r="616" spans="1:8">
      <c r="A616">
        <v>615</v>
      </c>
      <c r="B616">
        <v>15</v>
      </c>
      <c r="C616" t="s">
        <v>176</v>
      </c>
      <c r="D616" t="s">
        <v>3586</v>
      </c>
      <c r="E616" t="s">
        <v>3706</v>
      </c>
      <c r="F616" t="s">
        <v>49</v>
      </c>
      <c r="G616">
        <v>89</v>
      </c>
      <c r="H616">
        <v>1112064</v>
      </c>
    </row>
    <row r="617" spans="1:8">
      <c r="A617">
        <v>616</v>
      </c>
      <c r="B617">
        <v>15</v>
      </c>
      <c r="C617" t="s">
        <v>176</v>
      </c>
      <c r="D617" t="s">
        <v>3586</v>
      </c>
      <c r="E617" t="s">
        <v>3706</v>
      </c>
      <c r="F617" t="s">
        <v>50</v>
      </c>
      <c r="G617">
        <v>191</v>
      </c>
      <c r="H617">
        <v>1112064</v>
      </c>
    </row>
    <row r="618" spans="1:8">
      <c r="A618">
        <v>617</v>
      </c>
      <c r="B618">
        <v>15</v>
      </c>
      <c r="C618" t="s">
        <v>176</v>
      </c>
      <c r="D618" t="s">
        <v>3586</v>
      </c>
      <c r="E618" t="s">
        <v>3706</v>
      </c>
      <c r="F618" t="s">
        <v>51</v>
      </c>
      <c r="G618">
        <v>153</v>
      </c>
      <c r="H618">
        <v>1112064</v>
      </c>
    </row>
    <row r="619" spans="1:8">
      <c r="A619">
        <v>618</v>
      </c>
      <c r="B619">
        <v>15</v>
      </c>
      <c r="C619" t="s">
        <v>176</v>
      </c>
      <c r="D619" t="s">
        <v>3586</v>
      </c>
      <c r="E619" t="s">
        <v>3706</v>
      </c>
      <c r="F619" t="s">
        <v>52</v>
      </c>
      <c r="G619">
        <v>1050</v>
      </c>
      <c r="H619">
        <v>1112064</v>
      </c>
    </row>
    <row r="620" spans="1:8">
      <c r="A620">
        <v>619</v>
      </c>
      <c r="B620">
        <v>15</v>
      </c>
      <c r="C620" t="s">
        <v>176</v>
      </c>
      <c r="D620" t="s">
        <v>3586</v>
      </c>
      <c r="E620" t="s">
        <v>3706</v>
      </c>
      <c r="F620" t="s">
        <v>1272</v>
      </c>
      <c r="G620">
        <v>7231</v>
      </c>
      <c r="H620">
        <v>1112064</v>
      </c>
    </row>
    <row r="621" spans="1:8">
      <c r="A621">
        <v>620</v>
      </c>
      <c r="B621">
        <v>15</v>
      </c>
      <c r="C621" t="s">
        <v>176</v>
      </c>
      <c r="D621" t="s">
        <v>3586</v>
      </c>
      <c r="E621" t="s">
        <v>1280</v>
      </c>
      <c r="F621" t="s">
        <v>48</v>
      </c>
      <c r="G621">
        <v>27986</v>
      </c>
      <c r="H621">
        <v>1112064</v>
      </c>
    </row>
    <row r="622" spans="1:8">
      <c r="A622">
        <v>621</v>
      </c>
      <c r="B622">
        <v>15</v>
      </c>
      <c r="C622" t="s">
        <v>176</v>
      </c>
      <c r="D622" t="s">
        <v>3586</v>
      </c>
      <c r="E622" t="s">
        <v>1280</v>
      </c>
      <c r="F622" t="s">
        <v>49</v>
      </c>
      <c r="G622">
        <v>84913</v>
      </c>
      <c r="H622">
        <v>1112064</v>
      </c>
    </row>
    <row r="623" spans="1:8">
      <c r="A623">
        <v>622</v>
      </c>
      <c r="B623">
        <v>15</v>
      </c>
      <c r="C623" t="s">
        <v>176</v>
      </c>
      <c r="D623" t="s">
        <v>3586</v>
      </c>
      <c r="E623" t="s">
        <v>1280</v>
      </c>
      <c r="F623" t="s">
        <v>50</v>
      </c>
      <c r="G623">
        <v>72639</v>
      </c>
      <c r="H623">
        <v>1112064</v>
      </c>
    </row>
    <row r="624" spans="1:8">
      <c r="A624">
        <v>623</v>
      </c>
      <c r="B624">
        <v>15</v>
      </c>
      <c r="C624" t="s">
        <v>176</v>
      </c>
      <c r="D624" t="s">
        <v>3586</v>
      </c>
      <c r="E624" t="s">
        <v>1280</v>
      </c>
      <c r="F624" t="s">
        <v>51</v>
      </c>
      <c r="G624">
        <v>29463</v>
      </c>
      <c r="H624">
        <v>1112064</v>
      </c>
    </row>
    <row r="625" spans="1:8">
      <c r="A625">
        <v>624</v>
      </c>
      <c r="B625">
        <v>15</v>
      </c>
      <c r="C625" t="s">
        <v>176</v>
      </c>
      <c r="D625" t="s">
        <v>3586</v>
      </c>
      <c r="E625" t="s">
        <v>1280</v>
      </c>
      <c r="F625" t="s">
        <v>52</v>
      </c>
      <c r="G625">
        <v>48737</v>
      </c>
      <c r="H625">
        <v>1112064</v>
      </c>
    </row>
    <row r="626" spans="1:8">
      <c r="A626">
        <v>625</v>
      </c>
      <c r="B626">
        <v>15</v>
      </c>
      <c r="C626" t="s">
        <v>176</v>
      </c>
      <c r="D626" t="s">
        <v>3586</v>
      </c>
      <c r="E626" t="s">
        <v>1280</v>
      </c>
      <c r="F626" t="s">
        <v>1272</v>
      </c>
      <c r="G626">
        <v>32919</v>
      </c>
      <c r="H626">
        <v>1112064</v>
      </c>
    </row>
    <row r="627" spans="1:8">
      <c r="A627">
        <v>626</v>
      </c>
      <c r="B627">
        <v>15</v>
      </c>
      <c r="C627" t="s">
        <v>176</v>
      </c>
      <c r="D627" t="s">
        <v>3586</v>
      </c>
      <c r="E627" t="s">
        <v>1281</v>
      </c>
      <c r="F627" t="s">
        <v>48</v>
      </c>
      <c r="G627">
        <v>1867</v>
      </c>
      <c r="H627">
        <v>1112064</v>
      </c>
    </row>
    <row r="628" spans="1:8">
      <c r="A628">
        <v>627</v>
      </c>
      <c r="B628">
        <v>15</v>
      </c>
      <c r="C628" t="s">
        <v>176</v>
      </c>
      <c r="D628" t="s">
        <v>3586</v>
      </c>
      <c r="E628" t="s">
        <v>1281</v>
      </c>
      <c r="F628" t="s">
        <v>49</v>
      </c>
      <c r="G628">
        <v>2941</v>
      </c>
      <c r="H628">
        <v>1112064</v>
      </c>
    </row>
    <row r="629" spans="1:8">
      <c r="A629">
        <v>628</v>
      </c>
      <c r="B629">
        <v>15</v>
      </c>
      <c r="C629" t="s">
        <v>176</v>
      </c>
      <c r="D629" t="s">
        <v>3586</v>
      </c>
      <c r="E629" t="s">
        <v>1281</v>
      </c>
      <c r="F629" t="s">
        <v>50</v>
      </c>
      <c r="G629">
        <v>4857</v>
      </c>
      <c r="H629">
        <v>1112064</v>
      </c>
    </row>
    <row r="630" spans="1:8">
      <c r="A630">
        <v>629</v>
      </c>
      <c r="B630">
        <v>15</v>
      </c>
      <c r="C630" t="s">
        <v>176</v>
      </c>
      <c r="D630" t="s">
        <v>3586</v>
      </c>
      <c r="E630" t="s">
        <v>1281</v>
      </c>
      <c r="F630" t="s">
        <v>51</v>
      </c>
      <c r="G630">
        <v>9747</v>
      </c>
      <c r="H630">
        <v>1112064</v>
      </c>
    </row>
    <row r="631" spans="1:8">
      <c r="A631">
        <v>630</v>
      </c>
      <c r="B631">
        <v>15</v>
      </c>
      <c r="C631" t="s">
        <v>176</v>
      </c>
      <c r="D631" t="s">
        <v>3586</v>
      </c>
      <c r="E631" t="s">
        <v>1281</v>
      </c>
      <c r="F631" t="s">
        <v>52</v>
      </c>
      <c r="G631">
        <v>75923</v>
      </c>
      <c r="H631">
        <v>1112064</v>
      </c>
    </row>
    <row r="632" spans="1:8">
      <c r="A632">
        <v>631</v>
      </c>
      <c r="B632">
        <v>15</v>
      </c>
      <c r="C632" t="s">
        <v>176</v>
      </c>
      <c r="D632" t="s">
        <v>3586</v>
      </c>
      <c r="E632" t="s">
        <v>1281</v>
      </c>
      <c r="F632" t="s">
        <v>1272</v>
      </c>
      <c r="G632">
        <v>637991</v>
      </c>
      <c r="H632">
        <v>1112064</v>
      </c>
    </row>
    <row r="633" spans="1:8">
      <c r="A633">
        <v>632</v>
      </c>
      <c r="B633">
        <v>15</v>
      </c>
      <c r="C633" t="s">
        <v>176</v>
      </c>
      <c r="D633" t="s">
        <v>3586</v>
      </c>
      <c r="E633" t="s">
        <v>45</v>
      </c>
      <c r="F633" t="s">
        <v>48</v>
      </c>
      <c r="G633">
        <v>1678</v>
      </c>
      <c r="H633">
        <v>1112064</v>
      </c>
    </row>
    <row r="634" spans="1:8">
      <c r="A634">
        <v>633</v>
      </c>
      <c r="B634">
        <v>15</v>
      </c>
      <c r="C634" t="s">
        <v>176</v>
      </c>
      <c r="D634" t="s">
        <v>3586</v>
      </c>
      <c r="E634" t="s">
        <v>45</v>
      </c>
      <c r="F634" t="s">
        <v>49</v>
      </c>
      <c r="G634">
        <v>78</v>
      </c>
      <c r="H634">
        <v>1112064</v>
      </c>
    </row>
    <row r="635" spans="1:8">
      <c r="A635">
        <v>634</v>
      </c>
      <c r="B635">
        <v>15</v>
      </c>
      <c r="C635" t="s">
        <v>176</v>
      </c>
      <c r="D635" t="s">
        <v>3586</v>
      </c>
      <c r="E635" t="s">
        <v>45</v>
      </c>
      <c r="F635" t="s">
        <v>50</v>
      </c>
      <c r="G635">
        <v>54</v>
      </c>
      <c r="H635">
        <v>1112064</v>
      </c>
    </row>
    <row r="636" spans="1:8">
      <c r="A636">
        <v>635</v>
      </c>
      <c r="B636">
        <v>15</v>
      </c>
      <c r="C636" t="s">
        <v>176</v>
      </c>
      <c r="D636" t="s">
        <v>3586</v>
      </c>
      <c r="E636" t="s">
        <v>45</v>
      </c>
      <c r="F636" t="s">
        <v>51</v>
      </c>
      <c r="G636">
        <v>26</v>
      </c>
      <c r="H636">
        <v>1112064</v>
      </c>
    </row>
    <row r="637" spans="1:8">
      <c r="A637">
        <v>636</v>
      </c>
      <c r="B637">
        <v>15</v>
      </c>
      <c r="C637" t="s">
        <v>176</v>
      </c>
      <c r="D637" t="s">
        <v>3586</v>
      </c>
      <c r="E637" t="s">
        <v>45</v>
      </c>
      <c r="F637" t="s">
        <v>52</v>
      </c>
      <c r="G637">
        <v>189</v>
      </c>
      <c r="H637">
        <v>1112064</v>
      </c>
    </row>
    <row r="638" spans="1:8">
      <c r="A638">
        <v>637</v>
      </c>
      <c r="B638">
        <v>15</v>
      </c>
      <c r="C638" t="s">
        <v>176</v>
      </c>
      <c r="D638" t="s">
        <v>3586</v>
      </c>
      <c r="E638" t="s">
        <v>45</v>
      </c>
      <c r="F638" t="s">
        <v>1272</v>
      </c>
      <c r="G638">
        <v>610</v>
      </c>
      <c r="H638">
        <v>1112064</v>
      </c>
    </row>
    <row r="639" spans="1:8">
      <c r="A639">
        <v>638</v>
      </c>
      <c r="B639">
        <v>15</v>
      </c>
      <c r="C639" t="s">
        <v>176</v>
      </c>
      <c r="D639" t="s">
        <v>45</v>
      </c>
      <c r="E639" t="s">
        <v>3706</v>
      </c>
      <c r="F639" t="s">
        <v>249</v>
      </c>
      <c r="G639">
        <v>539</v>
      </c>
    </row>
    <row r="640" spans="1:8">
      <c r="A640">
        <v>639</v>
      </c>
      <c r="B640">
        <v>15</v>
      </c>
      <c r="C640" t="s">
        <v>176</v>
      </c>
      <c r="D640" t="s">
        <v>45</v>
      </c>
      <c r="E640" t="s">
        <v>3706</v>
      </c>
      <c r="F640" t="s">
        <v>49</v>
      </c>
      <c r="G640">
        <v>1</v>
      </c>
    </row>
    <row r="641" spans="1:7">
      <c r="A641">
        <v>640</v>
      </c>
      <c r="B641">
        <v>15</v>
      </c>
      <c r="C641" t="s">
        <v>176</v>
      </c>
      <c r="D641" t="s">
        <v>45</v>
      </c>
      <c r="E641" t="s">
        <v>3706</v>
      </c>
      <c r="F641" t="s">
        <v>50</v>
      </c>
      <c r="G641">
        <v>3</v>
      </c>
    </row>
    <row r="642" spans="1:7">
      <c r="A642">
        <v>641</v>
      </c>
      <c r="B642">
        <v>15</v>
      </c>
      <c r="C642" t="s">
        <v>176</v>
      </c>
      <c r="D642" t="s">
        <v>45</v>
      </c>
      <c r="E642" t="s">
        <v>3706</v>
      </c>
      <c r="F642" t="s">
        <v>52</v>
      </c>
      <c r="G642">
        <v>1780</v>
      </c>
    </row>
    <row r="643" spans="1:7">
      <c r="A643">
        <v>642</v>
      </c>
      <c r="B643">
        <v>15</v>
      </c>
      <c r="C643" t="s">
        <v>176</v>
      </c>
      <c r="D643" t="s">
        <v>45</v>
      </c>
      <c r="E643" t="s">
        <v>3706</v>
      </c>
      <c r="F643" t="s">
        <v>1272</v>
      </c>
      <c r="G643">
        <v>74</v>
      </c>
    </row>
    <row r="644" spans="1:7">
      <c r="A644">
        <v>643</v>
      </c>
      <c r="B644">
        <v>15</v>
      </c>
      <c r="C644" t="s">
        <v>176</v>
      </c>
      <c r="D644" t="s">
        <v>45</v>
      </c>
      <c r="E644" t="s">
        <v>1280</v>
      </c>
      <c r="F644" t="s">
        <v>48</v>
      </c>
      <c r="G644">
        <v>14</v>
      </c>
    </row>
    <row r="645" spans="1:7">
      <c r="A645">
        <v>644</v>
      </c>
      <c r="B645">
        <v>15</v>
      </c>
      <c r="C645" t="s">
        <v>176</v>
      </c>
      <c r="D645" t="s">
        <v>45</v>
      </c>
      <c r="E645" t="s">
        <v>1280</v>
      </c>
      <c r="F645" t="s">
        <v>49</v>
      </c>
      <c r="G645">
        <v>49</v>
      </c>
    </row>
    <row r="646" spans="1:7">
      <c r="A646">
        <v>645</v>
      </c>
      <c r="B646">
        <v>15</v>
      </c>
      <c r="C646" t="s">
        <v>176</v>
      </c>
      <c r="D646" t="s">
        <v>45</v>
      </c>
      <c r="E646" t="s">
        <v>1280</v>
      </c>
      <c r="F646" t="s">
        <v>50</v>
      </c>
      <c r="G646">
        <v>45</v>
      </c>
    </row>
    <row r="647" spans="1:7">
      <c r="A647">
        <v>646</v>
      </c>
      <c r="B647">
        <v>15</v>
      </c>
      <c r="C647" t="s">
        <v>176</v>
      </c>
      <c r="D647" t="s">
        <v>45</v>
      </c>
      <c r="E647" t="s">
        <v>1280</v>
      </c>
      <c r="F647" t="s">
        <v>51</v>
      </c>
      <c r="G647">
        <v>26</v>
      </c>
    </row>
    <row r="648" spans="1:7">
      <c r="A648">
        <v>647</v>
      </c>
      <c r="B648">
        <v>15</v>
      </c>
      <c r="C648" t="s">
        <v>176</v>
      </c>
      <c r="D648" t="s">
        <v>45</v>
      </c>
      <c r="E648" t="s">
        <v>1280</v>
      </c>
      <c r="F648" t="s">
        <v>52</v>
      </c>
      <c r="G648">
        <v>44</v>
      </c>
    </row>
    <row r="649" spans="1:7">
      <c r="A649">
        <v>648</v>
      </c>
      <c r="B649">
        <v>15</v>
      </c>
      <c r="C649" t="s">
        <v>176</v>
      </c>
      <c r="D649" t="s">
        <v>45</v>
      </c>
      <c r="E649" t="s">
        <v>1280</v>
      </c>
      <c r="F649" t="s">
        <v>1272</v>
      </c>
      <c r="G649">
        <v>64</v>
      </c>
    </row>
    <row r="650" spans="1:7">
      <c r="A650">
        <v>649</v>
      </c>
      <c r="B650">
        <v>15</v>
      </c>
      <c r="C650" t="s">
        <v>176</v>
      </c>
      <c r="D650" t="s">
        <v>45</v>
      </c>
      <c r="E650" t="s">
        <v>1281</v>
      </c>
      <c r="F650" t="s">
        <v>48</v>
      </c>
      <c r="G650">
        <v>5</v>
      </c>
    </row>
    <row r="651" spans="1:7">
      <c r="A651">
        <v>650</v>
      </c>
      <c r="B651">
        <v>15</v>
      </c>
      <c r="C651" t="s">
        <v>176</v>
      </c>
      <c r="D651" t="s">
        <v>45</v>
      </c>
      <c r="E651" t="s">
        <v>1281</v>
      </c>
      <c r="F651" t="s">
        <v>49</v>
      </c>
      <c r="G651">
        <v>20</v>
      </c>
    </row>
    <row r="652" spans="1:7">
      <c r="A652">
        <v>651</v>
      </c>
      <c r="B652">
        <v>15</v>
      </c>
      <c r="C652" t="s">
        <v>176</v>
      </c>
      <c r="D652" t="s">
        <v>45</v>
      </c>
      <c r="E652" t="s">
        <v>1281</v>
      </c>
      <c r="F652" t="s">
        <v>50</v>
      </c>
      <c r="G652">
        <v>13</v>
      </c>
    </row>
    <row r="653" spans="1:7">
      <c r="A653">
        <v>652</v>
      </c>
      <c r="B653">
        <v>15</v>
      </c>
      <c r="C653" t="s">
        <v>176</v>
      </c>
      <c r="D653" t="s">
        <v>45</v>
      </c>
      <c r="E653" t="s">
        <v>1281</v>
      </c>
      <c r="F653" t="s">
        <v>51</v>
      </c>
      <c r="G653">
        <v>8</v>
      </c>
    </row>
    <row r="654" spans="1:7">
      <c r="A654">
        <v>653</v>
      </c>
      <c r="B654">
        <v>15</v>
      </c>
      <c r="C654" t="s">
        <v>176</v>
      </c>
      <c r="D654" t="s">
        <v>45</v>
      </c>
      <c r="E654" t="s">
        <v>1281</v>
      </c>
      <c r="F654" t="s">
        <v>52</v>
      </c>
      <c r="G654">
        <v>53</v>
      </c>
    </row>
    <row r="655" spans="1:7">
      <c r="A655">
        <v>654</v>
      </c>
      <c r="B655">
        <v>15</v>
      </c>
      <c r="C655" t="s">
        <v>176</v>
      </c>
      <c r="D655" t="s">
        <v>45</v>
      </c>
      <c r="E655" t="s">
        <v>1281</v>
      </c>
      <c r="F655" t="s">
        <v>1272</v>
      </c>
      <c r="G655">
        <v>545</v>
      </c>
    </row>
    <row r="656" spans="1:7">
      <c r="A656">
        <v>655</v>
      </c>
      <c r="B656">
        <v>15</v>
      </c>
      <c r="C656" t="s">
        <v>176</v>
      </c>
      <c r="D656" t="s">
        <v>45</v>
      </c>
      <c r="E656" t="s">
        <v>45</v>
      </c>
      <c r="F656" t="s">
        <v>48</v>
      </c>
      <c r="G656">
        <v>172</v>
      </c>
    </row>
    <row r="657" spans="1:8">
      <c r="A657">
        <v>656</v>
      </c>
      <c r="B657">
        <v>15</v>
      </c>
      <c r="C657" t="s">
        <v>176</v>
      </c>
      <c r="D657" t="s">
        <v>45</v>
      </c>
      <c r="E657" t="s">
        <v>45</v>
      </c>
      <c r="F657" t="s">
        <v>49</v>
      </c>
      <c r="G657">
        <v>502</v>
      </c>
    </row>
    <row r="658" spans="1:8">
      <c r="A658">
        <v>657</v>
      </c>
      <c r="B658">
        <v>15</v>
      </c>
      <c r="C658" t="s">
        <v>176</v>
      </c>
      <c r="D658" t="s">
        <v>45</v>
      </c>
      <c r="E658" t="s">
        <v>45</v>
      </c>
      <c r="F658" t="s">
        <v>50</v>
      </c>
      <c r="G658">
        <v>441</v>
      </c>
    </row>
    <row r="659" spans="1:8">
      <c r="A659">
        <v>658</v>
      </c>
      <c r="B659">
        <v>15</v>
      </c>
      <c r="C659" t="s">
        <v>176</v>
      </c>
      <c r="D659" t="s">
        <v>45</v>
      </c>
      <c r="E659" t="s">
        <v>45</v>
      </c>
      <c r="F659" t="s">
        <v>51</v>
      </c>
      <c r="G659">
        <v>273</v>
      </c>
    </row>
    <row r="660" spans="1:8">
      <c r="A660">
        <v>659</v>
      </c>
      <c r="B660">
        <v>15</v>
      </c>
      <c r="C660" t="s">
        <v>176</v>
      </c>
      <c r="D660" t="s">
        <v>45</v>
      </c>
      <c r="E660" t="s">
        <v>45</v>
      </c>
      <c r="F660" t="s">
        <v>52</v>
      </c>
      <c r="G660">
        <v>1578</v>
      </c>
    </row>
    <row r="661" spans="1:8">
      <c r="A661">
        <v>660</v>
      </c>
      <c r="B661">
        <v>15</v>
      </c>
      <c r="C661" t="s">
        <v>176</v>
      </c>
      <c r="D661" t="s">
        <v>45</v>
      </c>
      <c r="E661" t="s">
        <v>45</v>
      </c>
      <c r="F661" t="s">
        <v>1272</v>
      </c>
      <c r="G661">
        <v>5969</v>
      </c>
    </row>
    <row r="662" spans="1:8">
      <c r="A662">
        <v>661</v>
      </c>
      <c r="B662">
        <v>17</v>
      </c>
      <c r="C662" t="s">
        <v>177</v>
      </c>
      <c r="D662" t="s">
        <v>1413</v>
      </c>
      <c r="E662" t="s">
        <v>3706</v>
      </c>
      <c r="F662" t="s">
        <v>249</v>
      </c>
      <c r="G662">
        <v>3998</v>
      </c>
      <c r="H662">
        <v>55801</v>
      </c>
    </row>
    <row r="663" spans="1:8">
      <c r="A663">
        <v>662</v>
      </c>
      <c r="B663">
        <v>17</v>
      </c>
      <c r="C663" t="s">
        <v>177</v>
      </c>
      <c r="D663" t="s">
        <v>1413</v>
      </c>
      <c r="E663" t="s">
        <v>3706</v>
      </c>
      <c r="F663" t="s">
        <v>48</v>
      </c>
      <c r="G663">
        <v>5</v>
      </c>
      <c r="H663">
        <v>55801</v>
      </c>
    </row>
    <row r="664" spans="1:8">
      <c r="A664">
        <v>663</v>
      </c>
      <c r="B664">
        <v>17</v>
      </c>
      <c r="C664" t="s">
        <v>177</v>
      </c>
      <c r="D664" t="s">
        <v>1413</v>
      </c>
      <c r="E664" t="s">
        <v>3706</v>
      </c>
      <c r="F664" t="s">
        <v>49</v>
      </c>
      <c r="G664">
        <v>12</v>
      </c>
      <c r="H664">
        <v>55801</v>
      </c>
    </row>
    <row r="665" spans="1:8">
      <c r="A665">
        <v>664</v>
      </c>
      <c r="B665">
        <v>17</v>
      </c>
      <c r="C665" t="s">
        <v>177</v>
      </c>
      <c r="D665" t="s">
        <v>1413</v>
      </c>
      <c r="E665" t="s">
        <v>3706</v>
      </c>
      <c r="F665" t="s">
        <v>50</v>
      </c>
      <c r="G665">
        <v>15</v>
      </c>
      <c r="H665">
        <v>55801</v>
      </c>
    </row>
    <row r="666" spans="1:8">
      <c r="A666">
        <v>665</v>
      </c>
      <c r="B666">
        <v>17</v>
      </c>
      <c r="C666" t="s">
        <v>177</v>
      </c>
      <c r="D666" t="s">
        <v>1413</v>
      </c>
      <c r="E666" t="s">
        <v>3706</v>
      </c>
      <c r="F666" t="s">
        <v>51</v>
      </c>
      <c r="G666">
        <v>16</v>
      </c>
      <c r="H666">
        <v>55801</v>
      </c>
    </row>
    <row r="667" spans="1:8">
      <c r="A667">
        <v>666</v>
      </c>
      <c r="B667">
        <v>17</v>
      </c>
      <c r="C667" t="s">
        <v>177</v>
      </c>
      <c r="D667" t="s">
        <v>1413</v>
      </c>
      <c r="E667" t="s">
        <v>3706</v>
      </c>
      <c r="F667" t="s">
        <v>52</v>
      </c>
      <c r="G667">
        <v>22</v>
      </c>
      <c r="H667">
        <v>55801</v>
      </c>
    </row>
    <row r="668" spans="1:8">
      <c r="A668">
        <v>667</v>
      </c>
      <c r="B668">
        <v>17</v>
      </c>
      <c r="C668" t="s">
        <v>177</v>
      </c>
      <c r="D668" t="s">
        <v>1413</v>
      </c>
      <c r="E668" t="s">
        <v>3706</v>
      </c>
      <c r="F668" t="s">
        <v>1272</v>
      </c>
      <c r="G668">
        <v>87</v>
      </c>
      <c r="H668">
        <v>55801</v>
      </c>
    </row>
    <row r="669" spans="1:8">
      <c r="A669">
        <v>668</v>
      </c>
      <c r="B669">
        <v>17</v>
      </c>
      <c r="C669" t="s">
        <v>177</v>
      </c>
      <c r="D669" t="s">
        <v>1413</v>
      </c>
      <c r="E669" t="s">
        <v>1280</v>
      </c>
      <c r="F669" t="s">
        <v>48</v>
      </c>
      <c r="G669">
        <v>1512</v>
      </c>
      <c r="H669">
        <v>55801</v>
      </c>
    </row>
    <row r="670" spans="1:8">
      <c r="A670">
        <v>669</v>
      </c>
      <c r="B670">
        <v>17</v>
      </c>
      <c r="C670" t="s">
        <v>177</v>
      </c>
      <c r="D670" t="s">
        <v>1413</v>
      </c>
      <c r="E670" t="s">
        <v>1280</v>
      </c>
      <c r="F670" t="s">
        <v>49</v>
      </c>
      <c r="G670">
        <v>4186</v>
      </c>
      <c r="H670">
        <v>55801</v>
      </c>
    </row>
    <row r="671" spans="1:8">
      <c r="A671">
        <v>670</v>
      </c>
      <c r="B671">
        <v>17</v>
      </c>
      <c r="C671" t="s">
        <v>177</v>
      </c>
      <c r="D671" t="s">
        <v>1413</v>
      </c>
      <c r="E671" t="s">
        <v>1280</v>
      </c>
      <c r="F671" t="s">
        <v>50</v>
      </c>
      <c r="G671">
        <v>3604</v>
      </c>
      <c r="H671">
        <v>55801</v>
      </c>
    </row>
    <row r="672" spans="1:8">
      <c r="A672">
        <v>671</v>
      </c>
      <c r="B672">
        <v>17</v>
      </c>
      <c r="C672" t="s">
        <v>177</v>
      </c>
      <c r="D672" t="s">
        <v>1413</v>
      </c>
      <c r="E672" t="s">
        <v>1280</v>
      </c>
      <c r="F672" t="s">
        <v>51</v>
      </c>
      <c r="G672">
        <v>1506</v>
      </c>
      <c r="H672">
        <v>55801</v>
      </c>
    </row>
    <row r="673" spans="1:8">
      <c r="A673">
        <v>672</v>
      </c>
      <c r="B673">
        <v>17</v>
      </c>
      <c r="C673" t="s">
        <v>177</v>
      </c>
      <c r="D673" t="s">
        <v>1413</v>
      </c>
      <c r="E673" t="s">
        <v>1280</v>
      </c>
      <c r="F673" t="s">
        <v>52</v>
      </c>
      <c r="G673">
        <v>1792</v>
      </c>
      <c r="H673">
        <v>55801</v>
      </c>
    </row>
    <row r="674" spans="1:8">
      <c r="A674">
        <v>673</v>
      </c>
      <c r="B674">
        <v>17</v>
      </c>
      <c r="C674" t="s">
        <v>177</v>
      </c>
      <c r="D674" t="s">
        <v>1413</v>
      </c>
      <c r="E674" t="s">
        <v>1280</v>
      </c>
      <c r="F674" t="s">
        <v>1272</v>
      </c>
      <c r="G674">
        <v>1127</v>
      </c>
      <c r="H674">
        <v>55801</v>
      </c>
    </row>
    <row r="675" spans="1:8">
      <c r="A675">
        <v>674</v>
      </c>
      <c r="B675">
        <v>17</v>
      </c>
      <c r="C675" t="s">
        <v>177</v>
      </c>
      <c r="D675" t="s">
        <v>1413</v>
      </c>
      <c r="E675" t="s">
        <v>1281</v>
      </c>
      <c r="F675" t="s">
        <v>48</v>
      </c>
      <c r="G675">
        <v>210</v>
      </c>
      <c r="H675">
        <v>55801</v>
      </c>
    </row>
    <row r="676" spans="1:8">
      <c r="A676">
        <v>675</v>
      </c>
      <c r="B676">
        <v>17</v>
      </c>
      <c r="C676" t="s">
        <v>177</v>
      </c>
      <c r="D676" t="s">
        <v>1413</v>
      </c>
      <c r="E676" t="s">
        <v>1281</v>
      </c>
      <c r="F676" t="s">
        <v>49</v>
      </c>
      <c r="G676">
        <v>181</v>
      </c>
      <c r="H676">
        <v>55801</v>
      </c>
    </row>
    <row r="677" spans="1:8">
      <c r="A677">
        <v>676</v>
      </c>
      <c r="B677">
        <v>17</v>
      </c>
      <c r="C677" t="s">
        <v>177</v>
      </c>
      <c r="D677" t="s">
        <v>1413</v>
      </c>
      <c r="E677" t="s">
        <v>1281</v>
      </c>
      <c r="F677" t="s">
        <v>50</v>
      </c>
      <c r="G677">
        <v>364</v>
      </c>
      <c r="H677">
        <v>55801</v>
      </c>
    </row>
    <row r="678" spans="1:8">
      <c r="A678">
        <v>677</v>
      </c>
      <c r="B678">
        <v>17</v>
      </c>
      <c r="C678" t="s">
        <v>177</v>
      </c>
      <c r="D678" t="s">
        <v>1413</v>
      </c>
      <c r="E678" t="s">
        <v>1281</v>
      </c>
      <c r="F678" t="s">
        <v>51</v>
      </c>
      <c r="G678">
        <v>641</v>
      </c>
      <c r="H678">
        <v>55801</v>
      </c>
    </row>
    <row r="679" spans="1:8">
      <c r="A679">
        <v>678</v>
      </c>
      <c r="B679">
        <v>17</v>
      </c>
      <c r="C679" t="s">
        <v>177</v>
      </c>
      <c r="D679" t="s">
        <v>1413</v>
      </c>
      <c r="E679" t="s">
        <v>1281</v>
      </c>
      <c r="F679" t="s">
        <v>52</v>
      </c>
      <c r="G679">
        <v>5353</v>
      </c>
      <c r="H679">
        <v>55801</v>
      </c>
    </row>
    <row r="680" spans="1:8">
      <c r="A680">
        <v>679</v>
      </c>
      <c r="B680">
        <v>17</v>
      </c>
      <c r="C680" t="s">
        <v>177</v>
      </c>
      <c r="D680" t="s">
        <v>1413</v>
      </c>
      <c r="E680" t="s">
        <v>1281</v>
      </c>
      <c r="F680" t="s">
        <v>1272</v>
      </c>
      <c r="G680">
        <v>31093</v>
      </c>
      <c r="H680">
        <v>55801</v>
      </c>
    </row>
    <row r="681" spans="1:8">
      <c r="A681">
        <v>680</v>
      </c>
      <c r="B681">
        <v>17</v>
      </c>
      <c r="C681" t="s">
        <v>177</v>
      </c>
      <c r="D681" t="s">
        <v>1413</v>
      </c>
      <c r="E681" t="s">
        <v>45</v>
      </c>
      <c r="F681" t="s">
        <v>48</v>
      </c>
      <c r="G681">
        <v>37</v>
      </c>
      <c r="H681">
        <v>55801</v>
      </c>
    </row>
    <row r="682" spans="1:8">
      <c r="A682">
        <v>681</v>
      </c>
      <c r="B682">
        <v>17</v>
      </c>
      <c r="C682" t="s">
        <v>177</v>
      </c>
      <c r="D682" t="s">
        <v>1413</v>
      </c>
      <c r="E682" t="s">
        <v>45</v>
      </c>
      <c r="F682" t="s">
        <v>50</v>
      </c>
      <c r="G682">
        <v>3</v>
      </c>
      <c r="H682">
        <v>55801</v>
      </c>
    </row>
    <row r="683" spans="1:8">
      <c r="A683">
        <v>682</v>
      </c>
      <c r="B683">
        <v>17</v>
      </c>
      <c r="C683" t="s">
        <v>177</v>
      </c>
      <c r="D683" t="s">
        <v>1413</v>
      </c>
      <c r="E683" t="s">
        <v>45</v>
      </c>
      <c r="F683" t="s">
        <v>51</v>
      </c>
      <c r="G683">
        <v>3</v>
      </c>
      <c r="H683">
        <v>55801</v>
      </c>
    </row>
    <row r="684" spans="1:8">
      <c r="A684">
        <v>683</v>
      </c>
      <c r="B684">
        <v>17</v>
      </c>
      <c r="C684" t="s">
        <v>177</v>
      </c>
      <c r="D684" t="s">
        <v>1413</v>
      </c>
      <c r="E684" t="s">
        <v>45</v>
      </c>
      <c r="F684" t="s">
        <v>52</v>
      </c>
      <c r="G684">
        <v>4</v>
      </c>
      <c r="H684">
        <v>55801</v>
      </c>
    </row>
    <row r="685" spans="1:8">
      <c r="A685">
        <v>684</v>
      </c>
      <c r="B685">
        <v>17</v>
      </c>
      <c r="C685" t="s">
        <v>177</v>
      </c>
      <c r="D685" t="s">
        <v>1413</v>
      </c>
      <c r="E685" t="s">
        <v>45</v>
      </c>
      <c r="F685" t="s">
        <v>1272</v>
      </c>
      <c r="G685">
        <v>30</v>
      </c>
      <c r="H685">
        <v>55801</v>
      </c>
    </row>
    <row r="686" spans="1:8">
      <c r="A686">
        <v>685</v>
      </c>
      <c r="B686">
        <v>17</v>
      </c>
      <c r="C686" t="s">
        <v>177</v>
      </c>
      <c r="D686" t="s">
        <v>3582</v>
      </c>
      <c r="E686" t="s">
        <v>3706</v>
      </c>
      <c r="F686" t="s">
        <v>249</v>
      </c>
      <c r="G686">
        <v>1</v>
      </c>
      <c r="H686">
        <v>37</v>
      </c>
    </row>
    <row r="687" spans="1:8">
      <c r="A687">
        <v>686</v>
      </c>
      <c r="B687">
        <v>17</v>
      </c>
      <c r="C687" t="s">
        <v>177</v>
      </c>
      <c r="D687" t="s">
        <v>3582</v>
      </c>
      <c r="E687" t="s">
        <v>1280</v>
      </c>
      <c r="F687" t="s">
        <v>48</v>
      </c>
      <c r="G687">
        <v>1</v>
      </c>
      <c r="H687">
        <v>37</v>
      </c>
    </row>
    <row r="688" spans="1:8">
      <c r="A688">
        <v>687</v>
      </c>
      <c r="B688">
        <v>17</v>
      </c>
      <c r="C688" t="s">
        <v>177</v>
      </c>
      <c r="D688" t="s">
        <v>3582</v>
      </c>
      <c r="E688" t="s">
        <v>1280</v>
      </c>
      <c r="F688" t="s">
        <v>52</v>
      </c>
      <c r="G688">
        <v>4</v>
      </c>
      <c r="H688">
        <v>37</v>
      </c>
    </row>
    <row r="689" spans="1:8">
      <c r="A689">
        <v>688</v>
      </c>
      <c r="B689">
        <v>17</v>
      </c>
      <c r="C689" t="s">
        <v>177</v>
      </c>
      <c r="D689" t="s">
        <v>3582</v>
      </c>
      <c r="E689" t="s">
        <v>1280</v>
      </c>
      <c r="F689" t="s">
        <v>1272</v>
      </c>
      <c r="G689">
        <v>11</v>
      </c>
      <c r="H689">
        <v>37</v>
      </c>
    </row>
    <row r="690" spans="1:8">
      <c r="A690">
        <v>689</v>
      </c>
      <c r="B690">
        <v>17</v>
      </c>
      <c r="C690" t="s">
        <v>177</v>
      </c>
      <c r="D690" t="s">
        <v>3582</v>
      </c>
      <c r="E690" t="s">
        <v>1281</v>
      </c>
      <c r="F690" t="s">
        <v>50</v>
      </c>
      <c r="G690">
        <v>1</v>
      </c>
      <c r="H690">
        <v>37</v>
      </c>
    </row>
    <row r="691" spans="1:8">
      <c r="A691">
        <v>690</v>
      </c>
      <c r="B691">
        <v>17</v>
      </c>
      <c r="C691" t="s">
        <v>177</v>
      </c>
      <c r="D691" t="s">
        <v>3582</v>
      </c>
      <c r="E691" t="s">
        <v>1281</v>
      </c>
      <c r="F691" t="s">
        <v>52</v>
      </c>
      <c r="G691">
        <v>2</v>
      </c>
      <c r="H691">
        <v>37</v>
      </c>
    </row>
    <row r="692" spans="1:8">
      <c r="A692">
        <v>691</v>
      </c>
      <c r="B692">
        <v>17</v>
      </c>
      <c r="C692" t="s">
        <v>177</v>
      </c>
      <c r="D692" t="s">
        <v>3582</v>
      </c>
      <c r="E692" t="s">
        <v>1281</v>
      </c>
      <c r="F692" t="s">
        <v>1272</v>
      </c>
      <c r="G692">
        <v>16</v>
      </c>
      <c r="H692">
        <v>37</v>
      </c>
    </row>
    <row r="693" spans="1:8">
      <c r="A693">
        <v>692</v>
      </c>
      <c r="B693">
        <v>17</v>
      </c>
      <c r="C693" t="s">
        <v>177</v>
      </c>
      <c r="D693" t="s">
        <v>3582</v>
      </c>
      <c r="E693" t="s">
        <v>45</v>
      </c>
      <c r="F693" t="s">
        <v>1272</v>
      </c>
      <c r="G693">
        <v>1</v>
      </c>
      <c r="H693">
        <v>37</v>
      </c>
    </row>
    <row r="694" spans="1:8">
      <c r="A694">
        <v>693</v>
      </c>
      <c r="B694">
        <v>17</v>
      </c>
      <c r="C694" t="s">
        <v>177</v>
      </c>
      <c r="D694" t="s">
        <v>3583</v>
      </c>
      <c r="E694" t="s">
        <v>3706</v>
      </c>
      <c r="F694" t="s">
        <v>249</v>
      </c>
      <c r="G694">
        <v>9</v>
      </c>
      <c r="H694">
        <v>107</v>
      </c>
    </row>
    <row r="695" spans="1:8">
      <c r="A695">
        <v>694</v>
      </c>
      <c r="B695">
        <v>17</v>
      </c>
      <c r="C695" t="s">
        <v>177</v>
      </c>
      <c r="D695" t="s">
        <v>3583</v>
      </c>
      <c r="E695" t="s">
        <v>1280</v>
      </c>
      <c r="F695" t="s">
        <v>48</v>
      </c>
      <c r="G695">
        <v>3</v>
      </c>
      <c r="H695">
        <v>107</v>
      </c>
    </row>
    <row r="696" spans="1:8">
      <c r="A696">
        <v>695</v>
      </c>
      <c r="B696">
        <v>17</v>
      </c>
      <c r="C696" t="s">
        <v>177</v>
      </c>
      <c r="D696" t="s">
        <v>3583</v>
      </c>
      <c r="E696" t="s">
        <v>1280</v>
      </c>
      <c r="F696" t="s">
        <v>49</v>
      </c>
      <c r="G696">
        <v>4</v>
      </c>
      <c r="H696">
        <v>107</v>
      </c>
    </row>
    <row r="697" spans="1:8">
      <c r="A697">
        <v>696</v>
      </c>
      <c r="B697">
        <v>17</v>
      </c>
      <c r="C697" t="s">
        <v>177</v>
      </c>
      <c r="D697" t="s">
        <v>3583</v>
      </c>
      <c r="E697" t="s">
        <v>1280</v>
      </c>
      <c r="F697" t="s">
        <v>50</v>
      </c>
      <c r="G697">
        <v>4</v>
      </c>
      <c r="H697">
        <v>107</v>
      </c>
    </row>
    <row r="698" spans="1:8">
      <c r="A698">
        <v>697</v>
      </c>
      <c r="B698">
        <v>17</v>
      </c>
      <c r="C698" t="s">
        <v>177</v>
      </c>
      <c r="D698" t="s">
        <v>3583</v>
      </c>
      <c r="E698" t="s">
        <v>1280</v>
      </c>
      <c r="F698" t="s">
        <v>51</v>
      </c>
      <c r="G698">
        <v>4</v>
      </c>
      <c r="H698">
        <v>107</v>
      </c>
    </row>
    <row r="699" spans="1:8">
      <c r="A699">
        <v>698</v>
      </c>
      <c r="B699">
        <v>17</v>
      </c>
      <c r="C699" t="s">
        <v>177</v>
      </c>
      <c r="D699" t="s">
        <v>3583</v>
      </c>
      <c r="E699" t="s">
        <v>1280</v>
      </c>
      <c r="F699" t="s">
        <v>52</v>
      </c>
      <c r="G699">
        <v>8</v>
      </c>
      <c r="H699">
        <v>107</v>
      </c>
    </row>
    <row r="700" spans="1:8">
      <c r="A700">
        <v>699</v>
      </c>
      <c r="B700">
        <v>17</v>
      </c>
      <c r="C700" t="s">
        <v>177</v>
      </c>
      <c r="D700" t="s">
        <v>3583</v>
      </c>
      <c r="E700" t="s">
        <v>1280</v>
      </c>
      <c r="F700" t="s">
        <v>1272</v>
      </c>
      <c r="G700">
        <v>4</v>
      </c>
      <c r="H700">
        <v>107</v>
      </c>
    </row>
    <row r="701" spans="1:8">
      <c r="A701">
        <v>700</v>
      </c>
      <c r="B701">
        <v>17</v>
      </c>
      <c r="C701" t="s">
        <v>177</v>
      </c>
      <c r="D701" t="s">
        <v>3583</v>
      </c>
      <c r="E701" t="s">
        <v>1281</v>
      </c>
      <c r="F701" t="s">
        <v>50</v>
      </c>
      <c r="G701">
        <v>1</v>
      </c>
      <c r="H701">
        <v>107</v>
      </c>
    </row>
    <row r="702" spans="1:8">
      <c r="A702">
        <v>701</v>
      </c>
      <c r="B702">
        <v>17</v>
      </c>
      <c r="C702" t="s">
        <v>177</v>
      </c>
      <c r="D702" t="s">
        <v>3583</v>
      </c>
      <c r="E702" t="s">
        <v>1281</v>
      </c>
      <c r="F702" t="s">
        <v>52</v>
      </c>
      <c r="G702">
        <v>11</v>
      </c>
      <c r="H702">
        <v>107</v>
      </c>
    </row>
    <row r="703" spans="1:8">
      <c r="A703">
        <v>702</v>
      </c>
      <c r="B703">
        <v>17</v>
      </c>
      <c r="C703" t="s">
        <v>177</v>
      </c>
      <c r="D703" t="s">
        <v>3583</v>
      </c>
      <c r="E703" t="s">
        <v>1281</v>
      </c>
      <c r="F703" t="s">
        <v>1272</v>
      </c>
      <c r="G703">
        <v>58</v>
      </c>
      <c r="H703">
        <v>107</v>
      </c>
    </row>
    <row r="704" spans="1:8">
      <c r="A704">
        <v>703</v>
      </c>
      <c r="B704">
        <v>17</v>
      </c>
      <c r="C704" t="s">
        <v>177</v>
      </c>
      <c r="D704" t="s">
        <v>3583</v>
      </c>
      <c r="E704" t="s">
        <v>45</v>
      </c>
      <c r="F704" t="s">
        <v>52</v>
      </c>
      <c r="G704">
        <v>1</v>
      </c>
      <c r="H704">
        <v>107</v>
      </c>
    </row>
    <row r="705" spans="1:8">
      <c r="A705">
        <v>704</v>
      </c>
      <c r="B705">
        <v>17</v>
      </c>
      <c r="C705" t="s">
        <v>177</v>
      </c>
      <c r="D705" t="s">
        <v>3584</v>
      </c>
      <c r="E705" t="s">
        <v>1280</v>
      </c>
      <c r="F705" t="s">
        <v>49</v>
      </c>
      <c r="G705">
        <v>1</v>
      </c>
      <c r="H705">
        <v>30</v>
      </c>
    </row>
    <row r="706" spans="1:8">
      <c r="A706">
        <v>705</v>
      </c>
      <c r="B706">
        <v>17</v>
      </c>
      <c r="C706" t="s">
        <v>177</v>
      </c>
      <c r="D706" t="s">
        <v>3584</v>
      </c>
      <c r="E706" t="s">
        <v>1280</v>
      </c>
      <c r="F706" t="s">
        <v>50</v>
      </c>
      <c r="G706">
        <v>1</v>
      </c>
      <c r="H706">
        <v>30</v>
      </c>
    </row>
    <row r="707" spans="1:8">
      <c r="A707">
        <v>706</v>
      </c>
      <c r="B707">
        <v>17</v>
      </c>
      <c r="C707" t="s">
        <v>177</v>
      </c>
      <c r="D707" t="s">
        <v>3584</v>
      </c>
      <c r="E707" t="s">
        <v>1280</v>
      </c>
      <c r="F707" t="s">
        <v>52</v>
      </c>
      <c r="G707">
        <v>1</v>
      </c>
      <c r="H707">
        <v>30</v>
      </c>
    </row>
    <row r="708" spans="1:8">
      <c r="A708">
        <v>707</v>
      </c>
      <c r="B708">
        <v>17</v>
      </c>
      <c r="C708" t="s">
        <v>177</v>
      </c>
      <c r="D708" t="s">
        <v>3584</v>
      </c>
      <c r="E708" t="s">
        <v>1280</v>
      </c>
      <c r="F708" t="s">
        <v>1272</v>
      </c>
      <c r="G708">
        <v>5</v>
      </c>
      <c r="H708">
        <v>30</v>
      </c>
    </row>
    <row r="709" spans="1:8">
      <c r="A709">
        <v>708</v>
      </c>
      <c r="B709">
        <v>17</v>
      </c>
      <c r="C709" t="s">
        <v>177</v>
      </c>
      <c r="D709" t="s">
        <v>3584</v>
      </c>
      <c r="E709" t="s">
        <v>1281</v>
      </c>
      <c r="F709" t="s">
        <v>49</v>
      </c>
      <c r="G709">
        <v>1</v>
      </c>
      <c r="H709">
        <v>30</v>
      </c>
    </row>
    <row r="710" spans="1:8">
      <c r="A710">
        <v>709</v>
      </c>
      <c r="B710">
        <v>17</v>
      </c>
      <c r="C710" t="s">
        <v>177</v>
      </c>
      <c r="D710" t="s">
        <v>3584</v>
      </c>
      <c r="E710" t="s">
        <v>1281</v>
      </c>
      <c r="F710" t="s">
        <v>52</v>
      </c>
      <c r="G710">
        <v>3</v>
      </c>
      <c r="H710">
        <v>30</v>
      </c>
    </row>
    <row r="711" spans="1:8">
      <c r="A711">
        <v>710</v>
      </c>
      <c r="B711">
        <v>17</v>
      </c>
      <c r="C711" t="s">
        <v>177</v>
      </c>
      <c r="D711" t="s">
        <v>3584</v>
      </c>
      <c r="E711" t="s">
        <v>1281</v>
      </c>
      <c r="F711" t="s">
        <v>1272</v>
      </c>
      <c r="G711">
        <v>17</v>
      </c>
      <c r="H711">
        <v>30</v>
      </c>
    </row>
    <row r="712" spans="1:8">
      <c r="A712">
        <v>711</v>
      </c>
      <c r="B712">
        <v>17</v>
      </c>
      <c r="C712" t="s">
        <v>177</v>
      </c>
      <c r="D712" t="s">
        <v>3584</v>
      </c>
      <c r="E712" t="s">
        <v>45</v>
      </c>
      <c r="F712" t="s">
        <v>1272</v>
      </c>
      <c r="G712">
        <v>1</v>
      </c>
      <c r="H712">
        <v>30</v>
      </c>
    </row>
    <row r="713" spans="1:8">
      <c r="A713">
        <v>712</v>
      </c>
      <c r="B713">
        <v>17</v>
      </c>
      <c r="C713" t="s">
        <v>177</v>
      </c>
      <c r="D713" t="s">
        <v>3585</v>
      </c>
      <c r="E713" t="s">
        <v>3706</v>
      </c>
      <c r="F713" t="s">
        <v>249</v>
      </c>
      <c r="G713">
        <v>951</v>
      </c>
      <c r="H713">
        <v>14579</v>
      </c>
    </row>
    <row r="714" spans="1:8">
      <c r="A714">
        <v>713</v>
      </c>
      <c r="B714">
        <v>17</v>
      </c>
      <c r="C714" t="s">
        <v>177</v>
      </c>
      <c r="D714" t="s">
        <v>3585</v>
      </c>
      <c r="E714" t="s">
        <v>3706</v>
      </c>
      <c r="F714" t="s">
        <v>50</v>
      </c>
      <c r="G714">
        <v>8</v>
      </c>
      <c r="H714">
        <v>14579</v>
      </c>
    </row>
    <row r="715" spans="1:8">
      <c r="A715">
        <v>714</v>
      </c>
      <c r="B715">
        <v>17</v>
      </c>
      <c r="C715" t="s">
        <v>177</v>
      </c>
      <c r="D715" t="s">
        <v>3585</v>
      </c>
      <c r="E715" t="s">
        <v>3706</v>
      </c>
      <c r="F715" t="s">
        <v>51</v>
      </c>
      <c r="G715">
        <v>3</v>
      </c>
      <c r="H715">
        <v>14579</v>
      </c>
    </row>
    <row r="716" spans="1:8">
      <c r="A716">
        <v>715</v>
      </c>
      <c r="B716">
        <v>17</v>
      </c>
      <c r="C716" t="s">
        <v>177</v>
      </c>
      <c r="D716" t="s">
        <v>3585</v>
      </c>
      <c r="E716" t="s">
        <v>3706</v>
      </c>
      <c r="F716" t="s">
        <v>52</v>
      </c>
      <c r="G716">
        <v>11</v>
      </c>
      <c r="H716">
        <v>14579</v>
      </c>
    </row>
    <row r="717" spans="1:8">
      <c r="A717">
        <v>716</v>
      </c>
      <c r="B717">
        <v>17</v>
      </c>
      <c r="C717" t="s">
        <v>177</v>
      </c>
      <c r="D717" t="s">
        <v>3585</v>
      </c>
      <c r="E717" t="s">
        <v>3706</v>
      </c>
      <c r="F717" t="s">
        <v>1272</v>
      </c>
      <c r="G717">
        <v>110</v>
      </c>
      <c r="H717">
        <v>14579</v>
      </c>
    </row>
    <row r="718" spans="1:8">
      <c r="A718">
        <v>717</v>
      </c>
      <c r="B718">
        <v>17</v>
      </c>
      <c r="C718" t="s">
        <v>177</v>
      </c>
      <c r="D718" t="s">
        <v>3585</v>
      </c>
      <c r="E718" t="s">
        <v>1280</v>
      </c>
      <c r="F718" t="s">
        <v>48</v>
      </c>
      <c r="G718">
        <v>377</v>
      </c>
      <c r="H718">
        <v>14579</v>
      </c>
    </row>
    <row r="719" spans="1:8">
      <c r="A719">
        <v>718</v>
      </c>
      <c r="B719">
        <v>17</v>
      </c>
      <c r="C719" t="s">
        <v>177</v>
      </c>
      <c r="D719" t="s">
        <v>3585</v>
      </c>
      <c r="E719" t="s">
        <v>1280</v>
      </c>
      <c r="F719" t="s">
        <v>49</v>
      </c>
      <c r="G719">
        <v>1110</v>
      </c>
      <c r="H719">
        <v>14579</v>
      </c>
    </row>
    <row r="720" spans="1:8">
      <c r="A720">
        <v>719</v>
      </c>
      <c r="B720">
        <v>17</v>
      </c>
      <c r="C720" t="s">
        <v>177</v>
      </c>
      <c r="D720" t="s">
        <v>3585</v>
      </c>
      <c r="E720" t="s">
        <v>1280</v>
      </c>
      <c r="F720" t="s">
        <v>50</v>
      </c>
      <c r="G720">
        <v>923</v>
      </c>
      <c r="H720">
        <v>14579</v>
      </c>
    </row>
    <row r="721" spans="1:8">
      <c r="A721">
        <v>720</v>
      </c>
      <c r="B721">
        <v>17</v>
      </c>
      <c r="C721" t="s">
        <v>177</v>
      </c>
      <c r="D721" t="s">
        <v>3585</v>
      </c>
      <c r="E721" t="s">
        <v>1280</v>
      </c>
      <c r="F721" t="s">
        <v>51</v>
      </c>
      <c r="G721">
        <v>424</v>
      </c>
      <c r="H721">
        <v>14579</v>
      </c>
    </row>
    <row r="722" spans="1:8">
      <c r="A722">
        <v>721</v>
      </c>
      <c r="B722">
        <v>17</v>
      </c>
      <c r="C722" t="s">
        <v>177</v>
      </c>
      <c r="D722" t="s">
        <v>3585</v>
      </c>
      <c r="E722" t="s">
        <v>1280</v>
      </c>
      <c r="F722" t="s">
        <v>52</v>
      </c>
      <c r="G722">
        <v>552</v>
      </c>
      <c r="H722">
        <v>14579</v>
      </c>
    </row>
    <row r="723" spans="1:8">
      <c r="A723">
        <v>722</v>
      </c>
      <c r="B723">
        <v>17</v>
      </c>
      <c r="C723" t="s">
        <v>177</v>
      </c>
      <c r="D723" t="s">
        <v>3585</v>
      </c>
      <c r="E723" t="s">
        <v>1280</v>
      </c>
      <c r="F723" t="s">
        <v>1272</v>
      </c>
      <c r="G723">
        <v>554</v>
      </c>
      <c r="H723">
        <v>14579</v>
      </c>
    </row>
    <row r="724" spans="1:8">
      <c r="A724">
        <v>723</v>
      </c>
      <c r="B724">
        <v>17</v>
      </c>
      <c r="C724" t="s">
        <v>177</v>
      </c>
      <c r="D724" t="s">
        <v>3585</v>
      </c>
      <c r="E724" t="s">
        <v>1281</v>
      </c>
      <c r="F724" t="s">
        <v>48</v>
      </c>
      <c r="G724">
        <v>43</v>
      </c>
      <c r="H724">
        <v>14579</v>
      </c>
    </row>
    <row r="725" spans="1:8">
      <c r="A725">
        <v>724</v>
      </c>
      <c r="B725">
        <v>17</v>
      </c>
      <c r="C725" t="s">
        <v>177</v>
      </c>
      <c r="D725" t="s">
        <v>3585</v>
      </c>
      <c r="E725" t="s">
        <v>1281</v>
      </c>
      <c r="F725" t="s">
        <v>49</v>
      </c>
      <c r="G725">
        <v>48</v>
      </c>
      <c r="H725">
        <v>14579</v>
      </c>
    </row>
    <row r="726" spans="1:8">
      <c r="A726">
        <v>725</v>
      </c>
      <c r="B726">
        <v>17</v>
      </c>
      <c r="C726" t="s">
        <v>177</v>
      </c>
      <c r="D726" t="s">
        <v>3585</v>
      </c>
      <c r="E726" t="s">
        <v>1281</v>
      </c>
      <c r="F726" t="s">
        <v>50</v>
      </c>
      <c r="G726">
        <v>122</v>
      </c>
      <c r="H726">
        <v>14579</v>
      </c>
    </row>
    <row r="727" spans="1:8">
      <c r="A727">
        <v>726</v>
      </c>
      <c r="B727">
        <v>17</v>
      </c>
      <c r="C727" t="s">
        <v>177</v>
      </c>
      <c r="D727" t="s">
        <v>3585</v>
      </c>
      <c r="E727" t="s">
        <v>1281</v>
      </c>
      <c r="F727" t="s">
        <v>51</v>
      </c>
      <c r="G727">
        <v>169</v>
      </c>
      <c r="H727">
        <v>14579</v>
      </c>
    </row>
    <row r="728" spans="1:8">
      <c r="A728">
        <v>727</v>
      </c>
      <c r="B728">
        <v>17</v>
      </c>
      <c r="C728" t="s">
        <v>177</v>
      </c>
      <c r="D728" t="s">
        <v>3585</v>
      </c>
      <c r="E728" t="s">
        <v>1281</v>
      </c>
      <c r="F728" t="s">
        <v>52</v>
      </c>
      <c r="G728">
        <v>1177</v>
      </c>
      <c r="H728">
        <v>14579</v>
      </c>
    </row>
    <row r="729" spans="1:8">
      <c r="A729">
        <v>728</v>
      </c>
      <c r="B729">
        <v>17</v>
      </c>
      <c r="C729" t="s">
        <v>177</v>
      </c>
      <c r="D729" t="s">
        <v>3585</v>
      </c>
      <c r="E729" t="s">
        <v>1281</v>
      </c>
      <c r="F729" t="s">
        <v>1272</v>
      </c>
      <c r="G729">
        <v>7963</v>
      </c>
      <c r="H729">
        <v>14579</v>
      </c>
    </row>
    <row r="730" spans="1:8">
      <c r="A730">
        <v>729</v>
      </c>
      <c r="B730">
        <v>17</v>
      </c>
      <c r="C730" t="s">
        <v>177</v>
      </c>
      <c r="D730" t="s">
        <v>3585</v>
      </c>
      <c r="E730" t="s">
        <v>45</v>
      </c>
      <c r="F730" t="s">
        <v>48</v>
      </c>
      <c r="G730">
        <v>22</v>
      </c>
      <c r="H730">
        <v>14579</v>
      </c>
    </row>
    <row r="731" spans="1:8">
      <c r="A731">
        <v>730</v>
      </c>
      <c r="B731">
        <v>17</v>
      </c>
      <c r="C731" t="s">
        <v>177</v>
      </c>
      <c r="D731" t="s">
        <v>3585</v>
      </c>
      <c r="E731" t="s">
        <v>45</v>
      </c>
      <c r="F731" t="s">
        <v>49</v>
      </c>
      <c r="G731">
        <v>2</v>
      </c>
      <c r="H731">
        <v>14579</v>
      </c>
    </row>
    <row r="732" spans="1:8">
      <c r="A732">
        <v>731</v>
      </c>
      <c r="B732">
        <v>17</v>
      </c>
      <c r="C732" t="s">
        <v>177</v>
      </c>
      <c r="D732" t="s">
        <v>3585</v>
      </c>
      <c r="E732" t="s">
        <v>45</v>
      </c>
      <c r="F732" t="s">
        <v>50</v>
      </c>
      <c r="G732">
        <v>1</v>
      </c>
      <c r="H732">
        <v>14579</v>
      </c>
    </row>
    <row r="733" spans="1:8">
      <c r="A733">
        <v>732</v>
      </c>
      <c r="B733">
        <v>17</v>
      </c>
      <c r="C733" t="s">
        <v>177</v>
      </c>
      <c r="D733" t="s">
        <v>3585</v>
      </c>
      <c r="E733" t="s">
        <v>45</v>
      </c>
      <c r="F733" t="s">
        <v>52</v>
      </c>
      <c r="G733">
        <v>2</v>
      </c>
      <c r="H733">
        <v>14579</v>
      </c>
    </row>
    <row r="734" spans="1:8">
      <c r="A734">
        <v>733</v>
      </c>
      <c r="B734">
        <v>17</v>
      </c>
      <c r="C734" t="s">
        <v>177</v>
      </c>
      <c r="D734" t="s">
        <v>3585</v>
      </c>
      <c r="E734" t="s">
        <v>45</v>
      </c>
      <c r="F734" t="s">
        <v>1272</v>
      </c>
      <c r="G734">
        <v>7</v>
      </c>
      <c r="H734">
        <v>14579</v>
      </c>
    </row>
    <row r="735" spans="1:8">
      <c r="A735">
        <v>734</v>
      </c>
      <c r="B735">
        <v>17</v>
      </c>
      <c r="C735" t="s">
        <v>177</v>
      </c>
      <c r="D735" t="s">
        <v>3586</v>
      </c>
      <c r="E735" t="s">
        <v>3706</v>
      </c>
      <c r="F735" t="s">
        <v>249</v>
      </c>
      <c r="G735">
        <v>44062</v>
      </c>
      <c r="H735">
        <v>845530</v>
      </c>
    </row>
    <row r="736" spans="1:8">
      <c r="A736">
        <v>735</v>
      </c>
      <c r="B736">
        <v>17</v>
      </c>
      <c r="C736" t="s">
        <v>177</v>
      </c>
      <c r="D736" t="s">
        <v>3586</v>
      </c>
      <c r="E736" t="s">
        <v>3706</v>
      </c>
      <c r="F736" t="s">
        <v>48</v>
      </c>
      <c r="G736">
        <v>84</v>
      </c>
      <c r="H736">
        <v>845530</v>
      </c>
    </row>
    <row r="737" spans="1:8">
      <c r="A737">
        <v>736</v>
      </c>
      <c r="B737">
        <v>17</v>
      </c>
      <c r="C737" t="s">
        <v>177</v>
      </c>
      <c r="D737" t="s">
        <v>3586</v>
      </c>
      <c r="E737" t="s">
        <v>3706</v>
      </c>
      <c r="F737" t="s">
        <v>49</v>
      </c>
      <c r="G737">
        <v>324</v>
      </c>
      <c r="H737">
        <v>845530</v>
      </c>
    </row>
    <row r="738" spans="1:8">
      <c r="A738">
        <v>737</v>
      </c>
      <c r="B738">
        <v>17</v>
      </c>
      <c r="C738" t="s">
        <v>177</v>
      </c>
      <c r="D738" t="s">
        <v>3586</v>
      </c>
      <c r="E738" t="s">
        <v>3706</v>
      </c>
      <c r="F738" t="s">
        <v>50</v>
      </c>
      <c r="G738">
        <v>615</v>
      </c>
      <c r="H738">
        <v>845530</v>
      </c>
    </row>
    <row r="739" spans="1:8">
      <c r="A739">
        <v>738</v>
      </c>
      <c r="B739">
        <v>17</v>
      </c>
      <c r="C739" t="s">
        <v>177</v>
      </c>
      <c r="D739" t="s">
        <v>3586</v>
      </c>
      <c r="E739" t="s">
        <v>3706</v>
      </c>
      <c r="F739" t="s">
        <v>51</v>
      </c>
      <c r="G739">
        <v>522</v>
      </c>
      <c r="H739">
        <v>845530</v>
      </c>
    </row>
    <row r="740" spans="1:8">
      <c r="A740">
        <v>739</v>
      </c>
      <c r="B740">
        <v>17</v>
      </c>
      <c r="C740" t="s">
        <v>177</v>
      </c>
      <c r="D740" t="s">
        <v>3586</v>
      </c>
      <c r="E740" t="s">
        <v>3706</v>
      </c>
      <c r="F740" t="s">
        <v>52</v>
      </c>
      <c r="G740">
        <v>1192</v>
      </c>
      <c r="H740">
        <v>845530</v>
      </c>
    </row>
    <row r="741" spans="1:8">
      <c r="A741">
        <v>740</v>
      </c>
      <c r="B741">
        <v>17</v>
      </c>
      <c r="C741" t="s">
        <v>177</v>
      </c>
      <c r="D741" t="s">
        <v>3586</v>
      </c>
      <c r="E741" t="s">
        <v>3706</v>
      </c>
      <c r="F741" t="s">
        <v>1272</v>
      </c>
      <c r="G741">
        <v>4906</v>
      </c>
      <c r="H741">
        <v>845530</v>
      </c>
    </row>
    <row r="742" spans="1:8">
      <c r="A742">
        <v>741</v>
      </c>
      <c r="B742">
        <v>17</v>
      </c>
      <c r="C742" t="s">
        <v>177</v>
      </c>
      <c r="D742" t="s">
        <v>3586</v>
      </c>
      <c r="E742" t="s">
        <v>1280</v>
      </c>
      <c r="F742" t="s">
        <v>48</v>
      </c>
      <c r="G742">
        <v>16851</v>
      </c>
      <c r="H742">
        <v>845530</v>
      </c>
    </row>
    <row r="743" spans="1:8">
      <c r="A743">
        <v>742</v>
      </c>
      <c r="B743">
        <v>17</v>
      </c>
      <c r="C743" t="s">
        <v>177</v>
      </c>
      <c r="D743" t="s">
        <v>3586</v>
      </c>
      <c r="E743" t="s">
        <v>1280</v>
      </c>
      <c r="F743" t="s">
        <v>49</v>
      </c>
      <c r="G743">
        <v>51065</v>
      </c>
      <c r="H743">
        <v>845530</v>
      </c>
    </row>
    <row r="744" spans="1:8">
      <c r="A744">
        <v>743</v>
      </c>
      <c r="B744">
        <v>17</v>
      </c>
      <c r="C744" t="s">
        <v>177</v>
      </c>
      <c r="D744" t="s">
        <v>3586</v>
      </c>
      <c r="E744" t="s">
        <v>1280</v>
      </c>
      <c r="F744" t="s">
        <v>50</v>
      </c>
      <c r="G744">
        <v>44957</v>
      </c>
      <c r="H744">
        <v>845530</v>
      </c>
    </row>
    <row r="745" spans="1:8">
      <c r="A745">
        <v>744</v>
      </c>
      <c r="B745">
        <v>17</v>
      </c>
      <c r="C745" t="s">
        <v>177</v>
      </c>
      <c r="D745" t="s">
        <v>3586</v>
      </c>
      <c r="E745" t="s">
        <v>1280</v>
      </c>
      <c r="F745" t="s">
        <v>51</v>
      </c>
      <c r="G745">
        <v>20253</v>
      </c>
      <c r="H745">
        <v>845530</v>
      </c>
    </row>
    <row r="746" spans="1:8">
      <c r="A746">
        <v>745</v>
      </c>
      <c r="B746">
        <v>17</v>
      </c>
      <c r="C746" t="s">
        <v>177</v>
      </c>
      <c r="D746" t="s">
        <v>3586</v>
      </c>
      <c r="E746" t="s">
        <v>1280</v>
      </c>
      <c r="F746" t="s">
        <v>52</v>
      </c>
      <c r="G746">
        <v>33525</v>
      </c>
      <c r="H746">
        <v>845530</v>
      </c>
    </row>
    <row r="747" spans="1:8">
      <c r="A747">
        <v>746</v>
      </c>
      <c r="B747">
        <v>17</v>
      </c>
      <c r="C747" t="s">
        <v>177</v>
      </c>
      <c r="D747" t="s">
        <v>3586</v>
      </c>
      <c r="E747" t="s">
        <v>1280</v>
      </c>
      <c r="F747" t="s">
        <v>1272</v>
      </c>
      <c r="G747">
        <v>25411</v>
      </c>
      <c r="H747">
        <v>845530</v>
      </c>
    </row>
    <row r="748" spans="1:8">
      <c r="A748">
        <v>747</v>
      </c>
      <c r="B748">
        <v>17</v>
      </c>
      <c r="C748" t="s">
        <v>177</v>
      </c>
      <c r="D748" t="s">
        <v>3586</v>
      </c>
      <c r="E748" t="s">
        <v>1281</v>
      </c>
      <c r="F748" t="s">
        <v>48</v>
      </c>
      <c r="G748">
        <v>1541</v>
      </c>
      <c r="H748">
        <v>845530</v>
      </c>
    </row>
    <row r="749" spans="1:8">
      <c r="A749">
        <v>748</v>
      </c>
      <c r="B749">
        <v>17</v>
      </c>
      <c r="C749" t="s">
        <v>177</v>
      </c>
      <c r="D749" t="s">
        <v>3586</v>
      </c>
      <c r="E749" t="s">
        <v>1281</v>
      </c>
      <c r="F749" t="s">
        <v>49</v>
      </c>
      <c r="G749">
        <v>2379</v>
      </c>
      <c r="H749">
        <v>845530</v>
      </c>
    </row>
    <row r="750" spans="1:8">
      <c r="A750">
        <v>749</v>
      </c>
      <c r="B750">
        <v>17</v>
      </c>
      <c r="C750" t="s">
        <v>177</v>
      </c>
      <c r="D750" t="s">
        <v>3586</v>
      </c>
      <c r="E750" t="s">
        <v>1281</v>
      </c>
      <c r="F750" t="s">
        <v>50</v>
      </c>
      <c r="G750">
        <v>3843</v>
      </c>
      <c r="H750">
        <v>845530</v>
      </c>
    </row>
    <row r="751" spans="1:8">
      <c r="A751">
        <v>750</v>
      </c>
      <c r="B751">
        <v>17</v>
      </c>
      <c r="C751" t="s">
        <v>177</v>
      </c>
      <c r="D751" t="s">
        <v>3586</v>
      </c>
      <c r="E751" t="s">
        <v>1281</v>
      </c>
      <c r="F751" t="s">
        <v>51</v>
      </c>
      <c r="G751">
        <v>6189</v>
      </c>
      <c r="H751">
        <v>845530</v>
      </c>
    </row>
    <row r="752" spans="1:8">
      <c r="A752">
        <v>751</v>
      </c>
      <c r="B752">
        <v>17</v>
      </c>
      <c r="C752" t="s">
        <v>177</v>
      </c>
      <c r="D752" t="s">
        <v>3586</v>
      </c>
      <c r="E752" t="s">
        <v>1281</v>
      </c>
      <c r="F752" t="s">
        <v>52</v>
      </c>
      <c r="G752">
        <v>60144</v>
      </c>
      <c r="H752">
        <v>845530</v>
      </c>
    </row>
    <row r="753" spans="1:8">
      <c r="A753">
        <v>752</v>
      </c>
      <c r="B753">
        <v>17</v>
      </c>
      <c r="C753" t="s">
        <v>177</v>
      </c>
      <c r="D753" t="s">
        <v>3586</v>
      </c>
      <c r="E753" t="s">
        <v>1281</v>
      </c>
      <c r="F753" t="s">
        <v>1272</v>
      </c>
      <c r="G753">
        <v>526377</v>
      </c>
      <c r="H753">
        <v>845530</v>
      </c>
    </row>
    <row r="754" spans="1:8">
      <c r="A754">
        <v>753</v>
      </c>
      <c r="B754">
        <v>17</v>
      </c>
      <c r="C754" t="s">
        <v>177</v>
      </c>
      <c r="D754" t="s">
        <v>3586</v>
      </c>
      <c r="E754" t="s">
        <v>45</v>
      </c>
      <c r="F754" t="s">
        <v>48</v>
      </c>
      <c r="G754">
        <v>762</v>
      </c>
      <c r="H754">
        <v>845530</v>
      </c>
    </row>
    <row r="755" spans="1:8">
      <c r="A755">
        <v>754</v>
      </c>
      <c r="B755">
        <v>17</v>
      </c>
      <c r="C755" t="s">
        <v>177</v>
      </c>
      <c r="D755" t="s">
        <v>3586</v>
      </c>
      <c r="E755" t="s">
        <v>45</v>
      </c>
      <c r="F755" t="s">
        <v>49</v>
      </c>
      <c r="G755">
        <v>37</v>
      </c>
      <c r="H755">
        <v>845530</v>
      </c>
    </row>
    <row r="756" spans="1:8">
      <c r="A756">
        <v>755</v>
      </c>
      <c r="B756">
        <v>17</v>
      </c>
      <c r="C756" t="s">
        <v>177</v>
      </c>
      <c r="D756" t="s">
        <v>3586</v>
      </c>
      <c r="E756" t="s">
        <v>45</v>
      </c>
      <c r="F756" t="s">
        <v>50</v>
      </c>
      <c r="G756">
        <v>25</v>
      </c>
      <c r="H756">
        <v>845530</v>
      </c>
    </row>
    <row r="757" spans="1:8">
      <c r="A757">
        <v>756</v>
      </c>
      <c r="B757">
        <v>17</v>
      </c>
      <c r="C757" t="s">
        <v>177</v>
      </c>
      <c r="D757" t="s">
        <v>3586</v>
      </c>
      <c r="E757" t="s">
        <v>45</v>
      </c>
      <c r="F757" t="s">
        <v>51</v>
      </c>
      <c r="G757">
        <v>9</v>
      </c>
      <c r="H757">
        <v>845530</v>
      </c>
    </row>
    <row r="758" spans="1:8">
      <c r="A758">
        <v>757</v>
      </c>
      <c r="B758">
        <v>17</v>
      </c>
      <c r="C758" t="s">
        <v>177</v>
      </c>
      <c r="D758" t="s">
        <v>3586</v>
      </c>
      <c r="E758" t="s">
        <v>45</v>
      </c>
      <c r="F758" t="s">
        <v>52</v>
      </c>
      <c r="G758">
        <v>64</v>
      </c>
      <c r="H758">
        <v>845530</v>
      </c>
    </row>
    <row r="759" spans="1:8">
      <c r="A759">
        <v>758</v>
      </c>
      <c r="B759">
        <v>17</v>
      </c>
      <c r="C759" t="s">
        <v>177</v>
      </c>
      <c r="D759" t="s">
        <v>3586</v>
      </c>
      <c r="E759" t="s">
        <v>45</v>
      </c>
      <c r="F759" t="s">
        <v>1272</v>
      </c>
      <c r="G759">
        <v>393</v>
      </c>
      <c r="H759">
        <v>845530</v>
      </c>
    </row>
    <row r="760" spans="1:8">
      <c r="A760">
        <v>759</v>
      </c>
      <c r="B760">
        <v>17</v>
      </c>
      <c r="C760" t="s">
        <v>177</v>
      </c>
      <c r="D760" t="s">
        <v>45</v>
      </c>
      <c r="E760" t="s">
        <v>3706</v>
      </c>
      <c r="F760" t="s">
        <v>249</v>
      </c>
      <c r="G760">
        <v>293</v>
      </c>
    </row>
    <row r="761" spans="1:8">
      <c r="A761">
        <v>760</v>
      </c>
      <c r="B761">
        <v>17</v>
      </c>
      <c r="C761" t="s">
        <v>177</v>
      </c>
      <c r="D761" t="s">
        <v>45</v>
      </c>
      <c r="E761" t="s">
        <v>3706</v>
      </c>
      <c r="F761" t="s">
        <v>49</v>
      </c>
      <c r="G761">
        <v>4</v>
      </c>
    </row>
    <row r="762" spans="1:8">
      <c r="A762">
        <v>761</v>
      </c>
      <c r="B762">
        <v>17</v>
      </c>
      <c r="C762" t="s">
        <v>177</v>
      </c>
      <c r="D762" t="s">
        <v>45</v>
      </c>
      <c r="E762" t="s">
        <v>3706</v>
      </c>
      <c r="F762" t="s">
        <v>50</v>
      </c>
      <c r="G762">
        <v>60</v>
      </c>
    </row>
    <row r="763" spans="1:8">
      <c r="A763">
        <v>762</v>
      </c>
      <c r="B763">
        <v>17</v>
      </c>
      <c r="C763" t="s">
        <v>177</v>
      </c>
      <c r="D763" t="s">
        <v>45</v>
      </c>
      <c r="E763" t="s">
        <v>3706</v>
      </c>
      <c r="F763" t="s">
        <v>51</v>
      </c>
      <c r="G763">
        <v>22</v>
      </c>
    </row>
    <row r="764" spans="1:8">
      <c r="A764">
        <v>763</v>
      </c>
      <c r="B764">
        <v>17</v>
      </c>
      <c r="C764" t="s">
        <v>177</v>
      </c>
      <c r="D764" t="s">
        <v>45</v>
      </c>
      <c r="E764" t="s">
        <v>3706</v>
      </c>
      <c r="F764" t="s">
        <v>52</v>
      </c>
      <c r="G764">
        <v>346</v>
      </c>
    </row>
    <row r="765" spans="1:8">
      <c r="A765">
        <v>764</v>
      </c>
      <c r="B765">
        <v>17</v>
      </c>
      <c r="C765" t="s">
        <v>177</v>
      </c>
      <c r="D765" t="s">
        <v>45</v>
      </c>
      <c r="E765" t="s">
        <v>3706</v>
      </c>
      <c r="F765" t="s">
        <v>1272</v>
      </c>
      <c r="G765">
        <v>131</v>
      </c>
    </row>
    <row r="766" spans="1:8">
      <c r="A766">
        <v>765</v>
      </c>
      <c r="B766">
        <v>17</v>
      </c>
      <c r="C766" t="s">
        <v>177</v>
      </c>
      <c r="D766" t="s">
        <v>45</v>
      </c>
      <c r="E766" t="s">
        <v>1280</v>
      </c>
      <c r="F766" t="s">
        <v>48</v>
      </c>
      <c r="G766">
        <v>11</v>
      </c>
    </row>
    <row r="767" spans="1:8">
      <c r="A767">
        <v>766</v>
      </c>
      <c r="B767">
        <v>17</v>
      </c>
      <c r="C767" t="s">
        <v>177</v>
      </c>
      <c r="D767" t="s">
        <v>45</v>
      </c>
      <c r="E767" t="s">
        <v>1280</v>
      </c>
      <c r="F767" t="s">
        <v>49</v>
      </c>
      <c r="G767">
        <v>41</v>
      </c>
    </row>
    <row r="768" spans="1:8">
      <c r="A768">
        <v>767</v>
      </c>
      <c r="B768">
        <v>17</v>
      </c>
      <c r="C768" t="s">
        <v>177</v>
      </c>
      <c r="D768" t="s">
        <v>45</v>
      </c>
      <c r="E768" t="s">
        <v>1280</v>
      </c>
      <c r="F768" t="s">
        <v>50</v>
      </c>
      <c r="G768">
        <v>45</v>
      </c>
    </row>
    <row r="769" spans="1:8">
      <c r="A769">
        <v>768</v>
      </c>
      <c r="B769">
        <v>17</v>
      </c>
      <c r="C769" t="s">
        <v>177</v>
      </c>
      <c r="D769" t="s">
        <v>45</v>
      </c>
      <c r="E769" t="s">
        <v>1280</v>
      </c>
      <c r="F769" t="s">
        <v>51</v>
      </c>
      <c r="G769">
        <v>23</v>
      </c>
    </row>
    <row r="770" spans="1:8">
      <c r="A770">
        <v>769</v>
      </c>
      <c r="B770">
        <v>17</v>
      </c>
      <c r="C770" t="s">
        <v>177</v>
      </c>
      <c r="D770" t="s">
        <v>45</v>
      </c>
      <c r="E770" t="s">
        <v>1280</v>
      </c>
      <c r="F770" t="s">
        <v>52</v>
      </c>
      <c r="G770">
        <v>30</v>
      </c>
    </row>
    <row r="771" spans="1:8">
      <c r="A771">
        <v>770</v>
      </c>
      <c r="B771">
        <v>17</v>
      </c>
      <c r="C771" t="s">
        <v>177</v>
      </c>
      <c r="D771" t="s">
        <v>45</v>
      </c>
      <c r="E771" t="s">
        <v>1280</v>
      </c>
      <c r="F771" t="s">
        <v>1272</v>
      </c>
      <c r="G771">
        <v>47</v>
      </c>
    </row>
    <row r="772" spans="1:8">
      <c r="A772">
        <v>771</v>
      </c>
      <c r="B772">
        <v>17</v>
      </c>
      <c r="C772" t="s">
        <v>177</v>
      </c>
      <c r="D772" t="s">
        <v>45</v>
      </c>
      <c r="E772" t="s">
        <v>1281</v>
      </c>
      <c r="F772" t="s">
        <v>49</v>
      </c>
      <c r="G772">
        <v>4</v>
      </c>
    </row>
    <row r="773" spans="1:8">
      <c r="A773">
        <v>772</v>
      </c>
      <c r="B773">
        <v>17</v>
      </c>
      <c r="C773" t="s">
        <v>177</v>
      </c>
      <c r="D773" t="s">
        <v>45</v>
      </c>
      <c r="E773" t="s">
        <v>1281</v>
      </c>
      <c r="F773" t="s">
        <v>50</v>
      </c>
      <c r="G773">
        <v>9</v>
      </c>
    </row>
    <row r="774" spans="1:8">
      <c r="A774">
        <v>773</v>
      </c>
      <c r="B774">
        <v>17</v>
      </c>
      <c r="C774" t="s">
        <v>177</v>
      </c>
      <c r="D774" t="s">
        <v>45</v>
      </c>
      <c r="E774" t="s">
        <v>1281</v>
      </c>
      <c r="F774" t="s">
        <v>51</v>
      </c>
      <c r="G774">
        <v>8</v>
      </c>
    </row>
    <row r="775" spans="1:8">
      <c r="A775">
        <v>774</v>
      </c>
      <c r="B775">
        <v>17</v>
      </c>
      <c r="C775" t="s">
        <v>177</v>
      </c>
      <c r="D775" t="s">
        <v>45</v>
      </c>
      <c r="E775" t="s">
        <v>1281</v>
      </c>
      <c r="F775" t="s">
        <v>52</v>
      </c>
      <c r="G775">
        <v>60</v>
      </c>
    </row>
    <row r="776" spans="1:8">
      <c r="A776">
        <v>775</v>
      </c>
      <c r="B776">
        <v>17</v>
      </c>
      <c r="C776" t="s">
        <v>177</v>
      </c>
      <c r="D776" t="s">
        <v>45</v>
      </c>
      <c r="E776" t="s">
        <v>1281</v>
      </c>
      <c r="F776" t="s">
        <v>1272</v>
      </c>
      <c r="G776">
        <v>542</v>
      </c>
    </row>
    <row r="777" spans="1:8">
      <c r="A777">
        <v>776</v>
      </c>
      <c r="B777">
        <v>17</v>
      </c>
      <c r="C777" t="s">
        <v>177</v>
      </c>
      <c r="D777" t="s">
        <v>45</v>
      </c>
      <c r="E777" t="s">
        <v>45</v>
      </c>
      <c r="F777" t="s">
        <v>48</v>
      </c>
      <c r="G777">
        <v>75</v>
      </c>
    </row>
    <row r="778" spans="1:8">
      <c r="A778">
        <v>777</v>
      </c>
      <c r="B778">
        <v>17</v>
      </c>
      <c r="C778" t="s">
        <v>177</v>
      </c>
      <c r="D778" t="s">
        <v>45</v>
      </c>
      <c r="E778" t="s">
        <v>45</v>
      </c>
      <c r="F778" t="s">
        <v>49</v>
      </c>
      <c r="G778">
        <v>252</v>
      </c>
    </row>
    <row r="779" spans="1:8">
      <c r="A779">
        <v>778</v>
      </c>
      <c r="B779">
        <v>17</v>
      </c>
      <c r="C779" t="s">
        <v>177</v>
      </c>
      <c r="D779" t="s">
        <v>45</v>
      </c>
      <c r="E779" t="s">
        <v>45</v>
      </c>
      <c r="F779" t="s">
        <v>50</v>
      </c>
      <c r="G779">
        <v>222</v>
      </c>
    </row>
    <row r="780" spans="1:8">
      <c r="A780">
        <v>779</v>
      </c>
      <c r="B780">
        <v>17</v>
      </c>
      <c r="C780" t="s">
        <v>177</v>
      </c>
      <c r="D780" t="s">
        <v>45</v>
      </c>
      <c r="E780" t="s">
        <v>45</v>
      </c>
      <c r="F780" t="s">
        <v>51</v>
      </c>
      <c r="G780">
        <v>165</v>
      </c>
    </row>
    <row r="781" spans="1:8">
      <c r="A781">
        <v>780</v>
      </c>
      <c r="B781">
        <v>17</v>
      </c>
      <c r="C781" t="s">
        <v>177</v>
      </c>
      <c r="D781" t="s">
        <v>45</v>
      </c>
      <c r="E781" t="s">
        <v>45</v>
      </c>
      <c r="F781" t="s">
        <v>52</v>
      </c>
      <c r="G781">
        <v>867</v>
      </c>
    </row>
    <row r="782" spans="1:8">
      <c r="A782">
        <v>781</v>
      </c>
      <c r="B782">
        <v>17</v>
      </c>
      <c r="C782" t="s">
        <v>177</v>
      </c>
      <c r="D782" t="s">
        <v>45</v>
      </c>
      <c r="E782" t="s">
        <v>45</v>
      </c>
      <c r="F782" t="s">
        <v>1272</v>
      </c>
      <c r="G782">
        <v>4131</v>
      </c>
    </row>
    <row r="783" spans="1:8">
      <c r="A783">
        <v>782</v>
      </c>
      <c r="B783">
        <v>18</v>
      </c>
      <c r="C783" t="s">
        <v>178</v>
      </c>
      <c r="D783" t="s">
        <v>1413</v>
      </c>
      <c r="E783" t="s">
        <v>3706</v>
      </c>
      <c r="F783" t="s">
        <v>249</v>
      </c>
      <c r="G783">
        <v>919</v>
      </c>
      <c r="H783">
        <v>8825</v>
      </c>
    </row>
    <row r="784" spans="1:8">
      <c r="A784">
        <v>783</v>
      </c>
      <c r="B784">
        <v>18</v>
      </c>
      <c r="C784" t="s">
        <v>178</v>
      </c>
      <c r="D784" t="s">
        <v>1413</v>
      </c>
      <c r="E784" t="s">
        <v>3706</v>
      </c>
      <c r="F784" t="s">
        <v>48</v>
      </c>
      <c r="G784">
        <v>2</v>
      </c>
      <c r="H784">
        <v>8825</v>
      </c>
    </row>
    <row r="785" spans="1:8">
      <c r="A785">
        <v>784</v>
      </c>
      <c r="B785">
        <v>18</v>
      </c>
      <c r="C785" t="s">
        <v>178</v>
      </c>
      <c r="D785" t="s">
        <v>1413</v>
      </c>
      <c r="E785" t="s">
        <v>3706</v>
      </c>
      <c r="F785" t="s">
        <v>49</v>
      </c>
      <c r="G785">
        <v>24</v>
      </c>
      <c r="H785">
        <v>8825</v>
      </c>
    </row>
    <row r="786" spans="1:8">
      <c r="A786">
        <v>785</v>
      </c>
      <c r="B786">
        <v>18</v>
      </c>
      <c r="C786" t="s">
        <v>178</v>
      </c>
      <c r="D786" t="s">
        <v>1413</v>
      </c>
      <c r="E786" t="s">
        <v>3706</v>
      </c>
      <c r="F786" t="s">
        <v>50</v>
      </c>
      <c r="G786">
        <v>161</v>
      </c>
      <c r="H786">
        <v>8825</v>
      </c>
    </row>
    <row r="787" spans="1:8">
      <c r="A787">
        <v>786</v>
      </c>
      <c r="B787">
        <v>18</v>
      </c>
      <c r="C787" t="s">
        <v>178</v>
      </c>
      <c r="D787" t="s">
        <v>1413</v>
      </c>
      <c r="E787" t="s">
        <v>3706</v>
      </c>
      <c r="F787" t="s">
        <v>51</v>
      </c>
      <c r="G787">
        <v>94</v>
      </c>
      <c r="H787">
        <v>8825</v>
      </c>
    </row>
    <row r="788" spans="1:8">
      <c r="A788">
        <v>787</v>
      </c>
      <c r="B788">
        <v>18</v>
      </c>
      <c r="C788" t="s">
        <v>178</v>
      </c>
      <c r="D788" t="s">
        <v>1413</v>
      </c>
      <c r="E788" t="s">
        <v>3706</v>
      </c>
      <c r="F788" t="s">
        <v>52</v>
      </c>
      <c r="G788">
        <v>119</v>
      </c>
      <c r="H788">
        <v>8825</v>
      </c>
    </row>
    <row r="789" spans="1:8">
      <c r="A789">
        <v>788</v>
      </c>
      <c r="B789">
        <v>18</v>
      </c>
      <c r="C789" t="s">
        <v>178</v>
      </c>
      <c r="D789" t="s">
        <v>1413</v>
      </c>
      <c r="E789" t="s">
        <v>3706</v>
      </c>
      <c r="F789" t="s">
        <v>1272</v>
      </c>
      <c r="G789">
        <v>23</v>
      </c>
      <c r="H789">
        <v>8825</v>
      </c>
    </row>
    <row r="790" spans="1:8">
      <c r="A790">
        <v>789</v>
      </c>
      <c r="B790">
        <v>18</v>
      </c>
      <c r="C790" t="s">
        <v>178</v>
      </c>
      <c r="D790" t="s">
        <v>1413</v>
      </c>
      <c r="E790" t="s">
        <v>1280</v>
      </c>
      <c r="F790" t="s">
        <v>48</v>
      </c>
      <c r="G790">
        <v>308</v>
      </c>
      <c r="H790">
        <v>8825</v>
      </c>
    </row>
    <row r="791" spans="1:8">
      <c r="A791">
        <v>790</v>
      </c>
      <c r="B791">
        <v>18</v>
      </c>
      <c r="C791" t="s">
        <v>178</v>
      </c>
      <c r="D791" t="s">
        <v>1413</v>
      </c>
      <c r="E791" t="s">
        <v>1280</v>
      </c>
      <c r="F791" t="s">
        <v>49</v>
      </c>
      <c r="G791">
        <v>947</v>
      </c>
      <c r="H791">
        <v>8825</v>
      </c>
    </row>
    <row r="792" spans="1:8">
      <c r="A792">
        <v>791</v>
      </c>
      <c r="B792">
        <v>18</v>
      </c>
      <c r="C792" t="s">
        <v>178</v>
      </c>
      <c r="D792" t="s">
        <v>1413</v>
      </c>
      <c r="E792" t="s">
        <v>1280</v>
      </c>
      <c r="F792" t="s">
        <v>50</v>
      </c>
      <c r="G792">
        <v>641</v>
      </c>
      <c r="H792">
        <v>8825</v>
      </c>
    </row>
    <row r="793" spans="1:8">
      <c r="A793">
        <v>792</v>
      </c>
      <c r="B793">
        <v>18</v>
      </c>
      <c r="C793" t="s">
        <v>178</v>
      </c>
      <c r="D793" t="s">
        <v>1413</v>
      </c>
      <c r="E793" t="s">
        <v>1280</v>
      </c>
      <c r="F793" t="s">
        <v>51</v>
      </c>
      <c r="G793">
        <v>200</v>
      </c>
      <c r="H793">
        <v>8825</v>
      </c>
    </row>
    <row r="794" spans="1:8">
      <c r="A794">
        <v>793</v>
      </c>
      <c r="B794">
        <v>18</v>
      </c>
      <c r="C794" t="s">
        <v>178</v>
      </c>
      <c r="D794" t="s">
        <v>1413</v>
      </c>
      <c r="E794" t="s">
        <v>1280</v>
      </c>
      <c r="F794" t="s">
        <v>52</v>
      </c>
      <c r="G794">
        <v>281</v>
      </c>
      <c r="H794">
        <v>8825</v>
      </c>
    </row>
    <row r="795" spans="1:8">
      <c r="A795">
        <v>794</v>
      </c>
      <c r="B795">
        <v>18</v>
      </c>
      <c r="C795" t="s">
        <v>178</v>
      </c>
      <c r="D795" t="s">
        <v>1413</v>
      </c>
      <c r="E795" t="s">
        <v>1280</v>
      </c>
      <c r="F795" t="s">
        <v>1272</v>
      </c>
      <c r="G795">
        <v>229</v>
      </c>
      <c r="H795">
        <v>8825</v>
      </c>
    </row>
    <row r="796" spans="1:8">
      <c r="A796">
        <v>795</v>
      </c>
      <c r="B796">
        <v>18</v>
      </c>
      <c r="C796" t="s">
        <v>178</v>
      </c>
      <c r="D796" t="s">
        <v>1413</v>
      </c>
      <c r="E796" t="s">
        <v>1281</v>
      </c>
      <c r="F796" t="s">
        <v>48</v>
      </c>
      <c r="G796">
        <v>61</v>
      </c>
      <c r="H796">
        <v>8825</v>
      </c>
    </row>
    <row r="797" spans="1:8">
      <c r="A797">
        <v>796</v>
      </c>
      <c r="B797">
        <v>18</v>
      </c>
      <c r="C797" t="s">
        <v>178</v>
      </c>
      <c r="D797" t="s">
        <v>1413</v>
      </c>
      <c r="E797" t="s">
        <v>1281</v>
      </c>
      <c r="F797" t="s">
        <v>49</v>
      </c>
      <c r="G797">
        <v>90</v>
      </c>
      <c r="H797">
        <v>8825</v>
      </c>
    </row>
    <row r="798" spans="1:8">
      <c r="A798">
        <v>797</v>
      </c>
      <c r="B798">
        <v>18</v>
      </c>
      <c r="C798" t="s">
        <v>178</v>
      </c>
      <c r="D798" t="s">
        <v>1413</v>
      </c>
      <c r="E798" t="s">
        <v>1281</v>
      </c>
      <c r="F798" t="s">
        <v>50</v>
      </c>
      <c r="G798">
        <v>192</v>
      </c>
      <c r="H798">
        <v>8825</v>
      </c>
    </row>
    <row r="799" spans="1:8">
      <c r="A799">
        <v>798</v>
      </c>
      <c r="B799">
        <v>18</v>
      </c>
      <c r="C799" t="s">
        <v>178</v>
      </c>
      <c r="D799" t="s">
        <v>1413</v>
      </c>
      <c r="E799" t="s">
        <v>1281</v>
      </c>
      <c r="F799" t="s">
        <v>51</v>
      </c>
      <c r="G799">
        <v>146</v>
      </c>
      <c r="H799">
        <v>8825</v>
      </c>
    </row>
    <row r="800" spans="1:8">
      <c r="A800">
        <v>799</v>
      </c>
      <c r="B800">
        <v>18</v>
      </c>
      <c r="C800" t="s">
        <v>178</v>
      </c>
      <c r="D800" t="s">
        <v>1413</v>
      </c>
      <c r="E800" t="s">
        <v>1281</v>
      </c>
      <c r="F800" t="s">
        <v>52</v>
      </c>
      <c r="G800">
        <v>860</v>
      </c>
      <c r="H800">
        <v>8825</v>
      </c>
    </row>
    <row r="801" spans="1:8">
      <c r="A801">
        <v>800</v>
      </c>
      <c r="B801">
        <v>18</v>
      </c>
      <c r="C801" t="s">
        <v>178</v>
      </c>
      <c r="D801" t="s">
        <v>1413</v>
      </c>
      <c r="E801" t="s">
        <v>1281</v>
      </c>
      <c r="F801" t="s">
        <v>1272</v>
      </c>
      <c r="G801">
        <v>3406</v>
      </c>
      <c r="H801">
        <v>8825</v>
      </c>
    </row>
    <row r="802" spans="1:8">
      <c r="A802">
        <v>801</v>
      </c>
      <c r="B802">
        <v>18</v>
      </c>
      <c r="C802" t="s">
        <v>178</v>
      </c>
      <c r="D802" t="s">
        <v>1413</v>
      </c>
      <c r="E802" t="s">
        <v>45</v>
      </c>
      <c r="F802" t="s">
        <v>48</v>
      </c>
      <c r="G802">
        <v>51</v>
      </c>
      <c r="H802">
        <v>8825</v>
      </c>
    </row>
    <row r="803" spans="1:8">
      <c r="A803">
        <v>802</v>
      </c>
      <c r="B803">
        <v>18</v>
      </c>
      <c r="C803" t="s">
        <v>178</v>
      </c>
      <c r="D803" t="s">
        <v>1413</v>
      </c>
      <c r="E803" t="s">
        <v>45</v>
      </c>
      <c r="F803" t="s">
        <v>49</v>
      </c>
      <c r="G803">
        <v>10</v>
      </c>
      <c r="H803">
        <v>8825</v>
      </c>
    </row>
    <row r="804" spans="1:8">
      <c r="A804">
        <v>803</v>
      </c>
      <c r="B804">
        <v>18</v>
      </c>
      <c r="C804" t="s">
        <v>178</v>
      </c>
      <c r="D804" t="s">
        <v>1413</v>
      </c>
      <c r="E804" t="s">
        <v>45</v>
      </c>
      <c r="F804" t="s">
        <v>50</v>
      </c>
      <c r="G804">
        <v>2</v>
      </c>
      <c r="H804">
        <v>8825</v>
      </c>
    </row>
    <row r="805" spans="1:8">
      <c r="A805">
        <v>804</v>
      </c>
      <c r="B805">
        <v>18</v>
      </c>
      <c r="C805" t="s">
        <v>178</v>
      </c>
      <c r="D805" t="s">
        <v>1413</v>
      </c>
      <c r="E805" t="s">
        <v>45</v>
      </c>
      <c r="F805" t="s">
        <v>51</v>
      </c>
      <c r="G805">
        <v>3</v>
      </c>
      <c r="H805">
        <v>8825</v>
      </c>
    </row>
    <row r="806" spans="1:8">
      <c r="A806">
        <v>805</v>
      </c>
      <c r="B806">
        <v>18</v>
      </c>
      <c r="C806" t="s">
        <v>178</v>
      </c>
      <c r="D806" t="s">
        <v>1413</v>
      </c>
      <c r="E806" t="s">
        <v>45</v>
      </c>
      <c r="F806" t="s">
        <v>52</v>
      </c>
      <c r="G806">
        <v>17</v>
      </c>
      <c r="H806">
        <v>8825</v>
      </c>
    </row>
    <row r="807" spans="1:8">
      <c r="A807">
        <v>806</v>
      </c>
      <c r="B807">
        <v>18</v>
      </c>
      <c r="C807" t="s">
        <v>178</v>
      </c>
      <c r="D807" t="s">
        <v>1413</v>
      </c>
      <c r="E807" t="s">
        <v>45</v>
      </c>
      <c r="F807" t="s">
        <v>1272</v>
      </c>
      <c r="G807">
        <v>39</v>
      </c>
      <c r="H807">
        <v>8825</v>
      </c>
    </row>
    <row r="808" spans="1:8">
      <c r="A808">
        <v>807</v>
      </c>
      <c r="B808">
        <v>18</v>
      </c>
      <c r="C808" t="s">
        <v>178</v>
      </c>
      <c r="D808" t="s">
        <v>3582</v>
      </c>
      <c r="E808" t="s">
        <v>3706</v>
      </c>
      <c r="F808" t="s">
        <v>249</v>
      </c>
      <c r="G808">
        <v>1</v>
      </c>
      <c r="H808">
        <v>21</v>
      </c>
    </row>
    <row r="809" spans="1:8">
      <c r="A809">
        <v>808</v>
      </c>
      <c r="B809">
        <v>18</v>
      </c>
      <c r="C809" t="s">
        <v>178</v>
      </c>
      <c r="D809" t="s">
        <v>3582</v>
      </c>
      <c r="E809" t="s">
        <v>3706</v>
      </c>
      <c r="F809" t="s">
        <v>1272</v>
      </c>
      <c r="G809">
        <v>1</v>
      </c>
      <c r="H809">
        <v>21</v>
      </c>
    </row>
    <row r="810" spans="1:8">
      <c r="A810">
        <v>809</v>
      </c>
      <c r="B810">
        <v>18</v>
      </c>
      <c r="C810" t="s">
        <v>178</v>
      </c>
      <c r="D810" t="s">
        <v>3582</v>
      </c>
      <c r="E810" t="s">
        <v>1280</v>
      </c>
      <c r="F810" t="s">
        <v>52</v>
      </c>
      <c r="G810">
        <v>1</v>
      </c>
      <c r="H810">
        <v>21</v>
      </c>
    </row>
    <row r="811" spans="1:8">
      <c r="A811">
        <v>810</v>
      </c>
      <c r="B811">
        <v>18</v>
      </c>
      <c r="C811" t="s">
        <v>178</v>
      </c>
      <c r="D811" t="s">
        <v>3582</v>
      </c>
      <c r="E811" t="s">
        <v>1280</v>
      </c>
      <c r="F811" t="s">
        <v>1272</v>
      </c>
      <c r="G811">
        <v>2</v>
      </c>
      <c r="H811">
        <v>21</v>
      </c>
    </row>
    <row r="812" spans="1:8">
      <c r="A812">
        <v>811</v>
      </c>
      <c r="B812">
        <v>18</v>
      </c>
      <c r="C812" t="s">
        <v>178</v>
      </c>
      <c r="D812" t="s">
        <v>3582</v>
      </c>
      <c r="E812" t="s">
        <v>1281</v>
      </c>
      <c r="F812" t="s">
        <v>50</v>
      </c>
      <c r="G812">
        <v>1</v>
      </c>
      <c r="H812">
        <v>21</v>
      </c>
    </row>
    <row r="813" spans="1:8">
      <c r="A813">
        <v>812</v>
      </c>
      <c r="B813">
        <v>18</v>
      </c>
      <c r="C813" t="s">
        <v>178</v>
      </c>
      <c r="D813" t="s">
        <v>3582</v>
      </c>
      <c r="E813" t="s">
        <v>1281</v>
      </c>
      <c r="F813" t="s">
        <v>52</v>
      </c>
      <c r="G813">
        <v>4</v>
      </c>
      <c r="H813">
        <v>21</v>
      </c>
    </row>
    <row r="814" spans="1:8">
      <c r="A814">
        <v>813</v>
      </c>
      <c r="B814">
        <v>18</v>
      </c>
      <c r="C814" t="s">
        <v>178</v>
      </c>
      <c r="D814" t="s">
        <v>3582</v>
      </c>
      <c r="E814" t="s">
        <v>1281</v>
      </c>
      <c r="F814" t="s">
        <v>1272</v>
      </c>
      <c r="G814">
        <v>9</v>
      </c>
      <c r="H814">
        <v>21</v>
      </c>
    </row>
    <row r="815" spans="1:8">
      <c r="A815">
        <v>814</v>
      </c>
      <c r="B815">
        <v>18</v>
      </c>
      <c r="C815" t="s">
        <v>178</v>
      </c>
      <c r="D815" t="s">
        <v>3582</v>
      </c>
      <c r="E815" t="s">
        <v>45</v>
      </c>
      <c r="F815" t="s">
        <v>50</v>
      </c>
      <c r="G815">
        <v>1</v>
      </c>
      <c r="H815">
        <v>21</v>
      </c>
    </row>
    <row r="816" spans="1:8">
      <c r="A816">
        <v>815</v>
      </c>
      <c r="B816">
        <v>18</v>
      </c>
      <c r="C816" t="s">
        <v>178</v>
      </c>
      <c r="D816" t="s">
        <v>3582</v>
      </c>
      <c r="E816" t="s">
        <v>45</v>
      </c>
      <c r="F816" t="s">
        <v>1272</v>
      </c>
      <c r="G816">
        <v>1</v>
      </c>
      <c r="H816">
        <v>21</v>
      </c>
    </row>
    <row r="817" spans="1:8">
      <c r="A817">
        <v>816</v>
      </c>
      <c r="B817">
        <v>18</v>
      </c>
      <c r="C817" t="s">
        <v>178</v>
      </c>
      <c r="D817" t="s">
        <v>3583</v>
      </c>
      <c r="E817" t="s">
        <v>3706</v>
      </c>
      <c r="F817" t="s">
        <v>249</v>
      </c>
      <c r="G817">
        <v>1</v>
      </c>
      <c r="H817">
        <v>30</v>
      </c>
    </row>
    <row r="818" spans="1:8">
      <c r="A818">
        <v>817</v>
      </c>
      <c r="B818">
        <v>18</v>
      </c>
      <c r="C818" t="s">
        <v>178</v>
      </c>
      <c r="D818" t="s">
        <v>3583</v>
      </c>
      <c r="E818" t="s">
        <v>1280</v>
      </c>
      <c r="F818" t="s">
        <v>49</v>
      </c>
      <c r="G818">
        <v>1</v>
      </c>
      <c r="H818">
        <v>30</v>
      </c>
    </row>
    <row r="819" spans="1:8">
      <c r="A819">
        <v>818</v>
      </c>
      <c r="B819">
        <v>18</v>
      </c>
      <c r="C819" t="s">
        <v>178</v>
      </c>
      <c r="D819" t="s">
        <v>3583</v>
      </c>
      <c r="E819" t="s">
        <v>1280</v>
      </c>
      <c r="F819" t="s">
        <v>51</v>
      </c>
      <c r="G819">
        <v>2</v>
      </c>
      <c r="H819">
        <v>30</v>
      </c>
    </row>
    <row r="820" spans="1:8">
      <c r="A820">
        <v>819</v>
      </c>
      <c r="B820">
        <v>18</v>
      </c>
      <c r="C820" t="s">
        <v>178</v>
      </c>
      <c r="D820" t="s">
        <v>3583</v>
      </c>
      <c r="E820" t="s">
        <v>1280</v>
      </c>
      <c r="F820" t="s">
        <v>52</v>
      </c>
      <c r="G820">
        <v>3</v>
      </c>
      <c r="H820">
        <v>30</v>
      </c>
    </row>
    <row r="821" spans="1:8">
      <c r="A821">
        <v>820</v>
      </c>
      <c r="B821">
        <v>18</v>
      </c>
      <c r="C821" t="s">
        <v>178</v>
      </c>
      <c r="D821" t="s">
        <v>3583</v>
      </c>
      <c r="E821" t="s">
        <v>1281</v>
      </c>
      <c r="F821" t="s">
        <v>52</v>
      </c>
      <c r="G821">
        <v>4</v>
      </c>
      <c r="H821">
        <v>30</v>
      </c>
    </row>
    <row r="822" spans="1:8">
      <c r="A822">
        <v>821</v>
      </c>
      <c r="B822">
        <v>18</v>
      </c>
      <c r="C822" t="s">
        <v>178</v>
      </c>
      <c r="D822" t="s">
        <v>3583</v>
      </c>
      <c r="E822" t="s">
        <v>1281</v>
      </c>
      <c r="F822" t="s">
        <v>1272</v>
      </c>
      <c r="G822">
        <v>18</v>
      </c>
      <c r="H822">
        <v>30</v>
      </c>
    </row>
    <row r="823" spans="1:8">
      <c r="A823">
        <v>822</v>
      </c>
      <c r="B823">
        <v>18</v>
      </c>
      <c r="C823" t="s">
        <v>178</v>
      </c>
      <c r="D823" t="s">
        <v>3583</v>
      </c>
      <c r="E823" t="s">
        <v>45</v>
      </c>
      <c r="F823" t="s">
        <v>49</v>
      </c>
      <c r="G823">
        <v>1</v>
      </c>
      <c r="H823">
        <v>30</v>
      </c>
    </row>
    <row r="824" spans="1:8">
      <c r="A824">
        <v>823</v>
      </c>
      <c r="B824">
        <v>18</v>
      </c>
      <c r="C824" t="s">
        <v>178</v>
      </c>
      <c r="D824" t="s">
        <v>3584</v>
      </c>
      <c r="E824" t="s">
        <v>3706</v>
      </c>
      <c r="F824" t="s">
        <v>249</v>
      </c>
      <c r="G824">
        <v>1</v>
      </c>
      <c r="H824">
        <v>14</v>
      </c>
    </row>
    <row r="825" spans="1:8">
      <c r="A825">
        <v>824</v>
      </c>
      <c r="B825">
        <v>18</v>
      </c>
      <c r="C825" t="s">
        <v>178</v>
      </c>
      <c r="D825" t="s">
        <v>3584</v>
      </c>
      <c r="E825" t="s">
        <v>1280</v>
      </c>
      <c r="F825" t="s">
        <v>49</v>
      </c>
      <c r="G825">
        <v>1</v>
      </c>
      <c r="H825">
        <v>14</v>
      </c>
    </row>
    <row r="826" spans="1:8">
      <c r="A826">
        <v>825</v>
      </c>
      <c r="B826">
        <v>18</v>
      </c>
      <c r="C826" t="s">
        <v>178</v>
      </c>
      <c r="D826" t="s">
        <v>3584</v>
      </c>
      <c r="E826" t="s">
        <v>1281</v>
      </c>
      <c r="F826" t="s">
        <v>52</v>
      </c>
      <c r="G826">
        <v>1</v>
      </c>
      <c r="H826">
        <v>14</v>
      </c>
    </row>
    <row r="827" spans="1:8">
      <c r="A827">
        <v>826</v>
      </c>
      <c r="B827">
        <v>18</v>
      </c>
      <c r="C827" t="s">
        <v>178</v>
      </c>
      <c r="D827" t="s">
        <v>3584</v>
      </c>
      <c r="E827" t="s">
        <v>1281</v>
      </c>
      <c r="F827" t="s">
        <v>1272</v>
      </c>
      <c r="G827">
        <v>10</v>
      </c>
      <c r="H827">
        <v>14</v>
      </c>
    </row>
    <row r="828" spans="1:8">
      <c r="A828">
        <v>827</v>
      </c>
      <c r="B828">
        <v>18</v>
      </c>
      <c r="C828" t="s">
        <v>178</v>
      </c>
      <c r="D828" t="s">
        <v>3584</v>
      </c>
      <c r="E828" t="s">
        <v>45</v>
      </c>
      <c r="F828" t="s">
        <v>52</v>
      </c>
      <c r="G828">
        <v>1</v>
      </c>
      <c r="H828">
        <v>14</v>
      </c>
    </row>
    <row r="829" spans="1:8">
      <c r="A829">
        <v>828</v>
      </c>
      <c r="B829">
        <v>18</v>
      </c>
      <c r="C829" t="s">
        <v>178</v>
      </c>
      <c r="D829" t="s">
        <v>3585</v>
      </c>
      <c r="E829" t="s">
        <v>3706</v>
      </c>
      <c r="F829" t="s">
        <v>249</v>
      </c>
      <c r="G829">
        <v>316</v>
      </c>
      <c r="H829">
        <v>5043</v>
      </c>
    </row>
    <row r="830" spans="1:8">
      <c r="A830">
        <v>829</v>
      </c>
      <c r="B830">
        <v>18</v>
      </c>
      <c r="C830" t="s">
        <v>178</v>
      </c>
      <c r="D830" t="s">
        <v>3585</v>
      </c>
      <c r="E830" t="s">
        <v>3706</v>
      </c>
      <c r="F830" t="s">
        <v>50</v>
      </c>
      <c r="G830">
        <v>11</v>
      </c>
      <c r="H830">
        <v>5043</v>
      </c>
    </row>
    <row r="831" spans="1:8">
      <c r="A831">
        <v>830</v>
      </c>
      <c r="B831">
        <v>18</v>
      </c>
      <c r="C831" t="s">
        <v>178</v>
      </c>
      <c r="D831" t="s">
        <v>3585</v>
      </c>
      <c r="E831" t="s">
        <v>3706</v>
      </c>
      <c r="F831" t="s">
        <v>51</v>
      </c>
      <c r="G831">
        <v>4</v>
      </c>
      <c r="H831">
        <v>5043</v>
      </c>
    </row>
    <row r="832" spans="1:8">
      <c r="A832">
        <v>831</v>
      </c>
      <c r="B832">
        <v>18</v>
      </c>
      <c r="C832" t="s">
        <v>178</v>
      </c>
      <c r="D832" t="s">
        <v>3585</v>
      </c>
      <c r="E832" t="s">
        <v>3706</v>
      </c>
      <c r="F832" t="s">
        <v>52</v>
      </c>
      <c r="G832">
        <v>10</v>
      </c>
      <c r="H832">
        <v>5043</v>
      </c>
    </row>
    <row r="833" spans="1:8">
      <c r="A833">
        <v>832</v>
      </c>
      <c r="B833">
        <v>18</v>
      </c>
      <c r="C833" t="s">
        <v>178</v>
      </c>
      <c r="D833" t="s">
        <v>3585</v>
      </c>
      <c r="E833" t="s">
        <v>3706</v>
      </c>
      <c r="F833" t="s">
        <v>1272</v>
      </c>
      <c r="G833">
        <v>71</v>
      </c>
      <c r="H833">
        <v>5043</v>
      </c>
    </row>
    <row r="834" spans="1:8">
      <c r="A834">
        <v>833</v>
      </c>
      <c r="B834">
        <v>18</v>
      </c>
      <c r="C834" t="s">
        <v>178</v>
      </c>
      <c r="D834" t="s">
        <v>3585</v>
      </c>
      <c r="E834" t="s">
        <v>1280</v>
      </c>
      <c r="F834" t="s">
        <v>48</v>
      </c>
      <c r="G834">
        <v>126</v>
      </c>
      <c r="H834">
        <v>5043</v>
      </c>
    </row>
    <row r="835" spans="1:8">
      <c r="A835">
        <v>834</v>
      </c>
      <c r="B835">
        <v>18</v>
      </c>
      <c r="C835" t="s">
        <v>178</v>
      </c>
      <c r="D835" t="s">
        <v>3585</v>
      </c>
      <c r="E835" t="s">
        <v>1280</v>
      </c>
      <c r="F835" t="s">
        <v>49</v>
      </c>
      <c r="G835">
        <v>430</v>
      </c>
      <c r="H835">
        <v>5043</v>
      </c>
    </row>
    <row r="836" spans="1:8">
      <c r="A836">
        <v>835</v>
      </c>
      <c r="B836">
        <v>18</v>
      </c>
      <c r="C836" t="s">
        <v>178</v>
      </c>
      <c r="D836" t="s">
        <v>3585</v>
      </c>
      <c r="E836" t="s">
        <v>1280</v>
      </c>
      <c r="F836" t="s">
        <v>50</v>
      </c>
      <c r="G836">
        <v>310</v>
      </c>
      <c r="H836">
        <v>5043</v>
      </c>
    </row>
    <row r="837" spans="1:8">
      <c r="A837">
        <v>836</v>
      </c>
      <c r="B837">
        <v>18</v>
      </c>
      <c r="C837" t="s">
        <v>178</v>
      </c>
      <c r="D837" t="s">
        <v>3585</v>
      </c>
      <c r="E837" t="s">
        <v>1280</v>
      </c>
      <c r="F837" t="s">
        <v>51</v>
      </c>
      <c r="G837">
        <v>127</v>
      </c>
      <c r="H837">
        <v>5043</v>
      </c>
    </row>
    <row r="838" spans="1:8">
      <c r="A838">
        <v>837</v>
      </c>
      <c r="B838">
        <v>18</v>
      </c>
      <c r="C838" t="s">
        <v>178</v>
      </c>
      <c r="D838" t="s">
        <v>3585</v>
      </c>
      <c r="E838" t="s">
        <v>1280</v>
      </c>
      <c r="F838" t="s">
        <v>52</v>
      </c>
      <c r="G838">
        <v>191</v>
      </c>
      <c r="H838">
        <v>5043</v>
      </c>
    </row>
    <row r="839" spans="1:8">
      <c r="A839">
        <v>838</v>
      </c>
      <c r="B839">
        <v>18</v>
      </c>
      <c r="C839" t="s">
        <v>178</v>
      </c>
      <c r="D839" t="s">
        <v>3585</v>
      </c>
      <c r="E839" t="s">
        <v>1280</v>
      </c>
      <c r="F839" t="s">
        <v>1272</v>
      </c>
      <c r="G839">
        <v>256</v>
      </c>
      <c r="H839">
        <v>5043</v>
      </c>
    </row>
    <row r="840" spans="1:8">
      <c r="A840">
        <v>839</v>
      </c>
      <c r="B840">
        <v>18</v>
      </c>
      <c r="C840" t="s">
        <v>178</v>
      </c>
      <c r="D840" t="s">
        <v>3585</v>
      </c>
      <c r="E840" t="s">
        <v>1281</v>
      </c>
      <c r="F840" t="s">
        <v>48</v>
      </c>
      <c r="G840">
        <v>10</v>
      </c>
      <c r="H840">
        <v>5043</v>
      </c>
    </row>
    <row r="841" spans="1:8">
      <c r="A841">
        <v>840</v>
      </c>
      <c r="B841">
        <v>18</v>
      </c>
      <c r="C841" t="s">
        <v>178</v>
      </c>
      <c r="D841" t="s">
        <v>3585</v>
      </c>
      <c r="E841" t="s">
        <v>1281</v>
      </c>
      <c r="F841" t="s">
        <v>49</v>
      </c>
      <c r="G841">
        <v>18</v>
      </c>
      <c r="H841">
        <v>5043</v>
      </c>
    </row>
    <row r="842" spans="1:8">
      <c r="A842">
        <v>841</v>
      </c>
      <c r="B842">
        <v>18</v>
      </c>
      <c r="C842" t="s">
        <v>178</v>
      </c>
      <c r="D842" t="s">
        <v>3585</v>
      </c>
      <c r="E842" t="s">
        <v>1281</v>
      </c>
      <c r="F842" t="s">
        <v>50</v>
      </c>
      <c r="G842">
        <v>40</v>
      </c>
      <c r="H842">
        <v>5043</v>
      </c>
    </row>
    <row r="843" spans="1:8">
      <c r="A843">
        <v>842</v>
      </c>
      <c r="B843">
        <v>18</v>
      </c>
      <c r="C843" t="s">
        <v>178</v>
      </c>
      <c r="D843" t="s">
        <v>3585</v>
      </c>
      <c r="E843" t="s">
        <v>1281</v>
      </c>
      <c r="F843" t="s">
        <v>51</v>
      </c>
      <c r="G843">
        <v>52</v>
      </c>
      <c r="H843">
        <v>5043</v>
      </c>
    </row>
    <row r="844" spans="1:8">
      <c r="A844">
        <v>843</v>
      </c>
      <c r="B844">
        <v>18</v>
      </c>
      <c r="C844" t="s">
        <v>178</v>
      </c>
      <c r="D844" t="s">
        <v>3585</v>
      </c>
      <c r="E844" t="s">
        <v>1281</v>
      </c>
      <c r="F844" t="s">
        <v>52</v>
      </c>
      <c r="G844">
        <v>468</v>
      </c>
      <c r="H844">
        <v>5043</v>
      </c>
    </row>
    <row r="845" spans="1:8">
      <c r="A845">
        <v>844</v>
      </c>
      <c r="B845">
        <v>18</v>
      </c>
      <c r="C845" t="s">
        <v>178</v>
      </c>
      <c r="D845" t="s">
        <v>3585</v>
      </c>
      <c r="E845" t="s">
        <v>1281</v>
      </c>
      <c r="F845" t="s">
        <v>1272</v>
      </c>
      <c r="G845">
        <v>2537</v>
      </c>
      <c r="H845">
        <v>5043</v>
      </c>
    </row>
    <row r="846" spans="1:8">
      <c r="A846">
        <v>845</v>
      </c>
      <c r="B846">
        <v>18</v>
      </c>
      <c r="C846" t="s">
        <v>178</v>
      </c>
      <c r="D846" t="s">
        <v>3585</v>
      </c>
      <c r="E846" t="s">
        <v>45</v>
      </c>
      <c r="F846" t="s">
        <v>48</v>
      </c>
      <c r="G846">
        <v>21</v>
      </c>
      <c r="H846">
        <v>5043</v>
      </c>
    </row>
    <row r="847" spans="1:8">
      <c r="A847">
        <v>846</v>
      </c>
      <c r="B847">
        <v>18</v>
      </c>
      <c r="C847" t="s">
        <v>178</v>
      </c>
      <c r="D847" t="s">
        <v>3585</v>
      </c>
      <c r="E847" t="s">
        <v>45</v>
      </c>
      <c r="F847" t="s">
        <v>49</v>
      </c>
      <c r="G847">
        <v>6</v>
      </c>
      <c r="H847">
        <v>5043</v>
      </c>
    </row>
    <row r="848" spans="1:8">
      <c r="A848">
        <v>847</v>
      </c>
      <c r="B848">
        <v>18</v>
      </c>
      <c r="C848" t="s">
        <v>178</v>
      </c>
      <c r="D848" t="s">
        <v>3585</v>
      </c>
      <c r="E848" t="s">
        <v>45</v>
      </c>
      <c r="F848" t="s">
        <v>50</v>
      </c>
      <c r="G848">
        <v>4</v>
      </c>
      <c r="H848">
        <v>5043</v>
      </c>
    </row>
    <row r="849" spans="1:8">
      <c r="A849">
        <v>848</v>
      </c>
      <c r="B849">
        <v>18</v>
      </c>
      <c r="C849" t="s">
        <v>178</v>
      </c>
      <c r="D849" t="s">
        <v>3585</v>
      </c>
      <c r="E849" t="s">
        <v>45</v>
      </c>
      <c r="F849" t="s">
        <v>51</v>
      </c>
      <c r="G849">
        <v>3</v>
      </c>
      <c r="H849">
        <v>5043</v>
      </c>
    </row>
    <row r="850" spans="1:8">
      <c r="A850">
        <v>849</v>
      </c>
      <c r="B850">
        <v>18</v>
      </c>
      <c r="C850" t="s">
        <v>178</v>
      </c>
      <c r="D850" t="s">
        <v>3585</v>
      </c>
      <c r="E850" t="s">
        <v>45</v>
      </c>
      <c r="F850" t="s">
        <v>52</v>
      </c>
      <c r="G850">
        <v>4</v>
      </c>
      <c r="H850">
        <v>5043</v>
      </c>
    </row>
    <row r="851" spans="1:8">
      <c r="A851">
        <v>850</v>
      </c>
      <c r="B851">
        <v>18</v>
      </c>
      <c r="C851" t="s">
        <v>178</v>
      </c>
      <c r="D851" t="s">
        <v>3585</v>
      </c>
      <c r="E851" t="s">
        <v>45</v>
      </c>
      <c r="F851" t="s">
        <v>1272</v>
      </c>
      <c r="G851">
        <v>28</v>
      </c>
      <c r="H851">
        <v>5043</v>
      </c>
    </row>
    <row r="852" spans="1:8">
      <c r="A852">
        <v>851</v>
      </c>
      <c r="B852">
        <v>18</v>
      </c>
      <c r="C852" t="s">
        <v>178</v>
      </c>
      <c r="D852" t="s">
        <v>3586</v>
      </c>
      <c r="E852" t="s">
        <v>3706</v>
      </c>
      <c r="F852" t="s">
        <v>249</v>
      </c>
      <c r="G852">
        <v>26954</v>
      </c>
      <c r="H852">
        <v>331975</v>
      </c>
    </row>
    <row r="853" spans="1:8">
      <c r="A853">
        <v>852</v>
      </c>
      <c r="B853">
        <v>18</v>
      </c>
      <c r="C853" t="s">
        <v>178</v>
      </c>
      <c r="D853" t="s">
        <v>3586</v>
      </c>
      <c r="E853" t="s">
        <v>3706</v>
      </c>
      <c r="F853" t="s">
        <v>48</v>
      </c>
      <c r="G853">
        <v>170</v>
      </c>
      <c r="H853">
        <v>331975</v>
      </c>
    </row>
    <row r="854" spans="1:8">
      <c r="A854">
        <v>853</v>
      </c>
      <c r="B854">
        <v>18</v>
      </c>
      <c r="C854" t="s">
        <v>178</v>
      </c>
      <c r="D854" t="s">
        <v>3586</v>
      </c>
      <c r="E854" t="s">
        <v>3706</v>
      </c>
      <c r="F854" t="s">
        <v>49</v>
      </c>
      <c r="G854">
        <v>1043</v>
      </c>
      <c r="H854">
        <v>331975</v>
      </c>
    </row>
    <row r="855" spans="1:8">
      <c r="A855">
        <v>854</v>
      </c>
      <c r="B855">
        <v>18</v>
      </c>
      <c r="C855" t="s">
        <v>178</v>
      </c>
      <c r="D855" t="s">
        <v>3586</v>
      </c>
      <c r="E855" t="s">
        <v>3706</v>
      </c>
      <c r="F855" t="s">
        <v>50</v>
      </c>
      <c r="G855">
        <v>2709</v>
      </c>
      <c r="H855">
        <v>331975</v>
      </c>
    </row>
    <row r="856" spans="1:8">
      <c r="A856">
        <v>855</v>
      </c>
      <c r="B856">
        <v>18</v>
      </c>
      <c r="C856" t="s">
        <v>178</v>
      </c>
      <c r="D856" t="s">
        <v>3586</v>
      </c>
      <c r="E856" t="s">
        <v>3706</v>
      </c>
      <c r="F856" t="s">
        <v>51</v>
      </c>
      <c r="G856">
        <v>1051</v>
      </c>
      <c r="H856">
        <v>331975</v>
      </c>
    </row>
    <row r="857" spans="1:8">
      <c r="A857">
        <v>856</v>
      </c>
      <c r="B857">
        <v>18</v>
      </c>
      <c r="C857" t="s">
        <v>178</v>
      </c>
      <c r="D857" t="s">
        <v>3586</v>
      </c>
      <c r="E857" t="s">
        <v>3706</v>
      </c>
      <c r="F857" t="s">
        <v>52</v>
      </c>
      <c r="G857">
        <v>821</v>
      </c>
      <c r="H857">
        <v>331975</v>
      </c>
    </row>
    <row r="858" spans="1:8">
      <c r="A858">
        <v>857</v>
      </c>
      <c r="B858">
        <v>18</v>
      </c>
      <c r="C858" t="s">
        <v>178</v>
      </c>
      <c r="D858" t="s">
        <v>3586</v>
      </c>
      <c r="E858" t="s">
        <v>3706</v>
      </c>
      <c r="F858" t="s">
        <v>1272</v>
      </c>
      <c r="G858">
        <v>2078</v>
      </c>
      <c r="H858">
        <v>331975</v>
      </c>
    </row>
    <row r="859" spans="1:8">
      <c r="A859">
        <v>858</v>
      </c>
      <c r="B859">
        <v>18</v>
      </c>
      <c r="C859" t="s">
        <v>178</v>
      </c>
      <c r="D859" t="s">
        <v>3586</v>
      </c>
      <c r="E859" t="s">
        <v>1280</v>
      </c>
      <c r="F859" t="s">
        <v>48</v>
      </c>
      <c r="G859">
        <v>9680</v>
      </c>
      <c r="H859">
        <v>331975</v>
      </c>
    </row>
    <row r="860" spans="1:8">
      <c r="A860">
        <v>859</v>
      </c>
      <c r="B860">
        <v>18</v>
      </c>
      <c r="C860" t="s">
        <v>178</v>
      </c>
      <c r="D860" t="s">
        <v>3586</v>
      </c>
      <c r="E860" t="s">
        <v>1280</v>
      </c>
      <c r="F860" t="s">
        <v>49</v>
      </c>
      <c r="G860">
        <v>29964</v>
      </c>
      <c r="H860">
        <v>331975</v>
      </c>
    </row>
    <row r="861" spans="1:8">
      <c r="A861">
        <v>860</v>
      </c>
      <c r="B861">
        <v>18</v>
      </c>
      <c r="C861" t="s">
        <v>178</v>
      </c>
      <c r="D861" t="s">
        <v>3586</v>
      </c>
      <c r="E861" t="s">
        <v>1280</v>
      </c>
      <c r="F861" t="s">
        <v>50</v>
      </c>
      <c r="G861">
        <v>23245</v>
      </c>
      <c r="H861">
        <v>331975</v>
      </c>
    </row>
    <row r="862" spans="1:8">
      <c r="A862">
        <v>861</v>
      </c>
      <c r="B862">
        <v>18</v>
      </c>
      <c r="C862" t="s">
        <v>178</v>
      </c>
      <c r="D862" t="s">
        <v>3586</v>
      </c>
      <c r="E862" t="s">
        <v>1280</v>
      </c>
      <c r="F862" t="s">
        <v>51</v>
      </c>
      <c r="G862">
        <v>8396</v>
      </c>
      <c r="H862">
        <v>331975</v>
      </c>
    </row>
    <row r="863" spans="1:8">
      <c r="A863">
        <v>862</v>
      </c>
      <c r="B863">
        <v>18</v>
      </c>
      <c r="C863" t="s">
        <v>178</v>
      </c>
      <c r="D863" t="s">
        <v>3586</v>
      </c>
      <c r="E863" t="s">
        <v>1280</v>
      </c>
      <c r="F863" t="s">
        <v>52</v>
      </c>
      <c r="G863">
        <v>11744</v>
      </c>
      <c r="H863">
        <v>331975</v>
      </c>
    </row>
    <row r="864" spans="1:8">
      <c r="A864">
        <v>863</v>
      </c>
      <c r="B864">
        <v>18</v>
      </c>
      <c r="C864" t="s">
        <v>178</v>
      </c>
      <c r="D864" t="s">
        <v>3586</v>
      </c>
      <c r="E864" t="s">
        <v>1280</v>
      </c>
      <c r="F864" t="s">
        <v>1272</v>
      </c>
      <c r="G864">
        <v>9801</v>
      </c>
      <c r="H864">
        <v>331975</v>
      </c>
    </row>
    <row r="865" spans="1:8">
      <c r="A865">
        <v>864</v>
      </c>
      <c r="B865">
        <v>18</v>
      </c>
      <c r="C865" t="s">
        <v>178</v>
      </c>
      <c r="D865" t="s">
        <v>3586</v>
      </c>
      <c r="E865" t="s">
        <v>1281</v>
      </c>
      <c r="F865" t="s">
        <v>48</v>
      </c>
      <c r="G865">
        <v>1563</v>
      </c>
      <c r="H865">
        <v>331975</v>
      </c>
    </row>
    <row r="866" spans="1:8">
      <c r="A866">
        <v>865</v>
      </c>
      <c r="B866">
        <v>18</v>
      </c>
      <c r="C866" t="s">
        <v>178</v>
      </c>
      <c r="D866" t="s">
        <v>3586</v>
      </c>
      <c r="E866" t="s">
        <v>1281</v>
      </c>
      <c r="F866" t="s">
        <v>49</v>
      </c>
      <c r="G866">
        <v>2191</v>
      </c>
      <c r="H866">
        <v>331975</v>
      </c>
    </row>
    <row r="867" spans="1:8">
      <c r="A867">
        <v>866</v>
      </c>
      <c r="B867">
        <v>18</v>
      </c>
      <c r="C867" t="s">
        <v>178</v>
      </c>
      <c r="D867" t="s">
        <v>3586</v>
      </c>
      <c r="E867" t="s">
        <v>1281</v>
      </c>
      <c r="F867" t="s">
        <v>50</v>
      </c>
      <c r="G867">
        <v>4279</v>
      </c>
      <c r="H867">
        <v>331975</v>
      </c>
    </row>
    <row r="868" spans="1:8">
      <c r="A868">
        <v>867</v>
      </c>
      <c r="B868">
        <v>18</v>
      </c>
      <c r="C868" t="s">
        <v>178</v>
      </c>
      <c r="D868" t="s">
        <v>3586</v>
      </c>
      <c r="E868" t="s">
        <v>1281</v>
      </c>
      <c r="F868" t="s">
        <v>51</v>
      </c>
      <c r="G868">
        <v>4841</v>
      </c>
      <c r="H868">
        <v>331975</v>
      </c>
    </row>
    <row r="869" spans="1:8">
      <c r="A869">
        <v>868</v>
      </c>
      <c r="B869">
        <v>18</v>
      </c>
      <c r="C869" t="s">
        <v>178</v>
      </c>
      <c r="D869" t="s">
        <v>3586</v>
      </c>
      <c r="E869" t="s">
        <v>1281</v>
      </c>
      <c r="F869" t="s">
        <v>52</v>
      </c>
      <c r="G869">
        <v>29855</v>
      </c>
      <c r="H869">
        <v>331975</v>
      </c>
    </row>
    <row r="870" spans="1:8">
      <c r="A870">
        <v>869</v>
      </c>
      <c r="B870">
        <v>18</v>
      </c>
      <c r="C870" t="s">
        <v>178</v>
      </c>
      <c r="D870" t="s">
        <v>3586</v>
      </c>
      <c r="E870" t="s">
        <v>1281</v>
      </c>
      <c r="F870" t="s">
        <v>1272</v>
      </c>
      <c r="G870">
        <v>158585</v>
      </c>
      <c r="H870">
        <v>331975</v>
      </c>
    </row>
    <row r="871" spans="1:8">
      <c r="A871">
        <v>870</v>
      </c>
      <c r="B871">
        <v>18</v>
      </c>
      <c r="C871" t="s">
        <v>178</v>
      </c>
      <c r="D871" t="s">
        <v>3586</v>
      </c>
      <c r="E871" t="s">
        <v>45</v>
      </c>
      <c r="F871" t="s">
        <v>48</v>
      </c>
      <c r="G871">
        <v>946</v>
      </c>
      <c r="H871">
        <v>331975</v>
      </c>
    </row>
    <row r="872" spans="1:8">
      <c r="A872">
        <v>871</v>
      </c>
      <c r="B872">
        <v>18</v>
      </c>
      <c r="C872" t="s">
        <v>178</v>
      </c>
      <c r="D872" t="s">
        <v>3586</v>
      </c>
      <c r="E872" t="s">
        <v>45</v>
      </c>
      <c r="F872" t="s">
        <v>49</v>
      </c>
      <c r="G872">
        <v>217</v>
      </c>
      <c r="H872">
        <v>331975</v>
      </c>
    </row>
    <row r="873" spans="1:8">
      <c r="A873">
        <v>872</v>
      </c>
      <c r="B873">
        <v>18</v>
      </c>
      <c r="C873" t="s">
        <v>178</v>
      </c>
      <c r="D873" t="s">
        <v>3586</v>
      </c>
      <c r="E873" t="s">
        <v>45</v>
      </c>
      <c r="F873" t="s">
        <v>50</v>
      </c>
      <c r="G873">
        <v>148</v>
      </c>
      <c r="H873">
        <v>331975</v>
      </c>
    </row>
    <row r="874" spans="1:8">
      <c r="A874">
        <v>873</v>
      </c>
      <c r="B874">
        <v>18</v>
      </c>
      <c r="C874" t="s">
        <v>178</v>
      </c>
      <c r="D874" t="s">
        <v>3586</v>
      </c>
      <c r="E874" t="s">
        <v>45</v>
      </c>
      <c r="F874" t="s">
        <v>51</v>
      </c>
      <c r="G874">
        <v>60</v>
      </c>
      <c r="H874">
        <v>331975</v>
      </c>
    </row>
    <row r="875" spans="1:8">
      <c r="A875">
        <v>874</v>
      </c>
      <c r="B875">
        <v>18</v>
      </c>
      <c r="C875" t="s">
        <v>178</v>
      </c>
      <c r="D875" t="s">
        <v>3586</v>
      </c>
      <c r="E875" t="s">
        <v>45</v>
      </c>
      <c r="F875" t="s">
        <v>52</v>
      </c>
      <c r="G875">
        <v>334</v>
      </c>
      <c r="H875">
        <v>331975</v>
      </c>
    </row>
    <row r="876" spans="1:8">
      <c r="A876">
        <v>875</v>
      </c>
      <c r="B876">
        <v>18</v>
      </c>
      <c r="C876" t="s">
        <v>178</v>
      </c>
      <c r="D876" t="s">
        <v>3586</v>
      </c>
      <c r="E876" t="s">
        <v>45</v>
      </c>
      <c r="F876" t="s">
        <v>1272</v>
      </c>
      <c r="G876">
        <v>1300</v>
      </c>
      <c r="H876">
        <v>331975</v>
      </c>
    </row>
    <row r="877" spans="1:8">
      <c r="A877">
        <v>876</v>
      </c>
      <c r="B877">
        <v>18</v>
      </c>
      <c r="C877" t="s">
        <v>178</v>
      </c>
      <c r="D877" t="s">
        <v>45</v>
      </c>
      <c r="E877" t="s">
        <v>3706</v>
      </c>
      <c r="F877" t="s">
        <v>249</v>
      </c>
      <c r="G877">
        <v>1296</v>
      </c>
    </row>
    <row r="878" spans="1:8">
      <c r="A878">
        <v>877</v>
      </c>
      <c r="B878">
        <v>18</v>
      </c>
      <c r="C878" t="s">
        <v>178</v>
      </c>
      <c r="D878" t="s">
        <v>45</v>
      </c>
      <c r="E878" t="s">
        <v>3706</v>
      </c>
      <c r="F878" t="s">
        <v>52</v>
      </c>
      <c r="G878">
        <v>2122</v>
      </c>
    </row>
    <row r="879" spans="1:8">
      <c r="A879">
        <v>878</v>
      </c>
      <c r="B879">
        <v>18</v>
      </c>
      <c r="C879" t="s">
        <v>178</v>
      </c>
      <c r="D879" t="s">
        <v>45</v>
      </c>
      <c r="E879" t="s">
        <v>3706</v>
      </c>
      <c r="F879" t="s">
        <v>1272</v>
      </c>
      <c r="G879">
        <v>705</v>
      </c>
    </row>
    <row r="880" spans="1:8">
      <c r="A880">
        <v>879</v>
      </c>
      <c r="B880">
        <v>18</v>
      </c>
      <c r="C880" t="s">
        <v>178</v>
      </c>
      <c r="D880" t="s">
        <v>45</v>
      </c>
      <c r="E880" t="s">
        <v>1280</v>
      </c>
      <c r="F880" t="s">
        <v>48</v>
      </c>
      <c r="G880">
        <v>203</v>
      </c>
    </row>
    <row r="881" spans="1:7">
      <c r="A881">
        <v>880</v>
      </c>
      <c r="B881">
        <v>18</v>
      </c>
      <c r="C881" t="s">
        <v>178</v>
      </c>
      <c r="D881" t="s">
        <v>45</v>
      </c>
      <c r="E881" t="s">
        <v>1280</v>
      </c>
      <c r="F881" t="s">
        <v>49</v>
      </c>
      <c r="G881">
        <v>723</v>
      </c>
    </row>
    <row r="882" spans="1:7">
      <c r="A882">
        <v>881</v>
      </c>
      <c r="B882">
        <v>18</v>
      </c>
      <c r="C882" t="s">
        <v>178</v>
      </c>
      <c r="D882" t="s">
        <v>45</v>
      </c>
      <c r="E882" t="s">
        <v>1280</v>
      </c>
      <c r="F882" t="s">
        <v>50</v>
      </c>
      <c r="G882">
        <v>522</v>
      </c>
    </row>
    <row r="883" spans="1:7">
      <c r="A883">
        <v>882</v>
      </c>
      <c r="B883">
        <v>18</v>
      </c>
      <c r="C883" t="s">
        <v>178</v>
      </c>
      <c r="D883" t="s">
        <v>45</v>
      </c>
      <c r="E883" t="s">
        <v>1280</v>
      </c>
      <c r="F883" t="s">
        <v>51</v>
      </c>
      <c r="G883">
        <v>141</v>
      </c>
    </row>
    <row r="884" spans="1:7">
      <c r="A884">
        <v>883</v>
      </c>
      <c r="B884">
        <v>18</v>
      </c>
      <c r="C884" t="s">
        <v>178</v>
      </c>
      <c r="D884" t="s">
        <v>45</v>
      </c>
      <c r="E884" t="s">
        <v>1280</v>
      </c>
      <c r="F884" t="s">
        <v>52</v>
      </c>
      <c r="G884">
        <v>126</v>
      </c>
    </row>
    <row r="885" spans="1:7">
      <c r="A885">
        <v>884</v>
      </c>
      <c r="B885">
        <v>18</v>
      </c>
      <c r="C885" t="s">
        <v>178</v>
      </c>
      <c r="D885" t="s">
        <v>45</v>
      </c>
      <c r="E885" t="s">
        <v>1280</v>
      </c>
      <c r="F885" t="s">
        <v>1272</v>
      </c>
      <c r="G885">
        <v>108</v>
      </c>
    </row>
    <row r="886" spans="1:7">
      <c r="A886">
        <v>885</v>
      </c>
      <c r="B886">
        <v>18</v>
      </c>
      <c r="C886" t="s">
        <v>178</v>
      </c>
      <c r="D886" t="s">
        <v>45</v>
      </c>
      <c r="E886" t="s">
        <v>1281</v>
      </c>
      <c r="F886" t="s">
        <v>48</v>
      </c>
      <c r="G886">
        <v>78</v>
      </c>
    </row>
    <row r="887" spans="1:7">
      <c r="A887">
        <v>886</v>
      </c>
      <c r="B887">
        <v>18</v>
      </c>
      <c r="C887" t="s">
        <v>178</v>
      </c>
      <c r="D887" t="s">
        <v>45</v>
      </c>
      <c r="E887" t="s">
        <v>1281</v>
      </c>
      <c r="F887" t="s">
        <v>49</v>
      </c>
      <c r="G887">
        <v>123</v>
      </c>
    </row>
    <row r="888" spans="1:7">
      <c r="A888">
        <v>887</v>
      </c>
      <c r="B888">
        <v>18</v>
      </c>
      <c r="C888" t="s">
        <v>178</v>
      </c>
      <c r="D888" t="s">
        <v>45</v>
      </c>
      <c r="E888" t="s">
        <v>1281</v>
      </c>
      <c r="F888" t="s">
        <v>50</v>
      </c>
      <c r="G888">
        <v>229</v>
      </c>
    </row>
    <row r="889" spans="1:7">
      <c r="A889">
        <v>888</v>
      </c>
      <c r="B889">
        <v>18</v>
      </c>
      <c r="C889" t="s">
        <v>178</v>
      </c>
      <c r="D889" t="s">
        <v>45</v>
      </c>
      <c r="E889" t="s">
        <v>1281</v>
      </c>
      <c r="F889" t="s">
        <v>51</v>
      </c>
      <c r="G889">
        <v>142</v>
      </c>
    </row>
    <row r="890" spans="1:7">
      <c r="A890">
        <v>889</v>
      </c>
      <c r="B890">
        <v>18</v>
      </c>
      <c r="C890" t="s">
        <v>178</v>
      </c>
      <c r="D890" t="s">
        <v>45</v>
      </c>
      <c r="E890" t="s">
        <v>1281</v>
      </c>
      <c r="F890" t="s">
        <v>52</v>
      </c>
      <c r="G890">
        <v>641</v>
      </c>
    </row>
    <row r="891" spans="1:7">
      <c r="A891">
        <v>890</v>
      </c>
      <c r="B891">
        <v>18</v>
      </c>
      <c r="C891" t="s">
        <v>178</v>
      </c>
      <c r="D891" t="s">
        <v>45</v>
      </c>
      <c r="E891" t="s">
        <v>1281</v>
      </c>
      <c r="F891" t="s">
        <v>1272</v>
      </c>
      <c r="G891">
        <v>2923</v>
      </c>
    </row>
    <row r="892" spans="1:7">
      <c r="A892">
        <v>891</v>
      </c>
      <c r="B892">
        <v>18</v>
      </c>
      <c r="C892" t="s">
        <v>178</v>
      </c>
      <c r="D892" t="s">
        <v>45</v>
      </c>
      <c r="E892" t="s">
        <v>45</v>
      </c>
      <c r="F892" t="s">
        <v>48</v>
      </c>
      <c r="G892">
        <v>140</v>
      </c>
    </row>
    <row r="893" spans="1:7">
      <c r="A893">
        <v>892</v>
      </c>
      <c r="B893">
        <v>18</v>
      </c>
      <c r="C893" t="s">
        <v>178</v>
      </c>
      <c r="D893" t="s">
        <v>45</v>
      </c>
      <c r="E893" t="s">
        <v>45</v>
      </c>
      <c r="F893" t="s">
        <v>49</v>
      </c>
      <c r="G893">
        <v>245</v>
      </c>
    </row>
    <row r="894" spans="1:7">
      <c r="A894">
        <v>893</v>
      </c>
      <c r="B894">
        <v>18</v>
      </c>
      <c r="C894" t="s">
        <v>178</v>
      </c>
      <c r="D894" t="s">
        <v>45</v>
      </c>
      <c r="E894" t="s">
        <v>45</v>
      </c>
      <c r="F894" t="s">
        <v>50</v>
      </c>
      <c r="G894">
        <v>175</v>
      </c>
    </row>
    <row r="895" spans="1:7">
      <c r="A895">
        <v>894</v>
      </c>
      <c r="B895">
        <v>18</v>
      </c>
      <c r="C895" t="s">
        <v>178</v>
      </c>
      <c r="D895" t="s">
        <v>45</v>
      </c>
      <c r="E895" t="s">
        <v>45</v>
      </c>
      <c r="F895" t="s">
        <v>51</v>
      </c>
      <c r="G895">
        <v>96</v>
      </c>
    </row>
    <row r="896" spans="1:7">
      <c r="A896">
        <v>895</v>
      </c>
      <c r="B896">
        <v>18</v>
      </c>
      <c r="C896" t="s">
        <v>178</v>
      </c>
      <c r="D896" t="s">
        <v>45</v>
      </c>
      <c r="E896" t="s">
        <v>45</v>
      </c>
      <c r="F896" t="s">
        <v>52</v>
      </c>
      <c r="G896">
        <v>655</v>
      </c>
    </row>
    <row r="897" spans="1:8">
      <c r="A897">
        <v>896</v>
      </c>
      <c r="B897">
        <v>18</v>
      </c>
      <c r="C897" t="s">
        <v>178</v>
      </c>
      <c r="D897" t="s">
        <v>45</v>
      </c>
      <c r="E897" t="s">
        <v>45</v>
      </c>
      <c r="F897" t="s">
        <v>1272</v>
      </c>
      <c r="G897">
        <v>2301</v>
      </c>
    </row>
    <row r="898" spans="1:8">
      <c r="A898">
        <v>897</v>
      </c>
      <c r="B898">
        <v>19</v>
      </c>
      <c r="C898" t="s">
        <v>179</v>
      </c>
      <c r="D898" t="s">
        <v>1413</v>
      </c>
      <c r="E898" t="s">
        <v>3706</v>
      </c>
      <c r="F898" t="s">
        <v>249</v>
      </c>
      <c r="G898">
        <v>31627</v>
      </c>
      <c r="H898">
        <v>308455</v>
      </c>
    </row>
    <row r="899" spans="1:8">
      <c r="A899">
        <v>898</v>
      </c>
      <c r="B899">
        <v>19</v>
      </c>
      <c r="C899" t="s">
        <v>179</v>
      </c>
      <c r="D899" t="s">
        <v>1413</v>
      </c>
      <c r="E899" t="s">
        <v>3706</v>
      </c>
      <c r="F899" t="s">
        <v>48</v>
      </c>
      <c r="G899">
        <v>11</v>
      </c>
      <c r="H899">
        <v>308455</v>
      </c>
    </row>
    <row r="900" spans="1:8">
      <c r="A900">
        <v>899</v>
      </c>
      <c r="B900">
        <v>19</v>
      </c>
      <c r="C900" t="s">
        <v>179</v>
      </c>
      <c r="D900" t="s">
        <v>1413</v>
      </c>
      <c r="E900" t="s">
        <v>3706</v>
      </c>
      <c r="F900" t="s">
        <v>49</v>
      </c>
      <c r="G900">
        <v>45</v>
      </c>
      <c r="H900">
        <v>308455</v>
      </c>
    </row>
    <row r="901" spans="1:8">
      <c r="A901">
        <v>900</v>
      </c>
      <c r="B901">
        <v>19</v>
      </c>
      <c r="C901" t="s">
        <v>179</v>
      </c>
      <c r="D901" t="s">
        <v>1413</v>
      </c>
      <c r="E901" t="s">
        <v>3706</v>
      </c>
      <c r="F901" t="s">
        <v>50</v>
      </c>
      <c r="G901">
        <v>191</v>
      </c>
      <c r="H901">
        <v>308455</v>
      </c>
    </row>
    <row r="902" spans="1:8">
      <c r="A902">
        <v>901</v>
      </c>
      <c r="B902">
        <v>19</v>
      </c>
      <c r="C902" t="s">
        <v>179</v>
      </c>
      <c r="D902" t="s">
        <v>1413</v>
      </c>
      <c r="E902" t="s">
        <v>3706</v>
      </c>
      <c r="F902" t="s">
        <v>51</v>
      </c>
      <c r="G902">
        <v>114</v>
      </c>
      <c r="H902">
        <v>308455</v>
      </c>
    </row>
    <row r="903" spans="1:8">
      <c r="A903">
        <v>902</v>
      </c>
      <c r="B903">
        <v>19</v>
      </c>
      <c r="C903" t="s">
        <v>179</v>
      </c>
      <c r="D903" t="s">
        <v>1413</v>
      </c>
      <c r="E903" t="s">
        <v>3706</v>
      </c>
      <c r="F903" t="s">
        <v>52</v>
      </c>
      <c r="G903">
        <v>119</v>
      </c>
      <c r="H903">
        <v>308455</v>
      </c>
    </row>
    <row r="904" spans="1:8">
      <c r="A904">
        <v>903</v>
      </c>
      <c r="B904">
        <v>19</v>
      </c>
      <c r="C904" t="s">
        <v>179</v>
      </c>
      <c r="D904" t="s">
        <v>1413</v>
      </c>
      <c r="E904" t="s">
        <v>3706</v>
      </c>
      <c r="F904" t="s">
        <v>1272</v>
      </c>
      <c r="G904">
        <v>260</v>
      </c>
      <c r="H904">
        <v>308455</v>
      </c>
    </row>
    <row r="905" spans="1:8">
      <c r="A905">
        <v>904</v>
      </c>
      <c r="B905">
        <v>19</v>
      </c>
      <c r="C905" t="s">
        <v>179</v>
      </c>
      <c r="D905" t="s">
        <v>1413</v>
      </c>
      <c r="E905" t="s">
        <v>1280</v>
      </c>
      <c r="F905" t="s">
        <v>48</v>
      </c>
      <c r="G905">
        <v>10928</v>
      </c>
      <c r="H905">
        <v>308455</v>
      </c>
    </row>
    <row r="906" spans="1:8">
      <c r="A906">
        <v>905</v>
      </c>
      <c r="B906">
        <v>19</v>
      </c>
      <c r="C906" t="s">
        <v>179</v>
      </c>
      <c r="D906" t="s">
        <v>1413</v>
      </c>
      <c r="E906" t="s">
        <v>1280</v>
      </c>
      <c r="F906" t="s">
        <v>49</v>
      </c>
      <c r="G906">
        <v>30232</v>
      </c>
      <c r="H906">
        <v>308455</v>
      </c>
    </row>
    <row r="907" spans="1:8">
      <c r="A907">
        <v>906</v>
      </c>
      <c r="B907">
        <v>19</v>
      </c>
      <c r="C907" t="s">
        <v>179</v>
      </c>
      <c r="D907" t="s">
        <v>1413</v>
      </c>
      <c r="E907" t="s">
        <v>1280</v>
      </c>
      <c r="F907" t="s">
        <v>50</v>
      </c>
      <c r="G907">
        <v>21179</v>
      </c>
      <c r="H907">
        <v>308455</v>
      </c>
    </row>
    <row r="908" spans="1:8">
      <c r="A908">
        <v>907</v>
      </c>
      <c r="B908">
        <v>19</v>
      </c>
      <c r="C908" t="s">
        <v>179</v>
      </c>
      <c r="D908" t="s">
        <v>1413</v>
      </c>
      <c r="E908" t="s">
        <v>1280</v>
      </c>
      <c r="F908" t="s">
        <v>51</v>
      </c>
      <c r="G908">
        <v>7816</v>
      </c>
      <c r="H908">
        <v>308455</v>
      </c>
    </row>
    <row r="909" spans="1:8">
      <c r="A909">
        <v>908</v>
      </c>
      <c r="B909">
        <v>19</v>
      </c>
      <c r="C909" t="s">
        <v>179</v>
      </c>
      <c r="D909" t="s">
        <v>1413</v>
      </c>
      <c r="E909" t="s">
        <v>1280</v>
      </c>
      <c r="F909" t="s">
        <v>52</v>
      </c>
      <c r="G909">
        <v>11280</v>
      </c>
      <c r="H909">
        <v>308455</v>
      </c>
    </row>
    <row r="910" spans="1:8">
      <c r="A910">
        <v>909</v>
      </c>
      <c r="B910">
        <v>19</v>
      </c>
      <c r="C910" t="s">
        <v>179</v>
      </c>
      <c r="D910" t="s">
        <v>1413</v>
      </c>
      <c r="E910" t="s">
        <v>1280</v>
      </c>
      <c r="F910" t="s">
        <v>1272</v>
      </c>
      <c r="G910">
        <v>12250</v>
      </c>
      <c r="H910">
        <v>308455</v>
      </c>
    </row>
    <row r="911" spans="1:8">
      <c r="A911">
        <v>910</v>
      </c>
      <c r="B911">
        <v>19</v>
      </c>
      <c r="C911" t="s">
        <v>179</v>
      </c>
      <c r="D911" t="s">
        <v>1413</v>
      </c>
      <c r="E911" t="s">
        <v>1281</v>
      </c>
      <c r="F911" t="s">
        <v>48</v>
      </c>
      <c r="G911">
        <v>1350</v>
      </c>
      <c r="H911">
        <v>308455</v>
      </c>
    </row>
    <row r="912" spans="1:8">
      <c r="A912">
        <v>911</v>
      </c>
      <c r="B912">
        <v>19</v>
      </c>
      <c r="C912" t="s">
        <v>179</v>
      </c>
      <c r="D912" t="s">
        <v>1413</v>
      </c>
      <c r="E912" t="s">
        <v>1281</v>
      </c>
      <c r="F912" t="s">
        <v>49</v>
      </c>
      <c r="G912">
        <v>1138</v>
      </c>
      <c r="H912">
        <v>308455</v>
      </c>
    </row>
    <row r="913" spans="1:8">
      <c r="A913">
        <v>912</v>
      </c>
      <c r="B913">
        <v>19</v>
      </c>
      <c r="C913" t="s">
        <v>179</v>
      </c>
      <c r="D913" t="s">
        <v>1413</v>
      </c>
      <c r="E913" t="s">
        <v>1281</v>
      </c>
      <c r="F913" t="s">
        <v>50</v>
      </c>
      <c r="G913">
        <v>3400</v>
      </c>
      <c r="H913">
        <v>308455</v>
      </c>
    </row>
    <row r="914" spans="1:8">
      <c r="A914">
        <v>913</v>
      </c>
      <c r="B914">
        <v>19</v>
      </c>
      <c r="C914" t="s">
        <v>179</v>
      </c>
      <c r="D914" t="s">
        <v>1413</v>
      </c>
      <c r="E914" t="s">
        <v>1281</v>
      </c>
      <c r="F914" t="s">
        <v>51</v>
      </c>
      <c r="G914">
        <v>5001</v>
      </c>
      <c r="H914">
        <v>308455</v>
      </c>
    </row>
    <row r="915" spans="1:8">
      <c r="A915">
        <v>914</v>
      </c>
      <c r="B915">
        <v>19</v>
      </c>
      <c r="C915" t="s">
        <v>179</v>
      </c>
      <c r="D915" t="s">
        <v>1413</v>
      </c>
      <c r="E915" t="s">
        <v>1281</v>
      </c>
      <c r="F915" t="s">
        <v>52</v>
      </c>
      <c r="G915">
        <v>33302</v>
      </c>
      <c r="H915">
        <v>308455</v>
      </c>
    </row>
    <row r="916" spans="1:8">
      <c r="A916">
        <v>915</v>
      </c>
      <c r="B916">
        <v>19</v>
      </c>
      <c r="C916" t="s">
        <v>179</v>
      </c>
      <c r="D916" t="s">
        <v>1413</v>
      </c>
      <c r="E916" t="s">
        <v>1281</v>
      </c>
      <c r="F916" t="s">
        <v>1272</v>
      </c>
      <c r="G916">
        <v>137407</v>
      </c>
      <c r="H916">
        <v>308455</v>
      </c>
    </row>
    <row r="917" spans="1:8">
      <c r="A917">
        <v>916</v>
      </c>
      <c r="B917">
        <v>19</v>
      </c>
      <c r="C917" t="s">
        <v>179</v>
      </c>
      <c r="D917" t="s">
        <v>1413</v>
      </c>
      <c r="E917" t="s">
        <v>45</v>
      </c>
      <c r="F917" t="s">
        <v>48</v>
      </c>
      <c r="G917">
        <v>277</v>
      </c>
      <c r="H917">
        <v>308455</v>
      </c>
    </row>
    <row r="918" spans="1:8">
      <c r="A918">
        <v>917</v>
      </c>
      <c r="B918">
        <v>19</v>
      </c>
      <c r="C918" t="s">
        <v>179</v>
      </c>
      <c r="D918" t="s">
        <v>1413</v>
      </c>
      <c r="E918" t="s">
        <v>45</v>
      </c>
      <c r="F918" t="s">
        <v>49</v>
      </c>
      <c r="G918">
        <v>56</v>
      </c>
      <c r="H918">
        <v>308455</v>
      </c>
    </row>
    <row r="919" spans="1:8">
      <c r="A919">
        <v>918</v>
      </c>
      <c r="B919">
        <v>19</v>
      </c>
      <c r="C919" t="s">
        <v>179</v>
      </c>
      <c r="D919" t="s">
        <v>1413</v>
      </c>
      <c r="E919" t="s">
        <v>45</v>
      </c>
      <c r="F919" t="s">
        <v>50</v>
      </c>
      <c r="G919">
        <v>27</v>
      </c>
      <c r="H919">
        <v>308455</v>
      </c>
    </row>
    <row r="920" spans="1:8">
      <c r="A920">
        <v>919</v>
      </c>
      <c r="B920">
        <v>19</v>
      </c>
      <c r="C920" t="s">
        <v>179</v>
      </c>
      <c r="D920" t="s">
        <v>1413</v>
      </c>
      <c r="E920" t="s">
        <v>45</v>
      </c>
      <c r="F920" t="s">
        <v>51</v>
      </c>
      <c r="G920">
        <v>11</v>
      </c>
      <c r="H920">
        <v>308455</v>
      </c>
    </row>
    <row r="921" spans="1:8">
      <c r="A921">
        <v>920</v>
      </c>
      <c r="B921">
        <v>19</v>
      </c>
      <c r="C921" t="s">
        <v>179</v>
      </c>
      <c r="D921" t="s">
        <v>1413</v>
      </c>
      <c r="E921" t="s">
        <v>45</v>
      </c>
      <c r="F921" t="s">
        <v>52</v>
      </c>
      <c r="G921">
        <v>123</v>
      </c>
      <c r="H921">
        <v>308455</v>
      </c>
    </row>
    <row r="922" spans="1:8">
      <c r="A922">
        <v>921</v>
      </c>
      <c r="B922">
        <v>19</v>
      </c>
      <c r="C922" t="s">
        <v>179</v>
      </c>
      <c r="D922" t="s">
        <v>1413</v>
      </c>
      <c r="E922" t="s">
        <v>45</v>
      </c>
      <c r="F922" t="s">
        <v>1272</v>
      </c>
      <c r="G922">
        <v>311</v>
      </c>
      <c r="H922">
        <v>308455</v>
      </c>
    </row>
    <row r="923" spans="1:8">
      <c r="A923">
        <v>922</v>
      </c>
      <c r="B923">
        <v>19</v>
      </c>
      <c r="C923" t="s">
        <v>179</v>
      </c>
      <c r="D923" t="s">
        <v>3582</v>
      </c>
      <c r="E923" t="s">
        <v>3706</v>
      </c>
      <c r="F923" t="s">
        <v>249</v>
      </c>
      <c r="G923">
        <v>1</v>
      </c>
      <c r="H923">
        <v>39</v>
      </c>
    </row>
    <row r="924" spans="1:8">
      <c r="A924">
        <v>923</v>
      </c>
      <c r="B924">
        <v>19</v>
      </c>
      <c r="C924" t="s">
        <v>179</v>
      </c>
      <c r="D924" t="s">
        <v>3582</v>
      </c>
      <c r="E924" t="s">
        <v>3706</v>
      </c>
      <c r="F924" t="s">
        <v>50</v>
      </c>
      <c r="G924">
        <v>1</v>
      </c>
      <c r="H924">
        <v>39</v>
      </c>
    </row>
    <row r="925" spans="1:8">
      <c r="A925">
        <v>924</v>
      </c>
      <c r="B925">
        <v>19</v>
      </c>
      <c r="C925" t="s">
        <v>179</v>
      </c>
      <c r="D925" t="s">
        <v>3582</v>
      </c>
      <c r="E925" t="s">
        <v>1280</v>
      </c>
      <c r="F925" t="s">
        <v>48</v>
      </c>
      <c r="G925">
        <v>1</v>
      </c>
      <c r="H925">
        <v>39</v>
      </c>
    </row>
    <row r="926" spans="1:8">
      <c r="A926">
        <v>925</v>
      </c>
      <c r="B926">
        <v>19</v>
      </c>
      <c r="C926" t="s">
        <v>179</v>
      </c>
      <c r="D926" t="s">
        <v>3582</v>
      </c>
      <c r="E926" t="s">
        <v>1280</v>
      </c>
      <c r="F926" t="s">
        <v>49</v>
      </c>
      <c r="G926">
        <v>2</v>
      </c>
      <c r="H926">
        <v>39</v>
      </c>
    </row>
    <row r="927" spans="1:8">
      <c r="A927">
        <v>926</v>
      </c>
      <c r="B927">
        <v>19</v>
      </c>
      <c r="C927" t="s">
        <v>179</v>
      </c>
      <c r="D927" t="s">
        <v>3582</v>
      </c>
      <c r="E927" t="s">
        <v>1280</v>
      </c>
      <c r="F927" t="s">
        <v>50</v>
      </c>
      <c r="G927">
        <v>1</v>
      </c>
      <c r="H927">
        <v>39</v>
      </c>
    </row>
    <row r="928" spans="1:8">
      <c r="A928">
        <v>927</v>
      </c>
      <c r="B928">
        <v>19</v>
      </c>
      <c r="C928" t="s">
        <v>179</v>
      </c>
      <c r="D928" t="s">
        <v>3582</v>
      </c>
      <c r="E928" t="s">
        <v>1280</v>
      </c>
      <c r="F928" t="s">
        <v>51</v>
      </c>
      <c r="G928">
        <v>1</v>
      </c>
      <c r="H928">
        <v>39</v>
      </c>
    </row>
    <row r="929" spans="1:8">
      <c r="A929">
        <v>928</v>
      </c>
      <c r="B929">
        <v>19</v>
      </c>
      <c r="C929" t="s">
        <v>179</v>
      </c>
      <c r="D929" t="s">
        <v>3582</v>
      </c>
      <c r="E929" t="s">
        <v>1280</v>
      </c>
      <c r="F929" t="s">
        <v>52</v>
      </c>
      <c r="G929">
        <v>1</v>
      </c>
      <c r="H929">
        <v>39</v>
      </c>
    </row>
    <row r="930" spans="1:8">
      <c r="A930">
        <v>929</v>
      </c>
      <c r="B930">
        <v>19</v>
      </c>
      <c r="C930" t="s">
        <v>179</v>
      </c>
      <c r="D930" t="s">
        <v>3582</v>
      </c>
      <c r="E930" t="s">
        <v>1280</v>
      </c>
      <c r="F930" t="s">
        <v>1272</v>
      </c>
      <c r="G930">
        <v>3</v>
      </c>
      <c r="H930">
        <v>39</v>
      </c>
    </row>
    <row r="931" spans="1:8">
      <c r="A931">
        <v>930</v>
      </c>
      <c r="B931">
        <v>19</v>
      </c>
      <c r="C931" t="s">
        <v>179</v>
      </c>
      <c r="D931" t="s">
        <v>3582</v>
      </c>
      <c r="E931" t="s">
        <v>1281</v>
      </c>
      <c r="F931" t="s">
        <v>52</v>
      </c>
      <c r="G931">
        <v>2</v>
      </c>
      <c r="H931">
        <v>39</v>
      </c>
    </row>
    <row r="932" spans="1:8">
      <c r="A932">
        <v>931</v>
      </c>
      <c r="B932">
        <v>19</v>
      </c>
      <c r="C932" t="s">
        <v>179</v>
      </c>
      <c r="D932" t="s">
        <v>3582</v>
      </c>
      <c r="E932" t="s">
        <v>1281</v>
      </c>
      <c r="F932" t="s">
        <v>1272</v>
      </c>
      <c r="G932">
        <v>23</v>
      </c>
      <c r="H932">
        <v>39</v>
      </c>
    </row>
    <row r="933" spans="1:8">
      <c r="A933">
        <v>932</v>
      </c>
      <c r="B933">
        <v>19</v>
      </c>
      <c r="C933" t="s">
        <v>179</v>
      </c>
      <c r="D933" t="s">
        <v>3582</v>
      </c>
      <c r="E933" t="s">
        <v>45</v>
      </c>
      <c r="F933" t="s">
        <v>48</v>
      </c>
      <c r="G933">
        <v>1</v>
      </c>
      <c r="H933">
        <v>39</v>
      </c>
    </row>
    <row r="934" spans="1:8">
      <c r="A934">
        <v>933</v>
      </c>
      <c r="B934">
        <v>19</v>
      </c>
      <c r="C934" t="s">
        <v>179</v>
      </c>
      <c r="D934" t="s">
        <v>3582</v>
      </c>
      <c r="E934" t="s">
        <v>45</v>
      </c>
      <c r="F934" t="s">
        <v>52</v>
      </c>
      <c r="G934">
        <v>1</v>
      </c>
      <c r="H934">
        <v>39</v>
      </c>
    </row>
    <row r="935" spans="1:8">
      <c r="A935">
        <v>934</v>
      </c>
      <c r="B935">
        <v>19</v>
      </c>
      <c r="C935" t="s">
        <v>179</v>
      </c>
      <c r="D935" t="s">
        <v>3582</v>
      </c>
      <c r="E935" t="s">
        <v>45</v>
      </c>
      <c r="F935" t="s">
        <v>1272</v>
      </c>
      <c r="G935">
        <v>1</v>
      </c>
      <c r="H935">
        <v>39</v>
      </c>
    </row>
    <row r="936" spans="1:8">
      <c r="A936">
        <v>935</v>
      </c>
      <c r="B936">
        <v>19</v>
      </c>
      <c r="C936" t="s">
        <v>179</v>
      </c>
      <c r="D936" t="s">
        <v>3583</v>
      </c>
      <c r="E936" t="s">
        <v>3706</v>
      </c>
      <c r="F936" t="s">
        <v>249</v>
      </c>
      <c r="G936">
        <v>7</v>
      </c>
      <c r="H936">
        <v>93</v>
      </c>
    </row>
    <row r="937" spans="1:8">
      <c r="A937">
        <v>936</v>
      </c>
      <c r="B937">
        <v>19</v>
      </c>
      <c r="C937" t="s">
        <v>179</v>
      </c>
      <c r="D937" t="s">
        <v>3583</v>
      </c>
      <c r="E937" t="s">
        <v>3706</v>
      </c>
      <c r="F937" t="s">
        <v>1272</v>
      </c>
      <c r="G937">
        <v>1</v>
      </c>
      <c r="H937">
        <v>93</v>
      </c>
    </row>
    <row r="938" spans="1:8">
      <c r="A938">
        <v>937</v>
      </c>
      <c r="B938">
        <v>19</v>
      </c>
      <c r="C938" t="s">
        <v>179</v>
      </c>
      <c r="D938" t="s">
        <v>3583</v>
      </c>
      <c r="E938" t="s">
        <v>1280</v>
      </c>
      <c r="F938" t="s">
        <v>48</v>
      </c>
      <c r="G938">
        <v>7</v>
      </c>
      <c r="H938">
        <v>93</v>
      </c>
    </row>
    <row r="939" spans="1:8">
      <c r="A939">
        <v>938</v>
      </c>
      <c r="B939">
        <v>19</v>
      </c>
      <c r="C939" t="s">
        <v>179</v>
      </c>
      <c r="D939" t="s">
        <v>3583</v>
      </c>
      <c r="E939" t="s">
        <v>1280</v>
      </c>
      <c r="F939" t="s">
        <v>49</v>
      </c>
      <c r="G939">
        <v>4</v>
      </c>
      <c r="H939">
        <v>93</v>
      </c>
    </row>
    <row r="940" spans="1:8">
      <c r="A940">
        <v>939</v>
      </c>
      <c r="B940">
        <v>19</v>
      </c>
      <c r="C940" t="s">
        <v>179</v>
      </c>
      <c r="D940" t="s">
        <v>3583</v>
      </c>
      <c r="E940" t="s">
        <v>1280</v>
      </c>
      <c r="F940" t="s">
        <v>50</v>
      </c>
      <c r="G940">
        <v>3</v>
      </c>
      <c r="H940">
        <v>93</v>
      </c>
    </row>
    <row r="941" spans="1:8">
      <c r="A941">
        <v>940</v>
      </c>
      <c r="B941">
        <v>19</v>
      </c>
      <c r="C941" t="s">
        <v>179</v>
      </c>
      <c r="D941" t="s">
        <v>3583</v>
      </c>
      <c r="E941" t="s">
        <v>1280</v>
      </c>
      <c r="F941" t="s">
        <v>51</v>
      </c>
      <c r="G941">
        <v>2</v>
      </c>
      <c r="H941">
        <v>93</v>
      </c>
    </row>
    <row r="942" spans="1:8">
      <c r="A942">
        <v>941</v>
      </c>
      <c r="B942">
        <v>19</v>
      </c>
      <c r="C942" t="s">
        <v>179</v>
      </c>
      <c r="D942" t="s">
        <v>3583</v>
      </c>
      <c r="E942" t="s">
        <v>1280</v>
      </c>
      <c r="F942" t="s">
        <v>52</v>
      </c>
      <c r="G942">
        <v>4</v>
      </c>
      <c r="H942">
        <v>93</v>
      </c>
    </row>
    <row r="943" spans="1:8">
      <c r="A943">
        <v>942</v>
      </c>
      <c r="B943">
        <v>19</v>
      </c>
      <c r="C943" t="s">
        <v>179</v>
      </c>
      <c r="D943" t="s">
        <v>3583</v>
      </c>
      <c r="E943" t="s">
        <v>1280</v>
      </c>
      <c r="F943" t="s">
        <v>1272</v>
      </c>
      <c r="G943">
        <v>3</v>
      </c>
      <c r="H943">
        <v>93</v>
      </c>
    </row>
    <row r="944" spans="1:8">
      <c r="A944">
        <v>943</v>
      </c>
      <c r="B944">
        <v>19</v>
      </c>
      <c r="C944" t="s">
        <v>179</v>
      </c>
      <c r="D944" t="s">
        <v>3583</v>
      </c>
      <c r="E944" t="s">
        <v>1281</v>
      </c>
      <c r="F944" t="s">
        <v>52</v>
      </c>
      <c r="G944">
        <v>6</v>
      </c>
      <c r="H944">
        <v>93</v>
      </c>
    </row>
    <row r="945" spans="1:8">
      <c r="A945">
        <v>944</v>
      </c>
      <c r="B945">
        <v>19</v>
      </c>
      <c r="C945" t="s">
        <v>179</v>
      </c>
      <c r="D945" t="s">
        <v>3583</v>
      </c>
      <c r="E945" t="s">
        <v>1281</v>
      </c>
      <c r="F945" t="s">
        <v>1272</v>
      </c>
      <c r="G945">
        <v>55</v>
      </c>
      <c r="H945">
        <v>93</v>
      </c>
    </row>
    <row r="946" spans="1:8">
      <c r="A946">
        <v>945</v>
      </c>
      <c r="B946">
        <v>19</v>
      </c>
      <c r="C946" t="s">
        <v>179</v>
      </c>
      <c r="D946" t="s">
        <v>3583</v>
      </c>
      <c r="E946" t="s">
        <v>45</v>
      </c>
      <c r="F946" t="s">
        <v>1272</v>
      </c>
      <c r="G946">
        <v>1</v>
      </c>
      <c r="H946">
        <v>93</v>
      </c>
    </row>
    <row r="947" spans="1:8">
      <c r="A947">
        <v>946</v>
      </c>
      <c r="B947">
        <v>19</v>
      </c>
      <c r="C947" t="s">
        <v>179</v>
      </c>
      <c r="D947" t="s">
        <v>3584</v>
      </c>
      <c r="E947" t="s">
        <v>3706</v>
      </c>
      <c r="F947" t="s">
        <v>249</v>
      </c>
      <c r="G947">
        <v>2</v>
      </c>
      <c r="H947">
        <v>86</v>
      </c>
    </row>
    <row r="948" spans="1:8">
      <c r="A948">
        <v>947</v>
      </c>
      <c r="B948">
        <v>19</v>
      </c>
      <c r="C948" t="s">
        <v>179</v>
      </c>
      <c r="D948" t="s">
        <v>3584</v>
      </c>
      <c r="E948" t="s">
        <v>1280</v>
      </c>
      <c r="F948" t="s">
        <v>48</v>
      </c>
      <c r="G948">
        <v>2</v>
      </c>
      <c r="H948">
        <v>86</v>
      </c>
    </row>
    <row r="949" spans="1:8">
      <c r="A949">
        <v>948</v>
      </c>
      <c r="B949">
        <v>19</v>
      </c>
      <c r="C949" t="s">
        <v>179</v>
      </c>
      <c r="D949" t="s">
        <v>3584</v>
      </c>
      <c r="E949" t="s">
        <v>1280</v>
      </c>
      <c r="F949" t="s">
        <v>49</v>
      </c>
      <c r="G949">
        <v>5</v>
      </c>
      <c r="H949">
        <v>86</v>
      </c>
    </row>
    <row r="950" spans="1:8">
      <c r="A950">
        <v>949</v>
      </c>
      <c r="B950">
        <v>19</v>
      </c>
      <c r="C950" t="s">
        <v>179</v>
      </c>
      <c r="D950" t="s">
        <v>3584</v>
      </c>
      <c r="E950" t="s">
        <v>1280</v>
      </c>
      <c r="F950" t="s">
        <v>50</v>
      </c>
      <c r="G950">
        <v>3</v>
      </c>
      <c r="H950">
        <v>86</v>
      </c>
    </row>
    <row r="951" spans="1:8">
      <c r="A951">
        <v>950</v>
      </c>
      <c r="B951">
        <v>19</v>
      </c>
      <c r="C951" t="s">
        <v>179</v>
      </c>
      <c r="D951" t="s">
        <v>3584</v>
      </c>
      <c r="E951" t="s">
        <v>1280</v>
      </c>
      <c r="F951" t="s">
        <v>51</v>
      </c>
      <c r="G951">
        <v>1</v>
      </c>
      <c r="H951">
        <v>86</v>
      </c>
    </row>
    <row r="952" spans="1:8">
      <c r="A952">
        <v>951</v>
      </c>
      <c r="B952">
        <v>19</v>
      </c>
      <c r="C952" t="s">
        <v>179</v>
      </c>
      <c r="D952" t="s">
        <v>3584</v>
      </c>
      <c r="E952" t="s">
        <v>1280</v>
      </c>
      <c r="F952" t="s">
        <v>52</v>
      </c>
      <c r="G952">
        <v>6</v>
      </c>
      <c r="H952">
        <v>86</v>
      </c>
    </row>
    <row r="953" spans="1:8">
      <c r="A953">
        <v>952</v>
      </c>
      <c r="B953">
        <v>19</v>
      </c>
      <c r="C953" t="s">
        <v>179</v>
      </c>
      <c r="D953" t="s">
        <v>3584</v>
      </c>
      <c r="E953" t="s">
        <v>1280</v>
      </c>
      <c r="F953" t="s">
        <v>1272</v>
      </c>
      <c r="G953">
        <v>7</v>
      </c>
      <c r="H953">
        <v>86</v>
      </c>
    </row>
    <row r="954" spans="1:8">
      <c r="A954">
        <v>953</v>
      </c>
      <c r="B954">
        <v>19</v>
      </c>
      <c r="C954" t="s">
        <v>179</v>
      </c>
      <c r="D954" t="s">
        <v>3584</v>
      </c>
      <c r="E954" t="s">
        <v>1281</v>
      </c>
      <c r="F954" t="s">
        <v>48</v>
      </c>
      <c r="G954">
        <v>1</v>
      </c>
      <c r="H954">
        <v>86</v>
      </c>
    </row>
    <row r="955" spans="1:8">
      <c r="A955">
        <v>954</v>
      </c>
      <c r="B955">
        <v>19</v>
      </c>
      <c r="C955" t="s">
        <v>179</v>
      </c>
      <c r="D955" t="s">
        <v>3584</v>
      </c>
      <c r="E955" t="s">
        <v>1281</v>
      </c>
      <c r="F955" t="s">
        <v>52</v>
      </c>
      <c r="G955">
        <v>10</v>
      </c>
      <c r="H955">
        <v>86</v>
      </c>
    </row>
    <row r="956" spans="1:8">
      <c r="A956">
        <v>955</v>
      </c>
      <c r="B956">
        <v>19</v>
      </c>
      <c r="C956" t="s">
        <v>179</v>
      </c>
      <c r="D956" t="s">
        <v>3584</v>
      </c>
      <c r="E956" t="s">
        <v>1281</v>
      </c>
      <c r="F956" t="s">
        <v>1272</v>
      </c>
      <c r="G956">
        <v>46</v>
      </c>
      <c r="H956">
        <v>86</v>
      </c>
    </row>
    <row r="957" spans="1:8">
      <c r="A957">
        <v>956</v>
      </c>
      <c r="B957">
        <v>19</v>
      </c>
      <c r="C957" t="s">
        <v>179</v>
      </c>
      <c r="D957" t="s">
        <v>3584</v>
      </c>
      <c r="E957" t="s">
        <v>45</v>
      </c>
      <c r="F957" t="s">
        <v>52</v>
      </c>
      <c r="G957">
        <v>1</v>
      </c>
      <c r="H957">
        <v>86</v>
      </c>
    </row>
    <row r="958" spans="1:8">
      <c r="A958">
        <v>957</v>
      </c>
      <c r="B958">
        <v>19</v>
      </c>
      <c r="C958" t="s">
        <v>179</v>
      </c>
      <c r="D958" t="s">
        <v>3584</v>
      </c>
      <c r="E958" t="s">
        <v>45</v>
      </c>
      <c r="F958" t="s">
        <v>1272</v>
      </c>
      <c r="G958">
        <v>2</v>
      </c>
      <c r="H958">
        <v>86</v>
      </c>
    </row>
    <row r="959" spans="1:8">
      <c r="A959">
        <v>958</v>
      </c>
      <c r="B959">
        <v>19</v>
      </c>
      <c r="C959" t="s">
        <v>179</v>
      </c>
      <c r="D959" t="s">
        <v>3585</v>
      </c>
      <c r="E959" t="s">
        <v>3706</v>
      </c>
      <c r="F959" t="s">
        <v>249</v>
      </c>
      <c r="G959">
        <v>19054</v>
      </c>
      <c r="H959">
        <v>245183</v>
      </c>
    </row>
    <row r="960" spans="1:8">
      <c r="A960">
        <v>959</v>
      </c>
      <c r="B960">
        <v>19</v>
      </c>
      <c r="C960" t="s">
        <v>179</v>
      </c>
      <c r="D960" t="s">
        <v>3585</v>
      </c>
      <c r="E960" t="s">
        <v>3706</v>
      </c>
      <c r="F960" t="s">
        <v>48</v>
      </c>
      <c r="G960">
        <v>7</v>
      </c>
      <c r="H960">
        <v>245183</v>
      </c>
    </row>
    <row r="961" spans="1:8">
      <c r="A961">
        <v>960</v>
      </c>
      <c r="B961">
        <v>19</v>
      </c>
      <c r="C961" t="s">
        <v>179</v>
      </c>
      <c r="D961" t="s">
        <v>3585</v>
      </c>
      <c r="E961" t="s">
        <v>3706</v>
      </c>
      <c r="F961" t="s">
        <v>49</v>
      </c>
      <c r="G961">
        <v>89</v>
      </c>
      <c r="H961">
        <v>245183</v>
      </c>
    </row>
    <row r="962" spans="1:8">
      <c r="A962">
        <v>961</v>
      </c>
      <c r="B962">
        <v>19</v>
      </c>
      <c r="C962" t="s">
        <v>179</v>
      </c>
      <c r="D962" t="s">
        <v>3585</v>
      </c>
      <c r="E962" t="s">
        <v>3706</v>
      </c>
      <c r="F962" t="s">
        <v>50</v>
      </c>
      <c r="G962">
        <v>108</v>
      </c>
      <c r="H962">
        <v>245183</v>
      </c>
    </row>
    <row r="963" spans="1:8">
      <c r="A963">
        <v>962</v>
      </c>
      <c r="B963">
        <v>19</v>
      </c>
      <c r="C963" t="s">
        <v>179</v>
      </c>
      <c r="D963" t="s">
        <v>3585</v>
      </c>
      <c r="E963" t="s">
        <v>3706</v>
      </c>
      <c r="F963" t="s">
        <v>51</v>
      </c>
      <c r="G963">
        <v>78</v>
      </c>
      <c r="H963">
        <v>245183</v>
      </c>
    </row>
    <row r="964" spans="1:8">
      <c r="A964">
        <v>963</v>
      </c>
      <c r="B964">
        <v>19</v>
      </c>
      <c r="C964" t="s">
        <v>179</v>
      </c>
      <c r="D964" t="s">
        <v>3585</v>
      </c>
      <c r="E964" t="s">
        <v>3706</v>
      </c>
      <c r="F964" t="s">
        <v>52</v>
      </c>
      <c r="G964">
        <v>98</v>
      </c>
      <c r="H964">
        <v>245183</v>
      </c>
    </row>
    <row r="965" spans="1:8">
      <c r="A965">
        <v>964</v>
      </c>
      <c r="B965">
        <v>19</v>
      </c>
      <c r="C965" t="s">
        <v>179</v>
      </c>
      <c r="D965" t="s">
        <v>3585</v>
      </c>
      <c r="E965" t="s">
        <v>3706</v>
      </c>
      <c r="F965" t="s">
        <v>1272</v>
      </c>
      <c r="G965">
        <v>259</v>
      </c>
      <c r="H965">
        <v>245183</v>
      </c>
    </row>
    <row r="966" spans="1:8">
      <c r="A966">
        <v>965</v>
      </c>
      <c r="B966">
        <v>19</v>
      </c>
      <c r="C966" t="s">
        <v>179</v>
      </c>
      <c r="D966" t="s">
        <v>3585</v>
      </c>
      <c r="E966" t="s">
        <v>1280</v>
      </c>
      <c r="F966" t="s">
        <v>48</v>
      </c>
      <c r="G966">
        <v>6972</v>
      </c>
      <c r="H966">
        <v>245183</v>
      </c>
    </row>
    <row r="967" spans="1:8">
      <c r="A967">
        <v>966</v>
      </c>
      <c r="B967">
        <v>19</v>
      </c>
      <c r="C967" t="s">
        <v>179</v>
      </c>
      <c r="D967" t="s">
        <v>3585</v>
      </c>
      <c r="E967" t="s">
        <v>1280</v>
      </c>
      <c r="F967" t="s">
        <v>49</v>
      </c>
      <c r="G967">
        <v>21136</v>
      </c>
      <c r="H967">
        <v>245183</v>
      </c>
    </row>
    <row r="968" spans="1:8">
      <c r="A968">
        <v>967</v>
      </c>
      <c r="B968">
        <v>19</v>
      </c>
      <c r="C968" t="s">
        <v>179</v>
      </c>
      <c r="D968" t="s">
        <v>3585</v>
      </c>
      <c r="E968" t="s">
        <v>1280</v>
      </c>
      <c r="F968" t="s">
        <v>50</v>
      </c>
      <c r="G968">
        <v>17055</v>
      </c>
      <c r="H968">
        <v>245183</v>
      </c>
    </row>
    <row r="969" spans="1:8">
      <c r="A969">
        <v>968</v>
      </c>
      <c r="B969">
        <v>19</v>
      </c>
      <c r="C969" t="s">
        <v>179</v>
      </c>
      <c r="D969" t="s">
        <v>3585</v>
      </c>
      <c r="E969" t="s">
        <v>1280</v>
      </c>
      <c r="F969" t="s">
        <v>51</v>
      </c>
      <c r="G969">
        <v>6800</v>
      </c>
      <c r="H969">
        <v>245183</v>
      </c>
    </row>
    <row r="970" spans="1:8">
      <c r="A970">
        <v>969</v>
      </c>
      <c r="B970">
        <v>19</v>
      </c>
      <c r="C970" t="s">
        <v>179</v>
      </c>
      <c r="D970" t="s">
        <v>3585</v>
      </c>
      <c r="E970" t="s">
        <v>1280</v>
      </c>
      <c r="F970" t="s">
        <v>52</v>
      </c>
      <c r="G970">
        <v>9647</v>
      </c>
      <c r="H970">
        <v>245183</v>
      </c>
    </row>
    <row r="971" spans="1:8">
      <c r="A971">
        <v>970</v>
      </c>
      <c r="B971">
        <v>19</v>
      </c>
      <c r="C971" t="s">
        <v>179</v>
      </c>
      <c r="D971" t="s">
        <v>3585</v>
      </c>
      <c r="E971" t="s">
        <v>1280</v>
      </c>
      <c r="F971" t="s">
        <v>1272</v>
      </c>
      <c r="G971">
        <v>11080</v>
      </c>
      <c r="H971">
        <v>245183</v>
      </c>
    </row>
    <row r="972" spans="1:8">
      <c r="A972">
        <v>971</v>
      </c>
      <c r="B972">
        <v>19</v>
      </c>
      <c r="C972" t="s">
        <v>179</v>
      </c>
      <c r="D972" t="s">
        <v>3585</v>
      </c>
      <c r="E972" t="s">
        <v>1281</v>
      </c>
      <c r="F972" t="s">
        <v>48</v>
      </c>
      <c r="G972">
        <v>889</v>
      </c>
      <c r="H972">
        <v>245183</v>
      </c>
    </row>
    <row r="973" spans="1:8">
      <c r="A973">
        <v>972</v>
      </c>
      <c r="B973">
        <v>19</v>
      </c>
      <c r="C973" t="s">
        <v>179</v>
      </c>
      <c r="D973" t="s">
        <v>3585</v>
      </c>
      <c r="E973" t="s">
        <v>1281</v>
      </c>
      <c r="F973" t="s">
        <v>49</v>
      </c>
      <c r="G973">
        <v>1215</v>
      </c>
      <c r="H973">
        <v>245183</v>
      </c>
    </row>
    <row r="974" spans="1:8">
      <c r="A974">
        <v>973</v>
      </c>
      <c r="B974">
        <v>19</v>
      </c>
      <c r="C974" t="s">
        <v>179</v>
      </c>
      <c r="D974" t="s">
        <v>3585</v>
      </c>
      <c r="E974" t="s">
        <v>1281</v>
      </c>
      <c r="F974" t="s">
        <v>50</v>
      </c>
      <c r="G974">
        <v>1718</v>
      </c>
      <c r="H974">
        <v>245183</v>
      </c>
    </row>
    <row r="975" spans="1:8">
      <c r="A975">
        <v>974</v>
      </c>
      <c r="B975">
        <v>19</v>
      </c>
      <c r="C975" t="s">
        <v>179</v>
      </c>
      <c r="D975" t="s">
        <v>3585</v>
      </c>
      <c r="E975" t="s">
        <v>1281</v>
      </c>
      <c r="F975" t="s">
        <v>51</v>
      </c>
      <c r="G975">
        <v>2505</v>
      </c>
      <c r="H975">
        <v>245183</v>
      </c>
    </row>
    <row r="976" spans="1:8">
      <c r="A976">
        <v>975</v>
      </c>
      <c r="B976">
        <v>19</v>
      </c>
      <c r="C976" t="s">
        <v>179</v>
      </c>
      <c r="D976" t="s">
        <v>3585</v>
      </c>
      <c r="E976" t="s">
        <v>1281</v>
      </c>
      <c r="F976" t="s">
        <v>52</v>
      </c>
      <c r="G976">
        <v>22218</v>
      </c>
      <c r="H976">
        <v>245183</v>
      </c>
    </row>
    <row r="977" spans="1:8">
      <c r="A977">
        <v>976</v>
      </c>
      <c r="B977">
        <v>19</v>
      </c>
      <c r="C977" t="s">
        <v>179</v>
      </c>
      <c r="D977" t="s">
        <v>3585</v>
      </c>
      <c r="E977" t="s">
        <v>1281</v>
      </c>
      <c r="F977" t="s">
        <v>1272</v>
      </c>
      <c r="G977">
        <v>121441</v>
      </c>
      <c r="H977">
        <v>245183</v>
      </c>
    </row>
    <row r="978" spans="1:8">
      <c r="A978">
        <v>977</v>
      </c>
      <c r="B978">
        <v>19</v>
      </c>
      <c r="C978" t="s">
        <v>179</v>
      </c>
      <c r="D978" t="s">
        <v>3585</v>
      </c>
      <c r="E978" t="s">
        <v>45</v>
      </c>
      <c r="F978" t="s">
        <v>48</v>
      </c>
      <c r="G978">
        <v>641</v>
      </c>
      <c r="H978">
        <v>245183</v>
      </c>
    </row>
    <row r="979" spans="1:8">
      <c r="A979">
        <v>978</v>
      </c>
      <c r="B979">
        <v>19</v>
      </c>
      <c r="C979" t="s">
        <v>179</v>
      </c>
      <c r="D979" t="s">
        <v>3585</v>
      </c>
      <c r="E979" t="s">
        <v>45</v>
      </c>
      <c r="F979" t="s">
        <v>49</v>
      </c>
      <c r="G979">
        <v>244</v>
      </c>
      <c r="H979">
        <v>245183</v>
      </c>
    </row>
    <row r="980" spans="1:8">
      <c r="A980">
        <v>979</v>
      </c>
      <c r="B980">
        <v>19</v>
      </c>
      <c r="C980" t="s">
        <v>179</v>
      </c>
      <c r="D980" t="s">
        <v>3585</v>
      </c>
      <c r="E980" t="s">
        <v>45</v>
      </c>
      <c r="F980" t="s">
        <v>50</v>
      </c>
      <c r="G980">
        <v>130</v>
      </c>
      <c r="H980">
        <v>245183</v>
      </c>
    </row>
    <row r="981" spans="1:8">
      <c r="A981">
        <v>980</v>
      </c>
      <c r="B981">
        <v>19</v>
      </c>
      <c r="C981" t="s">
        <v>179</v>
      </c>
      <c r="D981" t="s">
        <v>3585</v>
      </c>
      <c r="E981" t="s">
        <v>45</v>
      </c>
      <c r="F981" t="s">
        <v>51</v>
      </c>
      <c r="G981">
        <v>63</v>
      </c>
      <c r="H981">
        <v>245183</v>
      </c>
    </row>
    <row r="982" spans="1:8">
      <c r="A982">
        <v>981</v>
      </c>
      <c r="B982">
        <v>19</v>
      </c>
      <c r="C982" t="s">
        <v>179</v>
      </c>
      <c r="D982" t="s">
        <v>3585</v>
      </c>
      <c r="E982" t="s">
        <v>45</v>
      </c>
      <c r="F982" t="s">
        <v>52</v>
      </c>
      <c r="G982">
        <v>370</v>
      </c>
      <c r="H982">
        <v>245183</v>
      </c>
    </row>
    <row r="983" spans="1:8">
      <c r="A983">
        <v>982</v>
      </c>
      <c r="B983">
        <v>19</v>
      </c>
      <c r="C983" t="s">
        <v>179</v>
      </c>
      <c r="D983" t="s">
        <v>3585</v>
      </c>
      <c r="E983" t="s">
        <v>45</v>
      </c>
      <c r="F983" t="s">
        <v>1272</v>
      </c>
      <c r="G983">
        <v>1366</v>
      </c>
      <c r="H983">
        <v>245183</v>
      </c>
    </row>
    <row r="984" spans="1:8">
      <c r="A984">
        <v>983</v>
      </c>
      <c r="B984">
        <v>19</v>
      </c>
      <c r="C984" t="s">
        <v>179</v>
      </c>
      <c r="D984" t="s">
        <v>3586</v>
      </c>
      <c r="E984" t="s">
        <v>3706</v>
      </c>
      <c r="F984" t="s">
        <v>249</v>
      </c>
      <c r="G984">
        <v>44339</v>
      </c>
      <c r="H984">
        <v>677308</v>
      </c>
    </row>
    <row r="985" spans="1:8">
      <c r="A985">
        <v>984</v>
      </c>
      <c r="B985">
        <v>19</v>
      </c>
      <c r="C985" t="s">
        <v>179</v>
      </c>
      <c r="D985" t="s">
        <v>3586</v>
      </c>
      <c r="E985" t="s">
        <v>3706</v>
      </c>
      <c r="F985" t="s">
        <v>48</v>
      </c>
      <c r="G985">
        <v>45</v>
      </c>
      <c r="H985">
        <v>677308</v>
      </c>
    </row>
    <row r="986" spans="1:8">
      <c r="A986">
        <v>985</v>
      </c>
      <c r="B986">
        <v>19</v>
      </c>
      <c r="C986" t="s">
        <v>179</v>
      </c>
      <c r="D986" t="s">
        <v>3586</v>
      </c>
      <c r="E986" t="s">
        <v>3706</v>
      </c>
      <c r="F986" t="s">
        <v>49</v>
      </c>
      <c r="G986">
        <v>114</v>
      </c>
      <c r="H986">
        <v>677308</v>
      </c>
    </row>
    <row r="987" spans="1:8">
      <c r="A987">
        <v>986</v>
      </c>
      <c r="B987">
        <v>19</v>
      </c>
      <c r="C987" t="s">
        <v>179</v>
      </c>
      <c r="D987" t="s">
        <v>3586</v>
      </c>
      <c r="E987" t="s">
        <v>3706</v>
      </c>
      <c r="F987" t="s">
        <v>50</v>
      </c>
      <c r="G987">
        <v>340</v>
      </c>
      <c r="H987">
        <v>677308</v>
      </c>
    </row>
    <row r="988" spans="1:8">
      <c r="A988">
        <v>987</v>
      </c>
      <c r="B988">
        <v>19</v>
      </c>
      <c r="C988" t="s">
        <v>179</v>
      </c>
      <c r="D988" t="s">
        <v>3586</v>
      </c>
      <c r="E988" t="s">
        <v>3706</v>
      </c>
      <c r="F988" t="s">
        <v>51</v>
      </c>
      <c r="G988">
        <v>221</v>
      </c>
      <c r="H988">
        <v>677308</v>
      </c>
    </row>
    <row r="989" spans="1:8">
      <c r="A989">
        <v>988</v>
      </c>
      <c r="B989">
        <v>19</v>
      </c>
      <c r="C989" t="s">
        <v>179</v>
      </c>
      <c r="D989" t="s">
        <v>3586</v>
      </c>
      <c r="E989" t="s">
        <v>3706</v>
      </c>
      <c r="F989" t="s">
        <v>52</v>
      </c>
      <c r="G989">
        <v>854</v>
      </c>
      <c r="H989">
        <v>677308</v>
      </c>
    </row>
    <row r="990" spans="1:8">
      <c r="A990">
        <v>989</v>
      </c>
      <c r="B990">
        <v>19</v>
      </c>
      <c r="C990" t="s">
        <v>179</v>
      </c>
      <c r="D990" t="s">
        <v>3586</v>
      </c>
      <c r="E990" t="s">
        <v>3706</v>
      </c>
      <c r="F990" t="s">
        <v>1272</v>
      </c>
      <c r="G990">
        <v>3442</v>
      </c>
      <c r="H990">
        <v>677308</v>
      </c>
    </row>
    <row r="991" spans="1:8">
      <c r="A991">
        <v>990</v>
      </c>
      <c r="B991">
        <v>19</v>
      </c>
      <c r="C991" t="s">
        <v>179</v>
      </c>
      <c r="D991" t="s">
        <v>3586</v>
      </c>
      <c r="E991" t="s">
        <v>1280</v>
      </c>
      <c r="F991" t="s">
        <v>48</v>
      </c>
      <c r="G991">
        <v>17067</v>
      </c>
      <c r="H991">
        <v>677308</v>
      </c>
    </row>
    <row r="992" spans="1:8">
      <c r="A992">
        <v>991</v>
      </c>
      <c r="B992">
        <v>19</v>
      </c>
      <c r="C992" t="s">
        <v>179</v>
      </c>
      <c r="D992" t="s">
        <v>3586</v>
      </c>
      <c r="E992" t="s">
        <v>1280</v>
      </c>
      <c r="F992" t="s">
        <v>49</v>
      </c>
      <c r="G992">
        <v>47768</v>
      </c>
      <c r="H992">
        <v>677308</v>
      </c>
    </row>
    <row r="993" spans="1:8">
      <c r="A993">
        <v>992</v>
      </c>
      <c r="B993">
        <v>19</v>
      </c>
      <c r="C993" t="s">
        <v>179</v>
      </c>
      <c r="D993" t="s">
        <v>3586</v>
      </c>
      <c r="E993" t="s">
        <v>1280</v>
      </c>
      <c r="F993" t="s">
        <v>50</v>
      </c>
      <c r="G993">
        <v>37912</v>
      </c>
      <c r="H993">
        <v>677308</v>
      </c>
    </row>
    <row r="994" spans="1:8">
      <c r="A994">
        <v>993</v>
      </c>
      <c r="B994">
        <v>19</v>
      </c>
      <c r="C994" t="s">
        <v>179</v>
      </c>
      <c r="D994" t="s">
        <v>3586</v>
      </c>
      <c r="E994" t="s">
        <v>1280</v>
      </c>
      <c r="F994" t="s">
        <v>51</v>
      </c>
      <c r="G994">
        <v>15096</v>
      </c>
      <c r="H994">
        <v>677308</v>
      </c>
    </row>
    <row r="995" spans="1:8">
      <c r="A995">
        <v>994</v>
      </c>
      <c r="B995">
        <v>19</v>
      </c>
      <c r="C995" t="s">
        <v>179</v>
      </c>
      <c r="D995" t="s">
        <v>3586</v>
      </c>
      <c r="E995" t="s">
        <v>1280</v>
      </c>
      <c r="F995" t="s">
        <v>52</v>
      </c>
      <c r="G995">
        <v>26587</v>
      </c>
      <c r="H995">
        <v>677308</v>
      </c>
    </row>
    <row r="996" spans="1:8">
      <c r="A996">
        <v>995</v>
      </c>
      <c r="B996">
        <v>19</v>
      </c>
      <c r="C996" t="s">
        <v>179</v>
      </c>
      <c r="D996" t="s">
        <v>3586</v>
      </c>
      <c r="E996" t="s">
        <v>1280</v>
      </c>
      <c r="F996" t="s">
        <v>1272</v>
      </c>
      <c r="G996">
        <v>23285</v>
      </c>
      <c r="H996">
        <v>677308</v>
      </c>
    </row>
    <row r="997" spans="1:8">
      <c r="A997">
        <v>996</v>
      </c>
      <c r="B997">
        <v>19</v>
      </c>
      <c r="C997" t="s">
        <v>179</v>
      </c>
      <c r="D997" t="s">
        <v>3586</v>
      </c>
      <c r="E997" t="s">
        <v>1281</v>
      </c>
      <c r="F997" t="s">
        <v>48</v>
      </c>
      <c r="G997">
        <v>1620</v>
      </c>
      <c r="H997">
        <v>677308</v>
      </c>
    </row>
    <row r="998" spans="1:8">
      <c r="A998">
        <v>997</v>
      </c>
      <c r="B998">
        <v>19</v>
      </c>
      <c r="C998" t="s">
        <v>179</v>
      </c>
      <c r="D998" t="s">
        <v>3586</v>
      </c>
      <c r="E998" t="s">
        <v>1281</v>
      </c>
      <c r="F998" t="s">
        <v>49</v>
      </c>
      <c r="G998">
        <v>2280</v>
      </c>
      <c r="H998">
        <v>677308</v>
      </c>
    </row>
    <row r="999" spans="1:8">
      <c r="A999">
        <v>998</v>
      </c>
      <c r="B999">
        <v>19</v>
      </c>
      <c r="C999" t="s">
        <v>179</v>
      </c>
      <c r="D999" t="s">
        <v>3586</v>
      </c>
      <c r="E999" t="s">
        <v>1281</v>
      </c>
      <c r="F999" t="s">
        <v>50</v>
      </c>
      <c r="G999">
        <v>5199</v>
      </c>
      <c r="H999">
        <v>677308</v>
      </c>
    </row>
    <row r="1000" spans="1:8">
      <c r="A1000">
        <v>999</v>
      </c>
      <c r="B1000">
        <v>19</v>
      </c>
      <c r="C1000" t="s">
        <v>179</v>
      </c>
      <c r="D1000" t="s">
        <v>3586</v>
      </c>
      <c r="E1000" t="s">
        <v>1281</v>
      </c>
      <c r="F1000" t="s">
        <v>51</v>
      </c>
      <c r="G1000">
        <v>7630</v>
      </c>
      <c r="H1000">
        <v>677308</v>
      </c>
    </row>
    <row r="1001" spans="1:8">
      <c r="A1001">
        <v>1000</v>
      </c>
      <c r="B1001">
        <v>19</v>
      </c>
      <c r="C1001" t="s">
        <v>179</v>
      </c>
      <c r="D1001" t="s">
        <v>3586</v>
      </c>
      <c r="E1001" t="s">
        <v>1281</v>
      </c>
      <c r="F1001" t="s">
        <v>52</v>
      </c>
      <c r="G1001">
        <v>56274</v>
      </c>
      <c r="H1001">
        <v>677308</v>
      </c>
    </row>
    <row r="1002" spans="1:8">
      <c r="A1002">
        <v>1001</v>
      </c>
      <c r="B1002">
        <v>19</v>
      </c>
      <c r="C1002" t="s">
        <v>179</v>
      </c>
      <c r="D1002" t="s">
        <v>3586</v>
      </c>
      <c r="E1002" t="s">
        <v>1281</v>
      </c>
      <c r="F1002" t="s">
        <v>1272</v>
      </c>
      <c r="G1002">
        <v>385700</v>
      </c>
      <c r="H1002">
        <v>677308</v>
      </c>
    </row>
    <row r="1003" spans="1:8">
      <c r="A1003">
        <v>1002</v>
      </c>
      <c r="B1003">
        <v>19</v>
      </c>
      <c r="C1003" t="s">
        <v>179</v>
      </c>
      <c r="D1003" t="s">
        <v>3586</v>
      </c>
      <c r="E1003" t="s">
        <v>45</v>
      </c>
      <c r="F1003" t="s">
        <v>48</v>
      </c>
      <c r="G1003">
        <v>783</v>
      </c>
      <c r="H1003">
        <v>677308</v>
      </c>
    </row>
    <row r="1004" spans="1:8">
      <c r="A1004">
        <v>1003</v>
      </c>
      <c r="B1004">
        <v>19</v>
      </c>
      <c r="C1004" t="s">
        <v>179</v>
      </c>
      <c r="D1004" t="s">
        <v>3586</v>
      </c>
      <c r="E1004" t="s">
        <v>45</v>
      </c>
      <c r="F1004" t="s">
        <v>49</v>
      </c>
      <c r="G1004">
        <v>57</v>
      </c>
      <c r="H1004">
        <v>677308</v>
      </c>
    </row>
    <row r="1005" spans="1:8">
      <c r="A1005">
        <v>1004</v>
      </c>
      <c r="B1005">
        <v>19</v>
      </c>
      <c r="C1005" t="s">
        <v>179</v>
      </c>
      <c r="D1005" t="s">
        <v>3586</v>
      </c>
      <c r="E1005" t="s">
        <v>45</v>
      </c>
      <c r="F1005" t="s">
        <v>50</v>
      </c>
      <c r="G1005">
        <v>33</v>
      </c>
      <c r="H1005">
        <v>677308</v>
      </c>
    </row>
    <row r="1006" spans="1:8">
      <c r="A1006">
        <v>1005</v>
      </c>
      <c r="B1006">
        <v>19</v>
      </c>
      <c r="C1006" t="s">
        <v>179</v>
      </c>
      <c r="D1006" t="s">
        <v>3586</v>
      </c>
      <c r="E1006" t="s">
        <v>45</v>
      </c>
      <c r="F1006" t="s">
        <v>51</v>
      </c>
      <c r="G1006">
        <v>19</v>
      </c>
      <c r="H1006">
        <v>677308</v>
      </c>
    </row>
    <row r="1007" spans="1:8">
      <c r="A1007">
        <v>1006</v>
      </c>
      <c r="B1007">
        <v>19</v>
      </c>
      <c r="C1007" t="s">
        <v>179</v>
      </c>
      <c r="D1007" t="s">
        <v>3586</v>
      </c>
      <c r="E1007" t="s">
        <v>45</v>
      </c>
      <c r="F1007" t="s">
        <v>52</v>
      </c>
      <c r="G1007">
        <v>104</v>
      </c>
      <c r="H1007">
        <v>677308</v>
      </c>
    </row>
    <row r="1008" spans="1:8">
      <c r="A1008">
        <v>1007</v>
      </c>
      <c r="B1008">
        <v>19</v>
      </c>
      <c r="C1008" t="s">
        <v>179</v>
      </c>
      <c r="D1008" t="s">
        <v>3586</v>
      </c>
      <c r="E1008" t="s">
        <v>45</v>
      </c>
      <c r="F1008" t="s">
        <v>1272</v>
      </c>
      <c r="G1008">
        <v>539</v>
      </c>
      <c r="H1008">
        <v>677308</v>
      </c>
    </row>
    <row r="1009" spans="1:7">
      <c r="A1009">
        <v>1008</v>
      </c>
      <c r="B1009">
        <v>19</v>
      </c>
      <c r="C1009" t="s">
        <v>179</v>
      </c>
      <c r="D1009" t="s">
        <v>45</v>
      </c>
      <c r="E1009" t="s">
        <v>3706</v>
      </c>
      <c r="F1009" t="s">
        <v>249</v>
      </c>
      <c r="G1009">
        <v>874</v>
      </c>
    </row>
    <row r="1010" spans="1:7">
      <c r="A1010">
        <v>1009</v>
      </c>
      <c r="B1010">
        <v>19</v>
      </c>
      <c r="C1010" t="s">
        <v>179</v>
      </c>
      <c r="D1010" t="s">
        <v>45</v>
      </c>
      <c r="E1010" t="s">
        <v>3706</v>
      </c>
      <c r="F1010" t="s">
        <v>48</v>
      </c>
      <c r="G1010">
        <v>1</v>
      </c>
    </row>
    <row r="1011" spans="1:7">
      <c r="A1011">
        <v>1010</v>
      </c>
      <c r="B1011">
        <v>19</v>
      </c>
      <c r="C1011" t="s">
        <v>179</v>
      </c>
      <c r="D1011" t="s">
        <v>45</v>
      </c>
      <c r="E1011" t="s">
        <v>3706</v>
      </c>
      <c r="F1011" t="s">
        <v>50</v>
      </c>
      <c r="G1011">
        <v>5</v>
      </c>
    </row>
    <row r="1012" spans="1:7">
      <c r="A1012">
        <v>1011</v>
      </c>
      <c r="B1012">
        <v>19</v>
      </c>
      <c r="C1012" t="s">
        <v>179</v>
      </c>
      <c r="D1012" t="s">
        <v>45</v>
      </c>
      <c r="E1012" t="s">
        <v>3706</v>
      </c>
      <c r="F1012" t="s">
        <v>51</v>
      </c>
      <c r="G1012">
        <v>1</v>
      </c>
    </row>
    <row r="1013" spans="1:7">
      <c r="A1013">
        <v>1012</v>
      </c>
      <c r="B1013">
        <v>19</v>
      </c>
      <c r="C1013" t="s">
        <v>179</v>
      </c>
      <c r="D1013" t="s">
        <v>45</v>
      </c>
      <c r="E1013" t="s">
        <v>3706</v>
      </c>
      <c r="F1013" t="s">
        <v>52</v>
      </c>
      <c r="G1013">
        <v>970</v>
      </c>
    </row>
    <row r="1014" spans="1:7">
      <c r="A1014">
        <v>1013</v>
      </c>
      <c r="B1014">
        <v>19</v>
      </c>
      <c r="C1014" t="s">
        <v>179</v>
      </c>
      <c r="D1014" t="s">
        <v>45</v>
      </c>
      <c r="E1014" t="s">
        <v>3706</v>
      </c>
      <c r="F1014" t="s">
        <v>1272</v>
      </c>
      <c r="G1014">
        <v>449</v>
      </c>
    </row>
    <row r="1015" spans="1:7">
      <c r="A1015">
        <v>1014</v>
      </c>
      <c r="B1015">
        <v>19</v>
      </c>
      <c r="C1015" t="s">
        <v>179</v>
      </c>
      <c r="D1015" t="s">
        <v>45</v>
      </c>
      <c r="E1015" t="s">
        <v>1280</v>
      </c>
      <c r="F1015" t="s">
        <v>48</v>
      </c>
      <c r="G1015">
        <v>77</v>
      </c>
    </row>
    <row r="1016" spans="1:7">
      <c r="A1016">
        <v>1015</v>
      </c>
      <c r="B1016">
        <v>19</v>
      </c>
      <c r="C1016" t="s">
        <v>179</v>
      </c>
      <c r="D1016" t="s">
        <v>45</v>
      </c>
      <c r="E1016" t="s">
        <v>1280</v>
      </c>
      <c r="F1016" t="s">
        <v>49</v>
      </c>
      <c r="G1016">
        <v>279</v>
      </c>
    </row>
    <row r="1017" spans="1:7">
      <c r="A1017">
        <v>1016</v>
      </c>
      <c r="B1017">
        <v>19</v>
      </c>
      <c r="C1017" t="s">
        <v>179</v>
      </c>
      <c r="D1017" t="s">
        <v>45</v>
      </c>
      <c r="E1017" t="s">
        <v>1280</v>
      </c>
      <c r="F1017" t="s">
        <v>50</v>
      </c>
      <c r="G1017">
        <v>192</v>
      </c>
    </row>
    <row r="1018" spans="1:7">
      <c r="A1018">
        <v>1017</v>
      </c>
      <c r="B1018">
        <v>19</v>
      </c>
      <c r="C1018" t="s">
        <v>179</v>
      </c>
      <c r="D1018" t="s">
        <v>45</v>
      </c>
      <c r="E1018" t="s">
        <v>1280</v>
      </c>
      <c r="F1018" t="s">
        <v>51</v>
      </c>
      <c r="G1018">
        <v>77</v>
      </c>
    </row>
    <row r="1019" spans="1:7">
      <c r="A1019">
        <v>1018</v>
      </c>
      <c r="B1019">
        <v>19</v>
      </c>
      <c r="C1019" t="s">
        <v>179</v>
      </c>
      <c r="D1019" t="s">
        <v>45</v>
      </c>
      <c r="E1019" t="s">
        <v>1280</v>
      </c>
      <c r="F1019" t="s">
        <v>52</v>
      </c>
      <c r="G1019">
        <v>94</v>
      </c>
    </row>
    <row r="1020" spans="1:7">
      <c r="A1020">
        <v>1019</v>
      </c>
      <c r="B1020">
        <v>19</v>
      </c>
      <c r="C1020" t="s">
        <v>179</v>
      </c>
      <c r="D1020" t="s">
        <v>45</v>
      </c>
      <c r="E1020" t="s">
        <v>1280</v>
      </c>
      <c r="F1020" t="s">
        <v>1272</v>
      </c>
      <c r="G1020">
        <v>122</v>
      </c>
    </row>
    <row r="1021" spans="1:7">
      <c r="A1021">
        <v>1020</v>
      </c>
      <c r="B1021">
        <v>19</v>
      </c>
      <c r="C1021" t="s">
        <v>179</v>
      </c>
      <c r="D1021" t="s">
        <v>45</v>
      </c>
      <c r="E1021" t="s">
        <v>1281</v>
      </c>
      <c r="F1021" t="s">
        <v>48</v>
      </c>
      <c r="G1021">
        <v>29</v>
      </c>
    </row>
    <row r="1022" spans="1:7">
      <c r="A1022">
        <v>1021</v>
      </c>
      <c r="B1022">
        <v>19</v>
      </c>
      <c r="C1022" t="s">
        <v>179</v>
      </c>
      <c r="D1022" t="s">
        <v>45</v>
      </c>
      <c r="E1022" t="s">
        <v>1281</v>
      </c>
      <c r="F1022" t="s">
        <v>49</v>
      </c>
      <c r="G1022">
        <v>26</v>
      </c>
    </row>
    <row r="1023" spans="1:7">
      <c r="A1023">
        <v>1022</v>
      </c>
      <c r="B1023">
        <v>19</v>
      </c>
      <c r="C1023" t="s">
        <v>179</v>
      </c>
      <c r="D1023" t="s">
        <v>45</v>
      </c>
      <c r="E1023" t="s">
        <v>1281</v>
      </c>
      <c r="F1023" t="s">
        <v>50</v>
      </c>
      <c r="G1023">
        <v>47</v>
      </c>
    </row>
    <row r="1024" spans="1:7">
      <c r="A1024">
        <v>1023</v>
      </c>
      <c r="B1024">
        <v>19</v>
      </c>
      <c r="C1024" t="s">
        <v>179</v>
      </c>
      <c r="D1024" t="s">
        <v>45</v>
      </c>
      <c r="E1024" t="s">
        <v>1281</v>
      </c>
      <c r="F1024" t="s">
        <v>51</v>
      </c>
      <c r="G1024">
        <v>21</v>
      </c>
    </row>
    <row r="1025" spans="1:8">
      <c r="A1025">
        <v>1024</v>
      </c>
      <c r="B1025">
        <v>19</v>
      </c>
      <c r="C1025" t="s">
        <v>179</v>
      </c>
      <c r="D1025" t="s">
        <v>45</v>
      </c>
      <c r="E1025" t="s">
        <v>1281</v>
      </c>
      <c r="F1025" t="s">
        <v>52</v>
      </c>
      <c r="G1025">
        <v>172</v>
      </c>
    </row>
    <row r="1026" spans="1:8">
      <c r="A1026">
        <v>1025</v>
      </c>
      <c r="B1026">
        <v>19</v>
      </c>
      <c r="C1026" t="s">
        <v>179</v>
      </c>
      <c r="D1026" t="s">
        <v>45</v>
      </c>
      <c r="E1026" t="s">
        <v>1281</v>
      </c>
      <c r="F1026" t="s">
        <v>1272</v>
      </c>
      <c r="G1026">
        <v>992</v>
      </c>
    </row>
    <row r="1027" spans="1:8">
      <c r="A1027">
        <v>1026</v>
      </c>
      <c r="B1027">
        <v>19</v>
      </c>
      <c r="C1027" t="s">
        <v>179</v>
      </c>
      <c r="D1027" t="s">
        <v>45</v>
      </c>
      <c r="E1027" t="s">
        <v>45</v>
      </c>
      <c r="F1027" t="s">
        <v>48</v>
      </c>
      <c r="G1027">
        <v>169</v>
      </c>
    </row>
    <row r="1028" spans="1:8">
      <c r="A1028">
        <v>1027</v>
      </c>
      <c r="B1028">
        <v>19</v>
      </c>
      <c r="C1028" t="s">
        <v>179</v>
      </c>
      <c r="D1028" t="s">
        <v>45</v>
      </c>
      <c r="E1028" t="s">
        <v>45</v>
      </c>
      <c r="F1028" t="s">
        <v>49</v>
      </c>
      <c r="G1028">
        <v>452</v>
      </c>
    </row>
    <row r="1029" spans="1:8">
      <c r="A1029">
        <v>1028</v>
      </c>
      <c r="B1029">
        <v>19</v>
      </c>
      <c r="C1029" t="s">
        <v>179</v>
      </c>
      <c r="D1029" t="s">
        <v>45</v>
      </c>
      <c r="E1029" t="s">
        <v>45</v>
      </c>
      <c r="F1029" t="s">
        <v>50</v>
      </c>
      <c r="G1029">
        <v>415</v>
      </c>
    </row>
    <row r="1030" spans="1:8">
      <c r="A1030">
        <v>1029</v>
      </c>
      <c r="B1030">
        <v>19</v>
      </c>
      <c r="C1030" t="s">
        <v>179</v>
      </c>
      <c r="D1030" t="s">
        <v>45</v>
      </c>
      <c r="E1030" t="s">
        <v>45</v>
      </c>
      <c r="F1030" t="s">
        <v>51</v>
      </c>
      <c r="G1030">
        <v>248</v>
      </c>
    </row>
    <row r="1031" spans="1:8">
      <c r="A1031">
        <v>1030</v>
      </c>
      <c r="B1031">
        <v>19</v>
      </c>
      <c r="C1031" t="s">
        <v>179</v>
      </c>
      <c r="D1031" t="s">
        <v>45</v>
      </c>
      <c r="E1031" t="s">
        <v>45</v>
      </c>
      <c r="F1031" t="s">
        <v>52</v>
      </c>
      <c r="G1031">
        <v>1329</v>
      </c>
    </row>
    <row r="1032" spans="1:8">
      <c r="A1032">
        <v>1031</v>
      </c>
      <c r="B1032">
        <v>19</v>
      </c>
      <c r="C1032" t="s">
        <v>179</v>
      </c>
      <c r="D1032" t="s">
        <v>45</v>
      </c>
      <c r="E1032" t="s">
        <v>45</v>
      </c>
      <c r="F1032" t="s">
        <v>1272</v>
      </c>
      <c r="G1032">
        <v>5298</v>
      </c>
    </row>
    <row r="1033" spans="1:8">
      <c r="A1033">
        <v>1032</v>
      </c>
      <c r="B1033">
        <v>20</v>
      </c>
      <c r="C1033" t="s">
        <v>180</v>
      </c>
      <c r="D1033" t="s">
        <v>1413</v>
      </c>
      <c r="E1033" t="s">
        <v>3706</v>
      </c>
      <c r="F1033" t="s">
        <v>249</v>
      </c>
      <c r="G1033">
        <v>6790</v>
      </c>
      <c r="H1033">
        <v>51233</v>
      </c>
    </row>
    <row r="1034" spans="1:8">
      <c r="A1034">
        <v>1033</v>
      </c>
      <c r="B1034">
        <v>20</v>
      </c>
      <c r="C1034" t="s">
        <v>180</v>
      </c>
      <c r="D1034" t="s">
        <v>1413</v>
      </c>
      <c r="E1034" t="s">
        <v>3706</v>
      </c>
      <c r="F1034" t="s">
        <v>49</v>
      </c>
      <c r="G1034">
        <v>2</v>
      </c>
      <c r="H1034">
        <v>51233</v>
      </c>
    </row>
    <row r="1035" spans="1:8">
      <c r="A1035">
        <v>1034</v>
      </c>
      <c r="B1035">
        <v>20</v>
      </c>
      <c r="C1035" t="s">
        <v>180</v>
      </c>
      <c r="D1035" t="s">
        <v>1413</v>
      </c>
      <c r="E1035" t="s">
        <v>3706</v>
      </c>
      <c r="F1035" t="s">
        <v>50</v>
      </c>
      <c r="G1035">
        <v>56</v>
      </c>
      <c r="H1035">
        <v>51233</v>
      </c>
    </row>
    <row r="1036" spans="1:8">
      <c r="A1036">
        <v>1035</v>
      </c>
      <c r="B1036">
        <v>20</v>
      </c>
      <c r="C1036" t="s">
        <v>180</v>
      </c>
      <c r="D1036" t="s">
        <v>1413</v>
      </c>
      <c r="E1036" t="s">
        <v>3706</v>
      </c>
      <c r="F1036" t="s">
        <v>51</v>
      </c>
      <c r="G1036">
        <v>42</v>
      </c>
      <c r="H1036">
        <v>51233</v>
      </c>
    </row>
    <row r="1037" spans="1:8">
      <c r="A1037">
        <v>1036</v>
      </c>
      <c r="B1037">
        <v>20</v>
      </c>
      <c r="C1037" t="s">
        <v>180</v>
      </c>
      <c r="D1037" t="s">
        <v>1413</v>
      </c>
      <c r="E1037" t="s">
        <v>3706</v>
      </c>
      <c r="F1037" t="s">
        <v>52</v>
      </c>
      <c r="G1037">
        <v>74</v>
      </c>
      <c r="H1037">
        <v>51233</v>
      </c>
    </row>
    <row r="1038" spans="1:8">
      <c r="A1038">
        <v>1037</v>
      </c>
      <c r="B1038">
        <v>20</v>
      </c>
      <c r="C1038" t="s">
        <v>180</v>
      </c>
      <c r="D1038" t="s">
        <v>1413</v>
      </c>
      <c r="E1038" t="s">
        <v>3706</v>
      </c>
      <c r="F1038" t="s">
        <v>1272</v>
      </c>
      <c r="G1038">
        <v>79</v>
      </c>
      <c r="H1038">
        <v>51233</v>
      </c>
    </row>
    <row r="1039" spans="1:8">
      <c r="A1039">
        <v>1038</v>
      </c>
      <c r="B1039">
        <v>20</v>
      </c>
      <c r="C1039" t="s">
        <v>180</v>
      </c>
      <c r="D1039" t="s">
        <v>1413</v>
      </c>
      <c r="E1039" t="s">
        <v>1280</v>
      </c>
      <c r="F1039" t="s">
        <v>48</v>
      </c>
      <c r="G1039">
        <v>1360</v>
      </c>
      <c r="H1039">
        <v>51233</v>
      </c>
    </row>
    <row r="1040" spans="1:8">
      <c r="A1040">
        <v>1039</v>
      </c>
      <c r="B1040">
        <v>20</v>
      </c>
      <c r="C1040" t="s">
        <v>180</v>
      </c>
      <c r="D1040" t="s">
        <v>1413</v>
      </c>
      <c r="E1040" t="s">
        <v>1280</v>
      </c>
      <c r="F1040" t="s">
        <v>49</v>
      </c>
      <c r="G1040">
        <v>4614</v>
      </c>
      <c r="H1040">
        <v>51233</v>
      </c>
    </row>
    <row r="1041" spans="1:8">
      <c r="A1041">
        <v>1040</v>
      </c>
      <c r="B1041">
        <v>20</v>
      </c>
      <c r="C1041" t="s">
        <v>180</v>
      </c>
      <c r="D1041" t="s">
        <v>1413</v>
      </c>
      <c r="E1041" t="s">
        <v>1280</v>
      </c>
      <c r="F1041" t="s">
        <v>50</v>
      </c>
      <c r="G1041">
        <v>3490</v>
      </c>
      <c r="H1041">
        <v>51233</v>
      </c>
    </row>
    <row r="1042" spans="1:8">
      <c r="A1042">
        <v>1041</v>
      </c>
      <c r="B1042">
        <v>20</v>
      </c>
      <c r="C1042" t="s">
        <v>180</v>
      </c>
      <c r="D1042" t="s">
        <v>1413</v>
      </c>
      <c r="E1042" t="s">
        <v>1280</v>
      </c>
      <c r="F1042" t="s">
        <v>51</v>
      </c>
      <c r="G1042">
        <v>1245</v>
      </c>
      <c r="H1042">
        <v>51233</v>
      </c>
    </row>
    <row r="1043" spans="1:8">
      <c r="A1043">
        <v>1042</v>
      </c>
      <c r="B1043">
        <v>20</v>
      </c>
      <c r="C1043" t="s">
        <v>180</v>
      </c>
      <c r="D1043" t="s">
        <v>1413</v>
      </c>
      <c r="E1043" t="s">
        <v>1280</v>
      </c>
      <c r="F1043" t="s">
        <v>52</v>
      </c>
      <c r="G1043">
        <v>1690</v>
      </c>
      <c r="H1043">
        <v>51233</v>
      </c>
    </row>
    <row r="1044" spans="1:8">
      <c r="A1044">
        <v>1043</v>
      </c>
      <c r="B1044">
        <v>20</v>
      </c>
      <c r="C1044" t="s">
        <v>180</v>
      </c>
      <c r="D1044" t="s">
        <v>1413</v>
      </c>
      <c r="E1044" t="s">
        <v>1280</v>
      </c>
      <c r="F1044" t="s">
        <v>1272</v>
      </c>
      <c r="G1044">
        <v>949</v>
      </c>
      <c r="H1044">
        <v>51233</v>
      </c>
    </row>
    <row r="1045" spans="1:8">
      <c r="A1045">
        <v>1044</v>
      </c>
      <c r="B1045">
        <v>20</v>
      </c>
      <c r="C1045" t="s">
        <v>180</v>
      </c>
      <c r="D1045" t="s">
        <v>1413</v>
      </c>
      <c r="E1045" t="s">
        <v>1281</v>
      </c>
      <c r="F1045" t="s">
        <v>48</v>
      </c>
      <c r="G1045">
        <v>977</v>
      </c>
      <c r="H1045">
        <v>51233</v>
      </c>
    </row>
    <row r="1046" spans="1:8">
      <c r="A1046">
        <v>1045</v>
      </c>
      <c r="B1046">
        <v>20</v>
      </c>
      <c r="C1046" t="s">
        <v>180</v>
      </c>
      <c r="D1046" t="s">
        <v>1413</v>
      </c>
      <c r="E1046" t="s">
        <v>1281</v>
      </c>
      <c r="F1046" t="s">
        <v>49</v>
      </c>
      <c r="G1046">
        <v>1746</v>
      </c>
      <c r="H1046">
        <v>51233</v>
      </c>
    </row>
    <row r="1047" spans="1:8">
      <c r="A1047">
        <v>1046</v>
      </c>
      <c r="B1047">
        <v>20</v>
      </c>
      <c r="C1047" t="s">
        <v>180</v>
      </c>
      <c r="D1047" t="s">
        <v>1413</v>
      </c>
      <c r="E1047" t="s">
        <v>1281</v>
      </c>
      <c r="F1047" t="s">
        <v>50</v>
      </c>
      <c r="G1047">
        <v>1398</v>
      </c>
      <c r="H1047">
        <v>51233</v>
      </c>
    </row>
    <row r="1048" spans="1:8">
      <c r="A1048">
        <v>1047</v>
      </c>
      <c r="B1048">
        <v>20</v>
      </c>
      <c r="C1048" t="s">
        <v>180</v>
      </c>
      <c r="D1048" t="s">
        <v>1413</v>
      </c>
      <c r="E1048" t="s">
        <v>1281</v>
      </c>
      <c r="F1048" t="s">
        <v>51</v>
      </c>
      <c r="G1048">
        <v>990</v>
      </c>
      <c r="H1048">
        <v>51233</v>
      </c>
    </row>
    <row r="1049" spans="1:8">
      <c r="A1049">
        <v>1048</v>
      </c>
      <c r="B1049">
        <v>20</v>
      </c>
      <c r="C1049" t="s">
        <v>180</v>
      </c>
      <c r="D1049" t="s">
        <v>1413</v>
      </c>
      <c r="E1049" t="s">
        <v>1281</v>
      </c>
      <c r="F1049" t="s">
        <v>52</v>
      </c>
      <c r="G1049">
        <v>5078</v>
      </c>
      <c r="H1049">
        <v>51233</v>
      </c>
    </row>
    <row r="1050" spans="1:8">
      <c r="A1050">
        <v>1049</v>
      </c>
      <c r="B1050">
        <v>20</v>
      </c>
      <c r="C1050" t="s">
        <v>180</v>
      </c>
      <c r="D1050" t="s">
        <v>1413</v>
      </c>
      <c r="E1050" t="s">
        <v>1281</v>
      </c>
      <c r="F1050" t="s">
        <v>1272</v>
      </c>
      <c r="G1050">
        <v>19381</v>
      </c>
      <c r="H1050">
        <v>51233</v>
      </c>
    </row>
    <row r="1051" spans="1:8">
      <c r="A1051">
        <v>1050</v>
      </c>
      <c r="B1051">
        <v>20</v>
      </c>
      <c r="C1051" t="s">
        <v>180</v>
      </c>
      <c r="D1051" t="s">
        <v>1413</v>
      </c>
      <c r="E1051" t="s">
        <v>45</v>
      </c>
      <c r="F1051" t="s">
        <v>48</v>
      </c>
      <c r="G1051">
        <v>429</v>
      </c>
      <c r="H1051">
        <v>51233</v>
      </c>
    </row>
    <row r="1052" spans="1:8">
      <c r="A1052">
        <v>1051</v>
      </c>
      <c r="B1052">
        <v>20</v>
      </c>
      <c r="C1052" t="s">
        <v>180</v>
      </c>
      <c r="D1052" t="s">
        <v>1413</v>
      </c>
      <c r="E1052" t="s">
        <v>45</v>
      </c>
      <c r="F1052" t="s">
        <v>49</v>
      </c>
      <c r="G1052">
        <v>176</v>
      </c>
      <c r="H1052">
        <v>51233</v>
      </c>
    </row>
    <row r="1053" spans="1:8">
      <c r="A1053">
        <v>1052</v>
      </c>
      <c r="B1053">
        <v>20</v>
      </c>
      <c r="C1053" t="s">
        <v>180</v>
      </c>
      <c r="D1053" t="s">
        <v>1413</v>
      </c>
      <c r="E1053" t="s">
        <v>45</v>
      </c>
      <c r="F1053" t="s">
        <v>50</v>
      </c>
      <c r="G1053">
        <v>81</v>
      </c>
      <c r="H1053">
        <v>51233</v>
      </c>
    </row>
    <row r="1054" spans="1:8">
      <c r="A1054">
        <v>1053</v>
      </c>
      <c r="B1054">
        <v>20</v>
      </c>
      <c r="C1054" t="s">
        <v>180</v>
      </c>
      <c r="D1054" t="s">
        <v>1413</v>
      </c>
      <c r="E1054" t="s">
        <v>45</v>
      </c>
      <c r="F1054" t="s">
        <v>51</v>
      </c>
      <c r="G1054">
        <v>38</v>
      </c>
      <c r="H1054">
        <v>51233</v>
      </c>
    </row>
    <row r="1055" spans="1:8">
      <c r="A1055">
        <v>1054</v>
      </c>
      <c r="B1055">
        <v>20</v>
      </c>
      <c r="C1055" t="s">
        <v>180</v>
      </c>
      <c r="D1055" t="s">
        <v>1413</v>
      </c>
      <c r="E1055" t="s">
        <v>45</v>
      </c>
      <c r="F1055" t="s">
        <v>52</v>
      </c>
      <c r="G1055">
        <v>144</v>
      </c>
      <c r="H1055">
        <v>51233</v>
      </c>
    </row>
    <row r="1056" spans="1:8">
      <c r="A1056">
        <v>1055</v>
      </c>
      <c r="B1056">
        <v>20</v>
      </c>
      <c r="C1056" t="s">
        <v>180</v>
      </c>
      <c r="D1056" t="s">
        <v>1413</v>
      </c>
      <c r="E1056" t="s">
        <v>45</v>
      </c>
      <c r="F1056" t="s">
        <v>1272</v>
      </c>
      <c r="G1056">
        <v>404</v>
      </c>
      <c r="H1056">
        <v>51233</v>
      </c>
    </row>
    <row r="1057" spans="1:8">
      <c r="A1057">
        <v>1056</v>
      </c>
      <c r="B1057">
        <v>20</v>
      </c>
      <c r="C1057" t="s">
        <v>180</v>
      </c>
      <c r="D1057" t="s">
        <v>3582</v>
      </c>
      <c r="E1057" t="s">
        <v>1280</v>
      </c>
      <c r="F1057" t="s">
        <v>48</v>
      </c>
      <c r="G1057">
        <v>1</v>
      </c>
      <c r="H1057">
        <v>20</v>
      </c>
    </row>
    <row r="1058" spans="1:8">
      <c r="A1058">
        <v>1057</v>
      </c>
      <c r="B1058">
        <v>20</v>
      </c>
      <c r="C1058" t="s">
        <v>180</v>
      </c>
      <c r="D1058" t="s">
        <v>3582</v>
      </c>
      <c r="E1058" t="s">
        <v>1280</v>
      </c>
      <c r="F1058" t="s">
        <v>50</v>
      </c>
      <c r="G1058">
        <v>2</v>
      </c>
      <c r="H1058">
        <v>20</v>
      </c>
    </row>
    <row r="1059" spans="1:8">
      <c r="A1059">
        <v>1058</v>
      </c>
      <c r="B1059">
        <v>20</v>
      </c>
      <c r="C1059" t="s">
        <v>180</v>
      </c>
      <c r="D1059" t="s">
        <v>3582</v>
      </c>
      <c r="E1059" t="s">
        <v>1280</v>
      </c>
      <c r="F1059" t="s">
        <v>52</v>
      </c>
      <c r="G1059">
        <v>1</v>
      </c>
      <c r="H1059">
        <v>20</v>
      </c>
    </row>
    <row r="1060" spans="1:8">
      <c r="A1060">
        <v>1059</v>
      </c>
      <c r="B1060">
        <v>20</v>
      </c>
      <c r="C1060" t="s">
        <v>180</v>
      </c>
      <c r="D1060" t="s">
        <v>3582</v>
      </c>
      <c r="E1060" t="s">
        <v>1280</v>
      </c>
      <c r="F1060" t="s">
        <v>1272</v>
      </c>
      <c r="G1060">
        <v>1</v>
      </c>
      <c r="H1060">
        <v>20</v>
      </c>
    </row>
    <row r="1061" spans="1:8">
      <c r="A1061">
        <v>1060</v>
      </c>
      <c r="B1061">
        <v>20</v>
      </c>
      <c r="C1061" t="s">
        <v>180</v>
      </c>
      <c r="D1061" t="s">
        <v>3582</v>
      </c>
      <c r="E1061" t="s">
        <v>1281</v>
      </c>
      <c r="F1061" t="s">
        <v>1272</v>
      </c>
      <c r="G1061">
        <v>14</v>
      </c>
      <c r="H1061">
        <v>20</v>
      </c>
    </row>
    <row r="1062" spans="1:8">
      <c r="A1062">
        <v>1061</v>
      </c>
      <c r="B1062">
        <v>20</v>
      </c>
      <c r="C1062" t="s">
        <v>180</v>
      </c>
      <c r="D1062" t="s">
        <v>3582</v>
      </c>
      <c r="E1062" t="s">
        <v>45</v>
      </c>
      <c r="F1062" t="s">
        <v>1272</v>
      </c>
      <c r="G1062">
        <v>1</v>
      </c>
      <c r="H1062">
        <v>20</v>
      </c>
    </row>
    <row r="1063" spans="1:8">
      <c r="A1063">
        <v>1062</v>
      </c>
      <c r="B1063">
        <v>20</v>
      </c>
      <c r="C1063" t="s">
        <v>180</v>
      </c>
      <c r="D1063" t="s">
        <v>3583</v>
      </c>
      <c r="E1063" t="s">
        <v>3706</v>
      </c>
      <c r="F1063" t="s">
        <v>249</v>
      </c>
      <c r="G1063">
        <v>6</v>
      </c>
      <c r="H1063">
        <v>128</v>
      </c>
    </row>
    <row r="1064" spans="1:8">
      <c r="A1064">
        <v>1063</v>
      </c>
      <c r="B1064">
        <v>20</v>
      </c>
      <c r="C1064" t="s">
        <v>180</v>
      </c>
      <c r="D1064" t="s">
        <v>3583</v>
      </c>
      <c r="E1064" t="s">
        <v>3706</v>
      </c>
      <c r="F1064" t="s">
        <v>52</v>
      </c>
      <c r="G1064">
        <v>1</v>
      </c>
      <c r="H1064">
        <v>128</v>
      </c>
    </row>
    <row r="1065" spans="1:8">
      <c r="A1065">
        <v>1064</v>
      </c>
      <c r="B1065">
        <v>20</v>
      </c>
      <c r="C1065" t="s">
        <v>180</v>
      </c>
      <c r="D1065" t="s">
        <v>3583</v>
      </c>
      <c r="E1065" t="s">
        <v>3706</v>
      </c>
      <c r="F1065" t="s">
        <v>1272</v>
      </c>
      <c r="G1065">
        <v>6</v>
      </c>
      <c r="H1065">
        <v>128</v>
      </c>
    </row>
    <row r="1066" spans="1:8">
      <c r="A1066">
        <v>1065</v>
      </c>
      <c r="B1066">
        <v>20</v>
      </c>
      <c r="C1066" t="s">
        <v>180</v>
      </c>
      <c r="D1066" t="s">
        <v>3583</v>
      </c>
      <c r="E1066" t="s">
        <v>1280</v>
      </c>
      <c r="F1066" t="s">
        <v>48</v>
      </c>
      <c r="G1066">
        <v>1</v>
      </c>
      <c r="H1066">
        <v>128</v>
      </c>
    </row>
    <row r="1067" spans="1:8">
      <c r="A1067">
        <v>1066</v>
      </c>
      <c r="B1067">
        <v>20</v>
      </c>
      <c r="C1067" t="s">
        <v>180</v>
      </c>
      <c r="D1067" t="s">
        <v>3583</v>
      </c>
      <c r="E1067" t="s">
        <v>1280</v>
      </c>
      <c r="F1067" t="s">
        <v>49</v>
      </c>
      <c r="G1067">
        <v>5</v>
      </c>
      <c r="H1067">
        <v>128</v>
      </c>
    </row>
    <row r="1068" spans="1:8">
      <c r="A1068">
        <v>1067</v>
      </c>
      <c r="B1068">
        <v>20</v>
      </c>
      <c r="C1068" t="s">
        <v>180</v>
      </c>
      <c r="D1068" t="s">
        <v>3583</v>
      </c>
      <c r="E1068" t="s">
        <v>1280</v>
      </c>
      <c r="F1068" t="s">
        <v>50</v>
      </c>
      <c r="G1068">
        <v>5</v>
      </c>
      <c r="H1068">
        <v>128</v>
      </c>
    </row>
    <row r="1069" spans="1:8">
      <c r="A1069">
        <v>1068</v>
      </c>
      <c r="B1069">
        <v>20</v>
      </c>
      <c r="C1069" t="s">
        <v>180</v>
      </c>
      <c r="D1069" t="s">
        <v>3583</v>
      </c>
      <c r="E1069" t="s">
        <v>1280</v>
      </c>
      <c r="F1069" t="s">
        <v>51</v>
      </c>
      <c r="G1069">
        <v>1</v>
      </c>
      <c r="H1069">
        <v>128</v>
      </c>
    </row>
    <row r="1070" spans="1:8">
      <c r="A1070">
        <v>1069</v>
      </c>
      <c r="B1070">
        <v>20</v>
      </c>
      <c r="C1070" t="s">
        <v>180</v>
      </c>
      <c r="D1070" t="s">
        <v>3583</v>
      </c>
      <c r="E1070" t="s">
        <v>1280</v>
      </c>
      <c r="F1070" t="s">
        <v>52</v>
      </c>
      <c r="G1070">
        <v>12</v>
      </c>
      <c r="H1070">
        <v>128</v>
      </c>
    </row>
    <row r="1071" spans="1:8">
      <c r="A1071">
        <v>1070</v>
      </c>
      <c r="B1071">
        <v>20</v>
      </c>
      <c r="C1071" t="s">
        <v>180</v>
      </c>
      <c r="D1071" t="s">
        <v>3583</v>
      </c>
      <c r="E1071" t="s">
        <v>1280</v>
      </c>
      <c r="F1071" t="s">
        <v>1272</v>
      </c>
      <c r="G1071">
        <v>12</v>
      </c>
      <c r="H1071">
        <v>128</v>
      </c>
    </row>
    <row r="1072" spans="1:8">
      <c r="A1072">
        <v>1071</v>
      </c>
      <c r="B1072">
        <v>20</v>
      </c>
      <c r="C1072" t="s">
        <v>180</v>
      </c>
      <c r="D1072" t="s">
        <v>3583</v>
      </c>
      <c r="E1072" t="s">
        <v>1281</v>
      </c>
      <c r="F1072" t="s">
        <v>52</v>
      </c>
      <c r="G1072">
        <v>8</v>
      </c>
      <c r="H1072">
        <v>128</v>
      </c>
    </row>
    <row r="1073" spans="1:8">
      <c r="A1073">
        <v>1072</v>
      </c>
      <c r="B1073">
        <v>20</v>
      </c>
      <c r="C1073" t="s">
        <v>180</v>
      </c>
      <c r="D1073" t="s">
        <v>3583</v>
      </c>
      <c r="E1073" t="s">
        <v>1281</v>
      </c>
      <c r="F1073" t="s">
        <v>1272</v>
      </c>
      <c r="G1073">
        <v>70</v>
      </c>
      <c r="H1073">
        <v>128</v>
      </c>
    </row>
    <row r="1074" spans="1:8">
      <c r="A1074">
        <v>1073</v>
      </c>
      <c r="B1074">
        <v>20</v>
      </c>
      <c r="C1074" t="s">
        <v>180</v>
      </c>
      <c r="D1074" t="s">
        <v>3583</v>
      </c>
      <c r="E1074" t="s">
        <v>45</v>
      </c>
      <c r="F1074" t="s">
        <v>48</v>
      </c>
      <c r="G1074">
        <v>1</v>
      </c>
      <c r="H1074">
        <v>128</v>
      </c>
    </row>
    <row r="1075" spans="1:8">
      <c r="A1075">
        <v>1074</v>
      </c>
      <c r="B1075">
        <v>20</v>
      </c>
      <c r="C1075" t="s">
        <v>180</v>
      </c>
      <c r="D1075" t="s">
        <v>3584</v>
      </c>
      <c r="E1075" t="s">
        <v>3706</v>
      </c>
      <c r="F1075" t="s">
        <v>249</v>
      </c>
      <c r="G1075">
        <v>2</v>
      </c>
      <c r="H1075">
        <v>75</v>
      </c>
    </row>
    <row r="1076" spans="1:8">
      <c r="A1076">
        <v>1075</v>
      </c>
      <c r="B1076">
        <v>20</v>
      </c>
      <c r="C1076" t="s">
        <v>180</v>
      </c>
      <c r="D1076" t="s">
        <v>3584</v>
      </c>
      <c r="E1076" t="s">
        <v>1280</v>
      </c>
      <c r="F1076" t="s">
        <v>48</v>
      </c>
      <c r="G1076">
        <v>1</v>
      </c>
      <c r="H1076">
        <v>75</v>
      </c>
    </row>
    <row r="1077" spans="1:8">
      <c r="A1077">
        <v>1076</v>
      </c>
      <c r="B1077">
        <v>20</v>
      </c>
      <c r="C1077" t="s">
        <v>180</v>
      </c>
      <c r="D1077" t="s">
        <v>3584</v>
      </c>
      <c r="E1077" t="s">
        <v>1280</v>
      </c>
      <c r="F1077" t="s">
        <v>49</v>
      </c>
      <c r="G1077">
        <v>5</v>
      </c>
      <c r="H1077">
        <v>75</v>
      </c>
    </row>
    <row r="1078" spans="1:8">
      <c r="A1078">
        <v>1077</v>
      </c>
      <c r="B1078">
        <v>20</v>
      </c>
      <c r="C1078" t="s">
        <v>180</v>
      </c>
      <c r="D1078" t="s">
        <v>3584</v>
      </c>
      <c r="E1078" t="s">
        <v>1280</v>
      </c>
      <c r="F1078" t="s">
        <v>51</v>
      </c>
      <c r="G1078">
        <v>2</v>
      </c>
      <c r="H1078">
        <v>75</v>
      </c>
    </row>
    <row r="1079" spans="1:8">
      <c r="A1079">
        <v>1078</v>
      </c>
      <c r="B1079">
        <v>20</v>
      </c>
      <c r="C1079" t="s">
        <v>180</v>
      </c>
      <c r="D1079" t="s">
        <v>3584</v>
      </c>
      <c r="E1079" t="s">
        <v>1280</v>
      </c>
      <c r="F1079" t="s">
        <v>52</v>
      </c>
      <c r="G1079">
        <v>3</v>
      </c>
      <c r="H1079">
        <v>75</v>
      </c>
    </row>
    <row r="1080" spans="1:8">
      <c r="A1080">
        <v>1079</v>
      </c>
      <c r="B1080">
        <v>20</v>
      </c>
      <c r="C1080" t="s">
        <v>180</v>
      </c>
      <c r="D1080" t="s">
        <v>3584</v>
      </c>
      <c r="E1080" t="s">
        <v>1280</v>
      </c>
      <c r="F1080" t="s">
        <v>1272</v>
      </c>
      <c r="G1080">
        <v>2</v>
      </c>
      <c r="H1080">
        <v>75</v>
      </c>
    </row>
    <row r="1081" spans="1:8">
      <c r="A1081">
        <v>1080</v>
      </c>
      <c r="B1081">
        <v>20</v>
      </c>
      <c r="C1081" t="s">
        <v>180</v>
      </c>
      <c r="D1081" t="s">
        <v>3584</v>
      </c>
      <c r="E1081" t="s">
        <v>1281</v>
      </c>
      <c r="F1081" t="s">
        <v>49</v>
      </c>
      <c r="G1081">
        <v>1</v>
      </c>
      <c r="H1081">
        <v>75</v>
      </c>
    </row>
    <row r="1082" spans="1:8">
      <c r="A1082">
        <v>1081</v>
      </c>
      <c r="B1082">
        <v>20</v>
      </c>
      <c r="C1082" t="s">
        <v>180</v>
      </c>
      <c r="D1082" t="s">
        <v>3584</v>
      </c>
      <c r="E1082" t="s">
        <v>1281</v>
      </c>
      <c r="F1082" t="s">
        <v>52</v>
      </c>
      <c r="G1082">
        <v>4</v>
      </c>
      <c r="H1082">
        <v>75</v>
      </c>
    </row>
    <row r="1083" spans="1:8">
      <c r="A1083">
        <v>1082</v>
      </c>
      <c r="B1083">
        <v>20</v>
      </c>
      <c r="C1083" t="s">
        <v>180</v>
      </c>
      <c r="D1083" t="s">
        <v>3584</v>
      </c>
      <c r="E1083" t="s">
        <v>1281</v>
      </c>
      <c r="F1083" t="s">
        <v>1272</v>
      </c>
      <c r="G1083">
        <v>54</v>
      </c>
      <c r="H1083">
        <v>75</v>
      </c>
    </row>
    <row r="1084" spans="1:8">
      <c r="A1084">
        <v>1083</v>
      </c>
      <c r="B1084">
        <v>20</v>
      </c>
      <c r="C1084" t="s">
        <v>180</v>
      </c>
      <c r="D1084" t="s">
        <v>3584</v>
      </c>
      <c r="E1084" t="s">
        <v>45</v>
      </c>
      <c r="F1084" t="s">
        <v>48</v>
      </c>
      <c r="G1084">
        <v>1</v>
      </c>
      <c r="H1084">
        <v>75</v>
      </c>
    </row>
    <row r="1085" spans="1:8">
      <c r="A1085">
        <v>1084</v>
      </c>
      <c r="B1085">
        <v>20</v>
      </c>
      <c r="C1085" t="s">
        <v>180</v>
      </c>
      <c r="D1085" t="s">
        <v>3585</v>
      </c>
      <c r="E1085" t="s">
        <v>3706</v>
      </c>
      <c r="F1085" t="s">
        <v>249</v>
      </c>
      <c r="G1085">
        <v>12417</v>
      </c>
      <c r="H1085">
        <v>142233</v>
      </c>
    </row>
    <row r="1086" spans="1:8">
      <c r="A1086">
        <v>1085</v>
      </c>
      <c r="B1086">
        <v>20</v>
      </c>
      <c r="C1086" t="s">
        <v>180</v>
      </c>
      <c r="D1086" t="s">
        <v>3585</v>
      </c>
      <c r="E1086" t="s">
        <v>3706</v>
      </c>
      <c r="F1086" t="s">
        <v>50</v>
      </c>
      <c r="G1086">
        <v>7</v>
      </c>
      <c r="H1086">
        <v>142233</v>
      </c>
    </row>
    <row r="1087" spans="1:8">
      <c r="A1087">
        <v>1086</v>
      </c>
      <c r="B1087">
        <v>20</v>
      </c>
      <c r="C1087" t="s">
        <v>180</v>
      </c>
      <c r="D1087" t="s">
        <v>3585</v>
      </c>
      <c r="E1087" t="s">
        <v>3706</v>
      </c>
      <c r="F1087" t="s">
        <v>51</v>
      </c>
      <c r="G1087">
        <v>9</v>
      </c>
      <c r="H1087">
        <v>142233</v>
      </c>
    </row>
    <row r="1088" spans="1:8">
      <c r="A1088">
        <v>1087</v>
      </c>
      <c r="B1088">
        <v>20</v>
      </c>
      <c r="C1088" t="s">
        <v>180</v>
      </c>
      <c r="D1088" t="s">
        <v>3585</v>
      </c>
      <c r="E1088" t="s">
        <v>3706</v>
      </c>
      <c r="F1088" t="s">
        <v>52</v>
      </c>
      <c r="G1088">
        <v>28</v>
      </c>
      <c r="H1088">
        <v>142233</v>
      </c>
    </row>
    <row r="1089" spans="1:8">
      <c r="A1089">
        <v>1088</v>
      </c>
      <c r="B1089">
        <v>20</v>
      </c>
      <c r="C1089" t="s">
        <v>180</v>
      </c>
      <c r="D1089" t="s">
        <v>3585</v>
      </c>
      <c r="E1089" t="s">
        <v>3706</v>
      </c>
      <c r="F1089" t="s">
        <v>1272</v>
      </c>
      <c r="G1089">
        <v>40</v>
      </c>
      <c r="H1089">
        <v>142233</v>
      </c>
    </row>
    <row r="1090" spans="1:8">
      <c r="A1090">
        <v>1089</v>
      </c>
      <c r="B1090">
        <v>20</v>
      </c>
      <c r="C1090" t="s">
        <v>180</v>
      </c>
      <c r="D1090" t="s">
        <v>3585</v>
      </c>
      <c r="E1090" t="s">
        <v>1280</v>
      </c>
      <c r="F1090" t="s">
        <v>48</v>
      </c>
      <c r="G1090">
        <v>5217</v>
      </c>
      <c r="H1090">
        <v>142233</v>
      </c>
    </row>
    <row r="1091" spans="1:8">
      <c r="A1091">
        <v>1090</v>
      </c>
      <c r="B1091">
        <v>20</v>
      </c>
      <c r="C1091" t="s">
        <v>180</v>
      </c>
      <c r="D1091" t="s">
        <v>3585</v>
      </c>
      <c r="E1091" t="s">
        <v>1280</v>
      </c>
      <c r="F1091" t="s">
        <v>49</v>
      </c>
      <c r="G1091">
        <v>14621</v>
      </c>
      <c r="H1091">
        <v>142233</v>
      </c>
    </row>
    <row r="1092" spans="1:8">
      <c r="A1092">
        <v>1091</v>
      </c>
      <c r="B1092">
        <v>20</v>
      </c>
      <c r="C1092" t="s">
        <v>180</v>
      </c>
      <c r="D1092" t="s">
        <v>3585</v>
      </c>
      <c r="E1092" t="s">
        <v>1280</v>
      </c>
      <c r="F1092" t="s">
        <v>50</v>
      </c>
      <c r="G1092">
        <v>11578</v>
      </c>
      <c r="H1092">
        <v>142233</v>
      </c>
    </row>
    <row r="1093" spans="1:8">
      <c r="A1093">
        <v>1092</v>
      </c>
      <c r="B1093">
        <v>20</v>
      </c>
      <c r="C1093" t="s">
        <v>180</v>
      </c>
      <c r="D1093" t="s">
        <v>3585</v>
      </c>
      <c r="E1093" t="s">
        <v>1280</v>
      </c>
      <c r="F1093" t="s">
        <v>51</v>
      </c>
      <c r="G1093">
        <v>4309</v>
      </c>
      <c r="H1093">
        <v>142233</v>
      </c>
    </row>
    <row r="1094" spans="1:8">
      <c r="A1094">
        <v>1093</v>
      </c>
      <c r="B1094">
        <v>20</v>
      </c>
      <c r="C1094" t="s">
        <v>180</v>
      </c>
      <c r="D1094" t="s">
        <v>3585</v>
      </c>
      <c r="E1094" t="s">
        <v>1280</v>
      </c>
      <c r="F1094" t="s">
        <v>52</v>
      </c>
      <c r="G1094">
        <v>4914</v>
      </c>
      <c r="H1094">
        <v>142233</v>
      </c>
    </row>
    <row r="1095" spans="1:8">
      <c r="A1095">
        <v>1094</v>
      </c>
      <c r="B1095">
        <v>20</v>
      </c>
      <c r="C1095" t="s">
        <v>180</v>
      </c>
      <c r="D1095" t="s">
        <v>3585</v>
      </c>
      <c r="E1095" t="s">
        <v>1280</v>
      </c>
      <c r="F1095" t="s">
        <v>1272</v>
      </c>
      <c r="G1095">
        <v>3485</v>
      </c>
      <c r="H1095">
        <v>142233</v>
      </c>
    </row>
    <row r="1096" spans="1:8">
      <c r="A1096">
        <v>1095</v>
      </c>
      <c r="B1096">
        <v>20</v>
      </c>
      <c r="C1096" t="s">
        <v>180</v>
      </c>
      <c r="D1096" t="s">
        <v>3585</v>
      </c>
      <c r="E1096" t="s">
        <v>1281</v>
      </c>
      <c r="F1096" t="s">
        <v>48</v>
      </c>
      <c r="G1096">
        <v>449</v>
      </c>
      <c r="H1096">
        <v>142233</v>
      </c>
    </row>
    <row r="1097" spans="1:8">
      <c r="A1097">
        <v>1096</v>
      </c>
      <c r="B1097">
        <v>20</v>
      </c>
      <c r="C1097" t="s">
        <v>180</v>
      </c>
      <c r="D1097" t="s">
        <v>3585</v>
      </c>
      <c r="E1097" t="s">
        <v>1281</v>
      </c>
      <c r="F1097" t="s">
        <v>49</v>
      </c>
      <c r="G1097">
        <v>675</v>
      </c>
      <c r="H1097">
        <v>142233</v>
      </c>
    </row>
    <row r="1098" spans="1:8">
      <c r="A1098">
        <v>1097</v>
      </c>
      <c r="B1098">
        <v>20</v>
      </c>
      <c r="C1098" t="s">
        <v>180</v>
      </c>
      <c r="D1098" t="s">
        <v>3585</v>
      </c>
      <c r="E1098" t="s">
        <v>1281</v>
      </c>
      <c r="F1098" t="s">
        <v>50</v>
      </c>
      <c r="G1098">
        <v>1069</v>
      </c>
      <c r="H1098">
        <v>142233</v>
      </c>
    </row>
    <row r="1099" spans="1:8">
      <c r="A1099">
        <v>1098</v>
      </c>
      <c r="B1099">
        <v>20</v>
      </c>
      <c r="C1099" t="s">
        <v>180</v>
      </c>
      <c r="D1099" t="s">
        <v>3585</v>
      </c>
      <c r="E1099" t="s">
        <v>1281</v>
      </c>
      <c r="F1099" t="s">
        <v>51</v>
      </c>
      <c r="G1099">
        <v>1853</v>
      </c>
      <c r="H1099">
        <v>142233</v>
      </c>
    </row>
    <row r="1100" spans="1:8">
      <c r="A1100">
        <v>1099</v>
      </c>
      <c r="B1100">
        <v>20</v>
      </c>
      <c r="C1100" t="s">
        <v>180</v>
      </c>
      <c r="D1100" t="s">
        <v>3585</v>
      </c>
      <c r="E1100" t="s">
        <v>1281</v>
      </c>
      <c r="F1100" t="s">
        <v>52</v>
      </c>
      <c r="G1100">
        <v>12407</v>
      </c>
      <c r="H1100">
        <v>142233</v>
      </c>
    </row>
    <row r="1101" spans="1:8">
      <c r="A1101">
        <v>1100</v>
      </c>
      <c r="B1101">
        <v>20</v>
      </c>
      <c r="C1101" t="s">
        <v>180</v>
      </c>
      <c r="D1101" t="s">
        <v>3585</v>
      </c>
      <c r="E1101" t="s">
        <v>1281</v>
      </c>
      <c r="F1101" t="s">
        <v>1272</v>
      </c>
      <c r="G1101">
        <v>68873</v>
      </c>
      <c r="H1101">
        <v>142233</v>
      </c>
    </row>
    <row r="1102" spans="1:8">
      <c r="A1102">
        <v>1101</v>
      </c>
      <c r="B1102">
        <v>20</v>
      </c>
      <c r="C1102" t="s">
        <v>180</v>
      </c>
      <c r="D1102" t="s">
        <v>3585</v>
      </c>
      <c r="E1102" t="s">
        <v>45</v>
      </c>
      <c r="F1102" t="s">
        <v>48</v>
      </c>
      <c r="G1102">
        <v>133</v>
      </c>
      <c r="H1102">
        <v>142233</v>
      </c>
    </row>
    <row r="1103" spans="1:8">
      <c r="A1103">
        <v>1102</v>
      </c>
      <c r="B1103">
        <v>20</v>
      </c>
      <c r="C1103" t="s">
        <v>180</v>
      </c>
      <c r="D1103" t="s">
        <v>3585</v>
      </c>
      <c r="E1103" t="s">
        <v>45</v>
      </c>
      <c r="F1103" t="s">
        <v>49</v>
      </c>
      <c r="G1103">
        <v>16</v>
      </c>
      <c r="H1103">
        <v>142233</v>
      </c>
    </row>
    <row r="1104" spans="1:8">
      <c r="A1104">
        <v>1103</v>
      </c>
      <c r="B1104">
        <v>20</v>
      </c>
      <c r="C1104" t="s">
        <v>180</v>
      </c>
      <c r="D1104" t="s">
        <v>3585</v>
      </c>
      <c r="E1104" t="s">
        <v>45</v>
      </c>
      <c r="F1104" t="s">
        <v>50</v>
      </c>
      <c r="G1104">
        <v>14</v>
      </c>
      <c r="H1104">
        <v>142233</v>
      </c>
    </row>
    <row r="1105" spans="1:8">
      <c r="A1105">
        <v>1104</v>
      </c>
      <c r="B1105">
        <v>20</v>
      </c>
      <c r="C1105" t="s">
        <v>180</v>
      </c>
      <c r="D1105" t="s">
        <v>3585</v>
      </c>
      <c r="E1105" t="s">
        <v>45</v>
      </c>
      <c r="F1105" t="s">
        <v>51</v>
      </c>
      <c r="G1105">
        <v>4</v>
      </c>
      <c r="H1105">
        <v>142233</v>
      </c>
    </row>
    <row r="1106" spans="1:8">
      <c r="A1106">
        <v>1105</v>
      </c>
      <c r="B1106">
        <v>20</v>
      </c>
      <c r="C1106" t="s">
        <v>180</v>
      </c>
      <c r="D1106" t="s">
        <v>3585</v>
      </c>
      <c r="E1106" t="s">
        <v>45</v>
      </c>
      <c r="F1106" t="s">
        <v>52</v>
      </c>
      <c r="G1106">
        <v>29</v>
      </c>
      <c r="H1106">
        <v>142233</v>
      </c>
    </row>
    <row r="1107" spans="1:8">
      <c r="A1107">
        <v>1106</v>
      </c>
      <c r="B1107">
        <v>20</v>
      </c>
      <c r="C1107" t="s">
        <v>180</v>
      </c>
      <c r="D1107" t="s">
        <v>3585</v>
      </c>
      <c r="E1107" t="s">
        <v>45</v>
      </c>
      <c r="F1107" t="s">
        <v>1272</v>
      </c>
      <c r="G1107">
        <v>86</v>
      </c>
      <c r="H1107">
        <v>142233</v>
      </c>
    </row>
    <row r="1108" spans="1:8">
      <c r="A1108">
        <v>1107</v>
      </c>
      <c r="B1108">
        <v>20</v>
      </c>
      <c r="C1108" t="s">
        <v>180</v>
      </c>
      <c r="D1108" t="s">
        <v>3586</v>
      </c>
      <c r="E1108" t="s">
        <v>3706</v>
      </c>
      <c r="F1108" t="s">
        <v>249</v>
      </c>
      <c r="G1108">
        <v>82841</v>
      </c>
      <c r="H1108">
        <v>893538</v>
      </c>
    </row>
    <row r="1109" spans="1:8">
      <c r="A1109">
        <v>1108</v>
      </c>
      <c r="B1109">
        <v>20</v>
      </c>
      <c r="C1109" t="s">
        <v>180</v>
      </c>
      <c r="D1109" t="s">
        <v>3586</v>
      </c>
      <c r="E1109" t="s">
        <v>3706</v>
      </c>
      <c r="F1109" t="s">
        <v>48</v>
      </c>
      <c r="G1109">
        <v>13</v>
      </c>
      <c r="H1109">
        <v>893538</v>
      </c>
    </row>
    <row r="1110" spans="1:8">
      <c r="A1110">
        <v>1109</v>
      </c>
      <c r="B1110">
        <v>20</v>
      </c>
      <c r="C1110" t="s">
        <v>180</v>
      </c>
      <c r="D1110" t="s">
        <v>3586</v>
      </c>
      <c r="E1110" t="s">
        <v>3706</v>
      </c>
      <c r="F1110" t="s">
        <v>49</v>
      </c>
      <c r="G1110">
        <v>47</v>
      </c>
      <c r="H1110">
        <v>893538</v>
      </c>
    </row>
    <row r="1111" spans="1:8">
      <c r="A1111">
        <v>1110</v>
      </c>
      <c r="B1111">
        <v>20</v>
      </c>
      <c r="C1111" t="s">
        <v>180</v>
      </c>
      <c r="D1111" t="s">
        <v>3586</v>
      </c>
      <c r="E1111" t="s">
        <v>3706</v>
      </c>
      <c r="F1111" t="s">
        <v>50</v>
      </c>
      <c r="G1111">
        <v>118</v>
      </c>
      <c r="H1111">
        <v>893538</v>
      </c>
    </row>
    <row r="1112" spans="1:8">
      <c r="A1112">
        <v>1111</v>
      </c>
      <c r="B1112">
        <v>20</v>
      </c>
      <c r="C1112" t="s">
        <v>180</v>
      </c>
      <c r="D1112" t="s">
        <v>3586</v>
      </c>
      <c r="E1112" t="s">
        <v>3706</v>
      </c>
      <c r="F1112" t="s">
        <v>51</v>
      </c>
      <c r="G1112">
        <v>74</v>
      </c>
      <c r="H1112">
        <v>893538</v>
      </c>
    </row>
    <row r="1113" spans="1:8">
      <c r="A1113">
        <v>1112</v>
      </c>
      <c r="B1113">
        <v>20</v>
      </c>
      <c r="C1113" t="s">
        <v>180</v>
      </c>
      <c r="D1113" t="s">
        <v>3586</v>
      </c>
      <c r="E1113" t="s">
        <v>3706</v>
      </c>
      <c r="F1113" t="s">
        <v>52</v>
      </c>
      <c r="G1113">
        <v>593</v>
      </c>
      <c r="H1113">
        <v>893538</v>
      </c>
    </row>
    <row r="1114" spans="1:8">
      <c r="A1114">
        <v>1113</v>
      </c>
      <c r="B1114">
        <v>20</v>
      </c>
      <c r="C1114" t="s">
        <v>180</v>
      </c>
      <c r="D1114" t="s">
        <v>3586</v>
      </c>
      <c r="E1114" t="s">
        <v>3706</v>
      </c>
      <c r="F1114" t="s">
        <v>1272</v>
      </c>
      <c r="G1114">
        <v>2541</v>
      </c>
      <c r="H1114">
        <v>893538</v>
      </c>
    </row>
    <row r="1115" spans="1:8">
      <c r="A1115">
        <v>1114</v>
      </c>
      <c r="B1115">
        <v>20</v>
      </c>
      <c r="C1115" t="s">
        <v>180</v>
      </c>
      <c r="D1115" t="s">
        <v>3586</v>
      </c>
      <c r="E1115" t="s">
        <v>1280</v>
      </c>
      <c r="F1115" t="s">
        <v>48</v>
      </c>
      <c r="G1115">
        <v>31281</v>
      </c>
      <c r="H1115">
        <v>893538</v>
      </c>
    </row>
    <row r="1116" spans="1:8">
      <c r="A1116">
        <v>1115</v>
      </c>
      <c r="B1116">
        <v>20</v>
      </c>
      <c r="C1116" t="s">
        <v>180</v>
      </c>
      <c r="D1116" t="s">
        <v>3586</v>
      </c>
      <c r="E1116" t="s">
        <v>1280</v>
      </c>
      <c r="F1116" t="s">
        <v>49</v>
      </c>
      <c r="G1116">
        <v>83037</v>
      </c>
      <c r="H1116">
        <v>893538</v>
      </c>
    </row>
    <row r="1117" spans="1:8">
      <c r="A1117">
        <v>1116</v>
      </c>
      <c r="B1117">
        <v>20</v>
      </c>
      <c r="C1117" t="s">
        <v>180</v>
      </c>
      <c r="D1117" t="s">
        <v>3586</v>
      </c>
      <c r="E1117" t="s">
        <v>1280</v>
      </c>
      <c r="F1117" t="s">
        <v>50</v>
      </c>
      <c r="G1117">
        <v>63542</v>
      </c>
      <c r="H1117">
        <v>893538</v>
      </c>
    </row>
    <row r="1118" spans="1:8">
      <c r="A1118">
        <v>1117</v>
      </c>
      <c r="B1118">
        <v>20</v>
      </c>
      <c r="C1118" t="s">
        <v>180</v>
      </c>
      <c r="D1118" t="s">
        <v>3586</v>
      </c>
      <c r="E1118" t="s">
        <v>1280</v>
      </c>
      <c r="F1118" t="s">
        <v>51</v>
      </c>
      <c r="G1118">
        <v>24131</v>
      </c>
      <c r="H1118">
        <v>893538</v>
      </c>
    </row>
    <row r="1119" spans="1:8">
      <c r="A1119">
        <v>1118</v>
      </c>
      <c r="B1119">
        <v>20</v>
      </c>
      <c r="C1119" t="s">
        <v>180</v>
      </c>
      <c r="D1119" t="s">
        <v>3586</v>
      </c>
      <c r="E1119" t="s">
        <v>1280</v>
      </c>
      <c r="F1119" t="s">
        <v>52</v>
      </c>
      <c r="G1119">
        <v>34063</v>
      </c>
      <c r="H1119">
        <v>893538</v>
      </c>
    </row>
    <row r="1120" spans="1:8">
      <c r="A1120">
        <v>1119</v>
      </c>
      <c r="B1120">
        <v>20</v>
      </c>
      <c r="C1120" t="s">
        <v>180</v>
      </c>
      <c r="D1120" t="s">
        <v>3586</v>
      </c>
      <c r="E1120" t="s">
        <v>1280</v>
      </c>
      <c r="F1120" t="s">
        <v>1272</v>
      </c>
      <c r="G1120">
        <v>26642</v>
      </c>
      <c r="H1120">
        <v>893538</v>
      </c>
    </row>
    <row r="1121" spans="1:8">
      <c r="A1121">
        <v>1120</v>
      </c>
      <c r="B1121">
        <v>20</v>
      </c>
      <c r="C1121" t="s">
        <v>180</v>
      </c>
      <c r="D1121" t="s">
        <v>3586</v>
      </c>
      <c r="E1121" t="s">
        <v>1281</v>
      </c>
      <c r="F1121" t="s">
        <v>48</v>
      </c>
      <c r="G1121">
        <v>3290</v>
      </c>
      <c r="H1121">
        <v>893538</v>
      </c>
    </row>
    <row r="1122" spans="1:8">
      <c r="A1122">
        <v>1121</v>
      </c>
      <c r="B1122">
        <v>20</v>
      </c>
      <c r="C1122" t="s">
        <v>180</v>
      </c>
      <c r="D1122" t="s">
        <v>3586</v>
      </c>
      <c r="E1122" t="s">
        <v>1281</v>
      </c>
      <c r="F1122" t="s">
        <v>49</v>
      </c>
      <c r="G1122">
        <v>5132</v>
      </c>
      <c r="H1122">
        <v>893538</v>
      </c>
    </row>
    <row r="1123" spans="1:8">
      <c r="A1123">
        <v>1122</v>
      </c>
      <c r="B1123">
        <v>20</v>
      </c>
      <c r="C1123" t="s">
        <v>180</v>
      </c>
      <c r="D1123" t="s">
        <v>3586</v>
      </c>
      <c r="E1123" t="s">
        <v>1281</v>
      </c>
      <c r="F1123" t="s">
        <v>50</v>
      </c>
      <c r="G1123">
        <v>7204</v>
      </c>
      <c r="H1123">
        <v>893538</v>
      </c>
    </row>
    <row r="1124" spans="1:8">
      <c r="A1124">
        <v>1123</v>
      </c>
      <c r="B1124">
        <v>20</v>
      </c>
      <c r="C1124" t="s">
        <v>180</v>
      </c>
      <c r="D1124" t="s">
        <v>3586</v>
      </c>
      <c r="E1124" t="s">
        <v>1281</v>
      </c>
      <c r="F1124" t="s">
        <v>51</v>
      </c>
      <c r="G1124">
        <v>10859</v>
      </c>
      <c r="H1124">
        <v>893538</v>
      </c>
    </row>
    <row r="1125" spans="1:8">
      <c r="A1125">
        <v>1124</v>
      </c>
      <c r="B1125">
        <v>20</v>
      </c>
      <c r="C1125" t="s">
        <v>180</v>
      </c>
      <c r="D1125" t="s">
        <v>3586</v>
      </c>
      <c r="E1125" t="s">
        <v>1281</v>
      </c>
      <c r="F1125" t="s">
        <v>52</v>
      </c>
      <c r="G1125">
        <v>78515</v>
      </c>
      <c r="H1125">
        <v>893538</v>
      </c>
    </row>
    <row r="1126" spans="1:8">
      <c r="A1126">
        <v>1125</v>
      </c>
      <c r="B1126">
        <v>20</v>
      </c>
      <c r="C1126" t="s">
        <v>180</v>
      </c>
      <c r="D1126" t="s">
        <v>3586</v>
      </c>
      <c r="E1126" t="s">
        <v>1281</v>
      </c>
      <c r="F1126" t="s">
        <v>1272</v>
      </c>
      <c r="G1126">
        <v>437767</v>
      </c>
      <c r="H1126">
        <v>893538</v>
      </c>
    </row>
    <row r="1127" spans="1:8">
      <c r="A1127">
        <v>1126</v>
      </c>
      <c r="B1127">
        <v>20</v>
      </c>
      <c r="C1127" t="s">
        <v>180</v>
      </c>
      <c r="D1127" t="s">
        <v>3586</v>
      </c>
      <c r="E1127" t="s">
        <v>45</v>
      </c>
      <c r="F1127" t="s">
        <v>48</v>
      </c>
      <c r="G1127">
        <v>990</v>
      </c>
      <c r="H1127">
        <v>893538</v>
      </c>
    </row>
    <row r="1128" spans="1:8">
      <c r="A1128">
        <v>1127</v>
      </c>
      <c r="B1128">
        <v>20</v>
      </c>
      <c r="C1128" t="s">
        <v>180</v>
      </c>
      <c r="D1128" t="s">
        <v>3586</v>
      </c>
      <c r="E1128" t="s">
        <v>45</v>
      </c>
      <c r="F1128" t="s">
        <v>49</v>
      </c>
      <c r="G1128">
        <v>83</v>
      </c>
      <c r="H1128">
        <v>893538</v>
      </c>
    </row>
    <row r="1129" spans="1:8">
      <c r="A1129">
        <v>1128</v>
      </c>
      <c r="B1129">
        <v>20</v>
      </c>
      <c r="C1129" t="s">
        <v>180</v>
      </c>
      <c r="D1129" t="s">
        <v>3586</v>
      </c>
      <c r="E1129" t="s">
        <v>45</v>
      </c>
      <c r="F1129" t="s">
        <v>50</v>
      </c>
      <c r="G1129">
        <v>63</v>
      </c>
      <c r="H1129">
        <v>893538</v>
      </c>
    </row>
    <row r="1130" spans="1:8">
      <c r="A1130">
        <v>1129</v>
      </c>
      <c r="B1130">
        <v>20</v>
      </c>
      <c r="C1130" t="s">
        <v>180</v>
      </c>
      <c r="D1130" t="s">
        <v>3586</v>
      </c>
      <c r="E1130" t="s">
        <v>45</v>
      </c>
      <c r="F1130" t="s">
        <v>51</v>
      </c>
      <c r="G1130">
        <v>45</v>
      </c>
      <c r="H1130">
        <v>893538</v>
      </c>
    </row>
    <row r="1131" spans="1:8">
      <c r="A1131">
        <v>1130</v>
      </c>
      <c r="B1131">
        <v>20</v>
      </c>
      <c r="C1131" t="s">
        <v>180</v>
      </c>
      <c r="D1131" t="s">
        <v>3586</v>
      </c>
      <c r="E1131" t="s">
        <v>45</v>
      </c>
      <c r="F1131" t="s">
        <v>52</v>
      </c>
      <c r="G1131">
        <v>159</v>
      </c>
      <c r="H1131">
        <v>893538</v>
      </c>
    </row>
    <row r="1132" spans="1:8">
      <c r="A1132">
        <v>1131</v>
      </c>
      <c r="B1132">
        <v>20</v>
      </c>
      <c r="C1132" t="s">
        <v>180</v>
      </c>
      <c r="D1132" t="s">
        <v>3586</v>
      </c>
      <c r="E1132" t="s">
        <v>45</v>
      </c>
      <c r="F1132" t="s">
        <v>1272</v>
      </c>
      <c r="G1132">
        <v>508</v>
      </c>
      <c r="H1132">
        <v>893538</v>
      </c>
    </row>
    <row r="1133" spans="1:8">
      <c r="A1133">
        <v>1132</v>
      </c>
      <c r="B1133">
        <v>20</v>
      </c>
      <c r="C1133" t="s">
        <v>180</v>
      </c>
      <c r="D1133" t="s">
        <v>45</v>
      </c>
      <c r="E1133" t="s">
        <v>3706</v>
      </c>
      <c r="F1133" t="s">
        <v>249</v>
      </c>
      <c r="G1133">
        <v>1120</v>
      </c>
    </row>
    <row r="1134" spans="1:8">
      <c r="A1134">
        <v>1133</v>
      </c>
      <c r="B1134">
        <v>20</v>
      </c>
      <c r="C1134" t="s">
        <v>180</v>
      </c>
      <c r="D1134" t="s">
        <v>45</v>
      </c>
      <c r="E1134" t="s">
        <v>3706</v>
      </c>
      <c r="F1134" t="s">
        <v>49</v>
      </c>
      <c r="G1134">
        <v>1</v>
      </c>
    </row>
    <row r="1135" spans="1:8">
      <c r="A1135">
        <v>1134</v>
      </c>
      <c r="B1135">
        <v>20</v>
      </c>
      <c r="C1135" t="s">
        <v>180</v>
      </c>
      <c r="D1135" t="s">
        <v>45</v>
      </c>
      <c r="E1135" t="s">
        <v>3706</v>
      </c>
      <c r="F1135" t="s">
        <v>50</v>
      </c>
      <c r="G1135">
        <v>4</v>
      </c>
    </row>
    <row r="1136" spans="1:8">
      <c r="A1136">
        <v>1135</v>
      </c>
      <c r="B1136">
        <v>20</v>
      </c>
      <c r="C1136" t="s">
        <v>180</v>
      </c>
      <c r="D1136" t="s">
        <v>45</v>
      </c>
      <c r="E1136" t="s">
        <v>3706</v>
      </c>
      <c r="F1136" t="s">
        <v>51</v>
      </c>
      <c r="G1136">
        <v>3</v>
      </c>
    </row>
    <row r="1137" spans="1:7">
      <c r="A1137">
        <v>1136</v>
      </c>
      <c r="B1137">
        <v>20</v>
      </c>
      <c r="C1137" t="s">
        <v>180</v>
      </c>
      <c r="D1137" t="s">
        <v>45</v>
      </c>
      <c r="E1137" t="s">
        <v>3706</v>
      </c>
      <c r="F1137" t="s">
        <v>52</v>
      </c>
      <c r="G1137">
        <v>1132</v>
      </c>
    </row>
    <row r="1138" spans="1:7">
      <c r="A1138">
        <v>1137</v>
      </c>
      <c r="B1138">
        <v>20</v>
      </c>
      <c r="C1138" t="s">
        <v>180</v>
      </c>
      <c r="D1138" t="s">
        <v>45</v>
      </c>
      <c r="E1138" t="s">
        <v>3706</v>
      </c>
      <c r="F1138" t="s">
        <v>1272</v>
      </c>
      <c r="G1138">
        <v>71</v>
      </c>
    </row>
    <row r="1139" spans="1:7">
      <c r="A1139">
        <v>1138</v>
      </c>
      <c r="B1139">
        <v>20</v>
      </c>
      <c r="C1139" t="s">
        <v>180</v>
      </c>
      <c r="D1139" t="s">
        <v>45</v>
      </c>
      <c r="E1139" t="s">
        <v>1280</v>
      </c>
      <c r="F1139" t="s">
        <v>48</v>
      </c>
      <c r="G1139">
        <v>61</v>
      </c>
    </row>
    <row r="1140" spans="1:7">
      <c r="A1140">
        <v>1139</v>
      </c>
      <c r="B1140">
        <v>20</v>
      </c>
      <c r="C1140" t="s">
        <v>180</v>
      </c>
      <c r="D1140" t="s">
        <v>45</v>
      </c>
      <c r="E1140" t="s">
        <v>1280</v>
      </c>
      <c r="F1140" t="s">
        <v>49</v>
      </c>
      <c r="G1140">
        <v>238</v>
      </c>
    </row>
    <row r="1141" spans="1:7">
      <c r="A1141">
        <v>1140</v>
      </c>
      <c r="B1141">
        <v>20</v>
      </c>
      <c r="C1141" t="s">
        <v>180</v>
      </c>
      <c r="D1141" t="s">
        <v>45</v>
      </c>
      <c r="E1141" t="s">
        <v>1280</v>
      </c>
      <c r="F1141" t="s">
        <v>50</v>
      </c>
      <c r="G1141">
        <v>187</v>
      </c>
    </row>
    <row r="1142" spans="1:7">
      <c r="A1142">
        <v>1141</v>
      </c>
      <c r="B1142">
        <v>20</v>
      </c>
      <c r="C1142" t="s">
        <v>180</v>
      </c>
      <c r="D1142" t="s">
        <v>45</v>
      </c>
      <c r="E1142" t="s">
        <v>1280</v>
      </c>
      <c r="F1142" t="s">
        <v>51</v>
      </c>
      <c r="G1142">
        <v>61</v>
      </c>
    </row>
    <row r="1143" spans="1:7">
      <c r="A1143">
        <v>1142</v>
      </c>
      <c r="B1143">
        <v>20</v>
      </c>
      <c r="C1143" t="s">
        <v>180</v>
      </c>
      <c r="D1143" t="s">
        <v>45</v>
      </c>
      <c r="E1143" t="s">
        <v>1280</v>
      </c>
      <c r="F1143" t="s">
        <v>52</v>
      </c>
      <c r="G1143">
        <v>83</v>
      </c>
    </row>
    <row r="1144" spans="1:7">
      <c r="A1144">
        <v>1143</v>
      </c>
      <c r="B1144">
        <v>20</v>
      </c>
      <c r="C1144" t="s">
        <v>180</v>
      </c>
      <c r="D1144" t="s">
        <v>45</v>
      </c>
      <c r="E1144" t="s">
        <v>1280</v>
      </c>
      <c r="F1144" t="s">
        <v>1272</v>
      </c>
      <c r="G1144">
        <v>65</v>
      </c>
    </row>
    <row r="1145" spans="1:7">
      <c r="A1145">
        <v>1144</v>
      </c>
      <c r="B1145">
        <v>20</v>
      </c>
      <c r="C1145" t="s">
        <v>180</v>
      </c>
      <c r="D1145" t="s">
        <v>45</v>
      </c>
      <c r="E1145" t="s">
        <v>1281</v>
      </c>
      <c r="F1145" t="s">
        <v>48</v>
      </c>
      <c r="G1145">
        <v>63</v>
      </c>
    </row>
    <row r="1146" spans="1:7">
      <c r="A1146">
        <v>1145</v>
      </c>
      <c r="B1146">
        <v>20</v>
      </c>
      <c r="C1146" t="s">
        <v>180</v>
      </c>
      <c r="D1146" t="s">
        <v>45</v>
      </c>
      <c r="E1146" t="s">
        <v>1281</v>
      </c>
      <c r="F1146" t="s">
        <v>49</v>
      </c>
      <c r="G1146">
        <v>82</v>
      </c>
    </row>
    <row r="1147" spans="1:7">
      <c r="A1147">
        <v>1146</v>
      </c>
      <c r="B1147">
        <v>20</v>
      </c>
      <c r="C1147" t="s">
        <v>180</v>
      </c>
      <c r="D1147" t="s">
        <v>45</v>
      </c>
      <c r="E1147" t="s">
        <v>1281</v>
      </c>
      <c r="F1147" t="s">
        <v>50</v>
      </c>
      <c r="G1147">
        <v>95</v>
      </c>
    </row>
    <row r="1148" spans="1:7">
      <c r="A1148">
        <v>1147</v>
      </c>
      <c r="B1148">
        <v>20</v>
      </c>
      <c r="C1148" t="s">
        <v>180</v>
      </c>
      <c r="D1148" t="s">
        <v>45</v>
      </c>
      <c r="E1148" t="s">
        <v>1281</v>
      </c>
      <c r="F1148" t="s">
        <v>51</v>
      </c>
      <c r="G1148">
        <v>57</v>
      </c>
    </row>
    <row r="1149" spans="1:7">
      <c r="A1149">
        <v>1148</v>
      </c>
      <c r="B1149">
        <v>20</v>
      </c>
      <c r="C1149" t="s">
        <v>180</v>
      </c>
      <c r="D1149" t="s">
        <v>45</v>
      </c>
      <c r="E1149" t="s">
        <v>1281</v>
      </c>
      <c r="F1149" t="s">
        <v>52</v>
      </c>
      <c r="G1149">
        <v>259</v>
      </c>
    </row>
    <row r="1150" spans="1:7">
      <c r="A1150">
        <v>1149</v>
      </c>
      <c r="B1150">
        <v>20</v>
      </c>
      <c r="C1150" t="s">
        <v>180</v>
      </c>
      <c r="D1150" t="s">
        <v>45</v>
      </c>
      <c r="E1150" t="s">
        <v>1281</v>
      </c>
      <c r="F1150" t="s">
        <v>1272</v>
      </c>
      <c r="G1150">
        <v>931</v>
      </c>
    </row>
    <row r="1151" spans="1:7">
      <c r="A1151">
        <v>1150</v>
      </c>
      <c r="B1151">
        <v>20</v>
      </c>
      <c r="C1151" t="s">
        <v>180</v>
      </c>
      <c r="D1151" t="s">
        <v>45</v>
      </c>
      <c r="E1151" t="s">
        <v>45</v>
      </c>
      <c r="F1151" t="s">
        <v>48</v>
      </c>
      <c r="G1151">
        <v>187</v>
      </c>
    </row>
    <row r="1152" spans="1:7">
      <c r="A1152">
        <v>1151</v>
      </c>
      <c r="B1152">
        <v>20</v>
      </c>
      <c r="C1152" t="s">
        <v>180</v>
      </c>
      <c r="D1152" t="s">
        <v>45</v>
      </c>
      <c r="E1152" t="s">
        <v>45</v>
      </c>
      <c r="F1152" t="s">
        <v>49</v>
      </c>
      <c r="G1152">
        <v>464</v>
      </c>
    </row>
    <row r="1153" spans="1:8">
      <c r="A1153">
        <v>1152</v>
      </c>
      <c r="B1153">
        <v>20</v>
      </c>
      <c r="C1153" t="s">
        <v>180</v>
      </c>
      <c r="D1153" t="s">
        <v>45</v>
      </c>
      <c r="E1153" t="s">
        <v>45</v>
      </c>
      <c r="F1153" t="s">
        <v>50</v>
      </c>
      <c r="G1153">
        <v>360</v>
      </c>
    </row>
    <row r="1154" spans="1:8">
      <c r="A1154">
        <v>1153</v>
      </c>
      <c r="B1154">
        <v>20</v>
      </c>
      <c r="C1154" t="s">
        <v>180</v>
      </c>
      <c r="D1154" t="s">
        <v>45</v>
      </c>
      <c r="E1154" t="s">
        <v>45</v>
      </c>
      <c r="F1154" t="s">
        <v>51</v>
      </c>
      <c r="G1154">
        <v>200</v>
      </c>
    </row>
    <row r="1155" spans="1:8">
      <c r="A1155">
        <v>1154</v>
      </c>
      <c r="B1155">
        <v>20</v>
      </c>
      <c r="C1155" t="s">
        <v>180</v>
      </c>
      <c r="D1155" t="s">
        <v>45</v>
      </c>
      <c r="E1155" t="s">
        <v>45</v>
      </c>
      <c r="F1155" t="s">
        <v>52</v>
      </c>
      <c r="G1155">
        <v>1115</v>
      </c>
    </row>
    <row r="1156" spans="1:8">
      <c r="A1156">
        <v>1155</v>
      </c>
      <c r="B1156">
        <v>20</v>
      </c>
      <c r="C1156" t="s">
        <v>180</v>
      </c>
      <c r="D1156" t="s">
        <v>45</v>
      </c>
      <c r="E1156" t="s">
        <v>45</v>
      </c>
      <c r="F1156" t="s">
        <v>1272</v>
      </c>
      <c r="G1156">
        <v>4511</v>
      </c>
    </row>
    <row r="1157" spans="1:8">
      <c r="A1157">
        <v>1156</v>
      </c>
      <c r="B1157">
        <v>23</v>
      </c>
      <c r="C1157" t="s">
        <v>181</v>
      </c>
      <c r="D1157" t="s">
        <v>1413</v>
      </c>
      <c r="E1157" t="s">
        <v>3706</v>
      </c>
      <c r="F1157" t="s">
        <v>249</v>
      </c>
      <c r="G1157">
        <v>16831</v>
      </c>
      <c r="H1157">
        <v>202621</v>
      </c>
    </row>
    <row r="1158" spans="1:8">
      <c r="A1158">
        <v>1157</v>
      </c>
      <c r="B1158">
        <v>23</v>
      </c>
      <c r="C1158" t="s">
        <v>181</v>
      </c>
      <c r="D1158" t="s">
        <v>1413</v>
      </c>
      <c r="E1158" t="s">
        <v>3706</v>
      </c>
      <c r="F1158" t="s">
        <v>49</v>
      </c>
      <c r="G1158">
        <v>1</v>
      </c>
      <c r="H1158">
        <v>202621</v>
      </c>
    </row>
    <row r="1159" spans="1:8">
      <c r="A1159">
        <v>1158</v>
      </c>
      <c r="B1159">
        <v>23</v>
      </c>
      <c r="C1159" t="s">
        <v>181</v>
      </c>
      <c r="D1159" t="s">
        <v>1413</v>
      </c>
      <c r="E1159" t="s">
        <v>3706</v>
      </c>
      <c r="F1159" t="s">
        <v>1272</v>
      </c>
      <c r="G1159">
        <v>14</v>
      </c>
      <c r="H1159">
        <v>202621</v>
      </c>
    </row>
    <row r="1160" spans="1:8">
      <c r="A1160">
        <v>1159</v>
      </c>
      <c r="B1160">
        <v>23</v>
      </c>
      <c r="C1160" t="s">
        <v>181</v>
      </c>
      <c r="D1160" t="s">
        <v>1413</v>
      </c>
      <c r="E1160" t="s">
        <v>1280</v>
      </c>
      <c r="F1160" t="s">
        <v>48</v>
      </c>
      <c r="G1160">
        <v>7100</v>
      </c>
      <c r="H1160">
        <v>202621</v>
      </c>
    </row>
    <row r="1161" spans="1:8">
      <c r="A1161">
        <v>1160</v>
      </c>
      <c r="B1161">
        <v>23</v>
      </c>
      <c r="C1161" t="s">
        <v>181</v>
      </c>
      <c r="D1161" t="s">
        <v>1413</v>
      </c>
      <c r="E1161" t="s">
        <v>1280</v>
      </c>
      <c r="F1161" t="s">
        <v>49</v>
      </c>
      <c r="G1161">
        <v>19692</v>
      </c>
      <c r="H1161">
        <v>202621</v>
      </c>
    </row>
    <row r="1162" spans="1:8">
      <c r="A1162">
        <v>1161</v>
      </c>
      <c r="B1162">
        <v>23</v>
      </c>
      <c r="C1162" t="s">
        <v>181</v>
      </c>
      <c r="D1162" t="s">
        <v>1413</v>
      </c>
      <c r="E1162" t="s">
        <v>1280</v>
      </c>
      <c r="F1162" t="s">
        <v>50</v>
      </c>
      <c r="G1162">
        <v>16169</v>
      </c>
      <c r="H1162">
        <v>202621</v>
      </c>
    </row>
    <row r="1163" spans="1:8">
      <c r="A1163">
        <v>1162</v>
      </c>
      <c r="B1163">
        <v>23</v>
      </c>
      <c r="C1163" t="s">
        <v>181</v>
      </c>
      <c r="D1163" t="s">
        <v>1413</v>
      </c>
      <c r="E1163" t="s">
        <v>1280</v>
      </c>
      <c r="F1163" t="s">
        <v>51</v>
      </c>
      <c r="G1163">
        <v>6413</v>
      </c>
      <c r="H1163">
        <v>202621</v>
      </c>
    </row>
    <row r="1164" spans="1:8">
      <c r="A1164">
        <v>1163</v>
      </c>
      <c r="B1164">
        <v>23</v>
      </c>
      <c r="C1164" t="s">
        <v>181</v>
      </c>
      <c r="D1164" t="s">
        <v>1413</v>
      </c>
      <c r="E1164" t="s">
        <v>1280</v>
      </c>
      <c r="F1164" t="s">
        <v>52</v>
      </c>
      <c r="G1164">
        <v>8278</v>
      </c>
      <c r="H1164">
        <v>202621</v>
      </c>
    </row>
    <row r="1165" spans="1:8">
      <c r="A1165">
        <v>1164</v>
      </c>
      <c r="B1165">
        <v>23</v>
      </c>
      <c r="C1165" t="s">
        <v>181</v>
      </c>
      <c r="D1165" t="s">
        <v>1413</v>
      </c>
      <c r="E1165" t="s">
        <v>1280</v>
      </c>
      <c r="F1165" t="s">
        <v>1272</v>
      </c>
      <c r="G1165">
        <v>5058</v>
      </c>
      <c r="H1165">
        <v>202621</v>
      </c>
    </row>
    <row r="1166" spans="1:8">
      <c r="A1166">
        <v>1165</v>
      </c>
      <c r="B1166">
        <v>23</v>
      </c>
      <c r="C1166" t="s">
        <v>181</v>
      </c>
      <c r="D1166" t="s">
        <v>1413</v>
      </c>
      <c r="E1166" t="s">
        <v>1281</v>
      </c>
      <c r="F1166" t="s">
        <v>48</v>
      </c>
      <c r="G1166">
        <v>887</v>
      </c>
      <c r="H1166">
        <v>202621</v>
      </c>
    </row>
    <row r="1167" spans="1:8">
      <c r="A1167">
        <v>1166</v>
      </c>
      <c r="B1167">
        <v>23</v>
      </c>
      <c r="C1167" t="s">
        <v>181</v>
      </c>
      <c r="D1167" t="s">
        <v>1413</v>
      </c>
      <c r="E1167" t="s">
        <v>1281</v>
      </c>
      <c r="F1167" t="s">
        <v>49</v>
      </c>
      <c r="G1167">
        <v>1382</v>
      </c>
      <c r="H1167">
        <v>202621</v>
      </c>
    </row>
    <row r="1168" spans="1:8">
      <c r="A1168">
        <v>1167</v>
      </c>
      <c r="B1168">
        <v>23</v>
      </c>
      <c r="C1168" t="s">
        <v>181</v>
      </c>
      <c r="D1168" t="s">
        <v>1413</v>
      </c>
      <c r="E1168" t="s">
        <v>1281</v>
      </c>
      <c r="F1168" t="s">
        <v>50</v>
      </c>
      <c r="G1168">
        <v>1868</v>
      </c>
      <c r="H1168">
        <v>202621</v>
      </c>
    </row>
    <row r="1169" spans="1:8">
      <c r="A1169">
        <v>1168</v>
      </c>
      <c r="B1169">
        <v>23</v>
      </c>
      <c r="C1169" t="s">
        <v>181</v>
      </c>
      <c r="D1169" t="s">
        <v>1413</v>
      </c>
      <c r="E1169" t="s">
        <v>1281</v>
      </c>
      <c r="F1169" t="s">
        <v>51</v>
      </c>
      <c r="G1169">
        <v>2930</v>
      </c>
      <c r="H1169">
        <v>202621</v>
      </c>
    </row>
    <row r="1170" spans="1:8">
      <c r="A1170">
        <v>1169</v>
      </c>
      <c r="B1170">
        <v>23</v>
      </c>
      <c r="C1170" t="s">
        <v>181</v>
      </c>
      <c r="D1170" t="s">
        <v>1413</v>
      </c>
      <c r="E1170" t="s">
        <v>1281</v>
      </c>
      <c r="F1170" t="s">
        <v>52</v>
      </c>
      <c r="G1170">
        <v>19976</v>
      </c>
      <c r="H1170">
        <v>202621</v>
      </c>
    </row>
    <row r="1171" spans="1:8">
      <c r="A1171">
        <v>1170</v>
      </c>
      <c r="B1171">
        <v>23</v>
      </c>
      <c r="C1171" t="s">
        <v>181</v>
      </c>
      <c r="D1171" t="s">
        <v>1413</v>
      </c>
      <c r="E1171" t="s">
        <v>1281</v>
      </c>
      <c r="F1171" t="s">
        <v>1272</v>
      </c>
      <c r="G1171">
        <v>95517</v>
      </c>
      <c r="H1171">
        <v>202621</v>
      </c>
    </row>
    <row r="1172" spans="1:8">
      <c r="A1172">
        <v>1171</v>
      </c>
      <c r="B1172">
        <v>23</v>
      </c>
      <c r="C1172" t="s">
        <v>181</v>
      </c>
      <c r="D1172" t="s">
        <v>1413</v>
      </c>
      <c r="E1172" t="s">
        <v>45</v>
      </c>
      <c r="F1172" t="s">
        <v>48</v>
      </c>
      <c r="G1172">
        <v>150</v>
      </c>
      <c r="H1172">
        <v>202621</v>
      </c>
    </row>
    <row r="1173" spans="1:8">
      <c r="A1173">
        <v>1172</v>
      </c>
      <c r="B1173">
        <v>23</v>
      </c>
      <c r="C1173" t="s">
        <v>181</v>
      </c>
      <c r="D1173" t="s">
        <v>1413</v>
      </c>
      <c r="E1173" t="s">
        <v>45</v>
      </c>
      <c r="F1173" t="s">
        <v>49</v>
      </c>
      <c r="G1173">
        <v>46</v>
      </c>
      <c r="H1173">
        <v>202621</v>
      </c>
    </row>
    <row r="1174" spans="1:8">
      <c r="A1174">
        <v>1173</v>
      </c>
      <c r="B1174">
        <v>23</v>
      </c>
      <c r="C1174" t="s">
        <v>181</v>
      </c>
      <c r="D1174" t="s">
        <v>1413</v>
      </c>
      <c r="E1174" t="s">
        <v>45</v>
      </c>
      <c r="F1174" t="s">
        <v>50</v>
      </c>
      <c r="G1174">
        <v>41</v>
      </c>
      <c r="H1174">
        <v>202621</v>
      </c>
    </row>
    <row r="1175" spans="1:8">
      <c r="A1175">
        <v>1174</v>
      </c>
      <c r="B1175">
        <v>23</v>
      </c>
      <c r="C1175" t="s">
        <v>181</v>
      </c>
      <c r="D1175" t="s">
        <v>1413</v>
      </c>
      <c r="E1175" t="s">
        <v>45</v>
      </c>
      <c r="F1175" t="s">
        <v>51</v>
      </c>
      <c r="G1175">
        <v>17</v>
      </c>
      <c r="H1175">
        <v>202621</v>
      </c>
    </row>
    <row r="1176" spans="1:8">
      <c r="A1176">
        <v>1175</v>
      </c>
      <c r="B1176">
        <v>23</v>
      </c>
      <c r="C1176" t="s">
        <v>181</v>
      </c>
      <c r="D1176" t="s">
        <v>1413</v>
      </c>
      <c r="E1176" t="s">
        <v>45</v>
      </c>
      <c r="F1176" t="s">
        <v>52</v>
      </c>
      <c r="G1176">
        <v>74</v>
      </c>
      <c r="H1176">
        <v>202621</v>
      </c>
    </row>
    <row r="1177" spans="1:8">
      <c r="A1177">
        <v>1176</v>
      </c>
      <c r="B1177">
        <v>23</v>
      </c>
      <c r="C1177" t="s">
        <v>181</v>
      </c>
      <c r="D1177" t="s">
        <v>1413</v>
      </c>
      <c r="E1177" t="s">
        <v>45</v>
      </c>
      <c r="F1177" t="s">
        <v>1272</v>
      </c>
      <c r="G1177">
        <v>177</v>
      </c>
      <c r="H1177">
        <v>202621</v>
      </c>
    </row>
    <row r="1178" spans="1:8">
      <c r="A1178">
        <v>1177</v>
      </c>
      <c r="B1178">
        <v>23</v>
      </c>
      <c r="C1178" t="s">
        <v>181</v>
      </c>
      <c r="D1178" t="s">
        <v>3582</v>
      </c>
      <c r="E1178" t="s">
        <v>3706</v>
      </c>
      <c r="F1178" t="s">
        <v>249</v>
      </c>
      <c r="G1178">
        <v>9</v>
      </c>
      <c r="H1178">
        <v>142</v>
      </c>
    </row>
    <row r="1179" spans="1:8">
      <c r="A1179">
        <v>1178</v>
      </c>
      <c r="B1179">
        <v>23</v>
      </c>
      <c r="C1179" t="s">
        <v>181</v>
      </c>
      <c r="D1179" t="s">
        <v>3582</v>
      </c>
      <c r="E1179" t="s">
        <v>1280</v>
      </c>
      <c r="F1179" t="s">
        <v>48</v>
      </c>
      <c r="G1179">
        <v>9</v>
      </c>
      <c r="H1179">
        <v>142</v>
      </c>
    </row>
    <row r="1180" spans="1:8">
      <c r="A1180">
        <v>1179</v>
      </c>
      <c r="B1180">
        <v>23</v>
      </c>
      <c r="C1180" t="s">
        <v>181</v>
      </c>
      <c r="D1180" t="s">
        <v>3582</v>
      </c>
      <c r="E1180" t="s">
        <v>1280</v>
      </c>
      <c r="F1180" t="s">
        <v>49</v>
      </c>
      <c r="G1180">
        <v>9</v>
      </c>
      <c r="H1180">
        <v>142</v>
      </c>
    </row>
    <row r="1181" spans="1:8">
      <c r="A1181">
        <v>1180</v>
      </c>
      <c r="B1181">
        <v>23</v>
      </c>
      <c r="C1181" t="s">
        <v>181</v>
      </c>
      <c r="D1181" t="s">
        <v>3582</v>
      </c>
      <c r="E1181" t="s">
        <v>1280</v>
      </c>
      <c r="F1181" t="s">
        <v>50</v>
      </c>
      <c r="G1181">
        <v>4</v>
      </c>
      <c r="H1181">
        <v>142</v>
      </c>
    </row>
    <row r="1182" spans="1:8">
      <c r="A1182">
        <v>1181</v>
      </c>
      <c r="B1182">
        <v>23</v>
      </c>
      <c r="C1182" t="s">
        <v>181</v>
      </c>
      <c r="D1182" t="s">
        <v>3582</v>
      </c>
      <c r="E1182" t="s">
        <v>1280</v>
      </c>
      <c r="F1182" t="s">
        <v>51</v>
      </c>
      <c r="G1182">
        <v>5</v>
      </c>
      <c r="H1182">
        <v>142</v>
      </c>
    </row>
    <row r="1183" spans="1:8">
      <c r="A1183">
        <v>1182</v>
      </c>
      <c r="B1183">
        <v>23</v>
      </c>
      <c r="C1183" t="s">
        <v>181</v>
      </c>
      <c r="D1183" t="s">
        <v>3582</v>
      </c>
      <c r="E1183" t="s">
        <v>1280</v>
      </c>
      <c r="F1183" t="s">
        <v>52</v>
      </c>
      <c r="G1183">
        <v>6</v>
      </c>
      <c r="H1183">
        <v>142</v>
      </c>
    </row>
    <row r="1184" spans="1:8">
      <c r="A1184">
        <v>1183</v>
      </c>
      <c r="B1184">
        <v>23</v>
      </c>
      <c r="C1184" t="s">
        <v>181</v>
      </c>
      <c r="D1184" t="s">
        <v>3582</v>
      </c>
      <c r="E1184" t="s">
        <v>1280</v>
      </c>
      <c r="F1184" t="s">
        <v>1272</v>
      </c>
      <c r="G1184">
        <v>9</v>
      </c>
      <c r="H1184">
        <v>142</v>
      </c>
    </row>
    <row r="1185" spans="1:8">
      <c r="A1185">
        <v>1184</v>
      </c>
      <c r="B1185">
        <v>23</v>
      </c>
      <c r="C1185" t="s">
        <v>181</v>
      </c>
      <c r="D1185" t="s">
        <v>3582</v>
      </c>
      <c r="E1185" t="s">
        <v>1281</v>
      </c>
      <c r="F1185" t="s">
        <v>50</v>
      </c>
      <c r="G1185">
        <v>2</v>
      </c>
      <c r="H1185">
        <v>142</v>
      </c>
    </row>
    <row r="1186" spans="1:8">
      <c r="A1186">
        <v>1185</v>
      </c>
      <c r="B1186">
        <v>23</v>
      </c>
      <c r="C1186" t="s">
        <v>181</v>
      </c>
      <c r="D1186" t="s">
        <v>3582</v>
      </c>
      <c r="E1186" t="s">
        <v>1281</v>
      </c>
      <c r="F1186" t="s">
        <v>51</v>
      </c>
      <c r="G1186">
        <v>1</v>
      </c>
      <c r="H1186">
        <v>142</v>
      </c>
    </row>
    <row r="1187" spans="1:8">
      <c r="A1187">
        <v>1186</v>
      </c>
      <c r="B1187">
        <v>23</v>
      </c>
      <c r="C1187" t="s">
        <v>181</v>
      </c>
      <c r="D1187" t="s">
        <v>3582</v>
      </c>
      <c r="E1187" t="s">
        <v>1281</v>
      </c>
      <c r="F1187" t="s">
        <v>52</v>
      </c>
      <c r="G1187">
        <v>12</v>
      </c>
      <c r="H1187">
        <v>142</v>
      </c>
    </row>
    <row r="1188" spans="1:8">
      <c r="A1188">
        <v>1187</v>
      </c>
      <c r="B1188">
        <v>23</v>
      </c>
      <c r="C1188" t="s">
        <v>181</v>
      </c>
      <c r="D1188" t="s">
        <v>3582</v>
      </c>
      <c r="E1188" t="s">
        <v>1281</v>
      </c>
      <c r="F1188" t="s">
        <v>1272</v>
      </c>
      <c r="G1188">
        <v>75</v>
      </c>
      <c r="H1188">
        <v>142</v>
      </c>
    </row>
    <row r="1189" spans="1:8">
      <c r="A1189">
        <v>1188</v>
      </c>
      <c r="B1189">
        <v>23</v>
      </c>
      <c r="C1189" t="s">
        <v>181</v>
      </c>
      <c r="D1189" t="s">
        <v>3582</v>
      </c>
      <c r="E1189" t="s">
        <v>45</v>
      </c>
      <c r="F1189" t="s">
        <v>48</v>
      </c>
      <c r="G1189">
        <v>1</v>
      </c>
      <c r="H1189">
        <v>142</v>
      </c>
    </row>
    <row r="1190" spans="1:8">
      <c r="A1190">
        <v>1189</v>
      </c>
      <c r="B1190">
        <v>23</v>
      </c>
      <c r="C1190" t="s">
        <v>181</v>
      </c>
      <c r="D1190" t="s">
        <v>3583</v>
      </c>
      <c r="E1190" t="s">
        <v>3706</v>
      </c>
      <c r="F1190" t="s">
        <v>249</v>
      </c>
      <c r="G1190">
        <v>8</v>
      </c>
      <c r="H1190">
        <v>167</v>
      </c>
    </row>
    <row r="1191" spans="1:8">
      <c r="A1191">
        <v>1190</v>
      </c>
      <c r="B1191">
        <v>23</v>
      </c>
      <c r="C1191" t="s">
        <v>181</v>
      </c>
      <c r="D1191" t="s">
        <v>3583</v>
      </c>
      <c r="E1191" t="s">
        <v>1280</v>
      </c>
      <c r="F1191" t="s">
        <v>48</v>
      </c>
      <c r="G1191">
        <v>1</v>
      </c>
      <c r="H1191">
        <v>167</v>
      </c>
    </row>
    <row r="1192" spans="1:8">
      <c r="A1192">
        <v>1191</v>
      </c>
      <c r="B1192">
        <v>23</v>
      </c>
      <c r="C1192" t="s">
        <v>181</v>
      </c>
      <c r="D1192" t="s">
        <v>3583</v>
      </c>
      <c r="E1192" t="s">
        <v>1280</v>
      </c>
      <c r="F1192" t="s">
        <v>49</v>
      </c>
      <c r="G1192">
        <v>10</v>
      </c>
      <c r="H1192">
        <v>167</v>
      </c>
    </row>
    <row r="1193" spans="1:8">
      <c r="A1193">
        <v>1192</v>
      </c>
      <c r="B1193">
        <v>23</v>
      </c>
      <c r="C1193" t="s">
        <v>181</v>
      </c>
      <c r="D1193" t="s">
        <v>3583</v>
      </c>
      <c r="E1193" t="s">
        <v>1280</v>
      </c>
      <c r="F1193" t="s">
        <v>50</v>
      </c>
      <c r="G1193">
        <v>7</v>
      </c>
      <c r="H1193">
        <v>167</v>
      </c>
    </row>
    <row r="1194" spans="1:8">
      <c r="A1194">
        <v>1193</v>
      </c>
      <c r="B1194">
        <v>23</v>
      </c>
      <c r="C1194" t="s">
        <v>181</v>
      </c>
      <c r="D1194" t="s">
        <v>3583</v>
      </c>
      <c r="E1194" t="s">
        <v>1280</v>
      </c>
      <c r="F1194" t="s">
        <v>51</v>
      </c>
      <c r="G1194">
        <v>5</v>
      </c>
      <c r="H1194">
        <v>167</v>
      </c>
    </row>
    <row r="1195" spans="1:8">
      <c r="A1195">
        <v>1194</v>
      </c>
      <c r="B1195">
        <v>23</v>
      </c>
      <c r="C1195" t="s">
        <v>181</v>
      </c>
      <c r="D1195" t="s">
        <v>3583</v>
      </c>
      <c r="E1195" t="s">
        <v>1280</v>
      </c>
      <c r="F1195" t="s">
        <v>52</v>
      </c>
      <c r="G1195">
        <v>16</v>
      </c>
      <c r="H1195">
        <v>167</v>
      </c>
    </row>
    <row r="1196" spans="1:8">
      <c r="A1196">
        <v>1195</v>
      </c>
      <c r="B1196">
        <v>23</v>
      </c>
      <c r="C1196" t="s">
        <v>181</v>
      </c>
      <c r="D1196" t="s">
        <v>3583</v>
      </c>
      <c r="E1196" t="s">
        <v>1280</v>
      </c>
      <c r="F1196" t="s">
        <v>1272</v>
      </c>
      <c r="G1196">
        <v>19</v>
      </c>
      <c r="H1196">
        <v>167</v>
      </c>
    </row>
    <row r="1197" spans="1:8">
      <c r="A1197">
        <v>1196</v>
      </c>
      <c r="B1197">
        <v>23</v>
      </c>
      <c r="C1197" t="s">
        <v>181</v>
      </c>
      <c r="D1197" t="s">
        <v>3583</v>
      </c>
      <c r="E1197" t="s">
        <v>1281</v>
      </c>
      <c r="F1197" t="s">
        <v>51</v>
      </c>
      <c r="G1197">
        <v>3</v>
      </c>
      <c r="H1197">
        <v>167</v>
      </c>
    </row>
    <row r="1198" spans="1:8">
      <c r="A1198">
        <v>1197</v>
      </c>
      <c r="B1198">
        <v>23</v>
      </c>
      <c r="C1198" t="s">
        <v>181</v>
      </c>
      <c r="D1198" t="s">
        <v>3583</v>
      </c>
      <c r="E1198" t="s">
        <v>1281</v>
      </c>
      <c r="F1198" t="s">
        <v>52</v>
      </c>
      <c r="G1198">
        <v>10</v>
      </c>
      <c r="H1198">
        <v>167</v>
      </c>
    </row>
    <row r="1199" spans="1:8">
      <c r="A1199">
        <v>1198</v>
      </c>
      <c r="B1199">
        <v>23</v>
      </c>
      <c r="C1199" t="s">
        <v>181</v>
      </c>
      <c r="D1199" t="s">
        <v>3583</v>
      </c>
      <c r="E1199" t="s">
        <v>1281</v>
      </c>
      <c r="F1199" t="s">
        <v>1272</v>
      </c>
      <c r="G1199">
        <v>87</v>
      </c>
      <c r="H1199">
        <v>167</v>
      </c>
    </row>
    <row r="1200" spans="1:8">
      <c r="A1200">
        <v>1199</v>
      </c>
      <c r="B1200">
        <v>23</v>
      </c>
      <c r="C1200" t="s">
        <v>181</v>
      </c>
      <c r="D1200" t="s">
        <v>3583</v>
      </c>
      <c r="E1200" t="s">
        <v>45</v>
      </c>
      <c r="F1200" t="s">
        <v>52</v>
      </c>
      <c r="G1200">
        <v>1</v>
      </c>
      <c r="H1200">
        <v>167</v>
      </c>
    </row>
    <row r="1201" spans="1:8">
      <c r="A1201">
        <v>1200</v>
      </c>
      <c r="B1201">
        <v>23</v>
      </c>
      <c r="C1201" t="s">
        <v>181</v>
      </c>
      <c r="D1201" t="s">
        <v>3584</v>
      </c>
      <c r="E1201" t="s">
        <v>3706</v>
      </c>
      <c r="F1201" t="s">
        <v>249</v>
      </c>
      <c r="G1201">
        <v>4</v>
      </c>
      <c r="H1201">
        <v>77</v>
      </c>
    </row>
    <row r="1202" spans="1:8">
      <c r="A1202">
        <v>1201</v>
      </c>
      <c r="B1202">
        <v>23</v>
      </c>
      <c r="C1202" t="s">
        <v>181</v>
      </c>
      <c r="D1202" t="s">
        <v>3584</v>
      </c>
      <c r="E1202" t="s">
        <v>1280</v>
      </c>
      <c r="F1202" t="s">
        <v>48</v>
      </c>
      <c r="G1202">
        <v>1</v>
      </c>
      <c r="H1202">
        <v>77</v>
      </c>
    </row>
    <row r="1203" spans="1:8">
      <c r="A1203">
        <v>1202</v>
      </c>
      <c r="B1203">
        <v>23</v>
      </c>
      <c r="C1203" t="s">
        <v>181</v>
      </c>
      <c r="D1203" t="s">
        <v>3584</v>
      </c>
      <c r="E1203" t="s">
        <v>1280</v>
      </c>
      <c r="F1203" t="s">
        <v>49</v>
      </c>
      <c r="G1203">
        <v>5</v>
      </c>
      <c r="H1203">
        <v>77</v>
      </c>
    </row>
    <row r="1204" spans="1:8">
      <c r="A1204">
        <v>1203</v>
      </c>
      <c r="B1204">
        <v>23</v>
      </c>
      <c r="C1204" t="s">
        <v>181</v>
      </c>
      <c r="D1204" t="s">
        <v>3584</v>
      </c>
      <c r="E1204" t="s">
        <v>1280</v>
      </c>
      <c r="F1204" t="s">
        <v>50</v>
      </c>
      <c r="G1204">
        <v>3</v>
      </c>
      <c r="H1204">
        <v>77</v>
      </c>
    </row>
    <row r="1205" spans="1:8">
      <c r="A1205">
        <v>1204</v>
      </c>
      <c r="B1205">
        <v>23</v>
      </c>
      <c r="C1205" t="s">
        <v>181</v>
      </c>
      <c r="D1205" t="s">
        <v>3584</v>
      </c>
      <c r="E1205" t="s">
        <v>1280</v>
      </c>
      <c r="F1205" t="s">
        <v>51</v>
      </c>
      <c r="G1205">
        <v>1</v>
      </c>
      <c r="H1205">
        <v>77</v>
      </c>
    </row>
    <row r="1206" spans="1:8">
      <c r="A1206">
        <v>1205</v>
      </c>
      <c r="B1206">
        <v>23</v>
      </c>
      <c r="C1206" t="s">
        <v>181</v>
      </c>
      <c r="D1206" t="s">
        <v>3584</v>
      </c>
      <c r="E1206" t="s">
        <v>1280</v>
      </c>
      <c r="F1206" t="s">
        <v>52</v>
      </c>
      <c r="G1206">
        <v>3</v>
      </c>
      <c r="H1206">
        <v>77</v>
      </c>
    </row>
    <row r="1207" spans="1:8">
      <c r="A1207">
        <v>1206</v>
      </c>
      <c r="B1207">
        <v>23</v>
      </c>
      <c r="C1207" t="s">
        <v>181</v>
      </c>
      <c r="D1207" t="s">
        <v>3584</v>
      </c>
      <c r="E1207" t="s">
        <v>1280</v>
      </c>
      <c r="F1207" t="s">
        <v>1272</v>
      </c>
      <c r="G1207">
        <v>1</v>
      </c>
      <c r="H1207">
        <v>77</v>
      </c>
    </row>
    <row r="1208" spans="1:8">
      <c r="A1208">
        <v>1207</v>
      </c>
      <c r="B1208">
        <v>23</v>
      </c>
      <c r="C1208" t="s">
        <v>181</v>
      </c>
      <c r="D1208" t="s">
        <v>3584</v>
      </c>
      <c r="E1208" t="s">
        <v>1281</v>
      </c>
      <c r="F1208" t="s">
        <v>50</v>
      </c>
      <c r="G1208">
        <v>2</v>
      </c>
      <c r="H1208">
        <v>77</v>
      </c>
    </row>
    <row r="1209" spans="1:8">
      <c r="A1209">
        <v>1208</v>
      </c>
      <c r="B1209">
        <v>23</v>
      </c>
      <c r="C1209" t="s">
        <v>181</v>
      </c>
      <c r="D1209" t="s">
        <v>3584</v>
      </c>
      <c r="E1209" t="s">
        <v>1281</v>
      </c>
      <c r="F1209" t="s">
        <v>52</v>
      </c>
      <c r="G1209">
        <v>7</v>
      </c>
      <c r="H1209">
        <v>77</v>
      </c>
    </row>
    <row r="1210" spans="1:8">
      <c r="A1210">
        <v>1209</v>
      </c>
      <c r="B1210">
        <v>23</v>
      </c>
      <c r="C1210" t="s">
        <v>181</v>
      </c>
      <c r="D1210" t="s">
        <v>3584</v>
      </c>
      <c r="E1210" t="s">
        <v>1281</v>
      </c>
      <c r="F1210" t="s">
        <v>1272</v>
      </c>
      <c r="G1210">
        <v>50</v>
      </c>
      <c r="H1210">
        <v>77</v>
      </c>
    </row>
    <row r="1211" spans="1:8">
      <c r="A1211">
        <v>1210</v>
      </c>
      <c r="B1211">
        <v>23</v>
      </c>
      <c r="C1211" t="s">
        <v>181</v>
      </c>
      <c r="D1211" t="s">
        <v>3585</v>
      </c>
      <c r="E1211" t="s">
        <v>3706</v>
      </c>
      <c r="F1211" t="s">
        <v>249</v>
      </c>
      <c r="G1211">
        <v>7978</v>
      </c>
      <c r="H1211">
        <v>102251</v>
      </c>
    </row>
    <row r="1212" spans="1:8">
      <c r="A1212">
        <v>1211</v>
      </c>
      <c r="B1212">
        <v>23</v>
      </c>
      <c r="C1212" t="s">
        <v>181</v>
      </c>
      <c r="D1212" t="s">
        <v>3585</v>
      </c>
      <c r="E1212" t="s">
        <v>3706</v>
      </c>
      <c r="F1212" t="s">
        <v>1272</v>
      </c>
      <c r="G1212">
        <v>14</v>
      </c>
      <c r="H1212">
        <v>102251</v>
      </c>
    </row>
    <row r="1213" spans="1:8">
      <c r="A1213">
        <v>1212</v>
      </c>
      <c r="B1213">
        <v>23</v>
      </c>
      <c r="C1213" t="s">
        <v>181</v>
      </c>
      <c r="D1213" t="s">
        <v>3585</v>
      </c>
      <c r="E1213" t="s">
        <v>1280</v>
      </c>
      <c r="F1213" t="s">
        <v>48</v>
      </c>
      <c r="G1213">
        <v>3195</v>
      </c>
      <c r="H1213">
        <v>102251</v>
      </c>
    </row>
    <row r="1214" spans="1:8">
      <c r="A1214">
        <v>1213</v>
      </c>
      <c r="B1214">
        <v>23</v>
      </c>
      <c r="C1214" t="s">
        <v>181</v>
      </c>
      <c r="D1214" t="s">
        <v>3585</v>
      </c>
      <c r="E1214" t="s">
        <v>1280</v>
      </c>
      <c r="F1214" t="s">
        <v>49</v>
      </c>
      <c r="G1214">
        <v>9826</v>
      </c>
      <c r="H1214">
        <v>102251</v>
      </c>
    </row>
    <row r="1215" spans="1:8">
      <c r="A1215">
        <v>1214</v>
      </c>
      <c r="B1215">
        <v>23</v>
      </c>
      <c r="C1215" t="s">
        <v>181</v>
      </c>
      <c r="D1215" t="s">
        <v>3585</v>
      </c>
      <c r="E1215" t="s">
        <v>1280</v>
      </c>
      <c r="F1215" t="s">
        <v>50</v>
      </c>
      <c r="G1215">
        <v>8378</v>
      </c>
      <c r="H1215">
        <v>102251</v>
      </c>
    </row>
    <row r="1216" spans="1:8">
      <c r="A1216">
        <v>1215</v>
      </c>
      <c r="B1216">
        <v>23</v>
      </c>
      <c r="C1216" t="s">
        <v>181</v>
      </c>
      <c r="D1216" t="s">
        <v>3585</v>
      </c>
      <c r="E1216" t="s">
        <v>1280</v>
      </c>
      <c r="F1216" t="s">
        <v>51</v>
      </c>
      <c r="G1216">
        <v>3119</v>
      </c>
      <c r="H1216">
        <v>102251</v>
      </c>
    </row>
    <row r="1217" spans="1:8">
      <c r="A1217">
        <v>1216</v>
      </c>
      <c r="B1217">
        <v>23</v>
      </c>
      <c r="C1217" t="s">
        <v>181</v>
      </c>
      <c r="D1217" t="s">
        <v>3585</v>
      </c>
      <c r="E1217" t="s">
        <v>1280</v>
      </c>
      <c r="F1217" t="s">
        <v>52</v>
      </c>
      <c r="G1217">
        <v>3500</v>
      </c>
      <c r="H1217">
        <v>102251</v>
      </c>
    </row>
    <row r="1218" spans="1:8">
      <c r="A1218">
        <v>1217</v>
      </c>
      <c r="B1218">
        <v>23</v>
      </c>
      <c r="C1218" t="s">
        <v>181</v>
      </c>
      <c r="D1218" t="s">
        <v>3585</v>
      </c>
      <c r="E1218" t="s">
        <v>1280</v>
      </c>
      <c r="F1218" t="s">
        <v>1272</v>
      </c>
      <c r="G1218">
        <v>2598</v>
      </c>
      <c r="H1218">
        <v>102251</v>
      </c>
    </row>
    <row r="1219" spans="1:8">
      <c r="A1219">
        <v>1218</v>
      </c>
      <c r="B1219">
        <v>23</v>
      </c>
      <c r="C1219" t="s">
        <v>181</v>
      </c>
      <c r="D1219" t="s">
        <v>3585</v>
      </c>
      <c r="E1219" t="s">
        <v>1281</v>
      </c>
      <c r="F1219" t="s">
        <v>48</v>
      </c>
      <c r="G1219">
        <v>169</v>
      </c>
      <c r="H1219">
        <v>102251</v>
      </c>
    </row>
    <row r="1220" spans="1:8">
      <c r="A1220">
        <v>1219</v>
      </c>
      <c r="B1220">
        <v>23</v>
      </c>
      <c r="C1220" t="s">
        <v>181</v>
      </c>
      <c r="D1220" t="s">
        <v>3585</v>
      </c>
      <c r="E1220" t="s">
        <v>1281</v>
      </c>
      <c r="F1220" t="s">
        <v>49</v>
      </c>
      <c r="G1220">
        <v>251</v>
      </c>
      <c r="H1220">
        <v>102251</v>
      </c>
    </row>
    <row r="1221" spans="1:8">
      <c r="A1221">
        <v>1220</v>
      </c>
      <c r="B1221">
        <v>23</v>
      </c>
      <c r="C1221" t="s">
        <v>181</v>
      </c>
      <c r="D1221" t="s">
        <v>3585</v>
      </c>
      <c r="E1221" t="s">
        <v>1281</v>
      </c>
      <c r="F1221" t="s">
        <v>50</v>
      </c>
      <c r="G1221">
        <v>612</v>
      </c>
      <c r="H1221">
        <v>102251</v>
      </c>
    </row>
    <row r="1222" spans="1:8">
      <c r="A1222">
        <v>1221</v>
      </c>
      <c r="B1222">
        <v>23</v>
      </c>
      <c r="C1222" t="s">
        <v>181</v>
      </c>
      <c r="D1222" t="s">
        <v>3585</v>
      </c>
      <c r="E1222" t="s">
        <v>1281</v>
      </c>
      <c r="F1222" t="s">
        <v>51</v>
      </c>
      <c r="G1222">
        <v>1303</v>
      </c>
      <c r="H1222">
        <v>102251</v>
      </c>
    </row>
    <row r="1223" spans="1:8">
      <c r="A1223">
        <v>1222</v>
      </c>
      <c r="B1223">
        <v>23</v>
      </c>
      <c r="C1223" t="s">
        <v>181</v>
      </c>
      <c r="D1223" t="s">
        <v>3585</v>
      </c>
      <c r="E1223" t="s">
        <v>1281</v>
      </c>
      <c r="F1223" t="s">
        <v>52</v>
      </c>
      <c r="G1223">
        <v>8803</v>
      </c>
      <c r="H1223">
        <v>102251</v>
      </c>
    </row>
    <row r="1224" spans="1:8">
      <c r="A1224">
        <v>1223</v>
      </c>
      <c r="B1224">
        <v>23</v>
      </c>
      <c r="C1224" t="s">
        <v>181</v>
      </c>
      <c r="D1224" t="s">
        <v>3585</v>
      </c>
      <c r="E1224" t="s">
        <v>1281</v>
      </c>
      <c r="F1224" t="s">
        <v>1272</v>
      </c>
      <c r="G1224">
        <v>52290</v>
      </c>
      <c r="H1224">
        <v>102251</v>
      </c>
    </row>
    <row r="1225" spans="1:8">
      <c r="A1225">
        <v>1224</v>
      </c>
      <c r="B1225">
        <v>23</v>
      </c>
      <c r="C1225" t="s">
        <v>181</v>
      </c>
      <c r="D1225" t="s">
        <v>3585</v>
      </c>
      <c r="E1225" t="s">
        <v>45</v>
      </c>
      <c r="F1225" t="s">
        <v>48</v>
      </c>
      <c r="G1225">
        <v>88</v>
      </c>
      <c r="H1225">
        <v>102251</v>
      </c>
    </row>
    <row r="1226" spans="1:8">
      <c r="A1226">
        <v>1225</v>
      </c>
      <c r="B1226">
        <v>23</v>
      </c>
      <c r="C1226" t="s">
        <v>181</v>
      </c>
      <c r="D1226" t="s">
        <v>3585</v>
      </c>
      <c r="E1226" t="s">
        <v>45</v>
      </c>
      <c r="F1226" t="s">
        <v>49</v>
      </c>
      <c r="G1226">
        <v>17</v>
      </c>
      <c r="H1226">
        <v>102251</v>
      </c>
    </row>
    <row r="1227" spans="1:8">
      <c r="A1227">
        <v>1226</v>
      </c>
      <c r="B1227">
        <v>23</v>
      </c>
      <c r="C1227" t="s">
        <v>181</v>
      </c>
      <c r="D1227" t="s">
        <v>3585</v>
      </c>
      <c r="E1227" t="s">
        <v>45</v>
      </c>
      <c r="F1227" t="s">
        <v>50</v>
      </c>
      <c r="G1227">
        <v>10</v>
      </c>
      <c r="H1227">
        <v>102251</v>
      </c>
    </row>
    <row r="1228" spans="1:8">
      <c r="A1228">
        <v>1227</v>
      </c>
      <c r="B1228">
        <v>23</v>
      </c>
      <c r="C1228" t="s">
        <v>181</v>
      </c>
      <c r="D1228" t="s">
        <v>3585</v>
      </c>
      <c r="E1228" t="s">
        <v>45</v>
      </c>
      <c r="F1228" t="s">
        <v>51</v>
      </c>
      <c r="G1228">
        <v>7</v>
      </c>
      <c r="H1228">
        <v>102251</v>
      </c>
    </row>
    <row r="1229" spans="1:8">
      <c r="A1229">
        <v>1228</v>
      </c>
      <c r="B1229">
        <v>23</v>
      </c>
      <c r="C1229" t="s">
        <v>181</v>
      </c>
      <c r="D1229" t="s">
        <v>3585</v>
      </c>
      <c r="E1229" t="s">
        <v>45</v>
      </c>
      <c r="F1229" t="s">
        <v>52</v>
      </c>
      <c r="G1229">
        <v>23</v>
      </c>
      <c r="H1229">
        <v>102251</v>
      </c>
    </row>
    <row r="1230" spans="1:8">
      <c r="A1230">
        <v>1229</v>
      </c>
      <c r="B1230">
        <v>23</v>
      </c>
      <c r="C1230" t="s">
        <v>181</v>
      </c>
      <c r="D1230" t="s">
        <v>3585</v>
      </c>
      <c r="E1230" t="s">
        <v>45</v>
      </c>
      <c r="F1230" t="s">
        <v>1272</v>
      </c>
      <c r="G1230">
        <v>70</v>
      </c>
      <c r="H1230">
        <v>102251</v>
      </c>
    </row>
    <row r="1231" spans="1:8">
      <c r="A1231">
        <v>1230</v>
      </c>
      <c r="B1231">
        <v>23</v>
      </c>
      <c r="C1231" t="s">
        <v>181</v>
      </c>
      <c r="D1231" t="s">
        <v>3586</v>
      </c>
      <c r="E1231" t="s">
        <v>3706</v>
      </c>
      <c r="F1231" t="s">
        <v>249</v>
      </c>
      <c r="G1231">
        <v>99023</v>
      </c>
      <c r="H1231">
        <v>1240617</v>
      </c>
    </row>
    <row r="1232" spans="1:8">
      <c r="A1232">
        <v>1231</v>
      </c>
      <c r="B1232">
        <v>23</v>
      </c>
      <c r="C1232" t="s">
        <v>181</v>
      </c>
      <c r="D1232" t="s">
        <v>3586</v>
      </c>
      <c r="E1232" t="s">
        <v>3706</v>
      </c>
      <c r="F1232" t="s">
        <v>48</v>
      </c>
      <c r="G1232">
        <v>19</v>
      </c>
      <c r="H1232">
        <v>1240617</v>
      </c>
    </row>
    <row r="1233" spans="1:8">
      <c r="A1233">
        <v>1232</v>
      </c>
      <c r="B1233">
        <v>23</v>
      </c>
      <c r="C1233" t="s">
        <v>181</v>
      </c>
      <c r="D1233" t="s">
        <v>3586</v>
      </c>
      <c r="E1233" t="s">
        <v>3706</v>
      </c>
      <c r="F1233" t="s">
        <v>49</v>
      </c>
      <c r="G1233">
        <v>66</v>
      </c>
      <c r="H1233">
        <v>1240617</v>
      </c>
    </row>
    <row r="1234" spans="1:8">
      <c r="A1234">
        <v>1233</v>
      </c>
      <c r="B1234">
        <v>23</v>
      </c>
      <c r="C1234" t="s">
        <v>181</v>
      </c>
      <c r="D1234" t="s">
        <v>3586</v>
      </c>
      <c r="E1234" t="s">
        <v>3706</v>
      </c>
      <c r="F1234" t="s">
        <v>50</v>
      </c>
      <c r="G1234">
        <v>99</v>
      </c>
      <c r="H1234">
        <v>1240617</v>
      </c>
    </row>
    <row r="1235" spans="1:8">
      <c r="A1235">
        <v>1234</v>
      </c>
      <c r="B1235">
        <v>23</v>
      </c>
      <c r="C1235" t="s">
        <v>181</v>
      </c>
      <c r="D1235" t="s">
        <v>3586</v>
      </c>
      <c r="E1235" t="s">
        <v>3706</v>
      </c>
      <c r="F1235" t="s">
        <v>51</v>
      </c>
      <c r="G1235">
        <v>49</v>
      </c>
      <c r="H1235">
        <v>1240617</v>
      </c>
    </row>
    <row r="1236" spans="1:8">
      <c r="A1236">
        <v>1235</v>
      </c>
      <c r="B1236">
        <v>23</v>
      </c>
      <c r="C1236" t="s">
        <v>181</v>
      </c>
      <c r="D1236" t="s">
        <v>3586</v>
      </c>
      <c r="E1236" t="s">
        <v>3706</v>
      </c>
      <c r="F1236" t="s">
        <v>52</v>
      </c>
      <c r="G1236">
        <v>403</v>
      </c>
      <c r="H1236">
        <v>1240617</v>
      </c>
    </row>
    <row r="1237" spans="1:8">
      <c r="A1237">
        <v>1236</v>
      </c>
      <c r="B1237">
        <v>23</v>
      </c>
      <c r="C1237" t="s">
        <v>181</v>
      </c>
      <c r="D1237" t="s">
        <v>3586</v>
      </c>
      <c r="E1237" t="s">
        <v>3706</v>
      </c>
      <c r="F1237" t="s">
        <v>1272</v>
      </c>
      <c r="G1237">
        <v>2336</v>
      </c>
      <c r="H1237">
        <v>1240617</v>
      </c>
    </row>
    <row r="1238" spans="1:8">
      <c r="A1238">
        <v>1237</v>
      </c>
      <c r="B1238">
        <v>23</v>
      </c>
      <c r="C1238" t="s">
        <v>181</v>
      </c>
      <c r="D1238" t="s">
        <v>3586</v>
      </c>
      <c r="E1238" t="s">
        <v>1280</v>
      </c>
      <c r="F1238" t="s">
        <v>48</v>
      </c>
      <c r="G1238">
        <v>39548</v>
      </c>
      <c r="H1238">
        <v>1240617</v>
      </c>
    </row>
    <row r="1239" spans="1:8">
      <c r="A1239">
        <v>1238</v>
      </c>
      <c r="B1239">
        <v>23</v>
      </c>
      <c r="C1239" t="s">
        <v>181</v>
      </c>
      <c r="D1239" t="s">
        <v>3586</v>
      </c>
      <c r="E1239" t="s">
        <v>1280</v>
      </c>
      <c r="F1239" t="s">
        <v>49</v>
      </c>
      <c r="G1239">
        <v>110646</v>
      </c>
      <c r="H1239">
        <v>1240617</v>
      </c>
    </row>
    <row r="1240" spans="1:8">
      <c r="A1240">
        <v>1239</v>
      </c>
      <c r="B1240">
        <v>23</v>
      </c>
      <c r="C1240" t="s">
        <v>181</v>
      </c>
      <c r="D1240" t="s">
        <v>3586</v>
      </c>
      <c r="E1240" t="s">
        <v>1280</v>
      </c>
      <c r="F1240" t="s">
        <v>50</v>
      </c>
      <c r="G1240">
        <v>88835</v>
      </c>
      <c r="H1240">
        <v>1240617</v>
      </c>
    </row>
    <row r="1241" spans="1:8">
      <c r="A1241">
        <v>1240</v>
      </c>
      <c r="B1241">
        <v>23</v>
      </c>
      <c r="C1241" t="s">
        <v>181</v>
      </c>
      <c r="D1241" t="s">
        <v>3586</v>
      </c>
      <c r="E1241" t="s">
        <v>1280</v>
      </c>
      <c r="F1241" t="s">
        <v>51</v>
      </c>
      <c r="G1241">
        <v>33774</v>
      </c>
      <c r="H1241">
        <v>1240617</v>
      </c>
    </row>
    <row r="1242" spans="1:8">
      <c r="A1242">
        <v>1241</v>
      </c>
      <c r="B1242">
        <v>23</v>
      </c>
      <c r="C1242" t="s">
        <v>181</v>
      </c>
      <c r="D1242" t="s">
        <v>3586</v>
      </c>
      <c r="E1242" t="s">
        <v>1280</v>
      </c>
      <c r="F1242" t="s">
        <v>52</v>
      </c>
      <c r="G1242">
        <v>47051</v>
      </c>
      <c r="H1242">
        <v>1240617</v>
      </c>
    </row>
    <row r="1243" spans="1:8">
      <c r="A1243">
        <v>1242</v>
      </c>
      <c r="B1243">
        <v>23</v>
      </c>
      <c r="C1243" t="s">
        <v>181</v>
      </c>
      <c r="D1243" t="s">
        <v>3586</v>
      </c>
      <c r="E1243" t="s">
        <v>1280</v>
      </c>
      <c r="F1243" t="s">
        <v>1272</v>
      </c>
      <c r="G1243">
        <v>33081</v>
      </c>
      <c r="H1243">
        <v>1240617</v>
      </c>
    </row>
    <row r="1244" spans="1:8">
      <c r="A1244">
        <v>1243</v>
      </c>
      <c r="B1244">
        <v>23</v>
      </c>
      <c r="C1244" t="s">
        <v>181</v>
      </c>
      <c r="D1244" t="s">
        <v>3586</v>
      </c>
      <c r="E1244" t="s">
        <v>1281</v>
      </c>
      <c r="F1244" t="s">
        <v>48</v>
      </c>
      <c r="G1244">
        <v>3132</v>
      </c>
      <c r="H1244">
        <v>1240617</v>
      </c>
    </row>
    <row r="1245" spans="1:8">
      <c r="A1245">
        <v>1244</v>
      </c>
      <c r="B1245">
        <v>23</v>
      </c>
      <c r="C1245" t="s">
        <v>181</v>
      </c>
      <c r="D1245" t="s">
        <v>3586</v>
      </c>
      <c r="E1245" t="s">
        <v>1281</v>
      </c>
      <c r="F1245" t="s">
        <v>49</v>
      </c>
      <c r="G1245">
        <v>5003</v>
      </c>
      <c r="H1245">
        <v>1240617</v>
      </c>
    </row>
    <row r="1246" spans="1:8">
      <c r="A1246">
        <v>1245</v>
      </c>
      <c r="B1246">
        <v>23</v>
      </c>
      <c r="C1246" t="s">
        <v>181</v>
      </c>
      <c r="D1246" t="s">
        <v>3586</v>
      </c>
      <c r="E1246" t="s">
        <v>1281</v>
      </c>
      <c r="F1246" t="s">
        <v>50</v>
      </c>
      <c r="G1246">
        <v>7872</v>
      </c>
      <c r="H1246">
        <v>1240617</v>
      </c>
    </row>
    <row r="1247" spans="1:8">
      <c r="A1247">
        <v>1246</v>
      </c>
      <c r="B1247">
        <v>23</v>
      </c>
      <c r="C1247" t="s">
        <v>181</v>
      </c>
      <c r="D1247" t="s">
        <v>3586</v>
      </c>
      <c r="E1247" t="s">
        <v>1281</v>
      </c>
      <c r="F1247" t="s">
        <v>51</v>
      </c>
      <c r="G1247">
        <v>12676</v>
      </c>
      <c r="H1247">
        <v>1240617</v>
      </c>
    </row>
    <row r="1248" spans="1:8">
      <c r="A1248">
        <v>1247</v>
      </c>
      <c r="B1248">
        <v>23</v>
      </c>
      <c r="C1248" t="s">
        <v>181</v>
      </c>
      <c r="D1248" t="s">
        <v>3586</v>
      </c>
      <c r="E1248" t="s">
        <v>1281</v>
      </c>
      <c r="F1248" t="s">
        <v>52</v>
      </c>
      <c r="G1248">
        <v>100736</v>
      </c>
      <c r="H1248">
        <v>1240617</v>
      </c>
    </row>
    <row r="1249" spans="1:8">
      <c r="A1249">
        <v>1248</v>
      </c>
      <c r="B1249">
        <v>23</v>
      </c>
      <c r="C1249" t="s">
        <v>181</v>
      </c>
      <c r="D1249" t="s">
        <v>3586</v>
      </c>
      <c r="E1249" t="s">
        <v>1281</v>
      </c>
      <c r="F1249" t="s">
        <v>1272</v>
      </c>
      <c r="G1249">
        <v>653984</v>
      </c>
      <c r="H1249">
        <v>1240617</v>
      </c>
    </row>
    <row r="1250" spans="1:8">
      <c r="A1250">
        <v>1249</v>
      </c>
      <c r="B1250">
        <v>23</v>
      </c>
      <c r="C1250" t="s">
        <v>181</v>
      </c>
      <c r="D1250" t="s">
        <v>3586</v>
      </c>
      <c r="E1250" t="s">
        <v>45</v>
      </c>
      <c r="F1250" t="s">
        <v>48</v>
      </c>
      <c r="G1250">
        <v>1042</v>
      </c>
      <c r="H1250">
        <v>1240617</v>
      </c>
    </row>
    <row r="1251" spans="1:8">
      <c r="A1251">
        <v>1250</v>
      </c>
      <c r="B1251">
        <v>23</v>
      </c>
      <c r="C1251" t="s">
        <v>181</v>
      </c>
      <c r="D1251" t="s">
        <v>3586</v>
      </c>
      <c r="E1251" t="s">
        <v>45</v>
      </c>
      <c r="F1251" t="s">
        <v>49</v>
      </c>
      <c r="G1251">
        <v>148</v>
      </c>
      <c r="H1251">
        <v>1240617</v>
      </c>
    </row>
    <row r="1252" spans="1:8">
      <c r="A1252">
        <v>1251</v>
      </c>
      <c r="B1252">
        <v>23</v>
      </c>
      <c r="C1252" t="s">
        <v>181</v>
      </c>
      <c r="D1252" t="s">
        <v>3586</v>
      </c>
      <c r="E1252" t="s">
        <v>45</v>
      </c>
      <c r="F1252" t="s">
        <v>50</v>
      </c>
      <c r="G1252">
        <v>85</v>
      </c>
      <c r="H1252">
        <v>1240617</v>
      </c>
    </row>
    <row r="1253" spans="1:8">
      <c r="A1253">
        <v>1252</v>
      </c>
      <c r="B1253">
        <v>23</v>
      </c>
      <c r="C1253" t="s">
        <v>181</v>
      </c>
      <c r="D1253" t="s">
        <v>3586</v>
      </c>
      <c r="E1253" t="s">
        <v>45</v>
      </c>
      <c r="F1253" t="s">
        <v>51</v>
      </c>
      <c r="G1253">
        <v>46</v>
      </c>
      <c r="H1253">
        <v>1240617</v>
      </c>
    </row>
    <row r="1254" spans="1:8">
      <c r="A1254">
        <v>1253</v>
      </c>
      <c r="B1254">
        <v>23</v>
      </c>
      <c r="C1254" t="s">
        <v>181</v>
      </c>
      <c r="D1254" t="s">
        <v>3586</v>
      </c>
      <c r="E1254" t="s">
        <v>45</v>
      </c>
      <c r="F1254" t="s">
        <v>52</v>
      </c>
      <c r="G1254">
        <v>210</v>
      </c>
      <c r="H1254">
        <v>1240617</v>
      </c>
    </row>
    <row r="1255" spans="1:8">
      <c r="A1255">
        <v>1254</v>
      </c>
      <c r="B1255">
        <v>23</v>
      </c>
      <c r="C1255" t="s">
        <v>181</v>
      </c>
      <c r="D1255" t="s">
        <v>3586</v>
      </c>
      <c r="E1255" t="s">
        <v>45</v>
      </c>
      <c r="F1255" t="s">
        <v>1272</v>
      </c>
      <c r="G1255">
        <v>753</v>
      </c>
      <c r="H1255">
        <v>1240617</v>
      </c>
    </row>
    <row r="1256" spans="1:8">
      <c r="A1256">
        <v>1255</v>
      </c>
      <c r="B1256">
        <v>23</v>
      </c>
      <c r="C1256" t="s">
        <v>181</v>
      </c>
      <c r="D1256" t="s">
        <v>45</v>
      </c>
      <c r="E1256" t="s">
        <v>3706</v>
      </c>
      <c r="F1256" t="s">
        <v>249</v>
      </c>
      <c r="G1256">
        <v>510</v>
      </c>
    </row>
    <row r="1257" spans="1:8">
      <c r="A1257">
        <v>1256</v>
      </c>
      <c r="B1257">
        <v>23</v>
      </c>
      <c r="C1257" t="s">
        <v>181</v>
      </c>
      <c r="D1257" t="s">
        <v>45</v>
      </c>
      <c r="E1257" t="s">
        <v>3706</v>
      </c>
      <c r="F1257" t="s">
        <v>52</v>
      </c>
      <c r="G1257">
        <v>388</v>
      </c>
    </row>
    <row r="1258" spans="1:8">
      <c r="A1258">
        <v>1257</v>
      </c>
      <c r="B1258">
        <v>23</v>
      </c>
      <c r="C1258" t="s">
        <v>181</v>
      </c>
      <c r="D1258" t="s">
        <v>45</v>
      </c>
      <c r="E1258" t="s">
        <v>3706</v>
      </c>
      <c r="F1258" t="s">
        <v>1272</v>
      </c>
      <c r="G1258">
        <v>68</v>
      </c>
    </row>
    <row r="1259" spans="1:8">
      <c r="A1259">
        <v>1258</v>
      </c>
      <c r="B1259">
        <v>23</v>
      </c>
      <c r="C1259" t="s">
        <v>181</v>
      </c>
      <c r="D1259" t="s">
        <v>45</v>
      </c>
      <c r="E1259" t="s">
        <v>1280</v>
      </c>
      <c r="F1259" t="s">
        <v>48</v>
      </c>
      <c r="G1259">
        <v>28</v>
      </c>
    </row>
    <row r="1260" spans="1:8">
      <c r="A1260">
        <v>1259</v>
      </c>
      <c r="B1260">
        <v>23</v>
      </c>
      <c r="C1260" t="s">
        <v>181</v>
      </c>
      <c r="D1260" t="s">
        <v>45</v>
      </c>
      <c r="E1260" t="s">
        <v>1280</v>
      </c>
      <c r="F1260" t="s">
        <v>49</v>
      </c>
      <c r="G1260">
        <v>60</v>
      </c>
    </row>
    <row r="1261" spans="1:8">
      <c r="A1261">
        <v>1260</v>
      </c>
      <c r="B1261">
        <v>23</v>
      </c>
      <c r="C1261" t="s">
        <v>181</v>
      </c>
      <c r="D1261" t="s">
        <v>45</v>
      </c>
      <c r="E1261" t="s">
        <v>1280</v>
      </c>
      <c r="F1261" t="s">
        <v>50</v>
      </c>
      <c r="G1261">
        <v>60</v>
      </c>
    </row>
    <row r="1262" spans="1:8">
      <c r="A1262">
        <v>1261</v>
      </c>
      <c r="B1262">
        <v>23</v>
      </c>
      <c r="C1262" t="s">
        <v>181</v>
      </c>
      <c r="D1262" t="s">
        <v>45</v>
      </c>
      <c r="E1262" t="s">
        <v>1280</v>
      </c>
      <c r="F1262" t="s">
        <v>51</v>
      </c>
      <c r="G1262">
        <v>16</v>
      </c>
    </row>
    <row r="1263" spans="1:8">
      <c r="A1263">
        <v>1262</v>
      </c>
      <c r="B1263">
        <v>23</v>
      </c>
      <c r="C1263" t="s">
        <v>181</v>
      </c>
      <c r="D1263" t="s">
        <v>45</v>
      </c>
      <c r="E1263" t="s">
        <v>1280</v>
      </c>
      <c r="F1263" t="s">
        <v>52</v>
      </c>
      <c r="G1263">
        <v>38</v>
      </c>
    </row>
    <row r="1264" spans="1:8">
      <c r="A1264">
        <v>1263</v>
      </c>
      <c r="B1264">
        <v>23</v>
      </c>
      <c r="C1264" t="s">
        <v>181</v>
      </c>
      <c r="D1264" t="s">
        <v>45</v>
      </c>
      <c r="E1264" t="s">
        <v>1280</v>
      </c>
      <c r="F1264" t="s">
        <v>1272</v>
      </c>
      <c r="G1264">
        <v>77</v>
      </c>
    </row>
    <row r="1265" spans="1:8">
      <c r="A1265">
        <v>1264</v>
      </c>
      <c r="B1265">
        <v>23</v>
      </c>
      <c r="C1265" t="s">
        <v>181</v>
      </c>
      <c r="D1265" t="s">
        <v>45</v>
      </c>
      <c r="E1265" t="s">
        <v>1281</v>
      </c>
      <c r="F1265" t="s">
        <v>48</v>
      </c>
      <c r="G1265">
        <v>4</v>
      </c>
    </row>
    <row r="1266" spans="1:8">
      <c r="A1266">
        <v>1265</v>
      </c>
      <c r="B1266">
        <v>23</v>
      </c>
      <c r="C1266" t="s">
        <v>181</v>
      </c>
      <c r="D1266" t="s">
        <v>45</v>
      </c>
      <c r="E1266" t="s">
        <v>1281</v>
      </c>
      <c r="F1266" t="s">
        <v>49</v>
      </c>
      <c r="G1266">
        <v>10</v>
      </c>
    </row>
    <row r="1267" spans="1:8">
      <c r="A1267">
        <v>1266</v>
      </c>
      <c r="B1267">
        <v>23</v>
      </c>
      <c r="C1267" t="s">
        <v>181</v>
      </c>
      <c r="D1267" t="s">
        <v>45</v>
      </c>
      <c r="E1267" t="s">
        <v>1281</v>
      </c>
      <c r="F1267" t="s">
        <v>50</v>
      </c>
      <c r="G1267">
        <v>10</v>
      </c>
    </row>
    <row r="1268" spans="1:8">
      <c r="A1268">
        <v>1267</v>
      </c>
      <c r="B1268">
        <v>23</v>
      </c>
      <c r="C1268" t="s">
        <v>181</v>
      </c>
      <c r="D1268" t="s">
        <v>45</v>
      </c>
      <c r="E1268" t="s">
        <v>1281</v>
      </c>
      <c r="F1268" t="s">
        <v>51</v>
      </c>
      <c r="G1268">
        <v>12</v>
      </c>
    </row>
    <row r="1269" spans="1:8">
      <c r="A1269">
        <v>1268</v>
      </c>
      <c r="B1269">
        <v>23</v>
      </c>
      <c r="C1269" t="s">
        <v>181</v>
      </c>
      <c r="D1269" t="s">
        <v>45</v>
      </c>
      <c r="E1269" t="s">
        <v>1281</v>
      </c>
      <c r="F1269" t="s">
        <v>52</v>
      </c>
      <c r="G1269">
        <v>75</v>
      </c>
    </row>
    <row r="1270" spans="1:8">
      <c r="A1270">
        <v>1269</v>
      </c>
      <c r="B1270">
        <v>23</v>
      </c>
      <c r="C1270" t="s">
        <v>181</v>
      </c>
      <c r="D1270" t="s">
        <v>45</v>
      </c>
      <c r="E1270" t="s">
        <v>1281</v>
      </c>
      <c r="F1270" t="s">
        <v>1272</v>
      </c>
      <c r="G1270">
        <v>568</v>
      </c>
    </row>
    <row r="1271" spans="1:8">
      <c r="A1271">
        <v>1270</v>
      </c>
      <c r="B1271">
        <v>23</v>
      </c>
      <c r="C1271" t="s">
        <v>181</v>
      </c>
      <c r="D1271" t="s">
        <v>45</v>
      </c>
      <c r="E1271" t="s">
        <v>45</v>
      </c>
      <c r="F1271" t="s">
        <v>48</v>
      </c>
      <c r="G1271">
        <v>161</v>
      </c>
    </row>
    <row r="1272" spans="1:8">
      <c r="A1272">
        <v>1271</v>
      </c>
      <c r="B1272">
        <v>23</v>
      </c>
      <c r="C1272" t="s">
        <v>181</v>
      </c>
      <c r="D1272" t="s">
        <v>45</v>
      </c>
      <c r="E1272" t="s">
        <v>45</v>
      </c>
      <c r="F1272" t="s">
        <v>49</v>
      </c>
      <c r="G1272">
        <v>450</v>
      </c>
    </row>
    <row r="1273" spans="1:8">
      <c r="A1273">
        <v>1272</v>
      </c>
      <c r="B1273">
        <v>23</v>
      </c>
      <c r="C1273" t="s">
        <v>181</v>
      </c>
      <c r="D1273" t="s">
        <v>45</v>
      </c>
      <c r="E1273" t="s">
        <v>45</v>
      </c>
      <c r="F1273" t="s">
        <v>50</v>
      </c>
      <c r="G1273">
        <v>379</v>
      </c>
    </row>
    <row r="1274" spans="1:8">
      <c r="A1274">
        <v>1273</v>
      </c>
      <c r="B1274">
        <v>23</v>
      </c>
      <c r="C1274" t="s">
        <v>181</v>
      </c>
      <c r="D1274" t="s">
        <v>45</v>
      </c>
      <c r="E1274" t="s">
        <v>45</v>
      </c>
      <c r="F1274" t="s">
        <v>51</v>
      </c>
      <c r="G1274">
        <v>218</v>
      </c>
    </row>
    <row r="1275" spans="1:8">
      <c r="A1275">
        <v>1274</v>
      </c>
      <c r="B1275">
        <v>23</v>
      </c>
      <c r="C1275" t="s">
        <v>181</v>
      </c>
      <c r="D1275" t="s">
        <v>45</v>
      </c>
      <c r="E1275" t="s">
        <v>45</v>
      </c>
      <c r="F1275" t="s">
        <v>52</v>
      </c>
      <c r="G1275">
        <v>1260</v>
      </c>
    </row>
    <row r="1276" spans="1:8">
      <c r="A1276">
        <v>1275</v>
      </c>
      <c r="B1276">
        <v>23</v>
      </c>
      <c r="C1276" t="s">
        <v>181</v>
      </c>
      <c r="D1276" t="s">
        <v>45</v>
      </c>
      <c r="E1276" t="s">
        <v>45</v>
      </c>
      <c r="F1276" t="s">
        <v>1272</v>
      </c>
      <c r="G1276">
        <v>5329</v>
      </c>
    </row>
    <row r="1277" spans="1:8">
      <c r="A1277">
        <v>1276</v>
      </c>
      <c r="B1277">
        <v>25</v>
      </c>
      <c r="C1277" t="s">
        <v>182</v>
      </c>
      <c r="D1277" t="s">
        <v>1413</v>
      </c>
      <c r="E1277" t="s">
        <v>3706</v>
      </c>
      <c r="F1277" t="s">
        <v>249</v>
      </c>
      <c r="G1277">
        <v>710</v>
      </c>
      <c r="H1277">
        <v>9949</v>
      </c>
    </row>
    <row r="1278" spans="1:8">
      <c r="A1278">
        <v>1277</v>
      </c>
      <c r="B1278">
        <v>25</v>
      </c>
      <c r="C1278" t="s">
        <v>182</v>
      </c>
      <c r="D1278" t="s">
        <v>1413</v>
      </c>
      <c r="E1278" t="s">
        <v>3706</v>
      </c>
      <c r="F1278" t="s">
        <v>48</v>
      </c>
      <c r="G1278">
        <v>1</v>
      </c>
      <c r="H1278">
        <v>9949</v>
      </c>
    </row>
    <row r="1279" spans="1:8">
      <c r="A1279">
        <v>1278</v>
      </c>
      <c r="B1279">
        <v>25</v>
      </c>
      <c r="C1279" t="s">
        <v>182</v>
      </c>
      <c r="D1279" t="s">
        <v>1413</v>
      </c>
      <c r="E1279" t="s">
        <v>3706</v>
      </c>
      <c r="F1279" t="s">
        <v>49</v>
      </c>
      <c r="G1279">
        <v>2</v>
      </c>
      <c r="H1279">
        <v>9949</v>
      </c>
    </row>
    <row r="1280" spans="1:8">
      <c r="A1280">
        <v>1279</v>
      </c>
      <c r="B1280">
        <v>25</v>
      </c>
      <c r="C1280" t="s">
        <v>182</v>
      </c>
      <c r="D1280" t="s">
        <v>1413</v>
      </c>
      <c r="E1280" t="s">
        <v>3706</v>
      </c>
      <c r="F1280" t="s">
        <v>50</v>
      </c>
      <c r="G1280">
        <v>4</v>
      </c>
      <c r="H1280">
        <v>9949</v>
      </c>
    </row>
    <row r="1281" spans="1:8">
      <c r="A1281">
        <v>1280</v>
      </c>
      <c r="B1281">
        <v>25</v>
      </c>
      <c r="C1281" t="s">
        <v>182</v>
      </c>
      <c r="D1281" t="s">
        <v>1413</v>
      </c>
      <c r="E1281" t="s">
        <v>3706</v>
      </c>
      <c r="F1281" t="s">
        <v>52</v>
      </c>
      <c r="G1281">
        <v>12</v>
      </c>
      <c r="H1281">
        <v>9949</v>
      </c>
    </row>
    <row r="1282" spans="1:8">
      <c r="A1282">
        <v>1281</v>
      </c>
      <c r="B1282">
        <v>25</v>
      </c>
      <c r="C1282" t="s">
        <v>182</v>
      </c>
      <c r="D1282" t="s">
        <v>1413</v>
      </c>
      <c r="E1282" t="s">
        <v>3706</v>
      </c>
      <c r="F1282" t="s">
        <v>1272</v>
      </c>
      <c r="G1282">
        <v>31</v>
      </c>
      <c r="H1282">
        <v>9949</v>
      </c>
    </row>
    <row r="1283" spans="1:8">
      <c r="A1283">
        <v>1282</v>
      </c>
      <c r="B1283">
        <v>25</v>
      </c>
      <c r="C1283" t="s">
        <v>182</v>
      </c>
      <c r="D1283" t="s">
        <v>1413</v>
      </c>
      <c r="E1283" t="s">
        <v>1280</v>
      </c>
      <c r="F1283" t="s">
        <v>48</v>
      </c>
      <c r="G1283">
        <v>274</v>
      </c>
      <c r="H1283">
        <v>9949</v>
      </c>
    </row>
    <row r="1284" spans="1:8">
      <c r="A1284">
        <v>1283</v>
      </c>
      <c r="B1284">
        <v>25</v>
      </c>
      <c r="C1284" t="s">
        <v>182</v>
      </c>
      <c r="D1284" t="s">
        <v>1413</v>
      </c>
      <c r="E1284" t="s">
        <v>1280</v>
      </c>
      <c r="F1284" t="s">
        <v>49</v>
      </c>
      <c r="G1284">
        <v>739</v>
      </c>
      <c r="H1284">
        <v>9949</v>
      </c>
    </row>
    <row r="1285" spans="1:8">
      <c r="A1285">
        <v>1284</v>
      </c>
      <c r="B1285">
        <v>25</v>
      </c>
      <c r="C1285" t="s">
        <v>182</v>
      </c>
      <c r="D1285" t="s">
        <v>1413</v>
      </c>
      <c r="E1285" t="s">
        <v>1280</v>
      </c>
      <c r="F1285" t="s">
        <v>50</v>
      </c>
      <c r="G1285">
        <v>641</v>
      </c>
      <c r="H1285">
        <v>9949</v>
      </c>
    </row>
    <row r="1286" spans="1:8">
      <c r="A1286">
        <v>1285</v>
      </c>
      <c r="B1286">
        <v>25</v>
      </c>
      <c r="C1286" t="s">
        <v>182</v>
      </c>
      <c r="D1286" t="s">
        <v>1413</v>
      </c>
      <c r="E1286" t="s">
        <v>1280</v>
      </c>
      <c r="F1286" t="s">
        <v>51</v>
      </c>
      <c r="G1286">
        <v>276</v>
      </c>
      <c r="H1286">
        <v>9949</v>
      </c>
    </row>
    <row r="1287" spans="1:8">
      <c r="A1287">
        <v>1286</v>
      </c>
      <c r="B1287">
        <v>25</v>
      </c>
      <c r="C1287" t="s">
        <v>182</v>
      </c>
      <c r="D1287" t="s">
        <v>1413</v>
      </c>
      <c r="E1287" t="s">
        <v>1280</v>
      </c>
      <c r="F1287" t="s">
        <v>52</v>
      </c>
      <c r="G1287">
        <v>547</v>
      </c>
      <c r="H1287">
        <v>9949</v>
      </c>
    </row>
    <row r="1288" spans="1:8">
      <c r="A1288">
        <v>1287</v>
      </c>
      <c r="B1288">
        <v>25</v>
      </c>
      <c r="C1288" t="s">
        <v>182</v>
      </c>
      <c r="D1288" t="s">
        <v>1413</v>
      </c>
      <c r="E1288" t="s">
        <v>1280</v>
      </c>
      <c r="F1288" t="s">
        <v>1272</v>
      </c>
      <c r="G1288">
        <v>420</v>
      </c>
      <c r="H1288">
        <v>9949</v>
      </c>
    </row>
    <row r="1289" spans="1:8">
      <c r="A1289">
        <v>1288</v>
      </c>
      <c r="B1289">
        <v>25</v>
      </c>
      <c r="C1289" t="s">
        <v>182</v>
      </c>
      <c r="D1289" t="s">
        <v>1413</v>
      </c>
      <c r="E1289" t="s">
        <v>1281</v>
      </c>
      <c r="F1289" t="s">
        <v>48</v>
      </c>
      <c r="G1289">
        <v>13</v>
      </c>
      <c r="H1289">
        <v>9949</v>
      </c>
    </row>
    <row r="1290" spans="1:8">
      <c r="A1290">
        <v>1289</v>
      </c>
      <c r="B1290">
        <v>25</v>
      </c>
      <c r="C1290" t="s">
        <v>182</v>
      </c>
      <c r="D1290" t="s">
        <v>1413</v>
      </c>
      <c r="E1290" t="s">
        <v>1281</v>
      </c>
      <c r="F1290" t="s">
        <v>49</v>
      </c>
      <c r="G1290">
        <v>25</v>
      </c>
      <c r="H1290">
        <v>9949</v>
      </c>
    </row>
    <row r="1291" spans="1:8">
      <c r="A1291">
        <v>1290</v>
      </c>
      <c r="B1291">
        <v>25</v>
      </c>
      <c r="C1291" t="s">
        <v>182</v>
      </c>
      <c r="D1291" t="s">
        <v>1413</v>
      </c>
      <c r="E1291" t="s">
        <v>1281</v>
      </c>
      <c r="F1291" t="s">
        <v>50</v>
      </c>
      <c r="G1291">
        <v>38</v>
      </c>
      <c r="H1291">
        <v>9949</v>
      </c>
    </row>
    <row r="1292" spans="1:8">
      <c r="A1292">
        <v>1291</v>
      </c>
      <c r="B1292">
        <v>25</v>
      </c>
      <c r="C1292" t="s">
        <v>182</v>
      </c>
      <c r="D1292" t="s">
        <v>1413</v>
      </c>
      <c r="E1292" t="s">
        <v>1281</v>
      </c>
      <c r="F1292" t="s">
        <v>51</v>
      </c>
      <c r="G1292">
        <v>86</v>
      </c>
      <c r="H1292">
        <v>9949</v>
      </c>
    </row>
    <row r="1293" spans="1:8">
      <c r="A1293">
        <v>1292</v>
      </c>
      <c r="B1293">
        <v>25</v>
      </c>
      <c r="C1293" t="s">
        <v>182</v>
      </c>
      <c r="D1293" t="s">
        <v>1413</v>
      </c>
      <c r="E1293" t="s">
        <v>1281</v>
      </c>
      <c r="F1293" t="s">
        <v>52</v>
      </c>
      <c r="G1293">
        <v>885</v>
      </c>
      <c r="H1293">
        <v>9949</v>
      </c>
    </row>
    <row r="1294" spans="1:8">
      <c r="A1294">
        <v>1293</v>
      </c>
      <c r="B1294">
        <v>25</v>
      </c>
      <c r="C1294" t="s">
        <v>182</v>
      </c>
      <c r="D1294" t="s">
        <v>1413</v>
      </c>
      <c r="E1294" t="s">
        <v>1281</v>
      </c>
      <c r="F1294" t="s">
        <v>1272</v>
      </c>
      <c r="G1294">
        <v>5166</v>
      </c>
      <c r="H1294">
        <v>9949</v>
      </c>
    </row>
    <row r="1295" spans="1:8">
      <c r="A1295">
        <v>1294</v>
      </c>
      <c r="B1295">
        <v>25</v>
      </c>
      <c r="C1295" t="s">
        <v>182</v>
      </c>
      <c r="D1295" t="s">
        <v>1413</v>
      </c>
      <c r="E1295" t="s">
        <v>45</v>
      </c>
      <c r="F1295" t="s">
        <v>48</v>
      </c>
      <c r="G1295">
        <v>23</v>
      </c>
      <c r="H1295">
        <v>9949</v>
      </c>
    </row>
    <row r="1296" spans="1:8">
      <c r="A1296">
        <v>1295</v>
      </c>
      <c r="B1296">
        <v>25</v>
      </c>
      <c r="C1296" t="s">
        <v>182</v>
      </c>
      <c r="D1296" t="s">
        <v>1413</v>
      </c>
      <c r="E1296" t="s">
        <v>45</v>
      </c>
      <c r="F1296" t="s">
        <v>49</v>
      </c>
      <c r="G1296">
        <v>7</v>
      </c>
      <c r="H1296">
        <v>9949</v>
      </c>
    </row>
    <row r="1297" spans="1:8">
      <c r="A1297">
        <v>1296</v>
      </c>
      <c r="B1297">
        <v>25</v>
      </c>
      <c r="C1297" t="s">
        <v>182</v>
      </c>
      <c r="D1297" t="s">
        <v>1413</v>
      </c>
      <c r="E1297" t="s">
        <v>45</v>
      </c>
      <c r="F1297" t="s">
        <v>50</v>
      </c>
      <c r="G1297">
        <v>5</v>
      </c>
      <c r="H1297">
        <v>9949</v>
      </c>
    </row>
    <row r="1298" spans="1:8">
      <c r="A1298">
        <v>1297</v>
      </c>
      <c r="B1298">
        <v>25</v>
      </c>
      <c r="C1298" t="s">
        <v>182</v>
      </c>
      <c r="D1298" t="s">
        <v>1413</v>
      </c>
      <c r="E1298" t="s">
        <v>45</v>
      </c>
      <c r="F1298" t="s">
        <v>51</v>
      </c>
      <c r="G1298">
        <v>1</v>
      </c>
      <c r="H1298">
        <v>9949</v>
      </c>
    </row>
    <row r="1299" spans="1:8">
      <c r="A1299">
        <v>1298</v>
      </c>
      <c r="B1299">
        <v>25</v>
      </c>
      <c r="C1299" t="s">
        <v>182</v>
      </c>
      <c r="D1299" t="s">
        <v>1413</v>
      </c>
      <c r="E1299" t="s">
        <v>45</v>
      </c>
      <c r="F1299" t="s">
        <v>52</v>
      </c>
      <c r="G1299">
        <v>6</v>
      </c>
      <c r="H1299">
        <v>9949</v>
      </c>
    </row>
    <row r="1300" spans="1:8">
      <c r="A1300">
        <v>1299</v>
      </c>
      <c r="B1300">
        <v>25</v>
      </c>
      <c r="C1300" t="s">
        <v>182</v>
      </c>
      <c r="D1300" t="s">
        <v>1413</v>
      </c>
      <c r="E1300" t="s">
        <v>45</v>
      </c>
      <c r="F1300" t="s">
        <v>1272</v>
      </c>
      <c r="G1300">
        <v>37</v>
      </c>
      <c r="H1300">
        <v>9949</v>
      </c>
    </row>
    <row r="1301" spans="1:8">
      <c r="A1301">
        <v>1300</v>
      </c>
      <c r="B1301">
        <v>25</v>
      </c>
      <c r="C1301" t="s">
        <v>182</v>
      </c>
      <c r="D1301" t="s">
        <v>3582</v>
      </c>
      <c r="E1301" t="s">
        <v>3706</v>
      </c>
      <c r="F1301" t="s">
        <v>1272</v>
      </c>
      <c r="G1301">
        <v>3</v>
      </c>
      <c r="H1301">
        <v>98</v>
      </c>
    </row>
    <row r="1302" spans="1:8">
      <c r="A1302">
        <v>1301</v>
      </c>
      <c r="B1302">
        <v>25</v>
      </c>
      <c r="C1302" t="s">
        <v>182</v>
      </c>
      <c r="D1302" t="s">
        <v>3582</v>
      </c>
      <c r="E1302" t="s">
        <v>1280</v>
      </c>
      <c r="F1302" t="s">
        <v>49</v>
      </c>
      <c r="G1302">
        <v>5</v>
      </c>
      <c r="H1302">
        <v>98</v>
      </c>
    </row>
    <row r="1303" spans="1:8">
      <c r="A1303">
        <v>1302</v>
      </c>
      <c r="B1303">
        <v>25</v>
      </c>
      <c r="C1303" t="s">
        <v>182</v>
      </c>
      <c r="D1303" t="s">
        <v>3582</v>
      </c>
      <c r="E1303" t="s">
        <v>1280</v>
      </c>
      <c r="F1303" t="s">
        <v>50</v>
      </c>
      <c r="G1303">
        <v>3</v>
      </c>
      <c r="H1303">
        <v>98</v>
      </c>
    </row>
    <row r="1304" spans="1:8">
      <c r="A1304">
        <v>1303</v>
      </c>
      <c r="B1304">
        <v>25</v>
      </c>
      <c r="C1304" t="s">
        <v>182</v>
      </c>
      <c r="D1304" t="s">
        <v>3582</v>
      </c>
      <c r="E1304" t="s">
        <v>1280</v>
      </c>
      <c r="F1304" t="s">
        <v>51</v>
      </c>
      <c r="G1304">
        <v>3</v>
      </c>
      <c r="H1304">
        <v>98</v>
      </c>
    </row>
    <row r="1305" spans="1:8">
      <c r="A1305">
        <v>1304</v>
      </c>
      <c r="B1305">
        <v>25</v>
      </c>
      <c r="C1305" t="s">
        <v>182</v>
      </c>
      <c r="D1305" t="s">
        <v>3582</v>
      </c>
      <c r="E1305" t="s">
        <v>1280</v>
      </c>
      <c r="F1305" t="s">
        <v>52</v>
      </c>
      <c r="G1305">
        <v>4</v>
      </c>
      <c r="H1305">
        <v>98</v>
      </c>
    </row>
    <row r="1306" spans="1:8">
      <c r="A1306">
        <v>1305</v>
      </c>
      <c r="B1306">
        <v>25</v>
      </c>
      <c r="C1306" t="s">
        <v>182</v>
      </c>
      <c r="D1306" t="s">
        <v>3582</v>
      </c>
      <c r="E1306" t="s">
        <v>1280</v>
      </c>
      <c r="F1306" t="s">
        <v>1272</v>
      </c>
      <c r="G1306">
        <v>9</v>
      </c>
      <c r="H1306">
        <v>98</v>
      </c>
    </row>
    <row r="1307" spans="1:8">
      <c r="A1307">
        <v>1306</v>
      </c>
      <c r="B1307">
        <v>25</v>
      </c>
      <c r="C1307" t="s">
        <v>182</v>
      </c>
      <c r="D1307" t="s">
        <v>3582</v>
      </c>
      <c r="E1307" t="s">
        <v>1281</v>
      </c>
      <c r="F1307" t="s">
        <v>48</v>
      </c>
      <c r="G1307">
        <v>3</v>
      </c>
      <c r="H1307">
        <v>98</v>
      </c>
    </row>
    <row r="1308" spans="1:8">
      <c r="A1308">
        <v>1307</v>
      </c>
      <c r="B1308">
        <v>25</v>
      </c>
      <c r="C1308" t="s">
        <v>182</v>
      </c>
      <c r="D1308" t="s">
        <v>3582</v>
      </c>
      <c r="E1308" t="s">
        <v>1281</v>
      </c>
      <c r="F1308" t="s">
        <v>50</v>
      </c>
      <c r="G1308">
        <v>5</v>
      </c>
      <c r="H1308">
        <v>98</v>
      </c>
    </row>
    <row r="1309" spans="1:8">
      <c r="A1309">
        <v>1308</v>
      </c>
      <c r="B1309">
        <v>25</v>
      </c>
      <c r="C1309" t="s">
        <v>182</v>
      </c>
      <c r="D1309" t="s">
        <v>3582</v>
      </c>
      <c r="E1309" t="s">
        <v>1281</v>
      </c>
      <c r="F1309" t="s">
        <v>52</v>
      </c>
      <c r="G1309">
        <v>9</v>
      </c>
      <c r="H1309">
        <v>98</v>
      </c>
    </row>
    <row r="1310" spans="1:8">
      <c r="A1310">
        <v>1309</v>
      </c>
      <c r="B1310">
        <v>25</v>
      </c>
      <c r="C1310" t="s">
        <v>182</v>
      </c>
      <c r="D1310" t="s">
        <v>3582</v>
      </c>
      <c r="E1310" t="s">
        <v>1281</v>
      </c>
      <c r="F1310" t="s">
        <v>1272</v>
      </c>
      <c r="G1310">
        <v>50</v>
      </c>
      <c r="H1310">
        <v>98</v>
      </c>
    </row>
    <row r="1311" spans="1:8">
      <c r="A1311">
        <v>1310</v>
      </c>
      <c r="B1311">
        <v>25</v>
      </c>
      <c r="C1311" t="s">
        <v>182</v>
      </c>
      <c r="D1311" t="s">
        <v>3582</v>
      </c>
      <c r="E1311" t="s">
        <v>45</v>
      </c>
      <c r="F1311" t="s">
        <v>52</v>
      </c>
      <c r="G1311">
        <v>1</v>
      </c>
      <c r="H1311">
        <v>98</v>
      </c>
    </row>
    <row r="1312" spans="1:8">
      <c r="A1312">
        <v>1311</v>
      </c>
      <c r="B1312">
        <v>25</v>
      </c>
      <c r="C1312" t="s">
        <v>182</v>
      </c>
      <c r="D1312" t="s">
        <v>3582</v>
      </c>
      <c r="E1312" t="s">
        <v>45</v>
      </c>
      <c r="F1312" t="s">
        <v>1272</v>
      </c>
      <c r="G1312">
        <v>3</v>
      </c>
      <c r="H1312">
        <v>98</v>
      </c>
    </row>
    <row r="1313" spans="1:8">
      <c r="A1313">
        <v>1312</v>
      </c>
      <c r="B1313">
        <v>25</v>
      </c>
      <c r="C1313" t="s">
        <v>182</v>
      </c>
      <c r="D1313" t="s">
        <v>3583</v>
      </c>
      <c r="E1313" t="s">
        <v>3706</v>
      </c>
      <c r="F1313" t="s">
        <v>249</v>
      </c>
      <c r="G1313">
        <v>4</v>
      </c>
      <c r="H1313">
        <v>148</v>
      </c>
    </row>
    <row r="1314" spans="1:8">
      <c r="A1314">
        <v>1313</v>
      </c>
      <c r="B1314">
        <v>25</v>
      </c>
      <c r="C1314" t="s">
        <v>182</v>
      </c>
      <c r="D1314" t="s">
        <v>3583</v>
      </c>
      <c r="E1314" t="s">
        <v>3706</v>
      </c>
      <c r="F1314" t="s">
        <v>1272</v>
      </c>
      <c r="G1314">
        <v>2</v>
      </c>
      <c r="H1314">
        <v>148</v>
      </c>
    </row>
    <row r="1315" spans="1:8">
      <c r="A1315">
        <v>1314</v>
      </c>
      <c r="B1315">
        <v>25</v>
      </c>
      <c r="C1315" t="s">
        <v>182</v>
      </c>
      <c r="D1315" t="s">
        <v>3583</v>
      </c>
      <c r="E1315" t="s">
        <v>1280</v>
      </c>
      <c r="F1315" t="s">
        <v>48</v>
      </c>
      <c r="G1315">
        <v>1</v>
      </c>
      <c r="H1315">
        <v>148</v>
      </c>
    </row>
    <row r="1316" spans="1:8">
      <c r="A1316">
        <v>1315</v>
      </c>
      <c r="B1316">
        <v>25</v>
      </c>
      <c r="C1316" t="s">
        <v>182</v>
      </c>
      <c r="D1316" t="s">
        <v>3583</v>
      </c>
      <c r="E1316" t="s">
        <v>1280</v>
      </c>
      <c r="F1316" t="s">
        <v>49</v>
      </c>
      <c r="G1316">
        <v>8</v>
      </c>
      <c r="H1316">
        <v>148</v>
      </c>
    </row>
    <row r="1317" spans="1:8">
      <c r="A1317">
        <v>1316</v>
      </c>
      <c r="B1317">
        <v>25</v>
      </c>
      <c r="C1317" t="s">
        <v>182</v>
      </c>
      <c r="D1317" t="s">
        <v>3583</v>
      </c>
      <c r="E1317" t="s">
        <v>1280</v>
      </c>
      <c r="F1317" t="s">
        <v>50</v>
      </c>
      <c r="G1317">
        <v>2</v>
      </c>
      <c r="H1317">
        <v>148</v>
      </c>
    </row>
    <row r="1318" spans="1:8">
      <c r="A1318">
        <v>1317</v>
      </c>
      <c r="B1318">
        <v>25</v>
      </c>
      <c r="C1318" t="s">
        <v>182</v>
      </c>
      <c r="D1318" t="s">
        <v>3583</v>
      </c>
      <c r="E1318" t="s">
        <v>1280</v>
      </c>
      <c r="F1318" t="s">
        <v>51</v>
      </c>
      <c r="G1318">
        <v>5</v>
      </c>
      <c r="H1318">
        <v>148</v>
      </c>
    </row>
    <row r="1319" spans="1:8">
      <c r="A1319">
        <v>1318</v>
      </c>
      <c r="B1319">
        <v>25</v>
      </c>
      <c r="C1319" t="s">
        <v>182</v>
      </c>
      <c r="D1319" t="s">
        <v>3583</v>
      </c>
      <c r="E1319" t="s">
        <v>1280</v>
      </c>
      <c r="F1319" t="s">
        <v>52</v>
      </c>
      <c r="G1319">
        <v>12</v>
      </c>
      <c r="H1319">
        <v>148</v>
      </c>
    </row>
    <row r="1320" spans="1:8">
      <c r="A1320">
        <v>1319</v>
      </c>
      <c r="B1320">
        <v>25</v>
      </c>
      <c r="C1320" t="s">
        <v>182</v>
      </c>
      <c r="D1320" t="s">
        <v>3583</v>
      </c>
      <c r="E1320" t="s">
        <v>1280</v>
      </c>
      <c r="F1320" t="s">
        <v>1272</v>
      </c>
      <c r="G1320">
        <v>17</v>
      </c>
      <c r="H1320">
        <v>148</v>
      </c>
    </row>
    <row r="1321" spans="1:8">
      <c r="A1321">
        <v>1320</v>
      </c>
      <c r="B1321">
        <v>25</v>
      </c>
      <c r="C1321" t="s">
        <v>182</v>
      </c>
      <c r="D1321" t="s">
        <v>3583</v>
      </c>
      <c r="E1321" t="s">
        <v>1281</v>
      </c>
      <c r="F1321" t="s">
        <v>52</v>
      </c>
      <c r="G1321">
        <v>16</v>
      </c>
      <c r="H1321">
        <v>148</v>
      </c>
    </row>
    <row r="1322" spans="1:8">
      <c r="A1322">
        <v>1321</v>
      </c>
      <c r="B1322">
        <v>25</v>
      </c>
      <c r="C1322" t="s">
        <v>182</v>
      </c>
      <c r="D1322" t="s">
        <v>3583</v>
      </c>
      <c r="E1322" t="s">
        <v>1281</v>
      </c>
      <c r="F1322" t="s">
        <v>1272</v>
      </c>
      <c r="G1322">
        <v>80</v>
      </c>
      <c r="H1322">
        <v>148</v>
      </c>
    </row>
    <row r="1323" spans="1:8">
      <c r="A1323">
        <v>1322</v>
      </c>
      <c r="B1323">
        <v>25</v>
      </c>
      <c r="C1323" t="s">
        <v>182</v>
      </c>
      <c r="D1323" t="s">
        <v>3583</v>
      </c>
      <c r="E1323" t="s">
        <v>45</v>
      </c>
      <c r="F1323" t="s">
        <v>52</v>
      </c>
      <c r="G1323">
        <v>1</v>
      </c>
      <c r="H1323">
        <v>148</v>
      </c>
    </row>
    <row r="1324" spans="1:8">
      <c r="A1324">
        <v>1323</v>
      </c>
      <c r="B1324">
        <v>25</v>
      </c>
      <c r="C1324" t="s">
        <v>182</v>
      </c>
      <c r="D1324" t="s">
        <v>3584</v>
      </c>
      <c r="E1324" t="s">
        <v>3706</v>
      </c>
      <c r="F1324" t="s">
        <v>249</v>
      </c>
      <c r="G1324">
        <v>4</v>
      </c>
      <c r="H1324">
        <v>60</v>
      </c>
    </row>
    <row r="1325" spans="1:8">
      <c r="A1325">
        <v>1324</v>
      </c>
      <c r="B1325">
        <v>25</v>
      </c>
      <c r="C1325" t="s">
        <v>182</v>
      </c>
      <c r="D1325" t="s">
        <v>3584</v>
      </c>
      <c r="E1325" t="s">
        <v>3706</v>
      </c>
      <c r="F1325" t="s">
        <v>50</v>
      </c>
      <c r="G1325">
        <v>1</v>
      </c>
      <c r="H1325">
        <v>60</v>
      </c>
    </row>
    <row r="1326" spans="1:8">
      <c r="A1326">
        <v>1325</v>
      </c>
      <c r="B1326">
        <v>25</v>
      </c>
      <c r="C1326" t="s">
        <v>182</v>
      </c>
      <c r="D1326" t="s">
        <v>3584</v>
      </c>
      <c r="E1326" t="s">
        <v>1280</v>
      </c>
      <c r="F1326" t="s">
        <v>49</v>
      </c>
      <c r="G1326">
        <v>6</v>
      </c>
      <c r="H1326">
        <v>60</v>
      </c>
    </row>
    <row r="1327" spans="1:8">
      <c r="A1327">
        <v>1326</v>
      </c>
      <c r="B1327">
        <v>25</v>
      </c>
      <c r="C1327" t="s">
        <v>182</v>
      </c>
      <c r="D1327" t="s">
        <v>3584</v>
      </c>
      <c r="E1327" t="s">
        <v>1280</v>
      </c>
      <c r="F1327" t="s">
        <v>50</v>
      </c>
      <c r="G1327">
        <v>1</v>
      </c>
      <c r="H1327">
        <v>60</v>
      </c>
    </row>
    <row r="1328" spans="1:8">
      <c r="A1328">
        <v>1327</v>
      </c>
      <c r="B1328">
        <v>25</v>
      </c>
      <c r="C1328" t="s">
        <v>182</v>
      </c>
      <c r="D1328" t="s">
        <v>3584</v>
      </c>
      <c r="E1328" t="s">
        <v>1280</v>
      </c>
      <c r="F1328" t="s">
        <v>51</v>
      </c>
      <c r="G1328">
        <v>2</v>
      </c>
      <c r="H1328">
        <v>60</v>
      </c>
    </row>
    <row r="1329" spans="1:8">
      <c r="A1329">
        <v>1328</v>
      </c>
      <c r="B1329">
        <v>25</v>
      </c>
      <c r="C1329" t="s">
        <v>182</v>
      </c>
      <c r="D1329" t="s">
        <v>3584</v>
      </c>
      <c r="E1329" t="s">
        <v>1280</v>
      </c>
      <c r="F1329" t="s">
        <v>52</v>
      </c>
      <c r="G1329">
        <v>2</v>
      </c>
      <c r="H1329">
        <v>60</v>
      </c>
    </row>
    <row r="1330" spans="1:8">
      <c r="A1330">
        <v>1329</v>
      </c>
      <c r="B1330">
        <v>25</v>
      </c>
      <c r="C1330" t="s">
        <v>182</v>
      </c>
      <c r="D1330" t="s">
        <v>3584</v>
      </c>
      <c r="E1330" t="s">
        <v>1280</v>
      </c>
      <c r="F1330" t="s">
        <v>1272</v>
      </c>
      <c r="G1330">
        <v>6</v>
      </c>
      <c r="H1330">
        <v>60</v>
      </c>
    </row>
    <row r="1331" spans="1:8">
      <c r="A1331">
        <v>1330</v>
      </c>
      <c r="B1331">
        <v>25</v>
      </c>
      <c r="C1331" t="s">
        <v>182</v>
      </c>
      <c r="D1331" t="s">
        <v>3584</v>
      </c>
      <c r="E1331" t="s">
        <v>1281</v>
      </c>
      <c r="F1331" t="s">
        <v>52</v>
      </c>
      <c r="G1331">
        <v>5</v>
      </c>
      <c r="H1331">
        <v>60</v>
      </c>
    </row>
    <row r="1332" spans="1:8">
      <c r="A1332">
        <v>1331</v>
      </c>
      <c r="B1332">
        <v>25</v>
      </c>
      <c r="C1332" t="s">
        <v>182</v>
      </c>
      <c r="D1332" t="s">
        <v>3584</v>
      </c>
      <c r="E1332" t="s">
        <v>1281</v>
      </c>
      <c r="F1332" t="s">
        <v>1272</v>
      </c>
      <c r="G1332">
        <v>33</v>
      </c>
      <c r="H1332">
        <v>60</v>
      </c>
    </row>
    <row r="1333" spans="1:8">
      <c r="A1333">
        <v>1332</v>
      </c>
      <c r="B1333">
        <v>25</v>
      </c>
      <c r="C1333" t="s">
        <v>182</v>
      </c>
      <c r="D1333" t="s">
        <v>3585</v>
      </c>
      <c r="E1333" t="s">
        <v>3706</v>
      </c>
      <c r="F1333" t="s">
        <v>249</v>
      </c>
      <c r="G1333">
        <v>840</v>
      </c>
      <c r="H1333">
        <v>12884</v>
      </c>
    </row>
    <row r="1334" spans="1:8">
      <c r="A1334">
        <v>1333</v>
      </c>
      <c r="B1334">
        <v>25</v>
      </c>
      <c r="C1334" t="s">
        <v>182</v>
      </c>
      <c r="D1334" t="s">
        <v>3585</v>
      </c>
      <c r="E1334" t="s">
        <v>3706</v>
      </c>
      <c r="F1334" t="s">
        <v>48</v>
      </c>
      <c r="G1334">
        <v>1</v>
      </c>
      <c r="H1334">
        <v>12884</v>
      </c>
    </row>
    <row r="1335" spans="1:8">
      <c r="A1335">
        <v>1334</v>
      </c>
      <c r="B1335">
        <v>25</v>
      </c>
      <c r="C1335" t="s">
        <v>182</v>
      </c>
      <c r="D1335" t="s">
        <v>3585</v>
      </c>
      <c r="E1335" t="s">
        <v>3706</v>
      </c>
      <c r="F1335" t="s">
        <v>49</v>
      </c>
      <c r="G1335">
        <v>1</v>
      </c>
      <c r="H1335">
        <v>12884</v>
      </c>
    </row>
    <row r="1336" spans="1:8">
      <c r="A1336">
        <v>1335</v>
      </c>
      <c r="B1336">
        <v>25</v>
      </c>
      <c r="C1336" t="s">
        <v>182</v>
      </c>
      <c r="D1336" t="s">
        <v>3585</v>
      </c>
      <c r="E1336" t="s">
        <v>3706</v>
      </c>
      <c r="F1336" t="s">
        <v>50</v>
      </c>
      <c r="G1336">
        <v>10</v>
      </c>
      <c r="H1336">
        <v>12884</v>
      </c>
    </row>
    <row r="1337" spans="1:8">
      <c r="A1337">
        <v>1336</v>
      </c>
      <c r="B1337">
        <v>25</v>
      </c>
      <c r="C1337" t="s">
        <v>182</v>
      </c>
      <c r="D1337" t="s">
        <v>3585</v>
      </c>
      <c r="E1337" t="s">
        <v>3706</v>
      </c>
      <c r="F1337" t="s">
        <v>51</v>
      </c>
      <c r="G1337">
        <v>14</v>
      </c>
      <c r="H1337">
        <v>12884</v>
      </c>
    </row>
    <row r="1338" spans="1:8">
      <c r="A1338">
        <v>1337</v>
      </c>
      <c r="B1338">
        <v>25</v>
      </c>
      <c r="C1338" t="s">
        <v>182</v>
      </c>
      <c r="D1338" t="s">
        <v>3585</v>
      </c>
      <c r="E1338" t="s">
        <v>3706</v>
      </c>
      <c r="F1338" t="s">
        <v>52</v>
      </c>
      <c r="G1338">
        <v>29</v>
      </c>
      <c r="H1338">
        <v>12884</v>
      </c>
    </row>
    <row r="1339" spans="1:8">
      <c r="A1339">
        <v>1338</v>
      </c>
      <c r="B1339">
        <v>25</v>
      </c>
      <c r="C1339" t="s">
        <v>182</v>
      </c>
      <c r="D1339" t="s">
        <v>3585</v>
      </c>
      <c r="E1339" t="s">
        <v>3706</v>
      </c>
      <c r="F1339" t="s">
        <v>1272</v>
      </c>
      <c r="G1339">
        <v>72</v>
      </c>
      <c r="H1339">
        <v>12884</v>
      </c>
    </row>
    <row r="1340" spans="1:8">
      <c r="A1340">
        <v>1339</v>
      </c>
      <c r="B1340">
        <v>25</v>
      </c>
      <c r="C1340" t="s">
        <v>182</v>
      </c>
      <c r="D1340" t="s">
        <v>3585</v>
      </c>
      <c r="E1340" t="s">
        <v>1280</v>
      </c>
      <c r="F1340" t="s">
        <v>48</v>
      </c>
      <c r="G1340">
        <v>297</v>
      </c>
      <c r="H1340">
        <v>12884</v>
      </c>
    </row>
    <row r="1341" spans="1:8">
      <c r="A1341">
        <v>1340</v>
      </c>
      <c r="B1341">
        <v>25</v>
      </c>
      <c r="C1341" t="s">
        <v>182</v>
      </c>
      <c r="D1341" t="s">
        <v>3585</v>
      </c>
      <c r="E1341" t="s">
        <v>1280</v>
      </c>
      <c r="F1341" t="s">
        <v>49</v>
      </c>
      <c r="G1341">
        <v>966</v>
      </c>
      <c r="H1341">
        <v>12884</v>
      </c>
    </row>
    <row r="1342" spans="1:8">
      <c r="A1342">
        <v>1341</v>
      </c>
      <c r="B1342">
        <v>25</v>
      </c>
      <c r="C1342" t="s">
        <v>182</v>
      </c>
      <c r="D1342" t="s">
        <v>3585</v>
      </c>
      <c r="E1342" t="s">
        <v>1280</v>
      </c>
      <c r="F1342" t="s">
        <v>50</v>
      </c>
      <c r="G1342">
        <v>774</v>
      </c>
      <c r="H1342">
        <v>12884</v>
      </c>
    </row>
    <row r="1343" spans="1:8">
      <c r="A1343">
        <v>1342</v>
      </c>
      <c r="B1343">
        <v>25</v>
      </c>
      <c r="C1343" t="s">
        <v>182</v>
      </c>
      <c r="D1343" t="s">
        <v>3585</v>
      </c>
      <c r="E1343" t="s">
        <v>1280</v>
      </c>
      <c r="F1343" t="s">
        <v>51</v>
      </c>
      <c r="G1343">
        <v>323</v>
      </c>
      <c r="H1343">
        <v>12884</v>
      </c>
    </row>
    <row r="1344" spans="1:8">
      <c r="A1344">
        <v>1343</v>
      </c>
      <c r="B1344">
        <v>25</v>
      </c>
      <c r="C1344" t="s">
        <v>182</v>
      </c>
      <c r="D1344" t="s">
        <v>3585</v>
      </c>
      <c r="E1344" t="s">
        <v>1280</v>
      </c>
      <c r="F1344" t="s">
        <v>52</v>
      </c>
      <c r="G1344">
        <v>584</v>
      </c>
      <c r="H1344">
        <v>12884</v>
      </c>
    </row>
    <row r="1345" spans="1:8">
      <c r="A1345">
        <v>1344</v>
      </c>
      <c r="B1345">
        <v>25</v>
      </c>
      <c r="C1345" t="s">
        <v>182</v>
      </c>
      <c r="D1345" t="s">
        <v>3585</v>
      </c>
      <c r="E1345" t="s">
        <v>1280</v>
      </c>
      <c r="F1345" t="s">
        <v>1272</v>
      </c>
      <c r="G1345">
        <v>733</v>
      </c>
      <c r="H1345">
        <v>12884</v>
      </c>
    </row>
    <row r="1346" spans="1:8">
      <c r="A1346">
        <v>1345</v>
      </c>
      <c r="B1346">
        <v>25</v>
      </c>
      <c r="C1346" t="s">
        <v>182</v>
      </c>
      <c r="D1346" t="s">
        <v>3585</v>
      </c>
      <c r="E1346" t="s">
        <v>1281</v>
      </c>
      <c r="F1346" t="s">
        <v>48</v>
      </c>
      <c r="G1346">
        <v>41</v>
      </c>
      <c r="H1346">
        <v>12884</v>
      </c>
    </row>
    <row r="1347" spans="1:8">
      <c r="A1347">
        <v>1346</v>
      </c>
      <c r="B1347">
        <v>25</v>
      </c>
      <c r="C1347" t="s">
        <v>182</v>
      </c>
      <c r="D1347" t="s">
        <v>3585</v>
      </c>
      <c r="E1347" t="s">
        <v>1281</v>
      </c>
      <c r="F1347" t="s">
        <v>49</v>
      </c>
      <c r="G1347">
        <v>57</v>
      </c>
      <c r="H1347">
        <v>12884</v>
      </c>
    </row>
    <row r="1348" spans="1:8">
      <c r="A1348">
        <v>1347</v>
      </c>
      <c r="B1348">
        <v>25</v>
      </c>
      <c r="C1348" t="s">
        <v>182</v>
      </c>
      <c r="D1348" t="s">
        <v>3585</v>
      </c>
      <c r="E1348" t="s">
        <v>1281</v>
      </c>
      <c r="F1348" t="s">
        <v>50</v>
      </c>
      <c r="G1348">
        <v>78</v>
      </c>
      <c r="H1348">
        <v>12884</v>
      </c>
    </row>
    <row r="1349" spans="1:8">
      <c r="A1349">
        <v>1348</v>
      </c>
      <c r="B1349">
        <v>25</v>
      </c>
      <c r="C1349" t="s">
        <v>182</v>
      </c>
      <c r="D1349" t="s">
        <v>3585</v>
      </c>
      <c r="E1349" t="s">
        <v>1281</v>
      </c>
      <c r="F1349" t="s">
        <v>51</v>
      </c>
      <c r="G1349">
        <v>98</v>
      </c>
      <c r="H1349">
        <v>12884</v>
      </c>
    </row>
    <row r="1350" spans="1:8">
      <c r="A1350">
        <v>1349</v>
      </c>
      <c r="B1350">
        <v>25</v>
      </c>
      <c r="C1350" t="s">
        <v>182</v>
      </c>
      <c r="D1350" t="s">
        <v>3585</v>
      </c>
      <c r="E1350" t="s">
        <v>1281</v>
      </c>
      <c r="F1350" t="s">
        <v>52</v>
      </c>
      <c r="G1350">
        <v>1153</v>
      </c>
      <c r="H1350">
        <v>12884</v>
      </c>
    </row>
    <row r="1351" spans="1:8">
      <c r="A1351">
        <v>1350</v>
      </c>
      <c r="B1351">
        <v>25</v>
      </c>
      <c r="C1351" t="s">
        <v>182</v>
      </c>
      <c r="D1351" t="s">
        <v>3585</v>
      </c>
      <c r="E1351" t="s">
        <v>1281</v>
      </c>
      <c r="F1351" t="s">
        <v>1272</v>
      </c>
      <c r="G1351">
        <v>6692</v>
      </c>
      <c r="H1351">
        <v>12884</v>
      </c>
    </row>
    <row r="1352" spans="1:8">
      <c r="A1352">
        <v>1351</v>
      </c>
      <c r="B1352">
        <v>25</v>
      </c>
      <c r="C1352" t="s">
        <v>182</v>
      </c>
      <c r="D1352" t="s">
        <v>3585</v>
      </c>
      <c r="E1352" t="s">
        <v>45</v>
      </c>
      <c r="F1352" t="s">
        <v>48</v>
      </c>
      <c r="G1352">
        <v>50</v>
      </c>
      <c r="H1352">
        <v>12884</v>
      </c>
    </row>
    <row r="1353" spans="1:8">
      <c r="A1353">
        <v>1352</v>
      </c>
      <c r="B1353">
        <v>25</v>
      </c>
      <c r="C1353" t="s">
        <v>182</v>
      </c>
      <c r="D1353" t="s">
        <v>3585</v>
      </c>
      <c r="E1353" t="s">
        <v>45</v>
      </c>
      <c r="F1353" t="s">
        <v>49</v>
      </c>
      <c r="G1353">
        <v>6</v>
      </c>
      <c r="H1353">
        <v>12884</v>
      </c>
    </row>
    <row r="1354" spans="1:8">
      <c r="A1354">
        <v>1353</v>
      </c>
      <c r="B1354">
        <v>25</v>
      </c>
      <c r="C1354" t="s">
        <v>182</v>
      </c>
      <c r="D1354" t="s">
        <v>3585</v>
      </c>
      <c r="E1354" t="s">
        <v>45</v>
      </c>
      <c r="F1354" t="s">
        <v>50</v>
      </c>
      <c r="G1354">
        <v>5</v>
      </c>
      <c r="H1354">
        <v>12884</v>
      </c>
    </row>
    <row r="1355" spans="1:8">
      <c r="A1355">
        <v>1354</v>
      </c>
      <c r="B1355">
        <v>25</v>
      </c>
      <c r="C1355" t="s">
        <v>182</v>
      </c>
      <c r="D1355" t="s">
        <v>3585</v>
      </c>
      <c r="E1355" t="s">
        <v>45</v>
      </c>
      <c r="F1355" t="s">
        <v>51</v>
      </c>
      <c r="G1355">
        <v>6</v>
      </c>
      <c r="H1355">
        <v>12884</v>
      </c>
    </row>
    <row r="1356" spans="1:8">
      <c r="A1356">
        <v>1355</v>
      </c>
      <c r="B1356">
        <v>25</v>
      </c>
      <c r="C1356" t="s">
        <v>182</v>
      </c>
      <c r="D1356" t="s">
        <v>3585</v>
      </c>
      <c r="E1356" t="s">
        <v>45</v>
      </c>
      <c r="F1356" t="s">
        <v>52</v>
      </c>
      <c r="G1356">
        <v>8</v>
      </c>
      <c r="H1356">
        <v>12884</v>
      </c>
    </row>
    <row r="1357" spans="1:8">
      <c r="A1357">
        <v>1356</v>
      </c>
      <c r="B1357">
        <v>25</v>
      </c>
      <c r="C1357" t="s">
        <v>182</v>
      </c>
      <c r="D1357" t="s">
        <v>3585</v>
      </c>
      <c r="E1357" t="s">
        <v>45</v>
      </c>
      <c r="F1357" t="s">
        <v>1272</v>
      </c>
      <c r="G1357">
        <v>46</v>
      </c>
      <c r="H1357">
        <v>12884</v>
      </c>
    </row>
    <row r="1358" spans="1:8">
      <c r="A1358">
        <v>1357</v>
      </c>
      <c r="B1358">
        <v>25</v>
      </c>
      <c r="C1358" t="s">
        <v>182</v>
      </c>
      <c r="D1358" t="s">
        <v>3586</v>
      </c>
      <c r="E1358" t="s">
        <v>3706</v>
      </c>
      <c r="F1358" t="s">
        <v>249</v>
      </c>
      <c r="G1358">
        <v>181132</v>
      </c>
      <c r="H1358">
        <v>2735949</v>
      </c>
    </row>
    <row r="1359" spans="1:8">
      <c r="A1359">
        <v>1358</v>
      </c>
      <c r="B1359">
        <v>25</v>
      </c>
      <c r="C1359" t="s">
        <v>182</v>
      </c>
      <c r="D1359" t="s">
        <v>3586</v>
      </c>
      <c r="E1359" t="s">
        <v>3706</v>
      </c>
      <c r="F1359" t="s">
        <v>48</v>
      </c>
      <c r="G1359">
        <v>110</v>
      </c>
      <c r="H1359">
        <v>2735949</v>
      </c>
    </row>
    <row r="1360" spans="1:8">
      <c r="A1360">
        <v>1359</v>
      </c>
      <c r="B1360">
        <v>25</v>
      </c>
      <c r="C1360" t="s">
        <v>182</v>
      </c>
      <c r="D1360" t="s">
        <v>3586</v>
      </c>
      <c r="E1360" t="s">
        <v>3706</v>
      </c>
      <c r="F1360" t="s">
        <v>49</v>
      </c>
      <c r="G1360">
        <v>609</v>
      </c>
      <c r="H1360">
        <v>2735949</v>
      </c>
    </row>
    <row r="1361" spans="1:8">
      <c r="A1361">
        <v>1360</v>
      </c>
      <c r="B1361">
        <v>25</v>
      </c>
      <c r="C1361" t="s">
        <v>182</v>
      </c>
      <c r="D1361" t="s">
        <v>3586</v>
      </c>
      <c r="E1361" t="s">
        <v>3706</v>
      </c>
      <c r="F1361" t="s">
        <v>50</v>
      </c>
      <c r="G1361">
        <v>1199</v>
      </c>
      <c r="H1361">
        <v>2735949</v>
      </c>
    </row>
    <row r="1362" spans="1:8">
      <c r="A1362">
        <v>1361</v>
      </c>
      <c r="B1362">
        <v>25</v>
      </c>
      <c r="C1362" t="s">
        <v>182</v>
      </c>
      <c r="D1362" t="s">
        <v>3586</v>
      </c>
      <c r="E1362" t="s">
        <v>3706</v>
      </c>
      <c r="F1362" t="s">
        <v>51</v>
      </c>
      <c r="G1362">
        <v>762</v>
      </c>
      <c r="H1362">
        <v>2735949</v>
      </c>
    </row>
    <row r="1363" spans="1:8">
      <c r="A1363">
        <v>1362</v>
      </c>
      <c r="B1363">
        <v>25</v>
      </c>
      <c r="C1363" t="s">
        <v>182</v>
      </c>
      <c r="D1363" t="s">
        <v>3586</v>
      </c>
      <c r="E1363" t="s">
        <v>3706</v>
      </c>
      <c r="F1363" t="s">
        <v>52</v>
      </c>
      <c r="G1363">
        <v>1975</v>
      </c>
      <c r="H1363">
        <v>2735949</v>
      </c>
    </row>
    <row r="1364" spans="1:8">
      <c r="A1364">
        <v>1363</v>
      </c>
      <c r="B1364">
        <v>25</v>
      </c>
      <c r="C1364" t="s">
        <v>182</v>
      </c>
      <c r="D1364" t="s">
        <v>3586</v>
      </c>
      <c r="E1364" t="s">
        <v>3706</v>
      </c>
      <c r="F1364" t="s">
        <v>1272</v>
      </c>
      <c r="G1364">
        <v>12661</v>
      </c>
      <c r="H1364">
        <v>2735949</v>
      </c>
    </row>
    <row r="1365" spans="1:8">
      <c r="A1365">
        <v>1364</v>
      </c>
      <c r="B1365">
        <v>25</v>
      </c>
      <c r="C1365" t="s">
        <v>182</v>
      </c>
      <c r="D1365" t="s">
        <v>3586</v>
      </c>
      <c r="E1365" t="s">
        <v>1280</v>
      </c>
      <c r="F1365" t="s">
        <v>48</v>
      </c>
      <c r="G1365">
        <v>67914</v>
      </c>
      <c r="H1365">
        <v>2735949</v>
      </c>
    </row>
    <row r="1366" spans="1:8">
      <c r="A1366">
        <v>1365</v>
      </c>
      <c r="B1366">
        <v>25</v>
      </c>
      <c r="C1366" t="s">
        <v>182</v>
      </c>
      <c r="D1366" t="s">
        <v>3586</v>
      </c>
      <c r="E1366" t="s">
        <v>1280</v>
      </c>
      <c r="F1366" t="s">
        <v>49</v>
      </c>
      <c r="G1366">
        <v>203475</v>
      </c>
      <c r="H1366">
        <v>2735949</v>
      </c>
    </row>
    <row r="1367" spans="1:8">
      <c r="A1367">
        <v>1366</v>
      </c>
      <c r="B1367">
        <v>25</v>
      </c>
      <c r="C1367" t="s">
        <v>182</v>
      </c>
      <c r="D1367" t="s">
        <v>3586</v>
      </c>
      <c r="E1367" t="s">
        <v>1280</v>
      </c>
      <c r="F1367" t="s">
        <v>50</v>
      </c>
      <c r="G1367">
        <v>163943</v>
      </c>
      <c r="H1367">
        <v>2735949</v>
      </c>
    </row>
    <row r="1368" spans="1:8">
      <c r="A1368">
        <v>1367</v>
      </c>
      <c r="B1368">
        <v>25</v>
      </c>
      <c r="C1368" t="s">
        <v>182</v>
      </c>
      <c r="D1368" t="s">
        <v>3586</v>
      </c>
      <c r="E1368" t="s">
        <v>1280</v>
      </c>
      <c r="F1368" t="s">
        <v>51</v>
      </c>
      <c r="G1368">
        <v>71978</v>
      </c>
      <c r="H1368">
        <v>2735949</v>
      </c>
    </row>
    <row r="1369" spans="1:8">
      <c r="A1369">
        <v>1368</v>
      </c>
      <c r="B1369">
        <v>25</v>
      </c>
      <c r="C1369" t="s">
        <v>182</v>
      </c>
      <c r="D1369" t="s">
        <v>3586</v>
      </c>
      <c r="E1369" t="s">
        <v>1280</v>
      </c>
      <c r="F1369" t="s">
        <v>52</v>
      </c>
      <c r="G1369">
        <v>113070</v>
      </c>
      <c r="H1369">
        <v>2735949</v>
      </c>
    </row>
    <row r="1370" spans="1:8">
      <c r="A1370">
        <v>1369</v>
      </c>
      <c r="B1370">
        <v>25</v>
      </c>
      <c r="C1370" t="s">
        <v>182</v>
      </c>
      <c r="D1370" t="s">
        <v>3586</v>
      </c>
      <c r="E1370" t="s">
        <v>1280</v>
      </c>
      <c r="F1370" t="s">
        <v>1272</v>
      </c>
      <c r="G1370">
        <v>90014</v>
      </c>
      <c r="H1370">
        <v>2735949</v>
      </c>
    </row>
    <row r="1371" spans="1:8">
      <c r="A1371">
        <v>1370</v>
      </c>
      <c r="B1371">
        <v>25</v>
      </c>
      <c r="C1371" t="s">
        <v>182</v>
      </c>
      <c r="D1371" t="s">
        <v>3586</v>
      </c>
      <c r="E1371" t="s">
        <v>1281</v>
      </c>
      <c r="F1371" t="s">
        <v>48</v>
      </c>
      <c r="G1371">
        <v>6031</v>
      </c>
      <c r="H1371">
        <v>2735949</v>
      </c>
    </row>
    <row r="1372" spans="1:8">
      <c r="A1372">
        <v>1371</v>
      </c>
      <c r="B1372">
        <v>25</v>
      </c>
      <c r="C1372" t="s">
        <v>182</v>
      </c>
      <c r="D1372" t="s">
        <v>3586</v>
      </c>
      <c r="E1372" t="s">
        <v>1281</v>
      </c>
      <c r="F1372" t="s">
        <v>49</v>
      </c>
      <c r="G1372">
        <v>9442</v>
      </c>
      <c r="H1372">
        <v>2735949</v>
      </c>
    </row>
    <row r="1373" spans="1:8">
      <c r="A1373">
        <v>1372</v>
      </c>
      <c r="B1373">
        <v>25</v>
      </c>
      <c r="C1373" t="s">
        <v>182</v>
      </c>
      <c r="D1373" t="s">
        <v>3586</v>
      </c>
      <c r="E1373" t="s">
        <v>1281</v>
      </c>
      <c r="F1373" t="s">
        <v>50</v>
      </c>
      <c r="G1373">
        <v>12164</v>
      </c>
      <c r="H1373">
        <v>2735949</v>
      </c>
    </row>
    <row r="1374" spans="1:8">
      <c r="A1374">
        <v>1373</v>
      </c>
      <c r="B1374">
        <v>25</v>
      </c>
      <c r="C1374" t="s">
        <v>182</v>
      </c>
      <c r="D1374" t="s">
        <v>3586</v>
      </c>
      <c r="E1374" t="s">
        <v>1281</v>
      </c>
      <c r="F1374" t="s">
        <v>51</v>
      </c>
      <c r="G1374">
        <v>20488</v>
      </c>
      <c r="H1374">
        <v>2735949</v>
      </c>
    </row>
    <row r="1375" spans="1:8">
      <c r="A1375">
        <v>1374</v>
      </c>
      <c r="B1375">
        <v>25</v>
      </c>
      <c r="C1375" t="s">
        <v>182</v>
      </c>
      <c r="D1375" t="s">
        <v>3586</v>
      </c>
      <c r="E1375" t="s">
        <v>1281</v>
      </c>
      <c r="F1375" t="s">
        <v>52</v>
      </c>
      <c r="G1375">
        <v>217369</v>
      </c>
      <c r="H1375">
        <v>2735949</v>
      </c>
    </row>
    <row r="1376" spans="1:8">
      <c r="A1376">
        <v>1375</v>
      </c>
      <c r="B1376">
        <v>25</v>
      </c>
      <c r="C1376" t="s">
        <v>182</v>
      </c>
      <c r="D1376" t="s">
        <v>3586</v>
      </c>
      <c r="E1376" t="s">
        <v>1281</v>
      </c>
      <c r="F1376" t="s">
        <v>1272</v>
      </c>
      <c r="G1376">
        <v>1555014</v>
      </c>
      <c r="H1376">
        <v>2735949</v>
      </c>
    </row>
    <row r="1377" spans="1:8">
      <c r="A1377">
        <v>1376</v>
      </c>
      <c r="B1377">
        <v>25</v>
      </c>
      <c r="C1377" t="s">
        <v>182</v>
      </c>
      <c r="D1377" t="s">
        <v>3586</v>
      </c>
      <c r="E1377" t="s">
        <v>45</v>
      </c>
      <c r="F1377" t="s">
        <v>48</v>
      </c>
      <c r="G1377">
        <v>3448</v>
      </c>
      <c r="H1377">
        <v>2735949</v>
      </c>
    </row>
    <row r="1378" spans="1:8">
      <c r="A1378">
        <v>1377</v>
      </c>
      <c r="B1378">
        <v>25</v>
      </c>
      <c r="C1378" t="s">
        <v>182</v>
      </c>
      <c r="D1378" t="s">
        <v>3586</v>
      </c>
      <c r="E1378" t="s">
        <v>45</v>
      </c>
      <c r="F1378" t="s">
        <v>49</v>
      </c>
      <c r="G1378">
        <v>354</v>
      </c>
      <c r="H1378">
        <v>2735949</v>
      </c>
    </row>
    <row r="1379" spans="1:8">
      <c r="A1379">
        <v>1378</v>
      </c>
      <c r="B1379">
        <v>25</v>
      </c>
      <c r="C1379" t="s">
        <v>182</v>
      </c>
      <c r="D1379" t="s">
        <v>3586</v>
      </c>
      <c r="E1379" t="s">
        <v>45</v>
      </c>
      <c r="F1379" t="s">
        <v>50</v>
      </c>
      <c r="G1379">
        <v>168</v>
      </c>
      <c r="H1379">
        <v>2735949</v>
      </c>
    </row>
    <row r="1380" spans="1:8">
      <c r="A1380">
        <v>1379</v>
      </c>
      <c r="B1380">
        <v>25</v>
      </c>
      <c r="C1380" t="s">
        <v>182</v>
      </c>
      <c r="D1380" t="s">
        <v>3586</v>
      </c>
      <c r="E1380" t="s">
        <v>45</v>
      </c>
      <c r="F1380" t="s">
        <v>51</v>
      </c>
      <c r="G1380">
        <v>90</v>
      </c>
      <c r="H1380">
        <v>2735949</v>
      </c>
    </row>
    <row r="1381" spans="1:8">
      <c r="A1381">
        <v>1380</v>
      </c>
      <c r="B1381">
        <v>25</v>
      </c>
      <c r="C1381" t="s">
        <v>182</v>
      </c>
      <c r="D1381" t="s">
        <v>3586</v>
      </c>
      <c r="E1381" t="s">
        <v>45</v>
      </c>
      <c r="F1381" t="s">
        <v>52</v>
      </c>
      <c r="G1381">
        <v>495</v>
      </c>
      <c r="H1381">
        <v>2735949</v>
      </c>
    </row>
    <row r="1382" spans="1:8">
      <c r="A1382">
        <v>1381</v>
      </c>
      <c r="B1382">
        <v>25</v>
      </c>
      <c r="C1382" t="s">
        <v>182</v>
      </c>
      <c r="D1382" t="s">
        <v>3586</v>
      </c>
      <c r="E1382" t="s">
        <v>45</v>
      </c>
      <c r="F1382" t="s">
        <v>1272</v>
      </c>
      <c r="G1382">
        <v>2044</v>
      </c>
      <c r="H1382">
        <v>2735949</v>
      </c>
    </row>
    <row r="1383" spans="1:8">
      <c r="A1383">
        <v>1382</v>
      </c>
      <c r="B1383">
        <v>25</v>
      </c>
      <c r="C1383" t="s">
        <v>182</v>
      </c>
      <c r="D1383" t="s">
        <v>45</v>
      </c>
      <c r="E1383" t="s">
        <v>3706</v>
      </c>
      <c r="F1383" t="s">
        <v>249</v>
      </c>
      <c r="G1383">
        <v>1399</v>
      </c>
    </row>
    <row r="1384" spans="1:8">
      <c r="A1384">
        <v>1383</v>
      </c>
      <c r="B1384">
        <v>25</v>
      </c>
      <c r="C1384" t="s">
        <v>182</v>
      </c>
      <c r="D1384" t="s">
        <v>45</v>
      </c>
      <c r="E1384" t="s">
        <v>3706</v>
      </c>
      <c r="F1384" t="s">
        <v>49</v>
      </c>
      <c r="G1384">
        <v>2</v>
      </c>
    </row>
    <row r="1385" spans="1:8">
      <c r="A1385">
        <v>1384</v>
      </c>
      <c r="B1385">
        <v>25</v>
      </c>
      <c r="C1385" t="s">
        <v>182</v>
      </c>
      <c r="D1385" t="s">
        <v>45</v>
      </c>
      <c r="E1385" t="s">
        <v>3706</v>
      </c>
      <c r="F1385" t="s">
        <v>50</v>
      </c>
      <c r="G1385">
        <v>121</v>
      </c>
    </row>
    <row r="1386" spans="1:8">
      <c r="A1386">
        <v>1385</v>
      </c>
      <c r="B1386">
        <v>25</v>
      </c>
      <c r="C1386" t="s">
        <v>182</v>
      </c>
      <c r="D1386" t="s">
        <v>45</v>
      </c>
      <c r="E1386" t="s">
        <v>3706</v>
      </c>
      <c r="F1386" t="s">
        <v>51</v>
      </c>
      <c r="G1386">
        <v>197</v>
      </c>
    </row>
    <row r="1387" spans="1:8">
      <c r="A1387">
        <v>1386</v>
      </c>
      <c r="B1387">
        <v>25</v>
      </c>
      <c r="C1387" t="s">
        <v>182</v>
      </c>
      <c r="D1387" t="s">
        <v>45</v>
      </c>
      <c r="E1387" t="s">
        <v>3706</v>
      </c>
      <c r="F1387" t="s">
        <v>52</v>
      </c>
      <c r="G1387">
        <v>5071</v>
      </c>
    </row>
    <row r="1388" spans="1:8">
      <c r="A1388">
        <v>1387</v>
      </c>
      <c r="B1388">
        <v>25</v>
      </c>
      <c r="C1388" t="s">
        <v>182</v>
      </c>
      <c r="D1388" t="s">
        <v>45</v>
      </c>
      <c r="E1388" t="s">
        <v>3706</v>
      </c>
      <c r="F1388" t="s">
        <v>1272</v>
      </c>
      <c r="G1388">
        <v>942</v>
      </c>
    </row>
    <row r="1389" spans="1:8">
      <c r="A1389">
        <v>1388</v>
      </c>
      <c r="B1389">
        <v>25</v>
      </c>
      <c r="C1389" t="s">
        <v>182</v>
      </c>
      <c r="D1389" t="s">
        <v>45</v>
      </c>
      <c r="E1389" t="s">
        <v>1280</v>
      </c>
      <c r="F1389" t="s">
        <v>48</v>
      </c>
      <c r="G1389">
        <v>61</v>
      </c>
    </row>
    <row r="1390" spans="1:8">
      <c r="A1390">
        <v>1389</v>
      </c>
      <c r="B1390">
        <v>25</v>
      </c>
      <c r="C1390" t="s">
        <v>182</v>
      </c>
      <c r="D1390" t="s">
        <v>45</v>
      </c>
      <c r="E1390" t="s">
        <v>1280</v>
      </c>
      <c r="F1390" t="s">
        <v>49</v>
      </c>
      <c r="G1390">
        <v>252</v>
      </c>
    </row>
    <row r="1391" spans="1:8">
      <c r="A1391">
        <v>1390</v>
      </c>
      <c r="B1391">
        <v>25</v>
      </c>
      <c r="C1391" t="s">
        <v>182</v>
      </c>
      <c r="D1391" t="s">
        <v>45</v>
      </c>
      <c r="E1391" t="s">
        <v>1280</v>
      </c>
      <c r="F1391" t="s">
        <v>50</v>
      </c>
      <c r="G1391">
        <v>225</v>
      </c>
    </row>
    <row r="1392" spans="1:8">
      <c r="A1392">
        <v>1391</v>
      </c>
      <c r="B1392">
        <v>25</v>
      </c>
      <c r="C1392" t="s">
        <v>182</v>
      </c>
      <c r="D1392" t="s">
        <v>45</v>
      </c>
      <c r="E1392" t="s">
        <v>1280</v>
      </c>
      <c r="F1392" t="s">
        <v>51</v>
      </c>
      <c r="G1392">
        <v>128</v>
      </c>
    </row>
    <row r="1393" spans="1:8">
      <c r="A1393">
        <v>1392</v>
      </c>
      <c r="B1393">
        <v>25</v>
      </c>
      <c r="C1393" t="s">
        <v>182</v>
      </c>
      <c r="D1393" t="s">
        <v>45</v>
      </c>
      <c r="E1393" t="s">
        <v>1280</v>
      </c>
      <c r="F1393" t="s">
        <v>52</v>
      </c>
      <c r="G1393">
        <v>169</v>
      </c>
    </row>
    <row r="1394" spans="1:8">
      <c r="A1394">
        <v>1393</v>
      </c>
      <c r="B1394">
        <v>25</v>
      </c>
      <c r="C1394" t="s">
        <v>182</v>
      </c>
      <c r="D1394" t="s">
        <v>45</v>
      </c>
      <c r="E1394" t="s">
        <v>1280</v>
      </c>
      <c r="F1394" t="s">
        <v>1272</v>
      </c>
      <c r="G1394">
        <v>215</v>
      </c>
    </row>
    <row r="1395" spans="1:8">
      <c r="A1395">
        <v>1394</v>
      </c>
      <c r="B1395">
        <v>25</v>
      </c>
      <c r="C1395" t="s">
        <v>182</v>
      </c>
      <c r="D1395" t="s">
        <v>45</v>
      </c>
      <c r="E1395" t="s">
        <v>1281</v>
      </c>
      <c r="F1395" t="s">
        <v>48</v>
      </c>
      <c r="G1395">
        <v>14</v>
      </c>
    </row>
    <row r="1396" spans="1:8">
      <c r="A1396">
        <v>1395</v>
      </c>
      <c r="B1396">
        <v>25</v>
      </c>
      <c r="C1396" t="s">
        <v>182</v>
      </c>
      <c r="D1396" t="s">
        <v>45</v>
      </c>
      <c r="E1396" t="s">
        <v>1281</v>
      </c>
      <c r="F1396" t="s">
        <v>49</v>
      </c>
      <c r="G1396">
        <v>17</v>
      </c>
    </row>
    <row r="1397" spans="1:8">
      <c r="A1397">
        <v>1396</v>
      </c>
      <c r="B1397">
        <v>25</v>
      </c>
      <c r="C1397" t="s">
        <v>182</v>
      </c>
      <c r="D1397" t="s">
        <v>45</v>
      </c>
      <c r="E1397" t="s">
        <v>1281</v>
      </c>
      <c r="F1397" t="s">
        <v>50</v>
      </c>
      <c r="G1397">
        <v>37</v>
      </c>
    </row>
    <row r="1398" spans="1:8">
      <c r="A1398">
        <v>1397</v>
      </c>
      <c r="B1398">
        <v>25</v>
      </c>
      <c r="C1398" t="s">
        <v>182</v>
      </c>
      <c r="D1398" t="s">
        <v>45</v>
      </c>
      <c r="E1398" t="s">
        <v>1281</v>
      </c>
      <c r="F1398" t="s">
        <v>51</v>
      </c>
      <c r="G1398">
        <v>31</v>
      </c>
    </row>
    <row r="1399" spans="1:8">
      <c r="A1399">
        <v>1398</v>
      </c>
      <c r="B1399">
        <v>25</v>
      </c>
      <c r="C1399" t="s">
        <v>182</v>
      </c>
      <c r="D1399" t="s">
        <v>45</v>
      </c>
      <c r="E1399" t="s">
        <v>1281</v>
      </c>
      <c r="F1399" t="s">
        <v>52</v>
      </c>
      <c r="G1399">
        <v>299</v>
      </c>
    </row>
    <row r="1400" spans="1:8">
      <c r="A1400">
        <v>1399</v>
      </c>
      <c r="B1400">
        <v>25</v>
      </c>
      <c r="C1400" t="s">
        <v>182</v>
      </c>
      <c r="D1400" t="s">
        <v>45</v>
      </c>
      <c r="E1400" t="s">
        <v>1281</v>
      </c>
      <c r="F1400" t="s">
        <v>1272</v>
      </c>
      <c r="G1400">
        <v>2337</v>
      </c>
    </row>
    <row r="1401" spans="1:8">
      <c r="A1401">
        <v>1400</v>
      </c>
      <c r="B1401">
        <v>25</v>
      </c>
      <c r="C1401" t="s">
        <v>182</v>
      </c>
      <c r="D1401" t="s">
        <v>45</v>
      </c>
      <c r="E1401" t="s">
        <v>45</v>
      </c>
      <c r="F1401" t="s">
        <v>48</v>
      </c>
      <c r="G1401">
        <v>533</v>
      </c>
    </row>
    <row r="1402" spans="1:8">
      <c r="A1402">
        <v>1401</v>
      </c>
      <c r="B1402">
        <v>25</v>
      </c>
      <c r="C1402" t="s">
        <v>182</v>
      </c>
      <c r="D1402" t="s">
        <v>45</v>
      </c>
      <c r="E1402" t="s">
        <v>45</v>
      </c>
      <c r="F1402" t="s">
        <v>49</v>
      </c>
      <c r="G1402">
        <v>1450</v>
      </c>
    </row>
    <row r="1403" spans="1:8">
      <c r="A1403">
        <v>1402</v>
      </c>
      <c r="B1403">
        <v>25</v>
      </c>
      <c r="C1403" t="s">
        <v>182</v>
      </c>
      <c r="D1403" t="s">
        <v>45</v>
      </c>
      <c r="E1403" t="s">
        <v>45</v>
      </c>
      <c r="F1403" t="s">
        <v>50</v>
      </c>
      <c r="G1403">
        <v>1292</v>
      </c>
    </row>
    <row r="1404" spans="1:8">
      <c r="A1404">
        <v>1403</v>
      </c>
      <c r="B1404">
        <v>25</v>
      </c>
      <c r="C1404" t="s">
        <v>182</v>
      </c>
      <c r="D1404" t="s">
        <v>45</v>
      </c>
      <c r="E1404" t="s">
        <v>45</v>
      </c>
      <c r="F1404" t="s">
        <v>51</v>
      </c>
      <c r="G1404">
        <v>659</v>
      </c>
    </row>
    <row r="1405" spans="1:8">
      <c r="A1405">
        <v>1404</v>
      </c>
      <c r="B1405">
        <v>25</v>
      </c>
      <c r="C1405" t="s">
        <v>182</v>
      </c>
      <c r="D1405" t="s">
        <v>45</v>
      </c>
      <c r="E1405" t="s">
        <v>45</v>
      </c>
      <c r="F1405" t="s">
        <v>52</v>
      </c>
      <c r="G1405">
        <v>3653</v>
      </c>
    </row>
    <row r="1406" spans="1:8">
      <c r="A1406">
        <v>1405</v>
      </c>
      <c r="B1406">
        <v>25</v>
      </c>
      <c r="C1406" t="s">
        <v>182</v>
      </c>
      <c r="D1406" t="s">
        <v>45</v>
      </c>
      <c r="E1406" t="s">
        <v>45</v>
      </c>
      <c r="F1406" t="s">
        <v>1272</v>
      </c>
      <c r="G1406">
        <v>14685</v>
      </c>
    </row>
    <row r="1407" spans="1:8">
      <c r="A1407">
        <v>1406</v>
      </c>
      <c r="B1407">
        <v>27</v>
      </c>
      <c r="C1407" t="s">
        <v>183</v>
      </c>
      <c r="D1407" t="s">
        <v>1413</v>
      </c>
      <c r="E1407" t="s">
        <v>3706</v>
      </c>
      <c r="F1407" t="s">
        <v>249</v>
      </c>
      <c r="G1407">
        <v>11936</v>
      </c>
      <c r="H1407">
        <v>68415</v>
      </c>
    </row>
    <row r="1408" spans="1:8">
      <c r="A1408">
        <v>1407</v>
      </c>
      <c r="B1408">
        <v>27</v>
      </c>
      <c r="C1408" t="s">
        <v>183</v>
      </c>
      <c r="D1408" t="s">
        <v>1413</v>
      </c>
      <c r="E1408" t="s">
        <v>3706</v>
      </c>
      <c r="F1408" t="s">
        <v>48</v>
      </c>
      <c r="G1408">
        <v>1</v>
      </c>
      <c r="H1408">
        <v>68415</v>
      </c>
    </row>
    <row r="1409" spans="1:8">
      <c r="A1409">
        <v>1408</v>
      </c>
      <c r="B1409">
        <v>27</v>
      </c>
      <c r="C1409" t="s">
        <v>183</v>
      </c>
      <c r="D1409" t="s">
        <v>1413</v>
      </c>
      <c r="E1409" t="s">
        <v>3706</v>
      </c>
      <c r="F1409" t="s">
        <v>49</v>
      </c>
      <c r="G1409">
        <v>3</v>
      </c>
      <c r="H1409">
        <v>68415</v>
      </c>
    </row>
    <row r="1410" spans="1:8">
      <c r="A1410">
        <v>1409</v>
      </c>
      <c r="B1410">
        <v>27</v>
      </c>
      <c r="C1410" t="s">
        <v>183</v>
      </c>
      <c r="D1410" t="s">
        <v>1413</v>
      </c>
      <c r="E1410" t="s">
        <v>3706</v>
      </c>
      <c r="F1410" t="s">
        <v>50</v>
      </c>
      <c r="G1410">
        <v>8</v>
      </c>
      <c r="H1410">
        <v>68415</v>
      </c>
    </row>
    <row r="1411" spans="1:8">
      <c r="A1411">
        <v>1410</v>
      </c>
      <c r="B1411">
        <v>27</v>
      </c>
      <c r="C1411" t="s">
        <v>183</v>
      </c>
      <c r="D1411" t="s">
        <v>1413</v>
      </c>
      <c r="E1411" t="s">
        <v>3706</v>
      </c>
      <c r="F1411" t="s">
        <v>51</v>
      </c>
      <c r="G1411">
        <v>2</v>
      </c>
      <c r="H1411">
        <v>68415</v>
      </c>
    </row>
    <row r="1412" spans="1:8">
      <c r="A1412">
        <v>1411</v>
      </c>
      <c r="B1412">
        <v>27</v>
      </c>
      <c r="C1412" t="s">
        <v>183</v>
      </c>
      <c r="D1412" t="s">
        <v>1413</v>
      </c>
      <c r="E1412" t="s">
        <v>3706</v>
      </c>
      <c r="F1412" t="s">
        <v>52</v>
      </c>
      <c r="G1412">
        <v>13</v>
      </c>
      <c r="H1412">
        <v>68415</v>
      </c>
    </row>
    <row r="1413" spans="1:8">
      <c r="A1413">
        <v>1412</v>
      </c>
      <c r="B1413">
        <v>27</v>
      </c>
      <c r="C1413" t="s">
        <v>183</v>
      </c>
      <c r="D1413" t="s">
        <v>1413</v>
      </c>
      <c r="E1413" t="s">
        <v>3706</v>
      </c>
      <c r="F1413" t="s">
        <v>1272</v>
      </c>
      <c r="G1413">
        <v>17</v>
      </c>
      <c r="H1413">
        <v>68415</v>
      </c>
    </row>
    <row r="1414" spans="1:8">
      <c r="A1414">
        <v>1413</v>
      </c>
      <c r="B1414">
        <v>27</v>
      </c>
      <c r="C1414" t="s">
        <v>183</v>
      </c>
      <c r="D1414" t="s">
        <v>1413</v>
      </c>
      <c r="E1414" t="s">
        <v>1280</v>
      </c>
      <c r="F1414" t="s">
        <v>48</v>
      </c>
      <c r="G1414">
        <v>2469</v>
      </c>
      <c r="H1414">
        <v>68415</v>
      </c>
    </row>
    <row r="1415" spans="1:8">
      <c r="A1415">
        <v>1414</v>
      </c>
      <c r="B1415">
        <v>27</v>
      </c>
      <c r="C1415" t="s">
        <v>183</v>
      </c>
      <c r="D1415" t="s">
        <v>1413</v>
      </c>
      <c r="E1415" t="s">
        <v>1280</v>
      </c>
      <c r="F1415" t="s">
        <v>49</v>
      </c>
      <c r="G1415">
        <v>8512</v>
      </c>
      <c r="H1415">
        <v>68415</v>
      </c>
    </row>
    <row r="1416" spans="1:8">
      <c r="A1416">
        <v>1415</v>
      </c>
      <c r="B1416">
        <v>27</v>
      </c>
      <c r="C1416" t="s">
        <v>183</v>
      </c>
      <c r="D1416" t="s">
        <v>1413</v>
      </c>
      <c r="E1416" t="s">
        <v>1280</v>
      </c>
      <c r="F1416" t="s">
        <v>50</v>
      </c>
      <c r="G1416">
        <v>5563</v>
      </c>
      <c r="H1416">
        <v>68415</v>
      </c>
    </row>
    <row r="1417" spans="1:8">
      <c r="A1417">
        <v>1416</v>
      </c>
      <c r="B1417">
        <v>27</v>
      </c>
      <c r="C1417" t="s">
        <v>183</v>
      </c>
      <c r="D1417" t="s">
        <v>1413</v>
      </c>
      <c r="E1417" t="s">
        <v>1280</v>
      </c>
      <c r="F1417" t="s">
        <v>51</v>
      </c>
      <c r="G1417">
        <v>2035</v>
      </c>
      <c r="H1417">
        <v>68415</v>
      </c>
    </row>
    <row r="1418" spans="1:8">
      <c r="A1418">
        <v>1417</v>
      </c>
      <c r="B1418">
        <v>27</v>
      </c>
      <c r="C1418" t="s">
        <v>183</v>
      </c>
      <c r="D1418" t="s">
        <v>1413</v>
      </c>
      <c r="E1418" t="s">
        <v>1280</v>
      </c>
      <c r="F1418" t="s">
        <v>52</v>
      </c>
      <c r="G1418">
        <v>3839</v>
      </c>
      <c r="H1418">
        <v>68415</v>
      </c>
    </row>
    <row r="1419" spans="1:8">
      <c r="A1419">
        <v>1418</v>
      </c>
      <c r="B1419">
        <v>27</v>
      </c>
      <c r="C1419" t="s">
        <v>183</v>
      </c>
      <c r="D1419" t="s">
        <v>1413</v>
      </c>
      <c r="E1419" t="s">
        <v>1280</v>
      </c>
      <c r="F1419" t="s">
        <v>1272</v>
      </c>
      <c r="G1419">
        <v>3820</v>
      </c>
      <c r="H1419">
        <v>68415</v>
      </c>
    </row>
    <row r="1420" spans="1:8">
      <c r="A1420">
        <v>1419</v>
      </c>
      <c r="B1420">
        <v>27</v>
      </c>
      <c r="C1420" t="s">
        <v>183</v>
      </c>
      <c r="D1420" t="s">
        <v>1413</v>
      </c>
      <c r="E1420" t="s">
        <v>1281</v>
      </c>
      <c r="F1420" t="s">
        <v>48</v>
      </c>
      <c r="G1420">
        <v>1378</v>
      </c>
      <c r="H1420">
        <v>68415</v>
      </c>
    </row>
    <row r="1421" spans="1:8">
      <c r="A1421">
        <v>1420</v>
      </c>
      <c r="B1421">
        <v>27</v>
      </c>
      <c r="C1421" t="s">
        <v>183</v>
      </c>
      <c r="D1421" t="s">
        <v>1413</v>
      </c>
      <c r="E1421" t="s">
        <v>1281</v>
      </c>
      <c r="F1421" t="s">
        <v>49</v>
      </c>
      <c r="G1421">
        <v>1477</v>
      </c>
      <c r="H1421">
        <v>68415</v>
      </c>
    </row>
    <row r="1422" spans="1:8">
      <c r="A1422">
        <v>1421</v>
      </c>
      <c r="B1422">
        <v>27</v>
      </c>
      <c r="C1422" t="s">
        <v>183</v>
      </c>
      <c r="D1422" t="s">
        <v>1413</v>
      </c>
      <c r="E1422" t="s">
        <v>1281</v>
      </c>
      <c r="F1422" t="s">
        <v>50</v>
      </c>
      <c r="G1422">
        <v>1069</v>
      </c>
      <c r="H1422">
        <v>68415</v>
      </c>
    </row>
    <row r="1423" spans="1:8">
      <c r="A1423">
        <v>1422</v>
      </c>
      <c r="B1423">
        <v>27</v>
      </c>
      <c r="C1423" t="s">
        <v>183</v>
      </c>
      <c r="D1423" t="s">
        <v>1413</v>
      </c>
      <c r="E1423" t="s">
        <v>1281</v>
      </c>
      <c r="F1423" t="s">
        <v>51</v>
      </c>
      <c r="G1423">
        <v>785</v>
      </c>
      <c r="H1423">
        <v>68415</v>
      </c>
    </row>
    <row r="1424" spans="1:8">
      <c r="A1424">
        <v>1423</v>
      </c>
      <c r="B1424">
        <v>27</v>
      </c>
      <c r="C1424" t="s">
        <v>183</v>
      </c>
      <c r="D1424" t="s">
        <v>1413</v>
      </c>
      <c r="E1424" t="s">
        <v>1281</v>
      </c>
      <c r="F1424" t="s">
        <v>52</v>
      </c>
      <c r="G1424">
        <v>4334</v>
      </c>
      <c r="H1424">
        <v>68415</v>
      </c>
    </row>
    <row r="1425" spans="1:8">
      <c r="A1425">
        <v>1424</v>
      </c>
      <c r="B1425">
        <v>27</v>
      </c>
      <c r="C1425" t="s">
        <v>183</v>
      </c>
      <c r="D1425" t="s">
        <v>1413</v>
      </c>
      <c r="E1425" t="s">
        <v>1281</v>
      </c>
      <c r="F1425" t="s">
        <v>1272</v>
      </c>
      <c r="G1425">
        <v>15506</v>
      </c>
      <c r="H1425">
        <v>68415</v>
      </c>
    </row>
    <row r="1426" spans="1:8">
      <c r="A1426">
        <v>1425</v>
      </c>
      <c r="B1426">
        <v>27</v>
      </c>
      <c r="C1426" t="s">
        <v>183</v>
      </c>
      <c r="D1426" t="s">
        <v>1413</v>
      </c>
      <c r="E1426" t="s">
        <v>45</v>
      </c>
      <c r="F1426" t="s">
        <v>48</v>
      </c>
      <c r="G1426">
        <v>1326</v>
      </c>
      <c r="H1426">
        <v>68415</v>
      </c>
    </row>
    <row r="1427" spans="1:8">
      <c r="A1427">
        <v>1426</v>
      </c>
      <c r="B1427">
        <v>27</v>
      </c>
      <c r="C1427" t="s">
        <v>183</v>
      </c>
      <c r="D1427" t="s">
        <v>1413</v>
      </c>
      <c r="E1427" t="s">
        <v>45</v>
      </c>
      <c r="F1427" t="s">
        <v>49</v>
      </c>
      <c r="G1427">
        <v>851</v>
      </c>
      <c r="H1427">
        <v>68415</v>
      </c>
    </row>
    <row r="1428" spans="1:8">
      <c r="A1428">
        <v>1427</v>
      </c>
      <c r="B1428">
        <v>27</v>
      </c>
      <c r="C1428" t="s">
        <v>183</v>
      </c>
      <c r="D1428" t="s">
        <v>1413</v>
      </c>
      <c r="E1428" t="s">
        <v>45</v>
      </c>
      <c r="F1428" t="s">
        <v>50</v>
      </c>
      <c r="G1428">
        <v>388</v>
      </c>
      <c r="H1428">
        <v>68415</v>
      </c>
    </row>
    <row r="1429" spans="1:8">
      <c r="A1429">
        <v>1428</v>
      </c>
      <c r="B1429">
        <v>27</v>
      </c>
      <c r="C1429" t="s">
        <v>183</v>
      </c>
      <c r="D1429" t="s">
        <v>1413</v>
      </c>
      <c r="E1429" t="s">
        <v>45</v>
      </c>
      <c r="F1429" t="s">
        <v>51</v>
      </c>
      <c r="G1429">
        <v>198</v>
      </c>
      <c r="H1429">
        <v>68415</v>
      </c>
    </row>
    <row r="1430" spans="1:8">
      <c r="A1430">
        <v>1429</v>
      </c>
      <c r="B1430">
        <v>27</v>
      </c>
      <c r="C1430" t="s">
        <v>183</v>
      </c>
      <c r="D1430" t="s">
        <v>1413</v>
      </c>
      <c r="E1430" t="s">
        <v>45</v>
      </c>
      <c r="F1430" t="s">
        <v>52</v>
      </c>
      <c r="G1430">
        <v>726</v>
      </c>
      <c r="H1430">
        <v>68415</v>
      </c>
    </row>
    <row r="1431" spans="1:8">
      <c r="A1431">
        <v>1430</v>
      </c>
      <c r="B1431">
        <v>27</v>
      </c>
      <c r="C1431" t="s">
        <v>183</v>
      </c>
      <c r="D1431" t="s">
        <v>1413</v>
      </c>
      <c r="E1431" t="s">
        <v>45</v>
      </c>
      <c r="F1431" t="s">
        <v>1272</v>
      </c>
      <c r="G1431">
        <v>2159</v>
      </c>
      <c r="H1431">
        <v>68415</v>
      </c>
    </row>
    <row r="1432" spans="1:8">
      <c r="A1432">
        <v>1431</v>
      </c>
      <c r="B1432">
        <v>27</v>
      </c>
      <c r="C1432" t="s">
        <v>183</v>
      </c>
      <c r="D1432" t="s">
        <v>3582</v>
      </c>
      <c r="E1432" t="s">
        <v>3706</v>
      </c>
      <c r="F1432" t="s">
        <v>249</v>
      </c>
      <c r="G1432">
        <v>4</v>
      </c>
      <c r="H1432">
        <v>36</v>
      </c>
    </row>
    <row r="1433" spans="1:8">
      <c r="A1433">
        <v>1432</v>
      </c>
      <c r="B1433">
        <v>27</v>
      </c>
      <c r="C1433" t="s">
        <v>183</v>
      </c>
      <c r="D1433" t="s">
        <v>3582</v>
      </c>
      <c r="E1433" t="s">
        <v>1280</v>
      </c>
      <c r="F1433" t="s">
        <v>49</v>
      </c>
      <c r="G1433">
        <v>2</v>
      </c>
      <c r="H1433">
        <v>36</v>
      </c>
    </row>
    <row r="1434" spans="1:8">
      <c r="A1434">
        <v>1433</v>
      </c>
      <c r="B1434">
        <v>27</v>
      </c>
      <c r="C1434" t="s">
        <v>183</v>
      </c>
      <c r="D1434" t="s">
        <v>3582</v>
      </c>
      <c r="E1434" t="s">
        <v>1280</v>
      </c>
      <c r="F1434" t="s">
        <v>50</v>
      </c>
      <c r="G1434">
        <v>2</v>
      </c>
      <c r="H1434">
        <v>36</v>
      </c>
    </row>
    <row r="1435" spans="1:8">
      <c r="A1435">
        <v>1434</v>
      </c>
      <c r="B1435">
        <v>27</v>
      </c>
      <c r="C1435" t="s">
        <v>183</v>
      </c>
      <c r="D1435" t="s">
        <v>3582</v>
      </c>
      <c r="E1435" t="s">
        <v>1280</v>
      </c>
      <c r="F1435" t="s">
        <v>52</v>
      </c>
      <c r="G1435">
        <v>1</v>
      </c>
      <c r="H1435">
        <v>36</v>
      </c>
    </row>
    <row r="1436" spans="1:8">
      <c r="A1436">
        <v>1435</v>
      </c>
      <c r="B1436">
        <v>27</v>
      </c>
      <c r="C1436" t="s">
        <v>183</v>
      </c>
      <c r="D1436" t="s">
        <v>3582</v>
      </c>
      <c r="E1436" t="s">
        <v>1280</v>
      </c>
      <c r="F1436" t="s">
        <v>1272</v>
      </c>
      <c r="G1436">
        <v>1</v>
      </c>
      <c r="H1436">
        <v>36</v>
      </c>
    </row>
    <row r="1437" spans="1:8">
      <c r="A1437">
        <v>1436</v>
      </c>
      <c r="B1437">
        <v>27</v>
      </c>
      <c r="C1437" t="s">
        <v>183</v>
      </c>
      <c r="D1437" t="s">
        <v>3582</v>
      </c>
      <c r="E1437" t="s">
        <v>1281</v>
      </c>
      <c r="F1437" t="s">
        <v>52</v>
      </c>
      <c r="G1437">
        <v>3</v>
      </c>
      <c r="H1437">
        <v>36</v>
      </c>
    </row>
    <row r="1438" spans="1:8">
      <c r="A1438">
        <v>1437</v>
      </c>
      <c r="B1438">
        <v>27</v>
      </c>
      <c r="C1438" t="s">
        <v>183</v>
      </c>
      <c r="D1438" t="s">
        <v>3582</v>
      </c>
      <c r="E1438" t="s">
        <v>1281</v>
      </c>
      <c r="F1438" t="s">
        <v>1272</v>
      </c>
      <c r="G1438">
        <v>4</v>
      </c>
      <c r="H1438">
        <v>36</v>
      </c>
    </row>
    <row r="1439" spans="1:8">
      <c r="A1439">
        <v>1438</v>
      </c>
      <c r="B1439">
        <v>27</v>
      </c>
      <c r="C1439" t="s">
        <v>183</v>
      </c>
      <c r="D1439" t="s">
        <v>3582</v>
      </c>
      <c r="E1439" t="s">
        <v>45</v>
      </c>
      <c r="F1439" t="s">
        <v>48</v>
      </c>
      <c r="G1439">
        <v>3</v>
      </c>
      <c r="H1439">
        <v>36</v>
      </c>
    </row>
    <row r="1440" spans="1:8">
      <c r="A1440">
        <v>1439</v>
      </c>
      <c r="B1440">
        <v>27</v>
      </c>
      <c r="C1440" t="s">
        <v>183</v>
      </c>
      <c r="D1440" t="s">
        <v>3582</v>
      </c>
      <c r="E1440" t="s">
        <v>45</v>
      </c>
      <c r="F1440" t="s">
        <v>49</v>
      </c>
      <c r="G1440">
        <v>1</v>
      </c>
      <c r="H1440">
        <v>36</v>
      </c>
    </row>
    <row r="1441" spans="1:8">
      <c r="A1441">
        <v>1440</v>
      </c>
      <c r="B1441">
        <v>27</v>
      </c>
      <c r="C1441" t="s">
        <v>183</v>
      </c>
      <c r="D1441" t="s">
        <v>3582</v>
      </c>
      <c r="E1441" t="s">
        <v>45</v>
      </c>
      <c r="F1441" t="s">
        <v>50</v>
      </c>
      <c r="G1441">
        <v>1</v>
      </c>
      <c r="H1441">
        <v>36</v>
      </c>
    </row>
    <row r="1442" spans="1:8">
      <c r="A1442">
        <v>1441</v>
      </c>
      <c r="B1442">
        <v>27</v>
      </c>
      <c r="C1442" t="s">
        <v>183</v>
      </c>
      <c r="D1442" t="s">
        <v>3582</v>
      </c>
      <c r="E1442" t="s">
        <v>45</v>
      </c>
      <c r="F1442" t="s">
        <v>51</v>
      </c>
      <c r="G1442">
        <v>1</v>
      </c>
      <c r="H1442">
        <v>36</v>
      </c>
    </row>
    <row r="1443" spans="1:8">
      <c r="A1443">
        <v>1442</v>
      </c>
      <c r="B1443">
        <v>27</v>
      </c>
      <c r="C1443" t="s">
        <v>183</v>
      </c>
      <c r="D1443" t="s">
        <v>3582</v>
      </c>
      <c r="E1443" t="s">
        <v>45</v>
      </c>
      <c r="F1443" t="s">
        <v>52</v>
      </c>
      <c r="G1443">
        <v>1</v>
      </c>
      <c r="H1443">
        <v>36</v>
      </c>
    </row>
    <row r="1444" spans="1:8">
      <c r="A1444">
        <v>1443</v>
      </c>
      <c r="B1444">
        <v>27</v>
      </c>
      <c r="C1444" t="s">
        <v>183</v>
      </c>
      <c r="D1444" t="s">
        <v>3582</v>
      </c>
      <c r="E1444" t="s">
        <v>45</v>
      </c>
      <c r="F1444" t="s">
        <v>1272</v>
      </c>
      <c r="G1444">
        <v>12</v>
      </c>
      <c r="H1444">
        <v>36</v>
      </c>
    </row>
    <row r="1445" spans="1:8">
      <c r="A1445">
        <v>1444</v>
      </c>
      <c r="B1445">
        <v>27</v>
      </c>
      <c r="C1445" t="s">
        <v>183</v>
      </c>
      <c r="D1445" t="s">
        <v>3583</v>
      </c>
      <c r="E1445" t="s">
        <v>3706</v>
      </c>
      <c r="F1445" t="s">
        <v>249</v>
      </c>
      <c r="G1445">
        <v>10</v>
      </c>
      <c r="H1445">
        <v>130</v>
      </c>
    </row>
    <row r="1446" spans="1:8">
      <c r="A1446">
        <v>1445</v>
      </c>
      <c r="B1446">
        <v>27</v>
      </c>
      <c r="C1446" t="s">
        <v>183</v>
      </c>
      <c r="D1446" t="s">
        <v>3583</v>
      </c>
      <c r="E1446" t="s">
        <v>1280</v>
      </c>
      <c r="F1446" t="s">
        <v>49</v>
      </c>
      <c r="G1446">
        <v>9</v>
      </c>
      <c r="H1446">
        <v>130</v>
      </c>
    </row>
    <row r="1447" spans="1:8">
      <c r="A1447">
        <v>1446</v>
      </c>
      <c r="B1447">
        <v>27</v>
      </c>
      <c r="C1447" t="s">
        <v>183</v>
      </c>
      <c r="D1447" t="s">
        <v>3583</v>
      </c>
      <c r="E1447" t="s">
        <v>1280</v>
      </c>
      <c r="F1447" t="s">
        <v>50</v>
      </c>
      <c r="G1447">
        <v>6</v>
      </c>
      <c r="H1447">
        <v>130</v>
      </c>
    </row>
    <row r="1448" spans="1:8">
      <c r="A1448">
        <v>1447</v>
      </c>
      <c r="B1448">
        <v>27</v>
      </c>
      <c r="C1448" t="s">
        <v>183</v>
      </c>
      <c r="D1448" t="s">
        <v>3583</v>
      </c>
      <c r="E1448" t="s">
        <v>1280</v>
      </c>
      <c r="F1448" t="s">
        <v>51</v>
      </c>
      <c r="G1448">
        <v>5</v>
      </c>
      <c r="H1448">
        <v>130</v>
      </c>
    </row>
    <row r="1449" spans="1:8">
      <c r="A1449">
        <v>1448</v>
      </c>
      <c r="B1449">
        <v>27</v>
      </c>
      <c r="C1449" t="s">
        <v>183</v>
      </c>
      <c r="D1449" t="s">
        <v>3583</v>
      </c>
      <c r="E1449" t="s">
        <v>1280</v>
      </c>
      <c r="F1449" t="s">
        <v>52</v>
      </c>
      <c r="G1449">
        <v>11</v>
      </c>
      <c r="H1449">
        <v>130</v>
      </c>
    </row>
    <row r="1450" spans="1:8">
      <c r="A1450">
        <v>1449</v>
      </c>
      <c r="B1450">
        <v>27</v>
      </c>
      <c r="C1450" t="s">
        <v>183</v>
      </c>
      <c r="D1450" t="s">
        <v>3583</v>
      </c>
      <c r="E1450" t="s">
        <v>1280</v>
      </c>
      <c r="F1450" t="s">
        <v>1272</v>
      </c>
      <c r="G1450">
        <v>13</v>
      </c>
      <c r="H1450">
        <v>130</v>
      </c>
    </row>
    <row r="1451" spans="1:8">
      <c r="A1451">
        <v>1450</v>
      </c>
      <c r="B1451">
        <v>27</v>
      </c>
      <c r="C1451" t="s">
        <v>183</v>
      </c>
      <c r="D1451" t="s">
        <v>3583</v>
      </c>
      <c r="E1451" t="s">
        <v>1281</v>
      </c>
      <c r="F1451" t="s">
        <v>49</v>
      </c>
      <c r="G1451">
        <v>1</v>
      </c>
      <c r="H1451">
        <v>130</v>
      </c>
    </row>
    <row r="1452" spans="1:8">
      <c r="A1452">
        <v>1451</v>
      </c>
      <c r="B1452">
        <v>27</v>
      </c>
      <c r="C1452" t="s">
        <v>183</v>
      </c>
      <c r="D1452" t="s">
        <v>3583</v>
      </c>
      <c r="E1452" t="s">
        <v>1281</v>
      </c>
      <c r="F1452" t="s">
        <v>50</v>
      </c>
      <c r="G1452">
        <v>2</v>
      </c>
      <c r="H1452">
        <v>130</v>
      </c>
    </row>
    <row r="1453" spans="1:8">
      <c r="A1453">
        <v>1452</v>
      </c>
      <c r="B1453">
        <v>27</v>
      </c>
      <c r="C1453" t="s">
        <v>183</v>
      </c>
      <c r="D1453" t="s">
        <v>3583</v>
      </c>
      <c r="E1453" t="s">
        <v>1281</v>
      </c>
      <c r="F1453" t="s">
        <v>51</v>
      </c>
      <c r="G1453">
        <v>1</v>
      </c>
      <c r="H1453">
        <v>130</v>
      </c>
    </row>
    <row r="1454" spans="1:8">
      <c r="A1454">
        <v>1453</v>
      </c>
      <c r="B1454">
        <v>27</v>
      </c>
      <c r="C1454" t="s">
        <v>183</v>
      </c>
      <c r="D1454" t="s">
        <v>3583</v>
      </c>
      <c r="E1454" t="s">
        <v>1281</v>
      </c>
      <c r="F1454" t="s">
        <v>52</v>
      </c>
      <c r="G1454">
        <v>10</v>
      </c>
      <c r="H1454">
        <v>130</v>
      </c>
    </row>
    <row r="1455" spans="1:8">
      <c r="A1455">
        <v>1454</v>
      </c>
      <c r="B1455">
        <v>27</v>
      </c>
      <c r="C1455" t="s">
        <v>183</v>
      </c>
      <c r="D1455" t="s">
        <v>3583</v>
      </c>
      <c r="E1455" t="s">
        <v>1281</v>
      </c>
      <c r="F1455" t="s">
        <v>1272</v>
      </c>
      <c r="G1455">
        <v>50</v>
      </c>
      <c r="H1455">
        <v>130</v>
      </c>
    </row>
    <row r="1456" spans="1:8">
      <c r="A1456">
        <v>1455</v>
      </c>
      <c r="B1456">
        <v>27</v>
      </c>
      <c r="C1456" t="s">
        <v>183</v>
      </c>
      <c r="D1456" t="s">
        <v>3583</v>
      </c>
      <c r="E1456" t="s">
        <v>45</v>
      </c>
      <c r="F1456" t="s">
        <v>48</v>
      </c>
      <c r="G1456">
        <v>1</v>
      </c>
      <c r="H1456">
        <v>130</v>
      </c>
    </row>
    <row r="1457" spans="1:8">
      <c r="A1457">
        <v>1456</v>
      </c>
      <c r="B1457">
        <v>27</v>
      </c>
      <c r="C1457" t="s">
        <v>183</v>
      </c>
      <c r="D1457" t="s">
        <v>3583</v>
      </c>
      <c r="E1457" t="s">
        <v>45</v>
      </c>
      <c r="F1457" t="s">
        <v>49</v>
      </c>
      <c r="G1457">
        <v>1</v>
      </c>
      <c r="H1457">
        <v>130</v>
      </c>
    </row>
    <row r="1458" spans="1:8">
      <c r="A1458">
        <v>1457</v>
      </c>
      <c r="B1458">
        <v>27</v>
      </c>
      <c r="C1458" t="s">
        <v>183</v>
      </c>
      <c r="D1458" t="s">
        <v>3583</v>
      </c>
      <c r="E1458" t="s">
        <v>45</v>
      </c>
      <c r="F1458" t="s">
        <v>50</v>
      </c>
      <c r="G1458">
        <v>1</v>
      </c>
      <c r="H1458">
        <v>130</v>
      </c>
    </row>
    <row r="1459" spans="1:8">
      <c r="A1459">
        <v>1458</v>
      </c>
      <c r="B1459">
        <v>27</v>
      </c>
      <c r="C1459" t="s">
        <v>183</v>
      </c>
      <c r="D1459" t="s">
        <v>3583</v>
      </c>
      <c r="E1459" t="s">
        <v>45</v>
      </c>
      <c r="F1459" t="s">
        <v>52</v>
      </c>
      <c r="G1459">
        <v>3</v>
      </c>
      <c r="H1459">
        <v>130</v>
      </c>
    </row>
    <row r="1460" spans="1:8">
      <c r="A1460">
        <v>1459</v>
      </c>
      <c r="B1460">
        <v>27</v>
      </c>
      <c r="C1460" t="s">
        <v>183</v>
      </c>
      <c r="D1460" t="s">
        <v>3583</v>
      </c>
      <c r="E1460" t="s">
        <v>45</v>
      </c>
      <c r="F1460" t="s">
        <v>1272</v>
      </c>
      <c r="G1460">
        <v>6</v>
      </c>
      <c r="H1460">
        <v>130</v>
      </c>
    </row>
    <row r="1461" spans="1:8">
      <c r="A1461">
        <v>1460</v>
      </c>
      <c r="B1461">
        <v>27</v>
      </c>
      <c r="C1461" t="s">
        <v>183</v>
      </c>
      <c r="D1461" t="s">
        <v>3584</v>
      </c>
      <c r="E1461" t="s">
        <v>3706</v>
      </c>
      <c r="F1461" t="s">
        <v>249</v>
      </c>
      <c r="G1461">
        <v>15</v>
      </c>
      <c r="H1461">
        <v>124</v>
      </c>
    </row>
    <row r="1462" spans="1:8">
      <c r="A1462">
        <v>1461</v>
      </c>
      <c r="B1462">
        <v>27</v>
      </c>
      <c r="C1462" t="s">
        <v>183</v>
      </c>
      <c r="D1462" t="s">
        <v>3584</v>
      </c>
      <c r="E1462" t="s">
        <v>1280</v>
      </c>
      <c r="F1462" t="s">
        <v>48</v>
      </c>
      <c r="G1462">
        <v>3</v>
      </c>
      <c r="H1462">
        <v>124</v>
      </c>
    </row>
    <row r="1463" spans="1:8">
      <c r="A1463">
        <v>1462</v>
      </c>
      <c r="B1463">
        <v>27</v>
      </c>
      <c r="C1463" t="s">
        <v>183</v>
      </c>
      <c r="D1463" t="s">
        <v>3584</v>
      </c>
      <c r="E1463" t="s">
        <v>1280</v>
      </c>
      <c r="F1463" t="s">
        <v>49</v>
      </c>
      <c r="G1463">
        <v>9</v>
      </c>
      <c r="H1463">
        <v>124</v>
      </c>
    </row>
    <row r="1464" spans="1:8">
      <c r="A1464">
        <v>1463</v>
      </c>
      <c r="B1464">
        <v>27</v>
      </c>
      <c r="C1464" t="s">
        <v>183</v>
      </c>
      <c r="D1464" t="s">
        <v>3584</v>
      </c>
      <c r="E1464" t="s">
        <v>1280</v>
      </c>
      <c r="F1464" t="s">
        <v>50</v>
      </c>
      <c r="G1464">
        <v>5</v>
      </c>
      <c r="H1464">
        <v>124</v>
      </c>
    </row>
    <row r="1465" spans="1:8">
      <c r="A1465">
        <v>1464</v>
      </c>
      <c r="B1465">
        <v>27</v>
      </c>
      <c r="C1465" t="s">
        <v>183</v>
      </c>
      <c r="D1465" t="s">
        <v>3584</v>
      </c>
      <c r="E1465" t="s">
        <v>1280</v>
      </c>
      <c r="F1465" t="s">
        <v>51</v>
      </c>
      <c r="G1465">
        <v>2</v>
      </c>
      <c r="H1465">
        <v>124</v>
      </c>
    </row>
    <row r="1466" spans="1:8">
      <c r="A1466">
        <v>1465</v>
      </c>
      <c r="B1466">
        <v>27</v>
      </c>
      <c r="C1466" t="s">
        <v>183</v>
      </c>
      <c r="D1466" t="s">
        <v>3584</v>
      </c>
      <c r="E1466" t="s">
        <v>1280</v>
      </c>
      <c r="F1466" t="s">
        <v>52</v>
      </c>
      <c r="G1466">
        <v>4</v>
      </c>
      <c r="H1466">
        <v>124</v>
      </c>
    </row>
    <row r="1467" spans="1:8">
      <c r="A1467">
        <v>1466</v>
      </c>
      <c r="B1467">
        <v>27</v>
      </c>
      <c r="C1467" t="s">
        <v>183</v>
      </c>
      <c r="D1467" t="s">
        <v>3584</v>
      </c>
      <c r="E1467" t="s">
        <v>1280</v>
      </c>
      <c r="F1467" t="s">
        <v>1272</v>
      </c>
      <c r="G1467">
        <v>8</v>
      </c>
      <c r="H1467">
        <v>124</v>
      </c>
    </row>
    <row r="1468" spans="1:8">
      <c r="A1468">
        <v>1467</v>
      </c>
      <c r="B1468">
        <v>27</v>
      </c>
      <c r="C1468" t="s">
        <v>183</v>
      </c>
      <c r="D1468" t="s">
        <v>3584</v>
      </c>
      <c r="E1468" t="s">
        <v>1281</v>
      </c>
      <c r="F1468" t="s">
        <v>50</v>
      </c>
      <c r="G1468">
        <v>2</v>
      </c>
      <c r="H1468">
        <v>124</v>
      </c>
    </row>
    <row r="1469" spans="1:8">
      <c r="A1469">
        <v>1468</v>
      </c>
      <c r="B1469">
        <v>27</v>
      </c>
      <c r="C1469" t="s">
        <v>183</v>
      </c>
      <c r="D1469" t="s">
        <v>3584</v>
      </c>
      <c r="E1469" t="s">
        <v>1281</v>
      </c>
      <c r="F1469" t="s">
        <v>52</v>
      </c>
      <c r="G1469">
        <v>7</v>
      </c>
      <c r="H1469">
        <v>124</v>
      </c>
    </row>
    <row r="1470" spans="1:8">
      <c r="A1470">
        <v>1469</v>
      </c>
      <c r="B1470">
        <v>27</v>
      </c>
      <c r="C1470" t="s">
        <v>183</v>
      </c>
      <c r="D1470" t="s">
        <v>3584</v>
      </c>
      <c r="E1470" t="s">
        <v>1281</v>
      </c>
      <c r="F1470" t="s">
        <v>1272</v>
      </c>
      <c r="G1470">
        <v>59</v>
      </c>
      <c r="H1470">
        <v>124</v>
      </c>
    </row>
    <row r="1471" spans="1:8">
      <c r="A1471">
        <v>1470</v>
      </c>
      <c r="B1471">
        <v>27</v>
      </c>
      <c r="C1471" t="s">
        <v>183</v>
      </c>
      <c r="D1471" t="s">
        <v>3584</v>
      </c>
      <c r="E1471" t="s">
        <v>45</v>
      </c>
      <c r="F1471" t="s">
        <v>48</v>
      </c>
      <c r="G1471">
        <v>2</v>
      </c>
      <c r="H1471">
        <v>124</v>
      </c>
    </row>
    <row r="1472" spans="1:8">
      <c r="A1472">
        <v>1471</v>
      </c>
      <c r="B1472">
        <v>27</v>
      </c>
      <c r="C1472" t="s">
        <v>183</v>
      </c>
      <c r="D1472" t="s">
        <v>3584</v>
      </c>
      <c r="E1472" t="s">
        <v>45</v>
      </c>
      <c r="F1472" t="s">
        <v>50</v>
      </c>
      <c r="G1472">
        <v>1</v>
      </c>
      <c r="H1472">
        <v>124</v>
      </c>
    </row>
    <row r="1473" spans="1:8">
      <c r="A1473">
        <v>1472</v>
      </c>
      <c r="B1473">
        <v>27</v>
      </c>
      <c r="C1473" t="s">
        <v>183</v>
      </c>
      <c r="D1473" t="s">
        <v>3584</v>
      </c>
      <c r="E1473" t="s">
        <v>45</v>
      </c>
      <c r="F1473" t="s">
        <v>1272</v>
      </c>
      <c r="G1473">
        <v>7</v>
      </c>
      <c r="H1473">
        <v>124</v>
      </c>
    </row>
    <row r="1474" spans="1:8">
      <c r="A1474">
        <v>1473</v>
      </c>
      <c r="B1474">
        <v>27</v>
      </c>
      <c r="C1474" t="s">
        <v>183</v>
      </c>
      <c r="D1474" t="s">
        <v>3585</v>
      </c>
      <c r="E1474" t="s">
        <v>3706</v>
      </c>
      <c r="F1474" t="s">
        <v>249</v>
      </c>
      <c r="G1474">
        <v>31665</v>
      </c>
      <c r="H1474">
        <v>337442</v>
      </c>
    </row>
    <row r="1475" spans="1:8">
      <c r="A1475">
        <v>1474</v>
      </c>
      <c r="B1475">
        <v>27</v>
      </c>
      <c r="C1475" t="s">
        <v>183</v>
      </c>
      <c r="D1475" t="s">
        <v>3585</v>
      </c>
      <c r="E1475" t="s">
        <v>3706</v>
      </c>
      <c r="F1475" t="s">
        <v>48</v>
      </c>
      <c r="G1475">
        <v>5</v>
      </c>
      <c r="H1475">
        <v>337442</v>
      </c>
    </row>
    <row r="1476" spans="1:8">
      <c r="A1476">
        <v>1475</v>
      </c>
      <c r="B1476">
        <v>27</v>
      </c>
      <c r="C1476" t="s">
        <v>183</v>
      </c>
      <c r="D1476" t="s">
        <v>3585</v>
      </c>
      <c r="E1476" t="s">
        <v>3706</v>
      </c>
      <c r="F1476" t="s">
        <v>49</v>
      </c>
      <c r="G1476">
        <v>15</v>
      </c>
      <c r="H1476">
        <v>337442</v>
      </c>
    </row>
    <row r="1477" spans="1:8">
      <c r="A1477">
        <v>1476</v>
      </c>
      <c r="B1477">
        <v>27</v>
      </c>
      <c r="C1477" t="s">
        <v>183</v>
      </c>
      <c r="D1477" t="s">
        <v>3585</v>
      </c>
      <c r="E1477" t="s">
        <v>3706</v>
      </c>
      <c r="F1477" t="s">
        <v>50</v>
      </c>
      <c r="G1477">
        <v>27</v>
      </c>
      <c r="H1477">
        <v>337442</v>
      </c>
    </row>
    <row r="1478" spans="1:8">
      <c r="A1478">
        <v>1477</v>
      </c>
      <c r="B1478">
        <v>27</v>
      </c>
      <c r="C1478" t="s">
        <v>183</v>
      </c>
      <c r="D1478" t="s">
        <v>3585</v>
      </c>
      <c r="E1478" t="s">
        <v>3706</v>
      </c>
      <c r="F1478" t="s">
        <v>51</v>
      </c>
      <c r="G1478">
        <v>25</v>
      </c>
      <c r="H1478">
        <v>337442</v>
      </c>
    </row>
    <row r="1479" spans="1:8">
      <c r="A1479">
        <v>1478</v>
      </c>
      <c r="B1479">
        <v>27</v>
      </c>
      <c r="C1479" t="s">
        <v>183</v>
      </c>
      <c r="D1479" t="s">
        <v>3585</v>
      </c>
      <c r="E1479" t="s">
        <v>3706</v>
      </c>
      <c r="F1479" t="s">
        <v>52</v>
      </c>
      <c r="G1479">
        <v>30</v>
      </c>
      <c r="H1479">
        <v>337442</v>
      </c>
    </row>
    <row r="1480" spans="1:8">
      <c r="A1480">
        <v>1479</v>
      </c>
      <c r="B1480">
        <v>27</v>
      </c>
      <c r="C1480" t="s">
        <v>183</v>
      </c>
      <c r="D1480" t="s">
        <v>3585</v>
      </c>
      <c r="E1480" t="s">
        <v>3706</v>
      </c>
      <c r="F1480" t="s">
        <v>1272</v>
      </c>
      <c r="G1480">
        <v>166</v>
      </c>
      <c r="H1480">
        <v>337442</v>
      </c>
    </row>
    <row r="1481" spans="1:8">
      <c r="A1481">
        <v>1480</v>
      </c>
      <c r="B1481">
        <v>27</v>
      </c>
      <c r="C1481" t="s">
        <v>183</v>
      </c>
      <c r="D1481" t="s">
        <v>3585</v>
      </c>
      <c r="E1481" t="s">
        <v>1280</v>
      </c>
      <c r="F1481" t="s">
        <v>48</v>
      </c>
      <c r="G1481">
        <v>11493</v>
      </c>
      <c r="H1481">
        <v>337442</v>
      </c>
    </row>
    <row r="1482" spans="1:8">
      <c r="A1482">
        <v>1481</v>
      </c>
      <c r="B1482">
        <v>27</v>
      </c>
      <c r="C1482" t="s">
        <v>183</v>
      </c>
      <c r="D1482" t="s">
        <v>3585</v>
      </c>
      <c r="E1482" t="s">
        <v>1280</v>
      </c>
      <c r="F1482" t="s">
        <v>49</v>
      </c>
      <c r="G1482">
        <v>33390</v>
      </c>
      <c r="H1482">
        <v>337442</v>
      </c>
    </row>
    <row r="1483" spans="1:8">
      <c r="A1483">
        <v>1482</v>
      </c>
      <c r="B1483">
        <v>27</v>
      </c>
      <c r="C1483" t="s">
        <v>183</v>
      </c>
      <c r="D1483" t="s">
        <v>3585</v>
      </c>
      <c r="E1483" t="s">
        <v>1280</v>
      </c>
      <c r="F1483" t="s">
        <v>50</v>
      </c>
      <c r="G1483">
        <v>25928</v>
      </c>
      <c r="H1483">
        <v>337442</v>
      </c>
    </row>
    <row r="1484" spans="1:8">
      <c r="A1484">
        <v>1483</v>
      </c>
      <c r="B1484">
        <v>27</v>
      </c>
      <c r="C1484" t="s">
        <v>183</v>
      </c>
      <c r="D1484" t="s">
        <v>3585</v>
      </c>
      <c r="E1484" t="s">
        <v>1280</v>
      </c>
      <c r="F1484" t="s">
        <v>51</v>
      </c>
      <c r="G1484">
        <v>9766</v>
      </c>
      <c r="H1484">
        <v>337442</v>
      </c>
    </row>
    <row r="1485" spans="1:8">
      <c r="A1485">
        <v>1484</v>
      </c>
      <c r="B1485">
        <v>27</v>
      </c>
      <c r="C1485" t="s">
        <v>183</v>
      </c>
      <c r="D1485" t="s">
        <v>3585</v>
      </c>
      <c r="E1485" t="s">
        <v>1280</v>
      </c>
      <c r="F1485" t="s">
        <v>52</v>
      </c>
      <c r="G1485">
        <v>16568</v>
      </c>
      <c r="H1485">
        <v>337442</v>
      </c>
    </row>
    <row r="1486" spans="1:8">
      <c r="A1486">
        <v>1485</v>
      </c>
      <c r="B1486">
        <v>27</v>
      </c>
      <c r="C1486" t="s">
        <v>183</v>
      </c>
      <c r="D1486" t="s">
        <v>3585</v>
      </c>
      <c r="E1486" t="s">
        <v>1280</v>
      </c>
      <c r="F1486" t="s">
        <v>1272</v>
      </c>
      <c r="G1486">
        <v>18747</v>
      </c>
      <c r="H1486">
        <v>337442</v>
      </c>
    </row>
    <row r="1487" spans="1:8">
      <c r="A1487">
        <v>1486</v>
      </c>
      <c r="B1487">
        <v>27</v>
      </c>
      <c r="C1487" t="s">
        <v>183</v>
      </c>
      <c r="D1487" t="s">
        <v>3585</v>
      </c>
      <c r="E1487" t="s">
        <v>1281</v>
      </c>
      <c r="F1487" t="s">
        <v>48</v>
      </c>
      <c r="G1487">
        <v>1948</v>
      </c>
      <c r="H1487">
        <v>337442</v>
      </c>
    </row>
    <row r="1488" spans="1:8">
      <c r="A1488">
        <v>1487</v>
      </c>
      <c r="B1488">
        <v>27</v>
      </c>
      <c r="C1488" t="s">
        <v>183</v>
      </c>
      <c r="D1488" t="s">
        <v>3585</v>
      </c>
      <c r="E1488" t="s">
        <v>1281</v>
      </c>
      <c r="F1488" t="s">
        <v>49</v>
      </c>
      <c r="G1488">
        <v>2554</v>
      </c>
      <c r="H1488">
        <v>337442</v>
      </c>
    </row>
    <row r="1489" spans="1:8">
      <c r="A1489">
        <v>1488</v>
      </c>
      <c r="B1489">
        <v>27</v>
      </c>
      <c r="C1489" t="s">
        <v>183</v>
      </c>
      <c r="D1489" t="s">
        <v>3585</v>
      </c>
      <c r="E1489" t="s">
        <v>1281</v>
      </c>
      <c r="F1489" t="s">
        <v>50</v>
      </c>
      <c r="G1489">
        <v>3490</v>
      </c>
      <c r="H1489">
        <v>337442</v>
      </c>
    </row>
    <row r="1490" spans="1:8">
      <c r="A1490">
        <v>1489</v>
      </c>
      <c r="B1490">
        <v>27</v>
      </c>
      <c r="C1490" t="s">
        <v>183</v>
      </c>
      <c r="D1490" t="s">
        <v>3585</v>
      </c>
      <c r="E1490" t="s">
        <v>1281</v>
      </c>
      <c r="F1490" t="s">
        <v>51</v>
      </c>
      <c r="G1490">
        <v>3194</v>
      </c>
      <c r="H1490">
        <v>337442</v>
      </c>
    </row>
    <row r="1491" spans="1:8">
      <c r="A1491">
        <v>1490</v>
      </c>
      <c r="B1491">
        <v>27</v>
      </c>
      <c r="C1491" t="s">
        <v>183</v>
      </c>
      <c r="D1491" t="s">
        <v>3585</v>
      </c>
      <c r="E1491" t="s">
        <v>1281</v>
      </c>
      <c r="F1491" t="s">
        <v>52</v>
      </c>
      <c r="G1491">
        <v>24350</v>
      </c>
      <c r="H1491">
        <v>337442</v>
      </c>
    </row>
    <row r="1492" spans="1:8">
      <c r="A1492">
        <v>1491</v>
      </c>
      <c r="B1492">
        <v>27</v>
      </c>
      <c r="C1492" t="s">
        <v>183</v>
      </c>
      <c r="D1492" t="s">
        <v>3585</v>
      </c>
      <c r="E1492" t="s">
        <v>1281</v>
      </c>
      <c r="F1492" t="s">
        <v>1272</v>
      </c>
      <c r="G1492">
        <v>146293</v>
      </c>
      <c r="H1492">
        <v>337442</v>
      </c>
    </row>
    <row r="1493" spans="1:8">
      <c r="A1493">
        <v>1492</v>
      </c>
      <c r="B1493">
        <v>27</v>
      </c>
      <c r="C1493" t="s">
        <v>183</v>
      </c>
      <c r="D1493" t="s">
        <v>3585</v>
      </c>
      <c r="E1493" t="s">
        <v>45</v>
      </c>
      <c r="F1493" t="s">
        <v>48</v>
      </c>
      <c r="G1493">
        <v>1647</v>
      </c>
      <c r="H1493">
        <v>337442</v>
      </c>
    </row>
    <row r="1494" spans="1:8">
      <c r="A1494">
        <v>1493</v>
      </c>
      <c r="B1494">
        <v>27</v>
      </c>
      <c r="C1494" t="s">
        <v>183</v>
      </c>
      <c r="D1494" t="s">
        <v>3585</v>
      </c>
      <c r="E1494" t="s">
        <v>45</v>
      </c>
      <c r="F1494" t="s">
        <v>49</v>
      </c>
      <c r="G1494">
        <v>691</v>
      </c>
      <c r="H1494">
        <v>337442</v>
      </c>
    </row>
    <row r="1495" spans="1:8">
      <c r="A1495">
        <v>1494</v>
      </c>
      <c r="B1495">
        <v>27</v>
      </c>
      <c r="C1495" t="s">
        <v>183</v>
      </c>
      <c r="D1495" t="s">
        <v>3585</v>
      </c>
      <c r="E1495" t="s">
        <v>45</v>
      </c>
      <c r="F1495" t="s">
        <v>50</v>
      </c>
      <c r="G1495">
        <v>342</v>
      </c>
      <c r="H1495">
        <v>337442</v>
      </c>
    </row>
    <row r="1496" spans="1:8">
      <c r="A1496">
        <v>1495</v>
      </c>
      <c r="B1496">
        <v>27</v>
      </c>
      <c r="C1496" t="s">
        <v>183</v>
      </c>
      <c r="D1496" t="s">
        <v>3585</v>
      </c>
      <c r="E1496" t="s">
        <v>45</v>
      </c>
      <c r="F1496" t="s">
        <v>51</v>
      </c>
      <c r="G1496">
        <v>149</v>
      </c>
      <c r="H1496">
        <v>337442</v>
      </c>
    </row>
    <row r="1497" spans="1:8">
      <c r="A1497">
        <v>1496</v>
      </c>
      <c r="B1497">
        <v>27</v>
      </c>
      <c r="C1497" t="s">
        <v>183</v>
      </c>
      <c r="D1497" t="s">
        <v>3585</v>
      </c>
      <c r="E1497" t="s">
        <v>45</v>
      </c>
      <c r="F1497" t="s">
        <v>52</v>
      </c>
      <c r="G1497">
        <v>913</v>
      </c>
      <c r="H1497">
        <v>337442</v>
      </c>
    </row>
    <row r="1498" spans="1:8">
      <c r="A1498">
        <v>1497</v>
      </c>
      <c r="B1498">
        <v>27</v>
      </c>
      <c r="C1498" t="s">
        <v>183</v>
      </c>
      <c r="D1498" t="s">
        <v>3585</v>
      </c>
      <c r="E1498" t="s">
        <v>45</v>
      </c>
      <c r="F1498" t="s">
        <v>1272</v>
      </c>
      <c r="G1498">
        <v>4046</v>
      </c>
      <c r="H1498">
        <v>337442</v>
      </c>
    </row>
    <row r="1499" spans="1:8">
      <c r="A1499">
        <v>1498</v>
      </c>
      <c r="B1499">
        <v>27</v>
      </c>
      <c r="C1499" t="s">
        <v>183</v>
      </c>
      <c r="D1499" t="s">
        <v>3586</v>
      </c>
      <c r="E1499" t="s">
        <v>3706</v>
      </c>
      <c r="F1499" t="s">
        <v>249</v>
      </c>
      <c r="G1499">
        <v>1641</v>
      </c>
      <c r="H1499">
        <v>21465</v>
      </c>
    </row>
    <row r="1500" spans="1:8">
      <c r="A1500">
        <v>1499</v>
      </c>
      <c r="B1500">
        <v>27</v>
      </c>
      <c r="C1500" t="s">
        <v>183</v>
      </c>
      <c r="D1500" t="s">
        <v>3586</v>
      </c>
      <c r="E1500" t="s">
        <v>3706</v>
      </c>
      <c r="F1500" t="s">
        <v>52</v>
      </c>
      <c r="G1500">
        <v>193</v>
      </c>
      <c r="H1500">
        <v>21465</v>
      </c>
    </row>
    <row r="1501" spans="1:8">
      <c r="A1501">
        <v>1500</v>
      </c>
      <c r="B1501">
        <v>27</v>
      </c>
      <c r="C1501" t="s">
        <v>183</v>
      </c>
      <c r="D1501" t="s">
        <v>3586</v>
      </c>
      <c r="E1501" t="s">
        <v>3706</v>
      </c>
      <c r="F1501" t="s">
        <v>1272</v>
      </c>
      <c r="G1501">
        <v>406</v>
      </c>
      <c r="H1501">
        <v>21465</v>
      </c>
    </row>
    <row r="1502" spans="1:8">
      <c r="A1502">
        <v>1501</v>
      </c>
      <c r="B1502">
        <v>27</v>
      </c>
      <c r="C1502" t="s">
        <v>183</v>
      </c>
      <c r="D1502" t="s">
        <v>3586</v>
      </c>
      <c r="E1502" t="s">
        <v>1280</v>
      </c>
      <c r="F1502" t="s">
        <v>48</v>
      </c>
      <c r="G1502">
        <v>541</v>
      </c>
      <c r="H1502">
        <v>21465</v>
      </c>
    </row>
    <row r="1503" spans="1:8">
      <c r="A1503">
        <v>1502</v>
      </c>
      <c r="B1503">
        <v>27</v>
      </c>
      <c r="C1503" t="s">
        <v>183</v>
      </c>
      <c r="D1503" t="s">
        <v>3586</v>
      </c>
      <c r="E1503" t="s">
        <v>1280</v>
      </c>
      <c r="F1503" t="s">
        <v>49</v>
      </c>
      <c r="G1503">
        <v>1749</v>
      </c>
      <c r="H1503">
        <v>21465</v>
      </c>
    </row>
    <row r="1504" spans="1:8">
      <c r="A1504">
        <v>1503</v>
      </c>
      <c r="B1504">
        <v>27</v>
      </c>
      <c r="C1504" t="s">
        <v>183</v>
      </c>
      <c r="D1504" t="s">
        <v>3586</v>
      </c>
      <c r="E1504" t="s">
        <v>1280</v>
      </c>
      <c r="F1504" t="s">
        <v>50</v>
      </c>
      <c r="G1504">
        <v>1305</v>
      </c>
      <c r="H1504">
        <v>21465</v>
      </c>
    </row>
    <row r="1505" spans="1:8">
      <c r="A1505">
        <v>1504</v>
      </c>
      <c r="B1505">
        <v>27</v>
      </c>
      <c r="C1505" t="s">
        <v>183</v>
      </c>
      <c r="D1505" t="s">
        <v>3586</v>
      </c>
      <c r="E1505" t="s">
        <v>1280</v>
      </c>
      <c r="F1505" t="s">
        <v>51</v>
      </c>
      <c r="G1505">
        <v>432</v>
      </c>
      <c r="H1505">
        <v>21465</v>
      </c>
    </row>
    <row r="1506" spans="1:8">
      <c r="A1506">
        <v>1505</v>
      </c>
      <c r="B1506">
        <v>27</v>
      </c>
      <c r="C1506" t="s">
        <v>183</v>
      </c>
      <c r="D1506" t="s">
        <v>3586</v>
      </c>
      <c r="E1506" t="s">
        <v>1280</v>
      </c>
      <c r="F1506" t="s">
        <v>52</v>
      </c>
      <c r="G1506">
        <v>676</v>
      </c>
      <c r="H1506">
        <v>21465</v>
      </c>
    </row>
    <row r="1507" spans="1:8">
      <c r="A1507">
        <v>1506</v>
      </c>
      <c r="B1507">
        <v>27</v>
      </c>
      <c r="C1507" t="s">
        <v>183</v>
      </c>
      <c r="D1507" t="s">
        <v>3586</v>
      </c>
      <c r="E1507" t="s">
        <v>1280</v>
      </c>
      <c r="F1507" t="s">
        <v>1272</v>
      </c>
      <c r="G1507">
        <v>643</v>
      </c>
      <c r="H1507">
        <v>21465</v>
      </c>
    </row>
    <row r="1508" spans="1:8">
      <c r="A1508">
        <v>1507</v>
      </c>
      <c r="B1508">
        <v>27</v>
      </c>
      <c r="C1508" t="s">
        <v>183</v>
      </c>
      <c r="D1508" t="s">
        <v>3586</v>
      </c>
      <c r="E1508" t="s">
        <v>1281</v>
      </c>
      <c r="F1508" t="s">
        <v>48</v>
      </c>
      <c r="G1508">
        <v>104</v>
      </c>
      <c r="H1508">
        <v>21465</v>
      </c>
    </row>
    <row r="1509" spans="1:8">
      <c r="A1509">
        <v>1508</v>
      </c>
      <c r="B1509">
        <v>27</v>
      </c>
      <c r="C1509" t="s">
        <v>183</v>
      </c>
      <c r="D1509" t="s">
        <v>3586</v>
      </c>
      <c r="E1509" t="s">
        <v>1281</v>
      </c>
      <c r="F1509" t="s">
        <v>49</v>
      </c>
      <c r="G1509">
        <v>176</v>
      </c>
      <c r="H1509">
        <v>21465</v>
      </c>
    </row>
    <row r="1510" spans="1:8">
      <c r="A1510">
        <v>1509</v>
      </c>
      <c r="B1510">
        <v>27</v>
      </c>
      <c r="C1510" t="s">
        <v>183</v>
      </c>
      <c r="D1510" t="s">
        <v>3586</v>
      </c>
      <c r="E1510" t="s">
        <v>1281</v>
      </c>
      <c r="F1510" t="s">
        <v>50</v>
      </c>
      <c r="G1510">
        <v>297</v>
      </c>
      <c r="H1510">
        <v>21465</v>
      </c>
    </row>
    <row r="1511" spans="1:8">
      <c r="A1511">
        <v>1510</v>
      </c>
      <c r="B1511">
        <v>27</v>
      </c>
      <c r="C1511" t="s">
        <v>183</v>
      </c>
      <c r="D1511" t="s">
        <v>3586</v>
      </c>
      <c r="E1511" t="s">
        <v>1281</v>
      </c>
      <c r="F1511" t="s">
        <v>51</v>
      </c>
      <c r="G1511">
        <v>239</v>
      </c>
      <c r="H1511">
        <v>21465</v>
      </c>
    </row>
    <row r="1512" spans="1:8">
      <c r="A1512">
        <v>1511</v>
      </c>
      <c r="B1512">
        <v>27</v>
      </c>
      <c r="C1512" t="s">
        <v>183</v>
      </c>
      <c r="D1512" t="s">
        <v>3586</v>
      </c>
      <c r="E1512" t="s">
        <v>1281</v>
      </c>
      <c r="F1512" t="s">
        <v>52</v>
      </c>
      <c r="G1512">
        <v>2028</v>
      </c>
      <c r="H1512">
        <v>21465</v>
      </c>
    </row>
    <row r="1513" spans="1:8">
      <c r="A1513">
        <v>1512</v>
      </c>
      <c r="B1513">
        <v>27</v>
      </c>
      <c r="C1513" t="s">
        <v>183</v>
      </c>
      <c r="D1513" t="s">
        <v>3586</v>
      </c>
      <c r="E1513" t="s">
        <v>1281</v>
      </c>
      <c r="F1513" t="s">
        <v>1272</v>
      </c>
      <c r="G1513">
        <v>10543</v>
      </c>
      <c r="H1513">
        <v>21465</v>
      </c>
    </row>
    <row r="1514" spans="1:8">
      <c r="A1514">
        <v>1513</v>
      </c>
      <c r="B1514">
        <v>27</v>
      </c>
      <c r="C1514" t="s">
        <v>183</v>
      </c>
      <c r="D1514" t="s">
        <v>3586</v>
      </c>
      <c r="E1514" t="s">
        <v>45</v>
      </c>
      <c r="F1514" t="s">
        <v>48</v>
      </c>
      <c r="G1514">
        <v>106</v>
      </c>
      <c r="H1514">
        <v>21465</v>
      </c>
    </row>
    <row r="1515" spans="1:8">
      <c r="A1515">
        <v>1514</v>
      </c>
      <c r="B1515">
        <v>27</v>
      </c>
      <c r="C1515" t="s">
        <v>183</v>
      </c>
      <c r="D1515" t="s">
        <v>3586</v>
      </c>
      <c r="E1515" t="s">
        <v>45</v>
      </c>
      <c r="F1515" t="s">
        <v>49</v>
      </c>
      <c r="G1515">
        <v>36</v>
      </c>
      <c r="H1515">
        <v>21465</v>
      </c>
    </row>
    <row r="1516" spans="1:8">
      <c r="A1516">
        <v>1515</v>
      </c>
      <c r="B1516">
        <v>27</v>
      </c>
      <c r="C1516" t="s">
        <v>183</v>
      </c>
      <c r="D1516" t="s">
        <v>3586</v>
      </c>
      <c r="E1516" t="s">
        <v>45</v>
      </c>
      <c r="F1516" t="s">
        <v>50</v>
      </c>
      <c r="G1516">
        <v>15</v>
      </c>
      <c r="H1516">
        <v>21465</v>
      </c>
    </row>
    <row r="1517" spans="1:8">
      <c r="A1517">
        <v>1516</v>
      </c>
      <c r="B1517">
        <v>27</v>
      </c>
      <c r="C1517" t="s">
        <v>183</v>
      </c>
      <c r="D1517" t="s">
        <v>3586</v>
      </c>
      <c r="E1517" t="s">
        <v>45</v>
      </c>
      <c r="F1517" t="s">
        <v>51</v>
      </c>
      <c r="G1517">
        <v>9</v>
      </c>
      <c r="H1517">
        <v>21465</v>
      </c>
    </row>
    <row r="1518" spans="1:8">
      <c r="A1518">
        <v>1517</v>
      </c>
      <c r="B1518">
        <v>27</v>
      </c>
      <c r="C1518" t="s">
        <v>183</v>
      </c>
      <c r="D1518" t="s">
        <v>3586</v>
      </c>
      <c r="E1518" t="s">
        <v>45</v>
      </c>
      <c r="F1518" t="s">
        <v>52</v>
      </c>
      <c r="G1518">
        <v>66</v>
      </c>
      <c r="H1518">
        <v>21465</v>
      </c>
    </row>
    <row r="1519" spans="1:8">
      <c r="A1519">
        <v>1518</v>
      </c>
      <c r="B1519">
        <v>27</v>
      </c>
      <c r="C1519" t="s">
        <v>183</v>
      </c>
      <c r="D1519" t="s">
        <v>3586</v>
      </c>
      <c r="E1519" t="s">
        <v>45</v>
      </c>
      <c r="F1519" t="s">
        <v>1272</v>
      </c>
      <c r="G1519">
        <v>260</v>
      </c>
      <c r="H1519">
        <v>21465</v>
      </c>
    </row>
    <row r="1520" spans="1:8">
      <c r="A1520">
        <v>1519</v>
      </c>
      <c r="B1520">
        <v>27</v>
      </c>
      <c r="C1520" t="s">
        <v>183</v>
      </c>
      <c r="D1520" t="s">
        <v>45</v>
      </c>
      <c r="E1520" t="s">
        <v>3706</v>
      </c>
      <c r="F1520" t="s">
        <v>249</v>
      </c>
      <c r="G1520">
        <v>5534</v>
      </c>
    </row>
    <row r="1521" spans="1:7">
      <c r="A1521">
        <v>1520</v>
      </c>
      <c r="B1521">
        <v>27</v>
      </c>
      <c r="C1521" t="s">
        <v>183</v>
      </c>
      <c r="D1521" t="s">
        <v>45</v>
      </c>
      <c r="E1521" t="s">
        <v>3706</v>
      </c>
      <c r="F1521" t="s">
        <v>52</v>
      </c>
      <c r="G1521">
        <v>1742</v>
      </c>
    </row>
    <row r="1522" spans="1:7">
      <c r="A1522">
        <v>1521</v>
      </c>
      <c r="B1522">
        <v>27</v>
      </c>
      <c r="C1522" t="s">
        <v>183</v>
      </c>
      <c r="D1522" t="s">
        <v>45</v>
      </c>
      <c r="E1522" t="s">
        <v>3706</v>
      </c>
      <c r="F1522" t="s">
        <v>1272</v>
      </c>
      <c r="G1522">
        <v>379</v>
      </c>
    </row>
    <row r="1523" spans="1:7">
      <c r="A1523">
        <v>1522</v>
      </c>
      <c r="B1523">
        <v>27</v>
      </c>
      <c r="C1523" t="s">
        <v>183</v>
      </c>
      <c r="D1523" t="s">
        <v>45</v>
      </c>
      <c r="E1523" t="s">
        <v>1280</v>
      </c>
      <c r="F1523" t="s">
        <v>48</v>
      </c>
      <c r="G1523">
        <v>489</v>
      </c>
    </row>
    <row r="1524" spans="1:7">
      <c r="A1524">
        <v>1523</v>
      </c>
      <c r="B1524">
        <v>27</v>
      </c>
      <c r="C1524" t="s">
        <v>183</v>
      </c>
      <c r="D1524" t="s">
        <v>45</v>
      </c>
      <c r="E1524" t="s">
        <v>1280</v>
      </c>
      <c r="F1524" t="s">
        <v>49</v>
      </c>
      <c r="G1524">
        <v>1708</v>
      </c>
    </row>
    <row r="1525" spans="1:7">
      <c r="A1525">
        <v>1524</v>
      </c>
      <c r="B1525">
        <v>27</v>
      </c>
      <c r="C1525" t="s">
        <v>183</v>
      </c>
      <c r="D1525" t="s">
        <v>45</v>
      </c>
      <c r="E1525" t="s">
        <v>1280</v>
      </c>
      <c r="F1525" t="s">
        <v>50</v>
      </c>
      <c r="G1525">
        <v>1278</v>
      </c>
    </row>
    <row r="1526" spans="1:7">
      <c r="A1526">
        <v>1525</v>
      </c>
      <c r="B1526">
        <v>27</v>
      </c>
      <c r="C1526" t="s">
        <v>183</v>
      </c>
      <c r="D1526" t="s">
        <v>45</v>
      </c>
      <c r="E1526" t="s">
        <v>1280</v>
      </c>
      <c r="F1526" t="s">
        <v>51</v>
      </c>
      <c r="G1526">
        <v>454</v>
      </c>
    </row>
    <row r="1527" spans="1:7">
      <c r="A1527">
        <v>1526</v>
      </c>
      <c r="B1527">
        <v>27</v>
      </c>
      <c r="C1527" t="s">
        <v>183</v>
      </c>
      <c r="D1527" t="s">
        <v>45</v>
      </c>
      <c r="E1527" t="s">
        <v>1280</v>
      </c>
      <c r="F1527" t="s">
        <v>52</v>
      </c>
      <c r="G1527">
        <v>715</v>
      </c>
    </row>
    <row r="1528" spans="1:7">
      <c r="A1528">
        <v>1527</v>
      </c>
      <c r="B1528">
        <v>27</v>
      </c>
      <c r="C1528" t="s">
        <v>183</v>
      </c>
      <c r="D1528" t="s">
        <v>45</v>
      </c>
      <c r="E1528" t="s">
        <v>1280</v>
      </c>
      <c r="F1528" t="s">
        <v>1272</v>
      </c>
      <c r="G1528">
        <v>782</v>
      </c>
    </row>
    <row r="1529" spans="1:7">
      <c r="A1529">
        <v>1528</v>
      </c>
      <c r="B1529">
        <v>27</v>
      </c>
      <c r="C1529" t="s">
        <v>183</v>
      </c>
      <c r="D1529" t="s">
        <v>45</v>
      </c>
      <c r="E1529" t="s">
        <v>1281</v>
      </c>
      <c r="F1529" t="s">
        <v>48</v>
      </c>
      <c r="G1529">
        <v>219</v>
      </c>
    </row>
    <row r="1530" spans="1:7">
      <c r="A1530">
        <v>1529</v>
      </c>
      <c r="B1530">
        <v>27</v>
      </c>
      <c r="C1530" t="s">
        <v>183</v>
      </c>
      <c r="D1530" t="s">
        <v>45</v>
      </c>
      <c r="E1530" t="s">
        <v>1281</v>
      </c>
      <c r="F1530" t="s">
        <v>49</v>
      </c>
      <c r="G1530">
        <v>310</v>
      </c>
    </row>
    <row r="1531" spans="1:7">
      <c r="A1531">
        <v>1530</v>
      </c>
      <c r="B1531">
        <v>27</v>
      </c>
      <c r="C1531" t="s">
        <v>183</v>
      </c>
      <c r="D1531" t="s">
        <v>45</v>
      </c>
      <c r="E1531" t="s">
        <v>1281</v>
      </c>
      <c r="F1531" t="s">
        <v>50</v>
      </c>
      <c r="G1531">
        <v>292</v>
      </c>
    </row>
    <row r="1532" spans="1:7">
      <c r="A1532">
        <v>1531</v>
      </c>
      <c r="B1532">
        <v>27</v>
      </c>
      <c r="C1532" t="s">
        <v>183</v>
      </c>
      <c r="D1532" t="s">
        <v>45</v>
      </c>
      <c r="E1532" t="s">
        <v>1281</v>
      </c>
      <c r="F1532" t="s">
        <v>51</v>
      </c>
      <c r="G1532">
        <v>154</v>
      </c>
    </row>
    <row r="1533" spans="1:7">
      <c r="A1533">
        <v>1532</v>
      </c>
      <c r="B1533">
        <v>27</v>
      </c>
      <c r="C1533" t="s">
        <v>183</v>
      </c>
      <c r="D1533" t="s">
        <v>45</v>
      </c>
      <c r="E1533" t="s">
        <v>1281</v>
      </c>
      <c r="F1533" t="s">
        <v>52</v>
      </c>
      <c r="G1533">
        <v>899</v>
      </c>
    </row>
    <row r="1534" spans="1:7">
      <c r="A1534">
        <v>1533</v>
      </c>
      <c r="B1534">
        <v>27</v>
      </c>
      <c r="C1534" t="s">
        <v>183</v>
      </c>
      <c r="D1534" t="s">
        <v>45</v>
      </c>
      <c r="E1534" t="s">
        <v>1281</v>
      </c>
      <c r="F1534" t="s">
        <v>1272</v>
      </c>
      <c r="G1534">
        <v>3875</v>
      </c>
    </row>
    <row r="1535" spans="1:7">
      <c r="A1535">
        <v>1534</v>
      </c>
      <c r="B1535">
        <v>27</v>
      </c>
      <c r="C1535" t="s">
        <v>183</v>
      </c>
      <c r="D1535" t="s">
        <v>45</v>
      </c>
      <c r="E1535" t="s">
        <v>45</v>
      </c>
      <c r="F1535" t="s">
        <v>48</v>
      </c>
      <c r="G1535">
        <v>583</v>
      </c>
    </row>
    <row r="1536" spans="1:7">
      <c r="A1536">
        <v>1535</v>
      </c>
      <c r="B1536">
        <v>27</v>
      </c>
      <c r="C1536" t="s">
        <v>183</v>
      </c>
      <c r="D1536" t="s">
        <v>45</v>
      </c>
      <c r="E1536" t="s">
        <v>45</v>
      </c>
      <c r="F1536" t="s">
        <v>49</v>
      </c>
      <c r="G1536">
        <v>873</v>
      </c>
    </row>
    <row r="1537" spans="1:8">
      <c r="A1537">
        <v>1536</v>
      </c>
      <c r="B1537">
        <v>27</v>
      </c>
      <c r="C1537" t="s">
        <v>183</v>
      </c>
      <c r="D1537" t="s">
        <v>45</v>
      </c>
      <c r="E1537" t="s">
        <v>45</v>
      </c>
      <c r="F1537" t="s">
        <v>50</v>
      </c>
      <c r="G1537">
        <v>502</v>
      </c>
    </row>
    <row r="1538" spans="1:8">
      <c r="A1538">
        <v>1537</v>
      </c>
      <c r="B1538">
        <v>27</v>
      </c>
      <c r="C1538" t="s">
        <v>183</v>
      </c>
      <c r="D1538" t="s">
        <v>45</v>
      </c>
      <c r="E1538" t="s">
        <v>45</v>
      </c>
      <c r="F1538" t="s">
        <v>51</v>
      </c>
      <c r="G1538">
        <v>259</v>
      </c>
    </row>
    <row r="1539" spans="1:8">
      <c r="A1539">
        <v>1538</v>
      </c>
      <c r="B1539">
        <v>27</v>
      </c>
      <c r="C1539" t="s">
        <v>183</v>
      </c>
      <c r="D1539" t="s">
        <v>45</v>
      </c>
      <c r="E1539" t="s">
        <v>45</v>
      </c>
      <c r="F1539" t="s">
        <v>52</v>
      </c>
      <c r="G1539">
        <v>1718</v>
      </c>
    </row>
    <row r="1540" spans="1:8">
      <c r="A1540">
        <v>1539</v>
      </c>
      <c r="B1540">
        <v>27</v>
      </c>
      <c r="C1540" t="s">
        <v>183</v>
      </c>
      <c r="D1540" t="s">
        <v>45</v>
      </c>
      <c r="E1540" t="s">
        <v>45</v>
      </c>
      <c r="F1540" t="s">
        <v>1272</v>
      </c>
      <c r="G1540">
        <v>7035</v>
      </c>
    </row>
    <row r="1541" spans="1:8">
      <c r="A1541">
        <v>1540</v>
      </c>
      <c r="B1541">
        <v>41</v>
      </c>
      <c r="C1541" t="s">
        <v>184</v>
      </c>
      <c r="D1541" t="s">
        <v>1413</v>
      </c>
      <c r="E1541" t="s">
        <v>3706</v>
      </c>
      <c r="F1541" t="s">
        <v>249</v>
      </c>
      <c r="G1541">
        <v>1322</v>
      </c>
      <c r="H1541">
        <v>12194</v>
      </c>
    </row>
    <row r="1542" spans="1:8">
      <c r="A1542">
        <v>1541</v>
      </c>
      <c r="B1542">
        <v>41</v>
      </c>
      <c r="C1542" t="s">
        <v>184</v>
      </c>
      <c r="D1542" t="s">
        <v>1413</v>
      </c>
      <c r="E1542" t="s">
        <v>3706</v>
      </c>
      <c r="F1542" t="s">
        <v>50</v>
      </c>
      <c r="G1542">
        <v>3</v>
      </c>
      <c r="H1542">
        <v>12194</v>
      </c>
    </row>
    <row r="1543" spans="1:8">
      <c r="A1543">
        <v>1542</v>
      </c>
      <c r="B1543">
        <v>41</v>
      </c>
      <c r="C1543" t="s">
        <v>184</v>
      </c>
      <c r="D1543" t="s">
        <v>1413</v>
      </c>
      <c r="E1543" t="s">
        <v>3706</v>
      </c>
      <c r="F1543" t="s">
        <v>51</v>
      </c>
      <c r="G1543">
        <v>4</v>
      </c>
      <c r="H1543">
        <v>12194</v>
      </c>
    </row>
    <row r="1544" spans="1:8">
      <c r="A1544">
        <v>1543</v>
      </c>
      <c r="B1544">
        <v>41</v>
      </c>
      <c r="C1544" t="s">
        <v>184</v>
      </c>
      <c r="D1544" t="s">
        <v>1413</v>
      </c>
      <c r="E1544" t="s">
        <v>3706</v>
      </c>
      <c r="F1544" t="s">
        <v>52</v>
      </c>
      <c r="G1544">
        <v>8</v>
      </c>
      <c r="H1544">
        <v>12194</v>
      </c>
    </row>
    <row r="1545" spans="1:8">
      <c r="A1545">
        <v>1544</v>
      </c>
      <c r="B1545">
        <v>41</v>
      </c>
      <c r="C1545" t="s">
        <v>184</v>
      </c>
      <c r="D1545" t="s">
        <v>1413</v>
      </c>
      <c r="E1545" t="s">
        <v>3706</v>
      </c>
      <c r="F1545" t="s">
        <v>1272</v>
      </c>
      <c r="G1545">
        <v>56</v>
      </c>
      <c r="H1545">
        <v>12194</v>
      </c>
    </row>
    <row r="1546" spans="1:8">
      <c r="A1546">
        <v>1545</v>
      </c>
      <c r="B1546">
        <v>41</v>
      </c>
      <c r="C1546" t="s">
        <v>184</v>
      </c>
      <c r="D1546" t="s">
        <v>1413</v>
      </c>
      <c r="E1546" t="s">
        <v>1280</v>
      </c>
      <c r="F1546" t="s">
        <v>48</v>
      </c>
      <c r="G1546">
        <v>491</v>
      </c>
      <c r="H1546">
        <v>12194</v>
      </c>
    </row>
    <row r="1547" spans="1:8">
      <c r="A1547">
        <v>1546</v>
      </c>
      <c r="B1547">
        <v>41</v>
      </c>
      <c r="C1547" t="s">
        <v>184</v>
      </c>
      <c r="D1547" t="s">
        <v>1413</v>
      </c>
      <c r="E1547" t="s">
        <v>1280</v>
      </c>
      <c r="F1547" t="s">
        <v>49</v>
      </c>
      <c r="G1547">
        <v>1184</v>
      </c>
      <c r="H1547">
        <v>12194</v>
      </c>
    </row>
    <row r="1548" spans="1:8">
      <c r="A1548">
        <v>1547</v>
      </c>
      <c r="B1548">
        <v>41</v>
      </c>
      <c r="C1548" t="s">
        <v>184</v>
      </c>
      <c r="D1548" t="s">
        <v>1413</v>
      </c>
      <c r="E1548" t="s">
        <v>1280</v>
      </c>
      <c r="F1548" t="s">
        <v>50</v>
      </c>
      <c r="G1548">
        <v>820</v>
      </c>
      <c r="H1548">
        <v>12194</v>
      </c>
    </row>
    <row r="1549" spans="1:8">
      <c r="A1549">
        <v>1548</v>
      </c>
      <c r="B1549">
        <v>41</v>
      </c>
      <c r="C1549" t="s">
        <v>184</v>
      </c>
      <c r="D1549" t="s">
        <v>1413</v>
      </c>
      <c r="E1549" t="s">
        <v>1280</v>
      </c>
      <c r="F1549" t="s">
        <v>51</v>
      </c>
      <c r="G1549">
        <v>306</v>
      </c>
      <c r="H1549">
        <v>12194</v>
      </c>
    </row>
    <row r="1550" spans="1:8">
      <c r="A1550">
        <v>1549</v>
      </c>
      <c r="B1550">
        <v>41</v>
      </c>
      <c r="C1550" t="s">
        <v>184</v>
      </c>
      <c r="D1550" t="s">
        <v>1413</v>
      </c>
      <c r="E1550" t="s">
        <v>1280</v>
      </c>
      <c r="F1550" t="s">
        <v>52</v>
      </c>
      <c r="G1550">
        <v>350</v>
      </c>
      <c r="H1550">
        <v>12194</v>
      </c>
    </row>
    <row r="1551" spans="1:8">
      <c r="A1551">
        <v>1550</v>
      </c>
      <c r="B1551">
        <v>41</v>
      </c>
      <c r="C1551" t="s">
        <v>184</v>
      </c>
      <c r="D1551" t="s">
        <v>1413</v>
      </c>
      <c r="E1551" t="s">
        <v>1280</v>
      </c>
      <c r="F1551" t="s">
        <v>1272</v>
      </c>
      <c r="G1551">
        <v>270</v>
      </c>
      <c r="H1551">
        <v>12194</v>
      </c>
    </row>
    <row r="1552" spans="1:8">
      <c r="A1552">
        <v>1551</v>
      </c>
      <c r="B1552">
        <v>41</v>
      </c>
      <c r="C1552" t="s">
        <v>184</v>
      </c>
      <c r="D1552" t="s">
        <v>1413</v>
      </c>
      <c r="E1552" t="s">
        <v>1281</v>
      </c>
      <c r="F1552" t="s">
        <v>48</v>
      </c>
      <c r="G1552">
        <v>53</v>
      </c>
      <c r="H1552">
        <v>12194</v>
      </c>
    </row>
    <row r="1553" spans="1:8">
      <c r="A1553">
        <v>1552</v>
      </c>
      <c r="B1553">
        <v>41</v>
      </c>
      <c r="C1553" t="s">
        <v>184</v>
      </c>
      <c r="D1553" t="s">
        <v>1413</v>
      </c>
      <c r="E1553" t="s">
        <v>1281</v>
      </c>
      <c r="F1553" t="s">
        <v>49</v>
      </c>
      <c r="G1553">
        <v>62</v>
      </c>
      <c r="H1553">
        <v>12194</v>
      </c>
    </row>
    <row r="1554" spans="1:8">
      <c r="A1554">
        <v>1553</v>
      </c>
      <c r="B1554">
        <v>41</v>
      </c>
      <c r="C1554" t="s">
        <v>184</v>
      </c>
      <c r="D1554" t="s">
        <v>1413</v>
      </c>
      <c r="E1554" t="s">
        <v>1281</v>
      </c>
      <c r="F1554" t="s">
        <v>50</v>
      </c>
      <c r="G1554">
        <v>170</v>
      </c>
      <c r="H1554">
        <v>12194</v>
      </c>
    </row>
    <row r="1555" spans="1:8">
      <c r="A1555">
        <v>1554</v>
      </c>
      <c r="B1555">
        <v>41</v>
      </c>
      <c r="C1555" t="s">
        <v>184</v>
      </c>
      <c r="D1555" t="s">
        <v>1413</v>
      </c>
      <c r="E1555" t="s">
        <v>1281</v>
      </c>
      <c r="F1555" t="s">
        <v>51</v>
      </c>
      <c r="G1555">
        <v>225</v>
      </c>
      <c r="H1555">
        <v>12194</v>
      </c>
    </row>
    <row r="1556" spans="1:8">
      <c r="A1556">
        <v>1555</v>
      </c>
      <c r="B1556">
        <v>41</v>
      </c>
      <c r="C1556" t="s">
        <v>184</v>
      </c>
      <c r="D1556" t="s">
        <v>1413</v>
      </c>
      <c r="E1556" t="s">
        <v>1281</v>
      </c>
      <c r="F1556" t="s">
        <v>52</v>
      </c>
      <c r="G1556">
        <v>1438</v>
      </c>
      <c r="H1556">
        <v>12194</v>
      </c>
    </row>
    <row r="1557" spans="1:8">
      <c r="A1557">
        <v>1556</v>
      </c>
      <c r="B1557">
        <v>41</v>
      </c>
      <c r="C1557" t="s">
        <v>184</v>
      </c>
      <c r="D1557" t="s">
        <v>1413</v>
      </c>
      <c r="E1557" t="s">
        <v>1281</v>
      </c>
      <c r="F1557" t="s">
        <v>1272</v>
      </c>
      <c r="G1557">
        <v>5404</v>
      </c>
      <c r="H1557">
        <v>12194</v>
      </c>
    </row>
    <row r="1558" spans="1:8">
      <c r="A1558">
        <v>1557</v>
      </c>
      <c r="B1558">
        <v>41</v>
      </c>
      <c r="C1558" t="s">
        <v>184</v>
      </c>
      <c r="D1558" t="s">
        <v>1413</v>
      </c>
      <c r="E1558" t="s">
        <v>45</v>
      </c>
      <c r="F1558" t="s">
        <v>48</v>
      </c>
      <c r="G1558">
        <v>4</v>
      </c>
      <c r="H1558">
        <v>12194</v>
      </c>
    </row>
    <row r="1559" spans="1:8">
      <c r="A1559">
        <v>1558</v>
      </c>
      <c r="B1559">
        <v>41</v>
      </c>
      <c r="C1559" t="s">
        <v>184</v>
      </c>
      <c r="D1559" t="s">
        <v>1413</v>
      </c>
      <c r="E1559" t="s">
        <v>45</v>
      </c>
      <c r="F1559" t="s">
        <v>49</v>
      </c>
      <c r="G1559">
        <v>1</v>
      </c>
      <c r="H1559">
        <v>12194</v>
      </c>
    </row>
    <row r="1560" spans="1:8">
      <c r="A1560">
        <v>1559</v>
      </c>
      <c r="B1560">
        <v>41</v>
      </c>
      <c r="C1560" t="s">
        <v>184</v>
      </c>
      <c r="D1560" t="s">
        <v>1413</v>
      </c>
      <c r="E1560" t="s">
        <v>45</v>
      </c>
      <c r="F1560" t="s">
        <v>51</v>
      </c>
      <c r="G1560">
        <v>4</v>
      </c>
      <c r="H1560">
        <v>12194</v>
      </c>
    </row>
    <row r="1561" spans="1:8">
      <c r="A1561">
        <v>1560</v>
      </c>
      <c r="B1561">
        <v>41</v>
      </c>
      <c r="C1561" t="s">
        <v>184</v>
      </c>
      <c r="D1561" t="s">
        <v>1413</v>
      </c>
      <c r="E1561" t="s">
        <v>45</v>
      </c>
      <c r="F1561" t="s">
        <v>52</v>
      </c>
      <c r="G1561">
        <v>2</v>
      </c>
      <c r="H1561">
        <v>12194</v>
      </c>
    </row>
    <row r="1562" spans="1:8">
      <c r="A1562">
        <v>1561</v>
      </c>
      <c r="B1562">
        <v>41</v>
      </c>
      <c r="C1562" t="s">
        <v>184</v>
      </c>
      <c r="D1562" t="s">
        <v>1413</v>
      </c>
      <c r="E1562" t="s">
        <v>45</v>
      </c>
      <c r="F1562" t="s">
        <v>1272</v>
      </c>
      <c r="G1562">
        <v>17</v>
      </c>
      <c r="H1562">
        <v>12194</v>
      </c>
    </row>
    <row r="1563" spans="1:8">
      <c r="A1563">
        <v>1562</v>
      </c>
      <c r="B1563">
        <v>41</v>
      </c>
      <c r="C1563" t="s">
        <v>184</v>
      </c>
      <c r="D1563" t="s">
        <v>3582</v>
      </c>
      <c r="E1563" t="s">
        <v>1280</v>
      </c>
      <c r="F1563" t="s">
        <v>49</v>
      </c>
      <c r="G1563">
        <v>2</v>
      </c>
      <c r="H1563">
        <v>35</v>
      </c>
    </row>
    <row r="1564" spans="1:8">
      <c r="A1564">
        <v>1563</v>
      </c>
      <c r="B1564">
        <v>41</v>
      </c>
      <c r="C1564" t="s">
        <v>184</v>
      </c>
      <c r="D1564" t="s">
        <v>3582</v>
      </c>
      <c r="E1564" t="s">
        <v>1280</v>
      </c>
      <c r="F1564" t="s">
        <v>50</v>
      </c>
      <c r="G1564">
        <v>2</v>
      </c>
      <c r="H1564">
        <v>35</v>
      </c>
    </row>
    <row r="1565" spans="1:8">
      <c r="A1565">
        <v>1564</v>
      </c>
      <c r="B1565">
        <v>41</v>
      </c>
      <c r="C1565" t="s">
        <v>184</v>
      </c>
      <c r="D1565" t="s">
        <v>3582</v>
      </c>
      <c r="E1565" t="s">
        <v>1280</v>
      </c>
      <c r="F1565" t="s">
        <v>51</v>
      </c>
      <c r="G1565">
        <v>1</v>
      </c>
      <c r="H1565">
        <v>35</v>
      </c>
    </row>
    <row r="1566" spans="1:8">
      <c r="A1566">
        <v>1565</v>
      </c>
      <c r="B1566">
        <v>41</v>
      </c>
      <c r="C1566" t="s">
        <v>184</v>
      </c>
      <c r="D1566" t="s">
        <v>3582</v>
      </c>
      <c r="E1566" t="s">
        <v>1280</v>
      </c>
      <c r="F1566" t="s">
        <v>52</v>
      </c>
      <c r="G1566">
        <v>2</v>
      </c>
      <c r="H1566">
        <v>35</v>
      </c>
    </row>
    <row r="1567" spans="1:8">
      <c r="A1567">
        <v>1566</v>
      </c>
      <c r="B1567">
        <v>41</v>
      </c>
      <c r="C1567" t="s">
        <v>184</v>
      </c>
      <c r="D1567" t="s">
        <v>3582</v>
      </c>
      <c r="E1567" t="s">
        <v>1280</v>
      </c>
      <c r="F1567" t="s">
        <v>1272</v>
      </c>
      <c r="G1567">
        <v>1</v>
      </c>
      <c r="H1567">
        <v>35</v>
      </c>
    </row>
    <row r="1568" spans="1:8">
      <c r="A1568">
        <v>1567</v>
      </c>
      <c r="B1568">
        <v>41</v>
      </c>
      <c r="C1568" t="s">
        <v>184</v>
      </c>
      <c r="D1568" t="s">
        <v>3582</v>
      </c>
      <c r="E1568" t="s">
        <v>1281</v>
      </c>
      <c r="F1568" t="s">
        <v>52</v>
      </c>
      <c r="G1568">
        <v>4</v>
      </c>
      <c r="H1568">
        <v>35</v>
      </c>
    </row>
    <row r="1569" spans="1:8">
      <c r="A1569">
        <v>1568</v>
      </c>
      <c r="B1569">
        <v>41</v>
      </c>
      <c r="C1569" t="s">
        <v>184</v>
      </c>
      <c r="D1569" t="s">
        <v>3582</v>
      </c>
      <c r="E1569" t="s">
        <v>1281</v>
      </c>
      <c r="F1569" t="s">
        <v>1272</v>
      </c>
      <c r="G1569">
        <v>22</v>
      </c>
      <c r="H1569">
        <v>35</v>
      </c>
    </row>
    <row r="1570" spans="1:8">
      <c r="A1570">
        <v>1569</v>
      </c>
      <c r="B1570">
        <v>41</v>
      </c>
      <c r="C1570" t="s">
        <v>184</v>
      </c>
      <c r="D1570" t="s">
        <v>3582</v>
      </c>
      <c r="E1570" t="s">
        <v>45</v>
      </c>
      <c r="F1570" t="s">
        <v>52</v>
      </c>
      <c r="G1570">
        <v>1</v>
      </c>
      <c r="H1570">
        <v>35</v>
      </c>
    </row>
    <row r="1571" spans="1:8">
      <c r="A1571">
        <v>1570</v>
      </c>
      <c r="B1571">
        <v>41</v>
      </c>
      <c r="C1571" t="s">
        <v>184</v>
      </c>
      <c r="D1571" t="s">
        <v>3583</v>
      </c>
      <c r="E1571" t="s">
        <v>3706</v>
      </c>
      <c r="F1571" t="s">
        <v>249</v>
      </c>
      <c r="G1571">
        <v>2</v>
      </c>
      <c r="H1571">
        <v>43</v>
      </c>
    </row>
    <row r="1572" spans="1:8">
      <c r="A1572">
        <v>1571</v>
      </c>
      <c r="B1572">
        <v>41</v>
      </c>
      <c r="C1572" t="s">
        <v>184</v>
      </c>
      <c r="D1572" t="s">
        <v>3583</v>
      </c>
      <c r="E1572" t="s">
        <v>1280</v>
      </c>
      <c r="F1572" t="s">
        <v>48</v>
      </c>
      <c r="G1572">
        <v>2</v>
      </c>
      <c r="H1572">
        <v>43</v>
      </c>
    </row>
    <row r="1573" spans="1:8">
      <c r="A1573">
        <v>1572</v>
      </c>
      <c r="B1573">
        <v>41</v>
      </c>
      <c r="C1573" t="s">
        <v>184</v>
      </c>
      <c r="D1573" t="s">
        <v>3583</v>
      </c>
      <c r="E1573" t="s">
        <v>1280</v>
      </c>
      <c r="F1573" t="s">
        <v>51</v>
      </c>
      <c r="G1573">
        <v>1</v>
      </c>
      <c r="H1573">
        <v>43</v>
      </c>
    </row>
    <row r="1574" spans="1:8">
      <c r="A1574">
        <v>1573</v>
      </c>
      <c r="B1574">
        <v>41</v>
      </c>
      <c r="C1574" t="s">
        <v>184</v>
      </c>
      <c r="D1574" t="s">
        <v>3583</v>
      </c>
      <c r="E1574" t="s">
        <v>1280</v>
      </c>
      <c r="F1574" t="s">
        <v>52</v>
      </c>
      <c r="G1574">
        <v>2</v>
      </c>
      <c r="H1574">
        <v>43</v>
      </c>
    </row>
    <row r="1575" spans="1:8">
      <c r="A1575">
        <v>1574</v>
      </c>
      <c r="B1575">
        <v>41</v>
      </c>
      <c r="C1575" t="s">
        <v>184</v>
      </c>
      <c r="D1575" t="s">
        <v>3583</v>
      </c>
      <c r="E1575" t="s">
        <v>1280</v>
      </c>
      <c r="F1575" t="s">
        <v>1272</v>
      </c>
      <c r="G1575">
        <v>5</v>
      </c>
      <c r="H1575">
        <v>43</v>
      </c>
    </row>
    <row r="1576" spans="1:8">
      <c r="A1576">
        <v>1575</v>
      </c>
      <c r="B1576">
        <v>41</v>
      </c>
      <c r="C1576" t="s">
        <v>184</v>
      </c>
      <c r="D1576" t="s">
        <v>3583</v>
      </c>
      <c r="E1576" t="s">
        <v>1281</v>
      </c>
      <c r="F1576" t="s">
        <v>49</v>
      </c>
      <c r="G1576">
        <v>1</v>
      </c>
      <c r="H1576">
        <v>43</v>
      </c>
    </row>
    <row r="1577" spans="1:8">
      <c r="A1577">
        <v>1576</v>
      </c>
      <c r="B1577">
        <v>41</v>
      </c>
      <c r="C1577" t="s">
        <v>184</v>
      </c>
      <c r="D1577" t="s">
        <v>3583</v>
      </c>
      <c r="E1577" t="s">
        <v>1281</v>
      </c>
      <c r="F1577" t="s">
        <v>52</v>
      </c>
      <c r="G1577">
        <v>6</v>
      </c>
      <c r="H1577">
        <v>43</v>
      </c>
    </row>
    <row r="1578" spans="1:8">
      <c r="A1578">
        <v>1577</v>
      </c>
      <c r="B1578">
        <v>41</v>
      </c>
      <c r="C1578" t="s">
        <v>184</v>
      </c>
      <c r="D1578" t="s">
        <v>3583</v>
      </c>
      <c r="E1578" t="s">
        <v>1281</v>
      </c>
      <c r="F1578" t="s">
        <v>1272</v>
      </c>
      <c r="G1578">
        <v>23</v>
      </c>
      <c r="H1578">
        <v>43</v>
      </c>
    </row>
    <row r="1579" spans="1:8">
      <c r="A1579">
        <v>1578</v>
      </c>
      <c r="B1579">
        <v>41</v>
      </c>
      <c r="C1579" t="s">
        <v>184</v>
      </c>
      <c r="D1579" t="s">
        <v>3583</v>
      </c>
      <c r="E1579" t="s">
        <v>45</v>
      </c>
      <c r="F1579" t="s">
        <v>1272</v>
      </c>
      <c r="G1579">
        <v>1</v>
      </c>
      <c r="H1579">
        <v>43</v>
      </c>
    </row>
    <row r="1580" spans="1:8">
      <c r="A1580">
        <v>1579</v>
      </c>
      <c r="B1580">
        <v>41</v>
      </c>
      <c r="C1580" t="s">
        <v>184</v>
      </c>
      <c r="D1580" t="s">
        <v>3584</v>
      </c>
      <c r="E1580" t="s">
        <v>3706</v>
      </c>
      <c r="F1580" t="s">
        <v>249</v>
      </c>
      <c r="G1580">
        <v>1</v>
      </c>
      <c r="H1580">
        <v>29</v>
      </c>
    </row>
    <row r="1581" spans="1:8">
      <c r="A1581">
        <v>1580</v>
      </c>
      <c r="B1581">
        <v>41</v>
      </c>
      <c r="C1581" t="s">
        <v>184</v>
      </c>
      <c r="D1581" t="s">
        <v>3584</v>
      </c>
      <c r="E1581" t="s">
        <v>1280</v>
      </c>
      <c r="F1581" t="s">
        <v>52</v>
      </c>
      <c r="G1581">
        <v>1</v>
      </c>
      <c r="H1581">
        <v>29</v>
      </c>
    </row>
    <row r="1582" spans="1:8">
      <c r="A1582">
        <v>1581</v>
      </c>
      <c r="B1582">
        <v>41</v>
      </c>
      <c r="C1582" t="s">
        <v>184</v>
      </c>
      <c r="D1582" t="s">
        <v>3584</v>
      </c>
      <c r="E1582" t="s">
        <v>1280</v>
      </c>
      <c r="F1582" t="s">
        <v>1272</v>
      </c>
      <c r="G1582">
        <v>4</v>
      </c>
      <c r="H1582">
        <v>29</v>
      </c>
    </row>
    <row r="1583" spans="1:8">
      <c r="A1583">
        <v>1582</v>
      </c>
      <c r="B1583">
        <v>41</v>
      </c>
      <c r="C1583" t="s">
        <v>184</v>
      </c>
      <c r="D1583" t="s">
        <v>3584</v>
      </c>
      <c r="E1583" t="s">
        <v>1281</v>
      </c>
      <c r="F1583" t="s">
        <v>52</v>
      </c>
      <c r="G1583">
        <v>3</v>
      </c>
      <c r="H1583">
        <v>29</v>
      </c>
    </row>
    <row r="1584" spans="1:8">
      <c r="A1584">
        <v>1583</v>
      </c>
      <c r="B1584">
        <v>41</v>
      </c>
      <c r="C1584" t="s">
        <v>184</v>
      </c>
      <c r="D1584" t="s">
        <v>3584</v>
      </c>
      <c r="E1584" t="s">
        <v>1281</v>
      </c>
      <c r="F1584" t="s">
        <v>1272</v>
      </c>
      <c r="G1584">
        <v>20</v>
      </c>
      <c r="H1584">
        <v>29</v>
      </c>
    </row>
    <row r="1585" spans="1:8">
      <c r="A1585">
        <v>1584</v>
      </c>
      <c r="B1585">
        <v>41</v>
      </c>
      <c r="C1585" t="s">
        <v>184</v>
      </c>
      <c r="D1585" t="s">
        <v>3585</v>
      </c>
      <c r="E1585" t="s">
        <v>3706</v>
      </c>
      <c r="F1585" t="s">
        <v>249</v>
      </c>
      <c r="G1585">
        <v>313</v>
      </c>
      <c r="H1585">
        <v>5027</v>
      </c>
    </row>
    <row r="1586" spans="1:8">
      <c r="A1586">
        <v>1585</v>
      </c>
      <c r="B1586">
        <v>41</v>
      </c>
      <c r="C1586" t="s">
        <v>184</v>
      </c>
      <c r="D1586" t="s">
        <v>3585</v>
      </c>
      <c r="E1586" t="s">
        <v>3706</v>
      </c>
      <c r="F1586" t="s">
        <v>49</v>
      </c>
      <c r="G1586">
        <v>3</v>
      </c>
      <c r="H1586">
        <v>5027</v>
      </c>
    </row>
    <row r="1587" spans="1:8">
      <c r="A1587">
        <v>1586</v>
      </c>
      <c r="B1587">
        <v>41</v>
      </c>
      <c r="C1587" t="s">
        <v>184</v>
      </c>
      <c r="D1587" t="s">
        <v>3585</v>
      </c>
      <c r="E1587" t="s">
        <v>3706</v>
      </c>
      <c r="F1587" t="s">
        <v>50</v>
      </c>
      <c r="G1587">
        <v>2</v>
      </c>
      <c r="H1587">
        <v>5027</v>
      </c>
    </row>
    <row r="1588" spans="1:8">
      <c r="A1588">
        <v>1587</v>
      </c>
      <c r="B1588">
        <v>41</v>
      </c>
      <c r="C1588" t="s">
        <v>184</v>
      </c>
      <c r="D1588" t="s">
        <v>3585</v>
      </c>
      <c r="E1588" t="s">
        <v>3706</v>
      </c>
      <c r="F1588" t="s">
        <v>52</v>
      </c>
      <c r="G1588">
        <v>11</v>
      </c>
      <c r="H1588">
        <v>5027</v>
      </c>
    </row>
    <row r="1589" spans="1:8">
      <c r="A1589">
        <v>1588</v>
      </c>
      <c r="B1589">
        <v>41</v>
      </c>
      <c r="C1589" t="s">
        <v>184</v>
      </c>
      <c r="D1589" t="s">
        <v>3585</v>
      </c>
      <c r="E1589" t="s">
        <v>3706</v>
      </c>
      <c r="F1589" t="s">
        <v>1272</v>
      </c>
      <c r="G1589">
        <v>40</v>
      </c>
      <c r="H1589">
        <v>5027</v>
      </c>
    </row>
    <row r="1590" spans="1:8">
      <c r="A1590">
        <v>1589</v>
      </c>
      <c r="B1590">
        <v>41</v>
      </c>
      <c r="C1590" t="s">
        <v>184</v>
      </c>
      <c r="D1590" t="s">
        <v>3585</v>
      </c>
      <c r="E1590" t="s">
        <v>1280</v>
      </c>
      <c r="F1590" t="s">
        <v>48</v>
      </c>
      <c r="G1590">
        <v>108</v>
      </c>
      <c r="H1590">
        <v>5027</v>
      </c>
    </row>
    <row r="1591" spans="1:8">
      <c r="A1591">
        <v>1590</v>
      </c>
      <c r="B1591">
        <v>41</v>
      </c>
      <c r="C1591" t="s">
        <v>184</v>
      </c>
      <c r="D1591" t="s">
        <v>3585</v>
      </c>
      <c r="E1591" t="s">
        <v>1280</v>
      </c>
      <c r="F1591" t="s">
        <v>49</v>
      </c>
      <c r="G1591">
        <v>349</v>
      </c>
      <c r="H1591">
        <v>5027</v>
      </c>
    </row>
    <row r="1592" spans="1:8">
      <c r="A1592">
        <v>1591</v>
      </c>
      <c r="B1592">
        <v>41</v>
      </c>
      <c r="C1592" t="s">
        <v>184</v>
      </c>
      <c r="D1592" t="s">
        <v>3585</v>
      </c>
      <c r="E1592" t="s">
        <v>1280</v>
      </c>
      <c r="F1592" t="s">
        <v>50</v>
      </c>
      <c r="G1592">
        <v>292</v>
      </c>
      <c r="H1592">
        <v>5027</v>
      </c>
    </row>
    <row r="1593" spans="1:8">
      <c r="A1593">
        <v>1592</v>
      </c>
      <c r="B1593">
        <v>41</v>
      </c>
      <c r="C1593" t="s">
        <v>184</v>
      </c>
      <c r="D1593" t="s">
        <v>3585</v>
      </c>
      <c r="E1593" t="s">
        <v>1280</v>
      </c>
      <c r="F1593" t="s">
        <v>51</v>
      </c>
      <c r="G1593">
        <v>106</v>
      </c>
      <c r="H1593">
        <v>5027</v>
      </c>
    </row>
    <row r="1594" spans="1:8">
      <c r="A1594">
        <v>1593</v>
      </c>
      <c r="B1594">
        <v>41</v>
      </c>
      <c r="C1594" t="s">
        <v>184</v>
      </c>
      <c r="D1594" t="s">
        <v>3585</v>
      </c>
      <c r="E1594" t="s">
        <v>1280</v>
      </c>
      <c r="F1594" t="s">
        <v>52</v>
      </c>
      <c r="G1594">
        <v>243</v>
      </c>
      <c r="H1594">
        <v>5027</v>
      </c>
    </row>
    <row r="1595" spans="1:8">
      <c r="A1595">
        <v>1594</v>
      </c>
      <c r="B1595">
        <v>41</v>
      </c>
      <c r="C1595" t="s">
        <v>184</v>
      </c>
      <c r="D1595" t="s">
        <v>3585</v>
      </c>
      <c r="E1595" t="s">
        <v>1280</v>
      </c>
      <c r="F1595" t="s">
        <v>1272</v>
      </c>
      <c r="G1595">
        <v>314</v>
      </c>
      <c r="H1595">
        <v>5027</v>
      </c>
    </row>
    <row r="1596" spans="1:8">
      <c r="A1596">
        <v>1595</v>
      </c>
      <c r="B1596">
        <v>41</v>
      </c>
      <c r="C1596" t="s">
        <v>184</v>
      </c>
      <c r="D1596" t="s">
        <v>3585</v>
      </c>
      <c r="E1596" t="s">
        <v>1281</v>
      </c>
      <c r="F1596" t="s">
        <v>48</v>
      </c>
      <c r="G1596">
        <v>7</v>
      </c>
      <c r="H1596">
        <v>5027</v>
      </c>
    </row>
    <row r="1597" spans="1:8">
      <c r="A1597">
        <v>1596</v>
      </c>
      <c r="B1597">
        <v>41</v>
      </c>
      <c r="C1597" t="s">
        <v>184</v>
      </c>
      <c r="D1597" t="s">
        <v>3585</v>
      </c>
      <c r="E1597" t="s">
        <v>1281</v>
      </c>
      <c r="F1597" t="s">
        <v>49</v>
      </c>
      <c r="G1597">
        <v>15</v>
      </c>
      <c r="H1597">
        <v>5027</v>
      </c>
    </row>
    <row r="1598" spans="1:8">
      <c r="A1598">
        <v>1597</v>
      </c>
      <c r="B1598">
        <v>41</v>
      </c>
      <c r="C1598" t="s">
        <v>184</v>
      </c>
      <c r="D1598" t="s">
        <v>3585</v>
      </c>
      <c r="E1598" t="s">
        <v>1281</v>
      </c>
      <c r="F1598" t="s">
        <v>50</v>
      </c>
      <c r="G1598">
        <v>32</v>
      </c>
      <c r="H1598">
        <v>5027</v>
      </c>
    </row>
    <row r="1599" spans="1:8">
      <c r="A1599">
        <v>1598</v>
      </c>
      <c r="B1599">
        <v>41</v>
      </c>
      <c r="C1599" t="s">
        <v>184</v>
      </c>
      <c r="D1599" t="s">
        <v>3585</v>
      </c>
      <c r="E1599" t="s">
        <v>1281</v>
      </c>
      <c r="F1599" t="s">
        <v>51</v>
      </c>
      <c r="G1599">
        <v>36</v>
      </c>
      <c r="H1599">
        <v>5027</v>
      </c>
    </row>
    <row r="1600" spans="1:8">
      <c r="A1600">
        <v>1599</v>
      </c>
      <c r="B1600">
        <v>41</v>
      </c>
      <c r="C1600" t="s">
        <v>184</v>
      </c>
      <c r="D1600" t="s">
        <v>3585</v>
      </c>
      <c r="E1600" t="s">
        <v>1281</v>
      </c>
      <c r="F1600" t="s">
        <v>52</v>
      </c>
      <c r="G1600">
        <v>462</v>
      </c>
      <c r="H1600">
        <v>5027</v>
      </c>
    </row>
    <row r="1601" spans="1:8">
      <c r="A1601">
        <v>1600</v>
      </c>
      <c r="B1601">
        <v>41</v>
      </c>
      <c r="C1601" t="s">
        <v>184</v>
      </c>
      <c r="D1601" t="s">
        <v>3585</v>
      </c>
      <c r="E1601" t="s">
        <v>1281</v>
      </c>
      <c r="F1601" t="s">
        <v>1272</v>
      </c>
      <c r="G1601">
        <v>2656</v>
      </c>
      <c r="H1601">
        <v>5027</v>
      </c>
    </row>
    <row r="1602" spans="1:8">
      <c r="A1602">
        <v>1601</v>
      </c>
      <c r="B1602">
        <v>41</v>
      </c>
      <c r="C1602" t="s">
        <v>184</v>
      </c>
      <c r="D1602" t="s">
        <v>3585</v>
      </c>
      <c r="E1602" t="s">
        <v>45</v>
      </c>
      <c r="F1602" t="s">
        <v>48</v>
      </c>
      <c r="G1602">
        <v>25</v>
      </c>
      <c r="H1602">
        <v>5027</v>
      </c>
    </row>
    <row r="1603" spans="1:8">
      <c r="A1603">
        <v>1602</v>
      </c>
      <c r="B1603">
        <v>41</v>
      </c>
      <c r="C1603" t="s">
        <v>184</v>
      </c>
      <c r="D1603" t="s">
        <v>3585</v>
      </c>
      <c r="E1603" t="s">
        <v>45</v>
      </c>
      <c r="F1603" t="s">
        <v>50</v>
      </c>
      <c r="G1603">
        <v>1</v>
      </c>
      <c r="H1603">
        <v>5027</v>
      </c>
    </row>
    <row r="1604" spans="1:8">
      <c r="A1604">
        <v>1603</v>
      </c>
      <c r="B1604">
        <v>41</v>
      </c>
      <c r="C1604" t="s">
        <v>184</v>
      </c>
      <c r="D1604" t="s">
        <v>3585</v>
      </c>
      <c r="E1604" t="s">
        <v>45</v>
      </c>
      <c r="F1604" t="s">
        <v>51</v>
      </c>
      <c r="G1604">
        <v>2</v>
      </c>
      <c r="H1604">
        <v>5027</v>
      </c>
    </row>
    <row r="1605" spans="1:8">
      <c r="A1605">
        <v>1604</v>
      </c>
      <c r="B1605">
        <v>41</v>
      </c>
      <c r="C1605" t="s">
        <v>184</v>
      </c>
      <c r="D1605" t="s">
        <v>3585</v>
      </c>
      <c r="E1605" t="s">
        <v>45</v>
      </c>
      <c r="F1605" t="s">
        <v>52</v>
      </c>
      <c r="G1605">
        <v>2</v>
      </c>
      <c r="H1605">
        <v>5027</v>
      </c>
    </row>
    <row r="1606" spans="1:8">
      <c r="A1606">
        <v>1605</v>
      </c>
      <c r="B1606">
        <v>41</v>
      </c>
      <c r="C1606" t="s">
        <v>184</v>
      </c>
      <c r="D1606" t="s">
        <v>3585</v>
      </c>
      <c r="E1606" t="s">
        <v>45</v>
      </c>
      <c r="F1606" t="s">
        <v>1272</v>
      </c>
      <c r="G1606">
        <v>8</v>
      </c>
      <c r="H1606">
        <v>5027</v>
      </c>
    </row>
    <row r="1607" spans="1:8">
      <c r="A1607">
        <v>1606</v>
      </c>
      <c r="B1607">
        <v>41</v>
      </c>
      <c r="C1607" t="s">
        <v>184</v>
      </c>
      <c r="D1607" t="s">
        <v>3586</v>
      </c>
      <c r="E1607" t="s">
        <v>3706</v>
      </c>
      <c r="F1607" t="s">
        <v>249</v>
      </c>
      <c r="G1607">
        <v>78329</v>
      </c>
      <c r="H1607">
        <v>981886</v>
      </c>
    </row>
    <row r="1608" spans="1:8">
      <c r="A1608">
        <v>1607</v>
      </c>
      <c r="B1608">
        <v>41</v>
      </c>
      <c r="C1608" t="s">
        <v>184</v>
      </c>
      <c r="D1608" t="s">
        <v>3586</v>
      </c>
      <c r="E1608" t="s">
        <v>3706</v>
      </c>
      <c r="F1608" t="s">
        <v>48</v>
      </c>
      <c r="G1608">
        <v>41</v>
      </c>
      <c r="H1608">
        <v>981886</v>
      </c>
    </row>
    <row r="1609" spans="1:8">
      <c r="A1609">
        <v>1608</v>
      </c>
      <c r="B1609">
        <v>41</v>
      </c>
      <c r="C1609" t="s">
        <v>184</v>
      </c>
      <c r="D1609" t="s">
        <v>3586</v>
      </c>
      <c r="E1609" t="s">
        <v>3706</v>
      </c>
      <c r="F1609" t="s">
        <v>49</v>
      </c>
      <c r="G1609">
        <v>176</v>
      </c>
      <c r="H1609">
        <v>981886</v>
      </c>
    </row>
    <row r="1610" spans="1:8">
      <c r="A1610">
        <v>1609</v>
      </c>
      <c r="B1610">
        <v>41</v>
      </c>
      <c r="C1610" t="s">
        <v>184</v>
      </c>
      <c r="D1610" t="s">
        <v>3586</v>
      </c>
      <c r="E1610" t="s">
        <v>3706</v>
      </c>
      <c r="F1610" t="s">
        <v>50</v>
      </c>
      <c r="G1610">
        <v>569</v>
      </c>
      <c r="H1610">
        <v>981886</v>
      </c>
    </row>
    <row r="1611" spans="1:8">
      <c r="A1611">
        <v>1610</v>
      </c>
      <c r="B1611">
        <v>41</v>
      </c>
      <c r="C1611" t="s">
        <v>184</v>
      </c>
      <c r="D1611" t="s">
        <v>3586</v>
      </c>
      <c r="E1611" t="s">
        <v>3706</v>
      </c>
      <c r="F1611" t="s">
        <v>51</v>
      </c>
      <c r="G1611">
        <v>348</v>
      </c>
      <c r="H1611">
        <v>981886</v>
      </c>
    </row>
    <row r="1612" spans="1:8">
      <c r="A1612">
        <v>1611</v>
      </c>
      <c r="B1612">
        <v>41</v>
      </c>
      <c r="C1612" t="s">
        <v>184</v>
      </c>
      <c r="D1612" t="s">
        <v>3586</v>
      </c>
      <c r="E1612" t="s">
        <v>3706</v>
      </c>
      <c r="F1612" t="s">
        <v>52</v>
      </c>
      <c r="G1612">
        <v>1033</v>
      </c>
      <c r="H1612">
        <v>981886</v>
      </c>
    </row>
    <row r="1613" spans="1:8">
      <c r="A1613">
        <v>1612</v>
      </c>
      <c r="B1613">
        <v>41</v>
      </c>
      <c r="C1613" t="s">
        <v>184</v>
      </c>
      <c r="D1613" t="s">
        <v>3586</v>
      </c>
      <c r="E1613" t="s">
        <v>3706</v>
      </c>
      <c r="F1613" t="s">
        <v>1272</v>
      </c>
      <c r="G1613">
        <v>3381</v>
      </c>
      <c r="H1613">
        <v>981886</v>
      </c>
    </row>
    <row r="1614" spans="1:8">
      <c r="A1614">
        <v>1613</v>
      </c>
      <c r="B1614">
        <v>41</v>
      </c>
      <c r="C1614" t="s">
        <v>184</v>
      </c>
      <c r="D1614" t="s">
        <v>3586</v>
      </c>
      <c r="E1614" t="s">
        <v>1280</v>
      </c>
      <c r="F1614" t="s">
        <v>48</v>
      </c>
      <c r="G1614">
        <v>29331</v>
      </c>
      <c r="H1614">
        <v>981886</v>
      </c>
    </row>
    <row r="1615" spans="1:8">
      <c r="A1615">
        <v>1614</v>
      </c>
      <c r="B1615">
        <v>41</v>
      </c>
      <c r="C1615" t="s">
        <v>184</v>
      </c>
      <c r="D1615" t="s">
        <v>3586</v>
      </c>
      <c r="E1615" t="s">
        <v>1280</v>
      </c>
      <c r="F1615" t="s">
        <v>49</v>
      </c>
      <c r="G1615">
        <v>78909</v>
      </c>
      <c r="H1615">
        <v>981886</v>
      </c>
    </row>
    <row r="1616" spans="1:8">
      <c r="A1616">
        <v>1615</v>
      </c>
      <c r="B1616">
        <v>41</v>
      </c>
      <c r="C1616" t="s">
        <v>184</v>
      </c>
      <c r="D1616" t="s">
        <v>3586</v>
      </c>
      <c r="E1616" t="s">
        <v>1280</v>
      </c>
      <c r="F1616" t="s">
        <v>50</v>
      </c>
      <c r="G1616">
        <v>62944</v>
      </c>
      <c r="H1616">
        <v>981886</v>
      </c>
    </row>
    <row r="1617" spans="1:8">
      <c r="A1617">
        <v>1616</v>
      </c>
      <c r="B1617">
        <v>41</v>
      </c>
      <c r="C1617" t="s">
        <v>184</v>
      </c>
      <c r="D1617" t="s">
        <v>3586</v>
      </c>
      <c r="E1617" t="s">
        <v>1280</v>
      </c>
      <c r="F1617" t="s">
        <v>51</v>
      </c>
      <c r="G1617">
        <v>24830</v>
      </c>
      <c r="H1617">
        <v>981886</v>
      </c>
    </row>
    <row r="1618" spans="1:8">
      <c r="A1618">
        <v>1617</v>
      </c>
      <c r="B1618">
        <v>41</v>
      </c>
      <c r="C1618" t="s">
        <v>184</v>
      </c>
      <c r="D1618" t="s">
        <v>3586</v>
      </c>
      <c r="E1618" t="s">
        <v>1280</v>
      </c>
      <c r="F1618" t="s">
        <v>52</v>
      </c>
      <c r="G1618">
        <v>35384</v>
      </c>
      <c r="H1618">
        <v>981886</v>
      </c>
    </row>
    <row r="1619" spans="1:8">
      <c r="A1619">
        <v>1618</v>
      </c>
      <c r="B1619">
        <v>41</v>
      </c>
      <c r="C1619" t="s">
        <v>184</v>
      </c>
      <c r="D1619" t="s">
        <v>3586</v>
      </c>
      <c r="E1619" t="s">
        <v>1280</v>
      </c>
      <c r="F1619" t="s">
        <v>1272</v>
      </c>
      <c r="G1619">
        <v>25447</v>
      </c>
      <c r="H1619">
        <v>981886</v>
      </c>
    </row>
    <row r="1620" spans="1:8">
      <c r="A1620">
        <v>1619</v>
      </c>
      <c r="B1620">
        <v>41</v>
      </c>
      <c r="C1620" t="s">
        <v>184</v>
      </c>
      <c r="D1620" t="s">
        <v>3586</v>
      </c>
      <c r="E1620" t="s">
        <v>1281</v>
      </c>
      <c r="F1620" t="s">
        <v>48</v>
      </c>
      <c r="G1620">
        <v>2522</v>
      </c>
      <c r="H1620">
        <v>981886</v>
      </c>
    </row>
    <row r="1621" spans="1:8">
      <c r="A1621">
        <v>1620</v>
      </c>
      <c r="B1621">
        <v>41</v>
      </c>
      <c r="C1621" t="s">
        <v>184</v>
      </c>
      <c r="D1621" t="s">
        <v>3586</v>
      </c>
      <c r="E1621" t="s">
        <v>1281</v>
      </c>
      <c r="F1621" t="s">
        <v>49</v>
      </c>
      <c r="G1621">
        <v>3128</v>
      </c>
      <c r="H1621">
        <v>981886</v>
      </c>
    </row>
    <row r="1622" spans="1:8">
      <c r="A1622">
        <v>1621</v>
      </c>
      <c r="B1622">
        <v>41</v>
      </c>
      <c r="C1622" t="s">
        <v>184</v>
      </c>
      <c r="D1622" t="s">
        <v>3586</v>
      </c>
      <c r="E1622" t="s">
        <v>1281</v>
      </c>
      <c r="F1622" t="s">
        <v>50</v>
      </c>
      <c r="G1622">
        <v>9312</v>
      </c>
      <c r="H1622">
        <v>981886</v>
      </c>
    </row>
    <row r="1623" spans="1:8">
      <c r="A1623">
        <v>1622</v>
      </c>
      <c r="B1623">
        <v>41</v>
      </c>
      <c r="C1623" t="s">
        <v>184</v>
      </c>
      <c r="D1623" t="s">
        <v>3586</v>
      </c>
      <c r="E1623" t="s">
        <v>1281</v>
      </c>
      <c r="F1623" t="s">
        <v>51</v>
      </c>
      <c r="G1623">
        <v>12445</v>
      </c>
      <c r="H1623">
        <v>981886</v>
      </c>
    </row>
    <row r="1624" spans="1:8">
      <c r="A1624">
        <v>1623</v>
      </c>
      <c r="B1624">
        <v>41</v>
      </c>
      <c r="C1624" t="s">
        <v>184</v>
      </c>
      <c r="D1624" t="s">
        <v>3586</v>
      </c>
      <c r="E1624" t="s">
        <v>1281</v>
      </c>
      <c r="F1624" t="s">
        <v>52</v>
      </c>
      <c r="G1624">
        <v>85803</v>
      </c>
      <c r="H1624">
        <v>981886</v>
      </c>
    </row>
    <row r="1625" spans="1:8">
      <c r="A1625">
        <v>1624</v>
      </c>
      <c r="B1625">
        <v>41</v>
      </c>
      <c r="C1625" t="s">
        <v>184</v>
      </c>
      <c r="D1625" t="s">
        <v>3586</v>
      </c>
      <c r="E1625" t="s">
        <v>1281</v>
      </c>
      <c r="F1625" t="s">
        <v>1272</v>
      </c>
      <c r="G1625">
        <v>525659</v>
      </c>
      <c r="H1625">
        <v>981886</v>
      </c>
    </row>
    <row r="1626" spans="1:8">
      <c r="A1626">
        <v>1625</v>
      </c>
      <c r="B1626">
        <v>41</v>
      </c>
      <c r="C1626" t="s">
        <v>184</v>
      </c>
      <c r="D1626" t="s">
        <v>3586</v>
      </c>
      <c r="E1626" t="s">
        <v>45</v>
      </c>
      <c r="F1626" t="s">
        <v>48</v>
      </c>
      <c r="G1626">
        <v>1421</v>
      </c>
      <c r="H1626">
        <v>981886</v>
      </c>
    </row>
    <row r="1627" spans="1:8">
      <c r="A1627">
        <v>1626</v>
      </c>
      <c r="B1627">
        <v>41</v>
      </c>
      <c r="C1627" t="s">
        <v>184</v>
      </c>
      <c r="D1627" t="s">
        <v>3586</v>
      </c>
      <c r="E1627" t="s">
        <v>45</v>
      </c>
      <c r="F1627" t="s">
        <v>49</v>
      </c>
      <c r="G1627">
        <v>81</v>
      </c>
      <c r="H1627">
        <v>981886</v>
      </c>
    </row>
    <row r="1628" spans="1:8">
      <c r="A1628">
        <v>1627</v>
      </c>
      <c r="B1628">
        <v>41</v>
      </c>
      <c r="C1628" t="s">
        <v>184</v>
      </c>
      <c r="D1628" t="s">
        <v>3586</v>
      </c>
      <c r="E1628" t="s">
        <v>45</v>
      </c>
      <c r="F1628" t="s">
        <v>50</v>
      </c>
      <c r="G1628">
        <v>36</v>
      </c>
      <c r="H1628">
        <v>981886</v>
      </c>
    </row>
    <row r="1629" spans="1:8">
      <c r="A1629">
        <v>1628</v>
      </c>
      <c r="B1629">
        <v>41</v>
      </c>
      <c r="C1629" t="s">
        <v>184</v>
      </c>
      <c r="D1629" t="s">
        <v>3586</v>
      </c>
      <c r="E1629" t="s">
        <v>45</v>
      </c>
      <c r="F1629" t="s">
        <v>51</v>
      </c>
      <c r="G1629">
        <v>30</v>
      </c>
      <c r="H1629">
        <v>981886</v>
      </c>
    </row>
    <row r="1630" spans="1:8">
      <c r="A1630">
        <v>1629</v>
      </c>
      <c r="B1630">
        <v>41</v>
      </c>
      <c r="C1630" t="s">
        <v>184</v>
      </c>
      <c r="D1630" t="s">
        <v>3586</v>
      </c>
      <c r="E1630" t="s">
        <v>45</v>
      </c>
      <c r="F1630" t="s">
        <v>52</v>
      </c>
      <c r="G1630">
        <v>159</v>
      </c>
      <c r="H1630">
        <v>981886</v>
      </c>
    </row>
    <row r="1631" spans="1:8">
      <c r="A1631">
        <v>1630</v>
      </c>
      <c r="B1631">
        <v>41</v>
      </c>
      <c r="C1631" t="s">
        <v>184</v>
      </c>
      <c r="D1631" t="s">
        <v>3586</v>
      </c>
      <c r="E1631" t="s">
        <v>45</v>
      </c>
      <c r="F1631" t="s">
        <v>1272</v>
      </c>
      <c r="G1631">
        <v>568</v>
      </c>
      <c r="H1631">
        <v>981886</v>
      </c>
    </row>
    <row r="1632" spans="1:8">
      <c r="A1632">
        <v>1631</v>
      </c>
      <c r="B1632">
        <v>41</v>
      </c>
      <c r="C1632" t="s">
        <v>184</v>
      </c>
      <c r="D1632" t="s">
        <v>45</v>
      </c>
      <c r="E1632" t="s">
        <v>3706</v>
      </c>
      <c r="F1632" t="s">
        <v>249</v>
      </c>
      <c r="G1632">
        <v>482</v>
      </c>
    </row>
    <row r="1633" spans="1:7">
      <c r="A1633">
        <v>1632</v>
      </c>
      <c r="B1633">
        <v>41</v>
      </c>
      <c r="C1633" t="s">
        <v>184</v>
      </c>
      <c r="D1633" t="s">
        <v>45</v>
      </c>
      <c r="E1633" t="s">
        <v>3706</v>
      </c>
      <c r="F1633" t="s">
        <v>52</v>
      </c>
      <c r="G1633">
        <v>1772</v>
      </c>
    </row>
    <row r="1634" spans="1:7">
      <c r="A1634">
        <v>1633</v>
      </c>
      <c r="B1634">
        <v>41</v>
      </c>
      <c r="C1634" t="s">
        <v>184</v>
      </c>
      <c r="D1634" t="s">
        <v>45</v>
      </c>
      <c r="E1634" t="s">
        <v>3706</v>
      </c>
      <c r="F1634" t="s">
        <v>1272</v>
      </c>
      <c r="G1634">
        <v>161</v>
      </c>
    </row>
    <row r="1635" spans="1:7">
      <c r="A1635">
        <v>1634</v>
      </c>
      <c r="B1635">
        <v>41</v>
      </c>
      <c r="C1635" t="s">
        <v>184</v>
      </c>
      <c r="D1635" t="s">
        <v>45</v>
      </c>
      <c r="E1635" t="s">
        <v>1280</v>
      </c>
      <c r="F1635" t="s">
        <v>48</v>
      </c>
      <c r="G1635">
        <v>27</v>
      </c>
    </row>
    <row r="1636" spans="1:7">
      <c r="A1636">
        <v>1635</v>
      </c>
      <c r="B1636">
        <v>41</v>
      </c>
      <c r="C1636" t="s">
        <v>184</v>
      </c>
      <c r="D1636" t="s">
        <v>45</v>
      </c>
      <c r="E1636" t="s">
        <v>1280</v>
      </c>
      <c r="F1636" t="s">
        <v>49</v>
      </c>
      <c r="G1636">
        <v>118</v>
      </c>
    </row>
    <row r="1637" spans="1:7">
      <c r="A1637">
        <v>1636</v>
      </c>
      <c r="B1637">
        <v>41</v>
      </c>
      <c r="C1637" t="s">
        <v>184</v>
      </c>
      <c r="D1637" t="s">
        <v>45</v>
      </c>
      <c r="E1637" t="s">
        <v>1280</v>
      </c>
      <c r="F1637" t="s">
        <v>50</v>
      </c>
      <c r="G1637">
        <v>77</v>
      </c>
    </row>
    <row r="1638" spans="1:7">
      <c r="A1638">
        <v>1637</v>
      </c>
      <c r="B1638">
        <v>41</v>
      </c>
      <c r="C1638" t="s">
        <v>184</v>
      </c>
      <c r="D1638" t="s">
        <v>45</v>
      </c>
      <c r="E1638" t="s">
        <v>1280</v>
      </c>
      <c r="F1638" t="s">
        <v>51</v>
      </c>
      <c r="G1638">
        <v>28</v>
      </c>
    </row>
    <row r="1639" spans="1:7">
      <c r="A1639">
        <v>1638</v>
      </c>
      <c r="B1639">
        <v>41</v>
      </c>
      <c r="C1639" t="s">
        <v>184</v>
      </c>
      <c r="D1639" t="s">
        <v>45</v>
      </c>
      <c r="E1639" t="s">
        <v>1280</v>
      </c>
      <c r="F1639" t="s">
        <v>52</v>
      </c>
      <c r="G1639">
        <v>51</v>
      </c>
    </row>
    <row r="1640" spans="1:7">
      <c r="A1640">
        <v>1639</v>
      </c>
      <c r="B1640">
        <v>41</v>
      </c>
      <c r="C1640" t="s">
        <v>184</v>
      </c>
      <c r="D1640" t="s">
        <v>45</v>
      </c>
      <c r="E1640" t="s">
        <v>1280</v>
      </c>
      <c r="F1640" t="s">
        <v>1272</v>
      </c>
      <c r="G1640">
        <v>52</v>
      </c>
    </row>
    <row r="1641" spans="1:7">
      <c r="A1641">
        <v>1640</v>
      </c>
      <c r="B1641">
        <v>41</v>
      </c>
      <c r="C1641" t="s">
        <v>184</v>
      </c>
      <c r="D1641" t="s">
        <v>45</v>
      </c>
      <c r="E1641" t="s">
        <v>1281</v>
      </c>
      <c r="F1641" t="s">
        <v>48</v>
      </c>
      <c r="G1641">
        <v>4</v>
      </c>
    </row>
    <row r="1642" spans="1:7">
      <c r="A1642">
        <v>1641</v>
      </c>
      <c r="B1642">
        <v>41</v>
      </c>
      <c r="C1642" t="s">
        <v>184</v>
      </c>
      <c r="D1642" t="s">
        <v>45</v>
      </c>
      <c r="E1642" t="s">
        <v>1281</v>
      </c>
      <c r="F1642" t="s">
        <v>49</v>
      </c>
      <c r="G1642">
        <v>10</v>
      </c>
    </row>
    <row r="1643" spans="1:7">
      <c r="A1643">
        <v>1642</v>
      </c>
      <c r="B1643">
        <v>41</v>
      </c>
      <c r="C1643" t="s">
        <v>184</v>
      </c>
      <c r="D1643" t="s">
        <v>45</v>
      </c>
      <c r="E1643" t="s">
        <v>1281</v>
      </c>
      <c r="F1643" t="s">
        <v>50</v>
      </c>
      <c r="G1643">
        <v>15</v>
      </c>
    </row>
    <row r="1644" spans="1:7">
      <c r="A1644">
        <v>1643</v>
      </c>
      <c r="B1644">
        <v>41</v>
      </c>
      <c r="C1644" t="s">
        <v>184</v>
      </c>
      <c r="D1644" t="s">
        <v>45</v>
      </c>
      <c r="E1644" t="s">
        <v>1281</v>
      </c>
      <c r="F1644" t="s">
        <v>51</v>
      </c>
      <c r="G1644">
        <v>15</v>
      </c>
    </row>
    <row r="1645" spans="1:7">
      <c r="A1645">
        <v>1644</v>
      </c>
      <c r="B1645">
        <v>41</v>
      </c>
      <c r="C1645" t="s">
        <v>184</v>
      </c>
      <c r="D1645" t="s">
        <v>45</v>
      </c>
      <c r="E1645" t="s">
        <v>1281</v>
      </c>
      <c r="F1645" t="s">
        <v>52</v>
      </c>
      <c r="G1645">
        <v>80</v>
      </c>
    </row>
    <row r="1646" spans="1:7">
      <c r="A1646">
        <v>1645</v>
      </c>
      <c r="B1646">
        <v>41</v>
      </c>
      <c r="C1646" t="s">
        <v>184</v>
      </c>
      <c r="D1646" t="s">
        <v>45</v>
      </c>
      <c r="E1646" t="s">
        <v>1281</v>
      </c>
      <c r="F1646" t="s">
        <v>1272</v>
      </c>
      <c r="G1646">
        <v>599</v>
      </c>
    </row>
    <row r="1647" spans="1:7">
      <c r="A1647">
        <v>1646</v>
      </c>
      <c r="B1647">
        <v>41</v>
      </c>
      <c r="C1647" t="s">
        <v>184</v>
      </c>
      <c r="D1647" t="s">
        <v>45</v>
      </c>
      <c r="E1647" t="s">
        <v>45</v>
      </c>
      <c r="F1647" t="s">
        <v>48</v>
      </c>
      <c r="G1647">
        <v>176</v>
      </c>
    </row>
    <row r="1648" spans="1:7">
      <c r="A1648">
        <v>1647</v>
      </c>
      <c r="B1648">
        <v>41</v>
      </c>
      <c r="C1648" t="s">
        <v>184</v>
      </c>
      <c r="D1648" t="s">
        <v>45</v>
      </c>
      <c r="E1648" t="s">
        <v>45</v>
      </c>
      <c r="F1648" t="s">
        <v>49</v>
      </c>
      <c r="G1648">
        <v>357</v>
      </c>
    </row>
    <row r="1649" spans="1:8">
      <c r="A1649">
        <v>1648</v>
      </c>
      <c r="B1649">
        <v>41</v>
      </c>
      <c r="C1649" t="s">
        <v>184</v>
      </c>
      <c r="D1649" t="s">
        <v>45</v>
      </c>
      <c r="E1649" t="s">
        <v>45</v>
      </c>
      <c r="F1649" t="s">
        <v>50</v>
      </c>
      <c r="G1649">
        <v>329</v>
      </c>
    </row>
    <row r="1650" spans="1:8">
      <c r="A1650">
        <v>1649</v>
      </c>
      <c r="B1650">
        <v>41</v>
      </c>
      <c r="C1650" t="s">
        <v>184</v>
      </c>
      <c r="D1650" t="s">
        <v>45</v>
      </c>
      <c r="E1650" t="s">
        <v>45</v>
      </c>
      <c r="F1650" t="s">
        <v>51</v>
      </c>
      <c r="G1650">
        <v>187</v>
      </c>
    </row>
    <row r="1651" spans="1:8">
      <c r="A1651">
        <v>1650</v>
      </c>
      <c r="B1651">
        <v>41</v>
      </c>
      <c r="C1651" t="s">
        <v>184</v>
      </c>
      <c r="D1651" t="s">
        <v>45</v>
      </c>
      <c r="E1651" t="s">
        <v>45</v>
      </c>
      <c r="F1651" t="s">
        <v>52</v>
      </c>
      <c r="G1651">
        <v>1153</v>
      </c>
    </row>
    <row r="1652" spans="1:8">
      <c r="A1652">
        <v>1651</v>
      </c>
      <c r="B1652">
        <v>41</v>
      </c>
      <c r="C1652" t="s">
        <v>184</v>
      </c>
      <c r="D1652" t="s">
        <v>45</v>
      </c>
      <c r="E1652" t="s">
        <v>45</v>
      </c>
      <c r="F1652" t="s">
        <v>1272</v>
      </c>
      <c r="G1652">
        <v>4641</v>
      </c>
    </row>
    <row r="1653" spans="1:8">
      <c r="A1653">
        <v>1652</v>
      </c>
      <c r="B1653">
        <v>44</v>
      </c>
      <c r="C1653" t="s">
        <v>185</v>
      </c>
      <c r="D1653" t="s">
        <v>1413</v>
      </c>
      <c r="E1653" t="s">
        <v>3706</v>
      </c>
      <c r="F1653" t="s">
        <v>249</v>
      </c>
      <c r="G1653">
        <v>56244</v>
      </c>
      <c r="H1653">
        <v>394683</v>
      </c>
    </row>
    <row r="1654" spans="1:8">
      <c r="A1654">
        <v>1653</v>
      </c>
      <c r="B1654">
        <v>44</v>
      </c>
      <c r="C1654" t="s">
        <v>185</v>
      </c>
      <c r="D1654" t="s">
        <v>1413</v>
      </c>
      <c r="E1654" t="s">
        <v>3706</v>
      </c>
      <c r="F1654" t="s">
        <v>48</v>
      </c>
      <c r="G1654">
        <v>109</v>
      </c>
      <c r="H1654">
        <v>394683</v>
      </c>
    </row>
    <row r="1655" spans="1:8">
      <c r="A1655">
        <v>1654</v>
      </c>
      <c r="B1655">
        <v>44</v>
      </c>
      <c r="C1655" t="s">
        <v>185</v>
      </c>
      <c r="D1655" t="s">
        <v>1413</v>
      </c>
      <c r="E1655" t="s">
        <v>3706</v>
      </c>
      <c r="F1655" t="s">
        <v>49</v>
      </c>
      <c r="G1655">
        <v>781</v>
      </c>
      <c r="H1655">
        <v>394683</v>
      </c>
    </row>
    <row r="1656" spans="1:8">
      <c r="A1656">
        <v>1655</v>
      </c>
      <c r="B1656">
        <v>44</v>
      </c>
      <c r="C1656" t="s">
        <v>185</v>
      </c>
      <c r="D1656" t="s">
        <v>1413</v>
      </c>
      <c r="E1656" t="s">
        <v>3706</v>
      </c>
      <c r="F1656" t="s">
        <v>50</v>
      </c>
      <c r="G1656">
        <v>1769</v>
      </c>
      <c r="H1656">
        <v>394683</v>
      </c>
    </row>
    <row r="1657" spans="1:8">
      <c r="A1657">
        <v>1656</v>
      </c>
      <c r="B1657">
        <v>44</v>
      </c>
      <c r="C1657" t="s">
        <v>185</v>
      </c>
      <c r="D1657" t="s">
        <v>1413</v>
      </c>
      <c r="E1657" t="s">
        <v>3706</v>
      </c>
      <c r="F1657" t="s">
        <v>51</v>
      </c>
      <c r="G1657">
        <v>1008</v>
      </c>
      <c r="H1657">
        <v>394683</v>
      </c>
    </row>
    <row r="1658" spans="1:8">
      <c r="A1658">
        <v>1657</v>
      </c>
      <c r="B1658">
        <v>44</v>
      </c>
      <c r="C1658" t="s">
        <v>185</v>
      </c>
      <c r="D1658" t="s">
        <v>1413</v>
      </c>
      <c r="E1658" t="s">
        <v>3706</v>
      </c>
      <c r="F1658" t="s">
        <v>52</v>
      </c>
      <c r="G1658">
        <v>1071</v>
      </c>
      <c r="H1658">
        <v>394683</v>
      </c>
    </row>
    <row r="1659" spans="1:8">
      <c r="A1659">
        <v>1658</v>
      </c>
      <c r="B1659">
        <v>44</v>
      </c>
      <c r="C1659" t="s">
        <v>185</v>
      </c>
      <c r="D1659" t="s">
        <v>1413</v>
      </c>
      <c r="E1659" t="s">
        <v>3706</v>
      </c>
      <c r="F1659" t="s">
        <v>1272</v>
      </c>
      <c r="G1659">
        <v>58</v>
      </c>
      <c r="H1659">
        <v>394683</v>
      </c>
    </row>
    <row r="1660" spans="1:8">
      <c r="A1660">
        <v>1659</v>
      </c>
      <c r="B1660">
        <v>44</v>
      </c>
      <c r="C1660" t="s">
        <v>185</v>
      </c>
      <c r="D1660" t="s">
        <v>1413</v>
      </c>
      <c r="E1660" t="s">
        <v>1280</v>
      </c>
      <c r="F1660" t="s">
        <v>48</v>
      </c>
      <c r="G1660">
        <v>16793</v>
      </c>
      <c r="H1660">
        <v>394683</v>
      </c>
    </row>
    <row r="1661" spans="1:8">
      <c r="A1661">
        <v>1660</v>
      </c>
      <c r="B1661">
        <v>44</v>
      </c>
      <c r="C1661" t="s">
        <v>185</v>
      </c>
      <c r="D1661" t="s">
        <v>1413</v>
      </c>
      <c r="E1661" t="s">
        <v>1280</v>
      </c>
      <c r="F1661" t="s">
        <v>49</v>
      </c>
      <c r="G1661">
        <v>42343</v>
      </c>
      <c r="H1661">
        <v>394683</v>
      </c>
    </row>
    <row r="1662" spans="1:8">
      <c r="A1662">
        <v>1661</v>
      </c>
      <c r="B1662">
        <v>44</v>
      </c>
      <c r="C1662" t="s">
        <v>185</v>
      </c>
      <c r="D1662" t="s">
        <v>1413</v>
      </c>
      <c r="E1662" t="s">
        <v>1280</v>
      </c>
      <c r="F1662" t="s">
        <v>50</v>
      </c>
      <c r="G1662">
        <v>27740</v>
      </c>
      <c r="H1662">
        <v>394683</v>
      </c>
    </row>
    <row r="1663" spans="1:8">
      <c r="A1663">
        <v>1662</v>
      </c>
      <c r="B1663">
        <v>44</v>
      </c>
      <c r="C1663" t="s">
        <v>185</v>
      </c>
      <c r="D1663" t="s">
        <v>1413</v>
      </c>
      <c r="E1663" t="s">
        <v>1280</v>
      </c>
      <c r="F1663" t="s">
        <v>51</v>
      </c>
      <c r="G1663">
        <v>10480</v>
      </c>
      <c r="H1663">
        <v>394683</v>
      </c>
    </row>
    <row r="1664" spans="1:8">
      <c r="A1664">
        <v>1663</v>
      </c>
      <c r="B1664">
        <v>44</v>
      </c>
      <c r="C1664" t="s">
        <v>185</v>
      </c>
      <c r="D1664" t="s">
        <v>1413</v>
      </c>
      <c r="E1664" t="s">
        <v>1280</v>
      </c>
      <c r="F1664" t="s">
        <v>52</v>
      </c>
      <c r="G1664">
        <v>18682</v>
      </c>
      <c r="H1664">
        <v>394683</v>
      </c>
    </row>
    <row r="1665" spans="1:8">
      <c r="A1665">
        <v>1664</v>
      </c>
      <c r="B1665">
        <v>44</v>
      </c>
      <c r="C1665" t="s">
        <v>185</v>
      </c>
      <c r="D1665" t="s">
        <v>1413</v>
      </c>
      <c r="E1665" t="s">
        <v>1280</v>
      </c>
      <c r="F1665" t="s">
        <v>1272</v>
      </c>
      <c r="G1665">
        <v>18575</v>
      </c>
      <c r="H1665">
        <v>394683</v>
      </c>
    </row>
    <row r="1666" spans="1:8">
      <c r="A1666">
        <v>1665</v>
      </c>
      <c r="B1666">
        <v>44</v>
      </c>
      <c r="C1666" t="s">
        <v>185</v>
      </c>
      <c r="D1666" t="s">
        <v>1413</v>
      </c>
      <c r="E1666" t="s">
        <v>1281</v>
      </c>
      <c r="F1666" t="s">
        <v>48</v>
      </c>
      <c r="G1666">
        <v>6019</v>
      </c>
      <c r="H1666">
        <v>394683</v>
      </c>
    </row>
    <row r="1667" spans="1:8">
      <c r="A1667">
        <v>1666</v>
      </c>
      <c r="B1667">
        <v>44</v>
      </c>
      <c r="C1667" t="s">
        <v>185</v>
      </c>
      <c r="D1667" t="s">
        <v>1413</v>
      </c>
      <c r="E1667" t="s">
        <v>1281</v>
      </c>
      <c r="F1667" t="s">
        <v>49</v>
      </c>
      <c r="G1667">
        <v>9782</v>
      </c>
      <c r="H1667">
        <v>394683</v>
      </c>
    </row>
    <row r="1668" spans="1:8">
      <c r="A1668">
        <v>1667</v>
      </c>
      <c r="B1668">
        <v>44</v>
      </c>
      <c r="C1668" t="s">
        <v>185</v>
      </c>
      <c r="D1668" t="s">
        <v>1413</v>
      </c>
      <c r="E1668" t="s">
        <v>1281</v>
      </c>
      <c r="F1668" t="s">
        <v>50</v>
      </c>
      <c r="G1668">
        <v>8068</v>
      </c>
      <c r="H1668">
        <v>394683</v>
      </c>
    </row>
    <row r="1669" spans="1:8">
      <c r="A1669">
        <v>1668</v>
      </c>
      <c r="B1669">
        <v>44</v>
      </c>
      <c r="C1669" t="s">
        <v>185</v>
      </c>
      <c r="D1669" t="s">
        <v>1413</v>
      </c>
      <c r="E1669" t="s">
        <v>1281</v>
      </c>
      <c r="F1669" t="s">
        <v>51</v>
      </c>
      <c r="G1669">
        <v>6191</v>
      </c>
      <c r="H1669">
        <v>394683</v>
      </c>
    </row>
    <row r="1670" spans="1:8">
      <c r="A1670">
        <v>1669</v>
      </c>
      <c r="B1670">
        <v>44</v>
      </c>
      <c r="C1670" t="s">
        <v>185</v>
      </c>
      <c r="D1670" t="s">
        <v>1413</v>
      </c>
      <c r="E1670" t="s">
        <v>1281</v>
      </c>
      <c r="F1670" t="s">
        <v>52</v>
      </c>
      <c r="G1670">
        <v>35942</v>
      </c>
      <c r="H1670">
        <v>394683</v>
      </c>
    </row>
    <row r="1671" spans="1:8">
      <c r="A1671">
        <v>1670</v>
      </c>
      <c r="B1671">
        <v>44</v>
      </c>
      <c r="C1671" t="s">
        <v>185</v>
      </c>
      <c r="D1671" t="s">
        <v>1413</v>
      </c>
      <c r="E1671" t="s">
        <v>1281</v>
      </c>
      <c r="F1671" t="s">
        <v>1272</v>
      </c>
      <c r="G1671">
        <v>130604</v>
      </c>
      <c r="H1671">
        <v>394683</v>
      </c>
    </row>
    <row r="1672" spans="1:8">
      <c r="A1672">
        <v>1671</v>
      </c>
      <c r="B1672">
        <v>44</v>
      </c>
      <c r="C1672" t="s">
        <v>185</v>
      </c>
      <c r="D1672" t="s">
        <v>1413</v>
      </c>
      <c r="E1672" t="s">
        <v>45</v>
      </c>
      <c r="F1672" t="s">
        <v>48</v>
      </c>
      <c r="G1672">
        <v>749</v>
      </c>
      <c r="H1672">
        <v>394683</v>
      </c>
    </row>
    <row r="1673" spans="1:8">
      <c r="A1673">
        <v>1672</v>
      </c>
      <c r="B1673">
        <v>44</v>
      </c>
      <c r="C1673" t="s">
        <v>185</v>
      </c>
      <c r="D1673" t="s">
        <v>1413</v>
      </c>
      <c r="E1673" t="s">
        <v>45</v>
      </c>
      <c r="F1673" t="s">
        <v>49</v>
      </c>
      <c r="G1673">
        <v>361</v>
      </c>
      <c r="H1673">
        <v>394683</v>
      </c>
    </row>
    <row r="1674" spans="1:8">
      <c r="A1674">
        <v>1673</v>
      </c>
      <c r="B1674">
        <v>44</v>
      </c>
      <c r="C1674" t="s">
        <v>185</v>
      </c>
      <c r="D1674" t="s">
        <v>1413</v>
      </c>
      <c r="E1674" t="s">
        <v>45</v>
      </c>
      <c r="F1674" t="s">
        <v>50</v>
      </c>
      <c r="G1674">
        <v>206</v>
      </c>
      <c r="H1674">
        <v>394683</v>
      </c>
    </row>
    <row r="1675" spans="1:8">
      <c r="A1675">
        <v>1674</v>
      </c>
      <c r="B1675">
        <v>44</v>
      </c>
      <c r="C1675" t="s">
        <v>185</v>
      </c>
      <c r="D1675" t="s">
        <v>1413</v>
      </c>
      <c r="E1675" t="s">
        <v>45</v>
      </c>
      <c r="F1675" t="s">
        <v>51</v>
      </c>
      <c r="G1675">
        <v>87</v>
      </c>
      <c r="H1675">
        <v>394683</v>
      </c>
    </row>
    <row r="1676" spans="1:8">
      <c r="A1676">
        <v>1675</v>
      </c>
      <c r="B1676">
        <v>44</v>
      </c>
      <c r="C1676" t="s">
        <v>185</v>
      </c>
      <c r="D1676" t="s">
        <v>1413</v>
      </c>
      <c r="E1676" t="s">
        <v>45</v>
      </c>
      <c r="F1676" t="s">
        <v>52</v>
      </c>
      <c r="G1676">
        <v>271</v>
      </c>
      <c r="H1676">
        <v>394683</v>
      </c>
    </row>
    <row r="1677" spans="1:8">
      <c r="A1677">
        <v>1676</v>
      </c>
      <c r="B1677">
        <v>44</v>
      </c>
      <c r="C1677" t="s">
        <v>185</v>
      </c>
      <c r="D1677" t="s">
        <v>1413</v>
      </c>
      <c r="E1677" t="s">
        <v>45</v>
      </c>
      <c r="F1677" t="s">
        <v>1272</v>
      </c>
      <c r="G1677">
        <v>750</v>
      </c>
      <c r="H1677">
        <v>394683</v>
      </c>
    </row>
    <row r="1678" spans="1:8">
      <c r="A1678">
        <v>1677</v>
      </c>
      <c r="B1678">
        <v>44</v>
      </c>
      <c r="C1678" t="s">
        <v>185</v>
      </c>
      <c r="D1678" t="s">
        <v>3582</v>
      </c>
      <c r="E1678" t="s">
        <v>3706</v>
      </c>
      <c r="F1678" t="s">
        <v>249</v>
      </c>
      <c r="G1678">
        <v>2</v>
      </c>
      <c r="H1678">
        <v>29</v>
      </c>
    </row>
    <row r="1679" spans="1:8">
      <c r="A1679">
        <v>1678</v>
      </c>
      <c r="B1679">
        <v>44</v>
      </c>
      <c r="C1679" t="s">
        <v>185</v>
      </c>
      <c r="D1679" t="s">
        <v>3582</v>
      </c>
      <c r="E1679" t="s">
        <v>1280</v>
      </c>
      <c r="F1679" t="s">
        <v>48</v>
      </c>
      <c r="G1679">
        <v>1</v>
      </c>
      <c r="H1679">
        <v>29</v>
      </c>
    </row>
    <row r="1680" spans="1:8">
      <c r="A1680">
        <v>1679</v>
      </c>
      <c r="B1680">
        <v>44</v>
      </c>
      <c r="C1680" t="s">
        <v>185</v>
      </c>
      <c r="D1680" t="s">
        <v>3582</v>
      </c>
      <c r="E1680" t="s">
        <v>1280</v>
      </c>
      <c r="F1680" t="s">
        <v>49</v>
      </c>
      <c r="G1680">
        <v>2</v>
      </c>
      <c r="H1680">
        <v>29</v>
      </c>
    </row>
    <row r="1681" spans="1:8">
      <c r="A1681">
        <v>1680</v>
      </c>
      <c r="B1681">
        <v>44</v>
      </c>
      <c r="C1681" t="s">
        <v>185</v>
      </c>
      <c r="D1681" t="s">
        <v>3582</v>
      </c>
      <c r="E1681" t="s">
        <v>1280</v>
      </c>
      <c r="F1681" t="s">
        <v>50</v>
      </c>
      <c r="G1681">
        <v>3</v>
      </c>
      <c r="H1681">
        <v>29</v>
      </c>
    </row>
    <row r="1682" spans="1:8">
      <c r="A1682">
        <v>1681</v>
      </c>
      <c r="B1682">
        <v>44</v>
      </c>
      <c r="C1682" t="s">
        <v>185</v>
      </c>
      <c r="D1682" t="s">
        <v>3582</v>
      </c>
      <c r="E1682" t="s">
        <v>1280</v>
      </c>
      <c r="F1682" t="s">
        <v>51</v>
      </c>
      <c r="G1682">
        <v>2</v>
      </c>
      <c r="H1682">
        <v>29</v>
      </c>
    </row>
    <row r="1683" spans="1:8">
      <c r="A1683">
        <v>1682</v>
      </c>
      <c r="B1683">
        <v>44</v>
      </c>
      <c r="C1683" t="s">
        <v>185</v>
      </c>
      <c r="D1683" t="s">
        <v>3582</v>
      </c>
      <c r="E1683" t="s">
        <v>1280</v>
      </c>
      <c r="F1683" t="s">
        <v>52</v>
      </c>
      <c r="G1683">
        <v>1</v>
      </c>
      <c r="H1683">
        <v>29</v>
      </c>
    </row>
    <row r="1684" spans="1:8">
      <c r="A1684">
        <v>1683</v>
      </c>
      <c r="B1684">
        <v>44</v>
      </c>
      <c r="C1684" t="s">
        <v>185</v>
      </c>
      <c r="D1684" t="s">
        <v>3582</v>
      </c>
      <c r="E1684" t="s">
        <v>1280</v>
      </c>
      <c r="F1684" t="s">
        <v>1272</v>
      </c>
      <c r="G1684">
        <v>3</v>
      </c>
      <c r="H1684">
        <v>29</v>
      </c>
    </row>
    <row r="1685" spans="1:8">
      <c r="A1685">
        <v>1684</v>
      </c>
      <c r="B1685">
        <v>44</v>
      </c>
      <c r="C1685" t="s">
        <v>185</v>
      </c>
      <c r="D1685" t="s">
        <v>3582</v>
      </c>
      <c r="E1685" t="s">
        <v>1281</v>
      </c>
      <c r="F1685" t="s">
        <v>51</v>
      </c>
      <c r="G1685">
        <v>1</v>
      </c>
      <c r="H1685">
        <v>29</v>
      </c>
    </row>
    <row r="1686" spans="1:8">
      <c r="A1686">
        <v>1685</v>
      </c>
      <c r="B1686">
        <v>44</v>
      </c>
      <c r="C1686" t="s">
        <v>185</v>
      </c>
      <c r="D1686" t="s">
        <v>3582</v>
      </c>
      <c r="E1686" t="s">
        <v>1281</v>
      </c>
      <c r="F1686" t="s">
        <v>1272</v>
      </c>
      <c r="G1686">
        <v>12</v>
      </c>
      <c r="H1686">
        <v>29</v>
      </c>
    </row>
    <row r="1687" spans="1:8">
      <c r="A1687">
        <v>1686</v>
      </c>
      <c r="B1687">
        <v>44</v>
      </c>
      <c r="C1687" t="s">
        <v>185</v>
      </c>
      <c r="D1687" t="s">
        <v>3582</v>
      </c>
      <c r="E1687" t="s">
        <v>45</v>
      </c>
      <c r="F1687" t="s">
        <v>52</v>
      </c>
      <c r="G1687">
        <v>1</v>
      </c>
      <c r="H1687">
        <v>29</v>
      </c>
    </row>
    <row r="1688" spans="1:8">
      <c r="A1688">
        <v>1687</v>
      </c>
      <c r="B1688">
        <v>44</v>
      </c>
      <c r="C1688" t="s">
        <v>185</v>
      </c>
      <c r="D1688" t="s">
        <v>3582</v>
      </c>
      <c r="E1688" t="s">
        <v>45</v>
      </c>
      <c r="F1688" t="s">
        <v>1272</v>
      </c>
      <c r="G1688">
        <v>1</v>
      </c>
      <c r="H1688">
        <v>29</v>
      </c>
    </row>
    <row r="1689" spans="1:8">
      <c r="A1689">
        <v>1688</v>
      </c>
      <c r="B1689">
        <v>44</v>
      </c>
      <c r="C1689" t="s">
        <v>185</v>
      </c>
      <c r="D1689" t="s">
        <v>3583</v>
      </c>
      <c r="E1689" t="s">
        <v>3706</v>
      </c>
      <c r="F1689" t="s">
        <v>249</v>
      </c>
      <c r="G1689">
        <v>9</v>
      </c>
      <c r="H1689">
        <v>108</v>
      </c>
    </row>
    <row r="1690" spans="1:8">
      <c r="A1690">
        <v>1689</v>
      </c>
      <c r="B1690">
        <v>44</v>
      </c>
      <c r="C1690" t="s">
        <v>185</v>
      </c>
      <c r="D1690" t="s">
        <v>3583</v>
      </c>
      <c r="E1690" t="s">
        <v>1280</v>
      </c>
      <c r="F1690" t="s">
        <v>48</v>
      </c>
      <c r="G1690">
        <v>3</v>
      </c>
      <c r="H1690">
        <v>108</v>
      </c>
    </row>
    <row r="1691" spans="1:8">
      <c r="A1691">
        <v>1690</v>
      </c>
      <c r="B1691">
        <v>44</v>
      </c>
      <c r="C1691" t="s">
        <v>185</v>
      </c>
      <c r="D1691" t="s">
        <v>3583</v>
      </c>
      <c r="E1691" t="s">
        <v>1280</v>
      </c>
      <c r="F1691" t="s">
        <v>49</v>
      </c>
      <c r="G1691">
        <v>11</v>
      </c>
      <c r="H1691">
        <v>108</v>
      </c>
    </row>
    <row r="1692" spans="1:8">
      <c r="A1692">
        <v>1691</v>
      </c>
      <c r="B1692">
        <v>44</v>
      </c>
      <c r="C1692" t="s">
        <v>185</v>
      </c>
      <c r="D1692" t="s">
        <v>3583</v>
      </c>
      <c r="E1692" t="s">
        <v>1280</v>
      </c>
      <c r="F1692" t="s">
        <v>50</v>
      </c>
      <c r="G1692">
        <v>2</v>
      </c>
      <c r="H1692">
        <v>108</v>
      </c>
    </row>
    <row r="1693" spans="1:8">
      <c r="A1693">
        <v>1692</v>
      </c>
      <c r="B1693">
        <v>44</v>
      </c>
      <c r="C1693" t="s">
        <v>185</v>
      </c>
      <c r="D1693" t="s">
        <v>3583</v>
      </c>
      <c r="E1693" t="s">
        <v>1280</v>
      </c>
      <c r="F1693" t="s">
        <v>52</v>
      </c>
      <c r="G1693">
        <v>8</v>
      </c>
      <c r="H1693">
        <v>108</v>
      </c>
    </row>
    <row r="1694" spans="1:8">
      <c r="A1694">
        <v>1693</v>
      </c>
      <c r="B1694">
        <v>44</v>
      </c>
      <c r="C1694" t="s">
        <v>185</v>
      </c>
      <c r="D1694" t="s">
        <v>3583</v>
      </c>
      <c r="E1694" t="s">
        <v>1280</v>
      </c>
      <c r="F1694" t="s">
        <v>1272</v>
      </c>
      <c r="G1694">
        <v>13</v>
      </c>
      <c r="H1694">
        <v>108</v>
      </c>
    </row>
    <row r="1695" spans="1:8">
      <c r="A1695">
        <v>1694</v>
      </c>
      <c r="B1695">
        <v>44</v>
      </c>
      <c r="C1695" t="s">
        <v>185</v>
      </c>
      <c r="D1695" t="s">
        <v>3583</v>
      </c>
      <c r="E1695" t="s">
        <v>1281</v>
      </c>
      <c r="F1695" t="s">
        <v>50</v>
      </c>
      <c r="G1695">
        <v>2</v>
      </c>
      <c r="H1695">
        <v>108</v>
      </c>
    </row>
    <row r="1696" spans="1:8">
      <c r="A1696">
        <v>1695</v>
      </c>
      <c r="B1696">
        <v>44</v>
      </c>
      <c r="C1696" t="s">
        <v>185</v>
      </c>
      <c r="D1696" t="s">
        <v>3583</v>
      </c>
      <c r="E1696" t="s">
        <v>1281</v>
      </c>
      <c r="F1696" t="s">
        <v>52</v>
      </c>
      <c r="G1696">
        <v>5</v>
      </c>
      <c r="H1696">
        <v>108</v>
      </c>
    </row>
    <row r="1697" spans="1:8">
      <c r="A1697">
        <v>1696</v>
      </c>
      <c r="B1697">
        <v>44</v>
      </c>
      <c r="C1697" t="s">
        <v>185</v>
      </c>
      <c r="D1697" t="s">
        <v>3583</v>
      </c>
      <c r="E1697" t="s">
        <v>1281</v>
      </c>
      <c r="F1697" t="s">
        <v>1272</v>
      </c>
      <c r="G1697">
        <v>53</v>
      </c>
      <c r="H1697">
        <v>108</v>
      </c>
    </row>
    <row r="1698" spans="1:8">
      <c r="A1698">
        <v>1697</v>
      </c>
      <c r="B1698">
        <v>44</v>
      </c>
      <c r="C1698" t="s">
        <v>185</v>
      </c>
      <c r="D1698" t="s">
        <v>3583</v>
      </c>
      <c r="E1698" t="s">
        <v>45</v>
      </c>
      <c r="F1698" t="s">
        <v>1272</v>
      </c>
      <c r="G1698">
        <v>2</v>
      </c>
      <c r="H1698">
        <v>108</v>
      </c>
    </row>
    <row r="1699" spans="1:8">
      <c r="A1699">
        <v>1698</v>
      </c>
      <c r="B1699">
        <v>44</v>
      </c>
      <c r="C1699" t="s">
        <v>185</v>
      </c>
      <c r="D1699" t="s">
        <v>3584</v>
      </c>
      <c r="E1699" t="s">
        <v>3706</v>
      </c>
      <c r="F1699" t="s">
        <v>249</v>
      </c>
      <c r="G1699">
        <v>5</v>
      </c>
      <c r="H1699">
        <v>111</v>
      </c>
    </row>
    <row r="1700" spans="1:8">
      <c r="A1700">
        <v>1699</v>
      </c>
      <c r="B1700">
        <v>44</v>
      </c>
      <c r="C1700" t="s">
        <v>185</v>
      </c>
      <c r="D1700" t="s">
        <v>3584</v>
      </c>
      <c r="E1700" t="s">
        <v>1280</v>
      </c>
      <c r="F1700" t="s">
        <v>48</v>
      </c>
      <c r="G1700">
        <v>1</v>
      </c>
      <c r="H1700">
        <v>111</v>
      </c>
    </row>
    <row r="1701" spans="1:8">
      <c r="A1701">
        <v>1700</v>
      </c>
      <c r="B1701">
        <v>44</v>
      </c>
      <c r="C1701" t="s">
        <v>185</v>
      </c>
      <c r="D1701" t="s">
        <v>3584</v>
      </c>
      <c r="E1701" t="s">
        <v>1280</v>
      </c>
      <c r="F1701" t="s">
        <v>49</v>
      </c>
      <c r="G1701">
        <v>12</v>
      </c>
      <c r="H1701">
        <v>111</v>
      </c>
    </row>
    <row r="1702" spans="1:8">
      <c r="A1702">
        <v>1701</v>
      </c>
      <c r="B1702">
        <v>44</v>
      </c>
      <c r="C1702" t="s">
        <v>185</v>
      </c>
      <c r="D1702" t="s">
        <v>3584</v>
      </c>
      <c r="E1702" t="s">
        <v>1280</v>
      </c>
      <c r="F1702" t="s">
        <v>50</v>
      </c>
      <c r="G1702">
        <v>8</v>
      </c>
      <c r="H1702">
        <v>111</v>
      </c>
    </row>
    <row r="1703" spans="1:8">
      <c r="A1703">
        <v>1702</v>
      </c>
      <c r="B1703">
        <v>44</v>
      </c>
      <c r="C1703" t="s">
        <v>185</v>
      </c>
      <c r="D1703" t="s">
        <v>3584</v>
      </c>
      <c r="E1703" t="s">
        <v>1280</v>
      </c>
      <c r="F1703" t="s">
        <v>52</v>
      </c>
      <c r="G1703">
        <v>8</v>
      </c>
      <c r="H1703">
        <v>111</v>
      </c>
    </row>
    <row r="1704" spans="1:8">
      <c r="A1704">
        <v>1703</v>
      </c>
      <c r="B1704">
        <v>44</v>
      </c>
      <c r="C1704" t="s">
        <v>185</v>
      </c>
      <c r="D1704" t="s">
        <v>3584</v>
      </c>
      <c r="E1704" t="s">
        <v>1280</v>
      </c>
      <c r="F1704" t="s">
        <v>1272</v>
      </c>
      <c r="G1704">
        <v>3</v>
      </c>
      <c r="H1704">
        <v>111</v>
      </c>
    </row>
    <row r="1705" spans="1:8">
      <c r="A1705">
        <v>1704</v>
      </c>
      <c r="B1705">
        <v>44</v>
      </c>
      <c r="C1705" t="s">
        <v>185</v>
      </c>
      <c r="D1705" t="s">
        <v>3584</v>
      </c>
      <c r="E1705" t="s">
        <v>1281</v>
      </c>
      <c r="F1705" t="s">
        <v>52</v>
      </c>
      <c r="G1705">
        <v>6</v>
      </c>
      <c r="H1705">
        <v>111</v>
      </c>
    </row>
    <row r="1706" spans="1:8">
      <c r="A1706">
        <v>1705</v>
      </c>
      <c r="B1706">
        <v>44</v>
      </c>
      <c r="C1706" t="s">
        <v>185</v>
      </c>
      <c r="D1706" t="s">
        <v>3584</v>
      </c>
      <c r="E1706" t="s">
        <v>1281</v>
      </c>
      <c r="F1706" t="s">
        <v>1272</v>
      </c>
      <c r="G1706">
        <v>68</v>
      </c>
      <c r="H1706">
        <v>111</v>
      </c>
    </row>
    <row r="1707" spans="1:8">
      <c r="A1707">
        <v>1706</v>
      </c>
      <c r="B1707">
        <v>44</v>
      </c>
      <c r="C1707" t="s">
        <v>185</v>
      </c>
      <c r="D1707" t="s">
        <v>3585</v>
      </c>
      <c r="E1707" t="s">
        <v>3706</v>
      </c>
      <c r="F1707" t="s">
        <v>249</v>
      </c>
      <c r="G1707">
        <v>4765</v>
      </c>
      <c r="H1707">
        <v>60256</v>
      </c>
    </row>
    <row r="1708" spans="1:8">
      <c r="A1708">
        <v>1707</v>
      </c>
      <c r="B1708">
        <v>44</v>
      </c>
      <c r="C1708" t="s">
        <v>185</v>
      </c>
      <c r="D1708" t="s">
        <v>3585</v>
      </c>
      <c r="E1708" t="s">
        <v>3706</v>
      </c>
      <c r="F1708" t="s">
        <v>49</v>
      </c>
      <c r="G1708">
        <v>1</v>
      </c>
      <c r="H1708">
        <v>60256</v>
      </c>
    </row>
    <row r="1709" spans="1:8">
      <c r="A1709">
        <v>1708</v>
      </c>
      <c r="B1709">
        <v>44</v>
      </c>
      <c r="C1709" t="s">
        <v>185</v>
      </c>
      <c r="D1709" t="s">
        <v>3585</v>
      </c>
      <c r="E1709" t="s">
        <v>3706</v>
      </c>
      <c r="F1709" t="s">
        <v>50</v>
      </c>
      <c r="G1709">
        <v>1</v>
      </c>
      <c r="H1709">
        <v>60256</v>
      </c>
    </row>
    <row r="1710" spans="1:8">
      <c r="A1710">
        <v>1709</v>
      </c>
      <c r="B1710">
        <v>44</v>
      </c>
      <c r="C1710" t="s">
        <v>185</v>
      </c>
      <c r="D1710" t="s">
        <v>3585</v>
      </c>
      <c r="E1710" t="s">
        <v>3706</v>
      </c>
      <c r="F1710" t="s">
        <v>51</v>
      </c>
      <c r="G1710">
        <v>1</v>
      </c>
      <c r="H1710">
        <v>60256</v>
      </c>
    </row>
    <row r="1711" spans="1:8">
      <c r="A1711">
        <v>1710</v>
      </c>
      <c r="B1711">
        <v>44</v>
      </c>
      <c r="C1711" t="s">
        <v>185</v>
      </c>
      <c r="D1711" t="s">
        <v>3585</v>
      </c>
      <c r="E1711" t="s">
        <v>3706</v>
      </c>
      <c r="F1711" t="s">
        <v>1272</v>
      </c>
      <c r="G1711">
        <v>7</v>
      </c>
      <c r="H1711">
        <v>60256</v>
      </c>
    </row>
    <row r="1712" spans="1:8">
      <c r="A1712">
        <v>1711</v>
      </c>
      <c r="B1712">
        <v>44</v>
      </c>
      <c r="C1712" t="s">
        <v>185</v>
      </c>
      <c r="D1712" t="s">
        <v>3585</v>
      </c>
      <c r="E1712" t="s">
        <v>1280</v>
      </c>
      <c r="F1712" t="s">
        <v>48</v>
      </c>
      <c r="G1712">
        <v>1933</v>
      </c>
      <c r="H1712">
        <v>60256</v>
      </c>
    </row>
    <row r="1713" spans="1:8">
      <c r="A1713">
        <v>1712</v>
      </c>
      <c r="B1713">
        <v>44</v>
      </c>
      <c r="C1713" t="s">
        <v>185</v>
      </c>
      <c r="D1713" t="s">
        <v>3585</v>
      </c>
      <c r="E1713" t="s">
        <v>1280</v>
      </c>
      <c r="F1713" t="s">
        <v>49</v>
      </c>
      <c r="G1713">
        <v>5384</v>
      </c>
      <c r="H1713">
        <v>60256</v>
      </c>
    </row>
    <row r="1714" spans="1:8">
      <c r="A1714">
        <v>1713</v>
      </c>
      <c r="B1714">
        <v>44</v>
      </c>
      <c r="C1714" t="s">
        <v>185</v>
      </c>
      <c r="D1714" t="s">
        <v>3585</v>
      </c>
      <c r="E1714" t="s">
        <v>1280</v>
      </c>
      <c r="F1714" t="s">
        <v>50</v>
      </c>
      <c r="G1714">
        <v>4698</v>
      </c>
      <c r="H1714">
        <v>60256</v>
      </c>
    </row>
    <row r="1715" spans="1:8">
      <c r="A1715">
        <v>1714</v>
      </c>
      <c r="B1715">
        <v>44</v>
      </c>
      <c r="C1715" t="s">
        <v>185</v>
      </c>
      <c r="D1715" t="s">
        <v>3585</v>
      </c>
      <c r="E1715" t="s">
        <v>1280</v>
      </c>
      <c r="F1715" t="s">
        <v>51</v>
      </c>
      <c r="G1715">
        <v>1905</v>
      </c>
      <c r="H1715">
        <v>60256</v>
      </c>
    </row>
    <row r="1716" spans="1:8">
      <c r="A1716">
        <v>1715</v>
      </c>
      <c r="B1716">
        <v>44</v>
      </c>
      <c r="C1716" t="s">
        <v>185</v>
      </c>
      <c r="D1716" t="s">
        <v>3585</v>
      </c>
      <c r="E1716" t="s">
        <v>1280</v>
      </c>
      <c r="F1716" t="s">
        <v>52</v>
      </c>
      <c r="G1716">
        <v>3181</v>
      </c>
      <c r="H1716">
        <v>60256</v>
      </c>
    </row>
    <row r="1717" spans="1:8">
      <c r="A1717">
        <v>1716</v>
      </c>
      <c r="B1717">
        <v>44</v>
      </c>
      <c r="C1717" t="s">
        <v>185</v>
      </c>
      <c r="D1717" t="s">
        <v>3585</v>
      </c>
      <c r="E1717" t="s">
        <v>1280</v>
      </c>
      <c r="F1717" t="s">
        <v>1272</v>
      </c>
      <c r="G1717">
        <v>2418</v>
      </c>
      <c r="H1717">
        <v>60256</v>
      </c>
    </row>
    <row r="1718" spans="1:8">
      <c r="A1718">
        <v>1717</v>
      </c>
      <c r="B1718">
        <v>44</v>
      </c>
      <c r="C1718" t="s">
        <v>185</v>
      </c>
      <c r="D1718" t="s">
        <v>3585</v>
      </c>
      <c r="E1718" t="s">
        <v>1281</v>
      </c>
      <c r="F1718" t="s">
        <v>48</v>
      </c>
      <c r="G1718">
        <v>169</v>
      </c>
      <c r="H1718">
        <v>60256</v>
      </c>
    </row>
    <row r="1719" spans="1:8">
      <c r="A1719">
        <v>1718</v>
      </c>
      <c r="B1719">
        <v>44</v>
      </c>
      <c r="C1719" t="s">
        <v>185</v>
      </c>
      <c r="D1719" t="s">
        <v>3585</v>
      </c>
      <c r="E1719" t="s">
        <v>1281</v>
      </c>
      <c r="F1719" t="s">
        <v>49</v>
      </c>
      <c r="G1719">
        <v>232</v>
      </c>
      <c r="H1719">
        <v>60256</v>
      </c>
    </row>
    <row r="1720" spans="1:8">
      <c r="A1720">
        <v>1719</v>
      </c>
      <c r="B1720">
        <v>44</v>
      </c>
      <c r="C1720" t="s">
        <v>185</v>
      </c>
      <c r="D1720" t="s">
        <v>3585</v>
      </c>
      <c r="E1720" t="s">
        <v>1281</v>
      </c>
      <c r="F1720" t="s">
        <v>50</v>
      </c>
      <c r="G1720">
        <v>349</v>
      </c>
      <c r="H1720">
        <v>60256</v>
      </c>
    </row>
    <row r="1721" spans="1:8">
      <c r="A1721">
        <v>1720</v>
      </c>
      <c r="B1721">
        <v>44</v>
      </c>
      <c r="C1721" t="s">
        <v>185</v>
      </c>
      <c r="D1721" t="s">
        <v>3585</v>
      </c>
      <c r="E1721" t="s">
        <v>1281</v>
      </c>
      <c r="F1721" t="s">
        <v>51</v>
      </c>
      <c r="G1721">
        <v>576</v>
      </c>
      <c r="H1721">
        <v>60256</v>
      </c>
    </row>
    <row r="1722" spans="1:8">
      <c r="A1722">
        <v>1721</v>
      </c>
      <c r="B1722">
        <v>44</v>
      </c>
      <c r="C1722" t="s">
        <v>185</v>
      </c>
      <c r="D1722" t="s">
        <v>3585</v>
      </c>
      <c r="E1722" t="s">
        <v>1281</v>
      </c>
      <c r="F1722" t="s">
        <v>52</v>
      </c>
      <c r="G1722">
        <v>4420</v>
      </c>
      <c r="H1722">
        <v>60256</v>
      </c>
    </row>
    <row r="1723" spans="1:8">
      <c r="A1723">
        <v>1722</v>
      </c>
      <c r="B1723">
        <v>44</v>
      </c>
      <c r="C1723" t="s">
        <v>185</v>
      </c>
      <c r="D1723" t="s">
        <v>3585</v>
      </c>
      <c r="E1723" t="s">
        <v>1281</v>
      </c>
      <c r="F1723" t="s">
        <v>1272</v>
      </c>
      <c r="G1723">
        <v>30063</v>
      </c>
      <c r="H1723">
        <v>60256</v>
      </c>
    </row>
    <row r="1724" spans="1:8">
      <c r="A1724">
        <v>1723</v>
      </c>
      <c r="B1724">
        <v>44</v>
      </c>
      <c r="C1724" t="s">
        <v>185</v>
      </c>
      <c r="D1724" t="s">
        <v>3585</v>
      </c>
      <c r="E1724" t="s">
        <v>45</v>
      </c>
      <c r="F1724" t="s">
        <v>48</v>
      </c>
      <c r="G1724">
        <v>72</v>
      </c>
      <c r="H1724">
        <v>60256</v>
      </c>
    </row>
    <row r="1725" spans="1:8">
      <c r="A1725">
        <v>1724</v>
      </c>
      <c r="B1725">
        <v>44</v>
      </c>
      <c r="C1725" t="s">
        <v>185</v>
      </c>
      <c r="D1725" t="s">
        <v>3585</v>
      </c>
      <c r="E1725" t="s">
        <v>45</v>
      </c>
      <c r="F1725" t="s">
        <v>49</v>
      </c>
      <c r="G1725">
        <v>9</v>
      </c>
      <c r="H1725">
        <v>60256</v>
      </c>
    </row>
    <row r="1726" spans="1:8">
      <c r="A1726">
        <v>1725</v>
      </c>
      <c r="B1726">
        <v>44</v>
      </c>
      <c r="C1726" t="s">
        <v>185</v>
      </c>
      <c r="D1726" t="s">
        <v>3585</v>
      </c>
      <c r="E1726" t="s">
        <v>45</v>
      </c>
      <c r="F1726" t="s">
        <v>50</v>
      </c>
      <c r="G1726">
        <v>10</v>
      </c>
      <c r="H1726">
        <v>60256</v>
      </c>
    </row>
    <row r="1727" spans="1:8">
      <c r="A1727">
        <v>1726</v>
      </c>
      <c r="B1727">
        <v>44</v>
      </c>
      <c r="C1727" t="s">
        <v>185</v>
      </c>
      <c r="D1727" t="s">
        <v>3585</v>
      </c>
      <c r="E1727" t="s">
        <v>45</v>
      </c>
      <c r="F1727" t="s">
        <v>51</v>
      </c>
      <c r="G1727">
        <v>1</v>
      </c>
      <c r="H1727">
        <v>60256</v>
      </c>
    </row>
    <row r="1728" spans="1:8">
      <c r="A1728">
        <v>1727</v>
      </c>
      <c r="B1728">
        <v>44</v>
      </c>
      <c r="C1728" t="s">
        <v>185</v>
      </c>
      <c r="D1728" t="s">
        <v>3585</v>
      </c>
      <c r="E1728" t="s">
        <v>45</v>
      </c>
      <c r="F1728" t="s">
        <v>52</v>
      </c>
      <c r="G1728">
        <v>11</v>
      </c>
      <c r="H1728">
        <v>60256</v>
      </c>
    </row>
    <row r="1729" spans="1:8">
      <c r="A1729">
        <v>1728</v>
      </c>
      <c r="B1729">
        <v>44</v>
      </c>
      <c r="C1729" t="s">
        <v>185</v>
      </c>
      <c r="D1729" t="s">
        <v>3585</v>
      </c>
      <c r="E1729" t="s">
        <v>45</v>
      </c>
      <c r="F1729" t="s">
        <v>1272</v>
      </c>
      <c r="G1729">
        <v>50</v>
      </c>
      <c r="H1729">
        <v>60256</v>
      </c>
    </row>
    <row r="1730" spans="1:8">
      <c r="A1730">
        <v>1729</v>
      </c>
      <c r="B1730">
        <v>44</v>
      </c>
      <c r="C1730" t="s">
        <v>185</v>
      </c>
      <c r="D1730" t="s">
        <v>3586</v>
      </c>
      <c r="E1730" t="s">
        <v>3706</v>
      </c>
      <c r="F1730" t="s">
        <v>249</v>
      </c>
      <c r="G1730">
        <v>35519</v>
      </c>
      <c r="H1730">
        <v>360151</v>
      </c>
    </row>
    <row r="1731" spans="1:8">
      <c r="A1731">
        <v>1730</v>
      </c>
      <c r="B1731">
        <v>44</v>
      </c>
      <c r="C1731" t="s">
        <v>185</v>
      </c>
      <c r="D1731" t="s">
        <v>3586</v>
      </c>
      <c r="E1731" t="s">
        <v>3706</v>
      </c>
      <c r="F1731" t="s">
        <v>48</v>
      </c>
      <c r="G1731">
        <v>25</v>
      </c>
      <c r="H1731">
        <v>360151</v>
      </c>
    </row>
    <row r="1732" spans="1:8">
      <c r="A1732">
        <v>1731</v>
      </c>
      <c r="B1732">
        <v>44</v>
      </c>
      <c r="C1732" t="s">
        <v>185</v>
      </c>
      <c r="D1732" t="s">
        <v>3586</v>
      </c>
      <c r="E1732" t="s">
        <v>3706</v>
      </c>
      <c r="F1732" t="s">
        <v>49</v>
      </c>
      <c r="G1732">
        <v>130</v>
      </c>
      <c r="H1732">
        <v>360151</v>
      </c>
    </row>
    <row r="1733" spans="1:8">
      <c r="A1733">
        <v>1732</v>
      </c>
      <c r="B1733">
        <v>44</v>
      </c>
      <c r="C1733" t="s">
        <v>185</v>
      </c>
      <c r="D1733" t="s">
        <v>3586</v>
      </c>
      <c r="E1733" t="s">
        <v>3706</v>
      </c>
      <c r="F1733" t="s">
        <v>50</v>
      </c>
      <c r="G1733">
        <v>277</v>
      </c>
      <c r="H1733">
        <v>360151</v>
      </c>
    </row>
    <row r="1734" spans="1:8">
      <c r="A1734">
        <v>1733</v>
      </c>
      <c r="B1734">
        <v>44</v>
      </c>
      <c r="C1734" t="s">
        <v>185</v>
      </c>
      <c r="D1734" t="s">
        <v>3586</v>
      </c>
      <c r="E1734" t="s">
        <v>3706</v>
      </c>
      <c r="F1734" t="s">
        <v>51</v>
      </c>
      <c r="G1734">
        <v>161</v>
      </c>
      <c r="H1734">
        <v>360151</v>
      </c>
    </row>
    <row r="1735" spans="1:8">
      <c r="A1735">
        <v>1734</v>
      </c>
      <c r="B1735">
        <v>44</v>
      </c>
      <c r="C1735" t="s">
        <v>185</v>
      </c>
      <c r="D1735" t="s">
        <v>3586</v>
      </c>
      <c r="E1735" t="s">
        <v>3706</v>
      </c>
      <c r="F1735" t="s">
        <v>52</v>
      </c>
      <c r="G1735">
        <v>225</v>
      </c>
      <c r="H1735">
        <v>360151</v>
      </c>
    </row>
    <row r="1736" spans="1:8">
      <c r="A1736">
        <v>1735</v>
      </c>
      <c r="B1736">
        <v>44</v>
      </c>
      <c r="C1736" t="s">
        <v>185</v>
      </c>
      <c r="D1736" t="s">
        <v>3586</v>
      </c>
      <c r="E1736" t="s">
        <v>3706</v>
      </c>
      <c r="F1736" t="s">
        <v>1272</v>
      </c>
      <c r="G1736">
        <v>379</v>
      </c>
      <c r="H1736">
        <v>360151</v>
      </c>
    </row>
    <row r="1737" spans="1:8">
      <c r="A1737">
        <v>1736</v>
      </c>
      <c r="B1737">
        <v>44</v>
      </c>
      <c r="C1737" t="s">
        <v>185</v>
      </c>
      <c r="D1737" t="s">
        <v>3586</v>
      </c>
      <c r="E1737" t="s">
        <v>1280</v>
      </c>
      <c r="F1737" t="s">
        <v>48</v>
      </c>
      <c r="G1737">
        <v>12452</v>
      </c>
      <c r="H1737">
        <v>360151</v>
      </c>
    </row>
    <row r="1738" spans="1:8">
      <c r="A1738">
        <v>1737</v>
      </c>
      <c r="B1738">
        <v>44</v>
      </c>
      <c r="C1738" t="s">
        <v>185</v>
      </c>
      <c r="D1738" t="s">
        <v>3586</v>
      </c>
      <c r="E1738" t="s">
        <v>1280</v>
      </c>
      <c r="F1738" t="s">
        <v>49</v>
      </c>
      <c r="G1738">
        <v>32491</v>
      </c>
      <c r="H1738">
        <v>360151</v>
      </c>
    </row>
    <row r="1739" spans="1:8">
      <c r="A1739">
        <v>1738</v>
      </c>
      <c r="B1739">
        <v>44</v>
      </c>
      <c r="C1739" t="s">
        <v>185</v>
      </c>
      <c r="D1739" t="s">
        <v>3586</v>
      </c>
      <c r="E1739" t="s">
        <v>1280</v>
      </c>
      <c r="F1739" t="s">
        <v>50</v>
      </c>
      <c r="G1739">
        <v>24435</v>
      </c>
      <c r="H1739">
        <v>360151</v>
      </c>
    </row>
    <row r="1740" spans="1:8">
      <c r="A1740">
        <v>1739</v>
      </c>
      <c r="B1740">
        <v>44</v>
      </c>
      <c r="C1740" t="s">
        <v>185</v>
      </c>
      <c r="D1740" t="s">
        <v>3586</v>
      </c>
      <c r="E1740" t="s">
        <v>1280</v>
      </c>
      <c r="F1740" t="s">
        <v>51</v>
      </c>
      <c r="G1740">
        <v>9438</v>
      </c>
      <c r="H1740">
        <v>360151</v>
      </c>
    </row>
    <row r="1741" spans="1:8">
      <c r="A1741">
        <v>1740</v>
      </c>
      <c r="B1741">
        <v>44</v>
      </c>
      <c r="C1741" t="s">
        <v>185</v>
      </c>
      <c r="D1741" t="s">
        <v>3586</v>
      </c>
      <c r="E1741" t="s">
        <v>1280</v>
      </c>
      <c r="F1741" t="s">
        <v>52</v>
      </c>
      <c r="G1741">
        <v>15528</v>
      </c>
      <c r="H1741">
        <v>360151</v>
      </c>
    </row>
    <row r="1742" spans="1:8">
      <c r="A1742">
        <v>1741</v>
      </c>
      <c r="B1742">
        <v>44</v>
      </c>
      <c r="C1742" t="s">
        <v>185</v>
      </c>
      <c r="D1742" t="s">
        <v>3586</v>
      </c>
      <c r="E1742" t="s">
        <v>1280</v>
      </c>
      <c r="F1742" t="s">
        <v>1272</v>
      </c>
      <c r="G1742">
        <v>12003</v>
      </c>
      <c r="H1742">
        <v>360151</v>
      </c>
    </row>
    <row r="1743" spans="1:8">
      <c r="A1743">
        <v>1742</v>
      </c>
      <c r="B1743">
        <v>44</v>
      </c>
      <c r="C1743" t="s">
        <v>185</v>
      </c>
      <c r="D1743" t="s">
        <v>3586</v>
      </c>
      <c r="E1743" t="s">
        <v>1281</v>
      </c>
      <c r="F1743" t="s">
        <v>48</v>
      </c>
      <c r="G1743">
        <v>1727</v>
      </c>
      <c r="H1743">
        <v>360151</v>
      </c>
    </row>
    <row r="1744" spans="1:8">
      <c r="A1744">
        <v>1743</v>
      </c>
      <c r="B1744">
        <v>44</v>
      </c>
      <c r="C1744" t="s">
        <v>185</v>
      </c>
      <c r="D1744" t="s">
        <v>3586</v>
      </c>
      <c r="E1744" t="s">
        <v>1281</v>
      </c>
      <c r="F1744" t="s">
        <v>49</v>
      </c>
      <c r="G1744">
        <v>2891</v>
      </c>
      <c r="H1744">
        <v>360151</v>
      </c>
    </row>
    <row r="1745" spans="1:8">
      <c r="A1745">
        <v>1744</v>
      </c>
      <c r="B1745">
        <v>44</v>
      </c>
      <c r="C1745" t="s">
        <v>185</v>
      </c>
      <c r="D1745" t="s">
        <v>3586</v>
      </c>
      <c r="E1745" t="s">
        <v>1281</v>
      </c>
      <c r="F1745" t="s">
        <v>50</v>
      </c>
      <c r="G1745">
        <v>3066</v>
      </c>
      <c r="H1745">
        <v>360151</v>
      </c>
    </row>
    <row r="1746" spans="1:8">
      <c r="A1746">
        <v>1745</v>
      </c>
      <c r="B1746">
        <v>44</v>
      </c>
      <c r="C1746" t="s">
        <v>185</v>
      </c>
      <c r="D1746" t="s">
        <v>3586</v>
      </c>
      <c r="E1746" t="s">
        <v>1281</v>
      </c>
      <c r="F1746" t="s">
        <v>51</v>
      </c>
      <c r="G1746">
        <v>4040</v>
      </c>
      <c r="H1746">
        <v>360151</v>
      </c>
    </row>
    <row r="1747" spans="1:8">
      <c r="A1747">
        <v>1746</v>
      </c>
      <c r="B1747">
        <v>44</v>
      </c>
      <c r="C1747" t="s">
        <v>185</v>
      </c>
      <c r="D1747" t="s">
        <v>3586</v>
      </c>
      <c r="E1747" t="s">
        <v>1281</v>
      </c>
      <c r="F1747" t="s">
        <v>52</v>
      </c>
      <c r="G1747">
        <v>31363</v>
      </c>
      <c r="H1747">
        <v>360151</v>
      </c>
    </row>
    <row r="1748" spans="1:8">
      <c r="A1748">
        <v>1747</v>
      </c>
      <c r="B1748">
        <v>44</v>
      </c>
      <c r="C1748" t="s">
        <v>185</v>
      </c>
      <c r="D1748" t="s">
        <v>3586</v>
      </c>
      <c r="E1748" t="s">
        <v>1281</v>
      </c>
      <c r="F1748" t="s">
        <v>1272</v>
      </c>
      <c r="G1748">
        <v>173175</v>
      </c>
      <c r="H1748">
        <v>360151</v>
      </c>
    </row>
    <row r="1749" spans="1:8">
      <c r="A1749">
        <v>1748</v>
      </c>
      <c r="B1749">
        <v>44</v>
      </c>
      <c r="C1749" t="s">
        <v>185</v>
      </c>
      <c r="D1749" t="s">
        <v>3586</v>
      </c>
      <c r="E1749" t="s">
        <v>45</v>
      </c>
      <c r="F1749" t="s">
        <v>48</v>
      </c>
      <c r="G1749">
        <v>468</v>
      </c>
      <c r="H1749">
        <v>360151</v>
      </c>
    </row>
    <row r="1750" spans="1:8">
      <c r="A1750">
        <v>1749</v>
      </c>
      <c r="B1750">
        <v>44</v>
      </c>
      <c r="C1750" t="s">
        <v>185</v>
      </c>
      <c r="D1750" t="s">
        <v>3586</v>
      </c>
      <c r="E1750" t="s">
        <v>45</v>
      </c>
      <c r="F1750" t="s">
        <v>49</v>
      </c>
      <c r="G1750">
        <v>37</v>
      </c>
      <c r="H1750">
        <v>360151</v>
      </c>
    </row>
    <row r="1751" spans="1:8">
      <c r="A1751">
        <v>1750</v>
      </c>
      <c r="B1751">
        <v>44</v>
      </c>
      <c r="C1751" t="s">
        <v>185</v>
      </c>
      <c r="D1751" t="s">
        <v>3586</v>
      </c>
      <c r="E1751" t="s">
        <v>45</v>
      </c>
      <c r="F1751" t="s">
        <v>50</v>
      </c>
      <c r="G1751">
        <v>19</v>
      </c>
      <c r="H1751">
        <v>360151</v>
      </c>
    </row>
    <row r="1752" spans="1:8">
      <c r="A1752">
        <v>1751</v>
      </c>
      <c r="B1752">
        <v>44</v>
      </c>
      <c r="C1752" t="s">
        <v>185</v>
      </c>
      <c r="D1752" t="s">
        <v>3586</v>
      </c>
      <c r="E1752" t="s">
        <v>45</v>
      </c>
      <c r="F1752" t="s">
        <v>51</v>
      </c>
      <c r="G1752">
        <v>9</v>
      </c>
      <c r="H1752">
        <v>360151</v>
      </c>
    </row>
    <row r="1753" spans="1:8">
      <c r="A1753">
        <v>1752</v>
      </c>
      <c r="B1753">
        <v>44</v>
      </c>
      <c r="C1753" t="s">
        <v>185</v>
      </c>
      <c r="D1753" t="s">
        <v>3586</v>
      </c>
      <c r="E1753" t="s">
        <v>45</v>
      </c>
      <c r="F1753" t="s">
        <v>52</v>
      </c>
      <c r="G1753">
        <v>56</v>
      </c>
      <c r="H1753">
        <v>360151</v>
      </c>
    </row>
    <row r="1754" spans="1:8">
      <c r="A1754">
        <v>1753</v>
      </c>
      <c r="B1754">
        <v>44</v>
      </c>
      <c r="C1754" t="s">
        <v>185</v>
      </c>
      <c r="D1754" t="s">
        <v>3586</v>
      </c>
      <c r="E1754" t="s">
        <v>45</v>
      </c>
      <c r="F1754" t="s">
        <v>1272</v>
      </c>
      <c r="G1754">
        <v>237</v>
      </c>
      <c r="H1754">
        <v>360151</v>
      </c>
    </row>
    <row r="1755" spans="1:8">
      <c r="A1755">
        <v>1754</v>
      </c>
      <c r="B1755">
        <v>44</v>
      </c>
      <c r="C1755" t="s">
        <v>185</v>
      </c>
      <c r="D1755" t="s">
        <v>45</v>
      </c>
      <c r="E1755" t="s">
        <v>3706</v>
      </c>
      <c r="F1755" t="s">
        <v>249</v>
      </c>
      <c r="G1755">
        <v>920</v>
      </c>
    </row>
    <row r="1756" spans="1:8">
      <c r="A1756">
        <v>1755</v>
      </c>
      <c r="B1756">
        <v>44</v>
      </c>
      <c r="C1756" t="s">
        <v>185</v>
      </c>
      <c r="D1756" t="s">
        <v>45</v>
      </c>
      <c r="E1756" t="s">
        <v>3706</v>
      </c>
      <c r="F1756" t="s">
        <v>48</v>
      </c>
      <c r="G1756">
        <v>1</v>
      </c>
    </row>
    <row r="1757" spans="1:8">
      <c r="A1757">
        <v>1756</v>
      </c>
      <c r="B1757">
        <v>44</v>
      </c>
      <c r="C1757" t="s">
        <v>185</v>
      </c>
      <c r="D1757" t="s">
        <v>45</v>
      </c>
      <c r="E1757" t="s">
        <v>3706</v>
      </c>
      <c r="F1757" t="s">
        <v>49</v>
      </c>
      <c r="G1757">
        <v>3</v>
      </c>
    </row>
    <row r="1758" spans="1:8">
      <c r="A1758">
        <v>1757</v>
      </c>
      <c r="B1758">
        <v>44</v>
      </c>
      <c r="C1758" t="s">
        <v>185</v>
      </c>
      <c r="D1758" t="s">
        <v>45</v>
      </c>
      <c r="E1758" t="s">
        <v>3706</v>
      </c>
      <c r="F1758" t="s">
        <v>50</v>
      </c>
      <c r="G1758">
        <v>3</v>
      </c>
    </row>
    <row r="1759" spans="1:8">
      <c r="A1759">
        <v>1758</v>
      </c>
      <c r="B1759">
        <v>44</v>
      </c>
      <c r="C1759" t="s">
        <v>185</v>
      </c>
      <c r="D1759" t="s">
        <v>45</v>
      </c>
      <c r="E1759" t="s">
        <v>3706</v>
      </c>
      <c r="F1759" t="s">
        <v>51</v>
      </c>
      <c r="G1759">
        <v>2</v>
      </c>
    </row>
    <row r="1760" spans="1:8">
      <c r="A1760">
        <v>1759</v>
      </c>
      <c r="B1760">
        <v>44</v>
      </c>
      <c r="C1760" t="s">
        <v>185</v>
      </c>
      <c r="D1760" t="s">
        <v>45</v>
      </c>
      <c r="E1760" t="s">
        <v>3706</v>
      </c>
      <c r="F1760" t="s">
        <v>52</v>
      </c>
      <c r="G1760">
        <v>906</v>
      </c>
    </row>
    <row r="1761" spans="1:7">
      <c r="A1761">
        <v>1760</v>
      </c>
      <c r="B1761">
        <v>44</v>
      </c>
      <c r="C1761" t="s">
        <v>185</v>
      </c>
      <c r="D1761" t="s">
        <v>45</v>
      </c>
      <c r="E1761" t="s">
        <v>3706</v>
      </c>
      <c r="F1761" t="s">
        <v>1272</v>
      </c>
      <c r="G1761">
        <v>43</v>
      </c>
    </row>
    <row r="1762" spans="1:7">
      <c r="A1762">
        <v>1761</v>
      </c>
      <c r="B1762">
        <v>44</v>
      </c>
      <c r="C1762" t="s">
        <v>185</v>
      </c>
      <c r="D1762" t="s">
        <v>45</v>
      </c>
      <c r="E1762" t="s">
        <v>1280</v>
      </c>
      <c r="F1762" t="s">
        <v>48</v>
      </c>
      <c r="G1762">
        <v>42</v>
      </c>
    </row>
    <row r="1763" spans="1:7">
      <c r="A1763">
        <v>1762</v>
      </c>
      <c r="B1763">
        <v>44</v>
      </c>
      <c r="C1763" t="s">
        <v>185</v>
      </c>
      <c r="D1763" t="s">
        <v>45</v>
      </c>
      <c r="E1763" t="s">
        <v>1280</v>
      </c>
      <c r="F1763" t="s">
        <v>49</v>
      </c>
      <c r="G1763">
        <v>134</v>
      </c>
    </row>
    <row r="1764" spans="1:7">
      <c r="A1764">
        <v>1763</v>
      </c>
      <c r="B1764">
        <v>44</v>
      </c>
      <c r="C1764" t="s">
        <v>185</v>
      </c>
      <c r="D1764" t="s">
        <v>45</v>
      </c>
      <c r="E1764" t="s">
        <v>1280</v>
      </c>
      <c r="F1764" t="s">
        <v>50</v>
      </c>
      <c r="G1764">
        <v>95</v>
      </c>
    </row>
    <row r="1765" spans="1:7">
      <c r="A1765">
        <v>1764</v>
      </c>
      <c r="B1765">
        <v>44</v>
      </c>
      <c r="C1765" t="s">
        <v>185</v>
      </c>
      <c r="D1765" t="s">
        <v>45</v>
      </c>
      <c r="E1765" t="s">
        <v>1280</v>
      </c>
      <c r="F1765" t="s">
        <v>51</v>
      </c>
      <c r="G1765">
        <v>38</v>
      </c>
    </row>
    <row r="1766" spans="1:7">
      <c r="A1766">
        <v>1765</v>
      </c>
      <c r="B1766">
        <v>44</v>
      </c>
      <c r="C1766" t="s">
        <v>185</v>
      </c>
      <c r="D1766" t="s">
        <v>45</v>
      </c>
      <c r="E1766" t="s">
        <v>1280</v>
      </c>
      <c r="F1766" t="s">
        <v>52</v>
      </c>
      <c r="G1766">
        <v>54</v>
      </c>
    </row>
    <row r="1767" spans="1:7">
      <c r="A1767">
        <v>1766</v>
      </c>
      <c r="B1767">
        <v>44</v>
      </c>
      <c r="C1767" t="s">
        <v>185</v>
      </c>
      <c r="D1767" t="s">
        <v>45</v>
      </c>
      <c r="E1767" t="s">
        <v>1280</v>
      </c>
      <c r="F1767" t="s">
        <v>1272</v>
      </c>
      <c r="G1767">
        <v>48</v>
      </c>
    </row>
    <row r="1768" spans="1:7">
      <c r="A1768">
        <v>1767</v>
      </c>
      <c r="B1768">
        <v>44</v>
      </c>
      <c r="C1768" t="s">
        <v>185</v>
      </c>
      <c r="D1768" t="s">
        <v>45</v>
      </c>
      <c r="E1768" t="s">
        <v>1281</v>
      </c>
      <c r="F1768" t="s">
        <v>48</v>
      </c>
      <c r="G1768">
        <v>57</v>
      </c>
    </row>
    <row r="1769" spans="1:7">
      <c r="A1769">
        <v>1768</v>
      </c>
      <c r="B1769">
        <v>44</v>
      </c>
      <c r="C1769" t="s">
        <v>185</v>
      </c>
      <c r="D1769" t="s">
        <v>45</v>
      </c>
      <c r="E1769" t="s">
        <v>1281</v>
      </c>
      <c r="F1769" t="s">
        <v>49</v>
      </c>
      <c r="G1769">
        <v>149</v>
      </c>
    </row>
    <row r="1770" spans="1:7">
      <c r="A1770">
        <v>1769</v>
      </c>
      <c r="B1770">
        <v>44</v>
      </c>
      <c r="C1770" t="s">
        <v>185</v>
      </c>
      <c r="D1770" t="s">
        <v>45</v>
      </c>
      <c r="E1770" t="s">
        <v>1281</v>
      </c>
      <c r="F1770" t="s">
        <v>50</v>
      </c>
      <c r="G1770">
        <v>118</v>
      </c>
    </row>
    <row r="1771" spans="1:7">
      <c r="A1771">
        <v>1770</v>
      </c>
      <c r="B1771">
        <v>44</v>
      </c>
      <c r="C1771" t="s">
        <v>185</v>
      </c>
      <c r="D1771" t="s">
        <v>45</v>
      </c>
      <c r="E1771" t="s">
        <v>1281</v>
      </c>
      <c r="F1771" t="s">
        <v>51</v>
      </c>
      <c r="G1771">
        <v>44</v>
      </c>
    </row>
    <row r="1772" spans="1:7">
      <c r="A1772">
        <v>1771</v>
      </c>
      <c r="B1772">
        <v>44</v>
      </c>
      <c r="C1772" t="s">
        <v>185</v>
      </c>
      <c r="D1772" t="s">
        <v>45</v>
      </c>
      <c r="E1772" t="s">
        <v>1281</v>
      </c>
      <c r="F1772" t="s">
        <v>52</v>
      </c>
      <c r="G1772">
        <v>174</v>
      </c>
    </row>
    <row r="1773" spans="1:7">
      <c r="A1773">
        <v>1772</v>
      </c>
      <c r="B1773">
        <v>44</v>
      </c>
      <c r="C1773" t="s">
        <v>185</v>
      </c>
      <c r="D1773" t="s">
        <v>45</v>
      </c>
      <c r="E1773" t="s">
        <v>1281</v>
      </c>
      <c r="F1773" t="s">
        <v>1272</v>
      </c>
      <c r="G1773">
        <v>639</v>
      </c>
    </row>
    <row r="1774" spans="1:7">
      <c r="A1774">
        <v>1773</v>
      </c>
      <c r="B1774">
        <v>44</v>
      </c>
      <c r="C1774" t="s">
        <v>185</v>
      </c>
      <c r="D1774" t="s">
        <v>45</v>
      </c>
      <c r="E1774" t="s">
        <v>45</v>
      </c>
      <c r="F1774" t="s">
        <v>48</v>
      </c>
      <c r="G1774">
        <v>173</v>
      </c>
    </row>
    <row r="1775" spans="1:7">
      <c r="A1775">
        <v>1774</v>
      </c>
      <c r="B1775">
        <v>44</v>
      </c>
      <c r="C1775" t="s">
        <v>185</v>
      </c>
      <c r="D1775" t="s">
        <v>45</v>
      </c>
      <c r="E1775" t="s">
        <v>45</v>
      </c>
      <c r="F1775" t="s">
        <v>49</v>
      </c>
      <c r="G1775">
        <v>346</v>
      </c>
    </row>
    <row r="1776" spans="1:7">
      <c r="A1776">
        <v>1775</v>
      </c>
      <c r="B1776">
        <v>44</v>
      </c>
      <c r="C1776" t="s">
        <v>185</v>
      </c>
      <c r="D1776" t="s">
        <v>45</v>
      </c>
      <c r="E1776" t="s">
        <v>45</v>
      </c>
      <c r="F1776" t="s">
        <v>50</v>
      </c>
      <c r="G1776">
        <v>285</v>
      </c>
    </row>
    <row r="1777" spans="1:8">
      <c r="A1777">
        <v>1776</v>
      </c>
      <c r="B1777">
        <v>44</v>
      </c>
      <c r="C1777" t="s">
        <v>185</v>
      </c>
      <c r="D1777" t="s">
        <v>45</v>
      </c>
      <c r="E1777" t="s">
        <v>45</v>
      </c>
      <c r="F1777" t="s">
        <v>51</v>
      </c>
      <c r="G1777">
        <v>177</v>
      </c>
    </row>
    <row r="1778" spans="1:8">
      <c r="A1778">
        <v>1777</v>
      </c>
      <c r="B1778">
        <v>44</v>
      </c>
      <c r="C1778" t="s">
        <v>185</v>
      </c>
      <c r="D1778" t="s">
        <v>45</v>
      </c>
      <c r="E1778" t="s">
        <v>45</v>
      </c>
      <c r="F1778" t="s">
        <v>52</v>
      </c>
      <c r="G1778">
        <v>1095</v>
      </c>
    </row>
    <row r="1779" spans="1:8">
      <c r="A1779">
        <v>1778</v>
      </c>
      <c r="B1779">
        <v>44</v>
      </c>
      <c r="C1779" t="s">
        <v>185</v>
      </c>
      <c r="D1779" t="s">
        <v>45</v>
      </c>
      <c r="E1779" t="s">
        <v>45</v>
      </c>
      <c r="F1779" t="s">
        <v>1272</v>
      </c>
      <c r="G1779">
        <v>4480</v>
      </c>
    </row>
    <row r="1780" spans="1:8">
      <c r="A1780">
        <v>1779</v>
      </c>
      <c r="B1780">
        <v>47</v>
      </c>
      <c r="C1780" t="s">
        <v>186</v>
      </c>
      <c r="D1780" t="s">
        <v>1413</v>
      </c>
      <c r="E1780" t="s">
        <v>3706</v>
      </c>
      <c r="F1780" t="s">
        <v>249</v>
      </c>
      <c r="G1780">
        <v>3161</v>
      </c>
      <c r="H1780">
        <v>20938</v>
      </c>
    </row>
    <row r="1781" spans="1:8">
      <c r="A1781">
        <v>1780</v>
      </c>
      <c r="B1781">
        <v>47</v>
      </c>
      <c r="C1781" t="s">
        <v>186</v>
      </c>
      <c r="D1781" t="s">
        <v>1413</v>
      </c>
      <c r="E1781" t="s">
        <v>3706</v>
      </c>
      <c r="F1781" t="s">
        <v>48</v>
      </c>
      <c r="G1781">
        <v>13</v>
      </c>
      <c r="H1781">
        <v>20938</v>
      </c>
    </row>
    <row r="1782" spans="1:8">
      <c r="A1782">
        <v>1781</v>
      </c>
      <c r="B1782">
        <v>47</v>
      </c>
      <c r="C1782" t="s">
        <v>186</v>
      </c>
      <c r="D1782" t="s">
        <v>1413</v>
      </c>
      <c r="E1782" t="s">
        <v>3706</v>
      </c>
      <c r="F1782" t="s">
        <v>49</v>
      </c>
      <c r="G1782">
        <v>113</v>
      </c>
      <c r="H1782">
        <v>20938</v>
      </c>
    </row>
    <row r="1783" spans="1:8">
      <c r="A1783">
        <v>1782</v>
      </c>
      <c r="B1783">
        <v>47</v>
      </c>
      <c r="C1783" t="s">
        <v>186</v>
      </c>
      <c r="D1783" t="s">
        <v>1413</v>
      </c>
      <c r="E1783" t="s">
        <v>3706</v>
      </c>
      <c r="F1783" t="s">
        <v>50</v>
      </c>
      <c r="G1783">
        <v>130</v>
      </c>
      <c r="H1783">
        <v>20938</v>
      </c>
    </row>
    <row r="1784" spans="1:8">
      <c r="A1784">
        <v>1783</v>
      </c>
      <c r="B1784">
        <v>47</v>
      </c>
      <c r="C1784" t="s">
        <v>186</v>
      </c>
      <c r="D1784" t="s">
        <v>1413</v>
      </c>
      <c r="E1784" t="s">
        <v>3706</v>
      </c>
      <c r="F1784" t="s">
        <v>51</v>
      </c>
      <c r="G1784">
        <v>63</v>
      </c>
      <c r="H1784">
        <v>20938</v>
      </c>
    </row>
    <row r="1785" spans="1:8">
      <c r="A1785">
        <v>1784</v>
      </c>
      <c r="B1785">
        <v>47</v>
      </c>
      <c r="C1785" t="s">
        <v>186</v>
      </c>
      <c r="D1785" t="s">
        <v>1413</v>
      </c>
      <c r="E1785" t="s">
        <v>3706</v>
      </c>
      <c r="F1785" t="s">
        <v>52</v>
      </c>
      <c r="G1785">
        <v>68</v>
      </c>
      <c r="H1785">
        <v>20938</v>
      </c>
    </row>
    <row r="1786" spans="1:8">
      <c r="A1786">
        <v>1785</v>
      </c>
      <c r="B1786">
        <v>47</v>
      </c>
      <c r="C1786" t="s">
        <v>186</v>
      </c>
      <c r="D1786" t="s">
        <v>1413</v>
      </c>
      <c r="E1786" t="s">
        <v>3706</v>
      </c>
      <c r="F1786" t="s">
        <v>1272</v>
      </c>
      <c r="G1786">
        <v>14</v>
      </c>
      <c r="H1786">
        <v>20938</v>
      </c>
    </row>
    <row r="1787" spans="1:8">
      <c r="A1787">
        <v>1786</v>
      </c>
      <c r="B1787">
        <v>47</v>
      </c>
      <c r="C1787" t="s">
        <v>186</v>
      </c>
      <c r="D1787" t="s">
        <v>1413</v>
      </c>
      <c r="E1787" t="s">
        <v>1280</v>
      </c>
      <c r="F1787" t="s">
        <v>48</v>
      </c>
      <c r="G1787">
        <v>382</v>
      </c>
      <c r="H1787">
        <v>20938</v>
      </c>
    </row>
    <row r="1788" spans="1:8">
      <c r="A1788">
        <v>1787</v>
      </c>
      <c r="B1788">
        <v>47</v>
      </c>
      <c r="C1788" t="s">
        <v>186</v>
      </c>
      <c r="D1788" t="s">
        <v>1413</v>
      </c>
      <c r="E1788" t="s">
        <v>1280</v>
      </c>
      <c r="F1788" t="s">
        <v>49</v>
      </c>
      <c r="G1788">
        <v>1452</v>
      </c>
      <c r="H1788">
        <v>20938</v>
      </c>
    </row>
    <row r="1789" spans="1:8">
      <c r="A1789">
        <v>1788</v>
      </c>
      <c r="B1789">
        <v>47</v>
      </c>
      <c r="C1789" t="s">
        <v>186</v>
      </c>
      <c r="D1789" t="s">
        <v>1413</v>
      </c>
      <c r="E1789" t="s">
        <v>1280</v>
      </c>
      <c r="F1789" t="s">
        <v>50</v>
      </c>
      <c r="G1789">
        <v>1071</v>
      </c>
      <c r="H1789">
        <v>20938</v>
      </c>
    </row>
    <row r="1790" spans="1:8">
      <c r="A1790">
        <v>1789</v>
      </c>
      <c r="B1790">
        <v>47</v>
      </c>
      <c r="C1790" t="s">
        <v>186</v>
      </c>
      <c r="D1790" t="s">
        <v>1413</v>
      </c>
      <c r="E1790" t="s">
        <v>1280</v>
      </c>
      <c r="F1790" t="s">
        <v>51</v>
      </c>
      <c r="G1790">
        <v>375</v>
      </c>
      <c r="H1790">
        <v>20938</v>
      </c>
    </row>
    <row r="1791" spans="1:8">
      <c r="A1791">
        <v>1790</v>
      </c>
      <c r="B1791">
        <v>47</v>
      </c>
      <c r="C1791" t="s">
        <v>186</v>
      </c>
      <c r="D1791" t="s">
        <v>1413</v>
      </c>
      <c r="E1791" t="s">
        <v>1280</v>
      </c>
      <c r="F1791" t="s">
        <v>52</v>
      </c>
      <c r="G1791">
        <v>504</v>
      </c>
      <c r="H1791">
        <v>20938</v>
      </c>
    </row>
    <row r="1792" spans="1:8">
      <c r="A1792">
        <v>1791</v>
      </c>
      <c r="B1792">
        <v>47</v>
      </c>
      <c r="C1792" t="s">
        <v>186</v>
      </c>
      <c r="D1792" t="s">
        <v>1413</v>
      </c>
      <c r="E1792" t="s">
        <v>1280</v>
      </c>
      <c r="F1792" t="s">
        <v>1272</v>
      </c>
      <c r="G1792">
        <v>291</v>
      </c>
      <c r="H1792">
        <v>20938</v>
      </c>
    </row>
    <row r="1793" spans="1:8">
      <c r="A1793">
        <v>1792</v>
      </c>
      <c r="B1793">
        <v>47</v>
      </c>
      <c r="C1793" t="s">
        <v>186</v>
      </c>
      <c r="D1793" t="s">
        <v>1413</v>
      </c>
      <c r="E1793" t="s">
        <v>1281</v>
      </c>
      <c r="F1793" t="s">
        <v>48</v>
      </c>
      <c r="G1793">
        <v>617</v>
      </c>
      <c r="H1793">
        <v>20938</v>
      </c>
    </row>
    <row r="1794" spans="1:8">
      <c r="A1794">
        <v>1793</v>
      </c>
      <c r="B1794">
        <v>47</v>
      </c>
      <c r="C1794" t="s">
        <v>186</v>
      </c>
      <c r="D1794" t="s">
        <v>1413</v>
      </c>
      <c r="E1794" t="s">
        <v>1281</v>
      </c>
      <c r="F1794" t="s">
        <v>49</v>
      </c>
      <c r="G1794">
        <v>1292</v>
      </c>
      <c r="H1794">
        <v>20938</v>
      </c>
    </row>
    <row r="1795" spans="1:8">
      <c r="A1795">
        <v>1794</v>
      </c>
      <c r="B1795">
        <v>47</v>
      </c>
      <c r="C1795" t="s">
        <v>186</v>
      </c>
      <c r="D1795" t="s">
        <v>1413</v>
      </c>
      <c r="E1795" t="s">
        <v>1281</v>
      </c>
      <c r="F1795" t="s">
        <v>50</v>
      </c>
      <c r="G1795">
        <v>910</v>
      </c>
      <c r="H1795">
        <v>20938</v>
      </c>
    </row>
    <row r="1796" spans="1:8">
      <c r="A1796">
        <v>1795</v>
      </c>
      <c r="B1796">
        <v>47</v>
      </c>
      <c r="C1796" t="s">
        <v>186</v>
      </c>
      <c r="D1796" t="s">
        <v>1413</v>
      </c>
      <c r="E1796" t="s">
        <v>1281</v>
      </c>
      <c r="F1796" t="s">
        <v>51</v>
      </c>
      <c r="G1796">
        <v>499</v>
      </c>
      <c r="H1796">
        <v>20938</v>
      </c>
    </row>
    <row r="1797" spans="1:8">
      <c r="A1797">
        <v>1796</v>
      </c>
      <c r="B1797">
        <v>47</v>
      </c>
      <c r="C1797" t="s">
        <v>186</v>
      </c>
      <c r="D1797" t="s">
        <v>1413</v>
      </c>
      <c r="E1797" t="s">
        <v>1281</v>
      </c>
      <c r="F1797" t="s">
        <v>52</v>
      </c>
      <c r="G1797">
        <v>2132</v>
      </c>
      <c r="H1797">
        <v>20938</v>
      </c>
    </row>
    <row r="1798" spans="1:8">
      <c r="A1798">
        <v>1797</v>
      </c>
      <c r="B1798">
        <v>47</v>
      </c>
      <c r="C1798" t="s">
        <v>186</v>
      </c>
      <c r="D1798" t="s">
        <v>1413</v>
      </c>
      <c r="E1798" t="s">
        <v>1281</v>
      </c>
      <c r="F1798" t="s">
        <v>1272</v>
      </c>
      <c r="G1798">
        <v>6657</v>
      </c>
      <c r="H1798">
        <v>20938</v>
      </c>
    </row>
    <row r="1799" spans="1:8">
      <c r="A1799">
        <v>1798</v>
      </c>
      <c r="B1799">
        <v>47</v>
      </c>
      <c r="C1799" t="s">
        <v>186</v>
      </c>
      <c r="D1799" t="s">
        <v>1413</v>
      </c>
      <c r="E1799" t="s">
        <v>45</v>
      </c>
      <c r="F1799" t="s">
        <v>48</v>
      </c>
      <c r="G1799">
        <v>303</v>
      </c>
      <c r="H1799">
        <v>20938</v>
      </c>
    </row>
    <row r="1800" spans="1:8">
      <c r="A1800">
        <v>1799</v>
      </c>
      <c r="B1800">
        <v>47</v>
      </c>
      <c r="C1800" t="s">
        <v>186</v>
      </c>
      <c r="D1800" t="s">
        <v>1413</v>
      </c>
      <c r="E1800" t="s">
        <v>45</v>
      </c>
      <c r="F1800" t="s">
        <v>49</v>
      </c>
      <c r="G1800">
        <v>211</v>
      </c>
      <c r="H1800">
        <v>20938</v>
      </c>
    </row>
    <row r="1801" spans="1:8">
      <c r="A1801">
        <v>1800</v>
      </c>
      <c r="B1801">
        <v>47</v>
      </c>
      <c r="C1801" t="s">
        <v>186</v>
      </c>
      <c r="D1801" t="s">
        <v>1413</v>
      </c>
      <c r="E1801" t="s">
        <v>45</v>
      </c>
      <c r="F1801" t="s">
        <v>50</v>
      </c>
      <c r="G1801">
        <v>121</v>
      </c>
      <c r="H1801">
        <v>20938</v>
      </c>
    </row>
    <row r="1802" spans="1:8">
      <c r="A1802">
        <v>1801</v>
      </c>
      <c r="B1802">
        <v>47</v>
      </c>
      <c r="C1802" t="s">
        <v>186</v>
      </c>
      <c r="D1802" t="s">
        <v>1413</v>
      </c>
      <c r="E1802" t="s">
        <v>45</v>
      </c>
      <c r="F1802" t="s">
        <v>51</v>
      </c>
      <c r="G1802">
        <v>48</v>
      </c>
      <c r="H1802">
        <v>20938</v>
      </c>
    </row>
    <row r="1803" spans="1:8">
      <c r="A1803">
        <v>1802</v>
      </c>
      <c r="B1803">
        <v>47</v>
      </c>
      <c r="C1803" t="s">
        <v>186</v>
      </c>
      <c r="D1803" t="s">
        <v>1413</v>
      </c>
      <c r="E1803" t="s">
        <v>45</v>
      </c>
      <c r="F1803" t="s">
        <v>52</v>
      </c>
      <c r="G1803">
        <v>171</v>
      </c>
      <c r="H1803">
        <v>20938</v>
      </c>
    </row>
    <row r="1804" spans="1:8">
      <c r="A1804">
        <v>1803</v>
      </c>
      <c r="B1804">
        <v>47</v>
      </c>
      <c r="C1804" t="s">
        <v>186</v>
      </c>
      <c r="D1804" t="s">
        <v>1413</v>
      </c>
      <c r="E1804" t="s">
        <v>45</v>
      </c>
      <c r="F1804" t="s">
        <v>1272</v>
      </c>
      <c r="G1804">
        <v>340</v>
      </c>
      <c r="H1804">
        <v>20938</v>
      </c>
    </row>
    <row r="1805" spans="1:8">
      <c r="A1805">
        <v>1804</v>
      </c>
      <c r="B1805">
        <v>47</v>
      </c>
      <c r="C1805" t="s">
        <v>186</v>
      </c>
      <c r="D1805" t="s">
        <v>3582</v>
      </c>
      <c r="E1805" t="s">
        <v>3706</v>
      </c>
      <c r="F1805" t="s">
        <v>249</v>
      </c>
      <c r="G1805">
        <v>2</v>
      </c>
      <c r="H1805">
        <v>39</v>
      </c>
    </row>
    <row r="1806" spans="1:8">
      <c r="A1806">
        <v>1805</v>
      </c>
      <c r="B1806">
        <v>47</v>
      </c>
      <c r="C1806" t="s">
        <v>186</v>
      </c>
      <c r="D1806" t="s">
        <v>3582</v>
      </c>
      <c r="E1806" t="s">
        <v>1280</v>
      </c>
      <c r="F1806" t="s">
        <v>48</v>
      </c>
      <c r="G1806">
        <v>3</v>
      </c>
      <c r="H1806">
        <v>39</v>
      </c>
    </row>
    <row r="1807" spans="1:8">
      <c r="A1807">
        <v>1806</v>
      </c>
      <c r="B1807">
        <v>47</v>
      </c>
      <c r="C1807" t="s">
        <v>186</v>
      </c>
      <c r="D1807" t="s">
        <v>3582</v>
      </c>
      <c r="E1807" t="s">
        <v>1280</v>
      </c>
      <c r="F1807" t="s">
        <v>49</v>
      </c>
      <c r="G1807">
        <v>1</v>
      </c>
      <c r="H1807">
        <v>39</v>
      </c>
    </row>
    <row r="1808" spans="1:8">
      <c r="A1808">
        <v>1807</v>
      </c>
      <c r="B1808">
        <v>47</v>
      </c>
      <c r="C1808" t="s">
        <v>186</v>
      </c>
      <c r="D1808" t="s">
        <v>3582</v>
      </c>
      <c r="E1808" t="s">
        <v>1280</v>
      </c>
      <c r="F1808" t="s">
        <v>50</v>
      </c>
      <c r="G1808">
        <v>2</v>
      </c>
      <c r="H1808">
        <v>39</v>
      </c>
    </row>
    <row r="1809" spans="1:8">
      <c r="A1809">
        <v>1808</v>
      </c>
      <c r="B1809">
        <v>47</v>
      </c>
      <c r="C1809" t="s">
        <v>186</v>
      </c>
      <c r="D1809" t="s">
        <v>3582</v>
      </c>
      <c r="E1809" t="s">
        <v>1280</v>
      </c>
      <c r="F1809" t="s">
        <v>52</v>
      </c>
      <c r="G1809">
        <v>1</v>
      </c>
      <c r="H1809">
        <v>39</v>
      </c>
    </row>
    <row r="1810" spans="1:8">
      <c r="A1810">
        <v>1809</v>
      </c>
      <c r="B1810">
        <v>47</v>
      </c>
      <c r="C1810" t="s">
        <v>186</v>
      </c>
      <c r="D1810" t="s">
        <v>3582</v>
      </c>
      <c r="E1810" t="s">
        <v>1280</v>
      </c>
      <c r="F1810" t="s">
        <v>1272</v>
      </c>
      <c r="G1810">
        <v>8</v>
      </c>
      <c r="H1810">
        <v>39</v>
      </c>
    </row>
    <row r="1811" spans="1:8">
      <c r="A1811">
        <v>1810</v>
      </c>
      <c r="B1811">
        <v>47</v>
      </c>
      <c r="C1811" t="s">
        <v>186</v>
      </c>
      <c r="D1811" t="s">
        <v>3582</v>
      </c>
      <c r="E1811" t="s">
        <v>1281</v>
      </c>
      <c r="F1811" t="s">
        <v>48</v>
      </c>
      <c r="G1811">
        <v>1</v>
      </c>
      <c r="H1811">
        <v>39</v>
      </c>
    </row>
    <row r="1812" spans="1:8">
      <c r="A1812">
        <v>1811</v>
      </c>
      <c r="B1812">
        <v>47</v>
      </c>
      <c r="C1812" t="s">
        <v>186</v>
      </c>
      <c r="D1812" t="s">
        <v>3582</v>
      </c>
      <c r="E1812" t="s">
        <v>1281</v>
      </c>
      <c r="F1812" t="s">
        <v>52</v>
      </c>
      <c r="G1812">
        <v>1</v>
      </c>
      <c r="H1812">
        <v>39</v>
      </c>
    </row>
    <row r="1813" spans="1:8">
      <c r="A1813">
        <v>1812</v>
      </c>
      <c r="B1813">
        <v>47</v>
      </c>
      <c r="C1813" t="s">
        <v>186</v>
      </c>
      <c r="D1813" t="s">
        <v>3582</v>
      </c>
      <c r="E1813" t="s">
        <v>1281</v>
      </c>
      <c r="F1813" t="s">
        <v>1272</v>
      </c>
      <c r="G1813">
        <v>17</v>
      </c>
      <c r="H1813">
        <v>39</v>
      </c>
    </row>
    <row r="1814" spans="1:8">
      <c r="A1814">
        <v>1813</v>
      </c>
      <c r="B1814">
        <v>47</v>
      </c>
      <c r="C1814" t="s">
        <v>186</v>
      </c>
      <c r="D1814" t="s">
        <v>3582</v>
      </c>
      <c r="E1814" t="s">
        <v>45</v>
      </c>
      <c r="F1814" t="s">
        <v>1272</v>
      </c>
      <c r="G1814">
        <v>3</v>
      </c>
      <c r="H1814">
        <v>39</v>
      </c>
    </row>
    <row r="1815" spans="1:8">
      <c r="A1815">
        <v>1814</v>
      </c>
      <c r="B1815">
        <v>47</v>
      </c>
      <c r="C1815" t="s">
        <v>186</v>
      </c>
      <c r="D1815" t="s">
        <v>3583</v>
      </c>
      <c r="E1815" t="s">
        <v>3706</v>
      </c>
      <c r="F1815" t="s">
        <v>249</v>
      </c>
      <c r="G1815">
        <v>6</v>
      </c>
      <c r="H1815">
        <v>95</v>
      </c>
    </row>
    <row r="1816" spans="1:8">
      <c r="A1816">
        <v>1815</v>
      </c>
      <c r="B1816">
        <v>47</v>
      </c>
      <c r="C1816" t="s">
        <v>186</v>
      </c>
      <c r="D1816" t="s">
        <v>3583</v>
      </c>
      <c r="E1816" t="s">
        <v>3706</v>
      </c>
      <c r="F1816" t="s">
        <v>1272</v>
      </c>
      <c r="G1816">
        <v>2</v>
      </c>
      <c r="H1816">
        <v>95</v>
      </c>
    </row>
    <row r="1817" spans="1:8">
      <c r="A1817">
        <v>1816</v>
      </c>
      <c r="B1817">
        <v>47</v>
      </c>
      <c r="C1817" t="s">
        <v>186</v>
      </c>
      <c r="D1817" t="s">
        <v>3583</v>
      </c>
      <c r="E1817" t="s">
        <v>1280</v>
      </c>
      <c r="F1817" t="s">
        <v>48</v>
      </c>
      <c r="G1817">
        <v>1</v>
      </c>
      <c r="H1817">
        <v>95</v>
      </c>
    </row>
    <row r="1818" spans="1:8">
      <c r="A1818">
        <v>1817</v>
      </c>
      <c r="B1818">
        <v>47</v>
      </c>
      <c r="C1818" t="s">
        <v>186</v>
      </c>
      <c r="D1818" t="s">
        <v>3583</v>
      </c>
      <c r="E1818" t="s">
        <v>1280</v>
      </c>
      <c r="F1818" t="s">
        <v>49</v>
      </c>
      <c r="G1818">
        <v>5</v>
      </c>
      <c r="H1818">
        <v>95</v>
      </c>
    </row>
    <row r="1819" spans="1:8">
      <c r="A1819">
        <v>1818</v>
      </c>
      <c r="B1819">
        <v>47</v>
      </c>
      <c r="C1819" t="s">
        <v>186</v>
      </c>
      <c r="D1819" t="s">
        <v>3583</v>
      </c>
      <c r="E1819" t="s">
        <v>1280</v>
      </c>
      <c r="F1819" t="s">
        <v>50</v>
      </c>
      <c r="G1819">
        <v>3</v>
      </c>
      <c r="H1819">
        <v>95</v>
      </c>
    </row>
    <row r="1820" spans="1:8">
      <c r="A1820">
        <v>1819</v>
      </c>
      <c r="B1820">
        <v>47</v>
      </c>
      <c r="C1820" t="s">
        <v>186</v>
      </c>
      <c r="D1820" t="s">
        <v>3583</v>
      </c>
      <c r="E1820" t="s">
        <v>1280</v>
      </c>
      <c r="F1820" t="s">
        <v>52</v>
      </c>
      <c r="G1820">
        <v>3</v>
      </c>
      <c r="H1820">
        <v>95</v>
      </c>
    </row>
    <row r="1821" spans="1:8">
      <c r="A1821">
        <v>1820</v>
      </c>
      <c r="B1821">
        <v>47</v>
      </c>
      <c r="C1821" t="s">
        <v>186</v>
      </c>
      <c r="D1821" t="s">
        <v>3583</v>
      </c>
      <c r="E1821" t="s">
        <v>1280</v>
      </c>
      <c r="F1821" t="s">
        <v>1272</v>
      </c>
      <c r="G1821">
        <v>4</v>
      </c>
      <c r="H1821">
        <v>95</v>
      </c>
    </row>
    <row r="1822" spans="1:8">
      <c r="A1822">
        <v>1821</v>
      </c>
      <c r="B1822">
        <v>47</v>
      </c>
      <c r="C1822" t="s">
        <v>186</v>
      </c>
      <c r="D1822" t="s">
        <v>3583</v>
      </c>
      <c r="E1822" t="s">
        <v>1281</v>
      </c>
      <c r="F1822" t="s">
        <v>48</v>
      </c>
      <c r="G1822">
        <v>1</v>
      </c>
      <c r="H1822">
        <v>95</v>
      </c>
    </row>
    <row r="1823" spans="1:8">
      <c r="A1823">
        <v>1822</v>
      </c>
      <c r="B1823">
        <v>47</v>
      </c>
      <c r="C1823" t="s">
        <v>186</v>
      </c>
      <c r="D1823" t="s">
        <v>3583</v>
      </c>
      <c r="E1823" t="s">
        <v>1281</v>
      </c>
      <c r="F1823" t="s">
        <v>52</v>
      </c>
      <c r="G1823">
        <v>5</v>
      </c>
      <c r="H1823">
        <v>95</v>
      </c>
    </row>
    <row r="1824" spans="1:8">
      <c r="A1824">
        <v>1823</v>
      </c>
      <c r="B1824">
        <v>47</v>
      </c>
      <c r="C1824" t="s">
        <v>186</v>
      </c>
      <c r="D1824" t="s">
        <v>3583</v>
      </c>
      <c r="E1824" t="s">
        <v>1281</v>
      </c>
      <c r="F1824" t="s">
        <v>1272</v>
      </c>
      <c r="G1824">
        <v>62</v>
      </c>
      <c r="H1824">
        <v>95</v>
      </c>
    </row>
    <row r="1825" spans="1:8">
      <c r="A1825">
        <v>1824</v>
      </c>
      <c r="B1825">
        <v>47</v>
      </c>
      <c r="C1825" t="s">
        <v>186</v>
      </c>
      <c r="D1825" t="s">
        <v>3583</v>
      </c>
      <c r="E1825" t="s">
        <v>45</v>
      </c>
      <c r="F1825" t="s">
        <v>49</v>
      </c>
      <c r="G1825">
        <v>1</v>
      </c>
      <c r="H1825">
        <v>95</v>
      </c>
    </row>
    <row r="1826" spans="1:8">
      <c r="A1826">
        <v>1825</v>
      </c>
      <c r="B1826">
        <v>47</v>
      </c>
      <c r="C1826" t="s">
        <v>186</v>
      </c>
      <c r="D1826" t="s">
        <v>3583</v>
      </c>
      <c r="E1826" t="s">
        <v>45</v>
      </c>
      <c r="F1826" t="s">
        <v>52</v>
      </c>
      <c r="G1826">
        <v>1</v>
      </c>
      <c r="H1826">
        <v>95</v>
      </c>
    </row>
    <row r="1827" spans="1:8">
      <c r="A1827">
        <v>1826</v>
      </c>
      <c r="B1827">
        <v>47</v>
      </c>
      <c r="C1827" t="s">
        <v>186</v>
      </c>
      <c r="D1827" t="s">
        <v>3583</v>
      </c>
      <c r="E1827" t="s">
        <v>45</v>
      </c>
      <c r="F1827" t="s">
        <v>1272</v>
      </c>
      <c r="G1827">
        <v>1</v>
      </c>
      <c r="H1827">
        <v>95</v>
      </c>
    </row>
    <row r="1828" spans="1:8">
      <c r="A1828">
        <v>1827</v>
      </c>
      <c r="B1828">
        <v>47</v>
      </c>
      <c r="C1828" t="s">
        <v>186</v>
      </c>
      <c r="D1828" t="s">
        <v>3584</v>
      </c>
      <c r="E1828" t="s">
        <v>3706</v>
      </c>
      <c r="F1828" t="s">
        <v>249</v>
      </c>
      <c r="G1828">
        <v>2</v>
      </c>
      <c r="H1828">
        <v>80</v>
      </c>
    </row>
    <row r="1829" spans="1:8">
      <c r="A1829">
        <v>1828</v>
      </c>
      <c r="B1829">
        <v>47</v>
      </c>
      <c r="C1829" t="s">
        <v>186</v>
      </c>
      <c r="D1829" t="s">
        <v>3584</v>
      </c>
      <c r="E1829" t="s">
        <v>1280</v>
      </c>
      <c r="F1829" t="s">
        <v>49</v>
      </c>
      <c r="G1829">
        <v>2</v>
      </c>
      <c r="H1829">
        <v>80</v>
      </c>
    </row>
    <row r="1830" spans="1:8">
      <c r="A1830">
        <v>1829</v>
      </c>
      <c r="B1830">
        <v>47</v>
      </c>
      <c r="C1830" t="s">
        <v>186</v>
      </c>
      <c r="D1830" t="s">
        <v>3584</v>
      </c>
      <c r="E1830" t="s">
        <v>1280</v>
      </c>
      <c r="F1830" t="s">
        <v>50</v>
      </c>
      <c r="G1830">
        <v>2</v>
      </c>
      <c r="H1830">
        <v>80</v>
      </c>
    </row>
    <row r="1831" spans="1:8">
      <c r="A1831">
        <v>1830</v>
      </c>
      <c r="B1831">
        <v>47</v>
      </c>
      <c r="C1831" t="s">
        <v>186</v>
      </c>
      <c r="D1831" t="s">
        <v>3584</v>
      </c>
      <c r="E1831" t="s">
        <v>1280</v>
      </c>
      <c r="F1831" t="s">
        <v>51</v>
      </c>
      <c r="G1831">
        <v>3</v>
      </c>
      <c r="H1831">
        <v>80</v>
      </c>
    </row>
    <row r="1832" spans="1:8">
      <c r="A1832">
        <v>1831</v>
      </c>
      <c r="B1832">
        <v>47</v>
      </c>
      <c r="C1832" t="s">
        <v>186</v>
      </c>
      <c r="D1832" t="s">
        <v>3584</v>
      </c>
      <c r="E1832" t="s">
        <v>1280</v>
      </c>
      <c r="F1832" t="s">
        <v>52</v>
      </c>
      <c r="G1832">
        <v>2</v>
      </c>
      <c r="H1832">
        <v>80</v>
      </c>
    </row>
    <row r="1833" spans="1:8">
      <c r="A1833">
        <v>1832</v>
      </c>
      <c r="B1833">
        <v>47</v>
      </c>
      <c r="C1833" t="s">
        <v>186</v>
      </c>
      <c r="D1833" t="s">
        <v>3584</v>
      </c>
      <c r="E1833" t="s">
        <v>1280</v>
      </c>
      <c r="F1833" t="s">
        <v>1272</v>
      </c>
      <c r="G1833">
        <v>6</v>
      </c>
      <c r="H1833">
        <v>80</v>
      </c>
    </row>
    <row r="1834" spans="1:8">
      <c r="A1834">
        <v>1833</v>
      </c>
      <c r="B1834">
        <v>47</v>
      </c>
      <c r="C1834" t="s">
        <v>186</v>
      </c>
      <c r="D1834" t="s">
        <v>3584</v>
      </c>
      <c r="E1834" t="s">
        <v>1281</v>
      </c>
      <c r="F1834" t="s">
        <v>50</v>
      </c>
      <c r="G1834">
        <v>1</v>
      </c>
      <c r="H1834">
        <v>80</v>
      </c>
    </row>
    <row r="1835" spans="1:8">
      <c r="A1835">
        <v>1834</v>
      </c>
      <c r="B1835">
        <v>47</v>
      </c>
      <c r="C1835" t="s">
        <v>186</v>
      </c>
      <c r="D1835" t="s">
        <v>3584</v>
      </c>
      <c r="E1835" t="s">
        <v>1281</v>
      </c>
      <c r="F1835" t="s">
        <v>51</v>
      </c>
      <c r="G1835">
        <v>1</v>
      </c>
      <c r="H1835">
        <v>80</v>
      </c>
    </row>
    <row r="1836" spans="1:8">
      <c r="A1836">
        <v>1835</v>
      </c>
      <c r="B1836">
        <v>47</v>
      </c>
      <c r="C1836" t="s">
        <v>186</v>
      </c>
      <c r="D1836" t="s">
        <v>3584</v>
      </c>
      <c r="E1836" t="s">
        <v>1281</v>
      </c>
      <c r="F1836" t="s">
        <v>52</v>
      </c>
      <c r="G1836">
        <v>8</v>
      </c>
      <c r="H1836">
        <v>80</v>
      </c>
    </row>
    <row r="1837" spans="1:8">
      <c r="A1837">
        <v>1836</v>
      </c>
      <c r="B1837">
        <v>47</v>
      </c>
      <c r="C1837" t="s">
        <v>186</v>
      </c>
      <c r="D1837" t="s">
        <v>3584</v>
      </c>
      <c r="E1837" t="s">
        <v>1281</v>
      </c>
      <c r="F1837" t="s">
        <v>1272</v>
      </c>
      <c r="G1837">
        <v>52</v>
      </c>
      <c r="H1837">
        <v>80</v>
      </c>
    </row>
    <row r="1838" spans="1:8">
      <c r="A1838">
        <v>1837</v>
      </c>
      <c r="B1838">
        <v>47</v>
      </c>
      <c r="C1838" t="s">
        <v>186</v>
      </c>
      <c r="D1838" t="s">
        <v>3584</v>
      </c>
      <c r="E1838" t="s">
        <v>45</v>
      </c>
      <c r="F1838" t="s">
        <v>1272</v>
      </c>
      <c r="G1838">
        <v>1</v>
      </c>
      <c r="H1838">
        <v>80</v>
      </c>
    </row>
    <row r="1839" spans="1:8">
      <c r="A1839">
        <v>1838</v>
      </c>
      <c r="B1839">
        <v>47</v>
      </c>
      <c r="C1839" t="s">
        <v>186</v>
      </c>
      <c r="D1839" t="s">
        <v>3585</v>
      </c>
      <c r="E1839" t="s">
        <v>3706</v>
      </c>
      <c r="F1839" t="s">
        <v>249</v>
      </c>
      <c r="G1839">
        <v>9324</v>
      </c>
      <c r="H1839">
        <v>106143</v>
      </c>
    </row>
    <row r="1840" spans="1:8">
      <c r="A1840">
        <v>1839</v>
      </c>
      <c r="B1840">
        <v>47</v>
      </c>
      <c r="C1840" t="s">
        <v>186</v>
      </c>
      <c r="D1840" t="s">
        <v>3585</v>
      </c>
      <c r="E1840" t="s">
        <v>3706</v>
      </c>
      <c r="F1840" t="s">
        <v>50</v>
      </c>
      <c r="G1840">
        <v>1</v>
      </c>
      <c r="H1840">
        <v>106143</v>
      </c>
    </row>
    <row r="1841" spans="1:8">
      <c r="A1841">
        <v>1840</v>
      </c>
      <c r="B1841">
        <v>47</v>
      </c>
      <c r="C1841" t="s">
        <v>186</v>
      </c>
      <c r="D1841" t="s">
        <v>3585</v>
      </c>
      <c r="E1841" t="s">
        <v>3706</v>
      </c>
      <c r="F1841" t="s">
        <v>52</v>
      </c>
      <c r="G1841">
        <v>6</v>
      </c>
      <c r="H1841">
        <v>106143</v>
      </c>
    </row>
    <row r="1842" spans="1:8">
      <c r="A1842">
        <v>1841</v>
      </c>
      <c r="B1842">
        <v>47</v>
      </c>
      <c r="C1842" t="s">
        <v>186</v>
      </c>
      <c r="D1842" t="s">
        <v>3585</v>
      </c>
      <c r="E1842" t="s">
        <v>3706</v>
      </c>
      <c r="F1842" t="s">
        <v>1272</v>
      </c>
      <c r="G1842">
        <v>22</v>
      </c>
      <c r="H1842">
        <v>106143</v>
      </c>
    </row>
    <row r="1843" spans="1:8">
      <c r="A1843">
        <v>1842</v>
      </c>
      <c r="B1843">
        <v>47</v>
      </c>
      <c r="C1843" t="s">
        <v>186</v>
      </c>
      <c r="D1843" t="s">
        <v>3585</v>
      </c>
      <c r="E1843" t="s">
        <v>1280</v>
      </c>
      <c r="F1843" t="s">
        <v>48</v>
      </c>
      <c r="G1843">
        <v>3598</v>
      </c>
      <c r="H1843">
        <v>106143</v>
      </c>
    </row>
    <row r="1844" spans="1:8">
      <c r="A1844">
        <v>1843</v>
      </c>
      <c r="B1844">
        <v>47</v>
      </c>
      <c r="C1844" t="s">
        <v>186</v>
      </c>
      <c r="D1844" t="s">
        <v>3585</v>
      </c>
      <c r="E1844" t="s">
        <v>1280</v>
      </c>
      <c r="F1844" t="s">
        <v>49</v>
      </c>
      <c r="G1844">
        <v>10440</v>
      </c>
      <c r="H1844">
        <v>106143</v>
      </c>
    </row>
    <row r="1845" spans="1:8">
      <c r="A1845">
        <v>1844</v>
      </c>
      <c r="B1845">
        <v>47</v>
      </c>
      <c r="C1845" t="s">
        <v>186</v>
      </c>
      <c r="D1845" t="s">
        <v>3585</v>
      </c>
      <c r="E1845" t="s">
        <v>1280</v>
      </c>
      <c r="F1845" t="s">
        <v>50</v>
      </c>
      <c r="G1845">
        <v>8486</v>
      </c>
      <c r="H1845">
        <v>106143</v>
      </c>
    </row>
    <row r="1846" spans="1:8">
      <c r="A1846">
        <v>1845</v>
      </c>
      <c r="B1846">
        <v>47</v>
      </c>
      <c r="C1846" t="s">
        <v>186</v>
      </c>
      <c r="D1846" t="s">
        <v>3585</v>
      </c>
      <c r="E1846" t="s">
        <v>1280</v>
      </c>
      <c r="F1846" t="s">
        <v>51</v>
      </c>
      <c r="G1846">
        <v>3510</v>
      </c>
      <c r="H1846">
        <v>106143</v>
      </c>
    </row>
    <row r="1847" spans="1:8">
      <c r="A1847">
        <v>1846</v>
      </c>
      <c r="B1847">
        <v>47</v>
      </c>
      <c r="C1847" t="s">
        <v>186</v>
      </c>
      <c r="D1847" t="s">
        <v>3585</v>
      </c>
      <c r="E1847" t="s">
        <v>1280</v>
      </c>
      <c r="F1847" t="s">
        <v>52</v>
      </c>
      <c r="G1847">
        <v>4071</v>
      </c>
      <c r="H1847">
        <v>106143</v>
      </c>
    </row>
    <row r="1848" spans="1:8">
      <c r="A1848">
        <v>1847</v>
      </c>
      <c r="B1848">
        <v>47</v>
      </c>
      <c r="C1848" t="s">
        <v>186</v>
      </c>
      <c r="D1848" t="s">
        <v>3585</v>
      </c>
      <c r="E1848" t="s">
        <v>1280</v>
      </c>
      <c r="F1848" t="s">
        <v>1272</v>
      </c>
      <c r="G1848">
        <v>3651</v>
      </c>
      <c r="H1848">
        <v>106143</v>
      </c>
    </row>
    <row r="1849" spans="1:8">
      <c r="A1849">
        <v>1848</v>
      </c>
      <c r="B1849">
        <v>47</v>
      </c>
      <c r="C1849" t="s">
        <v>186</v>
      </c>
      <c r="D1849" t="s">
        <v>3585</v>
      </c>
      <c r="E1849" t="s">
        <v>1281</v>
      </c>
      <c r="F1849" t="s">
        <v>48</v>
      </c>
      <c r="G1849">
        <v>286</v>
      </c>
      <c r="H1849">
        <v>106143</v>
      </c>
    </row>
    <row r="1850" spans="1:8">
      <c r="A1850">
        <v>1849</v>
      </c>
      <c r="B1850">
        <v>47</v>
      </c>
      <c r="C1850" t="s">
        <v>186</v>
      </c>
      <c r="D1850" t="s">
        <v>3585</v>
      </c>
      <c r="E1850" t="s">
        <v>1281</v>
      </c>
      <c r="F1850" t="s">
        <v>49</v>
      </c>
      <c r="G1850">
        <v>468</v>
      </c>
      <c r="H1850">
        <v>106143</v>
      </c>
    </row>
    <row r="1851" spans="1:8">
      <c r="A1851">
        <v>1850</v>
      </c>
      <c r="B1851">
        <v>47</v>
      </c>
      <c r="C1851" t="s">
        <v>186</v>
      </c>
      <c r="D1851" t="s">
        <v>3585</v>
      </c>
      <c r="E1851" t="s">
        <v>1281</v>
      </c>
      <c r="F1851" t="s">
        <v>50</v>
      </c>
      <c r="G1851">
        <v>709</v>
      </c>
      <c r="H1851">
        <v>106143</v>
      </c>
    </row>
    <row r="1852" spans="1:8">
      <c r="A1852">
        <v>1851</v>
      </c>
      <c r="B1852">
        <v>47</v>
      </c>
      <c r="C1852" t="s">
        <v>186</v>
      </c>
      <c r="D1852" t="s">
        <v>3585</v>
      </c>
      <c r="E1852" t="s">
        <v>1281</v>
      </c>
      <c r="F1852" t="s">
        <v>51</v>
      </c>
      <c r="G1852">
        <v>1352</v>
      </c>
      <c r="H1852">
        <v>106143</v>
      </c>
    </row>
    <row r="1853" spans="1:8">
      <c r="A1853">
        <v>1852</v>
      </c>
      <c r="B1853">
        <v>47</v>
      </c>
      <c r="C1853" t="s">
        <v>186</v>
      </c>
      <c r="D1853" t="s">
        <v>3585</v>
      </c>
      <c r="E1853" t="s">
        <v>1281</v>
      </c>
      <c r="F1853" t="s">
        <v>52</v>
      </c>
      <c r="G1853">
        <v>9722</v>
      </c>
      <c r="H1853">
        <v>106143</v>
      </c>
    </row>
    <row r="1854" spans="1:8">
      <c r="A1854">
        <v>1853</v>
      </c>
      <c r="B1854">
        <v>47</v>
      </c>
      <c r="C1854" t="s">
        <v>186</v>
      </c>
      <c r="D1854" t="s">
        <v>3585</v>
      </c>
      <c r="E1854" t="s">
        <v>1281</v>
      </c>
      <c r="F1854" t="s">
        <v>1272</v>
      </c>
      <c r="G1854">
        <v>50257</v>
      </c>
      <c r="H1854">
        <v>106143</v>
      </c>
    </row>
    <row r="1855" spans="1:8">
      <c r="A1855">
        <v>1854</v>
      </c>
      <c r="B1855">
        <v>47</v>
      </c>
      <c r="C1855" t="s">
        <v>186</v>
      </c>
      <c r="D1855" t="s">
        <v>3585</v>
      </c>
      <c r="E1855" t="s">
        <v>45</v>
      </c>
      <c r="F1855" t="s">
        <v>48</v>
      </c>
      <c r="G1855">
        <v>116</v>
      </c>
      <c r="H1855">
        <v>106143</v>
      </c>
    </row>
    <row r="1856" spans="1:8">
      <c r="A1856">
        <v>1855</v>
      </c>
      <c r="B1856">
        <v>47</v>
      </c>
      <c r="C1856" t="s">
        <v>186</v>
      </c>
      <c r="D1856" t="s">
        <v>3585</v>
      </c>
      <c r="E1856" t="s">
        <v>45</v>
      </c>
      <c r="F1856" t="s">
        <v>49</v>
      </c>
      <c r="G1856">
        <v>24</v>
      </c>
      <c r="H1856">
        <v>106143</v>
      </c>
    </row>
    <row r="1857" spans="1:8">
      <c r="A1857">
        <v>1856</v>
      </c>
      <c r="B1857">
        <v>47</v>
      </c>
      <c r="C1857" t="s">
        <v>186</v>
      </c>
      <c r="D1857" t="s">
        <v>3585</v>
      </c>
      <c r="E1857" t="s">
        <v>45</v>
      </c>
      <c r="F1857" t="s">
        <v>50</v>
      </c>
      <c r="G1857">
        <v>9</v>
      </c>
      <c r="H1857">
        <v>106143</v>
      </c>
    </row>
    <row r="1858" spans="1:8">
      <c r="A1858">
        <v>1857</v>
      </c>
      <c r="B1858">
        <v>47</v>
      </c>
      <c r="C1858" t="s">
        <v>186</v>
      </c>
      <c r="D1858" t="s">
        <v>3585</v>
      </c>
      <c r="E1858" t="s">
        <v>45</v>
      </c>
      <c r="F1858" t="s">
        <v>51</v>
      </c>
      <c r="G1858">
        <v>4</v>
      </c>
      <c r="H1858">
        <v>106143</v>
      </c>
    </row>
    <row r="1859" spans="1:8">
      <c r="A1859">
        <v>1858</v>
      </c>
      <c r="B1859">
        <v>47</v>
      </c>
      <c r="C1859" t="s">
        <v>186</v>
      </c>
      <c r="D1859" t="s">
        <v>3585</v>
      </c>
      <c r="E1859" t="s">
        <v>45</v>
      </c>
      <c r="F1859" t="s">
        <v>52</v>
      </c>
      <c r="G1859">
        <v>22</v>
      </c>
      <c r="H1859">
        <v>106143</v>
      </c>
    </row>
    <row r="1860" spans="1:8">
      <c r="A1860">
        <v>1859</v>
      </c>
      <c r="B1860">
        <v>47</v>
      </c>
      <c r="C1860" t="s">
        <v>186</v>
      </c>
      <c r="D1860" t="s">
        <v>3585</v>
      </c>
      <c r="E1860" t="s">
        <v>45</v>
      </c>
      <c r="F1860" t="s">
        <v>1272</v>
      </c>
      <c r="G1860">
        <v>65</v>
      </c>
      <c r="H1860">
        <v>106143</v>
      </c>
    </row>
    <row r="1861" spans="1:8">
      <c r="A1861">
        <v>1860</v>
      </c>
      <c r="B1861">
        <v>47</v>
      </c>
      <c r="C1861" t="s">
        <v>186</v>
      </c>
      <c r="D1861" t="s">
        <v>3586</v>
      </c>
      <c r="E1861" t="s">
        <v>3706</v>
      </c>
      <c r="F1861" t="s">
        <v>249</v>
      </c>
      <c r="G1861">
        <v>98624</v>
      </c>
      <c r="H1861">
        <v>1127085</v>
      </c>
    </row>
    <row r="1862" spans="1:8">
      <c r="A1862">
        <v>1861</v>
      </c>
      <c r="B1862">
        <v>47</v>
      </c>
      <c r="C1862" t="s">
        <v>186</v>
      </c>
      <c r="D1862" t="s">
        <v>3586</v>
      </c>
      <c r="E1862" t="s">
        <v>3706</v>
      </c>
      <c r="F1862" t="s">
        <v>48</v>
      </c>
      <c r="G1862">
        <v>17</v>
      </c>
      <c r="H1862">
        <v>1127085</v>
      </c>
    </row>
    <row r="1863" spans="1:8">
      <c r="A1863">
        <v>1862</v>
      </c>
      <c r="B1863">
        <v>47</v>
      </c>
      <c r="C1863" t="s">
        <v>186</v>
      </c>
      <c r="D1863" t="s">
        <v>3586</v>
      </c>
      <c r="E1863" t="s">
        <v>3706</v>
      </c>
      <c r="F1863" t="s">
        <v>49</v>
      </c>
      <c r="G1863">
        <v>118</v>
      </c>
      <c r="H1863">
        <v>1127085</v>
      </c>
    </row>
    <row r="1864" spans="1:8">
      <c r="A1864">
        <v>1863</v>
      </c>
      <c r="B1864">
        <v>47</v>
      </c>
      <c r="C1864" t="s">
        <v>186</v>
      </c>
      <c r="D1864" t="s">
        <v>3586</v>
      </c>
      <c r="E1864" t="s">
        <v>3706</v>
      </c>
      <c r="F1864" t="s">
        <v>50</v>
      </c>
      <c r="G1864">
        <v>172</v>
      </c>
      <c r="H1864">
        <v>1127085</v>
      </c>
    </row>
    <row r="1865" spans="1:8">
      <c r="A1865">
        <v>1864</v>
      </c>
      <c r="B1865">
        <v>47</v>
      </c>
      <c r="C1865" t="s">
        <v>186</v>
      </c>
      <c r="D1865" t="s">
        <v>3586</v>
      </c>
      <c r="E1865" t="s">
        <v>3706</v>
      </c>
      <c r="F1865" t="s">
        <v>51</v>
      </c>
      <c r="G1865">
        <v>93</v>
      </c>
      <c r="H1865">
        <v>1127085</v>
      </c>
    </row>
    <row r="1866" spans="1:8">
      <c r="A1866">
        <v>1865</v>
      </c>
      <c r="B1866">
        <v>47</v>
      </c>
      <c r="C1866" t="s">
        <v>186</v>
      </c>
      <c r="D1866" t="s">
        <v>3586</v>
      </c>
      <c r="E1866" t="s">
        <v>3706</v>
      </c>
      <c r="F1866" t="s">
        <v>52</v>
      </c>
      <c r="G1866">
        <v>447</v>
      </c>
      <c r="H1866">
        <v>1127085</v>
      </c>
    </row>
    <row r="1867" spans="1:8">
      <c r="A1867">
        <v>1866</v>
      </c>
      <c r="B1867">
        <v>47</v>
      </c>
      <c r="C1867" t="s">
        <v>186</v>
      </c>
      <c r="D1867" t="s">
        <v>3586</v>
      </c>
      <c r="E1867" t="s">
        <v>3706</v>
      </c>
      <c r="F1867" t="s">
        <v>1272</v>
      </c>
      <c r="G1867">
        <v>1493</v>
      </c>
      <c r="H1867">
        <v>1127085</v>
      </c>
    </row>
    <row r="1868" spans="1:8">
      <c r="A1868">
        <v>1867</v>
      </c>
      <c r="B1868">
        <v>47</v>
      </c>
      <c r="C1868" t="s">
        <v>186</v>
      </c>
      <c r="D1868" t="s">
        <v>3586</v>
      </c>
      <c r="E1868" t="s">
        <v>1280</v>
      </c>
      <c r="F1868" t="s">
        <v>48</v>
      </c>
      <c r="G1868">
        <v>37522</v>
      </c>
      <c r="H1868">
        <v>1127085</v>
      </c>
    </row>
    <row r="1869" spans="1:8">
      <c r="A1869">
        <v>1868</v>
      </c>
      <c r="B1869">
        <v>47</v>
      </c>
      <c r="C1869" t="s">
        <v>186</v>
      </c>
      <c r="D1869" t="s">
        <v>3586</v>
      </c>
      <c r="E1869" t="s">
        <v>1280</v>
      </c>
      <c r="F1869" t="s">
        <v>49</v>
      </c>
      <c r="G1869">
        <v>103767</v>
      </c>
      <c r="H1869">
        <v>1127085</v>
      </c>
    </row>
    <row r="1870" spans="1:8">
      <c r="A1870">
        <v>1869</v>
      </c>
      <c r="B1870">
        <v>47</v>
      </c>
      <c r="C1870" t="s">
        <v>186</v>
      </c>
      <c r="D1870" t="s">
        <v>3586</v>
      </c>
      <c r="E1870" t="s">
        <v>1280</v>
      </c>
      <c r="F1870" t="s">
        <v>50</v>
      </c>
      <c r="G1870">
        <v>81789</v>
      </c>
      <c r="H1870">
        <v>1127085</v>
      </c>
    </row>
    <row r="1871" spans="1:8">
      <c r="A1871">
        <v>1870</v>
      </c>
      <c r="B1871">
        <v>47</v>
      </c>
      <c r="C1871" t="s">
        <v>186</v>
      </c>
      <c r="D1871" t="s">
        <v>3586</v>
      </c>
      <c r="E1871" t="s">
        <v>1280</v>
      </c>
      <c r="F1871" t="s">
        <v>51</v>
      </c>
      <c r="G1871">
        <v>32512</v>
      </c>
      <c r="H1871">
        <v>1127085</v>
      </c>
    </row>
    <row r="1872" spans="1:8">
      <c r="A1872">
        <v>1871</v>
      </c>
      <c r="B1872">
        <v>47</v>
      </c>
      <c r="C1872" t="s">
        <v>186</v>
      </c>
      <c r="D1872" t="s">
        <v>3586</v>
      </c>
      <c r="E1872" t="s">
        <v>1280</v>
      </c>
      <c r="F1872" t="s">
        <v>52</v>
      </c>
      <c r="G1872">
        <v>40649</v>
      </c>
      <c r="H1872">
        <v>1127085</v>
      </c>
    </row>
    <row r="1873" spans="1:8">
      <c r="A1873">
        <v>1872</v>
      </c>
      <c r="B1873">
        <v>47</v>
      </c>
      <c r="C1873" t="s">
        <v>186</v>
      </c>
      <c r="D1873" t="s">
        <v>3586</v>
      </c>
      <c r="E1873" t="s">
        <v>1280</v>
      </c>
      <c r="F1873" t="s">
        <v>1272</v>
      </c>
      <c r="G1873">
        <v>27600</v>
      </c>
      <c r="H1873">
        <v>1127085</v>
      </c>
    </row>
    <row r="1874" spans="1:8">
      <c r="A1874">
        <v>1873</v>
      </c>
      <c r="B1874">
        <v>47</v>
      </c>
      <c r="C1874" t="s">
        <v>186</v>
      </c>
      <c r="D1874" t="s">
        <v>3586</v>
      </c>
      <c r="E1874" t="s">
        <v>1281</v>
      </c>
      <c r="F1874" t="s">
        <v>48</v>
      </c>
      <c r="G1874">
        <v>4466</v>
      </c>
      <c r="H1874">
        <v>1127085</v>
      </c>
    </row>
    <row r="1875" spans="1:8">
      <c r="A1875">
        <v>1874</v>
      </c>
      <c r="B1875">
        <v>47</v>
      </c>
      <c r="C1875" t="s">
        <v>186</v>
      </c>
      <c r="D1875" t="s">
        <v>3586</v>
      </c>
      <c r="E1875" t="s">
        <v>1281</v>
      </c>
      <c r="F1875" t="s">
        <v>49</v>
      </c>
      <c r="G1875">
        <v>7023</v>
      </c>
      <c r="H1875">
        <v>1127085</v>
      </c>
    </row>
    <row r="1876" spans="1:8">
      <c r="A1876">
        <v>1875</v>
      </c>
      <c r="B1876">
        <v>47</v>
      </c>
      <c r="C1876" t="s">
        <v>186</v>
      </c>
      <c r="D1876" t="s">
        <v>3586</v>
      </c>
      <c r="E1876" t="s">
        <v>1281</v>
      </c>
      <c r="F1876" t="s">
        <v>50</v>
      </c>
      <c r="G1876">
        <v>8716</v>
      </c>
      <c r="H1876">
        <v>1127085</v>
      </c>
    </row>
    <row r="1877" spans="1:8">
      <c r="A1877">
        <v>1876</v>
      </c>
      <c r="B1877">
        <v>47</v>
      </c>
      <c r="C1877" t="s">
        <v>186</v>
      </c>
      <c r="D1877" t="s">
        <v>3586</v>
      </c>
      <c r="E1877" t="s">
        <v>1281</v>
      </c>
      <c r="F1877" t="s">
        <v>51</v>
      </c>
      <c r="G1877">
        <v>12790</v>
      </c>
      <c r="H1877">
        <v>1127085</v>
      </c>
    </row>
    <row r="1878" spans="1:8">
      <c r="A1878">
        <v>1877</v>
      </c>
      <c r="B1878">
        <v>47</v>
      </c>
      <c r="C1878" t="s">
        <v>186</v>
      </c>
      <c r="D1878" t="s">
        <v>3586</v>
      </c>
      <c r="E1878" t="s">
        <v>1281</v>
      </c>
      <c r="F1878" t="s">
        <v>52</v>
      </c>
      <c r="G1878">
        <v>98911</v>
      </c>
      <c r="H1878">
        <v>1127085</v>
      </c>
    </row>
    <row r="1879" spans="1:8">
      <c r="A1879">
        <v>1878</v>
      </c>
      <c r="B1879">
        <v>47</v>
      </c>
      <c r="C1879" t="s">
        <v>186</v>
      </c>
      <c r="D1879" t="s">
        <v>3586</v>
      </c>
      <c r="E1879" t="s">
        <v>1281</v>
      </c>
      <c r="F1879" t="s">
        <v>1272</v>
      </c>
      <c r="G1879">
        <v>568279</v>
      </c>
      <c r="H1879">
        <v>1127085</v>
      </c>
    </row>
    <row r="1880" spans="1:8">
      <c r="A1880">
        <v>1879</v>
      </c>
      <c r="B1880">
        <v>47</v>
      </c>
      <c r="C1880" t="s">
        <v>186</v>
      </c>
      <c r="D1880" t="s">
        <v>3586</v>
      </c>
      <c r="E1880" t="s">
        <v>45</v>
      </c>
      <c r="F1880" t="s">
        <v>48</v>
      </c>
      <c r="G1880">
        <v>1114</v>
      </c>
      <c r="H1880">
        <v>1127085</v>
      </c>
    </row>
    <row r="1881" spans="1:8">
      <c r="A1881">
        <v>1880</v>
      </c>
      <c r="B1881">
        <v>47</v>
      </c>
      <c r="C1881" t="s">
        <v>186</v>
      </c>
      <c r="D1881" t="s">
        <v>3586</v>
      </c>
      <c r="E1881" t="s">
        <v>45</v>
      </c>
      <c r="F1881" t="s">
        <v>49</v>
      </c>
      <c r="G1881">
        <v>120</v>
      </c>
      <c r="H1881">
        <v>1127085</v>
      </c>
    </row>
    <row r="1882" spans="1:8">
      <c r="A1882">
        <v>1881</v>
      </c>
      <c r="B1882">
        <v>47</v>
      </c>
      <c r="C1882" t="s">
        <v>186</v>
      </c>
      <c r="D1882" t="s">
        <v>3586</v>
      </c>
      <c r="E1882" t="s">
        <v>45</v>
      </c>
      <c r="F1882" t="s">
        <v>50</v>
      </c>
      <c r="G1882">
        <v>82</v>
      </c>
      <c r="H1882">
        <v>1127085</v>
      </c>
    </row>
    <row r="1883" spans="1:8">
      <c r="A1883">
        <v>1882</v>
      </c>
      <c r="B1883">
        <v>47</v>
      </c>
      <c r="C1883" t="s">
        <v>186</v>
      </c>
      <c r="D1883" t="s">
        <v>3586</v>
      </c>
      <c r="E1883" t="s">
        <v>45</v>
      </c>
      <c r="F1883" t="s">
        <v>51</v>
      </c>
      <c r="G1883">
        <v>38</v>
      </c>
      <c r="H1883">
        <v>1127085</v>
      </c>
    </row>
    <row r="1884" spans="1:8">
      <c r="A1884">
        <v>1883</v>
      </c>
      <c r="B1884">
        <v>47</v>
      </c>
      <c r="C1884" t="s">
        <v>186</v>
      </c>
      <c r="D1884" t="s">
        <v>3586</v>
      </c>
      <c r="E1884" t="s">
        <v>45</v>
      </c>
      <c r="F1884" t="s">
        <v>52</v>
      </c>
      <c r="G1884">
        <v>196</v>
      </c>
      <c r="H1884">
        <v>1127085</v>
      </c>
    </row>
    <row r="1885" spans="1:8">
      <c r="A1885">
        <v>1884</v>
      </c>
      <c r="B1885">
        <v>47</v>
      </c>
      <c r="C1885" t="s">
        <v>186</v>
      </c>
      <c r="D1885" t="s">
        <v>3586</v>
      </c>
      <c r="E1885" t="s">
        <v>45</v>
      </c>
      <c r="F1885" t="s">
        <v>1272</v>
      </c>
      <c r="G1885">
        <v>547</v>
      </c>
      <c r="H1885">
        <v>1127085</v>
      </c>
    </row>
    <row r="1886" spans="1:8">
      <c r="A1886">
        <v>1885</v>
      </c>
      <c r="B1886">
        <v>47</v>
      </c>
      <c r="C1886" t="s">
        <v>186</v>
      </c>
      <c r="D1886" t="s">
        <v>45</v>
      </c>
      <c r="E1886" t="s">
        <v>3706</v>
      </c>
      <c r="F1886" t="s">
        <v>249</v>
      </c>
      <c r="G1886">
        <v>774</v>
      </c>
    </row>
    <row r="1887" spans="1:8">
      <c r="A1887">
        <v>1886</v>
      </c>
      <c r="B1887">
        <v>47</v>
      </c>
      <c r="C1887" t="s">
        <v>186</v>
      </c>
      <c r="D1887" t="s">
        <v>45</v>
      </c>
      <c r="E1887" t="s">
        <v>3706</v>
      </c>
      <c r="F1887" t="s">
        <v>48</v>
      </c>
      <c r="G1887">
        <v>7</v>
      </c>
    </row>
    <row r="1888" spans="1:8">
      <c r="A1888">
        <v>1887</v>
      </c>
      <c r="B1888">
        <v>47</v>
      </c>
      <c r="C1888" t="s">
        <v>186</v>
      </c>
      <c r="D1888" t="s">
        <v>45</v>
      </c>
      <c r="E1888" t="s">
        <v>3706</v>
      </c>
      <c r="F1888" t="s">
        <v>49</v>
      </c>
      <c r="G1888">
        <v>18</v>
      </c>
    </row>
    <row r="1889" spans="1:7">
      <c r="A1889">
        <v>1888</v>
      </c>
      <c r="B1889">
        <v>47</v>
      </c>
      <c r="C1889" t="s">
        <v>186</v>
      </c>
      <c r="D1889" t="s">
        <v>45</v>
      </c>
      <c r="E1889" t="s">
        <v>3706</v>
      </c>
      <c r="F1889" t="s">
        <v>50</v>
      </c>
      <c r="G1889">
        <v>27</v>
      </c>
    </row>
    <row r="1890" spans="1:7">
      <c r="A1890">
        <v>1889</v>
      </c>
      <c r="B1890">
        <v>47</v>
      </c>
      <c r="C1890" t="s">
        <v>186</v>
      </c>
      <c r="D1890" t="s">
        <v>45</v>
      </c>
      <c r="E1890" t="s">
        <v>3706</v>
      </c>
      <c r="F1890" t="s">
        <v>51</v>
      </c>
      <c r="G1890">
        <v>8</v>
      </c>
    </row>
    <row r="1891" spans="1:7">
      <c r="A1891">
        <v>1890</v>
      </c>
      <c r="B1891">
        <v>47</v>
      </c>
      <c r="C1891" t="s">
        <v>186</v>
      </c>
      <c r="D1891" t="s">
        <v>45</v>
      </c>
      <c r="E1891" t="s">
        <v>3706</v>
      </c>
      <c r="F1891" t="s">
        <v>52</v>
      </c>
      <c r="G1891">
        <v>324</v>
      </c>
    </row>
    <row r="1892" spans="1:7">
      <c r="A1892">
        <v>1891</v>
      </c>
      <c r="B1892">
        <v>47</v>
      </c>
      <c r="C1892" t="s">
        <v>186</v>
      </c>
      <c r="D1892" t="s">
        <v>45</v>
      </c>
      <c r="E1892" t="s">
        <v>3706</v>
      </c>
      <c r="F1892" t="s">
        <v>1272</v>
      </c>
      <c r="G1892">
        <v>39</v>
      </c>
    </row>
    <row r="1893" spans="1:7">
      <c r="A1893">
        <v>1892</v>
      </c>
      <c r="B1893">
        <v>47</v>
      </c>
      <c r="C1893" t="s">
        <v>186</v>
      </c>
      <c r="D1893" t="s">
        <v>45</v>
      </c>
      <c r="E1893" t="s">
        <v>1280</v>
      </c>
      <c r="F1893" t="s">
        <v>48</v>
      </c>
      <c r="G1893">
        <v>28</v>
      </c>
    </row>
    <row r="1894" spans="1:7">
      <c r="A1894">
        <v>1893</v>
      </c>
      <c r="B1894">
        <v>47</v>
      </c>
      <c r="C1894" t="s">
        <v>186</v>
      </c>
      <c r="D1894" t="s">
        <v>45</v>
      </c>
      <c r="E1894" t="s">
        <v>1280</v>
      </c>
      <c r="F1894" t="s">
        <v>49</v>
      </c>
      <c r="G1894">
        <v>102</v>
      </c>
    </row>
    <row r="1895" spans="1:7">
      <c r="A1895">
        <v>1894</v>
      </c>
      <c r="B1895">
        <v>47</v>
      </c>
      <c r="C1895" t="s">
        <v>186</v>
      </c>
      <c r="D1895" t="s">
        <v>45</v>
      </c>
      <c r="E1895" t="s">
        <v>1280</v>
      </c>
      <c r="F1895" t="s">
        <v>50</v>
      </c>
      <c r="G1895">
        <v>90</v>
      </c>
    </row>
    <row r="1896" spans="1:7">
      <c r="A1896">
        <v>1895</v>
      </c>
      <c r="B1896">
        <v>47</v>
      </c>
      <c r="C1896" t="s">
        <v>186</v>
      </c>
      <c r="D1896" t="s">
        <v>45</v>
      </c>
      <c r="E1896" t="s">
        <v>1280</v>
      </c>
      <c r="F1896" t="s">
        <v>51</v>
      </c>
      <c r="G1896">
        <v>39</v>
      </c>
    </row>
    <row r="1897" spans="1:7">
      <c r="A1897">
        <v>1896</v>
      </c>
      <c r="B1897">
        <v>47</v>
      </c>
      <c r="C1897" t="s">
        <v>186</v>
      </c>
      <c r="D1897" t="s">
        <v>45</v>
      </c>
      <c r="E1897" t="s">
        <v>1280</v>
      </c>
      <c r="F1897" t="s">
        <v>52</v>
      </c>
      <c r="G1897">
        <v>58</v>
      </c>
    </row>
    <row r="1898" spans="1:7">
      <c r="A1898">
        <v>1897</v>
      </c>
      <c r="B1898">
        <v>47</v>
      </c>
      <c r="C1898" t="s">
        <v>186</v>
      </c>
      <c r="D1898" t="s">
        <v>45</v>
      </c>
      <c r="E1898" t="s">
        <v>1280</v>
      </c>
      <c r="F1898" t="s">
        <v>1272</v>
      </c>
      <c r="G1898">
        <v>60</v>
      </c>
    </row>
    <row r="1899" spans="1:7">
      <c r="A1899">
        <v>1898</v>
      </c>
      <c r="B1899">
        <v>47</v>
      </c>
      <c r="C1899" t="s">
        <v>186</v>
      </c>
      <c r="D1899" t="s">
        <v>45</v>
      </c>
      <c r="E1899" t="s">
        <v>1281</v>
      </c>
      <c r="F1899" t="s">
        <v>48</v>
      </c>
      <c r="G1899">
        <v>42</v>
      </c>
    </row>
    <row r="1900" spans="1:7">
      <c r="A1900">
        <v>1899</v>
      </c>
      <c r="B1900">
        <v>47</v>
      </c>
      <c r="C1900" t="s">
        <v>186</v>
      </c>
      <c r="D1900" t="s">
        <v>45</v>
      </c>
      <c r="E1900" t="s">
        <v>1281</v>
      </c>
      <c r="F1900" t="s">
        <v>49</v>
      </c>
      <c r="G1900">
        <v>62</v>
      </c>
    </row>
    <row r="1901" spans="1:7">
      <c r="A1901">
        <v>1900</v>
      </c>
      <c r="B1901">
        <v>47</v>
      </c>
      <c r="C1901" t="s">
        <v>186</v>
      </c>
      <c r="D1901" t="s">
        <v>45</v>
      </c>
      <c r="E1901" t="s">
        <v>1281</v>
      </c>
      <c r="F1901" t="s">
        <v>50</v>
      </c>
      <c r="G1901">
        <v>44</v>
      </c>
    </row>
    <row r="1902" spans="1:7">
      <c r="A1902">
        <v>1901</v>
      </c>
      <c r="B1902">
        <v>47</v>
      </c>
      <c r="C1902" t="s">
        <v>186</v>
      </c>
      <c r="D1902" t="s">
        <v>45</v>
      </c>
      <c r="E1902" t="s">
        <v>1281</v>
      </c>
      <c r="F1902" t="s">
        <v>51</v>
      </c>
      <c r="G1902">
        <v>29</v>
      </c>
    </row>
    <row r="1903" spans="1:7">
      <c r="A1903">
        <v>1902</v>
      </c>
      <c r="B1903">
        <v>47</v>
      </c>
      <c r="C1903" t="s">
        <v>186</v>
      </c>
      <c r="D1903" t="s">
        <v>45</v>
      </c>
      <c r="E1903" t="s">
        <v>1281</v>
      </c>
      <c r="F1903" t="s">
        <v>52</v>
      </c>
      <c r="G1903">
        <v>130</v>
      </c>
    </row>
    <row r="1904" spans="1:7">
      <c r="A1904">
        <v>1903</v>
      </c>
      <c r="B1904">
        <v>47</v>
      </c>
      <c r="C1904" t="s">
        <v>186</v>
      </c>
      <c r="D1904" t="s">
        <v>45</v>
      </c>
      <c r="E1904" t="s">
        <v>1281</v>
      </c>
      <c r="F1904" t="s">
        <v>1272</v>
      </c>
      <c r="G1904">
        <v>635</v>
      </c>
    </row>
    <row r="1905" spans="1:8">
      <c r="A1905">
        <v>1904</v>
      </c>
      <c r="B1905">
        <v>47</v>
      </c>
      <c r="C1905" t="s">
        <v>186</v>
      </c>
      <c r="D1905" t="s">
        <v>45</v>
      </c>
      <c r="E1905" t="s">
        <v>45</v>
      </c>
      <c r="F1905" t="s">
        <v>48</v>
      </c>
      <c r="G1905">
        <v>157</v>
      </c>
    </row>
    <row r="1906" spans="1:8">
      <c r="A1906">
        <v>1905</v>
      </c>
      <c r="B1906">
        <v>47</v>
      </c>
      <c r="C1906" t="s">
        <v>186</v>
      </c>
      <c r="D1906" t="s">
        <v>45</v>
      </c>
      <c r="E1906" t="s">
        <v>45</v>
      </c>
      <c r="F1906" t="s">
        <v>49</v>
      </c>
      <c r="G1906">
        <v>385</v>
      </c>
    </row>
    <row r="1907" spans="1:8">
      <c r="A1907">
        <v>1906</v>
      </c>
      <c r="B1907">
        <v>47</v>
      </c>
      <c r="C1907" t="s">
        <v>186</v>
      </c>
      <c r="D1907" t="s">
        <v>45</v>
      </c>
      <c r="E1907" t="s">
        <v>45</v>
      </c>
      <c r="F1907" t="s">
        <v>50</v>
      </c>
      <c r="G1907">
        <v>373</v>
      </c>
    </row>
    <row r="1908" spans="1:8">
      <c r="A1908">
        <v>1907</v>
      </c>
      <c r="B1908">
        <v>47</v>
      </c>
      <c r="C1908" t="s">
        <v>186</v>
      </c>
      <c r="D1908" t="s">
        <v>45</v>
      </c>
      <c r="E1908" t="s">
        <v>45</v>
      </c>
      <c r="F1908" t="s">
        <v>51</v>
      </c>
      <c r="G1908">
        <v>197</v>
      </c>
    </row>
    <row r="1909" spans="1:8">
      <c r="A1909">
        <v>1908</v>
      </c>
      <c r="B1909">
        <v>47</v>
      </c>
      <c r="C1909" t="s">
        <v>186</v>
      </c>
      <c r="D1909" t="s">
        <v>45</v>
      </c>
      <c r="E1909" t="s">
        <v>45</v>
      </c>
      <c r="F1909" t="s">
        <v>52</v>
      </c>
      <c r="G1909">
        <v>1130</v>
      </c>
    </row>
    <row r="1910" spans="1:8">
      <c r="A1910">
        <v>1909</v>
      </c>
      <c r="B1910">
        <v>47</v>
      </c>
      <c r="C1910" t="s">
        <v>186</v>
      </c>
      <c r="D1910" t="s">
        <v>45</v>
      </c>
      <c r="E1910" t="s">
        <v>45</v>
      </c>
      <c r="F1910" t="s">
        <v>1272</v>
      </c>
      <c r="G1910">
        <v>4650</v>
      </c>
    </row>
    <row r="1911" spans="1:8">
      <c r="A1911">
        <v>1910</v>
      </c>
      <c r="B1911">
        <v>50</v>
      </c>
      <c r="C1911" t="s">
        <v>187</v>
      </c>
      <c r="D1911" t="s">
        <v>1413</v>
      </c>
      <c r="E1911" t="s">
        <v>3706</v>
      </c>
      <c r="F1911" t="s">
        <v>249</v>
      </c>
      <c r="G1911">
        <v>3234</v>
      </c>
      <c r="H1911">
        <v>20528</v>
      </c>
    </row>
    <row r="1912" spans="1:8">
      <c r="A1912">
        <v>1911</v>
      </c>
      <c r="B1912">
        <v>50</v>
      </c>
      <c r="C1912" t="s">
        <v>187</v>
      </c>
      <c r="D1912" t="s">
        <v>1413</v>
      </c>
      <c r="E1912" t="s">
        <v>3706</v>
      </c>
      <c r="F1912" t="s">
        <v>48</v>
      </c>
      <c r="G1912">
        <v>2</v>
      </c>
      <c r="H1912">
        <v>20528</v>
      </c>
    </row>
    <row r="1913" spans="1:8">
      <c r="A1913">
        <v>1912</v>
      </c>
      <c r="B1913">
        <v>50</v>
      </c>
      <c r="C1913" t="s">
        <v>187</v>
      </c>
      <c r="D1913" t="s">
        <v>1413</v>
      </c>
      <c r="E1913" t="s">
        <v>3706</v>
      </c>
      <c r="F1913" t="s">
        <v>49</v>
      </c>
      <c r="G1913">
        <v>29</v>
      </c>
      <c r="H1913">
        <v>20528</v>
      </c>
    </row>
    <row r="1914" spans="1:8">
      <c r="A1914">
        <v>1913</v>
      </c>
      <c r="B1914">
        <v>50</v>
      </c>
      <c r="C1914" t="s">
        <v>187</v>
      </c>
      <c r="D1914" t="s">
        <v>1413</v>
      </c>
      <c r="E1914" t="s">
        <v>3706</v>
      </c>
      <c r="F1914" t="s">
        <v>50</v>
      </c>
      <c r="G1914">
        <v>131</v>
      </c>
      <c r="H1914">
        <v>20528</v>
      </c>
    </row>
    <row r="1915" spans="1:8">
      <c r="A1915">
        <v>1914</v>
      </c>
      <c r="B1915">
        <v>50</v>
      </c>
      <c r="C1915" t="s">
        <v>187</v>
      </c>
      <c r="D1915" t="s">
        <v>1413</v>
      </c>
      <c r="E1915" t="s">
        <v>3706</v>
      </c>
      <c r="F1915" t="s">
        <v>51</v>
      </c>
      <c r="G1915">
        <v>75</v>
      </c>
      <c r="H1915">
        <v>20528</v>
      </c>
    </row>
    <row r="1916" spans="1:8">
      <c r="A1916">
        <v>1915</v>
      </c>
      <c r="B1916">
        <v>50</v>
      </c>
      <c r="C1916" t="s">
        <v>187</v>
      </c>
      <c r="D1916" t="s">
        <v>1413</v>
      </c>
      <c r="E1916" t="s">
        <v>3706</v>
      </c>
      <c r="F1916" t="s">
        <v>52</v>
      </c>
      <c r="G1916">
        <v>127</v>
      </c>
      <c r="H1916">
        <v>20528</v>
      </c>
    </row>
    <row r="1917" spans="1:8">
      <c r="A1917">
        <v>1916</v>
      </c>
      <c r="B1917">
        <v>50</v>
      </c>
      <c r="C1917" t="s">
        <v>187</v>
      </c>
      <c r="D1917" t="s">
        <v>1413</v>
      </c>
      <c r="E1917" t="s">
        <v>3706</v>
      </c>
      <c r="F1917" t="s">
        <v>1272</v>
      </c>
      <c r="G1917">
        <v>131</v>
      </c>
      <c r="H1917">
        <v>20528</v>
      </c>
    </row>
    <row r="1918" spans="1:8">
      <c r="A1918">
        <v>1917</v>
      </c>
      <c r="B1918">
        <v>50</v>
      </c>
      <c r="C1918" t="s">
        <v>187</v>
      </c>
      <c r="D1918" t="s">
        <v>1413</v>
      </c>
      <c r="E1918" t="s">
        <v>1280</v>
      </c>
      <c r="F1918" t="s">
        <v>48</v>
      </c>
      <c r="G1918">
        <v>721</v>
      </c>
      <c r="H1918">
        <v>20528</v>
      </c>
    </row>
    <row r="1919" spans="1:8">
      <c r="A1919">
        <v>1918</v>
      </c>
      <c r="B1919">
        <v>50</v>
      </c>
      <c r="C1919" t="s">
        <v>187</v>
      </c>
      <c r="D1919" t="s">
        <v>1413</v>
      </c>
      <c r="E1919" t="s">
        <v>1280</v>
      </c>
      <c r="F1919" t="s">
        <v>49</v>
      </c>
      <c r="G1919">
        <v>2200</v>
      </c>
      <c r="H1919">
        <v>20528</v>
      </c>
    </row>
    <row r="1920" spans="1:8">
      <c r="A1920">
        <v>1919</v>
      </c>
      <c r="B1920">
        <v>50</v>
      </c>
      <c r="C1920" t="s">
        <v>187</v>
      </c>
      <c r="D1920" t="s">
        <v>1413</v>
      </c>
      <c r="E1920" t="s">
        <v>1280</v>
      </c>
      <c r="F1920" t="s">
        <v>50</v>
      </c>
      <c r="G1920">
        <v>1381</v>
      </c>
      <c r="H1920">
        <v>20528</v>
      </c>
    </row>
    <row r="1921" spans="1:8">
      <c r="A1921">
        <v>1920</v>
      </c>
      <c r="B1921">
        <v>50</v>
      </c>
      <c r="C1921" t="s">
        <v>187</v>
      </c>
      <c r="D1921" t="s">
        <v>1413</v>
      </c>
      <c r="E1921" t="s">
        <v>1280</v>
      </c>
      <c r="F1921" t="s">
        <v>51</v>
      </c>
      <c r="G1921">
        <v>472</v>
      </c>
      <c r="H1921">
        <v>20528</v>
      </c>
    </row>
    <row r="1922" spans="1:8">
      <c r="A1922">
        <v>1921</v>
      </c>
      <c r="B1922">
        <v>50</v>
      </c>
      <c r="C1922" t="s">
        <v>187</v>
      </c>
      <c r="D1922" t="s">
        <v>1413</v>
      </c>
      <c r="E1922" t="s">
        <v>1280</v>
      </c>
      <c r="F1922" t="s">
        <v>52</v>
      </c>
      <c r="G1922">
        <v>619</v>
      </c>
      <c r="H1922">
        <v>20528</v>
      </c>
    </row>
    <row r="1923" spans="1:8">
      <c r="A1923">
        <v>1922</v>
      </c>
      <c r="B1923">
        <v>50</v>
      </c>
      <c r="C1923" t="s">
        <v>187</v>
      </c>
      <c r="D1923" t="s">
        <v>1413</v>
      </c>
      <c r="E1923" t="s">
        <v>1280</v>
      </c>
      <c r="F1923" t="s">
        <v>1272</v>
      </c>
      <c r="G1923">
        <v>496</v>
      </c>
      <c r="H1923">
        <v>20528</v>
      </c>
    </row>
    <row r="1924" spans="1:8">
      <c r="A1924">
        <v>1923</v>
      </c>
      <c r="B1924">
        <v>50</v>
      </c>
      <c r="C1924" t="s">
        <v>187</v>
      </c>
      <c r="D1924" t="s">
        <v>1413</v>
      </c>
      <c r="E1924" t="s">
        <v>1281</v>
      </c>
      <c r="F1924" t="s">
        <v>48</v>
      </c>
      <c r="G1924">
        <v>483</v>
      </c>
      <c r="H1924">
        <v>20528</v>
      </c>
    </row>
    <row r="1925" spans="1:8">
      <c r="A1925">
        <v>1924</v>
      </c>
      <c r="B1925">
        <v>50</v>
      </c>
      <c r="C1925" t="s">
        <v>187</v>
      </c>
      <c r="D1925" t="s">
        <v>1413</v>
      </c>
      <c r="E1925" t="s">
        <v>1281</v>
      </c>
      <c r="F1925" t="s">
        <v>49</v>
      </c>
      <c r="G1925">
        <v>506</v>
      </c>
      <c r="H1925">
        <v>20528</v>
      </c>
    </row>
    <row r="1926" spans="1:8">
      <c r="A1926">
        <v>1925</v>
      </c>
      <c r="B1926">
        <v>50</v>
      </c>
      <c r="C1926" t="s">
        <v>187</v>
      </c>
      <c r="D1926" t="s">
        <v>1413</v>
      </c>
      <c r="E1926" t="s">
        <v>1281</v>
      </c>
      <c r="F1926" t="s">
        <v>50</v>
      </c>
      <c r="G1926">
        <v>475</v>
      </c>
      <c r="H1926">
        <v>20528</v>
      </c>
    </row>
    <row r="1927" spans="1:8">
      <c r="A1927">
        <v>1926</v>
      </c>
      <c r="B1927">
        <v>50</v>
      </c>
      <c r="C1927" t="s">
        <v>187</v>
      </c>
      <c r="D1927" t="s">
        <v>1413</v>
      </c>
      <c r="E1927" t="s">
        <v>1281</v>
      </c>
      <c r="F1927" t="s">
        <v>51</v>
      </c>
      <c r="G1927">
        <v>396</v>
      </c>
      <c r="H1927">
        <v>20528</v>
      </c>
    </row>
    <row r="1928" spans="1:8">
      <c r="A1928">
        <v>1927</v>
      </c>
      <c r="B1928">
        <v>50</v>
      </c>
      <c r="C1928" t="s">
        <v>187</v>
      </c>
      <c r="D1928" t="s">
        <v>1413</v>
      </c>
      <c r="E1928" t="s">
        <v>1281</v>
      </c>
      <c r="F1928" t="s">
        <v>52</v>
      </c>
      <c r="G1928">
        <v>2205</v>
      </c>
      <c r="H1928">
        <v>20528</v>
      </c>
    </row>
    <row r="1929" spans="1:8">
      <c r="A1929">
        <v>1928</v>
      </c>
      <c r="B1929">
        <v>50</v>
      </c>
      <c r="C1929" t="s">
        <v>187</v>
      </c>
      <c r="D1929" t="s">
        <v>1413</v>
      </c>
      <c r="E1929" t="s">
        <v>1281</v>
      </c>
      <c r="F1929" t="s">
        <v>1272</v>
      </c>
      <c r="G1929">
        <v>6677</v>
      </c>
      <c r="H1929">
        <v>20528</v>
      </c>
    </row>
    <row r="1930" spans="1:8">
      <c r="A1930">
        <v>1929</v>
      </c>
      <c r="B1930">
        <v>50</v>
      </c>
      <c r="C1930" t="s">
        <v>187</v>
      </c>
      <c r="D1930" t="s">
        <v>1413</v>
      </c>
      <c r="E1930" t="s">
        <v>45</v>
      </c>
      <c r="F1930" t="s">
        <v>48</v>
      </c>
      <c r="G1930">
        <v>41</v>
      </c>
      <c r="H1930">
        <v>20528</v>
      </c>
    </row>
    <row r="1931" spans="1:8">
      <c r="A1931">
        <v>1930</v>
      </c>
      <c r="B1931">
        <v>50</v>
      </c>
      <c r="C1931" t="s">
        <v>187</v>
      </c>
      <c r="D1931" t="s">
        <v>1413</v>
      </c>
      <c r="E1931" t="s">
        <v>45</v>
      </c>
      <c r="F1931" t="s">
        <v>49</v>
      </c>
      <c r="G1931">
        <v>14</v>
      </c>
      <c r="H1931">
        <v>20528</v>
      </c>
    </row>
    <row r="1932" spans="1:8">
      <c r="A1932">
        <v>1931</v>
      </c>
      <c r="B1932">
        <v>50</v>
      </c>
      <c r="C1932" t="s">
        <v>187</v>
      </c>
      <c r="D1932" t="s">
        <v>1413</v>
      </c>
      <c r="E1932" t="s">
        <v>45</v>
      </c>
      <c r="F1932" t="s">
        <v>50</v>
      </c>
      <c r="G1932">
        <v>11</v>
      </c>
      <c r="H1932">
        <v>20528</v>
      </c>
    </row>
    <row r="1933" spans="1:8">
      <c r="A1933">
        <v>1932</v>
      </c>
      <c r="B1933">
        <v>50</v>
      </c>
      <c r="C1933" t="s">
        <v>187</v>
      </c>
      <c r="D1933" t="s">
        <v>1413</v>
      </c>
      <c r="E1933" t="s">
        <v>45</v>
      </c>
      <c r="F1933" t="s">
        <v>51</v>
      </c>
      <c r="G1933">
        <v>5</v>
      </c>
      <c r="H1933">
        <v>20528</v>
      </c>
    </row>
    <row r="1934" spans="1:8">
      <c r="A1934">
        <v>1933</v>
      </c>
      <c r="B1934">
        <v>50</v>
      </c>
      <c r="C1934" t="s">
        <v>187</v>
      </c>
      <c r="D1934" t="s">
        <v>1413</v>
      </c>
      <c r="E1934" t="s">
        <v>45</v>
      </c>
      <c r="F1934" t="s">
        <v>52</v>
      </c>
      <c r="G1934">
        <v>20</v>
      </c>
      <c r="H1934">
        <v>20528</v>
      </c>
    </row>
    <row r="1935" spans="1:8">
      <c r="A1935">
        <v>1934</v>
      </c>
      <c r="B1935">
        <v>50</v>
      </c>
      <c r="C1935" t="s">
        <v>187</v>
      </c>
      <c r="D1935" t="s">
        <v>1413</v>
      </c>
      <c r="E1935" t="s">
        <v>45</v>
      </c>
      <c r="F1935" t="s">
        <v>1272</v>
      </c>
      <c r="G1935">
        <v>77</v>
      </c>
      <c r="H1935">
        <v>20528</v>
      </c>
    </row>
    <row r="1936" spans="1:8">
      <c r="A1936">
        <v>1935</v>
      </c>
      <c r="B1936">
        <v>50</v>
      </c>
      <c r="C1936" t="s">
        <v>187</v>
      </c>
      <c r="D1936" t="s">
        <v>3582</v>
      </c>
      <c r="E1936" t="s">
        <v>3706</v>
      </c>
      <c r="F1936" t="s">
        <v>249</v>
      </c>
      <c r="G1936">
        <v>4</v>
      </c>
      <c r="H1936">
        <v>32</v>
      </c>
    </row>
    <row r="1937" spans="1:8">
      <c r="A1937">
        <v>1936</v>
      </c>
      <c r="B1937">
        <v>50</v>
      </c>
      <c r="C1937" t="s">
        <v>187</v>
      </c>
      <c r="D1937" t="s">
        <v>3582</v>
      </c>
      <c r="E1937" t="s">
        <v>1280</v>
      </c>
      <c r="F1937" t="s">
        <v>49</v>
      </c>
      <c r="G1937">
        <v>1</v>
      </c>
      <c r="H1937">
        <v>32</v>
      </c>
    </row>
    <row r="1938" spans="1:8">
      <c r="A1938">
        <v>1937</v>
      </c>
      <c r="B1938">
        <v>50</v>
      </c>
      <c r="C1938" t="s">
        <v>187</v>
      </c>
      <c r="D1938" t="s">
        <v>3582</v>
      </c>
      <c r="E1938" t="s">
        <v>1280</v>
      </c>
      <c r="F1938" t="s">
        <v>52</v>
      </c>
      <c r="G1938">
        <v>2</v>
      </c>
      <c r="H1938">
        <v>32</v>
      </c>
    </row>
    <row r="1939" spans="1:8">
      <c r="A1939">
        <v>1938</v>
      </c>
      <c r="B1939">
        <v>50</v>
      </c>
      <c r="C1939" t="s">
        <v>187</v>
      </c>
      <c r="D1939" t="s">
        <v>3582</v>
      </c>
      <c r="E1939" t="s">
        <v>1280</v>
      </c>
      <c r="F1939" t="s">
        <v>1272</v>
      </c>
      <c r="G1939">
        <v>3</v>
      </c>
      <c r="H1939">
        <v>32</v>
      </c>
    </row>
    <row r="1940" spans="1:8">
      <c r="A1940">
        <v>1939</v>
      </c>
      <c r="B1940">
        <v>50</v>
      </c>
      <c r="C1940" t="s">
        <v>187</v>
      </c>
      <c r="D1940" t="s">
        <v>3582</v>
      </c>
      <c r="E1940" t="s">
        <v>1281</v>
      </c>
      <c r="F1940" t="s">
        <v>52</v>
      </c>
      <c r="G1940">
        <v>3</v>
      </c>
      <c r="H1940">
        <v>32</v>
      </c>
    </row>
    <row r="1941" spans="1:8">
      <c r="A1941">
        <v>1940</v>
      </c>
      <c r="B1941">
        <v>50</v>
      </c>
      <c r="C1941" t="s">
        <v>187</v>
      </c>
      <c r="D1941" t="s">
        <v>3582</v>
      </c>
      <c r="E1941" t="s">
        <v>1281</v>
      </c>
      <c r="F1941" t="s">
        <v>1272</v>
      </c>
      <c r="G1941">
        <v>18</v>
      </c>
      <c r="H1941">
        <v>32</v>
      </c>
    </row>
    <row r="1942" spans="1:8">
      <c r="A1942">
        <v>1941</v>
      </c>
      <c r="B1942">
        <v>50</v>
      </c>
      <c r="C1942" t="s">
        <v>187</v>
      </c>
      <c r="D1942" t="s">
        <v>3582</v>
      </c>
      <c r="E1942" t="s">
        <v>45</v>
      </c>
      <c r="F1942" t="s">
        <v>50</v>
      </c>
      <c r="G1942">
        <v>1</v>
      </c>
      <c r="H1942">
        <v>32</v>
      </c>
    </row>
    <row r="1943" spans="1:8">
      <c r="A1943">
        <v>1942</v>
      </c>
      <c r="B1943">
        <v>50</v>
      </c>
      <c r="C1943" t="s">
        <v>187</v>
      </c>
      <c r="D1943" t="s">
        <v>3583</v>
      </c>
      <c r="E1943" t="s">
        <v>3706</v>
      </c>
      <c r="F1943" t="s">
        <v>249</v>
      </c>
      <c r="G1943">
        <v>5</v>
      </c>
      <c r="H1943">
        <v>96</v>
      </c>
    </row>
    <row r="1944" spans="1:8">
      <c r="A1944">
        <v>1943</v>
      </c>
      <c r="B1944">
        <v>50</v>
      </c>
      <c r="C1944" t="s">
        <v>187</v>
      </c>
      <c r="D1944" t="s">
        <v>3583</v>
      </c>
      <c r="E1944" t="s">
        <v>3706</v>
      </c>
      <c r="F1944" t="s">
        <v>49</v>
      </c>
      <c r="G1944">
        <v>2</v>
      </c>
      <c r="H1944">
        <v>96</v>
      </c>
    </row>
    <row r="1945" spans="1:8">
      <c r="A1945">
        <v>1944</v>
      </c>
      <c r="B1945">
        <v>50</v>
      </c>
      <c r="C1945" t="s">
        <v>187</v>
      </c>
      <c r="D1945" t="s">
        <v>3583</v>
      </c>
      <c r="E1945" t="s">
        <v>1280</v>
      </c>
      <c r="F1945" t="s">
        <v>48</v>
      </c>
      <c r="G1945">
        <v>2</v>
      </c>
      <c r="H1945">
        <v>96</v>
      </c>
    </row>
    <row r="1946" spans="1:8">
      <c r="A1946">
        <v>1945</v>
      </c>
      <c r="B1946">
        <v>50</v>
      </c>
      <c r="C1946" t="s">
        <v>187</v>
      </c>
      <c r="D1946" t="s">
        <v>3583</v>
      </c>
      <c r="E1946" t="s">
        <v>1280</v>
      </c>
      <c r="F1946" t="s">
        <v>49</v>
      </c>
      <c r="G1946">
        <v>6</v>
      </c>
      <c r="H1946">
        <v>96</v>
      </c>
    </row>
    <row r="1947" spans="1:8">
      <c r="A1947">
        <v>1946</v>
      </c>
      <c r="B1947">
        <v>50</v>
      </c>
      <c r="C1947" t="s">
        <v>187</v>
      </c>
      <c r="D1947" t="s">
        <v>3583</v>
      </c>
      <c r="E1947" t="s">
        <v>1280</v>
      </c>
      <c r="F1947" t="s">
        <v>50</v>
      </c>
      <c r="G1947">
        <v>4</v>
      </c>
      <c r="H1947">
        <v>96</v>
      </c>
    </row>
    <row r="1948" spans="1:8">
      <c r="A1948">
        <v>1947</v>
      </c>
      <c r="B1948">
        <v>50</v>
      </c>
      <c r="C1948" t="s">
        <v>187</v>
      </c>
      <c r="D1948" t="s">
        <v>3583</v>
      </c>
      <c r="E1948" t="s">
        <v>1280</v>
      </c>
      <c r="F1948" t="s">
        <v>52</v>
      </c>
      <c r="G1948">
        <v>1</v>
      </c>
      <c r="H1948">
        <v>96</v>
      </c>
    </row>
    <row r="1949" spans="1:8">
      <c r="A1949">
        <v>1948</v>
      </c>
      <c r="B1949">
        <v>50</v>
      </c>
      <c r="C1949" t="s">
        <v>187</v>
      </c>
      <c r="D1949" t="s">
        <v>3583</v>
      </c>
      <c r="E1949" t="s">
        <v>1280</v>
      </c>
      <c r="F1949" t="s">
        <v>1272</v>
      </c>
      <c r="G1949">
        <v>9</v>
      </c>
      <c r="H1949">
        <v>96</v>
      </c>
    </row>
    <row r="1950" spans="1:8">
      <c r="A1950">
        <v>1949</v>
      </c>
      <c r="B1950">
        <v>50</v>
      </c>
      <c r="C1950" t="s">
        <v>187</v>
      </c>
      <c r="D1950" t="s">
        <v>3583</v>
      </c>
      <c r="E1950" t="s">
        <v>1281</v>
      </c>
      <c r="F1950" t="s">
        <v>49</v>
      </c>
      <c r="G1950">
        <v>1</v>
      </c>
      <c r="H1950">
        <v>96</v>
      </c>
    </row>
    <row r="1951" spans="1:8">
      <c r="A1951">
        <v>1950</v>
      </c>
      <c r="B1951">
        <v>50</v>
      </c>
      <c r="C1951" t="s">
        <v>187</v>
      </c>
      <c r="D1951" t="s">
        <v>3583</v>
      </c>
      <c r="E1951" t="s">
        <v>1281</v>
      </c>
      <c r="F1951" t="s">
        <v>50</v>
      </c>
      <c r="G1951">
        <v>1</v>
      </c>
      <c r="H1951">
        <v>96</v>
      </c>
    </row>
    <row r="1952" spans="1:8">
      <c r="A1952">
        <v>1951</v>
      </c>
      <c r="B1952">
        <v>50</v>
      </c>
      <c r="C1952" t="s">
        <v>187</v>
      </c>
      <c r="D1952" t="s">
        <v>3583</v>
      </c>
      <c r="E1952" t="s">
        <v>1281</v>
      </c>
      <c r="F1952" t="s">
        <v>52</v>
      </c>
      <c r="G1952">
        <v>13</v>
      </c>
      <c r="H1952">
        <v>96</v>
      </c>
    </row>
    <row r="1953" spans="1:8">
      <c r="A1953">
        <v>1952</v>
      </c>
      <c r="B1953">
        <v>50</v>
      </c>
      <c r="C1953" t="s">
        <v>187</v>
      </c>
      <c r="D1953" t="s">
        <v>3583</v>
      </c>
      <c r="E1953" t="s">
        <v>1281</v>
      </c>
      <c r="F1953" t="s">
        <v>1272</v>
      </c>
      <c r="G1953">
        <v>50</v>
      </c>
      <c r="H1953">
        <v>96</v>
      </c>
    </row>
    <row r="1954" spans="1:8">
      <c r="A1954">
        <v>1953</v>
      </c>
      <c r="B1954">
        <v>50</v>
      </c>
      <c r="C1954" t="s">
        <v>187</v>
      </c>
      <c r="D1954" t="s">
        <v>3583</v>
      </c>
      <c r="E1954" t="s">
        <v>45</v>
      </c>
      <c r="F1954" t="s">
        <v>48</v>
      </c>
      <c r="G1954">
        <v>2</v>
      </c>
      <c r="H1954">
        <v>96</v>
      </c>
    </row>
    <row r="1955" spans="1:8">
      <c r="A1955">
        <v>1954</v>
      </c>
      <c r="B1955">
        <v>50</v>
      </c>
      <c r="C1955" t="s">
        <v>187</v>
      </c>
      <c r="D1955" t="s">
        <v>3584</v>
      </c>
      <c r="E1955" t="s">
        <v>3706</v>
      </c>
      <c r="F1955" t="s">
        <v>249</v>
      </c>
      <c r="G1955">
        <v>2</v>
      </c>
      <c r="H1955">
        <v>30</v>
      </c>
    </row>
    <row r="1956" spans="1:8">
      <c r="A1956">
        <v>1955</v>
      </c>
      <c r="B1956">
        <v>50</v>
      </c>
      <c r="C1956" t="s">
        <v>187</v>
      </c>
      <c r="D1956" t="s">
        <v>3584</v>
      </c>
      <c r="E1956" t="s">
        <v>1280</v>
      </c>
      <c r="F1956" t="s">
        <v>49</v>
      </c>
      <c r="G1956">
        <v>1</v>
      </c>
      <c r="H1956">
        <v>30</v>
      </c>
    </row>
    <row r="1957" spans="1:8">
      <c r="A1957">
        <v>1956</v>
      </c>
      <c r="B1957">
        <v>50</v>
      </c>
      <c r="C1957" t="s">
        <v>187</v>
      </c>
      <c r="D1957" t="s">
        <v>3584</v>
      </c>
      <c r="E1957" t="s">
        <v>1280</v>
      </c>
      <c r="F1957" t="s">
        <v>52</v>
      </c>
      <c r="G1957">
        <v>3</v>
      </c>
      <c r="H1957">
        <v>30</v>
      </c>
    </row>
    <row r="1958" spans="1:8">
      <c r="A1958">
        <v>1957</v>
      </c>
      <c r="B1958">
        <v>50</v>
      </c>
      <c r="C1958" t="s">
        <v>187</v>
      </c>
      <c r="D1958" t="s">
        <v>3584</v>
      </c>
      <c r="E1958" t="s">
        <v>1280</v>
      </c>
      <c r="F1958" t="s">
        <v>1272</v>
      </c>
      <c r="G1958">
        <v>2</v>
      </c>
      <c r="H1958">
        <v>30</v>
      </c>
    </row>
    <row r="1959" spans="1:8">
      <c r="A1959">
        <v>1958</v>
      </c>
      <c r="B1959">
        <v>50</v>
      </c>
      <c r="C1959" t="s">
        <v>187</v>
      </c>
      <c r="D1959" t="s">
        <v>3584</v>
      </c>
      <c r="E1959" t="s">
        <v>1281</v>
      </c>
      <c r="F1959" t="s">
        <v>52</v>
      </c>
      <c r="G1959">
        <v>2</v>
      </c>
      <c r="H1959">
        <v>30</v>
      </c>
    </row>
    <row r="1960" spans="1:8">
      <c r="A1960">
        <v>1959</v>
      </c>
      <c r="B1960">
        <v>50</v>
      </c>
      <c r="C1960" t="s">
        <v>187</v>
      </c>
      <c r="D1960" t="s">
        <v>3584</v>
      </c>
      <c r="E1960" t="s">
        <v>1281</v>
      </c>
      <c r="F1960" t="s">
        <v>1272</v>
      </c>
      <c r="G1960">
        <v>18</v>
      </c>
      <c r="H1960">
        <v>30</v>
      </c>
    </row>
    <row r="1961" spans="1:8">
      <c r="A1961">
        <v>1960</v>
      </c>
      <c r="B1961">
        <v>50</v>
      </c>
      <c r="C1961" t="s">
        <v>187</v>
      </c>
      <c r="D1961" t="s">
        <v>3584</v>
      </c>
      <c r="E1961" t="s">
        <v>45</v>
      </c>
      <c r="F1961" t="s">
        <v>48</v>
      </c>
      <c r="G1961">
        <v>1</v>
      </c>
      <c r="H1961">
        <v>30</v>
      </c>
    </row>
    <row r="1962" spans="1:8">
      <c r="A1962">
        <v>1961</v>
      </c>
      <c r="B1962">
        <v>50</v>
      </c>
      <c r="C1962" t="s">
        <v>187</v>
      </c>
      <c r="D1962" t="s">
        <v>3584</v>
      </c>
      <c r="E1962" t="s">
        <v>45</v>
      </c>
      <c r="F1962" t="s">
        <v>52</v>
      </c>
      <c r="G1962">
        <v>1</v>
      </c>
      <c r="H1962">
        <v>30</v>
      </c>
    </row>
    <row r="1963" spans="1:8">
      <c r="A1963">
        <v>1962</v>
      </c>
      <c r="B1963">
        <v>50</v>
      </c>
      <c r="C1963" t="s">
        <v>187</v>
      </c>
      <c r="D1963" t="s">
        <v>3585</v>
      </c>
      <c r="E1963" t="s">
        <v>3706</v>
      </c>
      <c r="F1963" t="s">
        <v>249</v>
      </c>
      <c r="G1963">
        <v>549</v>
      </c>
      <c r="H1963">
        <v>8710</v>
      </c>
    </row>
    <row r="1964" spans="1:8">
      <c r="A1964">
        <v>1963</v>
      </c>
      <c r="B1964">
        <v>50</v>
      </c>
      <c r="C1964" t="s">
        <v>187</v>
      </c>
      <c r="D1964" t="s">
        <v>3585</v>
      </c>
      <c r="E1964" t="s">
        <v>3706</v>
      </c>
      <c r="F1964" t="s">
        <v>49</v>
      </c>
      <c r="G1964">
        <v>3</v>
      </c>
      <c r="H1964">
        <v>8710</v>
      </c>
    </row>
    <row r="1965" spans="1:8">
      <c r="A1965">
        <v>1964</v>
      </c>
      <c r="B1965">
        <v>50</v>
      </c>
      <c r="C1965" t="s">
        <v>187</v>
      </c>
      <c r="D1965" t="s">
        <v>3585</v>
      </c>
      <c r="E1965" t="s">
        <v>3706</v>
      </c>
      <c r="F1965" t="s">
        <v>50</v>
      </c>
      <c r="G1965">
        <v>20</v>
      </c>
      <c r="H1965">
        <v>8710</v>
      </c>
    </row>
    <row r="1966" spans="1:8">
      <c r="A1966">
        <v>1965</v>
      </c>
      <c r="B1966">
        <v>50</v>
      </c>
      <c r="C1966" t="s">
        <v>187</v>
      </c>
      <c r="D1966" t="s">
        <v>3585</v>
      </c>
      <c r="E1966" t="s">
        <v>3706</v>
      </c>
      <c r="F1966" t="s">
        <v>51</v>
      </c>
      <c r="G1966">
        <v>10</v>
      </c>
      <c r="H1966">
        <v>8710</v>
      </c>
    </row>
    <row r="1967" spans="1:8">
      <c r="A1967">
        <v>1966</v>
      </c>
      <c r="B1967">
        <v>50</v>
      </c>
      <c r="C1967" t="s">
        <v>187</v>
      </c>
      <c r="D1967" t="s">
        <v>3585</v>
      </c>
      <c r="E1967" t="s">
        <v>3706</v>
      </c>
      <c r="F1967" t="s">
        <v>52</v>
      </c>
      <c r="G1967">
        <v>44</v>
      </c>
      <c r="H1967">
        <v>8710</v>
      </c>
    </row>
    <row r="1968" spans="1:8">
      <c r="A1968">
        <v>1967</v>
      </c>
      <c r="B1968">
        <v>50</v>
      </c>
      <c r="C1968" t="s">
        <v>187</v>
      </c>
      <c r="D1968" t="s">
        <v>3585</v>
      </c>
      <c r="E1968" t="s">
        <v>3706</v>
      </c>
      <c r="F1968" t="s">
        <v>1272</v>
      </c>
      <c r="G1968">
        <v>171</v>
      </c>
      <c r="H1968">
        <v>8710</v>
      </c>
    </row>
    <row r="1969" spans="1:8">
      <c r="A1969">
        <v>1968</v>
      </c>
      <c r="B1969">
        <v>50</v>
      </c>
      <c r="C1969" t="s">
        <v>187</v>
      </c>
      <c r="D1969" t="s">
        <v>3585</v>
      </c>
      <c r="E1969" t="s">
        <v>1280</v>
      </c>
      <c r="F1969" t="s">
        <v>48</v>
      </c>
      <c r="G1969">
        <v>188</v>
      </c>
      <c r="H1969">
        <v>8710</v>
      </c>
    </row>
    <row r="1970" spans="1:8">
      <c r="A1970">
        <v>1969</v>
      </c>
      <c r="B1970">
        <v>50</v>
      </c>
      <c r="C1970" t="s">
        <v>187</v>
      </c>
      <c r="D1970" t="s">
        <v>3585</v>
      </c>
      <c r="E1970" t="s">
        <v>1280</v>
      </c>
      <c r="F1970" t="s">
        <v>49</v>
      </c>
      <c r="G1970">
        <v>683</v>
      </c>
      <c r="H1970">
        <v>8710</v>
      </c>
    </row>
    <row r="1971" spans="1:8">
      <c r="A1971">
        <v>1970</v>
      </c>
      <c r="B1971">
        <v>50</v>
      </c>
      <c r="C1971" t="s">
        <v>187</v>
      </c>
      <c r="D1971" t="s">
        <v>3585</v>
      </c>
      <c r="E1971" t="s">
        <v>1280</v>
      </c>
      <c r="F1971" t="s">
        <v>50</v>
      </c>
      <c r="G1971">
        <v>540</v>
      </c>
      <c r="H1971">
        <v>8710</v>
      </c>
    </row>
    <row r="1972" spans="1:8">
      <c r="A1972">
        <v>1971</v>
      </c>
      <c r="B1972">
        <v>50</v>
      </c>
      <c r="C1972" t="s">
        <v>187</v>
      </c>
      <c r="D1972" t="s">
        <v>3585</v>
      </c>
      <c r="E1972" t="s">
        <v>1280</v>
      </c>
      <c r="F1972" t="s">
        <v>51</v>
      </c>
      <c r="G1972">
        <v>216</v>
      </c>
      <c r="H1972">
        <v>8710</v>
      </c>
    </row>
    <row r="1973" spans="1:8">
      <c r="A1973">
        <v>1972</v>
      </c>
      <c r="B1973">
        <v>50</v>
      </c>
      <c r="C1973" t="s">
        <v>187</v>
      </c>
      <c r="D1973" t="s">
        <v>3585</v>
      </c>
      <c r="E1973" t="s">
        <v>1280</v>
      </c>
      <c r="F1973" t="s">
        <v>52</v>
      </c>
      <c r="G1973">
        <v>352</v>
      </c>
      <c r="H1973">
        <v>8710</v>
      </c>
    </row>
    <row r="1974" spans="1:8">
      <c r="A1974">
        <v>1973</v>
      </c>
      <c r="B1974">
        <v>50</v>
      </c>
      <c r="C1974" t="s">
        <v>187</v>
      </c>
      <c r="D1974" t="s">
        <v>3585</v>
      </c>
      <c r="E1974" t="s">
        <v>1280</v>
      </c>
      <c r="F1974" t="s">
        <v>1272</v>
      </c>
      <c r="G1974">
        <v>460</v>
      </c>
      <c r="H1974">
        <v>8710</v>
      </c>
    </row>
    <row r="1975" spans="1:8">
      <c r="A1975">
        <v>1974</v>
      </c>
      <c r="B1975">
        <v>50</v>
      </c>
      <c r="C1975" t="s">
        <v>187</v>
      </c>
      <c r="D1975" t="s">
        <v>3585</v>
      </c>
      <c r="E1975" t="s">
        <v>1281</v>
      </c>
      <c r="F1975" t="s">
        <v>48</v>
      </c>
      <c r="G1975">
        <v>16</v>
      </c>
      <c r="H1975">
        <v>8710</v>
      </c>
    </row>
    <row r="1976" spans="1:8">
      <c r="A1976">
        <v>1975</v>
      </c>
      <c r="B1976">
        <v>50</v>
      </c>
      <c r="C1976" t="s">
        <v>187</v>
      </c>
      <c r="D1976" t="s">
        <v>3585</v>
      </c>
      <c r="E1976" t="s">
        <v>1281</v>
      </c>
      <c r="F1976" t="s">
        <v>49</v>
      </c>
      <c r="G1976">
        <v>36</v>
      </c>
      <c r="H1976">
        <v>8710</v>
      </c>
    </row>
    <row r="1977" spans="1:8">
      <c r="A1977">
        <v>1976</v>
      </c>
      <c r="B1977">
        <v>50</v>
      </c>
      <c r="C1977" t="s">
        <v>187</v>
      </c>
      <c r="D1977" t="s">
        <v>3585</v>
      </c>
      <c r="E1977" t="s">
        <v>1281</v>
      </c>
      <c r="F1977" t="s">
        <v>50</v>
      </c>
      <c r="G1977">
        <v>54</v>
      </c>
      <c r="H1977">
        <v>8710</v>
      </c>
    </row>
    <row r="1978" spans="1:8">
      <c r="A1978">
        <v>1977</v>
      </c>
      <c r="B1978">
        <v>50</v>
      </c>
      <c r="C1978" t="s">
        <v>187</v>
      </c>
      <c r="D1978" t="s">
        <v>3585</v>
      </c>
      <c r="E1978" t="s">
        <v>1281</v>
      </c>
      <c r="F1978" t="s">
        <v>51</v>
      </c>
      <c r="G1978">
        <v>67</v>
      </c>
      <c r="H1978">
        <v>8710</v>
      </c>
    </row>
    <row r="1979" spans="1:8">
      <c r="A1979">
        <v>1978</v>
      </c>
      <c r="B1979">
        <v>50</v>
      </c>
      <c r="C1979" t="s">
        <v>187</v>
      </c>
      <c r="D1979" t="s">
        <v>3585</v>
      </c>
      <c r="E1979" t="s">
        <v>1281</v>
      </c>
      <c r="F1979" t="s">
        <v>52</v>
      </c>
      <c r="G1979">
        <v>737</v>
      </c>
      <c r="H1979">
        <v>8710</v>
      </c>
    </row>
    <row r="1980" spans="1:8">
      <c r="A1980">
        <v>1979</v>
      </c>
      <c r="B1980">
        <v>50</v>
      </c>
      <c r="C1980" t="s">
        <v>187</v>
      </c>
      <c r="D1980" t="s">
        <v>3585</v>
      </c>
      <c r="E1980" t="s">
        <v>1281</v>
      </c>
      <c r="F1980" t="s">
        <v>1272</v>
      </c>
      <c r="G1980">
        <v>4522</v>
      </c>
      <c r="H1980">
        <v>8710</v>
      </c>
    </row>
    <row r="1981" spans="1:8">
      <c r="A1981">
        <v>1980</v>
      </c>
      <c r="B1981">
        <v>50</v>
      </c>
      <c r="C1981" t="s">
        <v>187</v>
      </c>
      <c r="D1981" t="s">
        <v>3585</v>
      </c>
      <c r="E1981" t="s">
        <v>45</v>
      </c>
      <c r="F1981" t="s">
        <v>48</v>
      </c>
      <c r="G1981">
        <v>27</v>
      </c>
      <c r="H1981">
        <v>8710</v>
      </c>
    </row>
    <row r="1982" spans="1:8">
      <c r="A1982">
        <v>1981</v>
      </c>
      <c r="B1982">
        <v>50</v>
      </c>
      <c r="C1982" t="s">
        <v>187</v>
      </c>
      <c r="D1982" t="s">
        <v>3585</v>
      </c>
      <c r="E1982" t="s">
        <v>45</v>
      </c>
      <c r="F1982" t="s">
        <v>52</v>
      </c>
      <c r="G1982">
        <v>2</v>
      </c>
      <c r="H1982">
        <v>8710</v>
      </c>
    </row>
    <row r="1983" spans="1:8">
      <c r="A1983">
        <v>1982</v>
      </c>
      <c r="B1983">
        <v>50</v>
      </c>
      <c r="C1983" t="s">
        <v>187</v>
      </c>
      <c r="D1983" t="s">
        <v>3585</v>
      </c>
      <c r="E1983" t="s">
        <v>45</v>
      </c>
      <c r="F1983" t="s">
        <v>1272</v>
      </c>
      <c r="G1983">
        <v>13</v>
      </c>
      <c r="H1983">
        <v>8710</v>
      </c>
    </row>
    <row r="1984" spans="1:8">
      <c r="A1984">
        <v>1983</v>
      </c>
      <c r="B1984">
        <v>50</v>
      </c>
      <c r="C1984" t="s">
        <v>187</v>
      </c>
      <c r="D1984" t="s">
        <v>3586</v>
      </c>
      <c r="E1984" t="s">
        <v>3706</v>
      </c>
      <c r="F1984" t="s">
        <v>249</v>
      </c>
      <c r="G1984">
        <v>64068</v>
      </c>
      <c r="H1984">
        <v>869856</v>
      </c>
    </row>
    <row r="1985" spans="1:8">
      <c r="A1985">
        <v>1984</v>
      </c>
      <c r="B1985">
        <v>50</v>
      </c>
      <c r="C1985" t="s">
        <v>187</v>
      </c>
      <c r="D1985" t="s">
        <v>3586</v>
      </c>
      <c r="E1985" t="s">
        <v>3706</v>
      </c>
      <c r="F1985" t="s">
        <v>48</v>
      </c>
      <c r="G1985">
        <v>108</v>
      </c>
      <c r="H1985">
        <v>869856</v>
      </c>
    </row>
    <row r="1986" spans="1:8">
      <c r="A1986">
        <v>1985</v>
      </c>
      <c r="B1986">
        <v>50</v>
      </c>
      <c r="C1986" t="s">
        <v>187</v>
      </c>
      <c r="D1986" t="s">
        <v>3586</v>
      </c>
      <c r="E1986" t="s">
        <v>3706</v>
      </c>
      <c r="F1986" t="s">
        <v>49</v>
      </c>
      <c r="G1986">
        <v>1008</v>
      </c>
      <c r="H1986">
        <v>869856</v>
      </c>
    </row>
    <row r="1987" spans="1:8">
      <c r="A1987">
        <v>1986</v>
      </c>
      <c r="B1987">
        <v>50</v>
      </c>
      <c r="C1987" t="s">
        <v>187</v>
      </c>
      <c r="D1987" t="s">
        <v>3586</v>
      </c>
      <c r="E1987" t="s">
        <v>3706</v>
      </c>
      <c r="F1987" t="s">
        <v>50</v>
      </c>
      <c r="G1987">
        <v>2749</v>
      </c>
      <c r="H1987">
        <v>869856</v>
      </c>
    </row>
    <row r="1988" spans="1:8">
      <c r="A1988">
        <v>1987</v>
      </c>
      <c r="B1988">
        <v>50</v>
      </c>
      <c r="C1988" t="s">
        <v>187</v>
      </c>
      <c r="D1988" t="s">
        <v>3586</v>
      </c>
      <c r="E1988" t="s">
        <v>3706</v>
      </c>
      <c r="F1988" t="s">
        <v>51</v>
      </c>
      <c r="G1988">
        <v>1166</v>
      </c>
      <c r="H1988">
        <v>869856</v>
      </c>
    </row>
    <row r="1989" spans="1:8">
      <c r="A1989">
        <v>1988</v>
      </c>
      <c r="B1989">
        <v>50</v>
      </c>
      <c r="C1989" t="s">
        <v>187</v>
      </c>
      <c r="D1989" t="s">
        <v>3586</v>
      </c>
      <c r="E1989" t="s">
        <v>3706</v>
      </c>
      <c r="F1989" t="s">
        <v>52</v>
      </c>
      <c r="G1989">
        <v>1907</v>
      </c>
      <c r="H1989">
        <v>869856</v>
      </c>
    </row>
    <row r="1990" spans="1:8">
      <c r="A1990">
        <v>1989</v>
      </c>
      <c r="B1990">
        <v>50</v>
      </c>
      <c r="C1990" t="s">
        <v>187</v>
      </c>
      <c r="D1990" t="s">
        <v>3586</v>
      </c>
      <c r="E1990" t="s">
        <v>3706</v>
      </c>
      <c r="F1990" t="s">
        <v>1272</v>
      </c>
      <c r="G1990">
        <v>6859</v>
      </c>
      <c r="H1990">
        <v>869856</v>
      </c>
    </row>
    <row r="1991" spans="1:8">
      <c r="A1991">
        <v>1990</v>
      </c>
      <c r="B1991">
        <v>50</v>
      </c>
      <c r="C1991" t="s">
        <v>187</v>
      </c>
      <c r="D1991" t="s">
        <v>3586</v>
      </c>
      <c r="E1991" t="s">
        <v>1280</v>
      </c>
      <c r="F1991" t="s">
        <v>48</v>
      </c>
      <c r="G1991">
        <v>23878</v>
      </c>
      <c r="H1991">
        <v>869856</v>
      </c>
    </row>
    <row r="1992" spans="1:8">
      <c r="A1992">
        <v>1991</v>
      </c>
      <c r="B1992">
        <v>50</v>
      </c>
      <c r="C1992" t="s">
        <v>187</v>
      </c>
      <c r="D1992" t="s">
        <v>3586</v>
      </c>
      <c r="E1992" t="s">
        <v>1280</v>
      </c>
      <c r="F1992" t="s">
        <v>49</v>
      </c>
      <c r="G1992">
        <v>71176</v>
      </c>
      <c r="H1992">
        <v>869856</v>
      </c>
    </row>
    <row r="1993" spans="1:8">
      <c r="A1993">
        <v>1992</v>
      </c>
      <c r="B1993">
        <v>50</v>
      </c>
      <c r="C1993" t="s">
        <v>187</v>
      </c>
      <c r="D1993" t="s">
        <v>3586</v>
      </c>
      <c r="E1993" t="s">
        <v>1280</v>
      </c>
      <c r="F1993" t="s">
        <v>50</v>
      </c>
      <c r="G1993">
        <v>57201</v>
      </c>
      <c r="H1993">
        <v>869856</v>
      </c>
    </row>
    <row r="1994" spans="1:8">
      <c r="A1994">
        <v>1993</v>
      </c>
      <c r="B1994">
        <v>50</v>
      </c>
      <c r="C1994" t="s">
        <v>187</v>
      </c>
      <c r="D1994" t="s">
        <v>3586</v>
      </c>
      <c r="E1994" t="s">
        <v>1280</v>
      </c>
      <c r="F1994" t="s">
        <v>51</v>
      </c>
      <c r="G1994">
        <v>22184</v>
      </c>
      <c r="H1994">
        <v>869856</v>
      </c>
    </row>
    <row r="1995" spans="1:8">
      <c r="A1995">
        <v>1994</v>
      </c>
      <c r="B1995">
        <v>50</v>
      </c>
      <c r="C1995" t="s">
        <v>187</v>
      </c>
      <c r="D1995" t="s">
        <v>3586</v>
      </c>
      <c r="E1995" t="s">
        <v>1280</v>
      </c>
      <c r="F1995" t="s">
        <v>52</v>
      </c>
      <c r="G1995">
        <v>32813</v>
      </c>
      <c r="H1995">
        <v>869856</v>
      </c>
    </row>
    <row r="1996" spans="1:8">
      <c r="A1996">
        <v>1995</v>
      </c>
      <c r="B1996">
        <v>50</v>
      </c>
      <c r="C1996" t="s">
        <v>187</v>
      </c>
      <c r="D1996" t="s">
        <v>3586</v>
      </c>
      <c r="E1996" t="s">
        <v>1280</v>
      </c>
      <c r="F1996" t="s">
        <v>1272</v>
      </c>
      <c r="G1996">
        <v>25127</v>
      </c>
      <c r="H1996">
        <v>869856</v>
      </c>
    </row>
    <row r="1997" spans="1:8">
      <c r="A1997">
        <v>1996</v>
      </c>
      <c r="B1997">
        <v>50</v>
      </c>
      <c r="C1997" t="s">
        <v>187</v>
      </c>
      <c r="D1997" t="s">
        <v>3586</v>
      </c>
      <c r="E1997" t="s">
        <v>1281</v>
      </c>
      <c r="F1997" t="s">
        <v>48</v>
      </c>
      <c r="G1997">
        <v>2260</v>
      </c>
      <c r="H1997">
        <v>869856</v>
      </c>
    </row>
    <row r="1998" spans="1:8">
      <c r="A1998">
        <v>1997</v>
      </c>
      <c r="B1998">
        <v>50</v>
      </c>
      <c r="C1998" t="s">
        <v>187</v>
      </c>
      <c r="D1998" t="s">
        <v>3586</v>
      </c>
      <c r="E1998" t="s">
        <v>1281</v>
      </c>
      <c r="F1998" t="s">
        <v>49</v>
      </c>
      <c r="G1998">
        <v>3135</v>
      </c>
      <c r="H1998">
        <v>869856</v>
      </c>
    </row>
    <row r="1999" spans="1:8">
      <c r="A1999">
        <v>1998</v>
      </c>
      <c r="B1999">
        <v>50</v>
      </c>
      <c r="C1999" t="s">
        <v>187</v>
      </c>
      <c r="D1999" t="s">
        <v>3586</v>
      </c>
      <c r="E1999" t="s">
        <v>1281</v>
      </c>
      <c r="F1999" t="s">
        <v>50</v>
      </c>
      <c r="G1999">
        <v>5452</v>
      </c>
      <c r="H1999">
        <v>869856</v>
      </c>
    </row>
    <row r="2000" spans="1:8">
      <c r="A2000">
        <v>1999</v>
      </c>
      <c r="B2000">
        <v>50</v>
      </c>
      <c r="C2000" t="s">
        <v>187</v>
      </c>
      <c r="D2000" t="s">
        <v>3586</v>
      </c>
      <c r="E2000" t="s">
        <v>1281</v>
      </c>
      <c r="F2000" t="s">
        <v>51</v>
      </c>
      <c r="G2000">
        <v>8678</v>
      </c>
      <c r="H2000">
        <v>869856</v>
      </c>
    </row>
    <row r="2001" spans="1:8">
      <c r="A2001">
        <v>2000</v>
      </c>
      <c r="B2001">
        <v>50</v>
      </c>
      <c r="C2001" t="s">
        <v>187</v>
      </c>
      <c r="D2001" t="s">
        <v>3586</v>
      </c>
      <c r="E2001" t="s">
        <v>1281</v>
      </c>
      <c r="F2001" t="s">
        <v>52</v>
      </c>
      <c r="G2001">
        <v>71869</v>
      </c>
      <c r="H2001">
        <v>869856</v>
      </c>
    </row>
    <row r="2002" spans="1:8">
      <c r="A2002">
        <v>2001</v>
      </c>
      <c r="B2002">
        <v>50</v>
      </c>
      <c r="C2002" t="s">
        <v>187</v>
      </c>
      <c r="D2002" t="s">
        <v>3586</v>
      </c>
      <c r="E2002" t="s">
        <v>1281</v>
      </c>
      <c r="F2002" t="s">
        <v>1272</v>
      </c>
      <c r="G2002">
        <v>465508</v>
      </c>
      <c r="H2002">
        <v>869856</v>
      </c>
    </row>
    <row r="2003" spans="1:8">
      <c r="A2003">
        <v>2002</v>
      </c>
      <c r="B2003">
        <v>50</v>
      </c>
      <c r="C2003" t="s">
        <v>187</v>
      </c>
      <c r="D2003" t="s">
        <v>3586</v>
      </c>
      <c r="E2003" t="s">
        <v>45</v>
      </c>
      <c r="F2003" t="s">
        <v>48</v>
      </c>
      <c r="G2003">
        <v>1427</v>
      </c>
      <c r="H2003">
        <v>869856</v>
      </c>
    </row>
    <row r="2004" spans="1:8">
      <c r="A2004">
        <v>2003</v>
      </c>
      <c r="B2004">
        <v>50</v>
      </c>
      <c r="C2004" t="s">
        <v>187</v>
      </c>
      <c r="D2004" t="s">
        <v>3586</v>
      </c>
      <c r="E2004" t="s">
        <v>45</v>
      </c>
      <c r="F2004" t="s">
        <v>49</v>
      </c>
      <c r="G2004">
        <v>101</v>
      </c>
      <c r="H2004">
        <v>869856</v>
      </c>
    </row>
    <row r="2005" spans="1:8">
      <c r="A2005">
        <v>2004</v>
      </c>
      <c r="B2005">
        <v>50</v>
      </c>
      <c r="C2005" t="s">
        <v>187</v>
      </c>
      <c r="D2005" t="s">
        <v>3586</v>
      </c>
      <c r="E2005" t="s">
        <v>45</v>
      </c>
      <c r="F2005" t="s">
        <v>50</v>
      </c>
      <c r="G2005">
        <v>63</v>
      </c>
      <c r="H2005">
        <v>869856</v>
      </c>
    </row>
    <row r="2006" spans="1:8">
      <c r="A2006">
        <v>2005</v>
      </c>
      <c r="B2006">
        <v>50</v>
      </c>
      <c r="C2006" t="s">
        <v>187</v>
      </c>
      <c r="D2006" t="s">
        <v>3586</v>
      </c>
      <c r="E2006" t="s">
        <v>45</v>
      </c>
      <c r="F2006" t="s">
        <v>51</v>
      </c>
      <c r="G2006">
        <v>32</v>
      </c>
      <c r="H2006">
        <v>869856</v>
      </c>
    </row>
    <row r="2007" spans="1:8">
      <c r="A2007">
        <v>2006</v>
      </c>
      <c r="B2007">
        <v>50</v>
      </c>
      <c r="C2007" t="s">
        <v>187</v>
      </c>
      <c r="D2007" t="s">
        <v>3586</v>
      </c>
      <c r="E2007" t="s">
        <v>45</v>
      </c>
      <c r="F2007" t="s">
        <v>52</v>
      </c>
      <c r="G2007">
        <v>236</v>
      </c>
      <c r="H2007">
        <v>869856</v>
      </c>
    </row>
    <row r="2008" spans="1:8">
      <c r="A2008">
        <v>2007</v>
      </c>
      <c r="B2008">
        <v>50</v>
      </c>
      <c r="C2008" t="s">
        <v>187</v>
      </c>
      <c r="D2008" t="s">
        <v>3586</v>
      </c>
      <c r="E2008" t="s">
        <v>45</v>
      </c>
      <c r="F2008" t="s">
        <v>1272</v>
      </c>
      <c r="G2008">
        <v>851</v>
      </c>
      <c r="H2008">
        <v>869856</v>
      </c>
    </row>
    <row r="2009" spans="1:8">
      <c r="A2009">
        <v>2008</v>
      </c>
      <c r="B2009">
        <v>50</v>
      </c>
      <c r="C2009" t="s">
        <v>187</v>
      </c>
      <c r="D2009" t="s">
        <v>45</v>
      </c>
      <c r="E2009" t="s">
        <v>3706</v>
      </c>
      <c r="F2009" t="s">
        <v>249</v>
      </c>
      <c r="G2009">
        <v>829</v>
      </c>
    </row>
    <row r="2010" spans="1:8">
      <c r="A2010">
        <v>2009</v>
      </c>
      <c r="B2010">
        <v>50</v>
      </c>
      <c r="C2010" t="s">
        <v>187</v>
      </c>
      <c r="D2010" t="s">
        <v>45</v>
      </c>
      <c r="E2010" t="s">
        <v>3706</v>
      </c>
      <c r="F2010" t="s">
        <v>49</v>
      </c>
      <c r="G2010">
        <v>12</v>
      </c>
    </row>
    <row r="2011" spans="1:8">
      <c r="A2011">
        <v>2010</v>
      </c>
      <c r="B2011">
        <v>50</v>
      </c>
      <c r="C2011" t="s">
        <v>187</v>
      </c>
      <c r="D2011" t="s">
        <v>45</v>
      </c>
      <c r="E2011" t="s">
        <v>3706</v>
      </c>
      <c r="F2011" t="s">
        <v>50</v>
      </c>
      <c r="G2011">
        <v>44</v>
      </c>
    </row>
    <row r="2012" spans="1:8">
      <c r="A2012">
        <v>2011</v>
      </c>
      <c r="B2012">
        <v>50</v>
      </c>
      <c r="C2012" t="s">
        <v>187</v>
      </c>
      <c r="D2012" t="s">
        <v>45</v>
      </c>
      <c r="E2012" t="s">
        <v>3706</v>
      </c>
      <c r="F2012" t="s">
        <v>51</v>
      </c>
      <c r="G2012">
        <v>10</v>
      </c>
    </row>
    <row r="2013" spans="1:8">
      <c r="A2013">
        <v>2012</v>
      </c>
      <c r="B2013">
        <v>50</v>
      </c>
      <c r="C2013" t="s">
        <v>187</v>
      </c>
      <c r="D2013" t="s">
        <v>45</v>
      </c>
      <c r="E2013" t="s">
        <v>3706</v>
      </c>
      <c r="F2013" t="s">
        <v>52</v>
      </c>
      <c r="G2013">
        <v>2409</v>
      </c>
    </row>
    <row r="2014" spans="1:8">
      <c r="A2014">
        <v>2013</v>
      </c>
      <c r="B2014">
        <v>50</v>
      </c>
      <c r="C2014" t="s">
        <v>187</v>
      </c>
      <c r="D2014" t="s">
        <v>45</v>
      </c>
      <c r="E2014" t="s">
        <v>3706</v>
      </c>
      <c r="F2014" t="s">
        <v>1272</v>
      </c>
      <c r="G2014">
        <v>618</v>
      </c>
    </row>
    <row r="2015" spans="1:8">
      <c r="A2015">
        <v>2014</v>
      </c>
      <c r="B2015">
        <v>50</v>
      </c>
      <c r="C2015" t="s">
        <v>187</v>
      </c>
      <c r="D2015" t="s">
        <v>45</v>
      </c>
      <c r="E2015" t="s">
        <v>1280</v>
      </c>
      <c r="F2015" t="s">
        <v>48</v>
      </c>
      <c r="G2015">
        <v>73</v>
      </c>
    </row>
    <row r="2016" spans="1:8">
      <c r="A2016">
        <v>2015</v>
      </c>
      <c r="B2016">
        <v>50</v>
      </c>
      <c r="C2016" t="s">
        <v>187</v>
      </c>
      <c r="D2016" t="s">
        <v>45</v>
      </c>
      <c r="E2016" t="s">
        <v>1280</v>
      </c>
      <c r="F2016" t="s">
        <v>49</v>
      </c>
      <c r="G2016">
        <v>232</v>
      </c>
    </row>
    <row r="2017" spans="1:7">
      <c r="A2017">
        <v>2016</v>
      </c>
      <c r="B2017">
        <v>50</v>
      </c>
      <c r="C2017" t="s">
        <v>187</v>
      </c>
      <c r="D2017" t="s">
        <v>45</v>
      </c>
      <c r="E2017" t="s">
        <v>1280</v>
      </c>
      <c r="F2017" t="s">
        <v>50</v>
      </c>
      <c r="G2017">
        <v>159</v>
      </c>
    </row>
    <row r="2018" spans="1:7">
      <c r="A2018">
        <v>2017</v>
      </c>
      <c r="B2018">
        <v>50</v>
      </c>
      <c r="C2018" t="s">
        <v>187</v>
      </c>
      <c r="D2018" t="s">
        <v>45</v>
      </c>
      <c r="E2018" t="s">
        <v>1280</v>
      </c>
      <c r="F2018" t="s">
        <v>51</v>
      </c>
      <c r="G2018">
        <v>55</v>
      </c>
    </row>
    <row r="2019" spans="1:7">
      <c r="A2019">
        <v>2018</v>
      </c>
      <c r="B2019">
        <v>50</v>
      </c>
      <c r="C2019" t="s">
        <v>187</v>
      </c>
      <c r="D2019" t="s">
        <v>45</v>
      </c>
      <c r="E2019" t="s">
        <v>1280</v>
      </c>
      <c r="F2019" t="s">
        <v>52</v>
      </c>
      <c r="G2019">
        <v>75</v>
      </c>
    </row>
    <row r="2020" spans="1:7">
      <c r="A2020">
        <v>2019</v>
      </c>
      <c r="B2020">
        <v>50</v>
      </c>
      <c r="C2020" t="s">
        <v>187</v>
      </c>
      <c r="D2020" t="s">
        <v>45</v>
      </c>
      <c r="E2020" t="s">
        <v>1280</v>
      </c>
      <c r="F2020" t="s">
        <v>1272</v>
      </c>
      <c r="G2020">
        <v>81</v>
      </c>
    </row>
    <row r="2021" spans="1:7">
      <c r="A2021">
        <v>2020</v>
      </c>
      <c r="B2021">
        <v>50</v>
      </c>
      <c r="C2021" t="s">
        <v>187</v>
      </c>
      <c r="D2021" t="s">
        <v>45</v>
      </c>
      <c r="E2021" t="s">
        <v>1281</v>
      </c>
      <c r="F2021" t="s">
        <v>48</v>
      </c>
      <c r="G2021">
        <v>19</v>
      </c>
    </row>
    <row r="2022" spans="1:7">
      <c r="A2022">
        <v>2021</v>
      </c>
      <c r="B2022">
        <v>50</v>
      </c>
      <c r="C2022" t="s">
        <v>187</v>
      </c>
      <c r="D2022" t="s">
        <v>45</v>
      </c>
      <c r="E2022" t="s">
        <v>1281</v>
      </c>
      <c r="F2022" t="s">
        <v>49</v>
      </c>
      <c r="G2022">
        <v>35</v>
      </c>
    </row>
    <row r="2023" spans="1:7">
      <c r="A2023">
        <v>2022</v>
      </c>
      <c r="B2023">
        <v>50</v>
      </c>
      <c r="C2023" t="s">
        <v>187</v>
      </c>
      <c r="D2023" t="s">
        <v>45</v>
      </c>
      <c r="E2023" t="s">
        <v>1281</v>
      </c>
      <c r="F2023" t="s">
        <v>50</v>
      </c>
      <c r="G2023">
        <v>75</v>
      </c>
    </row>
    <row r="2024" spans="1:7">
      <c r="A2024">
        <v>2023</v>
      </c>
      <c r="B2024">
        <v>50</v>
      </c>
      <c r="C2024" t="s">
        <v>187</v>
      </c>
      <c r="D2024" t="s">
        <v>45</v>
      </c>
      <c r="E2024" t="s">
        <v>1281</v>
      </c>
      <c r="F2024" t="s">
        <v>51</v>
      </c>
      <c r="G2024">
        <v>35</v>
      </c>
    </row>
    <row r="2025" spans="1:7">
      <c r="A2025">
        <v>2024</v>
      </c>
      <c r="B2025">
        <v>50</v>
      </c>
      <c r="C2025" t="s">
        <v>187</v>
      </c>
      <c r="D2025" t="s">
        <v>45</v>
      </c>
      <c r="E2025" t="s">
        <v>1281</v>
      </c>
      <c r="F2025" t="s">
        <v>52</v>
      </c>
      <c r="G2025">
        <v>240</v>
      </c>
    </row>
    <row r="2026" spans="1:7">
      <c r="A2026">
        <v>2025</v>
      </c>
      <c r="B2026">
        <v>50</v>
      </c>
      <c r="C2026" t="s">
        <v>187</v>
      </c>
      <c r="D2026" t="s">
        <v>45</v>
      </c>
      <c r="E2026" t="s">
        <v>1281</v>
      </c>
      <c r="F2026" t="s">
        <v>1272</v>
      </c>
      <c r="G2026">
        <v>1501</v>
      </c>
    </row>
    <row r="2027" spans="1:7">
      <c r="A2027">
        <v>2026</v>
      </c>
      <c r="B2027">
        <v>50</v>
      </c>
      <c r="C2027" t="s">
        <v>187</v>
      </c>
      <c r="D2027" t="s">
        <v>45</v>
      </c>
      <c r="E2027" t="s">
        <v>45</v>
      </c>
      <c r="F2027" t="s">
        <v>48</v>
      </c>
      <c r="G2027">
        <v>174</v>
      </c>
    </row>
    <row r="2028" spans="1:7">
      <c r="A2028">
        <v>2027</v>
      </c>
      <c r="B2028">
        <v>50</v>
      </c>
      <c r="C2028" t="s">
        <v>187</v>
      </c>
      <c r="D2028" t="s">
        <v>45</v>
      </c>
      <c r="E2028" t="s">
        <v>45</v>
      </c>
      <c r="F2028" t="s">
        <v>49</v>
      </c>
      <c r="G2028">
        <v>440</v>
      </c>
    </row>
    <row r="2029" spans="1:7">
      <c r="A2029">
        <v>2028</v>
      </c>
      <c r="B2029">
        <v>50</v>
      </c>
      <c r="C2029" t="s">
        <v>187</v>
      </c>
      <c r="D2029" t="s">
        <v>45</v>
      </c>
      <c r="E2029" t="s">
        <v>45</v>
      </c>
      <c r="F2029" t="s">
        <v>50</v>
      </c>
      <c r="G2029">
        <v>374</v>
      </c>
    </row>
    <row r="2030" spans="1:7">
      <c r="A2030">
        <v>2029</v>
      </c>
      <c r="B2030">
        <v>50</v>
      </c>
      <c r="C2030" t="s">
        <v>187</v>
      </c>
      <c r="D2030" t="s">
        <v>45</v>
      </c>
      <c r="E2030" t="s">
        <v>45</v>
      </c>
      <c r="F2030" t="s">
        <v>51</v>
      </c>
      <c r="G2030">
        <v>236</v>
      </c>
    </row>
    <row r="2031" spans="1:7">
      <c r="A2031">
        <v>2030</v>
      </c>
      <c r="B2031">
        <v>50</v>
      </c>
      <c r="C2031" t="s">
        <v>187</v>
      </c>
      <c r="D2031" t="s">
        <v>45</v>
      </c>
      <c r="E2031" t="s">
        <v>45</v>
      </c>
      <c r="F2031" t="s">
        <v>52</v>
      </c>
      <c r="G2031">
        <v>2504</v>
      </c>
    </row>
    <row r="2032" spans="1:7">
      <c r="A2032">
        <v>2031</v>
      </c>
      <c r="B2032">
        <v>50</v>
      </c>
      <c r="C2032" t="s">
        <v>187</v>
      </c>
      <c r="D2032" t="s">
        <v>45</v>
      </c>
      <c r="E2032" t="s">
        <v>45</v>
      </c>
      <c r="F2032" t="s">
        <v>1272</v>
      </c>
      <c r="G2032">
        <v>9647</v>
      </c>
    </row>
    <row r="2033" spans="1:8">
      <c r="A2033">
        <v>2032</v>
      </c>
      <c r="B2033">
        <v>52</v>
      </c>
      <c r="C2033" t="s">
        <v>188</v>
      </c>
      <c r="D2033" t="s">
        <v>1413</v>
      </c>
      <c r="E2033" t="s">
        <v>3706</v>
      </c>
      <c r="F2033" t="s">
        <v>249</v>
      </c>
      <c r="G2033">
        <v>15667</v>
      </c>
      <c r="H2033">
        <v>206455</v>
      </c>
    </row>
    <row r="2034" spans="1:8">
      <c r="A2034">
        <v>2033</v>
      </c>
      <c r="B2034">
        <v>52</v>
      </c>
      <c r="C2034" t="s">
        <v>188</v>
      </c>
      <c r="D2034" t="s">
        <v>1413</v>
      </c>
      <c r="E2034" t="s">
        <v>3706</v>
      </c>
      <c r="F2034" t="s">
        <v>48</v>
      </c>
      <c r="G2034">
        <v>9</v>
      </c>
      <c r="H2034">
        <v>206455</v>
      </c>
    </row>
    <row r="2035" spans="1:8">
      <c r="A2035">
        <v>2034</v>
      </c>
      <c r="B2035">
        <v>52</v>
      </c>
      <c r="C2035" t="s">
        <v>188</v>
      </c>
      <c r="D2035" t="s">
        <v>1413</v>
      </c>
      <c r="E2035" t="s">
        <v>3706</v>
      </c>
      <c r="F2035" t="s">
        <v>49</v>
      </c>
      <c r="G2035">
        <v>12</v>
      </c>
      <c r="H2035">
        <v>206455</v>
      </c>
    </row>
    <row r="2036" spans="1:8">
      <c r="A2036">
        <v>2035</v>
      </c>
      <c r="B2036">
        <v>52</v>
      </c>
      <c r="C2036" t="s">
        <v>188</v>
      </c>
      <c r="D2036" t="s">
        <v>1413</v>
      </c>
      <c r="E2036" t="s">
        <v>3706</v>
      </c>
      <c r="F2036" t="s">
        <v>50</v>
      </c>
      <c r="G2036">
        <v>16</v>
      </c>
      <c r="H2036">
        <v>206455</v>
      </c>
    </row>
    <row r="2037" spans="1:8">
      <c r="A2037">
        <v>2036</v>
      </c>
      <c r="B2037">
        <v>52</v>
      </c>
      <c r="C2037" t="s">
        <v>188</v>
      </c>
      <c r="D2037" t="s">
        <v>1413</v>
      </c>
      <c r="E2037" t="s">
        <v>3706</v>
      </c>
      <c r="F2037" t="s">
        <v>51</v>
      </c>
      <c r="G2037">
        <v>6</v>
      </c>
      <c r="H2037">
        <v>206455</v>
      </c>
    </row>
    <row r="2038" spans="1:8">
      <c r="A2038">
        <v>2037</v>
      </c>
      <c r="B2038">
        <v>52</v>
      </c>
      <c r="C2038" t="s">
        <v>188</v>
      </c>
      <c r="D2038" t="s">
        <v>1413</v>
      </c>
      <c r="E2038" t="s">
        <v>3706</v>
      </c>
      <c r="F2038" t="s">
        <v>52</v>
      </c>
      <c r="G2038">
        <v>26</v>
      </c>
      <c r="H2038">
        <v>206455</v>
      </c>
    </row>
    <row r="2039" spans="1:8">
      <c r="A2039">
        <v>2038</v>
      </c>
      <c r="B2039">
        <v>52</v>
      </c>
      <c r="C2039" t="s">
        <v>188</v>
      </c>
      <c r="D2039" t="s">
        <v>1413</v>
      </c>
      <c r="E2039" t="s">
        <v>3706</v>
      </c>
      <c r="F2039" t="s">
        <v>1272</v>
      </c>
      <c r="G2039">
        <v>126</v>
      </c>
      <c r="H2039">
        <v>206455</v>
      </c>
    </row>
    <row r="2040" spans="1:8">
      <c r="A2040">
        <v>2039</v>
      </c>
      <c r="B2040">
        <v>52</v>
      </c>
      <c r="C2040" t="s">
        <v>188</v>
      </c>
      <c r="D2040" t="s">
        <v>1413</v>
      </c>
      <c r="E2040" t="s">
        <v>1280</v>
      </c>
      <c r="F2040" t="s">
        <v>48</v>
      </c>
      <c r="G2040">
        <v>5697</v>
      </c>
      <c r="H2040">
        <v>206455</v>
      </c>
    </row>
    <row r="2041" spans="1:8">
      <c r="A2041">
        <v>2040</v>
      </c>
      <c r="B2041">
        <v>52</v>
      </c>
      <c r="C2041" t="s">
        <v>188</v>
      </c>
      <c r="D2041" t="s">
        <v>1413</v>
      </c>
      <c r="E2041" t="s">
        <v>1280</v>
      </c>
      <c r="F2041" t="s">
        <v>49</v>
      </c>
      <c r="G2041">
        <v>17131</v>
      </c>
      <c r="H2041">
        <v>206455</v>
      </c>
    </row>
    <row r="2042" spans="1:8">
      <c r="A2042">
        <v>2041</v>
      </c>
      <c r="B2042">
        <v>52</v>
      </c>
      <c r="C2042" t="s">
        <v>188</v>
      </c>
      <c r="D2042" t="s">
        <v>1413</v>
      </c>
      <c r="E2042" t="s">
        <v>1280</v>
      </c>
      <c r="F2042" t="s">
        <v>50</v>
      </c>
      <c r="G2042">
        <v>13353</v>
      </c>
      <c r="H2042">
        <v>206455</v>
      </c>
    </row>
    <row r="2043" spans="1:8">
      <c r="A2043">
        <v>2042</v>
      </c>
      <c r="B2043">
        <v>52</v>
      </c>
      <c r="C2043" t="s">
        <v>188</v>
      </c>
      <c r="D2043" t="s">
        <v>1413</v>
      </c>
      <c r="E2043" t="s">
        <v>1280</v>
      </c>
      <c r="F2043" t="s">
        <v>51</v>
      </c>
      <c r="G2043">
        <v>5453</v>
      </c>
      <c r="H2043">
        <v>206455</v>
      </c>
    </row>
    <row r="2044" spans="1:8">
      <c r="A2044">
        <v>2043</v>
      </c>
      <c r="B2044">
        <v>52</v>
      </c>
      <c r="C2044" t="s">
        <v>188</v>
      </c>
      <c r="D2044" t="s">
        <v>1413</v>
      </c>
      <c r="E2044" t="s">
        <v>1280</v>
      </c>
      <c r="F2044" t="s">
        <v>52</v>
      </c>
      <c r="G2044">
        <v>8401</v>
      </c>
      <c r="H2044">
        <v>206455</v>
      </c>
    </row>
    <row r="2045" spans="1:8">
      <c r="A2045">
        <v>2044</v>
      </c>
      <c r="B2045">
        <v>52</v>
      </c>
      <c r="C2045" t="s">
        <v>188</v>
      </c>
      <c r="D2045" t="s">
        <v>1413</v>
      </c>
      <c r="E2045" t="s">
        <v>1280</v>
      </c>
      <c r="F2045" t="s">
        <v>1272</v>
      </c>
      <c r="G2045">
        <v>5963</v>
      </c>
      <c r="H2045">
        <v>206455</v>
      </c>
    </row>
    <row r="2046" spans="1:8">
      <c r="A2046">
        <v>2045</v>
      </c>
      <c r="B2046">
        <v>52</v>
      </c>
      <c r="C2046" t="s">
        <v>188</v>
      </c>
      <c r="D2046" t="s">
        <v>1413</v>
      </c>
      <c r="E2046" t="s">
        <v>1281</v>
      </c>
      <c r="F2046" t="s">
        <v>48</v>
      </c>
      <c r="G2046">
        <v>1158</v>
      </c>
      <c r="H2046">
        <v>206455</v>
      </c>
    </row>
    <row r="2047" spans="1:8">
      <c r="A2047">
        <v>2046</v>
      </c>
      <c r="B2047">
        <v>52</v>
      </c>
      <c r="C2047" t="s">
        <v>188</v>
      </c>
      <c r="D2047" t="s">
        <v>1413</v>
      </c>
      <c r="E2047" t="s">
        <v>1281</v>
      </c>
      <c r="F2047" t="s">
        <v>49</v>
      </c>
      <c r="G2047">
        <v>1563</v>
      </c>
      <c r="H2047">
        <v>206455</v>
      </c>
    </row>
    <row r="2048" spans="1:8">
      <c r="A2048">
        <v>2047</v>
      </c>
      <c r="B2048">
        <v>52</v>
      </c>
      <c r="C2048" t="s">
        <v>188</v>
      </c>
      <c r="D2048" t="s">
        <v>1413</v>
      </c>
      <c r="E2048" t="s">
        <v>1281</v>
      </c>
      <c r="F2048" t="s">
        <v>50</v>
      </c>
      <c r="G2048">
        <v>2294</v>
      </c>
      <c r="H2048">
        <v>206455</v>
      </c>
    </row>
    <row r="2049" spans="1:8">
      <c r="A2049">
        <v>2048</v>
      </c>
      <c r="B2049">
        <v>52</v>
      </c>
      <c r="C2049" t="s">
        <v>188</v>
      </c>
      <c r="D2049" t="s">
        <v>1413</v>
      </c>
      <c r="E2049" t="s">
        <v>1281</v>
      </c>
      <c r="F2049" t="s">
        <v>51</v>
      </c>
      <c r="G2049">
        <v>2620</v>
      </c>
      <c r="H2049">
        <v>206455</v>
      </c>
    </row>
    <row r="2050" spans="1:8">
      <c r="A2050">
        <v>2049</v>
      </c>
      <c r="B2050">
        <v>52</v>
      </c>
      <c r="C2050" t="s">
        <v>188</v>
      </c>
      <c r="D2050" t="s">
        <v>1413</v>
      </c>
      <c r="E2050" t="s">
        <v>1281</v>
      </c>
      <c r="F2050" t="s">
        <v>52</v>
      </c>
      <c r="G2050">
        <v>19718</v>
      </c>
      <c r="H2050">
        <v>206455</v>
      </c>
    </row>
    <row r="2051" spans="1:8">
      <c r="A2051">
        <v>2050</v>
      </c>
      <c r="B2051">
        <v>52</v>
      </c>
      <c r="C2051" t="s">
        <v>188</v>
      </c>
      <c r="D2051" t="s">
        <v>1413</v>
      </c>
      <c r="E2051" t="s">
        <v>1281</v>
      </c>
      <c r="F2051" t="s">
        <v>1272</v>
      </c>
      <c r="G2051">
        <v>104869</v>
      </c>
      <c r="H2051">
        <v>206455</v>
      </c>
    </row>
    <row r="2052" spans="1:8">
      <c r="A2052">
        <v>2051</v>
      </c>
      <c r="B2052">
        <v>52</v>
      </c>
      <c r="C2052" t="s">
        <v>188</v>
      </c>
      <c r="D2052" t="s">
        <v>1413</v>
      </c>
      <c r="E2052" t="s">
        <v>45</v>
      </c>
      <c r="F2052" t="s">
        <v>48</v>
      </c>
      <c r="G2052">
        <v>556</v>
      </c>
      <c r="H2052">
        <v>206455</v>
      </c>
    </row>
    <row r="2053" spans="1:8">
      <c r="A2053">
        <v>2052</v>
      </c>
      <c r="B2053">
        <v>52</v>
      </c>
      <c r="C2053" t="s">
        <v>188</v>
      </c>
      <c r="D2053" t="s">
        <v>1413</v>
      </c>
      <c r="E2053" t="s">
        <v>45</v>
      </c>
      <c r="F2053" t="s">
        <v>49</v>
      </c>
      <c r="G2053">
        <v>253</v>
      </c>
      <c r="H2053">
        <v>206455</v>
      </c>
    </row>
    <row r="2054" spans="1:8">
      <c r="A2054">
        <v>2053</v>
      </c>
      <c r="B2054">
        <v>52</v>
      </c>
      <c r="C2054" t="s">
        <v>188</v>
      </c>
      <c r="D2054" t="s">
        <v>1413</v>
      </c>
      <c r="E2054" t="s">
        <v>45</v>
      </c>
      <c r="F2054" t="s">
        <v>50</v>
      </c>
      <c r="G2054">
        <v>143</v>
      </c>
      <c r="H2054">
        <v>206455</v>
      </c>
    </row>
    <row r="2055" spans="1:8">
      <c r="A2055">
        <v>2054</v>
      </c>
      <c r="B2055">
        <v>52</v>
      </c>
      <c r="C2055" t="s">
        <v>188</v>
      </c>
      <c r="D2055" t="s">
        <v>1413</v>
      </c>
      <c r="E2055" t="s">
        <v>45</v>
      </c>
      <c r="F2055" t="s">
        <v>51</v>
      </c>
      <c r="G2055">
        <v>77</v>
      </c>
      <c r="H2055">
        <v>206455</v>
      </c>
    </row>
    <row r="2056" spans="1:8">
      <c r="A2056">
        <v>2055</v>
      </c>
      <c r="B2056">
        <v>52</v>
      </c>
      <c r="C2056" t="s">
        <v>188</v>
      </c>
      <c r="D2056" t="s">
        <v>1413</v>
      </c>
      <c r="E2056" t="s">
        <v>45</v>
      </c>
      <c r="F2056" t="s">
        <v>52</v>
      </c>
      <c r="G2056">
        <v>332</v>
      </c>
      <c r="H2056">
        <v>206455</v>
      </c>
    </row>
    <row r="2057" spans="1:8">
      <c r="A2057">
        <v>2056</v>
      </c>
      <c r="B2057">
        <v>52</v>
      </c>
      <c r="C2057" t="s">
        <v>188</v>
      </c>
      <c r="D2057" t="s">
        <v>1413</v>
      </c>
      <c r="E2057" t="s">
        <v>45</v>
      </c>
      <c r="F2057" t="s">
        <v>1272</v>
      </c>
      <c r="G2057">
        <v>1012</v>
      </c>
      <c r="H2057">
        <v>206455</v>
      </c>
    </row>
    <row r="2058" spans="1:8">
      <c r="A2058">
        <v>2057</v>
      </c>
      <c r="B2058">
        <v>52</v>
      </c>
      <c r="C2058" t="s">
        <v>188</v>
      </c>
      <c r="D2058" t="s">
        <v>3582</v>
      </c>
      <c r="E2058" t="s">
        <v>3706</v>
      </c>
      <c r="F2058" t="s">
        <v>249</v>
      </c>
      <c r="G2058">
        <v>7</v>
      </c>
      <c r="H2058">
        <v>141</v>
      </c>
    </row>
    <row r="2059" spans="1:8">
      <c r="A2059">
        <v>2058</v>
      </c>
      <c r="B2059">
        <v>52</v>
      </c>
      <c r="C2059" t="s">
        <v>188</v>
      </c>
      <c r="D2059" t="s">
        <v>3582</v>
      </c>
      <c r="E2059" t="s">
        <v>1280</v>
      </c>
      <c r="F2059" t="s">
        <v>48</v>
      </c>
      <c r="G2059">
        <v>2</v>
      </c>
      <c r="H2059">
        <v>141</v>
      </c>
    </row>
    <row r="2060" spans="1:8">
      <c r="A2060">
        <v>2059</v>
      </c>
      <c r="B2060">
        <v>52</v>
      </c>
      <c r="C2060" t="s">
        <v>188</v>
      </c>
      <c r="D2060" t="s">
        <v>3582</v>
      </c>
      <c r="E2060" t="s">
        <v>1280</v>
      </c>
      <c r="F2060" t="s">
        <v>49</v>
      </c>
      <c r="G2060">
        <v>15</v>
      </c>
      <c r="H2060">
        <v>141</v>
      </c>
    </row>
    <row r="2061" spans="1:8">
      <c r="A2061">
        <v>2060</v>
      </c>
      <c r="B2061">
        <v>52</v>
      </c>
      <c r="C2061" t="s">
        <v>188</v>
      </c>
      <c r="D2061" t="s">
        <v>3582</v>
      </c>
      <c r="E2061" t="s">
        <v>1280</v>
      </c>
      <c r="F2061" t="s">
        <v>50</v>
      </c>
      <c r="G2061">
        <v>10</v>
      </c>
      <c r="H2061">
        <v>141</v>
      </c>
    </row>
    <row r="2062" spans="1:8">
      <c r="A2062">
        <v>2061</v>
      </c>
      <c r="B2062">
        <v>52</v>
      </c>
      <c r="C2062" t="s">
        <v>188</v>
      </c>
      <c r="D2062" t="s">
        <v>3582</v>
      </c>
      <c r="E2062" t="s">
        <v>1280</v>
      </c>
      <c r="F2062" t="s">
        <v>51</v>
      </c>
      <c r="G2062">
        <v>1</v>
      </c>
      <c r="H2062">
        <v>141</v>
      </c>
    </row>
    <row r="2063" spans="1:8">
      <c r="A2063">
        <v>2062</v>
      </c>
      <c r="B2063">
        <v>52</v>
      </c>
      <c r="C2063" t="s">
        <v>188</v>
      </c>
      <c r="D2063" t="s">
        <v>3582</v>
      </c>
      <c r="E2063" t="s">
        <v>1280</v>
      </c>
      <c r="F2063" t="s">
        <v>52</v>
      </c>
      <c r="G2063">
        <v>7</v>
      </c>
      <c r="H2063">
        <v>141</v>
      </c>
    </row>
    <row r="2064" spans="1:8">
      <c r="A2064">
        <v>2063</v>
      </c>
      <c r="B2064">
        <v>52</v>
      </c>
      <c r="C2064" t="s">
        <v>188</v>
      </c>
      <c r="D2064" t="s">
        <v>3582</v>
      </c>
      <c r="E2064" t="s">
        <v>1280</v>
      </c>
      <c r="F2064" t="s">
        <v>1272</v>
      </c>
      <c r="G2064">
        <v>6</v>
      </c>
      <c r="H2064">
        <v>141</v>
      </c>
    </row>
    <row r="2065" spans="1:8">
      <c r="A2065">
        <v>2064</v>
      </c>
      <c r="B2065">
        <v>52</v>
      </c>
      <c r="C2065" t="s">
        <v>188</v>
      </c>
      <c r="D2065" t="s">
        <v>3582</v>
      </c>
      <c r="E2065" t="s">
        <v>1281</v>
      </c>
      <c r="F2065" t="s">
        <v>48</v>
      </c>
      <c r="G2065">
        <v>1</v>
      </c>
      <c r="H2065">
        <v>141</v>
      </c>
    </row>
    <row r="2066" spans="1:8">
      <c r="A2066">
        <v>2065</v>
      </c>
      <c r="B2066">
        <v>52</v>
      </c>
      <c r="C2066" t="s">
        <v>188</v>
      </c>
      <c r="D2066" t="s">
        <v>3582</v>
      </c>
      <c r="E2066" t="s">
        <v>1281</v>
      </c>
      <c r="F2066" t="s">
        <v>49</v>
      </c>
      <c r="G2066">
        <v>5</v>
      </c>
      <c r="H2066">
        <v>141</v>
      </c>
    </row>
    <row r="2067" spans="1:8">
      <c r="A2067">
        <v>2066</v>
      </c>
      <c r="B2067">
        <v>52</v>
      </c>
      <c r="C2067" t="s">
        <v>188</v>
      </c>
      <c r="D2067" t="s">
        <v>3582</v>
      </c>
      <c r="E2067" t="s">
        <v>1281</v>
      </c>
      <c r="F2067" t="s">
        <v>51</v>
      </c>
      <c r="G2067">
        <v>1</v>
      </c>
      <c r="H2067">
        <v>141</v>
      </c>
    </row>
    <row r="2068" spans="1:8">
      <c r="A2068">
        <v>2067</v>
      </c>
      <c r="B2068">
        <v>52</v>
      </c>
      <c r="C2068" t="s">
        <v>188</v>
      </c>
      <c r="D2068" t="s">
        <v>3582</v>
      </c>
      <c r="E2068" t="s">
        <v>1281</v>
      </c>
      <c r="F2068" t="s">
        <v>52</v>
      </c>
      <c r="G2068">
        <v>7</v>
      </c>
      <c r="H2068">
        <v>141</v>
      </c>
    </row>
    <row r="2069" spans="1:8">
      <c r="A2069">
        <v>2068</v>
      </c>
      <c r="B2069">
        <v>52</v>
      </c>
      <c r="C2069" t="s">
        <v>188</v>
      </c>
      <c r="D2069" t="s">
        <v>3582</v>
      </c>
      <c r="E2069" t="s">
        <v>1281</v>
      </c>
      <c r="F2069" t="s">
        <v>1272</v>
      </c>
      <c r="G2069">
        <v>76</v>
      </c>
      <c r="H2069">
        <v>141</v>
      </c>
    </row>
    <row r="2070" spans="1:8">
      <c r="A2070">
        <v>2069</v>
      </c>
      <c r="B2070">
        <v>52</v>
      </c>
      <c r="C2070" t="s">
        <v>188</v>
      </c>
      <c r="D2070" t="s">
        <v>3582</v>
      </c>
      <c r="E2070" t="s">
        <v>45</v>
      </c>
      <c r="F2070" t="s">
        <v>51</v>
      </c>
      <c r="G2070">
        <v>1</v>
      </c>
      <c r="H2070">
        <v>141</v>
      </c>
    </row>
    <row r="2071" spans="1:8">
      <c r="A2071">
        <v>2070</v>
      </c>
      <c r="B2071">
        <v>52</v>
      </c>
      <c r="C2071" t="s">
        <v>188</v>
      </c>
      <c r="D2071" t="s">
        <v>3582</v>
      </c>
      <c r="E2071" t="s">
        <v>45</v>
      </c>
      <c r="F2071" t="s">
        <v>1272</v>
      </c>
      <c r="G2071">
        <v>2</v>
      </c>
      <c r="H2071">
        <v>141</v>
      </c>
    </row>
    <row r="2072" spans="1:8">
      <c r="A2072">
        <v>2071</v>
      </c>
      <c r="B2072">
        <v>52</v>
      </c>
      <c r="C2072" t="s">
        <v>188</v>
      </c>
      <c r="D2072" t="s">
        <v>3583</v>
      </c>
      <c r="E2072" t="s">
        <v>3706</v>
      </c>
      <c r="F2072" t="s">
        <v>249</v>
      </c>
      <c r="G2072">
        <v>12</v>
      </c>
      <c r="H2072">
        <v>114</v>
      </c>
    </row>
    <row r="2073" spans="1:8">
      <c r="A2073">
        <v>2072</v>
      </c>
      <c r="B2073">
        <v>52</v>
      </c>
      <c r="C2073" t="s">
        <v>188</v>
      </c>
      <c r="D2073" t="s">
        <v>3583</v>
      </c>
      <c r="E2073" t="s">
        <v>1280</v>
      </c>
      <c r="F2073" t="s">
        <v>48</v>
      </c>
      <c r="G2073">
        <v>2</v>
      </c>
      <c r="H2073">
        <v>114</v>
      </c>
    </row>
    <row r="2074" spans="1:8">
      <c r="A2074">
        <v>2073</v>
      </c>
      <c r="B2074">
        <v>52</v>
      </c>
      <c r="C2074" t="s">
        <v>188</v>
      </c>
      <c r="D2074" t="s">
        <v>3583</v>
      </c>
      <c r="E2074" t="s">
        <v>1280</v>
      </c>
      <c r="F2074" t="s">
        <v>49</v>
      </c>
      <c r="G2074">
        <v>5</v>
      </c>
      <c r="H2074">
        <v>114</v>
      </c>
    </row>
    <row r="2075" spans="1:8">
      <c r="A2075">
        <v>2074</v>
      </c>
      <c r="B2075">
        <v>52</v>
      </c>
      <c r="C2075" t="s">
        <v>188</v>
      </c>
      <c r="D2075" t="s">
        <v>3583</v>
      </c>
      <c r="E2075" t="s">
        <v>1280</v>
      </c>
      <c r="F2075" t="s">
        <v>50</v>
      </c>
      <c r="G2075">
        <v>8</v>
      </c>
      <c r="H2075">
        <v>114</v>
      </c>
    </row>
    <row r="2076" spans="1:8">
      <c r="A2076">
        <v>2075</v>
      </c>
      <c r="B2076">
        <v>52</v>
      </c>
      <c r="C2076" t="s">
        <v>188</v>
      </c>
      <c r="D2076" t="s">
        <v>3583</v>
      </c>
      <c r="E2076" t="s">
        <v>1280</v>
      </c>
      <c r="F2076" t="s">
        <v>51</v>
      </c>
      <c r="G2076">
        <v>2</v>
      </c>
      <c r="H2076">
        <v>114</v>
      </c>
    </row>
    <row r="2077" spans="1:8">
      <c r="A2077">
        <v>2076</v>
      </c>
      <c r="B2077">
        <v>52</v>
      </c>
      <c r="C2077" t="s">
        <v>188</v>
      </c>
      <c r="D2077" t="s">
        <v>3583</v>
      </c>
      <c r="E2077" t="s">
        <v>1280</v>
      </c>
      <c r="F2077" t="s">
        <v>52</v>
      </c>
      <c r="G2077">
        <v>3</v>
      </c>
      <c r="H2077">
        <v>114</v>
      </c>
    </row>
    <row r="2078" spans="1:8">
      <c r="A2078">
        <v>2077</v>
      </c>
      <c r="B2078">
        <v>52</v>
      </c>
      <c r="C2078" t="s">
        <v>188</v>
      </c>
      <c r="D2078" t="s">
        <v>3583</v>
      </c>
      <c r="E2078" t="s">
        <v>1280</v>
      </c>
      <c r="F2078" t="s">
        <v>1272</v>
      </c>
      <c r="G2078">
        <v>5</v>
      </c>
      <c r="H2078">
        <v>114</v>
      </c>
    </row>
    <row r="2079" spans="1:8">
      <c r="A2079">
        <v>2078</v>
      </c>
      <c r="B2079">
        <v>52</v>
      </c>
      <c r="C2079" t="s">
        <v>188</v>
      </c>
      <c r="D2079" t="s">
        <v>3583</v>
      </c>
      <c r="E2079" t="s">
        <v>1281</v>
      </c>
      <c r="F2079" t="s">
        <v>48</v>
      </c>
      <c r="G2079">
        <v>1</v>
      </c>
      <c r="H2079">
        <v>114</v>
      </c>
    </row>
    <row r="2080" spans="1:8">
      <c r="A2080">
        <v>2079</v>
      </c>
      <c r="B2080">
        <v>52</v>
      </c>
      <c r="C2080" t="s">
        <v>188</v>
      </c>
      <c r="D2080" t="s">
        <v>3583</v>
      </c>
      <c r="E2080" t="s">
        <v>1281</v>
      </c>
      <c r="F2080" t="s">
        <v>49</v>
      </c>
      <c r="G2080">
        <v>1</v>
      </c>
      <c r="H2080">
        <v>114</v>
      </c>
    </row>
    <row r="2081" spans="1:8">
      <c r="A2081">
        <v>2080</v>
      </c>
      <c r="B2081">
        <v>52</v>
      </c>
      <c r="C2081" t="s">
        <v>188</v>
      </c>
      <c r="D2081" t="s">
        <v>3583</v>
      </c>
      <c r="E2081" t="s">
        <v>1281</v>
      </c>
      <c r="F2081" t="s">
        <v>51</v>
      </c>
      <c r="G2081">
        <v>1</v>
      </c>
      <c r="H2081">
        <v>114</v>
      </c>
    </row>
    <row r="2082" spans="1:8">
      <c r="A2082">
        <v>2081</v>
      </c>
      <c r="B2082">
        <v>52</v>
      </c>
      <c r="C2082" t="s">
        <v>188</v>
      </c>
      <c r="D2082" t="s">
        <v>3583</v>
      </c>
      <c r="E2082" t="s">
        <v>1281</v>
      </c>
      <c r="F2082" t="s">
        <v>52</v>
      </c>
      <c r="G2082">
        <v>6</v>
      </c>
      <c r="H2082">
        <v>114</v>
      </c>
    </row>
    <row r="2083" spans="1:8">
      <c r="A2083">
        <v>2082</v>
      </c>
      <c r="B2083">
        <v>52</v>
      </c>
      <c r="C2083" t="s">
        <v>188</v>
      </c>
      <c r="D2083" t="s">
        <v>3583</v>
      </c>
      <c r="E2083" t="s">
        <v>1281</v>
      </c>
      <c r="F2083" t="s">
        <v>1272</v>
      </c>
      <c r="G2083">
        <v>64</v>
      </c>
      <c r="H2083">
        <v>114</v>
      </c>
    </row>
    <row r="2084" spans="1:8">
      <c r="A2084">
        <v>2083</v>
      </c>
      <c r="B2084">
        <v>52</v>
      </c>
      <c r="C2084" t="s">
        <v>188</v>
      </c>
      <c r="D2084" t="s">
        <v>3583</v>
      </c>
      <c r="E2084" t="s">
        <v>45</v>
      </c>
      <c r="F2084" t="s">
        <v>49</v>
      </c>
      <c r="G2084">
        <v>1</v>
      </c>
      <c r="H2084">
        <v>114</v>
      </c>
    </row>
    <row r="2085" spans="1:8">
      <c r="A2085">
        <v>2084</v>
      </c>
      <c r="B2085">
        <v>52</v>
      </c>
      <c r="C2085" t="s">
        <v>188</v>
      </c>
      <c r="D2085" t="s">
        <v>3583</v>
      </c>
      <c r="E2085" t="s">
        <v>45</v>
      </c>
      <c r="F2085" t="s">
        <v>1272</v>
      </c>
      <c r="G2085">
        <v>3</v>
      </c>
      <c r="H2085">
        <v>114</v>
      </c>
    </row>
    <row r="2086" spans="1:8">
      <c r="A2086">
        <v>2085</v>
      </c>
      <c r="B2086">
        <v>52</v>
      </c>
      <c r="C2086" t="s">
        <v>188</v>
      </c>
      <c r="D2086" t="s">
        <v>3584</v>
      </c>
      <c r="E2086" t="s">
        <v>3706</v>
      </c>
      <c r="F2086" t="s">
        <v>249</v>
      </c>
      <c r="G2086">
        <v>5</v>
      </c>
      <c r="H2086">
        <v>101</v>
      </c>
    </row>
    <row r="2087" spans="1:8">
      <c r="A2087">
        <v>2086</v>
      </c>
      <c r="B2087">
        <v>52</v>
      </c>
      <c r="C2087" t="s">
        <v>188</v>
      </c>
      <c r="D2087" t="s">
        <v>3584</v>
      </c>
      <c r="E2087" t="s">
        <v>1280</v>
      </c>
      <c r="F2087" t="s">
        <v>48</v>
      </c>
      <c r="G2087">
        <v>2</v>
      </c>
      <c r="H2087">
        <v>101</v>
      </c>
    </row>
    <row r="2088" spans="1:8">
      <c r="A2088">
        <v>2087</v>
      </c>
      <c r="B2088">
        <v>52</v>
      </c>
      <c r="C2088" t="s">
        <v>188</v>
      </c>
      <c r="D2088" t="s">
        <v>3584</v>
      </c>
      <c r="E2088" t="s">
        <v>1280</v>
      </c>
      <c r="F2088" t="s">
        <v>49</v>
      </c>
      <c r="G2088">
        <v>10</v>
      </c>
      <c r="H2088">
        <v>101</v>
      </c>
    </row>
    <row r="2089" spans="1:8">
      <c r="A2089">
        <v>2088</v>
      </c>
      <c r="B2089">
        <v>52</v>
      </c>
      <c r="C2089" t="s">
        <v>188</v>
      </c>
      <c r="D2089" t="s">
        <v>3584</v>
      </c>
      <c r="E2089" t="s">
        <v>1280</v>
      </c>
      <c r="F2089" t="s">
        <v>50</v>
      </c>
      <c r="G2089">
        <v>7</v>
      </c>
      <c r="H2089">
        <v>101</v>
      </c>
    </row>
    <row r="2090" spans="1:8">
      <c r="A2090">
        <v>2089</v>
      </c>
      <c r="B2090">
        <v>52</v>
      </c>
      <c r="C2090" t="s">
        <v>188</v>
      </c>
      <c r="D2090" t="s">
        <v>3584</v>
      </c>
      <c r="E2090" t="s">
        <v>1280</v>
      </c>
      <c r="F2090" t="s">
        <v>51</v>
      </c>
      <c r="G2090">
        <v>4</v>
      </c>
      <c r="H2090">
        <v>101</v>
      </c>
    </row>
    <row r="2091" spans="1:8">
      <c r="A2091">
        <v>2090</v>
      </c>
      <c r="B2091">
        <v>52</v>
      </c>
      <c r="C2091" t="s">
        <v>188</v>
      </c>
      <c r="D2091" t="s">
        <v>3584</v>
      </c>
      <c r="E2091" t="s">
        <v>1280</v>
      </c>
      <c r="F2091" t="s">
        <v>52</v>
      </c>
      <c r="G2091">
        <v>3</v>
      </c>
      <c r="H2091">
        <v>101</v>
      </c>
    </row>
    <row r="2092" spans="1:8">
      <c r="A2092">
        <v>2091</v>
      </c>
      <c r="B2092">
        <v>52</v>
      </c>
      <c r="C2092" t="s">
        <v>188</v>
      </c>
      <c r="D2092" t="s">
        <v>3584</v>
      </c>
      <c r="E2092" t="s">
        <v>1280</v>
      </c>
      <c r="F2092" t="s">
        <v>1272</v>
      </c>
      <c r="G2092">
        <v>9</v>
      </c>
      <c r="H2092">
        <v>101</v>
      </c>
    </row>
    <row r="2093" spans="1:8">
      <c r="A2093">
        <v>2092</v>
      </c>
      <c r="B2093">
        <v>52</v>
      </c>
      <c r="C2093" t="s">
        <v>188</v>
      </c>
      <c r="D2093" t="s">
        <v>3584</v>
      </c>
      <c r="E2093" t="s">
        <v>1281</v>
      </c>
      <c r="F2093" t="s">
        <v>48</v>
      </c>
      <c r="G2093">
        <v>1</v>
      </c>
      <c r="H2093">
        <v>101</v>
      </c>
    </row>
    <row r="2094" spans="1:8">
      <c r="A2094">
        <v>2093</v>
      </c>
      <c r="B2094">
        <v>52</v>
      </c>
      <c r="C2094" t="s">
        <v>188</v>
      </c>
      <c r="D2094" t="s">
        <v>3584</v>
      </c>
      <c r="E2094" t="s">
        <v>1281</v>
      </c>
      <c r="F2094" t="s">
        <v>49</v>
      </c>
      <c r="G2094">
        <v>2</v>
      </c>
      <c r="H2094">
        <v>101</v>
      </c>
    </row>
    <row r="2095" spans="1:8">
      <c r="A2095">
        <v>2094</v>
      </c>
      <c r="B2095">
        <v>52</v>
      </c>
      <c r="C2095" t="s">
        <v>188</v>
      </c>
      <c r="D2095" t="s">
        <v>3584</v>
      </c>
      <c r="E2095" t="s">
        <v>1281</v>
      </c>
      <c r="F2095" t="s">
        <v>50</v>
      </c>
      <c r="G2095">
        <v>1</v>
      </c>
      <c r="H2095">
        <v>101</v>
      </c>
    </row>
    <row r="2096" spans="1:8">
      <c r="A2096">
        <v>2095</v>
      </c>
      <c r="B2096">
        <v>52</v>
      </c>
      <c r="C2096" t="s">
        <v>188</v>
      </c>
      <c r="D2096" t="s">
        <v>3584</v>
      </c>
      <c r="E2096" t="s">
        <v>1281</v>
      </c>
      <c r="F2096" t="s">
        <v>52</v>
      </c>
      <c r="G2096">
        <v>13</v>
      </c>
      <c r="H2096">
        <v>101</v>
      </c>
    </row>
    <row r="2097" spans="1:8">
      <c r="A2097">
        <v>2096</v>
      </c>
      <c r="B2097">
        <v>52</v>
      </c>
      <c r="C2097" t="s">
        <v>188</v>
      </c>
      <c r="D2097" t="s">
        <v>3584</v>
      </c>
      <c r="E2097" t="s">
        <v>1281</v>
      </c>
      <c r="F2097" t="s">
        <v>1272</v>
      </c>
      <c r="G2097">
        <v>42</v>
      </c>
      <c r="H2097">
        <v>101</v>
      </c>
    </row>
    <row r="2098" spans="1:8">
      <c r="A2098">
        <v>2097</v>
      </c>
      <c r="B2098">
        <v>52</v>
      </c>
      <c r="C2098" t="s">
        <v>188</v>
      </c>
      <c r="D2098" t="s">
        <v>3584</v>
      </c>
      <c r="E2098" t="s">
        <v>45</v>
      </c>
      <c r="F2098" t="s">
        <v>48</v>
      </c>
      <c r="G2098">
        <v>1</v>
      </c>
      <c r="H2098">
        <v>101</v>
      </c>
    </row>
    <row r="2099" spans="1:8">
      <c r="A2099">
        <v>2098</v>
      </c>
      <c r="B2099">
        <v>52</v>
      </c>
      <c r="C2099" t="s">
        <v>188</v>
      </c>
      <c r="D2099" t="s">
        <v>3584</v>
      </c>
      <c r="E2099" t="s">
        <v>45</v>
      </c>
      <c r="F2099" t="s">
        <v>1272</v>
      </c>
      <c r="G2099">
        <v>1</v>
      </c>
      <c r="H2099">
        <v>101</v>
      </c>
    </row>
    <row r="2100" spans="1:8">
      <c r="A2100">
        <v>2099</v>
      </c>
      <c r="B2100">
        <v>52</v>
      </c>
      <c r="C2100" t="s">
        <v>188</v>
      </c>
      <c r="D2100" t="s">
        <v>3585</v>
      </c>
      <c r="E2100" t="s">
        <v>3706</v>
      </c>
      <c r="F2100" t="s">
        <v>249</v>
      </c>
      <c r="G2100">
        <v>21350</v>
      </c>
      <c r="H2100">
        <v>232847</v>
      </c>
    </row>
    <row r="2101" spans="1:8">
      <c r="A2101">
        <v>2100</v>
      </c>
      <c r="B2101">
        <v>52</v>
      </c>
      <c r="C2101" t="s">
        <v>188</v>
      </c>
      <c r="D2101" t="s">
        <v>3585</v>
      </c>
      <c r="E2101" t="s">
        <v>3706</v>
      </c>
      <c r="F2101" t="s">
        <v>48</v>
      </c>
      <c r="G2101">
        <v>17</v>
      </c>
      <c r="H2101">
        <v>232847</v>
      </c>
    </row>
    <row r="2102" spans="1:8">
      <c r="A2102">
        <v>2101</v>
      </c>
      <c r="B2102">
        <v>52</v>
      </c>
      <c r="C2102" t="s">
        <v>188</v>
      </c>
      <c r="D2102" t="s">
        <v>3585</v>
      </c>
      <c r="E2102" t="s">
        <v>3706</v>
      </c>
      <c r="F2102" t="s">
        <v>49</v>
      </c>
      <c r="G2102">
        <v>78</v>
      </c>
      <c r="H2102">
        <v>232847</v>
      </c>
    </row>
    <row r="2103" spans="1:8">
      <c r="A2103">
        <v>2102</v>
      </c>
      <c r="B2103">
        <v>52</v>
      </c>
      <c r="C2103" t="s">
        <v>188</v>
      </c>
      <c r="D2103" t="s">
        <v>3585</v>
      </c>
      <c r="E2103" t="s">
        <v>3706</v>
      </c>
      <c r="F2103" t="s">
        <v>50</v>
      </c>
      <c r="G2103">
        <v>96</v>
      </c>
      <c r="H2103">
        <v>232847</v>
      </c>
    </row>
    <row r="2104" spans="1:8">
      <c r="A2104">
        <v>2103</v>
      </c>
      <c r="B2104">
        <v>52</v>
      </c>
      <c r="C2104" t="s">
        <v>188</v>
      </c>
      <c r="D2104" t="s">
        <v>3585</v>
      </c>
      <c r="E2104" t="s">
        <v>3706</v>
      </c>
      <c r="F2104" t="s">
        <v>51</v>
      </c>
      <c r="G2104">
        <v>50</v>
      </c>
      <c r="H2104">
        <v>232847</v>
      </c>
    </row>
    <row r="2105" spans="1:8">
      <c r="A2105">
        <v>2104</v>
      </c>
      <c r="B2105">
        <v>52</v>
      </c>
      <c r="C2105" t="s">
        <v>188</v>
      </c>
      <c r="D2105" t="s">
        <v>3585</v>
      </c>
      <c r="E2105" t="s">
        <v>3706</v>
      </c>
      <c r="F2105" t="s">
        <v>52</v>
      </c>
      <c r="G2105">
        <v>94</v>
      </c>
      <c r="H2105">
        <v>232847</v>
      </c>
    </row>
    <row r="2106" spans="1:8">
      <c r="A2106">
        <v>2105</v>
      </c>
      <c r="B2106">
        <v>52</v>
      </c>
      <c r="C2106" t="s">
        <v>188</v>
      </c>
      <c r="D2106" t="s">
        <v>3585</v>
      </c>
      <c r="E2106" t="s">
        <v>3706</v>
      </c>
      <c r="F2106" t="s">
        <v>1272</v>
      </c>
      <c r="G2106">
        <v>217</v>
      </c>
      <c r="H2106">
        <v>232847</v>
      </c>
    </row>
    <row r="2107" spans="1:8">
      <c r="A2107">
        <v>2106</v>
      </c>
      <c r="B2107">
        <v>52</v>
      </c>
      <c r="C2107" t="s">
        <v>188</v>
      </c>
      <c r="D2107" t="s">
        <v>3585</v>
      </c>
      <c r="E2107" t="s">
        <v>1280</v>
      </c>
      <c r="F2107" t="s">
        <v>48</v>
      </c>
      <c r="G2107">
        <v>6677</v>
      </c>
      <c r="H2107">
        <v>232847</v>
      </c>
    </row>
    <row r="2108" spans="1:8">
      <c r="A2108">
        <v>2107</v>
      </c>
      <c r="B2108">
        <v>52</v>
      </c>
      <c r="C2108" t="s">
        <v>188</v>
      </c>
      <c r="D2108" t="s">
        <v>3585</v>
      </c>
      <c r="E2108" t="s">
        <v>1280</v>
      </c>
      <c r="F2108" t="s">
        <v>49</v>
      </c>
      <c r="G2108">
        <v>22964</v>
      </c>
      <c r="H2108">
        <v>232847</v>
      </c>
    </row>
    <row r="2109" spans="1:8">
      <c r="A2109">
        <v>2108</v>
      </c>
      <c r="B2109">
        <v>52</v>
      </c>
      <c r="C2109" t="s">
        <v>188</v>
      </c>
      <c r="D2109" t="s">
        <v>3585</v>
      </c>
      <c r="E2109" t="s">
        <v>1280</v>
      </c>
      <c r="F2109" t="s">
        <v>50</v>
      </c>
      <c r="G2109">
        <v>19829</v>
      </c>
      <c r="H2109">
        <v>232847</v>
      </c>
    </row>
    <row r="2110" spans="1:8">
      <c r="A2110">
        <v>2109</v>
      </c>
      <c r="B2110">
        <v>52</v>
      </c>
      <c r="C2110" t="s">
        <v>188</v>
      </c>
      <c r="D2110" t="s">
        <v>3585</v>
      </c>
      <c r="E2110" t="s">
        <v>1280</v>
      </c>
      <c r="F2110" t="s">
        <v>51</v>
      </c>
      <c r="G2110">
        <v>7665</v>
      </c>
      <c r="H2110">
        <v>232847</v>
      </c>
    </row>
    <row r="2111" spans="1:8">
      <c r="A2111">
        <v>2110</v>
      </c>
      <c r="B2111">
        <v>52</v>
      </c>
      <c r="C2111" t="s">
        <v>188</v>
      </c>
      <c r="D2111" t="s">
        <v>3585</v>
      </c>
      <c r="E2111" t="s">
        <v>1280</v>
      </c>
      <c r="F2111" t="s">
        <v>52</v>
      </c>
      <c r="G2111">
        <v>10801</v>
      </c>
      <c r="H2111">
        <v>232847</v>
      </c>
    </row>
    <row r="2112" spans="1:8">
      <c r="A2112">
        <v>2111</v>
      </c>
      <c r="B2112">
        <v>52</v>
      </c>
      <c r="C2112" t="s">
        <v>188</v>
      </c>
      <c r="D2112" t="s">
        <v>3585</v>
      </c>
      <c r="E2112" t="s">
        <v>1280</v>
      </c>
      <c r="F2112" t="s">
        <v>1272</v>
      </c>
      <c r="G2112">
        <v>8541</v>
      </c>
      <c r="H2112">
        <v>232847</v>
      </c>
    </row>
    <row r="2113" spans="1:8">
      <c r="A2113">
        <v>2112</v>
      </c>
      <c r="B2113">
        <v>52</v>
      </c>
      <c r="C2113" t="s">
        <v>188</v>
      </c>
      <c r="D2113" t="s">
        <v>3585</v>
      </c>
      <c r="E2113" t="s">
        <v>1281</v>
      </c>
      <c r="F2113" t="s">
        <v>48</v>
      </c>
      <c r="G2113">
        <v>1259</v>
      </c>
      <c r="H2113">
        <v>232847</v>
      </c>
    </row>
    <row r="2114" spans="1:8">
      <c r="A2114">
        <v>2113</v>
      </c>
      <c r="B2114">
        <v>52</v>
      </c>
      <c r="C2114" t="s">
        <v>188</v>
      </c>
      <c r="D2114" t="s">
        <v>3585</v>
      </c>
      <c r="E2114" t="s">
        <v>1281</v>
      </c>
      <c r="F2114" t="s">
        <v>49</v>
      </c>
      <c r="G2114">
        <v>2064</v>
      </c>
      <c r="H2114">
        <v>232847</v>
      </c>
    </row>
    <row r="2115" spans="1:8">
      <c r="A2115">
        <v>2114</v>
      </c>
      <c r="B2115">
        <v>52</v>
      </c>
      <c r="C2115" t="s">
        <v>188</v>
      </c>
      <c r="D2115" t="s">
        <v>3585</v>
      </c>
      <c r="E2115" t="s">
        <v>1281</v>
      </c>
      <c r="F2115" t="s">
        <v>50</v>
      </c>
      <c r="G2115">
        <v>2793</v>
      </c>
      <c r="H2115">
        <v>232847</v>
      </c>
    </row>
    <row r="2116" spans="1:8">
      <c r="A2116">
        <v>2115</v>
      </c>
      <c r="B2116">
        <v>52</v>
      </c>
      <c r="C2116" t="s">
        <v>188</v>
      </c>
      <c r="D2116" t="s">
        <v>3585</v>
      </c>
      <c r="E2116" t="s">
        <v>1281</v>
      </c>
      <c r="F2116" t="s">
        <v>51</v>
      </c>
      <c r="G2116">
        <v>2719</v>
      </c>
      <c r="H2116">
        <v>232847</v>
      </c>
    </row>
    <row r="2117" spans="1:8">
      <c r="A2117">
        <v>2116</v>
      </c>
      <c r="B2117">
        <v>52</v>
      </c>
      <c r="C2117" t="s">
        <v>188</v>
      </c>
      <c r="D2117" t="s">
        <v>3585</v>
      </c>
      <c r="E2117" t="s">
        <v>1281</v>
      </c>
      <c r="F2117" t="s">
        <v>52</v>
      </c>
      <c r="G2117">
        <v>20865</v>
      </c>
      <c r="H2117">
        <v>232847</v>
      </c>
    </row>
    <row r="2118" spans="1:8">
      <c r="A2118">
        <v>2117</v>
      </c>
      <c r="B2118">
        <v>52</v>
      </c>
      <c r="C2118" t="s">
        <v>188</v>
      </c>
      <c r="D2118" t="s">
        <v>3585</v>
      </c>
      <c r="E2118" t="s">
        <v>1281</v>
      </c>
      <c r="F2118" t="s">
        <v>1272</v>
      </c>
      <c r="G2118">
        <v>98221</v>
      </c>
      <c r="H2118">
        <v>232847</v>
      </c>
    </row>
    <row r="2119" spans="1:8">
      <c r="A2119">
        <v>2118</v>
      </c>
      <c r="B2119">
        <v>52</v>
      </c>
      <c r="C2119" t="s">
        <v>188</v>
      </c>
      <c r="D2119" t="s">
        <v>3585</v>
      </c>
      <c r="E2119" t="s">
        <v>45</v>
      </c>
      <c r="F2119" t="s">
        <v>48</v>
      </c>
      <c r="G2119">
        <v>1299</v>
      </c>
      <c r="H2119">
        <v>232847</v>
      </c>
    </row>
    <row r="2120" spans="1:8">
      <c r="A2120">
        <v>2119</v>
      </c>
      <c r="B2120">
        <v>52</v>
      </c>
      <c r="C2120" t="s">
        <v>188</v>
      </c>
      <c r="D2120" t="s">
        <v>3585</v>
      </c>
      <c r="E2120" t="s">
        <v>45</v>
      </c>
      <c r="F2120" t="s">
        <v>49</v>
      </c>
      <c r="G2120">
        <v>574</v>
      </c>
      <c r="H2120">
        <v>232847</v>
      </c>
    </row>
    <row r="2121" spans="1:8">
      <c r="A2121">
        <v>2120</v>
      </c>
      <c r="B2121">
        <v>52</v>
      </c>
      <c r="C2121" t="s">
        <v>188</v>
      </c>
      <c r="D2121" t="s">
        <v>3585</v>
      </c>
      <c r="E2121" t="s">
        <v>45</v>
      </c>
      <c r="F2121" t="s">
        <v>50</v>
      </c>
      <c r="G2121">
        <v>280</v>
      </c>
      <c r="H2121">
        <v>232847</v>
      </c>
    </row>
    <row r="2122" spans="1:8">
      <c r="A2122">
        <v>2121</v>
      </c>
      <c r="B2122">
        <v>52</v>
      </c>
      <c r="C2122" t="s">
        <v>188</v>
      </c>
      <c r="D2122" t="s">
        <v>3585</v>
      </c>
      <c r="E2122" t="s">
        <v>45</v>
      </c>
      <c r="F2122" t="s">
        <v>51</v>
      </c>
      <c r="G2122">
        <v>175</v>
      </c>
      <c r="H2122">
        <v>232847</v>
      </c>
    </row>
    <row r="2123" spans="1:8">
      <c r="A2123">
        <v>2122</v>
      </c>
      <c r="B2123">
        <v>52</v>
      </c>
      <c r="C2123" t="s">
        <v>188</v>
      </c>
      <c r="D2123" t="s">
        <v>3585</v>
      </c>
      <c r="E2123" t="s">
        <v>45</v>
      </c>
      <c r="F2123" t="s">
        <v>52</v>
      </c>
      <c r="G2123">
        <v>890</v>
      </c>
      <c r="H2123">
        <v>232847</v>
      </c>
    </row>
    <row r="2124" spans="1:8">
      <c r="A2124">
        <v>2123</v>
      </c>
      <c r="B2124">
        <v>52</v>
      </c>
      <c r="C2124" t="s">
        <v>188</v>
      </c>
      <c r="D2124" t="s">
        <v>3585</v>
      </c>
      <c r="E2124" t="s">
        <v>45</v>
      </c>
      <c r="F2124" t="s">
        <v>1272</v>
      </c>
      <c r="G2124">
        <v>3329</v>
      </c>
      <c r="H2124">
        <v>232847</v>
      </c>
    </row>
    <row r="2125" spans="1:8">
      <c r="A2125">
        <v>2124</v>
      </c>
      <c r="B2125">
        <v>52</v>
      </c>
      <c r="C2125" t="s">
        <v>188</v>
      </c>
      <c r="D2125" t="s">
        <v>3586</v>
      </c>
      <c r="E2125" t="s">
        <v>3706</v>
      </c>
      <c r="F2125" t="s">
        <v>249</v>
      </c>
      <c r="G2125">
        <v>48549</v>
      </c>
      <c r="H2125">
        <v>871276</v>
      </c>
    </row>
    <row r="2126" spans="1:8">
      <c r="A2126">
        <v>2125</v>
      </c>
      <c r="B2126">
        <v>52</v>
      </c>
      <c r="C2126" t="s">
        <v>188</v>
      </c>
      <c r="D2126" t="s">
        <v>3586</v>
      </c>
      <c r="E2126" t="s">
        <v>3706</v>
      </c>
      <c r="F2126" t="s">
        <v>48</v>
      </c>
      <c r="G2126">
        <v>37</v>
      </c>
      <c r="H2126">
        <v>871276</v>
      </c>
    </row>
    <row r="2127" spans="1:8">
      <c r="A2127">
        <v>2126</v>
      </c>
      <c r="B2127">
        <v>52</v>
      </c>
      <c r="C2127" t="s">
        <v>188</v>
      </c>
      <c r="D2127" t="s">
        <v>3586</v>
      </c>
      <c r="E2127" t="s">
        <v>3706</v>
      </c>
      <c r="F2127" t="s">
        <v>49</v>
      </c>
      <c r="G2127">
        <v>138</v>
      </c>
      <c r="H2127">
        <v>871276</v>
      </c>
    </row>
    <row r="2128" spans="1:8">
      <c r="A2128">
        <v>2127</v>
      </c>
      <c r="B2128">
        <v>52</v>
      </c>
      <c r="C2128" t="s">
        <v>188</v>
      </c>
      <c r="D2128" t="s">
        <v>3586</v>
      </c>
      <c r="E2128" t="s">
        <v>3706</v>
      </c>
      <c r="F2128" t="s">
        <v>50</v>
      </c>
      <c r="G2128">
        <v>193</v>
      </c>
      <c r="H2128">
        <v>871276</v>
      </c>
    </row>
    <row r="2129" spans="1:8">
      <c r="A2129">
        <v>2128</v>
      </c>
      <c r="B2129">
        <v>52</v>
      </c>
      <c r="C2129" t="s">
        <v>188</v>
      </c>
      <c r="D2129" t="s">
        <v>3586</v>
      </c>
      <c r="E2129" t="s">
        <v>3706</v>
      </c>
      <c r="F2129" t="s">
        <v>51</v>
      </c>
      <c r="G2129">
        <v>114</v>
      </c>
      <c r="H2129">
        <v>871276</v>
      </c>
    </row>
    <row r="2130" spans="1:8">
      <c r="A2130">
        <v>2129</v>
      </c>
      <c r="B2130">
        <v>52</v>
      </c>
      <c r="C2130" t="s">
        <v>188</v>
      </c>
      <c r="D2130" t="s">
        <v>3586</v>
      </c>
      <c r="E2130" t="s">
        <v>3706</v>
      </c>
      <c r="F2130" t="s">
        <v>52</v>
      </c>
      <c r="G2130">
        <v>668</v>
      </c>
      <c r="H2130">
        <v>871276</v>
      </c>
    </row>
    <row r="2131" spans="1:8">
      <c r="A2131">
        <v>2130</v>
      </c>
      <c r="B2131">
        <v>52</v>
      </c>
      <c r="C2131" t="s">
        <v>188</v>
      </c>
      <c r="D2131" t="s">
        <v>3586</v>
      </c>
      <c r="E2131" t="s">
        <v>3706</v>
      </c>
      <c r="F2131" t="s">
        <v>1272</v>
      </c>
      <c r="G2131">
        <v>2577</v>
      </c>
      <c r="H2131">
        <v>871276</v>
      </c>
    </row>
    <row r="2132" spans="1:8">
      <c r="A2132">
        <v>2131</v>
      </c>
      <c r="B2132">
        <v>52</v>
      </c>
      <c r="C2132" t="s">
        <v>188</v>
      </c>
      <c r="D2132" t="s">
        <v>3586</v>
      </c>
      <c r="E2132" t="s">
        <v>1280</v>
      </c>
      <c r="F2132" t="s">
        <v>48</v>
      </c>
      <c r="G2132">
        <v>18133</v>
      </c>
      <c r="H2132">
        <v>871276</v>
      </c>
    </row>
    <row r="2133" spans="1:8">
      <c r="A2133">
        <v>2132</v>
      </c>
      <c r="B2133">
        <v>52</v>
      </c>
      <c r="C2133" t="s">
        <v>188</v>
      </c>
      <c r="D2133" t="s">
        <v>3586</v>
      </c>
      <c r="E2133" t="s">
        <v>1280</v>
      </c>
      <c r="F2133" t="s">
        <v>49</v>
      </c>
      <c r="G2133">
        <v>54402</v>
      </c>
      <c r="H2133">
        <v>871276</v>
      </c>
    </row>
    <row r="2134" spans="1:8">
      <c r="A2134">
        <v>2133</v>
      </c>
      <c r="B2134">
        <v>52</v>
      </c>
      <c r="C2134" t="s">
        <v>188</v>
      </c>
      <c r="D2134" t="s">
        <v>3586</v>
      </c>
      <c r="E2134" t="s">
        <v>1280</v>
      </c>
      <c r="F2134" t="s">
        <v>50</v>
      </c>
      <c r="G2134">
        <v>48544</v>
      </c>
      <c r="H2134">
        <v>871276</v>
      </c>
    </row>
    <row r="2135" spans="1:8">
      <c r="A2135">
        <v>2134</v>
      </c>
      <c r="B2135">
        <v>52</v>
      </c>
      <c r="C2135" t="s">
        <v>188</v>
      </c>
      <c r="D2135" t="s">
        <v>3586</v>
      </c>
      <c r="E2135" t="s">
        <v>1280</v>
      </c>
      <c r="F2135" t="s">
        <v>51</v>
      </c>
      <c r="G2135">
        <v>21150</v>
      </c>
      <c r="H2135">
        <v>871276</v>
      </c>
    </row>
    <row r="2136" spans="1:8">
      <c r="A2136">
        <v>2135</v>
      </c>
      <c r="B2136">
        <v>52</v>
      </c>
      <c r="C2136" t="s">
        <v>188</v>
      </c>
      <c r="D2136" t="s">
        <v>3586</v>
      </c>
      <c r="E2136" t="s">
        <v>1280</v>
      </c>
      <c r="F2136" t="s">
        <v>52</v>
      </c>
      <c r="G2136">
        <v>36075</v>
      </c>
      <c r="H2136">
        <v>871276</v>
      </c>
    </row>
    <row r="2137" spans="1:8">
      <c r="A2137">
        <v>2136</v>
      </c>
      <c r="B2137">
        <v>52</v>
      </c>
      <c r="C2137" t="s">
        <v>188</v>
      </c>
      <c r="D2137" t="s">
        <v>3586</v>
      </c>
      <c r="E2137" t="s">
        <v>1280</v>
      </c>
      <c r="F2137" t="s">
        <v>1272</v>
      </c>
      <c r="G2137">
        <v>27581</v>
      </c>
      <c r="H2137">
        <v>871276</v>
      </c>
    </row>
    <row r="2138" spans="1:8">
      <c r="A2138">
        <v>2137</v>
      </c>
      <c r="B2138">
        <v>52</v>
      </c>
      <c r="C2138" t="s">
        <v>188</v>
      </c>
      <c r="D2138" t="s">
        <v>3586</v>
      </c>
      <c r="E2138" t="s">
        <v>1281</v>
      </c>
      <c r="F2138" t="s">
        <v>48</v>
      </c>
      <c r="G2138">
        <v>1470</v>
      </c>
      <c r="H2138">
        <v>871276</v>
      </c>
    </row>
    <row r="2139" spans="1:8">
      <c r="A2139">
        <v>2138</v>
      </c>
      <c r="B2139">
        <v>52</v>
      </c>
      <c r="C2139" t="s">
        <v>188</v>
      </c>
      <c r="D2139" t="s">
        <v>3586</v>
      </c>
      <c r="E2139" t="s">
        <v>1281</v>
      </c>
      <c r="F2139" t="s">
        <v>49</v>
      </c>
      <c r="G2139">
        <v>2215</v>
      </c>
      <c r="H2139">
        <v>871276</v>
      </c>
    </row>
    <row r="2140" spans="1:8">
      <c r="A2140">
        <v>2139</v>
      </c>
      <c r="B2140">
        <v>52</v>
      </c>
      <c r="C2140" t="s">
        <v>188</v>
      </c>
      <c r="D2140" t="s">
        <v>3586</v>
      </c>
      <c r="E2140" t="s">
        <v>1281</v>
      </c>
      <c r="F2140" t="s">
        <v>50</v>
      </c>
      <c r="G2140">
        <v>5225</v>
      </c>
      <c r="H2140">
        <v>871276</v>
      </c>
    </row>
    <row r="2141" spans="1:8">
      <c r="A2141">
        <v>2140</v>
      </c>
      <c r="B2141">
        <v>52</v>
      </c>
      <c r="C2141" t="s">
        <v>188</v>
      </c>
      <c r="D2141" t="s">
        <v>3586</v>
      </c>
      <c r="E2141" t="s">
        <v>1281</v>
      </c>
      <c r="F2141" t="s">
        <v>51</v>
      </c>
      <c r="G2141">
        <v>8038</v>
      </c>
      <c r="H2141">
        <v>871276</v>
      </c>
    </row>
    <row r="2142" spans="1:8">
      <c r="A2142">
        <v>2141</v>
      </c>
      <c r="B2142">
        <v>52</v>
      </c>
      <c r="C2142" t="s">
        <v>188</v>
      </c>
      <c r="D2142" t="s">
        <v>3586</v>
      </c>
      <c r="E2142" t="s">
        <v>1281</v>
      </c>
      <c r="F2142" t="s">
        <v>52</v>
      </c>
      <c r="G2142">
        <v>70481</v>
      </c>
      <c r="H2142">
        <v>871276</v>
      </c>
    </row>
    <row r="2143" spans="1:8">
      <c r="A2143">
        <v>2142</v>
      </c>
      <c r="B2143">
        <v>52</v>
      </c>
      <c r="C2143" t="s">
        <v>188</v>
      </c>
      <c r="D2143" t="s">
        <v>3586</v>
      </c>
      <c r="E2143" t="s">
        <v>1281</v>
      </c>
      <c r="F2143" t="s">
        <v>1272</v>
      </c>
      <c r="G2143">
        <v>523750</v>
      </c>
      <c r="H2143">
        <v>871276</v>
      </c>
    </row>
    <row r="2144" spans="1:8">
      <c r="A2144">
        <v>2143</v>
      </c>
      <c r="B2144">
        <v>52</v>
      </c>
      <c r="C2144" t="s">
        <v>188</v>
      </c>
      <c r="D2144" t="s">
        <v>3586</v>
      </c>
      <c r="E2144" t="s">
        <v>45</v>
      </c>
      <c r="F2144" t="s">
        <v>48</v>
      </c>
      <c r="G2144">
        <v>739</v>
      </c>
      <c r="H2144">
        <v>871276</v>
      </c>
    </row>
    <row r="2145" spans="1:8">
      <c r="A2145">
        <v>2144</v>
      </c>
      <c r="B2145">
        <v>52</v>
      </c>
      <c r="C2145" t="s">
        <v>188</v>
      </c>
      <c r="D2145" t="s">
        <v>3586</v>
      </c>
      <c r="E2145" t="s">
        <v>45</v>
      </c>
      <c r="F2145" t="s">
        <v>49</v>
      </c>
      <c r="G2145">
        <v>103</v>
      </c>
      <c r="H2145">
        <v>871276</v>
      </c>
    </row>
    <row r="2146" spans="1:8">
      <c r="A2146">
        <v>2145</v>
      </c>
      <c r="B2146">
        <v>52</v>
      </c>
      <c r="C2146" t="s">
        <v>188</v>
      </c>
      <c r="D2146" t="s">
        <v>3586</v>
      </c>
      <c r="E2146" t="s">
        <v>45</v>
      </c>
      <c r="F2146" t="s">
        <v>50</v>
      </c>
      <c r="G2146">
        <v>64</v>
      </c>
      <c r="H2146">
        <v>871276</v>
      </c>
    </row>
    <row r="2147" spans="1:8">
      <c r="A2147">
        <v>2146</v>
      </c>
      <c r="B2147">
        <v>52</v>
      </c>
      <c r="C2147" t="s">
        <v>188</v>
      </c>
      <c r="D2147" t="s">
        <v>3586</v>
      </c>
      <c r="E2147" t="s">
        <v>45</v>
      </c>
      <c r="F2147" t="s">
        <v>51</v>
      </c>
      <c r="G2147">
        <v>28</v>
      </c>
      <c r="H2147">
        <v>871276</v>
      </c>
    </row>
    <row r="2148" spans="1:8">
      <c r="A2148">
        <v>2147</v>
      </c>
      <c r="B2148">
        <v>52</v>
      </c>
      <c r="C2148" t="s">
        <v>188</v>
      </c>
      <c r="D2148" t="s">
        <v>3586</v>
      </c>
      <c r="E2148" t="s">
        <v>45</v>
      </c>
      <c r="F2148" t="s">
        <v>52</v>
      </c>
      <c r="G2148">
        <v>194</v>
      </c>
      <c r="H2148">
        <v>871276</v>
      </c>
    </row>
    <row r="2149" spans="1:8">
      <c r="A2149">
        <v>2148</v>
      </c>
      <c r="B2149">
        <v>52</v>
      </c>
      <c r="C2149" t="s">
        <v>188</v>
      </c>
      <c r="D2149" t="s">
        <v>3586</v>
      </c>
      <c r="E2149" t="s">
        <v>45</v>
      </c>
      <c r="F2149" t="s">
        <v>1272</v>
      </c>
      <c r="G2149">
        <v>808</v>
      </c>
      <c r="H2149">
        <v>871276</v>
      </c>
    </row>
    <row r="2150" spans="1:8">
      <c r="A2150">
        <v>2149</v>
      </c>
      <c r="B2150">
        <v>52</v>
      </c>
      <c r="C2150" t="s">
        <v>188</v>
      </c>
      <c r="D2150" t="s">
        <v>45</v>
      </c>
      <c r="E2150" t="s">
        <v>3706</v>
      </c>
      <c r="F2150" t="s">
        <v>249</v>
      </c>
      <c r="G2150">
        <v>2462</v>
      </c>
    </row>
    <row r="2151" spans="1:8">
      <c r="A2151">
        <v>2150</v>
      </c>
      <c r="B2151">
        <v>52</v>
      </c>
      <c r="C2151" t="s">
        <v>188</v>
      </c>
      <c r="D2151" t="s">
        <v>45</v>
      </c>
      <c r="E2151" t="s">
        <v>3706</v>
      </c>
      <c r="F2151" t="s">
        <v>49</v>
      </c>
      <c r="G2151">
        <v>1</v>
      </c>
    </row>
    <row r="2152" spans="1:8">
      <c r="A2152">
        <v>2151</v>
      </c>
      <c r="B2152">
        <v>52</v>
      </c>
      <c r="C2152" t="s">
        <v>188</v>
      </c>
      <c r="D2152" t="s">
        <v>45</v>
      </c>
      <c r="E2152" t="s">
        <v>3706</v>
      </c>
      <c r="F2152" t="s">
        <v>50</v>
      </c>
      <c r="G2152">
        <v>3</v>
      </c>
    </row>
    <row r="2153" spans="1:8">
      <c r="A2153">
        <v>2152</v>
      </c>
      <c r="B2153">
        <v>52</v>
      </c>
      <c r="C2153" t="s">
        <v>188</v>
      </c>
      <c r="D2153" t="s">
        <v>45</v>
      </c>
      <c r="E2153" t="s">
        <v>3706</v>
      </c>
      <c r="F2153" t="s">
        <v>51</v>
      </c>
      <c r="G2153">
        <v>1</v>
      </c>
    </row>
    <row r="2154" spans="1:8">
      <c r="A2154">
        <v>2153</v>
      </c>
      <c r="B2154">
        <v>52</v>
      </c>
      <c r="C2154" t="s">
        <v>188</v>
      </c>
      <c r="D2154" t="s">
        <v>45</v>
      </c>
      <c r="E2154" t="s">
        <v>3706</v>
      </c>
      <c r="F2154" t="s">
        <v>52</v>
      </c>
      <c r="G2154">
        <v>2706</v>
      </c>
    </row>
    <row r="2155" spans="1:8">
      <c r="A2155">
        <v>2154</v>
      </c>
      <c r="B2155">
        <v>52</v>
      </c>
      <c r="C2155" t="s">
        <v>188</v>
      </c>
      <c r="D2155" t="s">
        <v>45</v>
      </c>
      <c r="E2155" t="s">
        <v>3706</v>
      </c>
      <c r="F2155" t="s">
        <v>1272</v>
      </c>
      <c r="G2155">
        <v>1582</v>
      </c>
    </row>
    <row r="2156" spans="1:8">
      <c r="A2156">
        <v>2155</v>
      </c>
      <c r="B2156">
        <v>52</v>
      </c>
      <c r="C2156" t="s">
        <v>188</v>
      </c>
      <c r="D2156" t="s">
        <v>45</v>
      </c>
      <c r="E2156" t="s">
        <v>1280</v>
      </c>
      <c r="F2156" t="s">
        <v>48</v>
      </c>
      <c r="G2156">
        <v>221</v>
      </c>
    </row>
    <row r="2157" spans="1:8">
      <c r="A2157">
        <v>2156</v>
      </c>
      <c r="B2157">
        <v>52</v>
      </c>
      <c r="C2157" t="s">
        <v>188</v>
      </c>
      <c r="D2157" t="s">
        <v>45</v>
      </c>
      <c r="E2157" t="s">
        <v>1280</v>
      </c>
      <c r="F2157" t="s">
        <v>49</v>
      </c>
      <c r="G2157">
        <v>913</v>
      </c>
    </row>
    <row r="2158" spans="1:8">
      <c r="A2158">
        <v>2157</v>
      </c>
      <c r="B2158">
        <v>52</v>
      </c>
      <c r="C2158" t="s">
        <v>188</v>
      </c>
      <c r="D2158" t="s">
        <v>45</v>
      </c>
      <c r="E2158" t="s">
        <v>1280</v>
      </c>
      <c r="F2158" t="s">
        <v>50</v>
      </c>
      <c r="G2158">
        <v>750</v>
      </c>
    </row>
    <row r="2159" spans="1:8">
      <c r="A2159">
        <v>2158</v>
      </c>
      <c r="B2159">
        <v>52</v>
      </c>
      <c r="C2159" t="s">
        <v>188</v>
      </c>
      <c r="D2159" t="s">
        <v>45</v>
      </c>
      <c r="E2159" t="s">
        <v>1280</v>
      </c>
      <c r="F2159" t="s">
        <v>51</v>
      </c>
      <c r="G2159">
        <v>273</v>
      </c>
    </row>
    <row r="2160" spans="1:8">
      <c r="A2160">
        <v>2159</v>
      </c>
      <c r="B2160">
        <v>52</v>
      </c>
      <c r="C2160" t="s">
        <v>188</v>
      </c>
      <c r="D2160" t="s">
        <v>45</v>
      </c>
      <c r="E2160" t="s">
        <v>1280</v>
      </c>
      <c r="F2160" t="s">
        <v>52</v>
      </c>
      <c r="G2160">
        <v>406</v>
      </c>
    </row>
    <row r="2161" spans="1:8">
      <c r="A2161">
        <v>2160</v>
      </c>
      <c r="B2161">
        <v>52</v>
      </c>
      <c r="C2161" t="s">
        <v>188</v>
      </c>
      <c r="D2161" t="s">
        <v>45</v>
      </c>
      <c r="E2161" t="s">
        <v>1280</v>
      </c>
      <c r="F2161" t="s">
        <v>1272</v>
      </c>
      <c r="G2161">
        <v>269</v>
      </c>
    </row>
    <row r="2162" spans="1:8">
      <c r="A2162">
        <v>2161</v>
      </c>
      <c r="B2162">
        <v>52</v>
      </c>
      <c r="C2162" t="s">
        <v>188</v>
      </c>
      <c r="D2162" t="s">
        <v>45</v>
      </c>
      <c r="E2162" t="s">
        <v>1281</v>
      </c>
      <c r="F2162" t="s">
        <v>48</v>
      </c>
      <c r="G2162">
        <v>83</v>
      </c>
    </row>
    <row r="2163" spans="1:8">
      <c r="A2163">
        <v>2162</v>
      </c>
      <c r="B2163">
        <v>52</v>
      </c>
      <c r="C2163" t="s">
        <v>188</v>
      </c>
      <c r="D2163" t="s">
        <v>45</v>
      </c>
      <c r="E2163" t="s">
        <v>1281</v>
      </c>
      <c r="F2163" t="s">
        <v>49</v>
      </c>
      <c r="G2163">
        <v>173</v>
      </c>
    </row>
    <row r="2164" spans="1:8">
      <c r="A2164">
        <v>2163</v>
      </c>
      <c r="B2164">
        <v>52</v>
      </c>
      <c r="C2164" t="s">
        <v>188</v>
      </c>
      <c r="D2164" t="s">
        <v>45</v>
      </c>
      <c r="E2164" t="s">
        <v>1281</v>
      </c>
      <c r="F2164" t="s">
        <v>50</v>
      </c>
      <c r="G2164">
        <v>173</v>
      </c>
    </row>
    <row r="2165" spans="1:8">
      <c r="A2165">
        <v>2164</v>
      </c>
      <c r="B2165">
        <v>52</v>
      </c>
      <c r="C2165" t="s">
        <v>188</v>
      </c>
      <c r="D2165" t="s">
        <v>45</v>
      </c>
      <c r="E2165" t="s">
        <v>1281</v>
      </c>
      <c r="F2165" t="s">
        <v>51</v>
      </c>
      <c r="G2165">
        <v>115</v>
      </c>
    </row>
    <row r="2166" spans="1:8">
      <c r="A2166">
        <v>2165</v>
      </c>
      <c r="B2166">
        <v>52</v>
      </c>
      <c r="C2166" t="s">
        <v>188</v>
      </c>
      <c r="D2166" t="s">
        <v>45</v>
      </c>
      <c r="E2166" t="s">
        <v>1281</v>
      </c>
      <c r="F2166" t="s">
        <v>52</v>
      </c>
      <c r="G2166">
        <v>733</v>
      </c>
    </row>
    <row r="2167" spans="1:8">
      <c r="A2167">
        <v>2166</v>
      </c>
      <c r="B2167">
        <v>52</v>
      </c>
      <c r="C2167" t="s">
        <v>188</v>
      </c>
      <c r="D2167" t="s">
        <v>45</v>
      </c>
      <c r="E2167" t="s">
        <v>1281</v>
      </c>
      <c r="F2167" t="s">
        <v>1272</v>
      </c>
      <c r="G2167">
        <v>3164</v>
      </c>
    </row>
    <row r="2168" spans="1:8">
      <c r="A2168">
        <v>2167</v>
      </c>
      <c r="B2168">
        <v>52</v>
      </c>
      <c r="C2168" t="s">
        <v>188</v>
      </c>
      <c r="D2168" t="s">
        <v>45</v>
      </c>
      <c r="E2168" t="s">
        <v>45</v>
      </c>
      <c r="F2168" t="s">
        <v>48</v>
      </c>
      <c r="G2168">
        <v>345</v>
      </c>
    </row>
    <row r="2169" spans="1:8">
      <c r="A2169">
        <v>2168</v>
      </c>
      <c r="B2169">
        <v>52</v>
      </c>
      <c r="C2169" t="s">
        <v>188</v>
      </c>
      <c r="D2169" t="s">
        <v>45</v>
      </c>
      <c r="E2169" t="s">
        <v>45</v>
      </c>
      <c r="F2169" t="s">
        <v>49</v>
      </c>
      <c r="G2169">
        <v>597</v>
      </c>
    </row>
    <row r="2170" spans="1:8">
      <c r="A2170">
        <v>2169</v>
      </c>
      <c r="B2170">
        <v>52</v>
      </c>
      <c r="C2170" t="s">
        <v>188</v>
      </c>
      <c r="D2170" t="s">
        <v>45</v>
      </c>
      <c r="E2170" t="s">
        <v>45</v>
      </c>
      <c r="F2170" t="s">
        <v>50</v>
      </c>
      <c r="G2170">
        <v>581</v>
      </c>
    </row>
    <row r="2171" spans="1:8">
      <c r="A2171">
        <v>2170</v>
      </c>
      <c r="B2171">
        <v>52</v>
      </c>
      <c r="C2171" t="s">
        <v>188</v>
      </c>
      <c r="D2171" t="s">
        <v>45</v>
      </c>
      <c r="E2171" t="s">
        <v>45</v>
      </c>
      <c r="F2171" t="s">
        <v>51</v>
      </c>
      <c r="G2171">
        <v>311</v>
      </c>
    </row>
    <row r="2172" spans="1:8">
      <c r="A2172">
        <v>2171</v>
      </c>
      <c r="B2172">
        <v>52</v>
      </c>
      <c r="C2172" t="s">
        <v>188</v>
      </c>
      <c r="D2172" t="s">
        <v>45</v>
      </c>
      <c r="E2172" t="s">
        <v>45</v>
      </c>
      <c r="F2172" t="s">
        <v>52</v>
      </c>
      <c r="G2172">
        <v>1744</v>
      </c>
    </row>
    <row r="2173" spans="1:8">
      <c r="A2173">
        <v>2172</v>
      </c>
      <c r="B2173">
        <v>52</v>
      </c>
      <c r="C2173" t="s">
        <v>188</v>
      </c>
      <c r="D2173" t="s">
        <v>45</v>
      </c>
      <c r="E2173" t="s">
        <v>45</v>
      </c>
      <c r="F2173" t="s">
        <v>1272</v>
      </c>
      <c r="G2173">
        <v>6981</v>
      </c>
    </row>
    <row r="2174" spans="1:8">
      <c r="A2174">
        <v>2173</v>
      </c>
      <c r="B2174">
        <v>54</v>
      </c>
      <c r="C2174" t="s">
        <v>189</v>
      </c>
      <c r="D2174" t="s">
        <v>1413</v>
      </c>
      <c r="E2174" t="s">
        <v>3706</v>
      </c>
      <c r="F2174" t="s">
        <v>249</v>
      </c>
      <c r="G2174">
        <v>642</v>
      </c>
      <c r="H2174">
        <v>4545</v>
      </c>
    </row>
    <row r="2175" spans="1:8">
      <c r="A2175">
        <v>2174</v>
      </c>
      <c r="B2175">
        <v>54</v>
      </c>
      <c r="C2175" t="s">
        <v>189</v>
      </c>
      <c r="D2175" t="s">
        <v>1413</v>
      </c>
      <c r="E2175" t="s">
        <v>3706</v>
      </c>
      <c r="F2175" t="s">
        <v>48</v>
      </c>
      <c r="G2175">
        <v>1</v>
      </c>
      <c r="H2175">
        <v>4545</v>
      </c>
    </row>
    <row r="2176" spans="1:8">
      <c r="A2176">
        <v>2175</v>
      </c>
      <c r="B2176">
        <v>54</v>
      </c>
      <c r="C2176" t="s">
        <v>189</v>
      </c>
      <c r="D2176" t="s">
        <v>1413</v>
      </c>
      <c r="E2176" t="s">
        <v>3706</v>
      </c>
      <c r="F2176" t="s">
        <v>49</v>
      </c>
      <c r="G2176">
        <v>4</v>
      </c>
      <c r="H2176">
        <v>4545</v>
      </c>
    </row>
    <row r="2177" spans="1:8">
      <c r="A2177">
        <v>2176</v>
      </c>
      <c r="B2177">
        <v>54</v>
      </c>
      <c r="C2177" t="s">
        <v>189</v>
      </c>
      <c r="D2177" t="s">
        <v>1413</v>
      </c>
      <c r="E2177" t="s">
        <v>3706</v>
      </c>
      <c r="F2177" t="s">
        <v>50</v>
      </c>
      <c r="G2177">
        <v>5</v>
      </c>
      <c r="H2177">
        <v>4545</v>
      </c>
    </row>
    <row r="2178" spans="1:8">
      <c r="A2178">
        <v>2177</v>
      </c>
      <c r="B2178">
        <v>54</v>
      </c>
      <c r="C2178" t="s">
        <v>189</v>
      </c>
      <c r="D2178" t="s">
        <v>1413</v>
      </c>
      <c r="E2178" t="s">
        <v>3706</v>
      </c>
      <c r="F2178" t="s">
        <v>51</v>
      </c>
      <c r="G2178">
        <v>4</v>
      </c>
      <c r="H2178">
        <v>4545</v>
      </c>
    </row>
    <row r="2179" spans="1:8">
      <c r="A2179">
        <v>2178</v>
      </c>
      <c r="B2179">
        <v>54</v>
      </c>
      <c r="C2179" t="s">
        <v>189</v>
      </c>
      <c r="D2179" t="s">
        <v>1413</v>
      </c>
      <c r="E2179" t="s">
        <v>3706</v>
      </c>
      <c r="F2179" t="s">
        <v>52</v>
      </c>
      <c r="G2179">
        <v>4</v>
      </c>
      <c r="H2179">
        <v>4545</v>
      </c>
    </row>
    <row r="2180" spans="1:8">
      <c r="A2180">
        <v>2179</v>
      </c>
      <c r="B2180">
        <v>54</v>
      </c>
      <c r="C2180" t="s">
        <v>189</v>
      </c>
      <c r="D2180" t="s">
        <v>1413</v>
      </c>
      <c r="E2180" t="s">
        <v>3706</v>
      </c>
      <c r="F2180" t="s">
        <v>1272</v>
      </c>
      <c r="G2180">
        <v>8</v>
      </c>
      <c r="H2180">
        <v>4545</v>
      </c>
    </row>
    <row r="2181" spans="1:8">
      <c r="A2181">
        <v>2180</v>
      </c>
      <c r="B2181">
        <v>54</v>
      </c>
      <c r="C2181" t="s">
        <v>189</v>
      </c>
      <c r="D2181" t="s">
        <v>1413</v>
      </c>
      <c r="E2181" t="s">
        <v>1280</v>
      </c>
      <c r="F2181" t="s">
        <v>48</v>
      </c>
      <c r="G2181">
        <v>146</v>
      </c>
      <c r="H2181">
        <v>4545</v>
      </c>
    </row>
    <row r="2182" spans="1:8">
      <c r="A2182">
        <v>2181</v>
      </c>
      <c r="B2182">
        <v>54</v>
      </c>
      <c r="C2182" t="s">
        <v>189</v>
      </c>
      <c r="D2182" t="s">
        <v>1413</v>
      </c>
      <c r="E2182" t="s">
        <v>1280</v>
      </c>
      <c r="F2182" t="s">
        <v>49</v>
      </c>
      <c r="G2182">
        <v>479</v>
      </c>
      <c r="H2182">
        <v>4545</v>
      </c>
    </row>
    <row r="2183" spans="1:8">
      <c r="A2183">
        <v>2182</v>
      </c>
      <c r="B2183">
        <v>54</v>
      </c>
      <c r="C2183" t="s">
        <v>189</v>
      </c>
      <c r="D2183" t="s">
        <v>1413</v>
      </c>
      <c r="E2183" t="s">
        <v>1280</v>
      </c>
      <c r="F2183" t="s">
        <v>50</v>
      </c>
      <c r="G2183">
        <v>310</v>
      </c>
      <c r="H2183">
        <v>4545</v>
      </c>
    </row>
    <row r="2184" spans="1:8">
      <c r="A2184">
        <v>2183</v>
      </c>
      <c r="B2184">
        <v>54</v>
      </c>
      <c r="C2184" t="s">
        <v>189</v>
      </c>
      <c r="D2184" t="s">
        <v>1413</v>
      </c>
      <c r="E2184" t="s">
        <v>1280</v>
      </c>
      <c r="F2184" t="s">
        <v>51</v>
      </c>
      <c r="G2184">
        <v>116</v>
      </c>
      <c r="H2184">
        <v>4545</v>
      </c>
    </row>
    <row r="2185" spans="1:8">
      <c r="A2185">
        <v>2184</v>
      </c>
      <c r="B2185">
        <v>54</v>
      </c>
      <c r="C2185" t="s">
        <v>189</v>
      </c>
      <c r="D2185" t="s">
        <v>1413</v>
      </c>
      <c r="E2185" t="s">
        <v>1280</v>
      </c>
      <c r="F2185" t="s">
        <v>52</v>
      </c>
      <c r="G2185">
        <v>193</v>
      </c>
      <c r="H2185">
        <v>4545</v>
      </c>
    </row>
    <row r="2186" spans="1:8">
      <c r="A2186">
        <v>2185</v>
      </c>
      <c r="B2186">
        <v>54</v>
      </c>
      <c r="C2186" t="s">
        <v>189</v>
      </c>
      <c r="D2186" t="s">
        <v>1413</v>
      </c>
      <c r="E2186" t="s">
        <v>1280</v>
      </c>
      <c r="F2186" t="s">
        <v>1272</v>
      </c>
      <c r="G2186">
        <v>123</v>
      </c>
      <c r="H2186">
        <v>4545</v>
      </c>
    </row>
    <row r="2187" spans="1:8">
      <c r="A2187">
        <v>2186</v>
      </c>
      <c r="B2187">
        <v>54</v>
      </c>
      <c r="C2187" t="s">
        <v>189</v>
      </c>
      <c r="D2187" t="s">
        <v>1413</v>
      </c>
      <c r="E2187" t="s">
        <v>1281</v>
      </c>
      <c r="F2187" t="s">
        <v>48</v>
      </c>
      <c r="G2187">
        <v>70</v>
      </c>
      <c r="H2187">
        <v>4545</v>
      </c>
    </row>
    <row r="2188" spans="1:8">
      <c r="A2188">
        <v>2187</v>
      </c>
      <c r="B2188">
        <v>54</v>
      </c>
      <c r="C2188" t="s">
        <v>189</v>
      </c>
      <c r="D2188" t="s">
        <v>1413</v>
      </c>
      <c r="E2188" t="s">
        <v>1281</v>
      </c>
      <c r="F2188" t="s">
        <v>49</v>
      </c>
      <c r="G2188">
        <v>94</v>
      </c>
      <c r="H2188">
        <v>4545</v>
      </c>
    </row>
    <row r="2189" spans="1:8">
      <c r="A2189">
        <v>2188</v>
      </c>
      <c r="B2189">
        <v>54</v>
      </c>
      <c r="C2189" t="s">
        <v>189</v>
      </c>
      <c r="D2189" t="s">
        <v>1413</v>
      </c>
      <c r="E2189" t="s">
        <v>1281</v>
      </c>
      <c r="F2189" t="s">
        <v>50</v>
      </c>
      <c r="G2189">
        <v>130</v>
      </c>
      <c r="H2189">
        <v>4545</v>
      </c>
    </row>
    <row r="2190" spans="1:8">
      <c r="A2190">
        <v>2189</v>
      </c>
      <c r="B2190">
        <v>54</v>
      </c>
      <c r="C2190" t="s">
        <v>189</v>
      </c>
      <c r="D2190" t="s">
        <v>1413</v>
      </c>
      <c r="E2190" t="s">
        <v>1281</v>
      </c>
      <c r="F2190" t="s">
        <v>51</v>
      </c>
      <c r="G2190">
        <v>87</v>
      </c>
      <c r="H2190">
        <v>4545</v>
      </c>
    </row>
    <row r="2191" spans="1:8">
      <c r="A2191">
        <v>2190</v>
      </c>
      <c r="B2191">
        <v>54</v>
      </c>
      <c r="C2191" t="s">
        <v>189</v>
      </c>
      <c r="D2191" t="s">
        <v>1413</v>
      </c>
      <c r="E2191" t="s">
        <v>1281</v>
      </c>
      <c r="F2191" t="s">
        <v>52</v>
      </c>
      <c r="G2191">
        <v>499</v>
      </c>
      <c r="H2191">
        <v>4545</v>
      </c>
    </row>
    <row r="2192" spans="1:8">
      <c r="A2192">
        <v>2191</v>
      </c>
      <c r="B2192">
        <v>54</v>
      </c>
      <c r="C2192" t="s">
        <v>189</v>
      </c>
      <c r="D2192" t="s">
        <v>1413</v>
      </c>
      <c r="E2192" t="s">
        <v>1281</v>
      </c>
      <c r="F2192" t="s">
        <v>1272</v>
      </c>
      <c r="G2192">
        <v>1492</v>
      </c>
      <c r="H2192">
        <v>4545</v>
      </c>
    </row>
    <row r="2193" spans="1:8">
      <c r="A2193">
        <v>2192</v>
      </c>
      <c r="B2193">
        <v>54</v>
      </c>
      <c r="C2193" t="s">
        <v>189</v>
      </c>
      <c r="D2193" t="s">
        <v>1413</v>
      </c>
      <c r="E2193" t="s">
        <v>45</v>
      </c>
      <c r="F2193" t="s">
        <v>48</v>
      </c>
      <c r="G2193">
        <v>39</v>
      </c>
      <c r="H2193">
        <v>4545</v>
      </c>
    </row>
    <row r="2194" spans="1:8">
      <c r="A2194">
        <v>2193</v>
      </c>
      <c r="B2194">
        <v>54</v>
      </c>
      <c r="C2194" t="s">
        <v>189</v>
      </c>
      <c r="D2194" t="s">
        <v>1413</v>
      </c>
      <c r="E2194" t="s">
        <v>45</v>
      </c>
      <c r="F2194" t="s">
        <v>49</v>
      </c>
      <c r="G2194">
        <v>15</v>
      </c>
      <c r="H2194">
        <v>4545</v>
      </c>
    </row>
    <row r="2195" spans="1:8">
      <c r="A2195">
        <v>2194</v>
      </c>
      <c r="B2195">
        <v>54</v>
      </c>
      <c r="C2195" t="s">
        <v>189</v>
      </c>
      <c r="D2195" t="s">
        <v>1413</v>
      </c>
      <c r="E2195" t="s">
        <v>45</v>
      </c>
      <c r="F2195" t="s">
        <v>50</v>
      </c>
      <c r="G2195">
        <v>12</v>
      </c>
      <c r="H2195">
        <v>4545</v>
      </c>
    </row>
    <row r="2196" spans="1:8">
      <c r="A2196">
        <v>2195</v>
      </c>
      <c r="B2196">
        <v>54</v>
      </c>
      <c r="C2196" t="s">
        <v>189</v>
      </c>
      <c r="D2196" t="s">
        <v>1413</v>
      </c>
      <c r="E2196" t="s">
        <v>45</v>
      </c>
      <c r="F2196" t="s">
        <v>51</v>
      </c>
      <c r="G2196">
        <v>3</v>
      </c>
      <c r="H2196">
        <v>4545</v>
      </c>
    </row>
    <row r="2197" spans="1:8">
      <c r="A2197">
        <v>2196</v>
      </c>
      <c r="B2197">
        <v>54</v>
      </c>
      <c r="C2197" t="s">
        <v>189</v>
      </c>
      <c r="D2197" t="s">
        <v>1413</v>
      </c>
      <c r="E2197" t="s">
        <v>45</v>
      </c>
      <c r="F2197" t="s">
        <v>52</v>
      </c>
      <c r="G2197">
        <v>16</v>
      </c>
      <c r="H2197">
        <v>4545</v>
      </c>
    </row>
    <row r="2198" spans="1:8">
      <c r="A2198">
        <v>2197</v>
      </c>
      <c r="B2198">
        <v>54</v>
      </c>
      <c r="C2198" t="s">
        <v>189</v>
      </c>
      <c r="D2198" t="s">
        <v>1413</v>
      </c>
      <c r="E2198" t="s">
        <v>45</v>
      </c>
      <c r="F2198" t="s">
        <v>1272</v>
      </c>
      <c r="G2198">
        <v>53</v>
      </c>
      <c r="H2198">
        <v>4545</v>
      </c>
    </row>
    <row r="2199" spans="1:8">
      <c r="A2199">
        <v>2198</v>
      </c>
      <c r="B2199">
        <v>54</v>
      </c>
      <c r="C2199" t="s">
        <v>189</v>
      </c>
      <c r="D2199" t="s">
        <v>3582</v>
      </c>
      <c r="E2199" t="s">
        <v>3706</v>
      </c>
      <c r="F2199" t="s">
        <v>249</v>
      </c>
      <c r="G2199">
        <v>18</v>
      </c>
      <c r="H2199">
        <v>238</v>
      </c>
    </row>
    <row r="2200" spans="1:8">
      <c r="A2200">
        <v>2199</v>
      </c>
      <c r="B2200">
        <v>54</v>
      </c>
      <c r="C2200" t="s">
        <v>189</v>
      </c>
      <c r="D2200" t="s">
        <v>3582</v>
      </c>
      <c r="E2200" t="s">
        <v>1280</v>
      </c>
      <c r="F2200" t="s">
        <v>48</v>
      </c>
      <c r="G2200">
        <v>1</v>
      </c>
      <c r="H2200">
        <v>238</v>
      </c>
    </row>
    <row r="2201" spans="1:8">
      <c r="A2201">
        <v>2200</v>
      </c>
      <c r="B2201">
        <v>54</v>
      </c>
      <c r="C2201" t="s">
        <v>189</v>
      </c>
      <c r="D2201" t="s">
        <v>3582</v>
      </c>
      <c r="E2201" t="s">
        <v>1280</v>
      </c>
      <c r="F2201" t="s">
        <v>49</v>
      </c>
      <c r="G2201">
        <v>8</v>
      </c>
      <c r="H2201">
        <v>238</v>
      </c>
    </row>
    <row r="2202" spans="1:8">
      <c r="A2202">
        <v>2201</v>
      </c>
      <c r="B2202">
        <v>54</v>
      </c>
      <c r="C2202" t="s">
        <v>189</v>
      </c>
      <c r="D2202" t="s">
        <v>3582</v>
      </c>
      <c r="E2202" t="s">
        <v>1280</v>
      </c>
      <c r="F2202" t="s">
        <v>50</v>
      </c>
      <c r="G2202">
        <v>5</v>
      </c>
      <c r="H2202">
        <v>238</v>
      </c>
    </row>
    <row r="2203" spans="1:8">
      <c r="A2203">
        <v>2202</v>
      </c>
      <c r="B2203">
        <v>54</v>
      </c>
      <c r="C2203" t="s">
        <v>189</v>
      </c>
      <c r="D2203" t="s">
        <v>3582</v>
      </c>
      <c r="E2203" t="s">
        <v>1280</v>
      </c>
      <c r="F2203" t="s">
        <v>51</v>
      </c>
      <c r="G2203">
        <v>2</v>
      </c>
      <c r="H2203">
        <v>238</v>
      </c>
    </row>
    <row r="2204" spans="1:8">
      <c r="A2204">
        <v>2203</v>
      </c>
      <c r="B2204">
        <v>54</v>
      </c>
      <c r="C2204" t="s">
        <v>189</v>
      </c>
      <c r="D2204" t="s">
        <v>3582</v>
      </c>
      <c r="E2204" t="s">
        <v>1280</v>
      </c>
      <c r="F2204" t="s">
        <v>52</v>
      </c>
      <c r="G2204">
        <v>5</v>
      </c>
      <c r="H2204">
        <v>238</v>
      </c>
    </row>
    <row r="2205" spans="1:8">
      <c r="A2205">
        <v>2204</v>
      </c>
      <c r="B2205">
        <v>54</v>
      </c>
      <c r="C2205" t="s">
        <v>189</v>
      </c>
      <c r="D2205" t="s">
        <v>3582</v>
      </c>
      <c r="E2205" t="s">
        <v>1280</v>
      </c>
      <c r="F2205" t="s">
        <v>1272</v>
      </c>
      <c r="G2205">
        <v>1</v>
      </c>
      <c r="H2205">
        <v>238</v>
      </c>
    </row>
    <row r="2206" spans="1:8">
      <c r="A2206">
        <v>2205</v>
      </c>
      <c r="B2206">
        <v>54</v>
      </c>
      <c r="C2206" t="s">
        <v>189</v>
      </c>
      <c r="D2206" t="s">
        <v>3582</v>
      </c>
      <c r="E2206" t="s">
        <v>1281</v>
      </c>
      <c r="F2206" t="s">
        <v>48</v>
      </c>
      <c r="G2206">
        <v>6</v>
      </c>
      <c r="H2206">
        <v>238</v>
      </c>
    </row>
    <row r="2207" spans="1:8">
      <c r="A2207">
        <v>2206</v>
      </c>
      <c r="B2207">
        <v>54</v>
      </c>
      <c r="C2207" t="s">
        <v>189</v>
      </c>
      <c r="D2207" t="s">
        <v>3582</v>
      </c>
      <c r="E2207" t="s">
        <v>1281</v>
      </c>
      <c r="F2207" t="s">
        <v>49</v>
      </c>
      <c r="G2207">
        <v>6</v>
      </c>
      <c r="H2207">
        <v>238</v>
      </c>
    </row>
    <row r="2208" spans="1:8">
      <c r="A2208">
        <v>2207</v>
      </c>
      <c r="B2208">
        <v>54</v>
      </c>
      <c r="C2208" t="s">
        <v>189</v>
      </c>
      <c r="D2208" t="s">
        <v>3582</v>
      </c>
      <c r="E2208" t="s">
        <v>1281</v>
      </c>
      <c r="F2208" t="s">
        <v>50</v>
      </c>
      <c r="G2208">
        <v>11</v>
      </c>
      <c r="H2208">
        <v>238</v>
      </c>
    </row>
    <row r="2209" spans="1:8">
      <c r="A2209">
        <v>2208</v>
      </c>
      <c r="B2209">
        <v>54</v>
      </c>
      <c r="C2209" t="s">
        <v>189</v>
      </c>
      <c r="D2209" t="s">
        <v>3582</v>
      </c>
      <c r="E2209" t="s">
        <v>1281</v>
      </c>
      <c r="F2209" t="s">
        <v>51</v>
      </c>
      <c r="G2209">
        <v>12</v>
      </c>
      <c r="H2209">
        <v>238</v>
      </c>
    </row>
    <row r="2210" spans="1:8">
      <c r="A2210">
        <v>2209</v>
      </c>
      <c r="B2210">
        <v>54</v>
      </c>
      <c r="C2210" t="s">
        <v>189</v>
      </c>
      <c r="D2210" t="s">
        <v>3582</v>
      </c>
      <c r="E2210" t="s">
        <v>1281</v>
      </c>
      <c r="F2210" t="s">
        <v>52</v>
      </c>
      <c r="G2210">
        <v>38</v>
      </c>
      <c r="H2210">
        <v>238</v>
      </c>
    </row>
    <row r="2211" spans="1:8">
      <c r="A2211">
        <v>2210</v>
      </c>
      <c r="B2211">
        <v>54</v>
      </c>
      <c r="C2211" t="s">
        <v>189</v>
      </c>
      <c r="D2211" t="s">
        <v>3582</v>
      </c>
      <c r="E2211" t="s">
        <v>1281</v>
      </c>
      <c r="F2211" t="s">
        <v>1272</v>
      </c>
      <c r="G2211">
        <v>121</v>
      </c>
      <c r="H2211">
        <v>238</v>
      </c>
    </row>
    <row r="2212" spans="1:8">
      <c r="A2212">
        <v>2211</v>
      </c>
      <c r="B2212">
        <v>54</v>
      </c>
      <c r="C2212" t="s">
        <v>189</v>
      </c>
      <c r="D2212" t="s">
        <v>3582</v>
      </c>
      <c r="E2212" t="s">
        <v>45</v>
      </c>
      <c r="F2212" t="s">
        <v>48</v>
      </c>
      <c r="G2212">
        <v>1</v>
      </c>
      <c r="H2212">
        <v>238</v>
      </c>
    </row>
    <row r="2213" spans="1:8">
      <c r="A2213">
        <v>2212</v>
      </c>
      <c r="B2213">
        <v>54</v>
      </c>
      <c r="C2213" t="s">
        <v>189</v>
      </c>
      <c r="D2213" t="s">
        <v>3582</v>
      </c>
      <c r="E2213" t="s">
        <v>45</v>
      </c>
      <c r="F2213" t="s">
        <v>50</v>
      </c>
      <c r="G2213">
        <v>1</v>
      </c>
      <c r="H2213">
        <v>238</v>
      </c>
    </row>
    <row r="2214" spans="1:8">
      <c r="A2214">
        <v>2213</v>
      </c>
      <c r="B2214">
        <v>54</v>
      </c>
      <c r="C2214" t="s">
        <v>189</v>
      </c>
      <c r="D2214" t="s">
        <v>3582</v>
      </c>
      <c r="E2214" t="s">
        <v>45</v>
      </c>
      <c r="F2214" t="s">
        <v>52</v>
      </c>
      <c r="G2214">
        <v>1</v>
      </c>
      <c r="H2214">
        <v>238</v>
      </c>
    </row>
    <row r="2215" spans="1:8">
      <c r="A2215">
        <v>2214</v>
      </c>
      <c r="B2215">
        <v>54</v>
      </c>
      <c r="C2215" t="s">
        <v>189</v>
      </c>
      <c r="D2215" t="s">
        <v>3582</v>
      </c>
      <c r="E2215" t="s">
        <v>45</v>
      </c>
      <c r="F2215" t="s">
        <v>1272</v>
      </c>
      <c r="G2215">
        <v>1</v>
      </c>
      <c r="H2215">
        <v>238</v>
      </c>
    </row>
    <row r="2216" spans="1:8">
      <c r="A2216">
        <v>2215</v>
      </c>
      <c r="B2216">
        <v>54</v>
      </c>
      <c r="C2216" t="s">
        <v>189</v>
      </c>
      <c r="D2216" t="s">
        <v>3583</v>
      </c>
      <c r="E2216" t="s">
        <v>3706</v>
      </c>
      <c r="F2216" t="s">
        <v>249</v>
      </c>
      <c r="G2216">
        <v>1</v>
      </c>
      <c r="H2216">
        <v>38</v>
      </c>
    </row>
    <row r="2217" spans="1:8">
      <c r="A2217">
        <v>2216</v>
      </c>
      <c r="B2217">
        <v>54</v>
      </c>
      <c r="C2217" t="s">
        <v>189</v>
      </c>
      <c r="D2217" t="s">
        <v>3583</v>
      </c>
      <c r="E2217" t="s">
        <v>1280</v>
      </c>
      <c r="F2217" t="s">
        <v>49</v>
      </c>
      <c r="G2217">
        <v>1</v>
      </c>
      <c r="H2217">
        <v>38</v>
      </c>
    </row>
    <row r="2218" spans="1:8">
      <c r="A2218">
        <v>2217</v>
      </c>
      <c r="B2218">
        <v>54</v>
      </c>
      <c r="C2218" t="s">
        <v>189</v>
      </c>
      <c r="D2218" t="s">
        <v>3583</v>
      </c>
      <c r="E2218" t="s">
        <v>1280</v>
      </c>
      <c r="F2218" t="s">
        <v>50</v>
      </c>
      <c r="G2218">
        <v>4</v>
      </c>
      <c r="H2218">
        <v>38</v>
      </c>
    </row>
    <row r="2219" spans="1:8">
      <c r="A2219">
        <v>2218</v>
      </c>
      <c r="B2219">
        <v>54</v>
      </c>
      <c r="C2219" t="s">
        <v>189</v>
      </c>
      <c r="D2219" t="s">
        <v>3583</v>
      </c>
      <c r="E2219" t="s">
        <v>1280</v>
      </c>
      <c r="F2219" t="s">
        <v>52</v>
      </c>
      <c r="G2219">
        <v>1</v>
      </c>
      <c r="H2219">
        <v>38</v>
      </c>
    </row>
    <row r="2220" spans="1:8">
      <c r="A2220">
        <v>2219</v>
      </c>
      <c r="B2220">
        <v>54</v>
      </c>
      <c r="C2220" t="s">
        <v>189</v>
      </c>
      <c r="D2220" t="s">
        <v>3583</v>
      </c>
      <c r="E2220" t="s">
        <v>1280</v>
      </c>
      <c r="F2220" t="s">
        <v>1272</v>
      </c>
      <c r="G2220">
        <v>1</v>
      </c>
      <c r="H2220">
        <v>38</v>
      </c>
    </row>
    <row r="2221" spans="1:8">
      <c r="A2221">
        <v>2220</v>
      </c>
      <c r="B2221">
        <v>54</v>
      </c>
      <c r="C2221" t="s">
        <v>189</v>
      </c>
      <c r="D2221" t="s">
        <v>3583</v>
      </c>
      <c r="E2221" t="s">
        <v>1281</v>
      </c>
      <c r="F2221" t="s">
        <v>51</v>
      </c>
      <c r="G2221">
        <v>1</v>
      </c>
      <c r="H2221">
        <v>38</v>
      </c>
    </row>
    <row r="2222" spans="1:8">
      <c r="A2222">
        <v>2221</v>
      </c>
      <c r="B2222">
        <v>54</v>
      </c>
      <c r="C2222" t="s">
        <v>189</v>
      </c>
      <c r="D2222" t="s">
        <v>3583</v>
      </c>
      <c r="E2222" t="s">
        <v>1281</v>
      </c>
      <c r="F2222" t="s">
        <v>52</v>
      </c>
      <c r="G2222">
        <v>4</v>
      </c>
      <c r="H2222">
        <v>38</v>
      </c>
    </row>
    <row r="2223" spans="1:8">
      <c r="A2223">
        <v>2222</v>
      </c>
      <c r="B2223">
        <v>54</v>
      </c>
      <c r="C2223" t="s">
        <v>189</v>
      </c>
      <c r="D2223" t="s">
        <v>3583</v>
      </c>
      <c r="E2223" t="s">
        <v>1281</v>
      </c>
      <c r="F2223" t="s">
        <v>1272</v>
      </c>
      <c r="G2223">
        <v>24</v>
      </c>
      <c r="H2223">
        <v>38</v>
      </c>
    </row>
    <row r="2224" spans="1:8">
      <c r="A2224">
        <v>2223</v>
      </c>
      <c r="B2224">
        <v>54</v>
      </c>
      <c r="C2224" t="s">
        <v>189</v>
      </c>
      <c r="D2224" t="s">
        <v>3583</v>
      </c>
      <c r="E2224" t="s">
        <v>45</v>
      </c>
      <c r="F2224" t="s">
        <v>49</v>
      </c>
      <c r="G2224">
        <v>1</v>
      </c>
      <c r="H2224">
        <v>38</v>
      </c>
    </row>
    <row r="2225" spans="1:8">
      <c r="A2225">
        <v>2224</v>
      </c>
      <c r="B2225">
        <v>54</v>
      </c>
      <c r="C2225" t="s">
        <v>189</v>
      </c>
      <c r="D2225" t="s">
        <v>3584</v>
      </c>
      <c r="E2225" t="s">
        <v>1280</v>
      </c>
      <c r="F2225" t="s">
        <v>52</v>
      </c>
      <c r="G2225">
        <v>1</v>
      </c>
      <c r="H2225">
        <v>22</v>
      </c>
    </row>
    <row r="2226" spans="1:8">
      <c r="A2226">
        <v>2225</v>
      </c>
      <c r="B2226">
        <v>54</v>
      </c>
      <c r="C2226" t="s">
        <v>189</v>
      </c>
      <c r="D2226" t="s">
        <v>3584</v>
      </c>
      <c r="E2226" t="s">
        <v>1280</v>
      </c>
      <c r="F2226" t="s">
        <v>1272</v>
      </c>
      <c r="G2226">
        <v>3</v>
      </c>
      <c r="H2226">
        <v>22</v>
      </c>
    </row>
    <row r="2227" spans="1:8">
      <c r="A2227">
        <v>2226</v>
      </c>
      <c r="B2227">
        <v>54</v>
      </c>
      <c r="C2227" t="s">
        <v>189</v>
      </c>
      <c r="D2227" t="s">
        <v>3584</v>
      </c>
      <c r="E2227" t="s">
        <v>1281</v>
      </c>
      <c r="F2227" t="s">
        <v>52</v>
      </c>
      <c r="G2227">
        <v>4</v>
      </c>
      <c r="H2227">
        <v>22</v>
      </c>
    </row>
    <row r="2228" spans="1:8">
      <c r="A2228">
        <v>2227</v>
      </c>
      <c r="B2228">
        <v>54</v>
      </c>
      <c r="C2228" t="s">
        <v>189</v>
      </c>
      <c r="D2228" t="s">
        <v>3584</v>
      </c>
      <c r="E2228" t="s">
        <v>1281</v>
      </c>
      <c r="F2228" t="s">
        <v>1272</v>
      </c>
      <c r="G2228">
        <v>14</v>
      </c>
      <c r="H2228">
        <v>22</v>
      </c>
    </row>
    <row r="2229" spans="1:8">
      <c r="A2229">
        <v>2228</v>
      </c>
      <c r="B2229">
        <v>54</v>
      </c>
      <c r="C2229" t="s">
        <v>189</v>
      </c>
      <c r="D2229" t="s">
        <v>3585</v>
      </c>
      <c r="E2229" t="s">
        <v>3706</v>
      </c>
      <c r="F2229" t="s">
        <v>249</v>
      </c>
      <c r="G2229">
        <v>285</v>
      </c>
      <c r="H2229">
        <v>5410</v>
      </c>
    </row>
    <row r="2230" spans="1:8">
      <c r="A2230">
        <v>2229</v>
      </c>
      <c r="B2230">
        <v>54</v>
      </c>
      <c r="C2230" t="s">
        <v>189</v>
      </c>
      <c r="D2230" t="s">
        <v>3585</v>
      </c>
      <c r="E2230" t="s">
        <v>3706</v>
      </c>
      <c r="F2230" t="s">
        <v>50</v>
      </c>
      <c r="G2230">
        <v>6</v>
      </c>
      <c r="H2230">
        <v>5410</v>
      </c>
    </row>
    <row r="2231" spans="1:8">
      <c r="A2231">
        <v>2230</v>
      </c>
      <c r="B2231">
        <v>54</v>
      </c>
      <c r="C2231" t="s">
        <v>189</v>
      </c>
      <c r="D2231" t="s">
        <v>3585</v>
      </c>
      <c r="E2231" t="s">
        <v>3706</v>
      </c>
      <c r="F2231" t="s">
        <v>51</v>
      </c>
      <c r="G2231">
        <v>1</v>
      </c>
      <c r="H2231">
        <v>5410</v>
      </c>
    </row>
    <row r="2232" spans="1:8">
      <c r="A2232">
        <v>2231</v>
      </c>
      <c r="B2232">
        <v>54</v>
      </c>
      <c r="C2232" t="s">
        <v>189</v>
      </c>
      <c r="D2232" t="s">
        <v>3585</v>
      </c>
      <c r="E2232" t="s">
        <v>3706</v>
      </c>
      <c r="F2232" t="s">
        <v>52</v>
      </c>
      <c r="G2232">
        <v>6</v>
      </c>
      <c r="H2232">
        <v>5410</v>
      </c>
    </row>
    <row r="2233" spans="1:8">
      <c r="A2233">
        <v>2232</v>
      </c>
      <c r="B2233">
        <v>54</v>
      </c>
      <c r="C2233" t="s">
        <v>189</v>
      </c>
      <c r="D2233" t="s">
        <v>3585</v>
      </c>
      <c r="E2233" t="s">
        <v>3706</v>
      </c>
      <c r="F2233" t="s">
        <v>1272</v>
      </c>
      <c r="G2233">
        <v>120</v>
      </c>
      <c r="H2233">
        <v>5410</v>
      </c>
    </row>
    <row r="2234" spans="1:8">
      <c r="A2234">
        <v>2233</v>
      </c>
      <c r="B2234">
        <v>54</v>
      </c>
      <c r="C2234" t="s">
        <v>189</v>
      </c>
      <c r="D2234" t="s">
        <v>3585</v>
      </c>
      <c r="E2234" t="s">
        <v>1280</v>
      </c>
      <c r="F2234" t="s">
        <v>48</v>
      </c>
      <c r="G2234">
        <v>79</v>
      </c>
      <c r="H2234">
        <v>5410</v>
      </c>
    </row>
    <row r="2235" spans="1:8">
      <c r="A2235">
        <v>2234</v>
      </c>
      <c r="B2235">
        <v>54</v>
      </c>
      <c r="C2235" t="s">
        <v>189</v>
      </c>
      <c r="D2235" t="s">
        <v>3585</v>
      </c>
      <c r="E2235" t="s">
        <v>1280</v>
      </c>
      <c r="F2235" t="s">
        <v>49</v>
      </c>
      <c r="G2235">
        <v>312</v>
      </c>
      <c r="H2235">
        <v>5410</v>
      </c>
    </row>
    <row r="2236" spans="1:8">
      <c r="A2236">
        <v>2235</v>
      </c>
      <c r="B2236">
        <v>54</v>
      </c>
      <c r="C2236" t="s">
        <v>189</v>
      </c>
      <c r="D2236" t="s">
        <v>3585</v>
      </c>
      <c r="E2236" t="s">
        <v>1280</v>
      </c>
      <c r="F2236" t="s">
        <v>50</v>
      </c>
      <c r="G2236">
        <v>270</v>
      </c>
      <c r="H2236">
        <v>5410</v>
      </c>
    </row>
    <row r="2237" spans="1:8">
      <c r="A2237">
        <v>2236</v>
      </c>
      <c r="B2237">
        <v>54</v>
      </c>
      <c r="C2237" t="s">
        <v>189</v>
      </c>
      <c r="D2237" t="s">
        <v>3585</v>
      </c>
      <c r="E2237" t="s">
        <v>1280</v>
      </c>
      <c r="F2237" t="s">
        <v>51</v>
      </c>
      <c r="G2237">
        <v>116</v>
      </c>
      <c r="H2237">
        <v>5410</v>
      </c>
    </row>
    <row r="2238" spans="1:8">
      <c r="A2238">
        <v>2237</v>
      </c>
      <c r="B2238">
        <v>54</v>
      </c>
      <c r="C2238" t="s">
        <v>189</v>
      </c>
      <c r="D2238" t="s">
        <v>3585</v>
      </c>
      <c r="E2238" t="s">
        <v>1280</v>
      </c>
      <c r="F2238" t="s">
        <v>52</v>
      </c>
      <c r="G2238">
        <v>319</v>
      </c>
      <c r="H2238">
        <v>5410</v>
      </c>
    </row>
    <row r="2239" spans="1:8">
      <c r="A2239">
        <v>2238</v>
      </c>
      <c r="B2239">
        <v>54</v>
      </c>
      <c r="C2239" t="s">
        <v>189</v>
      </c>
      <c r="D2239" t="s">
        <v>3585</v>
      </c>
      <c r="E2239" t="s">
        <v>1280</v>
      </c>
      <c r="F2239" t="s">
        <v>1272</v>
      </c>
      <c r="G2239">
        <v>323</v>
      </c>
      <c r="H2239">
        <v>5410</v>
      </c>
    </row>
    <row r="2240" spans="1:8">
      <c r="A2240">
        <v>2239</v>
      </c>
      <c r="B2240">
        <v>54</v>
      </c>
      <c r="C2240" t="s">
        <v>189</v>
      </c>
      <c r="D2240" t="s">
        <v>3585</v>
      </c>
      <c r="E2240" t="s">
        <v>1281</v>
      </c>
      <c r="F2240" t="s">
        <v>48</v>
      </c>
      <c r="G2240">
        <v>14</v>
      </c>
      <c r="H2240">
        <v>5410</v>
      </c>
    </row>
    <row r="2241" spans="1:8">
      <c r="A2241">
        <v>2240</v>
      </c>
      <c r="B2241">
        <v>54</v>
      </c>
      <c r="C2241" t="s">
        <v>189</v>
      </c>
      <c r="D2241" t="s">
        <v>3585</v>
      </c>
      <c r="E2241" t="s">
        <v>1281</v>
      </c>
      <c r="F2241" t="s">
        <v>49</v>
      </c>
      <c r="G2241">
        <v>30</v>
      </c>
      <c r="H2241">
        <v>5410</v>
      </c>
    </row>
    <row r="2242" spans="1:8">
      <c r="A2242">
        <v>2241</v>
      </c>
      <c r="B2242">
        <v>54</v>
      </c>
      <c r="C2242" t="s">
        <v>189</v>
      </c>
      <c r="D2242" t="s">
        <v>3585</v>
      </c>
      <c r="E2242" t="s">
        <v>1281</v>
      </c>
      <c r="F2242" t="s">
        <v>50</v>
      </c>
      <c r="G2242">
        <v>36</v>
      </c>
      <c r="H2242">
        <v>5410</v>
      </c>
    </row>
    <row r="2243" spans="1:8">
      <c r="A2243">
        <v>2242</v>
      </c>
      <c r="B2243">
        <v>54</v>
      </c>
      <c r="C2243" t="s">
        <v>189</v>
      </c>
      <c r="D2243" t="s">
        <v>3585</v>
      </c>
      <c r="E2243" t="s">
        <v>1281</v>
      </c>
      <c r="F2243" t="s">
        <v>51</v>
      </c>
      <c r="G2243">
        <v>40</v>
      </c>
      <c r="H2243">
        <v>5410</v>
      </c>
    </row>
    <row r="2244" spans="1:8">
      <c r="A2244">
        <v>2243</v>
      </c>
      <c r="B2244">
        <v>54</v>
      </c>
      <c r="C2244" t="s">
        <v>189</v>
      </c>
      <c r="D2244" t="s">
        <v>3585</v>
      </c>
      <c r="E2244" t="s">
        <v>1281</v>
      </c>
      <c r="F2244" t="s">
        <v>52</v>
      </c>
      <c r="G2244">
        <v>439</v>
      </c>
      <c r="H2244">
        <v>5410</v>
      </c>
    </row>
    <row r="2245" spans="1:8">
      <c r="A2245">
        <v>2244</v>
      </c>
      <c r="B2245">
        <v>54</v>
      </c>
      <c r="C2245" t="s">
        <v>189</v>
      </c>
      <c r="D2245" t="s">
        <v>3585</v>
      </c>
      <c r="E2245" t="s">
        <v>1281</v>
      </c>
      <c r="F2245" t="s">
        <v>1272</v>
      </c>
      <c r="G2245">
        <v>2968</v>
      </c>
      <c r="H2245">
        <v>5410</v>
      </c>
    </row>
    <row r="2246" spans="1:8">
      <c r="A2246">
        <v>2245</v>
      </c>
      <c r="B2246">
        <v>54</v>
      </c>
      <c r="C2246" t="s">
        <v>189</v>
      </c>
      <c r="D2246" t="s">
        <v>3585</v>
      </c>
      <c r="E2246" t="s">
        <v>45</v>
      </c>
      <c r="F2246" t="s">
        <v>48</v>
      </c>
      <c r="G2246">
        <v>28</v>
      </c>
      <c r="H2246">
        <v>5410</v>
      </c>
    </row>
    <row r="2247" spans="1:8">
      <c r="A2247">
        <v>2246</v>
      </c>
      <c r="B2247">
        <v>54</v>
      </c>
      <c r="C2247" t="s">
        <v>189</v>
      </c>
      <c r="D2247" t="s">
        <v>3585</v>
      </c>
      <c r="E2247" t="s">
        <v>45</v>
      </c>
      <c r="F2247" t="s">
        <v>51</v>
      </c>
      <c r="G2247">
        <v>2</v>
      </c>
      <c r="H2247">
        <v>5410</v>
      </c>
    </row>
    <row r="2248" spans="1:8">
      <c r="A2248">
        <v>2247</v>
      </c>
      <c r="B2248">
        <v>54</v>
      </c>
      <c r="C2248" t="s">
        <v>189</v>
      </c>
      <c r="D2248" t="s">
        <v>3585</v>
      </c>
      <c r="E2248" t="s">
        <v>45</v>
      </c>
      <c r="F2248" t="s">
        <v>52</v>
      </c>
      <c r="G2248">
        <v>4</v>
      </c>
      <c r="H2248">
        <v>5410</v>
      </c>
    </row>
    <row r="2249" spans="1:8">
      <c r="A2249">
        <v>2248</v>
      </c>
      <c r="B2249">
        <v>54</v>
      </c>
      <c r="C2249" t="s">
        <v>189</v>
      </c>
      <c r="D2249" t="s">
        <v>3585</v>
      </c>
      <c r="E2249" t="s">
        <v>45</v>
      </c>
      <c r="F2249" t="s">
        <v>1272</v>
      </c>
      <c r="G2249">
        <v>12</v>
      </c>
      <c r="H2249">
        <v>5410</v>
      </c>
    </row>
    <row r="2250" spans="1:8">
      <c r="A2250">
        <v>2249</v>
      </c>
      <c r="B2250">
        <v>54</v>
      </c>
      <c r="C2250" t="s">
        <v>189</v>
      </c>
      <c r="D2250" t="s">
        <v>3586</v>
      </c>
      <c r="E2250" t="s">
        <v>3706</v>
      </c>
      <c r="F2250" t="s">
        <v>249</v>
      </c>
      <c r="G2250">
        <v>98526</v>
      </c>
      <c r="H2250">
        <v>1322207</v>
      </c>
    </row>
    <row r="2251" spans="1:8">
      <c r="A2251">
        <v>2250</v>
      </c>
      <c r="B2251">
        <v>54</v>
      </c>
      <c r="C2251" t="s">
        <v>189</v>
      </c>
      <c r="D2251" t="s">
        <v>3586</v>
      </c>
      <c r="E2251" t="s">
        <v>3706</v>
      </c>
      <c r="F2251" t="s">
        <v>48</v>
      </c>
      <c r="G2251">
        <v>21</v>
      </c>
      <c r="H2251">
        <v>1322207</v>
      </c>
    </row>
    <row r="2252" spans="1:8">
      <c r="A2252">
        <v>2251</v>
      </c>
      <c r="B2252">
        <v>54</v>
      </c>
      <c r="C2252" t="s">
        <v>189</v>
      </c>
      <c r="D2252" t="s">
        <v>3586</v>
      </c>
      <c r="E2252" t="s">
        <v>3706</v>
      </c>
      <c r="F2252" t="s">
        <v>49</v>
      </c>
      <c r="G2252">
        <v>173</v>
      </c>
      <c r="H2252">
        <v>1322207</v>
      </c>
    </row>
    <row r="2253" spans="1:8">
      <c r="A2253">
        <v>2252</v>
      </c>
      <c r="B2253">
        <v>54</v>
      </c>
      <c r="C2253" t="s">
        <v>189</v>
      </c>
      <c r="D2253" t="s">
        <v>3586</v>
      </c>
      <c r="E2253" t="s">
        <v>3706</v>
      </c>
      <c r="F2253" t="s">
        <v>50</v>
      </c>
      <c r="G2253">
        <v>448</v>
      </c>
      <c r="H2253">
        <v>1322207</v>
      </c>
    </row>
    <row r="2254" spans="1:8">
      <c r="A2254">
        <v>2253</v>
      </c>
      <c r="B2254">
        <v>54</v>
      </c>
      <c r="C2254" t="s">
        <v>189</v>
      </c>
      <c r="D2254" t="s">
        <v>3586</v>
      </c>
      <c r="E2254" t="s">
        <v>3706</v>
      </c>
      <c r="F2254" t="s">
        <v>51</v>
      </c>
      <c r="G2254">
        <v>304</v>
      </c>
      <c r="H2254">
        <v>1322207</v>
      </c>
    </row>
    <row r="2255" spans="1:8">
      <c r="A2255">
        <v>2254</v>
      </c>
      <c r="B2255">
        <v>54</v>
      </c>
      <c r="C2255" t="s">
        <v>189</v>
      </c>
      <c r="D2255" t="s">
        <v>3586</v>
      </c>
      <c r="E2255" t="s">
        <v>3706</v>
      </c>
      <c r="F2255" t="s">
        <v>52</v>
      </c>
      <c r="G2255">
        <v>1172</v>
      </c>
      <c r="H2255">
        <v>1322207</v>
      </c>
    </row>
    <row r="2256" spans="1:8">
      <c r="A2256">
        <v>2255</v>
      </c>
      <c r="B2256">
        <v>54</v>
      </c>
      <c r="C2256" t="s">
        <v>189</v>
      </c>
      <c r="D2256" t="s">
        <v>3586</v>
      </c>
      <c r="E2256" t="s">
        <v>3706</v>
      </c>
      <c r="F2256" t="s">
        <v>1272</v>
      </c>
      <c r="G2256">
        <v>4398</v>
      </c>
      <c r="H2256">
        <v>1322207</v>
      </c>
    </row>
    <row r="2257" spans="1:8">
      <c r="A2257">
        <v>2256</v>
      </c>
      <c r="B2257">
        <v>54</v>
      </c>
      <c r="C2257" t="s">
        <v>189</v>
      </c>
      <c r="D2257" t="s">
        <v>3586</v>
      </c>
      <c r="E2257" t="s">
        <v>1280</v>
      </c>
      <c r="F2257" t="s">
        <v>48</v>
      </c>
      <c r="G2257">
        <v>34837</v>
      </c>
      <c r="H2257">
        <v>1322207</v>
      </c>
    </row>
    <row r="2258" spans="1:8">
      <c r="A2258">
        <v>2257</v>
      </c>
      <c r="B2258">
        <v>54</v>
      </c>
      <c r="C2258" t="s">
        <v>189</v>
      </c>
      <c r="D2258" t="s">
        <v>3586</v>
      </c>
      <c r="E2258" t="s">
        <v>1280</v>
      </c>
      <c r="F2258" t="s">
        <v>49</v>
      </c>
      <c r="G2258">
        <v>104183</v>
      </c>
      <c r="H2258">
        <v>1322207</v>
      </c>
    </row>
    <row r="2259" spans="1:8">
      <c r="A2259">
        <v>2258</v>
      </c>
      <c r="B2259">
        <v>54</v>
      </c>
      <c r="C2259" t="s">
        <v>189</v>
      </c>
      <c r="D2259" t="s">
        <v>3586</v>
      </c>
      <c r="E2259" t="s">
        <v>1280</v>
      </c>
      <c r="F2259" t="s">
        <v>50</v>
      </c>
      <c r="G2259">
        <v>80286</v>
      </c>
      <c r="H2259">
        <v>1322207</v>
      </c>
    </row>
    <row r="2260" spans="1:8">
      <c r="A2260">
        <v>2259</v>
      </c>
      <c r="B2260">
        <v>54</v>
      </c>
      <c r="C2260" t="s">
        <v>189</v>
      </c>
      <c r="D2260" t="s">
        <v>3586</v>
      </c>
      <c r="E2260" t="s">
        <v>1280</v>
      </c>
      <c r="F2260" t="s">
        <v>51</v>
      </c>
      <c r="G2260">
        <v>31933</v>
      </c>
      <c r="H2260">
        <v>1322207</v>
      </c>
    </row>
    <row r="2261" spans="1:8">
      <c r="A2261">
        <v>2260</v>
      </c>
      <c r="B2261">
        <v>54</v>
      </c>
      <c r="C2261" t="s">
        <v>189</v>
      </c>
      <c r="D2261" t="s">
        <v>3586</v>
      </c>
      <c r="E2261" t="s">
        <v>1280</v>
      </c>
      <c r="F2261" t="s">
        <v>52</v>
      </c>
      <c r="G2261">
        <v>53794</v>
      </c>
      <c r="H2261">
        <v>1322207</v>
      </c>
    </row>
    <row r="2262" spans="1:8">
      <c r="A2262">
        <v>2261</v>
      </c>
      <c r="B2262">
        <v>54</v>
      </c>
      <c r="C2262" t="s">
        <v>189</v>
      </c>
      <c r="D2262" t="s">
        <v>3586</v>
      </c>
      <c r="E2262" t="s">
        <v>1280</v>
      </c>
      <c r="F2262" t="s">
        <v>1272</v>
      </c>
      <c r="G2262">
        <v>38099</v>
      </c>
      <c r="H2262">
        <v>1322207</v>
      </c>
    </row>
    <row r="2263" spans="1:8">
      <c r="A2263">
        <v>2262</v>
      </c>
      <c r="B2263">
        <v>54</v>
      </c>
      <c r="C2263" t="s">
        <v>189</v>
      </c>
      <c r="D2263" t="s">
        <v>3586</v>
      </c>
      <c r="E2263" t="s">
        <v>1281</v>
      </c>
      <c r="F2263" t="s">
        <v>48</v>
      </c>
      <c r="G2263">
        <v>4972</v>
      </c>
      <c r="H2263">
        <v>1322207</v>
      </c>
    </row>
    <row r="2264" spans="1:8">
      <c r="A2264">
        <v>2263</v>
      </c>
      <c r="B2264">
        <v>54</v>
      </c>
      <c r="C2264" t="s">
        <v>189</v>
      </c>
      <c r="D2264" t="s">
        <v>3586</v>
      </c>
      <c r="E2264" t="s">
        <v>1281</v>
      </c>
      <c r="F2264" t="s">
        <v>49</v>
      </c>
      <c r="G2264">
        <v>7511</v>
      </c>
      <c r="H2264">
        <v>1322207</v>
      </c>
    </row>
    <row r="2265" spans="1:8">
      <c r="A2265">
        <v>2264</v>
      </c>
      <c r="B2265">
        <v>54</v>
      </c>
      <c r="C2265" t="s">
        <v>189</v>
      </c>
      <c r="D2265" t="s">
        <v>3586</v>
      </c>
      <c r="E2265" t="s">
        <v>1281</v>
      </c>
      <c r="F2265" t="s">
        <v>50</v>
      </c>
      <c r="G2265">
        <v>12288</v>
      </c>
      <c r="H2265">
        <v>1322207</v>
      </c>
    </row>
    <row r="2266" spans="1:8">
      <c r="A2266">
        <v>2265</v>
      </c>
      <c r="B2266">
        <v>54</v>
      </c>
      <c r="C2266" t="s">
        <v>189</v>
      </c>
      <c r="D2266" t="s">
        <v>3586</v>
      </c>
      <c r="E2266" t="s">
        <v>1281</v>
      </c>
      <c r="F2266" t="s">
        <v>51</v>
      </c>
      <c r="G2266">
        <v>14467</v>
      </c>
      <c r="H2266">
        <v>1322207</v>
      </c>
    </row>
    <row r="2267" spans="1:8">
      <c r="A2267">
        <v>2266</v>
      </c>
      <c r="B2267">
        <v>54</v>
      </c>
      <c r="C2267" t="s">
        <v>189</v>
      </c>
      <c r="D2267" t="s">
        <v>3586</v>
      </c>
      <c r="E2267" t="s">
        <v>1281</v>
      </c>
      <c r="F2267" t="s">
        <v>52</v>
      </c>
      <c r="G2267">
        <v>112440</v>
      </c>
      <c r="H2267">
        <v>1322207</v>
      </c>
    </row>
    <row r="2268" spans="1:8">
      <c r="A2268">
        <v>2267</v>
      </c>
      <c r="B2268">
        <v>54</v>
      </c>
      <c r="C2268" t="s">
        <v>189</v>
      </c>
      <c r="D2268" t="s">
        <v>3586</v>
      </c>
      <c r="E2268" t="s">
        <v>1281</v>
      </c>
      <c r="F2268" t="s">
        <v>1272</v>
      </c>
      <c r="G2268">
        <v>719388</v>
      </c>
      <c r="H2268">
        <v>1322207</v>
      </c>
    </row>
    <row r="2269" spans="1:8">
      <c r="A2269">
        <v>2268</v>
      </c>
      <c r="B2269">
        <v>54</v>
      </c>
      <c r="C2269" t="s">
        <v>189</v>
      </c>
      <c r="D2269" t="s">
        <v>3586</v>
      </c>
      <c r="E2269" t="s">
        <v>45</v>
      </c>
      <c r="F2269" t="s">
        <v>48</v>
      </c>
      <c r="G2269">
        <v>1747</v>
      </c>
      <c r="H2269">
        <v>1322207</v>
      </c>
    </row>
    <row r="2270" spans="1:8">
      <c r="A2270">
        <v>2269</v>
      </c>
      <c r="B2270">
        <v>54</v>
      </c>
      <c r="C2270" t="s">
        <v>189</v>
      </c>
      <c r="D2270" t="s">
        <v>3586</v>
      </c>
      <c r="E2270" t="s">
        <v>45</v>
      </c>
      <c r="F2270" t="s">
        <v>49</v>
      </c>
      <c r="G2270">
        <v>120</v>
      </c>
      <c r="H2270">
        <v>1322207</v>
      </c>
    </row>
    <row r="2271" spans="1:8">
      <c r="A2271">
        <v>2270</v>
      </c>
      <c r="B2271">
        <v>54</v>
      </c>
      <c r="C2271" t="s">
        <v>189</v>
      </c>
      <c r="D2271" t="s">
        <v>3586</v>
      </c>
      <c r="E2271" t="s">
        <v>45</v>
      </c>
      <c r="F2271" t="s">
        <v>50</v>
      </c>
      <c r="G2271">
        <v>80</v>
      </c>
      <c r="H2271">
        <v>1322207</v>
      </c>
    </row>
    <row r="2272" spans="1:8">
      <c r="A2272">
        <v>2271</v>
      </c>
      <c r="B2272">
        <v>54</v>
      </c>
      <c r="C2272" t="s">
        <v>189</v>
      </c>
      <c r="D2272" t="s">
        <v>3586</v>
      </c>
      <c r="E2272" t="s">
        <v>45</v>
      </c>
      <c r="F2272" t="s">
        <v>51</v>
      </c>
      <c r="G2272">
        <v>41</v>
      </c>
      <c r="H2272">
        <v>1322207</v>
      </c>
    </row>
    <row r="2273" spans="1:8">
      <c r="A2273">
        <v>2272</v>
      </c>
      <c r="B2273">
        <v>54</v>
      </c>
      <c r="C2273" t="s">
        <v>189</v>
      </c>
      <c r="D2273" t="s">
        <v>3586</v>
      </c>
      <c r="E2273" t="s">
        <v>45</v>
      </c>
      <c r="F2273" t="s">
        <v>52</v>
      </c>
      <c r="G2273">
        <v>200</v>
      </c>
      <c r="H2273">
        <v>1322207</v>
      </c>
    </row>
    <row r="2274" spans="1:8">
      <c r="A2274">
        <v>2273</v>
      </c>
      <c r="B2274">
        <v>54</v>
      </c>
      <c r="C2274" t="s">
        <v>189</v>
      </c>
      <c r="D2274" t="s">
        <v>3586</v>
      </c>
      <c r="E2274" t="s">
        <v>45</v>
      </c>
      <c r="F2274" t="s">
        <v>1272</v>
      </c>
      <c r="G2274">
        <v>779</v>
      </c>
      <c r="H2274">
        <v>1322207</v>
      </c>
    </row>
    <row r="2275" spans="1:8">
      <c r="A2275">
        <v>2274</v>
      </c>
      <c r="B2275">
        <v>54</v>
      </c>
      <c r="C2275" t="s">
        <v>189</v>
      </c>
      <c r="D2275" t="s">
        <v>45</v>
      </c>
      <c r="E2275" t="s">
        <v>3706</v>
      </c>
      <c r="F2275" t="s">
        <v>249</v>
      </c>
      <c r="G2275">
        <v>656</v>
      </c>
    </row>
    <row r="2276" spans="1:8">
      <c r="A2276">
        <v>2275</v>
      </c>
      <c r="B2276">
        <v>54</v>
      </c>
      <c r="C2276" t="s">
        <v>189</v>
      </c>
      <c r="D2276" t="s">
        <v>45</v>
      </c>
      <c r="E2276" t="s">
        <v>3706</v>
      </c>
      <c r="F2276" t="s">
        <v>48</v>
      </c>
      <c r="G2276">
        <v>1</v>
      </c>
    </row>
    <row r="2277" spans="1:8">
      <c r="A2277">
        <v>2276</v>
      </c>
      <c r="B2277">
        <v>54</v>
      </c>
      <c r="C2277" t="s">
        <v>189</v>
      </c>
      <c r="D2277" t="s">
        <v>45</v>
      </c>
      <c r="E2277" t="s">
        <v>3706</v>
      </c>
      <c r="F2277" t="s">
        <v>49</v>
      </c>
      <c r="G2277">
        <v>9</v>
      </c>
    </row>
    <row r="2278" spans="1:8">
      <c r="A2278">
        <v>2277</v>
      </c>
      <c r="B2278">
        <v>54</v>
      </c>
      <c r="C2278" t="s">
        <v>189</v>
      </c>
      <c r="D2278" t="s">
        <v>45</v>
      </c>
      <c r="E2278" t="s">
        <v>3706</v>
      </c>
      <c r="F2278" t="s">
        <v>50</v>
      </c>
      <c r="G2278">
        <v>38</v>
      </c>
    </row>
    <row r="2279" spans="1:8">
      <c r="A2279">
        <v>2278</v>
      </c>
      <c r="B2279">
        <v>54</v>
      </c>
      <c r="C2279" t="s">
        <v>189</v>
      </c>
      <c r="D2279" t="s">
        <v>45</v>
      </c>
      <c r="E2279" t="s">
        <v>3706</v>
      </c>
      <c r="F2279" t="s">
        <v>51</v>
      </c>
      <c r="G2279">
        <v>17</v>
      </c>
    </row>
    <row r="2280" spans="1:8">
      <c r="A2280">
        <v>2279</v>
      </c>
      <c r="B2280">
        <v>54</v>
      </c>
      <c r="C2280" t="s">
        <v>189</v>
      </c>
      <c r="D2280" t="s">
        <v>45</v>
      </c>
      <c r="E2280" t="s">
        <v>3706</v>
      </c>
      <c r="F2280" t="s">
        <v>52</v>
      </c>
      <c r="G2280">
        <v>1598</v>
      </c>
    </row>
    <row r="2281" spans="1:8">
      <c r="A2281">
        <v>2280</v>
      </c>
      <c r="B2281">
        <v>54</v>
      </c>
      <c r="C2281" t="s">
        <v>189</v>
      </c>
      <c r="D2281" t="s">
        <v>45</v>
      </c>
      <c r="E2281" t="s">
        <v>3706</v>
      </c>
      <c r="F2281" t="s">
        <v>1272</v>
      </c>
      <c r="G2281">
        <v>636</v>
      </c>
    </row>
    <row r="2282" spans="1:8">
      <c r="A2282">
        <v>2281</v>
      </c>
      <c r="B2282">
        <v>54</v>
      </c>
      <c r="C2282" t="s">
        <v>189</v>
      </c>
      <c r="D2282" t="s">
        <v>45</v>
      </c>
      <c r="E2282" t="s">
        <v>1280</v>
      </c>
      <c r="F2282" t="s">
        <v>48</v>
      </c>
      <c r="G2282">
        <v>66</v>
      </c>
    </row>
    <row r="2283" spans="1:8">
      <c r="A2283">
        <v>2282</v>
      </c>
      <c r="B2283">
        <v>54</v>
      </c>
      <c r="C2283" t="s">
        <v>189</v>
      </c>
      <c r="D2283" t="s">
        <v>45</v>
      </c>
      <c r="E2283" t="s">
        <v>1280</v>
      </c>
      <c r="F2283" t="s">
        <v>49</v>
      </c>
      <c r="G2283">
        <v>215</v>
      </c>
    </row>
    <row r="2284" spans="1:8">
      <c r="A2284">
        <v>2283</v>
      </c>
      <c r="B2284">
        <v>54</v>
      </c>
      <c r="C2284" t="s">
        <v>189</v>
      </c>
      <c r="D2284" t="s">
        <v>45</v>
      </c>
      <c r="E2284" t="s">
        <v>1280</v>
      </c>
      <c r="F2284" t="s">
        <v>50</v>
      </c>
      <c r="G2284">
        <v>141</v>
      </c>
    </row>
    <row r="2285" spans="1:8">
      <c r="A2285">
        <v>2284</v>
      </c>
      <c r="B2285">
        <v>54</v>
      </c>
      <c r="C2285" t="s">
        <v>189</v>
      </c>
      <c r="D2285" t="s">
        <v>45</v>
      </c>
      <c r="E2285" t="s">
        <v>1280</v>
      </c>
      <c r="F2285" t="s">
        <v>51</v>
      </c>
      <c r="G2285">
        <v>50</v>
      </c>
    </row>
    <row r="2286" spans="1:8">
      <c r="A2286">
        <v>2285</v>
      </c>
      <c r="B2286">
        <v>54</v>
      </c>
      <c r="C2286" t="s">
        <v>189</v>
      </c>
      <c r="D2286" t="s">
        <v>45</v>
      </c>
      <c r="E2286" t="s">
        <v>1280</v>
      </c>
      <c r="F2286" t="s">
        <v>52</v>
      </c>
      <c r="G2286">
        <v>69</v>
      </c>
    </row>
    <row r="2287" spans="1:8">
      <c r="A2287">
        <v>2286</v>
      </c>
      <c r="B2287">
        <v>54</v>
      </c>
      <c r="C2287" t="s">
        <v>189</v>
      </c>
      <c r="D2287" t="s">
        <v>45</v>
      </c>
      <c r="E2287" t="s">
        <v>1280</v>
      </c>
      <c r="F2287" t="s">
        <v>1272</v>
      </c>
      <c r="G2287">
        <v>72</v>
      </c>
    </row>
    <row r="2288" spans="1:8">
      <c r="A2288">
        <v>2287</v>
      </c>
      <c r="B2288">
        <v>54</v>
      </c>
      <c r="C2288" t="s">
        <v>189</v>
      </c>
      <c r="D2288" t="s">
        <v>45</v>
      </c>
      <c r="E2288" t="s">
        <v>1281</v>
      </c>
      <c r="F2288" t="s">
        <v>48</v>
      </c>
      <c r="G2288">
        <v>16</v>
      </c>
    </row>
    <row r="2289" spans="1:8">
      <c r="A2289">
        <v>2288</v>
      </c>
      <c r="B2289">
        <v>54</v>
      </c>
      <c r="C2289" t="s">
        <v>189</v>
      </c>
      <c r="D2289" t="s">
        <v>45</v>
      </c>
      <c r="E2289" t="s">
        <v>1281</v>
      </c>
      <c r="F2289" t="s">
        <v>49</v>
      </c>
      <c r="G2289">
        <v>48</v>
      </c>
    </row>
    <row r="2290" spans="1:8">
      <c r="A2290">
        <v>2289</v>
      </c>
      <c r="B2290">
        <v>54</v>
      </c>
      <c r="C2290" t="s">
        <v>189</v>
      </c>
      <c r="D2290" t="s">
        <v>45</v>
      </c>
      <c r="E2290" t="s">
        <v>1281</v>
      </c>
      <c r="F2290" t="s">
        <v>50</v>
      </c>
      <c r="G2290">
        <v>58</v>
      </c>
    </row>
    <row r="2291" spans="1:8">
      <c r="A2291">
        <v>2290</v>
      </c>
      <c r="B2291">
        <v>54</v>
      </c>
      <c r="C2291" t="s">
        <v>189</v>
      </c>
      <c r="D2291" t="s">
        <v>45</v>
      </c>
      <c r="E2291" t="s">
        <v>1281</v>
      </c>
      <c r="F2291" t="s">
        <v>51</v>
      </c>
      <c r="G2291">
        <v>42</v>
      </c>
    </row>
    <row r="2292" spans="1:8">
      <c r="A2292">
        <v>2291</v>
      </c>
      <c r="B2292">
        <v>54</v>
      </c>
      <c r="C2292" t="s">
        <v>189</v>
      </c>
      <c r="D2292" t="s">
        <v>45</v>
      </c>
      <c r="E2292" t="s">
        <v>1281</v>
      </c>
      <c r="F2292" t="s">
        <v>52</v>
      </c>
      <c r="G2292">
        <v>277</v>
      </c>
    </row>
    <row r="2293" spans="1:8">
      <c r="A2293">
        <v>2292</v>
      </c>
      <c r="B2293">
        <v>54</v>
      </c>
      <c r="C2293" t="s">
        <v>189</v>
      </c>
      <c r="D2293" t="s">
        <v>45</v>
      </c>
      <c r="E2293" t="s">
        <v>1281</v>
      </c>
      <c r="F2293" t="s">
        <v>1272</v>
      </c>
      <c r="G2293">
        <v>1112</v>
      </c>
    </row>
    <row r="2294" spans="1:8">
      <c r="A2294">
        <v>2293</v>
      </c>
      <c r="B2294">
        <v>54</v>
      </c>
      <c r="C2294" t="s">
        <v>189</v>
      </c>
      <c r="D2294" t="s">
        <v>45</v>
      </c>
      <c r="E2294" t="s">
        <v>45</v>
      </c>
      <c r="F2294" t="s">
        <v>48</v>
      </c>
      <c r="G2294">
        <v>202</v>
      </c>
    </row>
    <row r="2295" spans="1:8">
      <c r="A2295">
        <v>2294</v>
      </c>
      <c r="B2295">
        <v>54</v>
      </c>
      <c r="C2295" t="s">
        <v>189</v>
      </c>
      <c r="D2295" t="s">
        <v>45</v>
      </c>
      <c r="E2295" t="s">
        <v>45</v>
      </c>
      <c r="F2295" t="s">
        <v>49</v>
      </c>
      <c r="G2295">
        <v>462</v>
      </c>
    </row>
    <row r="2296" spans="1:8">
      <c r="A2296">
        <v>2295</v>
      </c>
      <c r="B2296">
        <v>54</v>
      </c>
      <c r="C2296" t="s">
        <v>189</v>
      </c>
      <c r="D2296" t="s">
        <v>45</v>
      </c>
      <c r="E2296" t="s">
        <v>45</v>
      </c>
      <c r="F2296" t="s">
        <v>50</v>
      </c>
      <c r="G2296">
        <v>427</v>
      </c>
    </row>
    <row r="2297" spans="1:8">
      <c r="A2297">
        <v>2296</v>
      </c>
      <c r="B2297">
        <v>54</v>
      </c>
      <c r="C2297" t="s">
        <v>189</v>
      </c>
      <c r="D2297" t="s">
        <v>45</v>
      </c>
      <c r="E2297" t="s">
        <v>45</v>
      </c>
      <c r="F2297" t="s">
        <v>51</v>
      </c>
      <c r="G2297">
        <v>262</v>
      </c>
    </row>
    <row r="2298" spans="1:8">
      <c r="A2298">
        <v>2297</v>
      </c>
      <c r="B2298">
        <v>54</v>
      </c>
      <c r="C2298" t="s">
        <v>189</v>
      </c>
      <c r="D2298" t="s">
        <v>45</v>
      </c>
      <c r="E2298" t="s">
        <v>45</v>
      </c>
      <c r="F2298" t="s">
        <v>52</v>
      </c>
      <c r="G2298">
        <v>1572</v>
      </c>
    </row>
    <row r="2299" spans="1:8">
      <c r="A2299">
        <v>2298</v>
      </c>
      <c r="B2299">
        <v>54</v>
      </c>
      <c r="C2299" t="s">
        <v>189</v>
      </c>
      <c r="D2299" t="s">
        <v>45</v>
      </c>
      <c r="E2299" t="s">
        <v>45</v>
      </c>
      <c r="F2299" t="s">
        <v>1272</v>
      </c>
      <c r="G2299">
        <v>6300</v>
      </c>
    </row>
    <row r="2300" spans="1:8">
      <c r="A2300">
        <v>2299</v>
      </c>
      <c r="B2300">
        <v>63</v>
      </c>
      <c r="C2300" t="s">
        <v>190</v>
      </c>
      <c r="D2300" t="s">
        <v>1413</v>
      </c>
      <c r="E2300" t="s">
        <v>3706</v>
      </c>
      <c r="F2300" t="s">
        <v>249</v>
      </c>
      <c r="G2300">
        <v>282</v>
      </c>
      <c r="H2300">
        <v>2883</v>
      </c>
    </row>
    <row r="2301" spans="1:8">
      <c r="A2301">
        <v>2300</v>
      </c>
      <c r="B2301">
        <v>63</v>
      </c>
      <c r="C2301" t="s">
        <v>190</v>
      </c>
      <c r="D2301" t="s">
        <v>1413</v>
      </c>
      <c r="E2301" t="s">
        <v>3706</v>
      </c>
      <c r="F2301" t="s">
        <v>48</v>
      </c>
      <c r="G2301">
        <v>3</v>
      </c>
      <c r="H2301">
        <v>2883</v>
      </c>
    </row>
    <row r="2302" spans="1:8">
      <c r="A2302">
        <v>2301</v>
      </c>
      <c r="B2302">
        <v>63</v>
      </c>
      <c r="C2302" t="s">
        <v>190</v>
      </c>
      <c r="D2302" t="s">
        <v>1413</v>
      </c>
      <c r="E2302" t="s">
        <v>3706</v>
      </c>
      <c r="F2302" t="s">
        <v>49</v>
      </c>
      <c r="G2302">
        <v>2</v>
      </c>
      <c r="H2302">
        <v>2883</v>
      </c>
    </row>
    <row r="2303" spans="1:8">
      <c r="A2303">
        <v>2302</v>
      </c>
      <c r="B2303">
        <v>63</v>
      </c>
      <c r="C2303" t="s">
        <v>190</v>
      </c>
      <c r="D2303" t="s">
        <v>1413</v>
      </c>
      <c r="E2303" t="s">
        <v>3706</v>
      </c>
      <c r="F2303" t="s">
        <v>51</v>
      </c>
      <c r="G2303">
        <v>3</v>
      </c>
      <c r="H2303">
        <v>2883</v>
      </c>
    </row>
    <row r="2304" spans="1:8">
      <c r="A2304">
        <v>2303</v>
      </c>
      <c r="B2304">
        <v>63</v>
      </c>
      <c r="C2304" t="s">
        <v>190</v>
      </c>
      <c r="D2304" t="s">
        <v>1413</v>
      </c>
      <c r="E2304" t="s">
        <v>3706</v>
      </c>
      <c r="F2304" t="s">
        <v>52</v>
      </c>
      <c r="G2304">
        <v>7</v>
      </c>
      <c r="H2304">
        <v>2883</v>
      </c>
    </row>
    <row r="2305" spans="1:8">
      <c r="A2305">
        <v>2304</v>
      </c>
      <c r="B2305">
        <v>63</v>
      </c>
      <c r="C2305" t="s">
        <v>190</v>
      </c>
      <c r="D2305" t="s">
        <v>1413</v>
      </c>
      <c r="E2305" t="s">
        <v>3706</v>
      </c>
      <c r="F2305" t="s">
        <v>1272</v>
      </c>
      <c r="G2305">
        <v>9</v>
      </c>
      <c r="H2305">
        <v>2883</v>
      </c>
    </row>
    <row r="2306" spans="1:8">
      <c r="A2306">
        <v>2305</v>
      </c>
      <c r="B2306">
        <v>63</v>
      </c>
      <c r="C2306" t="s">
        <v>190</v>
      </c>
      <c r="D2306" t="s">
        <v>1413</v>
      </c>
      <c r="E2306" t="s">
        <v>1280</v>
      </c>
      <c r="F2306" t="s">
        <v>48</v>
      </c>
      <c r="G2306">
        <v>87</v>
      </c>
      <c r="H2306">
        <v>2883</v>
      </c>
    </row>
    <row r="2307" spans="1:8">
      <c r="A2307">
        <v>2306</v>
      </c>
      <c r="B2307">
        <v>63</v>
      </c>
      <c r="C2307" t="s">
        <v>190</v>
      </c>
      <c r="D2307" t="s">
        <v>1413</v>
      </c>
      <c r="E2307" t="s">
        <v>1280</v>
      </c>
      <c r="F2307" t="s">
        <v>49</v>
      </c>
      <c r="G2307">
        <v>234</v>
      </c>
      <c r="H2307">
        <v>2883</v>
      </c>
    </row>
    <row r="2308" spans="1:8">
      <c r="A2308">
        <v>2307</v>
      </c>
      <c r="B2308">
        <v>63</v>
      </c>
      <c r="C2308" t="s">
        <v>190</v>
      </c>
      <c r="D2308" t="s">
        <v>1413</v>
      </c>
      <c r="E2308" t="s">
        <v>1280</v>
      </c>
      <c r="F2308" t="s">
        <v>50</v>
      </c>
      <c r="G2308">
        <v>185</v>
      </c>
      <c r="H2308">
        <v>2883</v>
      </c>
    </row>
    <row r="2309" spans="1:8">
      <c r="A2309">
        <v>2308</v>
      </c>
      <c r="B2309">
        <v>63</v>
      </c>
      <c r="C2309" t="s">
        <v>190</v>
      </c>
      <c r="D2309" t="s">
        <v>1413</v>
      </c>
      <c r="E2309" t="s">
        <v>1280</v>
      </c>
      <c r="F2309" t="s">
        <v>51</v>
      </c>
      <c r="G2309">
        <v>63</v>
      </c>
      <c r="H2309">
        <v>2883</v>
      </c>
    </row>
    <row r="2310" spans="1:8">
      <c r="A2310">
        <v>2309</v>
      </c>
      <c r="B2310">
        <v>63</v>
      </c>
      <c r="C2310" t="s">
        <v>190</v>
      </c>
      <c r="D2310" t="s">
        <v>1413</v>
      </c>
      <c r="E2310" t="s">
        <v>1280</v>
      </c>
      <c r="F2310" t="s">
        <v>52</v>
      </c>
      <c r="G2310">
        <v>95</v>
      </c>
      <c r="H2310">
        <v>2883</v>
      </c>
    </row>
    <row r="2311" spans="1:8">
      <c r="A2311">
        <v>2310</v>
      </c>
      <c r="B2311">
        <v>63</v>
      </c>
      <c r="C2311" t="s">
        <v>190</v>
      </c>
      <c r="D2311" t="s">
        <v>1413</v>
      </c>
      <c r="E2311" t="s">
        <v>1280</v>
      </c>
      <c r="F2311" t="s">
        <v>1272</v>
      </c>
      <c r="G2311">
        <v>62</v>
      </c>
      <c r="H2311">
        <v>2883</v>
      </c>
    </row>
    <row r="2312" spans="1:8">
      <c r="A2312">
        <v>2311</v>
      </c>
      <c r="B2312">
        <v>63</v>
      </c>
      <c r="C2312" t="s">
        <v>190</v>
      </c>
      <c r="D2312" t="s">
        <v>1413</v>
      </c>
      <c r="E2312" t="s">
        <v>1281</v>
      </c>
      <c r="F2312" t="s">
        <v>48</v>
      </c>
      <c r="G2312">
        <v>31</v>
      </c>
      <c r="H2312">
        <v>2883</v>
      </c>
    </row>
    <row r="2313" spans="1:8">
      <c r="A2313">
        <v>2312</v>
      </c>
      <c r="B2313">
        <v>63</v>
      </c>
      <c r="C2313" t="s">
        <v>190</v>
      </c>
      <c r="D2313" t="s">
        <v>1413</v>
      </c>
      <c r="E2313" t="s">
        <v>1281</v>
      </c>
      <c r="F2313" t="s">
        <v>49</v>
      </c>
      <c r="G2313">
        <v>27</v>
      </c>
      <c r="H2313">
        <v>2883</v>
      </c>
    </row>
    <row r="2314" spans="1:8">
      <c r="A2314">
        <v>2313</v>
      </c>
      <c r="B2314">
        <v>63</v>
      </c>
      <c r="C2314" t="s">
        <v>190</v>
      </c>
      <c r="D2314" t="s">
        <v>1413</v>
      </c>
      <c r="E2314" t="s">
        <v>1281</v>
      </c>
      <c r="F2314" t="s">
        <v>50</v>
      </c>
      <c r="G2314">
        <v>38</v>
      </c>
      <c r="H2314">
        <v>2883</v>
      </c>
    </row>
    <row r="2315" spans="1:8">
      <c r="A2315">
        <v>2314</v>
      </c>
      <c r="B2315">
        <v>63</v>
      </c>
      <c r="C2315" t="s">
        <v>190</v>
      </c>
      <c r="D2315" t="s">
        <v>1413</v>
      </c>
      <c r="E2315" t="s">
        <v>1281</v>
      </c>
      <c r="F2315" t="s">
        <v>51</v>
      </c>
      <c r="G2315">
        <v>40</v>
      </c>
      <c r="H2315">
        <v>2883</v>
      </c>
    </row>
    <row r="2316" spans="1:8">
      <c r="A2316">
        <v>2315</v>
      </c>
      <c r="B2316">
        <v>63</v>
      </c>
      <c r="C2316" t="s">
        <v>190</v>
      </c>
      <c r="D2316" t="s">
        <v>1413</v>
      </c>
      <c r="E2316" t="s">
        <v>1281</v>
      </c>
      <c r="F2316" t="s">
        <v>52</v>
      </c>
      <c r="G2316">
        <v>294</v>
      </c>
      <c r="H2316">
        <v>2883</v>
      </c>
    </row>
    <row r="2317" spans="1:8">
      <c r="A2317">
        <v>2316</v>
      </c>
      <c r="B2317">
        <v>63</v>
      </c>
      <c r="C2317" t="s">
        <v>190</v>
      </c>
      <c r="D2317" t="s">
        <v>1413</v>
      </c>
      <c r="E2317" t="s">
        <v>1281</v>
      </c>
      <c r="F2317" t="s">
        <v>1272</v>
      </c>
      <c r="G2317">
        <v>1410</v>
      </c>
      <c r="H2317">
        <v>2883</v>
      </c>
    </row>
    <row r="2318" spans="1:8">
      <c r="A2318">
        <v>2317</v>
      </c>
      <c r="B2318">
        <v>63</v>
      </c>
      <c r="C2318" t="s">
        <v>190</v>
      </c>
      <c r="D2318" t="s">
        <v>1413</v>
      </c>
      <c r="E2318" t="s">
        <v>45</v>
      </c>
      <c r="F2318" t="s">
        <v>48</v>
      </c>
      <c r="G2318">
        <v>1</v>
      </c>
      <c r="H2318">
        <v>2883</v>
      </c>
    </row>
    <row r="2319" spans="1:8">
      <c r="A2319">
        <v>2318</v>
      </c>
      <c r="B2319">
        <v>63</v>
      </c>
      <c r="C2319" t="s">
        <v>190</v>
      </c>
      <c r="D2319" t="s">
        <v>1413</v>
      </c>
      <c r="E2319" t="s">
        <v>45</v>
      </c>
      <c r="F2319" t="s">
        <v>50</v>
      </c>
      <c r="G2319">
        <v>2</v>
      </c>
      <c r="H2319">
        <v>2883</v>
      </c>
    </row>
    <row r="2320" spans="1:8">
      <c r="A2320">
        <v>2319</v>
      </c>
      <c r="B2320">
        <v>63</v>
      </c>
      <c r="C2320" t="s">
        <v>190</v>
      </c>
      <c r="D2320" t="s">
        <v>1413</v>
      </c>
      <c r="E2320" t="s">
        <v>45</v>
      </c>
      <c r="F2320" t="s">
        <v>52</v>
      </c>
      <c r="G2320">
        <v>1</v>
      </c>
      <c r="H2320">
        <v>2883</v>
      </c>
    </row>
    <row r="2321" spans="1:8">
      <c r="A2321">
        <v>2320</v>
      </c>
      <c r="B2321">
        <v>63</v>
      </c>
      <c r="C2321" t="s">
        <v>190</v>
      </c>
      <c r="D2321" t="s">
        <v>1413</v>
      </c>
      <c r="E2321" t="s">
        <v>45</v>
      </c>
      <c r="F2321" t="s">
        <v>1272</v>
      </c>
      <c r="G2321">
        <v>7</v>
      </c>
      <c r="H2321">
        <v>2883</v>
      </c>
    </row>
    <row r="2322" spans="1:8">
      <c r="A2322">
        <v>2321</v>
      </c>
      <c r="B2322">
        <v>63</v>
      </c>
      <c r="C2322" t="s">
        <v>190</v>
      </c>
      <c r="D2322" t="s">
        <v>3582</v>
      </c>
      <c r="E2322" t="s">
        <v>1280</v>
      </c>
      <c r="F2322" t="s">
        <v>1272</v>
      </c>
      <c r="G2322">
        <v>1</v>
      </c>
      <c r="H2322">
        <v>6</v>
      </c>
    </row>
    <row r="2323" spans="1:8">
      <c r="A2323">
        <v>2322</v>
      </c>
      <c r="B2323">
        <v>63</v>
      </c>
      <c r="C2323" t="s">
        <v>190</v>
      </c>
      <c r="D2323" t="s">
        <v>3582</v>
      </c>
      <c r="E2323" t="s">
        <v>1281</v>
      </c>
      <c r="F2323" t="s">
        <v>1272</v>
      </c>
      <c r="G2323">
        <v>4</v>
      </c>
      <c r="H2323">
        <v>6</v>
      </c>
    </row>
    <row r="2324" spans="1:8">
      <c r="A2324">
        <v>2323</v>
      </c>
      <c r="B2324">
        <v>63</v>
      </c>
      <c r="C2324" t="s">
        <v>190</v>
      </c>
      <c r="D2324" t="s">
        <v>3582</v>
      </c>
      <c r="E2324" t="s">
        <v>45</v>
      </c>
      <c r="F2324" t="s">
        <v>1272</v>
      </c>
      <c r="G2324">
        <v>1</v>
      </c>
      <c r="H2324">
        <v>6</v>
      </c>
    </row>
    <row r="2325" spans="1:8">
      <c r="A2325">
        <v>2324</v>
      </c>
      <c r="B2325">
        <v>63</v>
      </c>
      <c r="C2325" t="s">
        <v>190</v>
      </c>
      <c r="D2325" t="s">
        <v>3583</v>
      </c>
      <c r="E2325" t="s">
        <v>3706</v>
      </c>
      <c r="F2325" t="s">
        <v>52</v>
      </c>
      <c r="G2325">
        <v>1</v>
      </c>
      <c r="H2325">
        <v>22</v>
      </c>
    </row>
    <row r="2326" spans="1:8">
      <c r="A2326">
        <v>2325</v>
      </c>
      <c r="B2326">
        <v>63</v>
      </c>
      <c r="C2326" t="s">
        <v>190</v>
      </c>
      <c r="D2326" t="s">
        <v>3583</v>
      </c>
      <c r="E2326" t="s">
        <v>1280</v>
      </c>
      <c r="F2326" t="s">
        <v>48</v>
      </c>
      <c r="G2326">
        <v>1</v>
      </c>
      <c r="H2326">
        <v>22</v>
      </c>
    </row>
    <row r="2327" spans="1:8">
      <c r="A2327">
        <v>2326</v>
      </c>
      <c r="B2327">
        <v>63</v>
      </c>
      <c r="C2327" t="s">
        <v>190</v>
      </c>
      <c r="D2327" t="s">
        <v>3583</v>
      </c>
      <c r="E2327" t="s">
        <v>1280</v>
      </c>
      <c r="F2327" t="s">
        <v>52</v>
      </c>
      <c r="G2327">
        <v>1</v>
      </c>
      <c r="H2327">
        <v>22</v>
      </c>
    </row>
    <row r="2328" spans="1:8">
      <c r="A2328">
        <v>2327</v>
      </c>
      <c r="B2328">
        <v>63</v>
      </c>
      <c r="C2328" t="s">
        <v>190</v>
      </c>
      <c r="D2328" t="s">
        <v>3583</v>
      </c>
      <c r="E2328" t="s">
        <v>1280</v>
      </c>
      <c r="F2328" t="s">
        <v>1272</v>
      </c>
      <c r="G2328">
        <v>3</v>
      </c>
      <c r="H2328">
        <v>22</v>
      </c>
    </row>
    <row r="2329" spans="1:8">
      <c r="A2329">
        <v>2328</v>
      </c>
      <c r="B2329">
        <v>63</v>
      </c>
      <c r="C2329" t="s">
        <v>190</v>
      </c>
      <c r="D2329" t="s">
        <v>3583</v>
      </c>
      <c r="E2329" t="s">
        <v>1281</v>
      </c>
      <c r="F2329" t="s">
        <v>52</v>
      </c>
      <c r="G2329">
        <v>2</v>
      </c>
      <c r="H2329">
        <v>22</v>
      </c>
    </row>
    <row r="2330" spans="1:8">
      <c r="A2330">
        <v>2329</v>
      </c>
      <c r="B2330">
        <v>63</v>
      </c>
      <c r="C2330" t="s">
        <v>190</v>
      </c>
      <c r="D2330" t="s">
        <v>3583</v>
      </c>
      <c r="E2330" t="s">
        <v>1281</v>
      </c>
      <c r="F2330" t="s">
        <v>1272</v>
      </c>
      <c r="G2330">
        <v>14</v>
      </c>
      <c r="H2330">
        <v>22</v>
      </c>
    </row>
    <row r="2331" spans="1:8">
      <c r="A2331">
        <v>2330</v>
      </c>
      <c r="B2331">
        <v>63</v>
      </c>
      <c r="C2331" t="s">
        <v>190</v>
      </c>
      <c r="D2331" t="s">
        <v>3584</v>
      </c>
      <c r="E2331" t="s">
        <v>1281</v>
      </c>
      <c r="F2331" t="s">
        <v>1272</v>
      </c>
      <c r="G2331">
        <v>2</v>
      </c>
      <c r="H2331">
        <v>2</v>
      </c>
    </row>
    <row r="2332" spans="1:8">
      <c r="A2332">
        <v>2331</v>
      </c>
      <c r="B2332">
        <v>63</v>
      </c>
      <c r="C2332" t="s">
        <v>190</v>
      </c>
      <c r="D2332" t="s">
        <v>3585</v>
      </c>
      <c r="E2332" t="s">
        <v>3706</v>
      </c>
      <c r="F2332" t="s">
        <v>249</v>
      </c>
      <c r="G2332">
        <v>418</v>
      </c>
      <c r="H2332">
        <v>6036</v>
      </c>
    </row>
    <row r="2333" spans="1:8">
      <c r="A2333">
        <v>2332</v>
      </c>
      <c r="B2333">
        <v>63</v>
      </c>
      <c r="C2333" t="s">
        <v>190</v>
      </c>
      <c r="D2333" t="s">
        <v>3585</v>
      </c>
      <c r="E2333" t="s">
        <v>3706</v>
      </c>
      <c r="F2333" t="s">
        <v>50</v>
      </c>
      <c r="G2333">
        <v>4</v>
      </c>
      <c r="H2333">
        <v>6036</v>
      </c>
    </row>
    <row r="2334" spans="1:8">
      <c r="A2334">
        <v>2333</v>
      </c>
      <c r="B2334">
        <v>63</v>
      </c>
      <c r="C2334" t="s">
        <v>190</v>
      </c>
      <c r="D2334" t="s">
        <v>3585</v>
      </c>
      <c r="E2334" t="s">
        <v>3706</v>
      </c>
      <c r="F2334" t="s">
        <v>51</v>
      </c>
      <c r="G2334">
        <v>1</v>
      </c>
      <c r="H2334">
        <v>6036</v>
      </c>
    </row>
    <row r="2335" spans="1:8">
      <c r="A2335">
        <v>2334</v>
      </c>
      <c r="B2335">
        <v>63</v>
      </c>
      <c r="C2335" t="s">
        <v>190</v>
      </c>
      <c r="D2335" t="s">
        <v>3585</v>
      </c>
      <c r="E2335" t="s">
        <v>3706</v>
      </c>
      <c r="F2335" t="s">
        <v>52</v>
      </c>
      <c r="G2335">
        <v>9</v>
      </c>
      <c r="H2335">
        <v>6036</v>
      </c>
    </row>
    <row r="2336" spans="1:8">
      <c r="A2336">
        <v>2335</v>
      </c>
      <c r="B2336">
        <v>63</v>
      </c>
      <c r="C2336" t="s">
        <v>190</v>
      </c>
      <c r="D2336" t="s">
        <v>3585</v>
      </c>
      <c r="E2336" t="s">
        <v>3706</v>
      </c>
      <c r="F2336" t="s">
        <v>1272</v>
      </c>
      <c r="G2336">
        <v>32</v>
      </c>
      <c r="H2336">
        <v>6036</v>
      </c>
    </row>
    <row r="2337" spans="1:8">
      <c r="A2337">
        <v>2336</v>
      </c>
      <c r="B2337">
        <v>63</v>
      </c>
      <c r="C2337" t="s">
        <v>190</v>
      </c>
      <c r="D2337" t="s">
        <v>3585</v>
      </c>
      <c r="E2337" t="s">
        <v>1280</v>
      </c>
      <c r="F2337" t="s">
        <v>48</v>
      </c>
      <c r="G2337">
        <v>125</v>
      </c>
      <c r="H2337">
        <v>6036</v>
      </c>
    </row>
    <row r="2338" spans="1:8">
      <c r="A2338">
        <v>2337</v>
      </c>
      <c r="B2338">
        <v>63</v>
      </c>
      <c r="C2338" t="s">
        <v>190</v>
      </c>
      <c r="D2338" t="s">
        <v>3585</v>
      </c>
      <c r="E2338" t="s">
        <v>1280</v>
      </c>
      <c r="F2338" t="s">
        <v>49</v>
      </c>
      <c r="G2338">
        <v>395</v>
      </c>
      <c r="H2338">
        <v>6036</v>
      </c>
    </row>
    <row r="2339" spans="1:8">
      <c r="A2339">
        <v>2338</v>
      </c>
      <c r="B2339">
        <v>63</v>
      </c>
      <c r="C2339" t="s">
        <v>190</v>
      </c>
      <c r="D2339" t="s">
        <v>3585</v>
      </c>
      <c r="E2339" t="s">
        <v>1280</v>
      </c>
      <c r="F2339" t="s">
        <v>50</v>
      </c>
      <c r="G2339">
        <v>359</v>
      </c>
      <c r="H2339">
        <v>6036</v>
      </c>
    </row>
    <row r="2340" spans="1:8">
      <c r="A2340">
        <v>2339</v>
      </c>
      <c r="B2340">
        <v>63</v>
      </c>
      <c r="C2340" t="s">
        <v>190</v>
      </c>
      <c r="D2340" t="s">
        <v>3585</v>
      </c>
      <c r="E2340" t="s">
        <v>1280</v>
      </c>
      <c r="F2340" t="s">
        <v>51</v>
      </c>
      <c r="G2340">
        <v>187</v>
      </c>
      <c r="H2340">
        <v>6036</v>
      </c>
    </row>
    <row r="2341" spans="1:8">
      <c r="A2341">
        <v>2340</v>
      </c>
      <c r="B2341">
        <v>63</v>
      </c>
      <c r="C2341" t="s">
        <v>190</v>
      </c>
      <c r="D2341" t="s">
        <v>3585</v>
      </c>
      <c r="E2341" t="s">
        <v>1280</v>
      </c>
      <c r="F2341" t="s">
        <v>52</v>
      </c>
      <c r="G2341">
        <v>277</v>
      </c>
      <c r="H2341">
        <v>6036</v>
      </c>
    </row>
    <row r="2342" spans="1:8">
      <c r="A2342">
        <v>2341</v>
      </c>
      <c r="B2342">
        <v>63</v>
      </c>
      <c r="C2342" t="s">
        <v>190</v>
      </c>
      <c r="D2342" t="s">
        <v>3585</v>
      </c>
      <c r="E2342" t="s">
        <v>1280</v>
      </c>
      <c r="F2342" t="s">
        <v>1272</v>
      </c>
      <c r="G2342">
        <v>202</v>
      </c>
      <c r="H2342">
        <v>6036</v>
      </c>
    </row>
    <row r="2343" spans="1:8">
      <c r="A2343">
        <v>2342</v>
      </c>
      <c r="B2343">
        <v>63</v>
      </c>
      <c r="C2343" t="s">
        <v>190</v>
      </c>
      <c r="D2343" t="s">
        <v>3585</v>
      </c>
      <c r="E2343" t="s">
        <v>1281</v>
      </c>
      <c r="F2343" t="s">
        <v>48</v>
      </c>
      <c r="G2343">
        <v>9</v>
      </c>
      <c r="H2343">
        <v>6036</v>
      </c>
    </row>
    <row r="2344" spans="1:8">
      <c r="A2344">
        <v>2343</v>
      </c>
      <c r="B2344">
        <v>63</v>
      </c>
      <c r="C2344" t="s">
        <v>190</v>
      </c>
      <c r="D2344" t="s">
        <v>3585</v>
      </c>
      <c r="E2344" t="s">
        <v>1281</v>
      </c>
      <c r="F2344" t="s">
        <v>49</v>
      </c>
      <c r="G2344">
        <v>15</v>
      </c>
      <c r="H2344">
        <v>6036</v>
      </c>
    </row>
    <row r="2345" spans="1:8">
      <c r="A2345">
        <v>2344</v>
      </c>
      <c r="B2345">
        <v>63</v>
      </c>
      <c r="C2345" t="s">
        <v>190</v>
      </c>
      <c r="D2345" t="s">
        <v>3585</v>
      </c>
      <c r="E2345" t="s">
        <v>1281</v>
      </c>
      <c r="F2345" t="s">
        <v>50</v>
      </c>
      <c r="G2345">
        <v>39</v>
      </c>
      <c r="H2345">
        <v>6036</v>
      </c>
    </row>
    <row r="2346" spans="1:8">
      <c r="A2346">
        <v>2345</v>
      </c>
      <c r="B2346">
        <v>63</v>
      </c>
      <c r="C2346" t="s">
        <v>190</v>
      </c>
      <c r="D2346" t="s">
        <v>3585</v>
      </c>
      <c r="E2346" t="s">
        <v>1281</v>
      </c>
      <c r="F2346" t="s">
        <v>51</v>
      </c>
      <c r="G2346">
        <v>58</v>
      </c>
      <c r="H2346">
        <v>6036</v>
      </c>
    </row>
    <row r="2347" spans="1:8">
      <c r="A2347">
        <v>2346</v>
      </c>
      <c r="B2347">
        <v>63</v>
      </c>
      <c r="C2347" t="s">
        <v>190</v>
      </c>
      <c r="D2347" t="s">
        <v>3585</v>
      </c>
      <c r="E2347" t="s">
        <v>1281</v>
      </c>
      <c r="F2347" t="s">
        <v>52</v>
      </c>
      <c r="G2347">
        <v>605</v>
      </c>
      <c r="H2347">
        <v>6036</v>
      </c>
    </row>
    <row r="2348" spans="1:8">
      <c r="A2348">
        <v>2347</v>
      </c>
      <c r="B2348">
        <v>63</v>
      </c>
      <c r="C2348" t="s">
        <v>190</v>
      </c>
      <c r="D2348" t="s">
        <v>3585</v>
      </c>
      <c r="E2348" t="s">
        <v>1281</v>
      </c>
      <c r="F2348" t="s">
        <v>1272</v>
      </c>
      <c r="G2348">
        <v>3276</v>
      </c>
      <c r="H2348">
        <v>6036</v>
      </c>
    </row>
    <row r="2349" spans="1:8">
      <c r="A2349">
        <v>2348</v>
      </c>
      <c r="B2349">
        <v>63</v>
      </c>
      <c r="C2349" t="s">
        <v>190</v>
      </c>
      <c r="D2349" t="s">
        <v>3585</v>
      </c>
      <c r="E2349" t="s">
        <v>45</v>
      </c>
      <c r="F2349" t="s">
        <v>48</v>
      </c>
      <c r="G2349">
        <v>13</v>
      </c>
      <c r="H2349">
        <v>6036</v>
      </c>
    </row>
    <row r="2350" spans="1:8">
      <c r="A2350">
        <v>2349</v>
      </c>
      <c r="B2350">
        <v>63</v>
      </c>
      <c r="C2350" t="s">
        <v>190</v>
      </c>
      <c r="D2350" t="s">
        <v>3585</v>
      </c>
      <c r="E2350" t="s">
        <v>45</v>
      </c>
      <c r="F2350" t="s">
        <v>50</v>
      </c>
      <c r="G2350">
        <v>1</v>
      </c>
      <c r="H2350">
        <v>6036</v>
      </c>
    </row>
    <row r="2351" spans="1:8">
      <c r="A2351">
        <v>2350</v>
      </c>
      <c r="B2351">
        <v>63</v>
      </c>
      <c r="C2351" t="s">
        <v>190</v>
      </c>
      <c r="D2351" t="s">
        <v>3585</v>
      </c>
      <c r="E2351" t="s">
        <v>45</v>
      </c>
      <c r="F2351" t="s">
        <v>52</v>
      </c>
      <c r="G2351">
        <v>1</v>
      </c>
      <c r="H2351">
        <v>6036</v>
      </c>
    </row>
    <row r="2352" spans="1:8">
      <c r="A2352">
        <v>2351</v>
      </c>
      <c r="B2352">
        <v>63</v>
      </c>
      <c r="C2352" t="s">
        <v>190</v>
      </c>
      <c r="D2352" t="s">
        <v>3585</v>
      </c>
      <c r="E2352" t="s">
        <v>45</v>
      </c>
      <c r="F2352" t="s">
        <v>1272</v>
      </c>
      <c r="G2352">
        <v>10</v>
      </c>
      <c r="H2352">
        <v>6036</v>
      </c>
    </row>
    <row r="2353" spans="1:8">
      <c r="A2353">
        <v>2352</v>
      </c>
      <c r="B2353">
        <v>63</v>
      </c>
      <c r="C2353" t="s">
        <v>190</v>
      </c>
      <c r="D2353" t="s">
        <v>3586</v>
      </c>
      <c r="E2353" t="s">
        <v>3706</v>
      </c>
      <c r="F2353" t="s">
        <v>249</v>
      </c>
      <c r="G2353">
        <v>26012</v>
      </c>
      <c r="H2353">
        <v>495236</v>
      </c>
    </row>
    <row r="2354" spans="1:8">
      <c r="A2354">
        <v>2353</v>
      </c>
      <c r="B2354">
        <v>63</v>
      </c>
      <c r="C2354" t="s">
        <v>190</v>
      </c>
      <c r="D2354" t="s">
        <v>3586</v>
      </c>
      <c r="E2354" t="s">
        <v>3706</v>
      </c>
      <c r="F2354" t="s">
        <v>48</v>
      </c>
      <c r="G2354">
        <v>26</v>
      </c>
      <c r="H2354">
        <v>495236</v>
      </c>
    </row>
    <row r="2355" spans="1:8">
      <c r="A2355">
        <v>2354</v>
      </c>
      <c r="B2355">
        <v>63</v>
      </c>
      <c r="C2355" t="s">
        <v>190</v>
      </c>
      <c r="D2355" t="s">
        <v>3586</v>
      </c>
      <c r="E2355" t="s">
        <v>3706</v>
      </c>
      <c r="F2355" t="s">
        <v>49</v>
      </c>
      <c r="G2355">
        <v>135</v>
      </c>
      <c r="H2355">
        <v>495236</v>
      </c>
    </row>
    <row r="2356" spans="1:8">
      <c r="A2356">
        <v>2355</v>
      </c>
      <c r="B2356">
        <v>63</v>
      </c>
      <c r="C2356" t="s">
        <v>190</v>
      </c>
      <c r="D2356" t="s">
        <v>3586</v>
      </c>
      <c r="E2356" t="s">
        <v>3706</v>
      </c>
      <c r="F2356" t="s">
        <v>50</v>
      </c>
      <c r="G2356">
        <v>179</v>
      </c>
      <c r="H2356">
        <v>495236</v>
      </c>
    </row>
    <row r="2357" spans="1:8">
      <c r="A2357">
        <v>2356</v>
      </c>
      <c r="B2357">
        <v>63</v>
      </c>
      <c r="C2357" t="s">
        <v>190</v>
      </c>
      <c r="D2357" t="s">
        <v>3586</v>
      </c>
      <c r="E2357" t="s">
        <v>3706</v>
      </c>
      <c r="F2357" t="s">
        <v>51</v>
      </c>
      <c r="G2357">
        <v>119</v>
      </c>
      <c r="H2357">
        <v>495236</v>
      </c>
    </row>
    <row r="2358" spans="1:8">
      <c r="A2358">
        <v>2357</v>
      </c>
      <c r="B2358">
        <v>63</v>
      </c>
      <c r="C2358" t="s">
        <v>190</v>
      </c>
      <c r="D2358" t="s">
        <v>3586</v>
      </c>
      <c r="E2358" t="s">
        <v>3706</v>
      </c>
      <c r="F2358" t="s">
        <v>52</v>
      </c>
      <c r="G2358">
        <v>571</v>
      </c>
      <c r="H2358">
        <v>495236</v>
      </c>
    </row>
    <row r="2359" spans="1:8">
      <c r="A2359">
        <v>2358</v>
      </c>
      <c r="B2359">
        <v>63</v>
      </c>
      <c r="C2359" t="s">
        <v>190</v>
      </c>
      <c r="D2359" t="s">
        <v>3586</v>
      </c>
      <c r="E2359" t="s">
        <v>3706</v>
      </c>
      <c r="F2359" t="s">
        <v>1272</v>
      </c>
      <c r="G2359">
        <v>2186</v>
      </c>
      <c r="H2359">
        <v>495236</v>
      </c>
    </row>
    <row r="2360" spans="1:8">
      <c r="A2360">
        <v>2359</v>
      </c>
      <c r="B2360">
        <v>63</v>
      </c>
      <c r="C2360" t="s">
        <v>190</v>
      </c>
      <c r="D2360" t="s">
        <v>3586</v>
      </c>
      <c r="E2360" t="s">
        <v>1280</v>
      </c>
      <c r="F2360" t="s">
        <v>48</v>
      </c>
      <c r="G2360">
        <v>9493</v>
      </c>
      <c r="H2360">
        <v>495236</v>
      </c>
    </row>
    <row r="2361" spans="1:8">
      <c r="A2361">
        <v>2360</v>
      </c>
      <c r="B2361">
        <v>63</v>
      </c>
      <c r="C2361" t="s">
        <v>190</v>
      </c>
      <c r="D2361" t="s">
        <v>3586</v>
      </c>
      <c r="E2361" t="s">
        <v>1280</v>
      </c>
      <c r="F2361" t="s">
        <v>49</v>
      </c>
      <c r="G2361">
        <v>28072</v>
      </c>
      <c r="H2361">
        <v>495236</v>
      </c>
    </row>
    <row r="2362" spans="1:8">
      <c r="A2362">
        <v>2361</v>
      </c>
      <c r="B2362">
        <v>63</v>
      </c>
      <c r="C2362" t="s">
        <v>190</v>
      </c>
      <c r="D2362" t="s">
        <v>3586</v>
      </c>
      <c r="E2362" t="s">
        <v>1280</v>
      </c>
      <c r="F2362" t="s">
        <v>50</v>
      </c>
      <c r="G2362">
        <v>25276</v>
      </c>
      <c r="H2362">
        <v>495236</v>
      </c>
    </row>
    <row r="2363" spans="1:8">
      <c r="A2363">
        <v>2362</v>
      </c>
      <c r="B2363">
        <v>63</v>
      </c>
      <c r="C2363" t="s">
        <v>190</v>
      </c>
      <c r="D2363" t="s">
        <v>3586</v>
      </c>
      <c r="E2363" t="s">
        <v>1280</v>
      </c>
      <c r="F2363" t="s">
        <v>51</v>
      </c>
      <c r="G2363">
        <v>11931</v>
      </c>
      <c r="H2363">
        <v>495236</v>
      </c>
    </row>
    <row r="2364" spans="1:8">
      <c r="A2364">
        <v>2363</v>
      </c>
      <c r="B2364">
        <v>63</v>
      </c>
      <c r="C2364" t="s">
        <v>190</v>
      </c>
      <c r="D2364" t="s">
        <v>3586</v>
      </c>
      <c r="E2364" t="s">
        <v>1280</v>
      </c>
      <c r="F2364" t="s">
        <v>52</v>
      </c>
      <c r="G2364">
        <v>19479</v>
      </c>
      <c r="H2364">
        <v>495236</v>
      </c>
    </row>
    <row r="2365" spans="1:8">
      <c r="A2365">
        <v>2364</v>
      </c>
      <c r="B2365">
        <v>63</v>
      </c>
      <c r="C2365" t="s">
        <v>190</v>
      </c>
      <c r="D2365" t="s">
        <v>3586</v>
      </c>
      <c r="E2365" t="s">
        <v>1280</v>
      </c>
      <c r="F2365" t="s">
        <v>1272</v>
      </c>
      <c r="G2365">
        <v>15471</v>
      </c>
      <c r="H2365">
        <v>495236</v>
      </c>
    </row>
    <row r="2366" spans="1:8">
      <c r="A2366">
        <v>2365</v>
      </c>
      <c r="B2366">
        <v>63</v>
      </c>
      <c r="C2366" t="s">
        <v>190</v>
      </c>
      <c r="D2366" t="s">
        <v>3586</v>
      </c>
      <c r="E2366" t="s">
        <v>1281</v>
      </c>
      <c r="F2366" t="s">
        <v>48</v>
      </c>
      <c r="G2366">
        <v>946</v>
      </c>
      <c r="H2366">
        <v>495236</v>
      </c>
    </row>
    <row r="2367" spans="1:8">
      <c r="A2367">
        <v>2366</v>
      </c>
      <c r="B2367">
        <v>63</v>
      </c>
      <c r="C2367" t="s">
        <v>190</v>
      </c>
      <c r="D2367" t="s">
        <v>3586</v>
      </c>
      <c r="E2367" t="s">
        <v>1281</v>
      </c>
      <c r="F2367" t="s">
        <v>49</v>
      </c>
      <c r="G2367">
        <v>1669</v>
      </c>
      <c r="H2367">
        <v>495236</v>
      </c>
    </row>
    <row r="2368" spans="1:8">
      <c r="A2368">
        <v>2367</v>
      </c>
      <c r="B2368">
        <v>63</v>
      </c>
      <c r="C2368" t="s">
        <v>190</v>
      </c>
      <c r="D2368" t="s">
        <v>3586</v>
      </c>
      <c r="E2368" t="s">
        <v>1281</v>
      </c>
      <c r="F2368" t="s">
        <v>50</v>
      </c>
      <c r="G2368">
        <v>2440</v>
      </c>
      <c r="H2368">
        <v>495236</v>
      </c>
    </row>
    <row r="2369" spans="1:8">
      <c r="A2369">
        <v>2368</v>
      </c>
      <c r="B2369">
        <v>63</v>
      </c>
      <c r="C2369" t="s">
        <v>190</v>
      </c>
      <c r="D2369" t="s">
        <v>3586</v>
      </c>
      <c r="E2369" t="s">
        <v>1281</v>
      </c>
      <c r="F2369" t="s">
        <v>51</v>
      </c>
      <c r="G2369">
        <v>3768</v>
      </c>
      <c r="H2369">
        <v>495236</v>
      </c>
    </row>
    <row r="2370" spans="1:8">
      <c r="A2370">
        <v>2369</v>
      </c>
      <c r="B2370">
        <v>63</v>
      </c>
      <c r="C2370" t="s">
        <v>190</v>
      </c>
      <c r="D2370" t="s">
        <v>3586</v>
      </c>
      <c r="E2370" t="s">
        <v>1281</v>
      </c>
      <c r="F2370" t="s">
        <v>52</v>
      </c>
      <c r="G2370">
        <v>37707</v>
      </c>
      <c r="H2370">
        <v>495236</v>
      </c>
    </row>
    <row r="2371" spans="1:8">
      <c r="A2371">
        <v>2370</v>
      </c>
      <c r="B2371">
        <v>63</v>
      </c>
      <c r="C2371" t="s">
        <v>190</v>
      </c>
      <c r="D2371" t="s">
        <v>3586</v>
      </c>
      <c r="E2371" t="s">
        <v>1281</v>
      </c>
      <c r="F2371" t="s">
        <v>1272</v>
      </c>
      <c r="G2371">
        <v>308658</v>
      </c>
      <c r="H2371">
        <v>495236</v>
      </c>
    </row>
    <row r="2372" spans="1:8">
      <c r="A2372">
        <v>2371</v>
      </c>
      <c r="B2372">
        <v>63</v>
      </c>
      <c r="C2372" t="s">
        <v>190</v>
      </c>
      <c r="D2372" t="s">
        <v>3586</v>
      </c>
      <c r="E2372" t="s">
        <v>45</v>
      </c>
      <c r="F2372" t="s">
        <v>48</v>
      </c>
      <c r="G2372">
        <v>521</v>
      </c>
      <c r="H2372">
        <v>495236</v>
      </c>
    </row>
    <row r="2373" spans="1:8">
      <c r="A2373">
        <v>2372</v>
      </c>
      <c r="B2373">
        <v>63</v>
      </c>
      <c r="C2373" t="s">
        <v>190</v>
      </c>
      <c r="D2373" t="s">
        <v>3586</v>
      </c>
      <c r="E2373" t="s">
        <v>45</v>
      </c>
      <c r="F2373" t="s">
        <v>49</v>
      </c>
      <c r="G2373">
        <v>33</v>
      </c>
      <c r="H2373">
        <v>495236</v>
      </c>
    </row>
    <row r="2374" spans="1:8">
      <c r="A2374">
        <v>2373</v>
      </c>
      <c r="B2374">
        <v>63</v>
      </c>
      <c r="C2374" t="s">
        <v>190</v>
      </c>
      <c r="D2374" t="s">
        <v>3586</v>
      </c>
      <c r="E2374" t="s">
        <v>45</v>
      </c>
      <c r="F2374" t="s">
        <v>50</v>
      </c>
      <c r="G2374">
        <v>29</v>
      </c>
      <c r="H2374">
        <v>495236</v>
      </c>
    </row>
    <row r="2375" spans="1:8">
      <c r="A2375">
        <v>2374</v>
      </c>
      <c r="B2375">
        <v>63</v>
      </c>
      <c r="C2375" t="s">
        <v>190</v>
      </c>
      <c r="D2375" t="s">
        <v>3586</v>
      </c>
      <c r="E2375" t="s">
        <v>45</v>
      </c>
      <c r="F2375" t="s">
        <v>51</v>
      </c>
      <c r="G2375">
        <v>14</v>
      </c>
      <c r="H2375">
        <v>495236</v>
      </c>
    </row>
    <row r="2376" spans="1:8">
      <c r="A2376">
        <v>2375</v>
      </c>
      <c r="B2376">
        <v>63</v>
      </c>
      <c r="C2376" t="s">
        <v>190</v>
      </c>
      <c r="D2376" t="s">
        <v>3586</v>
      </c>
      <c r="E2376" t="s">
        <v>45</v>
      </c>
      <c r="F2376" t="s">
        <v>52</v>
      </c>
      <c r="G2376">
        <v>85</v>
      </c>
      <c r="H2376">
        <v>495236</v>
      </c>
    </row>
    <row r="2377" spans="1:8">
      <c r="A2377">
        <v>2376</v>
      </c>
      <c r="B2377">
        <v>63</v>
      </c>
      <c r="C2377" t="s">
        <v>190</v>
      </c>
      <c r="D2377" t="s">
        <v>3586</v>
      </c>
      <c r="E2377" t="s">
        <v>45</v>
      </c>
      <c r="F2377" t="s">
        <v>1272</v>
      </c>
      <c r="G2377">
        <v>416</v>
      </c>
      <c r="H2377">
        <v>495236</v>
      </c>
    </row>
    <row r="2378" spans="1:8">
      <c r="A2378">
        <v>2377</v>
      </c>
      <c r="B2378">
        <v>63</v>
      </c>
      <c r="C2378" t="s">
        <v>190</v>
      </c>
      <c r="D2378" t="s">
        <v>45</v>
      </c>
      <c r="E2378" t="s">
        <v>3706</v>
      </c>
      <c r="F2378" t="s">
        <v>249</v>
      </c>
      <c r="G2378">
        <v>223</v>
      </c>
    </row>
    <row r="2379" spans="1:8">
      <c r="A2379">
        <v>2378</v>
      </c>
      <c r="B2379">
        <v>63</v>
      </c>
      <c r="C2379" t="s">
        <v>190</v>
      </c>
      <c r="D2379" t="s">
        <v>45</v>
      </c>
      <c r="E2379" t="s">
        <v>3706</v>
      </c>
      <c r="F2379" t="s">
        <v>48</v>
      </c>
      <c r="G2379">
        <v>1</v>
      </c>
    </row>
    <row r="2380" spans="1:8">
      <c r="A2380">
        <v>2379</v>
      </c>
      <c r="B2380">
        <v>63</v>
      </c>
      <c r="C2380" t="s">
        <v>190</v>
      </c>
      <c r="D2380" t="s">
        <v>45</v>
      </c>
      <c r="E2380" t="s">
        <v>3706</v>
      </c>
      <c r="F2380" t="s">
        <v>49</v>
      </c>
      <c r="G2380">
        <v>1</v>
      </c>
    </row>
    <row r="2381" spans="1:8">
      <c r="A2381">
        <v>2380</v>
      </c>
      <c r="B2381">
        <v>63</v>
      </c>
      <c r="C2381" t="s">
        <v>190</v>
      </c>
      <c r="D2381" t="s">
        <v>45</v>
      </c>
      <c r="E2381" t="s">
        <v>3706</v>
      </c>
      <c r="F2381" t="s">
        <v>50</v>
      </c>
      <c r="G2381">
        <v>19</v>
      </c>
    </row>
    <row r="2382" spans="1:8">
      <c r="A2382">
        <v>2381</v>
      </c>
      <c r="B2382">
        <v>63</v>
      </c>
      <c r="C2382" t="s">
        <v>190</v>
      </c>
      <c r="D2382" t="s">
        <v>45</v>
      </c>
      <c r="E2382" t="s">
        <v>3706</v>
      </c>
      <c r="F2382" t="s">
        <v>51</v>
      </c>
      <c r="G2382">
        <v>31</v>
      </c>
    </row>
    <row r="2383" spans="1:8">
      <c r="A2383">
        <v>2382</v>
      </c>
      <c r="B2383">
        <v>63</v>
      </c>
      <c r="C2383" t="s">
        <v>190</v>
      </c>
      <c r="D2383" t="s">
        <v>45</v>
      </c>
      <c r="E2383" t="s">
        <v>3706</v>
      </c>
      <c r="F2383" t="s">
        <v>52</v>
      </c>
      <c r="G2383">
        <v>336</v>
      </c>
    </row>
    <row r="2384" spans="1:8">
      <c r="A2384">
        <v>2383</v>
      </c>
      <c r="B2384">
        <v>63</v>
      </c>
      <c r="C2384" t="s">
        <v>190</v>
      </c>
      <c r="D2384" t="s">
        <v>45</v>
      </c>
      <c r="E2384" t="s">
        <v>3706</v>
      </c>
      <c r="F2384" t="s">
        <v>1272</v>
      </c>
      <c r="G2384">
        <v>275</v>
      </c>
    </row>
    <row r="2385" spans="1:7">
      <c r="A2385">
        <v>2384</v>
      </c>
      <c r="B2385">
        <v>63</v>
      </c>
      <c r="C2385" t="s">
        <v>190</v>
      </c>
      <c r="D2385" t="s">
        <v>45</v>
      </c>
      <c r="E2385" t="s">
        <v>1280</v>
      </c>
      <c r="F2385" t="s">
        <v>48</v>
      </c>
      <c r="G2385">
        <v>16</v>
      </c>
    </row>
    <row r="2386" spans="1:7">
      <c r="A2386">
        <v>2385</v>
      </c>
      <c r="B2386">
        <v>63</v>
      </c>
      <c r="C2386" t="s">
        <v>190</v>
      </c>
      <c r="D2386" t="s">
        <v>45</v>
      </c>
      <c r="E2386" t="s">
        <v>1280</v>
      </c>
      <c r="F2386" t="s">
        <v>49</v>
      </c>
      <c r="G2386">
        <v>50</v>
      </c>
    </row>
    <row r="2387" spans="1:7">
      <c r="A2387">
        <v>2386</v>
      </c>
      <c r="B2387">
        <v>63</v>
      </c>
      <c r="C2387" t="s">
        <v>190</v>
      </c>
      <c r="D2387" t="s">
        <v>45</v>
      </c>
      <c r="E2387" t="s">
        <v>1280</v>
      </c>
      <c r="F2387" t="s">
        <v>50</v>
      </c>
      <c r="G2387">
        <v>48</v>
      </c>
    </row>
    <row r="2388" spans="1:7">
      <c r="A2388">
        <v>2387</v>
      </c>
      <c r="B2388">
        <v>63</v>
      </c>
      <c r="C2388" t="s">
        <v>190</v>
      </c>
      <c r="D2388" t="s">
        <v>45</v>
      </c>
      <c r="E2388" t="s">
        <v>1280</v>
      </c>
      <c r="F2388" t="s">
        <v>51</v>
      </c>
      <c r="G2388">
        <v>32</v>
      </c>
    </row>
    <row r="2389" spans="1:7">
      <c r="A2389">
        <v>2388</v>
      </c>
      <c r="B2389">
        <v>63</v>
      </c>
      <c r="C2389" t="s">
        <v>190</v>
      </c>
      <c r="D2389" t="s">
        <v>45</v>
      </c>
      <c r="E2389" t="s">
        <v>1280</v>
      </c>
      <c r="F2389" t="s">
        <v>52</v>
      </c>
      <c r="G2389">
        <v>45</v>
      </c>
    </row>
    <row r="2390" spans="1:7">
      <c r="A2390">
        <v>2389</v>
      </c>
      <c r="B2390">
        <v>63</v>
      </c>
      <c r="C2390" t="s">
        <v>190</v>
      </c>
      <c r="D2390" t="s">
        <v>45</v>
      </c>
      <c r="E2390" t="s">
        <v>1280</v>
      </c>
      <c r="F2390" t="s">
        <v>1272</v>
      </c>
      <c r="G2390">
        <v>45</v>
      </c>
    </row>
    <row r="2391" spans="1:7">
      <c r="A2391">
        <v>2390</v>
      </c>
      <c r="B2391">
        <v>63</v>
      </c>
      <c r="C2391" t="s">
        <v>190</v>
      </c>
      <c r="D2391" t="s">
        <v>45</v>
      </c>
      <c r="E2391" t="s">
        <v>1281</v>
      </c>
      <c r="F2391" t="s">
        <v>49</v>
      </c>
      <c r="G2391">
        <v>4</v>
      </c>
    </row>
    <row r="2392" spans="1:7">
      <c r="A2392">
        <v>2391</v>
      </c>
      <c r="B2392">
        <v>63</v>
      </c>
      <c r="C2392" t="s">
        <v>190</v>
      </c>
      <c r="D2392" t="s">
        <v>45</v>
      </c>
      <c r="E2392" t="s">
        <v>1281</v>
      </c>
      <c r="F2392" t="s">
        <v>50</v>
      </c>
      <c r="G2392">
        <v>13</v>
      </c>
    </row>
    <row r="2393" spans="1:7">
      <c r="A2393">
        <v>2392</v>
      </c>
      <c r="B2393">
        <v>63</v>
      </c>
      <c r="C2393" t="s">
        <v>190</v>
      </c>
      <c r="D2393" t="s">
        <v>45</v>
      </c>
      <c r="E2393" t="s">
        <v>1281</v>
      </c>
      <c r="F2393" t="s">
        <v>51</v>
      </c>
      <c r="G2393">
        <v>6</v>
      </c>
    </row>
    <row r="2394" spans="1:7">
      <c r="A2394">
        <v>2393</v>
      </c>
      <c r="B2394">
        <v>63</v>
      </c>
      <c r="C2394" t="s">
        <v>190</v>
      </c>
      <c r="D2394" t="s">
        <v>45</v>
      </c>
      <c r="E2394" t="s">
        <v>1281</v>
      </c>
      <c r="F2394" t="s">
        <v>52</v>
      </c>
      <c r="G2394">
        <v>73</v>
      </c>
    </row>
    <row r="2395" spans="1:7">
      <c r="A2395">
        <v>2394</v>
      </c>
      <c r="B2395">
        <v>63</v>
      </c>
      <c r="C2395" t="s">
        <v>190</v>
      </c>
      <c r="D2395" t="s">
        <v>45</v>
      </c>
      <c r="E2395" t="s">
        <v>1281</v>
      </c>
      <c r="F2395" t="s">
        <v>1272</v>
      </c>
      <c r="G2395">
        <v>540</v>
      </c>
    </row>
    <row r="2396" spans="1:7">
      <c r="A2396">
        <v>2395</v>
      </c>
      <c r="B2396">
        <v>63</v>
      </c>
      <c r="C2396" t="s">
        <v>190</v>
      </c>
      <c r="D2396" t="s">
        <v>45</v>
      </c>
      <c r="E2396" t="s">
        <v>45</v>
      </c>
      <c r="F2396" t="s">
        <v>48</v>
      </c>
      <c r="G2396">
        <v>74</v>
      </c>
    </row>
    <row r="2397" spans="1:7">
      <c r="A2397">
        <v>2396</v>
      </c>
      <c r="B2397">
        <v>63</v>
      </c>
      <c r="C2397" t="s">
        <v>190</v>
      </c>
      <c r="D2397" t="s">
        <v>45</v>
      </c>
      <c r="E2397" t="s">
        <v>45</v>
      </c>
      <c r="F2397" t="s">
        <v>49</v>
      </c>
      <c r="G2397">
        <v>152</v>
      </c>
    </row>
    <row r="2398" spans="1:7">
      <c r="A2398">
        <v>2397</v>
      </c>
      <c r="B2398">
        <v>63</v>
      </c>
      <c r="C2398" t="s">
        <v>190</v>
      </c>
      <c r="D2398" t="s">
        <v>45</v>
      </c>
      <c r="E2398" t="s">
        <v>45</v>
      </c>
      <c r="F2398" t="s">
        <v>50</v>
      </c>
      <c r="G2398">
        <v>148</v>
      </c>
    </row>
    <row r="2399" spans="1:7">
      <c r="A2399">
        <v>2398</v>
      </c>
      <c r="B2399">
        <v>63</v>
      </c>
      <c r="C2399" t="s">
        <v>190</v>
      </c>
      <c r="D2399" t="s">
        <v>45</v>
      </c>
      <c r="E2399" t="s">
        <v>45</v>
      </c>
      <c r="F2399" t="s">
        <v>51</v>
      </c>
      <c r="G2399">
        <v>101</v>
      </c>
    </row>
    <row r="2400" spans="1:7">
      <c r="A2400">
        <v>2399</v>
      </c>
      <c r="B2400">
        <v>63</v>
      </c>
      <c r="C2400" t="s">
        <v>190</v>
      </c>
      <c r="D2400" t="s">
        <v>45</v>
      </c>
      <c r="E2400" t="s">
        <v>45</v>
      </c>
      <c r="F2400" t="s">
        <v>52</v>
      </c>
      <c r="G2400">
        <v>612</v>
      </c>
    </row>
    <row r="2401" spans="1:8">
      <c r="A2401">
        <v>2400</v>
      </c>
      <c r="B2401">
        <v>63</v>
      </c>
      <c r="C2401" t="s">
        <v>190</v>
      </c>
      <c r="D2401" t="s">
        <v>45</v>
      </c>
      <c r="E2401" t="s">
        <v>45</v>
      </c>
      <c r="F2401" t="s">
        <v>1272</v>
      </c>
      <c r="G2401">
        <v>2610</v>
      </c>
    </row>
    <row r="2402" spans="1:8">
      <c r="A2402">
        <v>2401</v>
      </c>
      <c r="B2402">
        <v>66</v>
      </c>
      <c r="C2402" t="s">
        <v>191</v>
      </c>
      <c r="D2402" t="s">
        <v>1413</v>
      </c>
      <c r="E2402" t="s">
        <v>3706</v>
      </c>
      <c r="F2402" t="s">
        <v>249</v>
      </c>
      <c r="G2402">
        <v>4269</v>
      </c>
      <c r="H2402">
        <v>29909</v>
      </c>
    </row>
    <row r="2403" spans="1:8">
      <c r="A2403">
        <v>2402</v>
      </c>
      <c r="B2403">
        <v>66</v>
      </c>
      <c r="C2403" t="s">
        <v>191</v>
      </c>
      <c r="D2403" t="s">
        <v>1413</v>
      </c>
      <c r="E2403" t="s">
        <v>3706</v>
      </c>
      <c r="F2403" t="s">
        <v>48</v>
      </c>
      <c r="G2403">
        <v>15</v>
      </c>
      <c r="H2403">
        <v>29909</v>
      </c>
    </row>
    <row r="2404" spans="1:8">
      <c r="A2404">
        <v>2403</v>
      </c>
      <c r="B2404">
        <v>66</v>
      </c>
      <c r="C2404" t="s">
        <v>191</v>
      </c>
      <c r="D2404" t="s">
        <v>1413</v>
      </c>
      <c r="E2404" t="s">
        <v>3706</v>
      </c>
      <c r="F2404" t="s">
        <v>49</v>
      </c>
      <c r="G2404">
        <v>64</v>
      </c>
      <c r="H2404">
        <v>29909</v>
      </c>
    </row>
    <row r="2405" spans="1:8">
      <c r="A2405">
        <v>2404</v>
      </c>
      <c r="B2405">
        <v>66</v>
      </c>
      <c r="C2405" t="s">
        <v>191</v>
      </c>
      <c r="D2405" t="s">
        <v>1413</v>
      </c>
      <c r="E2405" t="s">
        <v>3706</v>
      </c>
      <c r="F2405" t="s">
        <v>50</v>
      </c>
      <c r="G2405">
        <v>84</v>
      </c>
      <c r="H2405">
        <v>29909</v>
      </c>
    </row>
    <row r="2406" spans="1:8">
      <c r="A2406">
        <v>2405</v>
      </c>
      <c r="B2406">
        <v>66</v>
      </c>
      <c r="C2406" t="s">
        <v>191</v>
      </c>
      <c r="D2406" t="s">
        <v>1413</v>
      </c>
      <c r="E2406" t="s">
        <v>3706</v>
      </c>
      <c r="F2406" t="s">
        <v>51</v>
      </c>
      <c r="G2406">
        <v>41</v>
      </c>
      <c r="H2406">
        <v>29909</v>
      </c>
    </row>
    <row r="2407" spans="1:8">
      <c r="A2407">
        <v>2406</v>
      </c>
      <c r="B2407">
        <v>66</v>
      </c>
      <c r="C2407" t="s">
        <v>191</v>
      </c>
      <c r="D2407" t="s">
        <v>1413</v>
      </c>
      <c r="E2407" t="s">
        <v>3706</v>
      </c>
      <c r="F2407" t="s">
        <v>52</v>
      </c>
      <c r="G2407">
        <v>38</v>
      </c>
      <c r="H2407">
        <v>29909</v>
      </c>
    </row>
    <row r="2408" spans="1:8">
      <c r="A2408">
        <v>2407</v>
      </c>
      <c r="B2408">
        <v>66</v>
      </c>
      <c r="C2408" t="s">
        <v>191</v>
      </c>
      <c r="D2408" t="s">
        <v>1413</v>
      </c>
      <c r="E2408" t="s">
        <v>3706</v>
      </c>
      <c r="F2408" t="s">
        <v>1272</v>
      </c>
      <c r="G2408">
        <v>28</v>
      </c>
      <c r="H2408">
        <v>29909</v>
      </c>
    </row>
    <row r="2409" spans="1:8">
      <c r="A2409">
        <v>2408</v>
      </c>
      <c r="B2409">
        <v>66</v>
      </c>
      <c r="C2409" t="s">
        <v>191</v>
      </c>
      <c r="D2409" t="s">
        <v>1413</v>
      </c>
      <c r="E2409" t="s">
        <v>1280</v>
      </c>
      <c r="F2409" t="s">
        <v>48</v>
      </c>
      <c r="G2409">
        <v>867</v>
      </c>
      <c r="H2409">
        <v>29909</v>
      </c>
    </row>
    <row r="2410" spans="1:8">
      <c r="A2410">
        <v>2409</v>
      </c>
      <c r="B2410">
        <v>66</v>
      </c>
      <c r="C2410" t="s">
        <v>191</v>
      </c>
      <c r="D2410" t="s">
        <v>1413</v>
      </c>
      <c r="E2410" t="s">
        <v>1280</v>
      </c>
      <c r="F2410" t="s">
        <v>49</v>
      </c>
      <c r="G2410">
        <v>2719</v>
      </c>
      <c r="H2410">
        <v>29909</v>
      </c>
    </row>
    <row r="2411" spans="1:8">
      <c r="A2411">
        <v>2410</v>
      </c>
      <c r="B2411">
        <v>66</v>
      </c>
      <c r="C2411" t="s">
        <v>191</v>
      </c>
      <c r="D2411" t="s">
        <v>1413</v>
      </c>
      <c r="E2411" t="s">
        <v>1280</v>
      </c>
      <c r="F2411" t="s">
        <v>50</v>
      </c>
      <c r="G2411">
        <v>1882</v>
      </c>
      <c r="H2411">
        <v>29909</v>
      </c>
    </row>
    <row r="2412" spans="1:8">
      <c r="A2412">
        <v>2411</v>
      </c>
      <c r="B2412">
        <v>66</v>
      </c>
      <c r="C2412" t="s">
        <v>191</v>
      </c>
      <c r="D2412" t="s">
        <v>1413</v>
      </c>
      <c r="E2412" t="s">
        <v>1280</v>
      </c>
      <c r="F2412" t="s">
        <v>51</v>
      </c>
      <c r="G2412">
        <v>716</v>
      </c>
      <c r="H2412">
        <v>29909</v>
      </c>
    </row>
    <row r="2413" spans="1:8">
      <c r="A2413">
        <v>2412</v>
      </c>
      <c r="B2413">
        <v>66</v>
      </c>
      <c r="C2413" t="s">
        <v>191</v>
      </c>
      <c r="D2413" t="s">
        <v>1413</v>
      </c>
      <c r="E2413" t="s">
        <v>1280</v>
      </c>
      <c r="F2413" t="s">
        <v>52</v>
      </c>
      <c r="G2413">
        <v>989</v>
      </c>
      <c r="H2413">
        <v>29909</v>
      </c>
    </row>
    <row r="2414" spans="1:8">
      <c r="A2414">
        <v>2413</v>
      </c>
      <c r="B2414">
        <v>66</v>
      </c>
      <c r="C2414" t="s">
        <v>191</v>
      </c>
      <c r="D2414" t="s">
        <v>1413</v>
      </c>
      <c r="E2414" t="s">
        <v>1280</v>
      </c>
      <c r="F2414" t="s">
        <v>1272</v>
      </c>
      <c r="G2414">
        <v>928</v>
      </c>
      <c r="H2414">
        <v>29909</v>
      </c>
    </row>
    <row r="2415" spans="1:8">
      <c r="A2415">
        <v>2414</v>
      </c>
      <c r="B2415">
        <v>66</v>
      </c>
      <c r="C2415" t="s">
        <v>191</v>
      </c>
      <c r="D2415" t="s">
        <v>1413</v>
      </c>
      <c r="E2415" t="s">
        <v>1281</v>
      </c>
      <c r="F2415" t="s">
        <v>48</v>
      </c>
      <c r="G2415">
        <v>656</v>
      </c>
      <c r="H2415">
        <v>29909</v>
      </c>
    </row>
    <row r="2416" spans="1:8">
      <c r="A2416">
        <v>2415</v>
      </c>
      <c r="B2416">
        <v>66</v>
      </c>
      <c r="C2416" t="s">
        <v>191</v>
      </c>
      <c r="D2416" t="s">
        <v>1413</v>
      </c>
      <c r="E2416" t="s">
        <v>1281</v>
      </c>
      <c r="F2416" t="s">
        <v>49</v>
      </c>
      <c r="G2416">
        <v>844</v>
      </c>
      <c r="H2416">
        <v>29909</v>
      </c>
    </row>
    <row r="2417" spans="1:8">
      <c r="A2417">
        <v>2416</v>
      </c>
      <c r="B2417">
        <v>66</v>
      </c>
      <c r="C2417" t="s">
        <v>191</v>
      </c>
      <c r="D2417" t="s">
        <v>1413</v>
      </c>
      <c r="E2417" t="s">
        <v>1281</v>
      </c>
      <c r="F2417" t="s">
        <v>50</v>
      </c>
      <c r="G2417">
        <v>752</v>
      </c>
      <c r="H2417">
        <v>29909</v>
      </c>
    </row>
    <row r="2418" spans="1:8">
      <c r="A2418">
        <v>2417</v>
      </c>
      <c r="B2418">
        <v>66</v>
      </c>
      <c r="C2418" t="s">
        <v>191</v>
      </c>
      <c r="D2418" t="s">
        <v>1413</v>
      </c>
      <c r="E2418" t="s">
        <v>1281</v>
      </c>
      <c r="F2418" t="s">
        <v>51</v>
      </c>
      <c r="G2418">
        <v>608</v>
      </c>
      <c r="H2418">
        <v>29909</v>
      </c>
    </row>
    <row r="2419" spans="1:8">
      <c r="A2419">
        <v>2418</v>
      </c>
      <c r="B2419">
        <v>66</v>
      </c>
      <c r="C2419" t="s">
        <v>191</v>
      </c>
      <c r="D2419" t="s">
        <v>1413</v>
      </c>
      <c r="E2419" t="s">
        <v>1281</v>
      </c>
      <c r="F2419" t="s">
        <v>52</v>
      </c>
      <c r="G2419">
        <v>2956</v>
      </c>
      <c r="H2419">
        <v>29909</v>
      </c>
    </row>
    <row r="2420" spans="1:8">
      <c r="A2420">
        <v>2419</v>
      </c>
      <c r="B2420">
        <v>66</v>
      </c>
      <c r="C2420" t="s">
        <v>191</v>
      </c>
      <c r="D2420" t="s">
        <v>1413</v>
      </c>
      <c r="E2420" t="s">
        <v>1281</v>
      </c>
      <c r="F2420" t="s">
        <v>1272</v>
      </c>
      <c r="G2420">
        <v>11196</v>
      </c>
      <c r="H2420">
        <v>29909</v>
      </c>
    </row>
    <row r="2421" spans="1:8">
      <c r="A2421">
        <v>2420</v>
      </c>
      <c r="B2421">
        <v>66</v>
      </c>
      <c r="C2421" t="s">
        <v>191</v>
      </c>
      <c r="D2421" t="s">
        <v>1413</v>
      </c>
      <c r="E2421" t="s">
        <v>45</v>
      </c>
      <c r="F2421" t="s">
        <v>48</v>
      </c>
      <c r="G2421">
        <v>66</v>
      </c>
      <c r="H2421">
        <v>29909</v>
      </c>
    </row>
    <row r="2422" spans="1:8">
      <c r="A2422">
        <v>2421</v>
      </c>
      <c r="B2422">
        <v>66</v>
      </c>
      <c r="C2422" t="s">
        <v>191</v>
      </c>
      <c r="D2422" t="s">
        <v>1413</v>
      </c>
      <c r="E2422" t="s">
        <v>45</v>
      </c>
      <c r="F2422" t="s">
        <v>49</v>
      </c>
      <c r="G2422">
        <v>36</v>
      </c>
      <c r="H2422">
        <v>29909</v>
      </c>
    </row>
    <row r="2423" spans="1:8">
      <c r="A2423">
        <v>2422</v>
      </c>
      <c r="B2423">
        <v>66</v>
      </c>
      <c r="C2423" t="s">
        <v>191</v>
      </c>
      <c r="D2423" t="s">
        <v>1413</v>
      </c>
      <c r="E2423" t="s">
        <v>45</v>
      </c>
      <c r="F2423" t="s">
        <v>50</v>
      </c>
      <c r="G2423">
        <v>20</v>
      </c>
      <c r="H2423">
        <v>29909</v>
      </c>
    </row>
    <row r="2424" spans="1:8">
      <c r="A2424">
        <v>2423</v>
      </c>
      <c r="B2424">
        <v>66</v>
      </c>
      <c r="C2424" t="s">
        <v>191</v>
      </c>
      <c r="D2424" t="s">
        <v>1413</v>
      </c>
      <c r="E2424" t="s">
        <v>45</v>
      </c>
      <c r="F2424" t="s">
        <v>51</v>
      </c>
      <c r="G2424">
        <v>5</v>
      </c>
      <c r="H2424">
        <v>29909</v>
      </c>
    </row>
    <row r="2425" spans="1:8">
      <c r="A2425">
        <v>2424</v>
      </c>
      <c r="B2425">
        <v>66</v>
      </c>
      <c r="C2425" t="s">
        <v>191</v>
      </c>
      <c r="D2425" t="s">
        <v>1413</v>
      </c>
      <c r="E2425" t="s">
        <v>45</v>
      </c>
      <c r="F2425" t="s">
        <v>52</v>
      </c>
      <c r="G2425">
        <v>29</v>
      </c>
      <c r="H2425">
        <v>29909</v>
      </c>
    </row>
    <row r="2426" spans="1:8">
      <c r="A2426">
        <v>2425</v>
      </c>
      <c r="B2426">
        <v>66</v>
      </c>
      <c r="C2426" t="s">
        <v>191</v>
      </c>
      <c r="D2426" t="s">
        <v>1413</v>
      </c>
      <c r="E2426" t="s">
        <v>45</v>
      </c>
      <c r="F2426" t="s">
        <v>1272</v>
      </c>
      <c r="G2426">
        <v>101</v>
      </c>
      <c r="H2426">
        <v>29909</v>
      </c>
    </row>
    <row r="2427" spans="1:8">
      <c r="A2427">
        <v>2426</v>
      </c>
      <c r="B2427">
        <v>66</v>
      </c>
      <c r="C2427" t="s">
        <v>191</v>
      </c>
      <c r="D2427" t="s">
        <v>3582</v>
      </c>
      <c r="E2427" t="s">
        <v>3706</v>
      </c>
      <c r="F2427" t="s">
        <v>249</v>
      </c>
      <c r="G2427">
        <v>1</v>
      </c>
      <c r="H2427">
        <v>18</v>
      </c>
    </row>
    <row r="2428" spans="1:8">
      <c r="A2428">
        <v>2427</v>
      </c>
      <c r="B2428">
        <v>66</v>
      </c>
      <c r="C2428" t="s">
        <v>191</v>
      </c>
      <c r="D2428" t="s">
        <v>3582</v>
      </c>
      <c r="E2428" t="s">
        <v>1280</v>
      </c>
      <c r="F2428" t="s">
        <v>50</v>
      </c>
      <c r="G2428">
        <v>1</v>
      </c>
      <c r="H2428">
        <v>18</v>
      </c>
    </row>
    <row r="2429" spans="1:8">
      <c r="A2429">
        <v>2428</v>
      </c>
      <c r="B2429">
        <v>66</v>
      </c>
      <c r="C2429" t="s">
        <v>191</v>
      </c>
      <c r="D2429" t="s">
        <v>3582</v>
      </c>
      <c r="E2429" t="s">
        <v>1280</v>
      </c>
      <c r="F2429" t="s">
        <v>52</v>
      </c>
      <c r="G2429">
        <v>1</v>
      </c>
      <c r="H2429">
        <v>18</v>
      </c>
    </row>
    <row r="2430" spans="1:8">
      <c r="A2430">
        <v>2429</v>
      </c>
      <c r="B2430">
        <v>66</v>
      </c>
      <c r="C2430" t="s">
        <v>191</v>
      </c>
      <c r="D2430" t="s">
        <v>3582</v>
      </c>
      <c r="E2430" t="s">
        <v>1280</v>
      </c>
      <c r="F2430" t="s">
        <v>1272</v>
      </c>
      <c r="G2430">
        <v>2</v>
      </c>
      <c r="H2430">
        <v>18</v>
      </c>
    </row>
    <row r="2431" spans="1:8">
      <c r="A2431">
        <v>2430</v>
      </c>
      <c r="B2431">
        <v>66</v>
      </c>
      <c r="C2431" t="s">
        <v>191</v>
      </c>
      <c r="D2431" t="s">
        <v>3582</v>
      </c>
      <c r="E2431" t="s">
        <v>1281</v>
      </c>
      <c r="F2431" t="s">
        <v>52</v>
      </c>
      <c r="G2431">
        <v>1</v>
      </c>
      <c r="H2431">
        <v>18</v>
      </c>
    </row>
    <row r="2432" spans="1:8">
      <c r="A2432">
        <v>2431</v>
      </c>
      <c r="B2432">
        <v>66</v>
      </c>
      <c r="C2432" t="s">
        <v>191</v>
      </c>
      <c r="D2432" t="s">
        <v>3582</v>
      </c>
      <c r="E2432" t="s">
        <v>1281</v>
      </c>
      <c r="F2432" t="s">
        <v>1272</v>
      </c>
      <c r="G2432">
        <v>11</v>
      </c>
      <c r="H2432">
        <v>18</v>
      </c>
    </row>
    <row r="2433" spans="1:8">
      <c r="A2433">
        <v>2432</v>
      </c>
      <c r="B2433">
        <v>66</v>
      </c>
      <c r="C2433" t="s">
        <v>191</v>
      </c>
      <c r="D2433" t="s">
        <v>3582</v>
      </c>
      <c r="E2433" t="s">
        <v>45</v>
      </c>
      <c r="F2433" t="s">
        <v>1272</v>
      </c>
      <c r="G2433">
        <v>1</v>
      </c>
      <c r="H2433">
        <v>18</v>
      </c>
    </row>
    <row r="2434" spans="1:8">
      <c r="A2434">
        <v>2433</v>
      </c>
      <c r="B2434">
        <v>66</v>
      </c>
      <c r="C2434" t="s">
        <v>191</v>
      </c>
      <c r="D2434" t="s">
        <v>3583</v>
      </c>
      <c r="E2434" t="s">
        <v>3706</v>
      </c>
      <c r="F2434" t="s">
        <v>50</v>
      </c>
      <c r="G2434">
        <v>1</v>
      </c>
      <c r="H2434">
        <v>96</v>
      </c>
    </row>
    <row r="2435" spans="1:8">
      <c r="A2435">
        <v>2434</v>
      </c>
      <c r="B2435">
        <v>66</v>
      </c>
      <c r="C2435" t="s">
        <v>191</v>
      </c>
      <c r="D2435" t="s">
        <v>3583</v>
      </c>
      <c r="E2435" t="s">
        <v>3706</v>
      </c>
      <c r="F2435" t="s">
        <v>52</v>
      </c>
      <c r="G2435">
        <v>1</v>
      </c>
      <c r="H2435">
        <v>96</v>
      </c>
    </row>
    <row r="2436" spans="1:8">
      <c r="A2436">
        <v>2435</v>
      </c>
      <c r="B2436">
        <v>66</v>
      </c>
      <c r="C2436" t="s">
        <v>191</v>
      </c>
      <c r="D2436" t="s">
        <v>3583</v>
      </c>
      <c r="E2436" t="s">
        <v>1280</v>
      </c>
      <c r="F2436" t="s">
        <v>49</v>
      </c>
      <c r="G2436">
        <v>5</v>
      </c>
      <c r="H2436">
        <v>96</v>
      </c>
    </row>
    <row r="2437" spans="1:8">
      <c r="A2437">
        <v>2436</v>
      </c>
      <c r="B2437">
        <v>66</v>
      </c>
      <c r="C2437" t="s">
        <v>191</v>
      </c>
      <c r="D2437" t="s">
        <v>3583</v>
      </c>
      <c r="E2437" t="s">
        <v>1280</v>
      </c>
      <c r="F2437" t="s">
        <v>50</v>
      </c>
      <c r="G2437">
        <v>3</v>
      </c>
      <c r="H2437">
        <v>96</v>
      </c>
    </row>
    <row r="2438" spans="1:8">
      <c r="A2438">
        <v>2437</v>
      </c>
      <c r="B2438">
        <v>66</v>
      </c>
      <c r="C2438" t="s">
        <v>191</v>
      </c>
      <c r="D2438" t="s">
        <v>3583</v>
      </c>
      <c r="E2438" t="s">
        <v>1280</v>
      </c>
      <c r="F2438" t="s">
        <v>51</v>
      </c>
      <c r="G2438">
        <v>2</v>
      </c>
      <c r="H2438">
        <v>96</v>
      </c>
    </row>
    <row r="2439" spans="1:8">
      <c r="A2439">
        <v>2438</v>
      </c>
      <c r="B2439">
        <v>66</v>
      </c>
      <c r="C2439" t="s">
        <v>191</v>
      </c>
      <c r="D2439" t="s">
        <v>3583</v>
      </c>
      <c r="E2439" t="s">
        <v>1280</v>
      </c>
      <c r="F2439" t="s">
        <v>52</v>
      </c>
      <c r="G2439">
        <v>12</v>
      </c>
      <c r="H2439">
        <v>96</v>
      </c>
    </row>
    <row r="2440" spans="1:8">
      <c r="A2440">
        <v>2439</v>
      </c>
      <c r="B2440">
        <v>66</v>
      </c>
      <c r="C2440" t="s">
        <v>191</v>
      </c>
      <c r="D2440" t="s">
        <v>3583</v>
      </c>
      <c r="E2440" t="s">
        <v>1280</v>
      </c>
      <c r="F2440" t="s">
        <v>1272</v>
      </c>
      <c r="G2440">
        <v>8</v>
      </c>
      <c r="H2440">
        <v>96</v>
      </c>
    </row>
    <row r="2441" spans="1:8">
      <c r="A2441">
        <v>2440</v>
      </c>
      <c r="B2441">
        <v>66</v>
      </c>
      <c r="C2441" t="s">
        <v>191</v>
      </c>
      <c r="D2441" t="s">
        <v>3583</v>
      </c>
      <c r="E2441" t="s">
        <v>1281</v>
      </c>
      <c r="F2441" t="s">
        <v>52</v>
      </c>
      <c r="G2441">
        <v>5</v>
      </c>
      <c r="H2441">
        <v>96</v>
      </c>
    </row>
    <row r="2442" spans="1:8">
      <c r="A2442">
        <v>2441</v>
      </c>
      <c r="B2442">
        <v>66</v>
      </c>
      <c r="C2442" t="s">
        <v>191</v>
      </c>
      <c r="D2442" t="s">
        <v>3583</v>
      </c>
      <c r="E2442" t="s">
        <v>1281</v>
      </c>
      <c r="F2442" t="s">
        <v>1272</v>
      </c>
      <c r="G2442">
        <v>59</v>
      </c>
      <c r="H2442">
        <v>96</v>
      </c>
    </row>
    <row r="2443" spans="1:8">
      <c r="A2443">
        <v>2442</v>
      </c>
      <c r="B2443">
        <v>66</v>
      </c>
      <c r="C2443" t="s">
        <v>191</v>
      </c>
      <c r="D2443" t="s">
        <v>3584</v>
      </c>
      <c r="E2443" t="s">
        <v>1280</v>
      </c>
      <c r="F2443" t="s">
        <v>48</v>
      </c>
      <c r="G2443">
        <v>1</v>
      </c>
      <c r="H2443">
        <v>29</v>
      </c>
    </row>
    <row r="2444" spans="1:8">
      <c r="A2444">
        <v>2443</v>
      </c>
      <c r="B2444">
        <v>66</v>
      </c>
      <c r="C2444" t="s">
        <v>191</v>
      </c>
      <c r="D2444" t="s">
        <v>3584</v>
      </c>
      <c r="E2444" t="s">
        <v>1280</v>
      </c>
      <c r="F2444" t="s">
        <v>49</v>
      </c>
      <c r="G2444">
        <v>1</v>
      </c>
      <c r="H2444">
        <v>29</v>
      </c>
    </row>
    <row r="2445" spans="1:8">
      <c r="A2445">
        <v>2444</v>
      </c>
      <c r="B2445">
        <v>66</v>
      </c>
      <c r="C2445" t="s">
        <v>191</v>
      </c>
      <c r="D2445" t="s">
        <v>3584</v>
      </c>
      <c r="E2445" t="s">
        <v>1280</v>
      </c>
      <c r="F2445" t="s">
        <v>50</v>
      </c>
      <c r="G2445">
        <v>2</v>
      </c>
      <c r="H2445">
        <v>29</v>
      </c>
    </row>
    <row r="2446" spans="1:8">
      <c r="A2446">
        <v>2445</v>
      </c>
      <c r="B2446">
        <v>66</v>
      </c>
      <c r="C2446" t="s">
        <v>191</v>
      </c>
      <c r="D2446" t="s">
        <v>3584</v>
      </c>
      <c r="E2446" t="s">
        <v>1280</v>
      </c>
      <c r="F2446" t="s">
        <v>51</v>
      </c>
      <c r="G2446">
        <v>2</v>
      </c>
      <c r="H2446">
        <v>29</v>
      </c>
    </row>
    <row r="2447" spans="1:8">
      <c r="A2447">
        <v>2446</v>
      </c>
      <c r="B2447">
        <v>66</v>
      </c>
      <c r="C2447" t="s">
        <v>191</v>
      </c>
      <c r="D2447" t="s">
        <v>3584</v>
      </c>
      <c r="E2447" t="s">
        <v>1280</v>
      </c>
      <c r="F2447" t="s">
        <v>1272</v>
      </c>
      <c r="G2447">
        <v>2</v>
      </c>
      <c r="H2447">
        <v>29</v>
      </c>
    </row>
    <row r="2448" spans="1:8">
      <c r="A2448">
        <v>2447</v>
      </c>
      <c r="B2448">
        <v>66</v>
      </c>
      <c r="C2448" t="s">
        <v>191</v>
      </c>
      <c r="D2448" t="s">
        <v>3584</v>
      </c>
      <c r="E2448" t="s">
        <v>1281</v>
      </c>
      <c r="F2448" t="s">
        <v>52</v>
      </c>
      <c r="G2448">
        <v>6</v>
      </c>
      <c r="H2448">
        <v>29</v>
      </c>
    </row>
    <row r="2449" spans="1:8">
      <c r="A2449">
        <v>2448</v>
      </c>
      <c r="B2449">
        <v>66</v>
      </c>
      <c r="C2449" t="s">
        <v>191</v>
      </c>
      <c r="D2449" t="s">
        <v>3584</v>
      </c>
      <c r="E2449" t="s">
        <v>1281</v>
      </c>
      <c r="F2449" t="s">
        <v>1272</v>
      </c>
      <c r="G2449">
        <v>15</v>
      </c>
      <c r="H2449">
        <v>29</v>
      </c>
    </row>
    <row r="2450" spans="1:8">
      <c r="A2450">
        <v>2449</v>
      </c>
      <c r="B2450">
        <v>66</v>
      </c>
      <c r="C2450" t="s">
        <v>191</v>
      </c>
      <c r="D2450" t="s">
        <v>3585</v>
      </c>
      <c r="E2450" t="s">
        <v>3706</v>
      </c>
      <c r="F2450" t="s">
        <v>249</v>
      </c>
      <c r="G2450">
        <v>1138</v>
      </c>
      <c r="H2450">
        <v>16608</v>
      </c>
    </row>
    <row r="2451" spans="1:8">
      <c r="A2451">
        <v>2450</v>
      </c>
      <c r="B2451">
        <v>66</v>
      </c>
      <c r="C2451" t="s">
        <v>191</v>
      </c>
      <c r="D2451" t="s">
        <v>3585</v>
      </c>
      <c r="E2451" t="s">
        <v>3706</v>
      </c>
      <c r="F2451" t="s">
        <v>48</v>
      </c>
      <c r="G2451">
        <v>3</v>
      </c>
      <c r="H2451">
        <v>16608</v>
      </c>
    </row>
    <row r="2452" spans="1:8">
      <c r="A2452">
        <v>2451</v>
      </c>
      <c r="B2452">
        <v>66</v>
      </c>
      <c r="C2452" t="s">
        <v>191</v>
      </c>
      <c r="D2452" t="s">
        <v>3585</v>
      </c>
      <c r="E2452" t="s">
        <v>3706</v>
      </c>
      <c r="F2452" t="s">
        <v>49</v>
      </c>
      <c r="G2452">
        <v>10</v>
      </c>
      <c r="H2452">
        <v>16608</v>
      </c>
    </row>
    <row r="2453" spans="1:8">
      <c r="A2453">
        <v>2452</v>
      </c>
      <c r="B2453">
        <v>66</v>
      </c>
      <c r="C2453" t="s">
        <v>191</v>
      </c>
      <c r="D2453" t="s">
        <v>3585</v>
      </c>
      <c r="E2453" t="s">
        <v>3706</v>
      </c>
      <c r="F2453" t="s">
        <v>50</v>
      </c>
      <c r="G2453">
        <v>7</v>
      </c>
      <c r="H2453">
        <v>16608</v>
      </c>
    </row>
    <row r="2454" spans="1:8">
      <c r="A2454">
        <v>2453</v>
      </c>
      <c r="B2454">
        <v>66</v>
      </c>
      <c r="C2454" t="s">
        <v>191</v>
      </c>
      <c r="D2454" t="s">
        <v>3585</v>
      </c>
      <c r="E2454" t="s">
        <v>3706</v>
      </c>
      <c r="F2454" t="s">
        <v>51</v>
      </c>
      <c r="G2454">
        <v>3</v>
      </c>
      <c r="H2454">
        <v>16608</v>
      </c>
    </row>
    <row r="2455" spans="1:8">
      <c r="A2455">
        <v>2454</v>
      </c>
      <c r="B2455">
        <v>66</v>
      </c>
      <c r="C2455" t="s">
        <v>191</v>
      </c>
      <c r="D2455" t="s">
        <v>3585</v>
      </c>
      <c r="E2455" t="s">
        <v>3706</v>
      </c>
      <c r="F2455" t="s">
        <v>52</v>
      </c>
      <c r="G2455">
        <v>9</v>
      </c>
      <c r="H2455">
        <v>16608</v>
      </c>
    </row>
    <row r="2456" spans="1:8">
      <c r="A2456">
        <v>2455</v>
      </c>
      <c r="B2456">
        <v>66</v>
      </c>
      <c r="C2456" t="s">
        <v>191</v>
      </c>
      <c r="D2456" t="s">
        <v>3585</v>
      </c>
      <c r="E2456" t="s">
        <v>3706</v>
      </c>
      <c r="F2456" t="s">
        <v>1272</v>
      </c>
      <c r="G2456">
        <v>33</v>
      </c>
      <c r="H2456">
        <v>16608</v>
      </c>
    </row>
    <row r="2457" spans="1:8">
      <c r="A2457">
        <v>2456</v>
      </c>
      <c r="B2457">
        <v>66</v>
      </c>
      <c r="C2457" t="s">
        <v>191</v>
      </c>
      <c r="D2457" t="s">
        <v>3585</v>
      </c>
      <c r="E2457" t="s">
        <v>1280</v>
      </c>
      <c r="F2457" t="s">
        <v>48</v>
      </c>
      <c r="G2457">
        <v>419</v>
      </c>
      <c r="H2457">
        <v>16608</v>
      </c>
    </row>
    <row r="2458" spans="1:8">
      <c r="A2458">
        <v>2457</v>
      </c>
      <c r="B2458">
        <v>66</v>
      </c>
      <c r="C2458" t="s">
        <v>191</v>
      </c>
      <c r="D2458" t="s">
        <v>3585</v>
      </c>
      <c r="E2458" t="s">
        <v>1280</v>
      </c>
      <c r="F2458" t="s">
        <v>49</v>
      </c>
      <c r="G2458">
        <v>1294</v>
      </c>
      <c r="H2458">
        <v>16608</v>
      </c>
    </row>
    <row r="2459" spans="1:8">
      <c r="A2459">
        <v>2458</v>
      </c>
      <c r="B2459">
        <v>66</v>
      </c>
      <c r="C2459" t="s">
        <v>191</v>
      </c>
      <c r="D2459" t="s">
        <v>3585</v>
      </c>
      <c r="E2459" t="s">
        <v>1280</v>
      </c>
      <c r="F2459" t="s">
        <v>50</v>
      </c>
      <c r="G2459">
        <v>1062</v>
      </c>
      <c r="H2459">
        <v>16608</v>
      </c>
    </row>
    <row r="2460" spans="1:8">
      <c r="A2460">
        <v>2459</v>
      </c>
      <c r="B2460">
        <v>66</v>
      </c>
      <c r="C2460" t="s">
        <v>191</v>
      </c>
      <c r="D2460" t="s">
        <v>3585</v>
      </c>
      <c r="E2460" t="s">
        <v>1280</v>
      </c>
      <c r="F2460" t="s">
        <v>51</v>
      </c>
      <c r="G2460">
        <v>570</v>
      </c>
      <c r="H2460">
        <v>16608</v>
      </c>
    </row>
    <row r="2461" spans="1:8">
      <c r="A2461">
        <v>2460</v>
      </c>
      <c r="B2461">
        <v>66</v>
      </c>
      <c r="C2461" t="s">
        <v>191</v>
      </c>
      <c r="D2461" t="s">
        <v>3585</v>
      </c>
      <c r="E2461" t="s">
        <v>1280</v>
      </c>
      <c r="F2461" t="s">
        <v>52</v>
      </c>
      <c r="G2461">
        <v>960</v>
      </c>
      <c r="H2461">
        <v>16608</v>
      </c>
    </row>
    <row r="2462" spans="1:8">
      <c r="A2462">
        <v>2461</v>
      </c>
      <c r="B2462">
        <v>66</v>
      </c>
      <c r="C2462" t="s">
        <v>191</v>
      </c>
      <c r="D2462" t="s">
        <v>3585</v>
      </c>
      <c r="E2462" t="s">
        <v>1280</v>
      </c>
      <c r="F2462" t="s">
        <v>1272</v>
      </c>
      <c r="G2462">
        <v>952</v>
      </c>
      <c r="H2462">
        <v>16608</v>
      </c>
    </row>
    <row r="2463" spans="1:8">
      <c r="A2463">
        <v>2462</v>
      </c>
      <c r="B2463">
        <v>66</v>
      </c>
      <c r="C2463" t="s">
        <v>191</v>
      </c>
      <c r="D2463" t="s">
        <v>3585</v>
      </c>
      <c r="E2463" t="s">
        <v>1281</v>
      </c>
      <c r="F2463" t="s">
        <v>48</v>
      </c>
      <c r="G2463">
        <v>31</v>
      </c>
      <c r="H2463">
        <v>16608</v>
      </c>
    </row>
    <row r="2464" spans="1:8">
      <c r="A2464">
        <v>2463</v>
      </c>
      <c r="B2464">
        <v>66</v>
      </c>
      <c r="C2464" t="s">
        <v>191</v>
      </c>
      <c r="D2464" t="s">
        <v>3585</v>
      </c>
      <c r="E2464" t="s">
        <v>1281</v>
      </c>
      <c r="F2464" t="s">
        <v>49</v>
      </c>
      <c r="G2464">
        <v>36</v>
      </c>
      <c r="H2464">
        <v>16608</v>
      </c>
    </row>
    <row r="2465" spans="1:8">
      <c r="A2465">
        <v>2464</v>
      </c>
      <c r="B2465">
        <v>66</v>
      </c>
      <c r="C2465" t="s">
        <v>191</v>
      </c>
      <c r="D2465" t="s">
        <v>3585</v>
      </c>
      <c r="E2465" t="s">
        <v>1281</v>
      </c>
      <c r="F2465" t="s">
        <v>50</v>
      </c>
      <c r="G2465">
        <v>66</v>
      </c>
      <c r="H2465">
        <v>16608</v>
      </c>
    </row>
    <row r="2466" spans="1:8">
      <c r="A2466">
        <v>2465</v>
      </c>
      <c r="B2466">
        <v>66</v>
      </c>
      <c r="C2466" t="s">
        <v>191</v>
      </c>
      <c r="D2466" t="s">
        <v>3585</v>
      </c>
      <c r="E2466" t="s">
        <v>1281</v>
      </c>
      <c r="F2466" t="s">
        <v>51</v>
      </c>
      <c r="G2466">
        <v>106</v>
      </c>
      <c r="H2466">
        <v>16608</v>
      </c>
    </row>
    <row r="2467" spans="1:8">
      <c r="A2467">
        <v>2466</v>
      </c>
      <c r="B2467">
        <v>66</v>
      </c>
      <c r="C2467" t="s">
        <v>191</v>
      </c>
      <c r="D2467" t="s">
        <v>3585</v>
      </c>
      <c r="E2467" t="s">
        <v>1281</v>
      </c>
      <c r="F2467" t="s">
        <v>52</v>
      </c>
      <c r="G2467">
        <v>1392</v>
      </c>
      <c r="H2467">
        <v>16608</v>
      </c>
    </row>
    <row r="2468" spans="1:8">
      <c r="A2468">
        <v>2467</v>
      </c>
      <c r="B2468">
        <v>66</v>
      </c>
      <c r="C2468" t="s">
        <v>191</v>
      </c>
      <c r="D2468" t="s">
        <v>3585</v>
      </c>
      <c r="E2468" t="s">
        <v>1281</v>
      </c>
      <c r="F2468" t="s">
        <v>1272</v>
      </c>
      <c r="G2468">
        <v>8436</v>
      </c>
      <c r="H2468">
        <v>16608</v>
      </c>
    </row>
    <row r="2469" spans="1:8">
      <c r="A2469">
        <v>2468</v>
      </c>
      <c r="B2469">
        <v>66</v>
      </c>
      <c r="C2469" t="s">
        <v>191</v>
      </c>
      <c r="D2469" t="s">
        <v>3585</v>
      </c>
      <c r="E2469" t="s">
        <v>45</v>
      </c>
      <c r="F2469" t="s">
        <v>48</v>
      </c>
      <c r="G2469">
        <v>48</v>
      </c>
      <c r="H2469">
        <v>16608</v>
      </c>
    </row>
    <row r="2470" spans="1:8">
      <c r="A2470">
        <v>2469</v>
      </c>
      <c r="B2470">
        <v>66</v>
      </c>
      <c r="C2470" t="s">
        <v>191</v>
      </c>
      <c r="D2470" t="s">
        <v>3585</v>
      </c>
      <c r="E2470" t="s">
        <v>45</v>
      </c>
      <c r="F2470" t="s">
        <v>49</v>
      </c>
      <c r="G2470">
        <v>2</v>
      </c>
      <c r="H2470">
        <v>16608</v>
      </c>
    </row>
    <row r="2471" spans="1:8">
      <c r="A2471">
        <v>2470</v>
      </c>
      <c r="B2471">
        <v>66</v>
      </c>
      <c r="C2471" t="s">
        <v>191</v>
      </c>
      <c r="D2471" t="s">
        <v>3585</v>
      </c>
      <c r="E2471" t="s">
        <v>45</v>
      </c>
      <c r="F2471" t="s">
        <v>51</v>
      </c>
      <c r="G2471">
        <v>1</v>
      </c>
      <c r="H2471">
        <v>16608</v>
      </c>
    </row>
    <row r="2472" spans="1:8">
      <c r="A2472">
        <v>2471</v>
      </c>
      <c r="B2472">
        <v>66</v>
      </c>
      <c r="C2472" t="s">
        <v>191</v>
      </c>
      <c r="D2472" t="s">
        <v>3585</v>
      </c>
      <c r="E2472" t="s">
        <v>45</v>
      </c>
      <c r="F2472" t="s">
        <v>52</v>
      </c>
      <c r="G2472">
        <v>4</v>
      </c>
      <c r="H2472">
        <v>16608</v>
      </c>
    </row>
    <row r="2473" spans="1:8">
      <c r="A2473">
        <v>2472</v>
      </c>
      <c r="B2473">
        <v>66</v>
      </c>
      <c r="C2473" t="s">
        <v>191</v>
      </c>
      <c r="D2473" t="s">
        <v>3585</v>
      </c>
      <c r="E2473" t="s">
        <v>45</v>
      </c>
      <c r="F2473" t="s">
        <v>1272</v>
      </c>
      <c r="G2473">
        <v>26</v>
      </c>
      <c r="H2473">
        <v>16608</v>
      </c>
    </row>
    <row r="2474" spans="1:8">
      <c r="A2474">
        <v>2473</v>
      </c>
      <c r="B2474">
        <v>66</v>
      </c>
      <c r="C2474" t="s">
        <v>191</v>
      </c>
      <c r="D2474" t="s">
        <v>3586</v>
      </c>
      <c r="E2474" t="s">
        <v>3706</v>
      </c>
      <c r="F2474" t="s">
        <v>249</v>
      </c>
      <c r="G2474">
        <v>41696</v>
      </c>
      <c r="H2474">
        <v>786314</v>
      </c>
    </row>
    <row r="2475" spans="1:8">
      <c r="A2475">
        <v>2474</v>
      </c>
      <c r="B2475">
        <v>66</v>
      </c>
      <c r="C2475" t="s">
        <v>191</v>
      </c>
      <c r="D2475" t="s">
        <v>3586</v>
      </c>
      <c r="E2475" t="s">
        <v>3706</v>
      </c>
      <c r="F2475" t="s">
        <v>48</v>
      </c>
      <c r="G2475">
        <v>30</v>
      </c>
      <c r="H2475">
        <v>786314</v>
      </c>
    </row>
    <row r="2476" spans="1:8">
      <c r="A2476">
        <v>2475</v>
      </c>
      <c r="B2476">
        <v>66</v>
      </c>
      <c r="C2476" t="s">
        <v>191</v>
      </c>
      <c r="D2476" t="s">
        <v>3586</v>
      </c>
      <c r="E2476" t="s">
        <v>3706</v>
      </c>
      <c r="F2476" t="s">
        <v>49</v>
      </c>
      <c r="G2476">
        <v>154</v>
      </c>
      <c r="H2476">
        <v>786314</v>
      </c>
    </row>
    <row r="2477" spans="1:8">
      <c r="A2477">
        <v>2476</v>
      </c>
      <c r="B2477">
        <v>66</v>
      </c>
      <c r="C2477" t="s">
        <v>191</v>
      </c>
      <c r="D2477" t="s">
        <v>3586</v>
      </c>
      <c r="E2477" t="s">
        <v>3706</v>
      </c>
      <c r="F2477" t="s">
        <v>50</v>
      </c>
      <c r="G2477">
        <v>237</v>
      </c>
      <c r="H2477">
        <v>786314</v>
      </c>
    </row>
    <row r="2478" spans="1:8">
      <c r="A2478">
        <v>2477</v>
      </c>
      <c r="B2478">
        <v>66</v>
      </c>
      <c r="C2478" t="s">
        <v>191</v>
      </c>
      <c r="D2478" t="s">
        <v>3586</v>
      </c>
      <c r="E2478" t="s">
        <v>3706</v>
      </c>
      <c r="F2478" t="s">
        <v>51</v>
      </c>
      <c r="G2478">
        <v>160</v>
      </c>
      <c r="H2478">
        <v>786314</v>
      </c>
    </row>
    <row r="2479" spans="1:8">
      <c r="A2479">
        <v>2478</v>
      </c>
      <c r="B2479">
        <v>66</v>
      </c>
      <c r="C2479" t="s">
        <v>191</v>
      </c>
      <c r="D2479" t="s">
        <v>3586</v>
      </c>
      <c r="E2479" t="s">
        <v>3706</v>
      </c>
      <c r="F2479" t="s">
        <v>52</v>
      </c>
      <c r="G2479">
        <v>689</v>
      </c>
      <c r="H2479">
        <v>786314</v>
      </c>
    </row>
    <row r="2480" spans="1:8">
      <c r="A2480">
        <v>2479</v>
      </c>
      <c r="B2480">
        <v>66</v>
      </c>
      <c r="C2480" t="s">
        <v>191</v>
      </c>
      <c r="D2480" t="s">
        <v>3586</v>
      </c>
      <c r="E2480" t="s">
        <v>3706</v>
      </c>
      <c r="F2480" t="s">
        <v>1272</v>
      </c>
      <c r="G2480">
        <v>2623</v>
      </c>
      <c r="H2480">
        <v>786314</v>
      </c>
    </row>
    <row r="2481" spans="1:8">
      <c r="A2481">
        <v>2480</v>
      </c>
      <c r="B2481">
        <v>66</v>
      </c>
      <c r="C2481" t="s">
        <v>191</v>
      </c>
      <c r="D2481" t="s">
        <v>3586</v>
      </c>
      <c r="E2481" t="s">
        <v>1280</v>
      </c>
      <c r="F2481" t="s">
        <v>48</v>
      </c>
      <c r="G2481">
        <v>16428</v>
      </c>
      <c r="H2481">
        <v>786314</v>
      </c>
    </row>
    <row r="2482" spans="1:8">
      <c r="A2482">
        <v>2481</v>
      </c>
      <c r="B2482">
        <v>66</v>
      </c>
      <c r="C2482" t="s">
        <v>191</v>
      </c>
      <c r="D2482" t="s">
        <v>3586</v>
      </c>
      <c r="E2482" t="s">
        <v>1280</v>
      </c>
      <c r="F2482" t="s">
        <v>49</v>
      </c>
      <c r="G2482">
        <v>48874</v>
      </c>
      <c r="H2482">
        <v>786314</v>
      </c>
    </row>
    <row r="2483" spans="1:8">
      <c r="A2483">
        <v>2482</v>
      </c>
      <c r="B2483">
        <v>66</v>
      </c>
      <c r="C2483" t="s">
        <v>191</v>
      </c>
      <c r="D2483" t="s">
        <v>3586</v>
      </c>
      <c r="E2483" t="s">
        <v>1280</v>
      </c>
      <c r="F2483" t="s">
        <v>50</v>
      </c>
      <c r="G2483">
        <v>41735</v>
      </c>
      <c r="H2483">
        <v>786314</v>
      </c>
    </row>
    <row r="2484" spans="1:8">
      <c r="A2484">
        <v>2483</v>
      </c>
      <c r="B2484">
        <v>66</v>
      </c>
      <c r="C2484" t="s">
        <v>191</v>
      </c>
      <c r="D2484" t="s">
        <v>3586</v>
      </c>
      <c r="E2484" t="s">
        <v>1280</v>
      </c>
      <c r="F2484" t="s">
        <v>51</v>
      </c>
      <c r="G2484">
        <v>19411</v>
      </c>
      <c r="H2484">
        <v>786314</v>
      </c>
    </row>
    <row r="2485" spans="1:8">
      <c r="A2485">
        <v>2484</v>
      </c>
      <c r="B2485">
        <v>66</v>
      </c>
      <c r="C2485" t="s">
        <v>191</v>
      </c>
      <c r="D2485" t="s">
        <v>3586</v>
      </c>
      <c r="E2485" t="s">
        <v>1280</v>
      </c>
      <c r="F2485" t="s">
        <v>52</v>
      </c>
      <c r="G2485">
        <v>31487</v>
      </c>
      <c r="H2485">
        <v>786314</v>
      </c>
    </row>
    <row r="2486" spans="1:8">
      <c r="A2486">
        <v>2485</v>
      </c>
      <c r="B2486">
        <v>66</v>
      </c>
      <c r="C2486" t="s">
        <v>191</v>
      </c>
      <c r="D2486" t="s">
        <v>3586</v>
      </c>
      <c r="E2486" t="s">
        <v>1280</v>
      </c>
      <c r="F2486" t="s">
        <v>1272</v>
      </c>
      <c r="G2486">
        <v>30517</v>
      </c>
      <c r="H2486">
        <v>786314</v>
      </c>
    </row>
    <row r="2487" spans="1:8">
      <c r="A2487">
        <v>2486</v>
      </c>
      <c r="B2487">
        <v>66</v>
      </c>
      <c r="C2487" t="s">
        <v>191</v>
      </c>
      <c r="D2487" t="s">
        <v>3586</v>
      </c>
      <c r="E2487" t="s">
        <v>1281</v>
      </c>
      <c r="F2487" t="s">
        <v>48</v>
      </c>
      <c r="G2487">
        <v>1609</v>
      </c>
      <c r="H2487">
        <v>786314</v>
      </c>
    </row>
    <row r="2488" spans="1:8">
      <c r="A2488">
        <v>2487</v>
      </c>
      <c r="B2488">
        <v>66</v>
      </c>
      <c r="C2488" t="s">
        <v>191</v>
      </c>
      <c r="D2488" t="s">
        <v>3586</v>
      </c>
      <c r="E2488" t="s">
        <v>1281</v>
      </c>
      <c r="F2488" t="s">
        <v>49</v>
      </c>
      <c r="G2488">
        <v>2578</v>
      </c>
      <c r="H2488">
        <v>786314</v>
      </c>
    </row>
    <row r="2489" spans="1:8">
      <c r="A2489">
        <v>2488</v>
      </c>
      <c r="B2489">
        <v>66</v>
      </c>
      <c r="C2489" t="s">
        <v>191</v>
      </c>
      <c r="D2489" t="s">
        <v>3586</v>
      </c>
      <c r="E2489" t="s">
        <v>1281</v>
      </c>
      <c r="F2489" t="s">
        <v>50</v>
      </c>
      <c r="G2489">
        <v>3506</v>
      </c>
      <c r="H2489">
        <v>786314</v>
      </c>
    </row>
    <row r="2490" spans="1:8">
      <c r="A2490">
        <v>2489</v>
      </c>
      <c r="B2490">
        <v>66</v>
      </c>
      <c r="C2490" t="s">
        <v>191</v>
      </c>
      <c r="D2490" t="s">
        <v>3586</v>
      </c>
      <c r="E2490" t="s">
        <v>1281</v>
      </c>
      <c r="F2490" t="s">
        <v>51</v>
      </c>
      <c r="G2490">
        <v>5482</v>
      </c>
      <c r="H2490">
        <v>786314</v>
      </c>
    </row>
    <row r="2491" spans="1:8">
      <c r="A2491">
        <v>2490</v>
      </c>
      <c r="B2491">
        <v>66</v>
      </c>
      <c r="C2491" t="s">
        <v>191</v>
      </c>
      <c r="D2491" t="s">
        <v>3586</v>
      </c>
      <c r="E2491" t="s">
        <v>1281</v>
      </c>
      <c r="F2491" t="s">
        <v>52</v>
      </c>
      <c r="G2491">
        <v>58139</v>
      </c>
      <c r="H2491">
        <v>786314</v>
      </c>
    </row>
    <row r="2492" spans="1:8">
      <c r="A2492">
        <v>2491</v>
      </c>
      <c r="B2492">
        <v>66</v>
      </c>
      <c r="C2492" t="s">
        <v>191</v>
      </c>
      <c r="D2492" t="s">
        <v>3586</v>
      </c>
      <c r="E2492" t="s">
        <v>1281</v>
      </c>
      <c r="F2492" t="s">
        <v>1272</v>
      </c>
      <c r="G2492">
        <v>479745</v>
      </c>
      <c r="H2492">
        <v>786314</v>
      </c>
    </row>
    <row r="2493" spans="1:8">
      <c r="A2493">
        <v>2492</v>
      </c>
      <c r="B2493">
        <v>66</v>
      </c>
      <c r="C2493" t="s">
        <v>191</v>
      </c>
      <c r="D2493" t="s">
        <v>3586</v>
      </c>
      <c r="E2493" t="s">
        <v>45</v>
      </c>
      <c r="F2493" t="s">
        <v>48</v>
      </c>
      <c r="G2493">
        <v>621</v>
      </c>
      <c r="H2493">
        <v>786314</v>
      </c>
    </row>
    <row r="2494" spans="1:8">
      <c r="A2494">
        <v>2493</v>
      </c>
      <c r="B2494">
        <v>66</v>
      </c>
      <c r="C2494" t="s">
        <v>191</v>
      </c>
      <c r="D2494" t="s">
        <v>3586</v>
      </c>
      <c r="E2494" t="s">
        <v>45</v>
      </c>
      <c r="F2494" t="s">
        <v>49</v>
      </c>
      <c r="G2494">
        <v>50</v>
      </c>
      <c r="H2494">
        <v>786314</v>
      </c>
    </row>
    <row r="2495" spans="1:8">
      <c r="A2495">
        <v>2494</v>
      </c>
      <c r="B2495">
        <v>66</v>
      </c>
      <c r="C2495" t="s">
        <v>191</v>
      </c>
      <c r="D2495" t="s">
        <v>3586</v>
      </c>
      <c r="E2495" t="s">
        <v>45</v>
      </c>
      <c r="F2495" t="s">
        <v>50</v>
      </c>
      <c r="G2495">
        <v>17</v>
      </c>
      <c r="H2495">
        <v>786314</v>
      </c>
    </row>
    <row r="2496" spans="1:8">
      <c r="A2496">
        <v>2495</v>
      </c>
      <c r="B2496">
        <v>66</v>
      </c>
      <c r="C2496" t="s">
        <v>191</v>
      </c>
      <c r="D2496" t="s">
        <v>3586</v>
      </c>
      <c r="E2496" t="s">
        <v>45</v>
      </c>
      <c r="F2496" t="s">
        <v>51</v>
      </c>
      <c r="G2496">
        <v>10</v>
      </c>
      <c r="H2496">
        <v>786314</v>
      </c>
    </row>
    <row r="2497" spans="1:8">
      <c r="A2497">
        <v>2496</v>
      </c>
      <c r="B2497">
        <v>66</v>
      </c>
      <c r="C2497" t="s">
        <v>191</v>
      </c>
      <c r="D2497" t="s">
        <v>3586</v>
      </c>
      <c r="E2497" t="s">
        <v>45</v>
      </c>
      <c r="F2497" t="s">
        <v>52</v>
      </c>
      <c r="G2497">
        <v>57</v>
      </c>
      <c r="H2497">
        <v>786314</v>
      </c>
    </row>
    <row r="2498" spans="1:8">
      <c r="A2498">
        <v>2497</v>
      </c>
      <c r="B2498">
        <v>66</v>
      </c>
      <c r="C2498" t="s">
        <v>191</v>
      </c>
      <c r="D2498" t="s">
        <v>3586</v>
      </c>
      <c r="E2498" t="s">
        <v>45</v>
      </c>
      <c r="F2498" t="s">
        <v>1272</v>
      </c>
      <c r="G2498">
        <v>459</v>
      </c>
      <c r="H2498">
        <v>786314</v>
      </c>
    </row>
    <row r="2499" spans="1:8">
      <c r="A2499">
        <v>2498</v>
      </c>
      <c r="B2499">
        <v>66</v>
      </c>
      <c r="C2499" t="s">
        <v>191</v>
      </c>
      <c r="D2499" t="s">
        <v>45</v>
      </c>
      <c r="E2499" t="s">
        <v>3706</v>
      </c>
      <c r="F2499" t="s">
        <v>249</v>
      </c>
      <c r="G2499">
        <v>249</v>
      </c>
    </row>
    <row r="2500" spans="1:8">
      <c r="A2500">
        <v>2499</v>
      </c>
      <c r="B2500">
        <v>66</v>
      </c>
      <c r="C2500" t="s">
        <v>191</v>
      </c>
      <c r="D2500" t="s">
        <v>45</v>
      </c>
      <c r="E2500" t="s">
        <v>3706</v>
      </c>
      <c r="F2500" t="s">
        <v>49</v>
      </c>
      <c r="G2500">
        <v>2</v>
      </c>
    </row>
    <row r="2501" spans="1:8">
      <c r="A2501">
        <v>2500</v>
      </c>
      <c r="B2501">
        <v>66</v>
      </c>
      <c r="C2501" t="s">
        <v>191</v>
      </c>
      <c r="D2501" t="s">
        <v>45</v>
      </c>
      <c r="E2501" t="s">
        <v>3706</v>
      </c>
      <c r="F2501" t="s">
        <v>50</v>
      </c>
      <c r="G2501">
        <v>10</v>
      </c>
    </row>
    <row r="2502" spans="1:8">
      <c r="A2502">
        <v>2501</v>
      </c>
      <c r="B2502">
        <v>66</v>
      </c>
      <c r="C2502" t="s">
        <v>191</v>
      </c>
      <c r="D2502" t="s">
        <v>45</v>
      </c>
      <c r="E2502" t="s">
        <v>3706</v>
      </c>
      <c r="F2502" t="s">
        <v>51</v>
      </c>
      <c r="G2502">
        <v>16</v>
      </c>
    </row>
    <row r="2503" spans="1:8">
      <c r="A2503">
        <v>2502</v>
      </c>
      <c r="B2503">
        <v>66</v>
      </c>
      <c r="C2503" t="s">
        <v>191</v>
      </c>
      <c r="D2503" t="s">
        <v>45</v>
      </c>
      <c r="E2503" t="s">
        <v>3706</v>
      </c>
      <c r="F2503" t="s">
        <v>52</v>
      </c>
      <c r="G2503">
        <v>418</v>
      </c>
    </row>
    <row r="2504" spans="1:8">
      <c r="A2504">
        <v>2503</v>
      </c>
      <c r="B2504">
        <v>66</v>
      </c>
      <c r="C2504" t="s">
        <v>191</v>
      </c>
      <c r="D2504" t="s">
        <v>45</v>
      </c>
      <c r="E2504" t="s">
        <v>3706</v>
      </c>
      <c r="F2504" t="s">
        <v>1272</v>
      </c>
      <c r="G2504">
        <v>63</v>
      </c>
    </row>
    <row r="2505" spans="1:8">
      <c r="A2505">
        <v>2504</v>
      </c>
      <c r="B2505">
        <v>66</v>
      </c>
      <c r="C2505" t="s">
        <v>191</v>
      </c>
      <c r="D2505" t="s">
        <v>45</v>
      </c>
      <c r="E2505" t="s">
        <v>1280</v>
      </c>
      <c r="F2505" t="s">
        <v>48</v>
      </c>
      <c r="G2505">
        <v>4</v>
      </c>
    </row>
    <row r="2506" spans="1:8">
      <c r="A2506">
        <v>2505</v>
      </c>
      <c r="B2506">
        <v>66</v>
      </c>
      <c r="C2506" t="s">
        <v>191</v>
      </c>
      <c r="D2506" t="s">
        <v>45</v>
      </c>
      <c r="E2506" t="s">
        <v>1280</v>
      </c>
      <c r="F2506" t="s">
        <v>49</v>
      </c>
      <c r="G2506">
        <v>21</v>
      </c>
    </row>
    <row r="2507" spans="1:8">
      <c r="A2507">
        <v>2506</v>
      </c>
      <c r="B2507">
        <v>66</v>
      </c>
      <c r="C2507" t="s">
        <v>191</v>
      </c>
      <c r="D2507" t="s">
        <v>45</v>
      </c>
      <c r="E2507" t="s">
        <v>1280</v>
      </c>
      <c r="F2507" t="s">
        <v>50</v>
      </c>
      <c r="G2507">
        <v>14</v>
      </c>
    </row>
    <row r="2508" spans="1:8">
      <c r="A2508">
        <v>2507</v>
      </c>
      <c r="B2508">
        <v>66</v>
      </c>
      <c r="C2508" t="s">
        <v>191</v>
      </c>
      <c r="D2508" t="s">
        <v>45</v>
      </c>
      <c r="E2508" t="s">
        <v>1280</v>
      </c>
      <c r="F2508" t="s">
        <v>51</v>
      </c>
      <c r="G2508">
        <v>10</v>
      </c>
    </row>
    <row r="2509" spans="1:8">
      <c r="A2509">
        <v>2508</v>
      </c>
      <c r="B2509">
        <v>66</v>
      </c>
      <c r="C2509" t="s">
        <v>191</v>
      </c>
      <c r="D2509" t="s">
        <v>45</v>
      </c>
      <c r="E2509" t="s">
        <v>1280</v>
      </c>
      <c r="F2509" t="s">
        <v>52</v>
      </c>
      <c r="G2509">
        <v>23</v>
      </c>
    </row>
    <row r="2510" spans="1:8">
      <c r="A2510">
        <v>2509</v>
      </c>
      <c r="B2510">
        <v>66</v>
      </c>
      <c r="C2510" t="s">
        <v>191</v>
      </c>
      <c r="D2510" t="s">
        <v>45</v>
      </c>
      <c r="E2510" t="s">
        <v>1280</v>
      </c>
      <c r="F2510" t="s">
        <v>1272</v>
      </c>
      <c r="G2510">
        <v>45</v>
      </c>
    </row>
    <row r="2511" spans="1:8">
      <c r="A2511">
        <v>2510</v>
      </c>
      <c r="B2511">
        <v>66</v>
      </c>
      <c r="C2511" t="s">
        <v>191</v>
      </c>
      <c r="D2511" t="s">
        <v>45</v>
      </c>
      <c r="E2511" t="s">
        <v>1281</v>
      </c>
      <c r="F2511" t="s">
        <v>48</v>
      </c>
      <c r="G2511">
        <v>2</v>
      </c>
    </row>
    <row r="2512" spans="1:8">
      <c r="A2512">
        <v>2511</v>
      </c>
      <c r="B2512">
        <v>66</v>
      </c>
      <c r="C2512" t="s">
        <v>191</v>
      </c>
      <c r="D2512" t="s">
        <v>45</v>
      </c>
      <c r="E2512" t="s">
        <v>1281</v>
      </c>
      <c r="F2512" t="s">
        <v>49</v>
      </c>
      <c r="G2512">
        <v>5</v>
      </c>
    </row>
    <row r="2513" spans="1:8">
      <c r="A2513">
        <v>2512</v>
      </c>
      <c r="B2513">
        <v>66</v>
      </c>
      <c r="C2513" t="s">
        <v>191</v>
      </c>
      <c r="D2513" t="s">
        <v>45</v>
      </c>
      <c r="E2513" t="s">
        <v>1281</v>
      </c>
      <c r="F2513" t="s">
        <v>50</v>
      </c>
      <c r="G2513">
        <v>5</v>
      </c>
    </row>
    <row r="2514" spans="1:8">
      <c r="A2514">
        <v>2513</v>
      </c>
      <c r="B2514">
        <v>66</v>
      </c>
      <c r="C2514" t="s">
        <v>191</v>
      </c>
      <c r="D2514" t="s">
        <v>45</v>
      </c>
      <c r="E2514" t="s">
        <v>1281</v>
      </c>
      <c r="F2514" t="s">
        <v>51</v>
      </c>
      <c r="G2514">
        <v>2</v>
      </c>
    </row>
    <row r="2515" spans="1:8">
      <c r="A2515">
        <v>2514</v>
      </c>
      <c r="B2515">
        <v>66</v>
      </c>
      <c r="C2515" t="s">
        <v>191</v>
      </c>
      <c r="D2515" t="s">
        <v>45</v>
      </c>
      <c r="E2515" t="s">
        <v>1281</v>
      </c>
      <c r="F2515" t="s">
        <v>52</v>
      </c>
      <c r="G2515">
        <v>25</v>
      </c>
    </row>
    <row r="2516" spans="1:8">
      <c r="A2516">
        <v>2515</v>
      </c>
      <c r="B2516">
        <v>66</v>
      </c>
      <c r="C2516" t="s">
        <v>191</v>
      </c>
      <c r="D2516" t="s">
        <v>45</v>
      </c>
      <c r="E2516" t="s">
        <v>1281</v>
      </c>
      <c r="F2516" t="s">
        <v>1272</v>
      </c>
      <c r="G2516">
        <v>336</v>
      </c>
    </row>
    <row r="2517" spans="1:8">
      <c r="A2517">
        <v>2516</v>
      </c>
      <c r="B2517">
        <v>66</v>
      </c>
      <c r="C2517" t="s">
        <v>191</v>
      </c>
      <c r="D2517" t="s">
        <v>45</v>
      </c>
      <c r="E2517" t="s">
        <v>45</v>
      </c>
      <c r="F2517" t="s">
        <v>48</v>
      </c>
      <c r="G2517">
        <v>90</v>
      </c>
    </row>
    <row r="2518" spans="1:8">
      <c r="A2518">
        <v>2517</v>
      </c>
      <c r="B2518">
        <v>66</v>
      </c>
      <c r="C2518" t="s">
        <v>191</v>
      </c>
      <c r="D2518" t="s">
        <v>45</v>
      </c>
      <c r="E2518" t="s">
        <v>45</v>
      </c>
      <c r="F2518" t="s">
        <v>49</v>
      </c>
      <c r="G2518">
        <v>232</v>
      </c>
    </row>
    <row r="2519" spans="1:8">
      <c r="A2519">
        <v>2518</v>
      </c>
      <c r="B2519">
        <v>66</v>
      </c>
      <c r="C2519" t="s">
        <v>191</v>
      </c>
      <c r="D2519" t="s">
        <v>45</v>
      </c>
      <c r="E2519" t="s">
        <v>45</v>
      </c>
      <c r="F2519" t="s">
        <v>50</v>
      </c>
      <c r="G2519">
        <v>236</v>
      </c>
    </row>
    <row r="2520" spans="1:8">
      <c r="A2520">
        <v>2519</v>
      </c>
      <c r="B2520">
        <v>66</v>
      </c>
      <c r="C2520" t="s">
        <v>191</v>
      </c>
      <c r="D2520" t="s">
        <v>45</v>
      </c>
      <c r="E2520" t="s">
        <v>45</v>
      </c>
      <c r="F2520" t="s">
        <v>51</v>
      </c>
      <c r="G2520">
        <v>124</v>
      </c>
    </row>
    <row r="2521" spans="1:8">
      <c r="A2521">
        <v>2520</v>
      </c>
      <c r="B2521">
        <v>66</v>
      </c>
      <c r="C2521" t="s">
        <v>191</v>
      </c>
      <c r="D2521" t="s">
        <v>45</v>
      </c>
      <c r="E2521" t="s">
        <v>45</v>
      </c>
      <c r="F2521" t="s">
        <v>52</v>
      </c>
      <c r="G2521">
        <v>864</v>
      </c>
    </row>
    <row r="2522" spans="1:8">
      <c r="A2522">
        <v>2521</v>
      </c>
      <c r="B2522">
        <v>66</v>
      </c>
      <c r="C2522" t="s">
        <v>191</v>
      </c>
      <c r="D2522" t="s">
        <v>45</v>
      </c>
      <c r="E2522" t="s">
        <v>45</v>
      </c>
      <c r="F2522" t="s">
        <v>1272</v>
      </c>
      <c r="G2522">
        <v>3827</v>
      </c>
    </row>
    <row r="2523" spans="1:8">
      <c r="A2523">
        <v>2522</v>
      </c>
      <c r="B2523">
        <v>68</v>
      </c>
      <c r="C2523" t="s">
        <v>192</v>
      </c>
      <c r="D2523" t="s">
        <v>1413</v>
      </c>
      <c r="E2523" t="s">
        <v>3706</v>
      </c>
      <c r="F2523" t="s">
        <v>249</v>
      </c>
      <c r="G2523">
        <v>97</v>
      </c>
      <c r="H2523">
        <v>1262</v>
      </c>
    </row>
    <row r="2524" spans="1:8">
      <c r="A2524">
        <v>2523</v>
      </c>
      <c r="B2524">
        <v>68</v>
      </c>
      <c r="C2524" t="s">
        <v>192</v>
      </c>
      <c r="D2524" t="s">
        <v>1413</v>
      </c>
      <c r="E2524" t="s">
        <v>3706</v>
      </c>
      <c r="F2524" t="s">
        <v>48</v>
      </c>
      <c r="G2524">
        <v>2</v>
      </c>
      <c r="H2524">
        <v>1262</v>
      </c>
    </row>
    <row r="2525" spans="1:8">
      <c r="A2525">
        <v>2524</v>
      </c>
      <c r="B2525">
        <v>68</v>
      </c>
      <c r="C2525" t="s">
        <v>192</v>
      </c>
      <c r="D2525" t="s">
        <v>1413</v>
      </c>
      <c r="E2525" t="s">
        <v>3706</v>
      </c>
      <c r="F2525" t="s">
        <v>49</v>
      </c>
      <c r="G2525">
        <v>1</v>
      </c>
      <c r="H2525">
        <v>1262</v>
      </c>
    </row>
    <row r="2526" spans="1:8">
      <c r="A2526">
        <v>2525</v>
      </c>
      <c r="B2526">
        <v>68</v>
      </c>
      <c r="C2526" t="s">
        <v>192</v>
      </c>
      <c r="D2526" t="s">
        <v>1413</v>
      </c>
      <c r="E2526" t="s">
        <v>3706</v>
      </c>
      <c r="F2526" t="s">
        <v>50</v>
      </c>
      <c r="G2526">
        <v>4</v>
      </c>
      <c r="H2526">
        <v>1262</v>
      </c>
    </row>
    <row r="2527" spans="1:8">
      <c r="A2527">
        <v>2526</v>
      </c>
      <c r="B2527">
        <v>68</v>
      </c>
      <c r="C2527" t="s">
        <v>192</v>
      </c>
      <c r="D2527" t="s">
        <v>1413</v>
      </c>
      <c r="E2527" t="s">
        <v>3706</v>
      </c>
      <c r="F2527" t="s">
        <v>51</v>
      </c>
      <c r="G2527">
        <v>3</v>
      </c>
      <c r="H2527">
        <v>1262</v>
      </c>
    </row>
    <row r="2528" spans="1:8">
      <c r="A2528">
        <v>2527</v>
      </c>
      <c r="B2528">
        <v>68</v>
      </c>
      <c r="C2528" t="s">
        <v>192</v>
      </c>
      <c r="D2528" t="s">
        <v>1413</v>
      </c>
      <c r="E2528" t="s">
        <v>3706</v>
      </c>
      <c r="F2528" t="s">
        <v>52</v>
      </c>
      <c r="G2528">
        <v>6</v>
      </c>
      <c r="H2528">
        <v>1262</v>
      </c>
    </row>
    <row r="2529" spans="1:8">
      <c r="A2529">
        <v>2528</v>
      </c>
      <c r="B2529">
        <v>68</v>
      </c>
      <c r="C2529" t="s">
        <v>192</v>
      </c>
      <c r="D2529" t="s">
        <v>1413</v>
      </c>
      <c r="E2529" t="s">
        <v>3706</v>
      </c>
      <c r="F2529" t="s">
        <v>1272</v>
      </c>
      <c r="G2529">
        <v>14</v>
      </c>
      <c r="H2529">
        <v>1262</v>
      </c>
    </row>
    <row r="2530" spans="1:8">
      <c r="A2530">
        <v>2529</v>
      </c>
      <c r="B2530">
        <v>68</v>
      </c>
      <c r="C2530" t="s">
        <v>192</v>
      </c>
      <c r="D2530" t="s">
        <v>1413</v>
      </c>
      <c r="E2530" t="s">
        <v>1280</v>
      </c>
      <c r="F2530" t="s">
        <v>48</v>
      </c>
      <c r="G2530">
        <v>27</v>
      </c>
      <c r="H2530">
        <v>1262</v>
      </c>
    </row>
    <row r="2531" spans="1:8">
      <c r="A2531">
        <v>2530</v>
      </c>
      <c r="B2531">
        <v>68</v>
      </c>
      <c r="C2531" t="s">
        <v>192</v>
      </c>
      <c r="D2531" t="s">
        <v>1413</v>
      </c>
      <c r="E2531" t="s">
        <v>1280</v>
      </c>
      <c r="F2531" t="s">
        <v>49</v>
      </c>
      <c r="G2531">
        <v>89</v>
      </c>
      <c r="H2531">
        <v>1262</v>
      </c>
    </row>
    <row r="2532" spans="1:8">
      <c r="A2532">
        <v>2531</v>
      </c>
      <c r="B2532">
        <v>68</v>
      </c>
      <c r="C2532" t="s">
        <v>192</v>
      </c>
      <c r="D2532" t="s">
        <v>1413</v>
      </c>
      <c r="E2532" t="s">
        <v>1280</v>
      </c>
      <c r="F2532" t="s">
        <v>50</v>
      </c>
      <c r="G2532">
        <v>83</v>
      </c>
      <c r="H2532">
        <v>1262</v>
      </c>
    </row>
    <row r="2533" spans="1:8">
      <c r="A2533">
        <v>2532</v>
      </c>
      <c r="B2533">
        <v>68</v>
      </c>
      <c r="C2533" t="s">
        <v>192</v>
      </c>
      <c r="D2533" t="s">
        <v>1413</v>
      </c>
      <c r="E2533" t="s">
        <v>1280</v>
      </c>
      <c r="F2533" t="s">
        <v>51</v>
      </c>
      <c r="G2533">
        <v>29</v>
      </c>
      <c r="H2533">
        <v>1262</v>
      </c>
    </row>
    <row r="2534" spans="1:8">
      <c r="A2534">
        <v>2533</v>
      </c>
      <c r="B2534">
        <v>68</v>
      </c>
      <c r="C2534" t="s">
        <v>192</v>
      </c>
      <c r="D2534" t="s">
        <v>1413</v>
      </c>
      <c r="E2534" t="s">
        <v>1280</v>
      </c>
      <c r="F2534" t="s">
        <v>52</v>
      </c>
      <c r="G2534">
        <v>39</v>
      </c>
      <c r="H2534">
        <v>1262</v>
      </c>
    </row>
    <row r="2535" spans="1:8">
      <c r="A2535">
        <v>2534</v>
      </c>
      <c r="B2535">
        <v>68</v>
      </c>
      <c r="C2535" t="s">
        <v>192</v>
      </c>
      <c r="D2535" t="s">
        <v>1413</v>
      </c>
      <c r="E2535" t="s">
        <v>1280</v>
      </c>
      <c r="F2535" t="s">
        <v>1272</v>
      </c>
      <c r="G2535">
        <v>51</v>
      </c>
      <c r="H2535">
        <v>1262</v>
      </c>
    </row>
    <row r="2536" spans="1:8">
      <c r="A2536">
        <v>2535</v>
      </c>
      <c r="B2536">
        <v>68</v>
      </c>
      <c r="C2536" t="s">
        <v>192</v>
      </c>
      <c r="D2536" t="s">
        <v>1413</v>
      </c>
      <c r="E2536" t="s">
        <v>1281</v>
      </c>
      <c r="F2536" t="s">
        <v>48</v>
      </c>
      <c r="G2536">
        <v>10</v>
      </c>
      <c r="H2536">
        <v>1262</v>
      </c>
    </row>
    <row r="2537" spans="1:8">
      <c r="A2537">
        <v>2536</v>
      </c>
      <c r="B2537">
        <v>68</v>
      </c>
      <c r="C2537" t="s">
        <v>192</v>
      </c>
      <c r="D2537" t="s">
        <v>1413</v>
      </c>
      <c r="E2537" t="s">
        <v>1281</v>
      </c>
      <c r="F2537" t="s">
        <v>49</v>
      </c>
      <c r="G2537">
        <v>12</v>
      </c>
      <c r="H2537">
        <v>1262</v>
      </c>
    </row>
    <row r="2538" spans="1:8">
      <c r="A2538">
        <v>2537</v>
      </c>
      <c r="B2538">
        <v>68</v>
      </c>
      <c r="C2538" t="s">
        <v>192</v>
      </c>
      <c r="D2538" t="s">
        <v>1413</v>
      </c>
      <c r="E2538" t="s">
        <v>1281</v>
      </c>
      <c r="F2538" t="s">
        <v>50</v>
      </c>
      <c r="G2538">
        <v>10</v>
      </c>
      <c r="H2538">
        <v>1262</v>
      </c>
    </row>
    <row r="2539" spans="1:8">
      <c r="A2539">
        <v>2538</v>
      </c>
      <c r="B2539">
        <v>68</v>
      </c>
      <c r="C2539" t="s">
        <v>192</v>
      </c>
      <c r="D2539" t="s">
        <v>1413</v>
      </c>
      <c r="E2539" t="s">
        <v>1281</v>
      </c>
      <c r="F2539" t="s">
        <v>51</v>
      </c>
      <c r="G2539">
        <v>29</v>
      </c>
      <c r="H2539">
        <v>1262</v>
      </c>
    </row>
    <row r="2540" spans="1:8">
      <c r="A2540">
        <v>2539</v>
      </c>
      <c r="B2540">
        <v>68</v>
      </c>
      <c r="C2540" t="s">
        <v>192</v>
      </c>
      <c r="D2540" t="s">
        <v>1413</v>
      </c>
      <c r="E2540" t="s">
        <v>1281</v>
      </c>
      <c r="F2540" t="s">
        <v>52</v>
      </c>
      <c r="G2540">
        <v>121</v>
      </c>
      <c r="H2540">
        <v>1262</v>
      </c>
    </row>
    <row r="2541" spans="1:8">
      <c r="A2541">
        <v>2540</v>
      </c>
      <c r="B2541">
        <v>68</v>
      </c>
      <c r="C2541" t="s">
        <v>192</v>
      </c>
      <c r="D2541" t="s">
        <v>1413</v>
      </c>
      <c r="E2541" t="s">
        <v>1281</v>
      </c>
      <c r="F2541" t="s">
        <v>1272</v>
      </c>
      <c r="G2541">
        <v>619</v>
      </c>
      <c r="H2541">
        <v>1262</v>
      </c>
    </row>
    <row r="2542" spans="1:8">
      <c r="A2542">
        <v>2541</v>
      </c>
      <c r="B2542">
        <v>68</v>
      </c>
      <c r="C2542" t="s">
        <v>192</v>
      </c>
      <c r="D2542" t="s">
        <v>1413</v>
      </c>
      <c r="E2542" t="s">
        <v>45</v>
      </c>
      <c r="F2542" t="s">
        <v>48</v>
      </c>
      <c r="G2542">
        <v>2</v>
      </c>
      <c r="H2542">
        <v>1262</v>
      </c>
    </row>
    <row r="2543" spans="1:8">
      <c r="A2543">
        <v>2542</v>
      </c>
      <c r="B2543">
        <v>68</v>
      </c>
      <c r="C2543" t="s">
        <v>192</v>
      </c>
      <c r="D2543" t="s">
        <v>1413</v>
      </c>
      <c r="E2543" t="s">
        <v>45</v>
      </c>
      <c r="F2543" t="s">
        <v>52</v>
      </c>
      <c r="G2543">
        <v>5</v>
      </c>
      <c r="H2543">
        <v>1262</v>
      </c>
    </row>
    <row r="2544" spans="1:8">
      <c r="A2544">
        <v>2543</v>
      </c>
      <c r="B2544">
        <v>68</v>
      </c>
      <c r="C2544" t="s">
        <v>192</v>
      </c>
      <c r="D2544" t="s">
        <v>1413</v>
      </c>
      <c r="E2544" t="s">
        <v>45</v>
      </c>
      <c r="F2544" t="s">
        <v>1272</v>
      </c>
      <c r="G2544">
        <v>9</v>
      </c>
      <c r="H2544">
        <v>1262</v>
      </c>
    </row>
    <row r="2545" spans="1:8">
      <c r="A2545">
        <v>2544</v>
      </c>
      <c r="B2545">
        <v>68</v>
      </c>
      <c r="C2545" t="s">
        <v>192</v>
      </c>
      <c r="D2545" t="s">
        <v>3582</v>
      </c>
      <c r="E2545" t="s">
        <v>3706</v>
      </c>
      <c r="F2545" t="s">
        <v>249</v>
      </c>
      <c r="G2545">
        <v>36</v>
      </c>
      <c r="H2545">
        <v>347</v>
      </c>
    </row>
    <row r="2546" spans="1:8">
      <c r="A2546">
        <v>2545</v>
      </c>
      <c r="B2546">
        <v>68</v>
      </c>
      <c r="C2546" t="s">
        <v>192</v>
      </c>
      <c r="D2546" t="s">
        <v>3582</v>
      </c>
      <c r="E2546" t="s">
        <v>1280</v>
      </c>
      <c r="F2546" t="s">
        <v>48</v>
      </c>
      <c r="G2546">
        <v>6</v>
      </c>
      <c r="H2546">
        <v>347</v>
      </c>
    </row>
    <row r="2547" spans="1:8">
      <c r="A2547">
        <v>2546</v>
      </c>
      <c r="B2547">
        <v>68</v>
      </c>
      <c r="C2547" t="s">
        <v>192</v>
      </c>
      <c r="D2547" t="s">
        <v>3582</v>
      </c>
      <c r="E2547" t="s">
        <v>1280</v>
      </c>
      <c r="F2547" t="s">
        <v>49</v>
      </c>
      <c r="G2547">
        <v>14</v>
      </c>
      <c r="H2547">
        <v>347</v>
      </c>
    </row>
    <row r="2548" spans="1:8">
      <c r="A2548">
        <v>2547</v>
      </c>
      <c r="B2548">
        <v>68</v>
      </c>
      <c r="C2548" t="s">
        <v>192</v>
      </c>
      <c r="D2548" t="s">
        <v>3582</v>
      </c>
      <c r="E2548" t="s">
        <v>1280</v>
      </c>
      <c r="F2548" t="s">
        <v>50</v>
      </c>
      <c r="G2548">
        <v>6</v>
      </c>
      <c r="H2548">
        <v>347</v>
      </c>
    </row>
    <row r="2549" spans="1:8">
      <c r="A2549">
        <v>2548</v>
      </c>
      <c r="B2549">
        <v>68</v>
      </c>
      <c r="C2549" t="s">
        <v>192</v>
      </c>
      <c r="D2549" t="s">
        <v>3582</v>
      </c>
      <c r="E2549" t="s">
        <v>1280</v>
      </c>
      <c r="F2549" t="s">
        <v>51</v>
      </c>
      <c r="G2549">
        <v>1</v>
      </c>
      <c r="H2549">
        <v>347</v>
      </c>
    </row>
    <row r="2550" spans="1:8">
      <c r="A2550">
        <v>2549</v>
      </c>
      <c r="B2550">
        <v>68</v>
      </c>
      <c r="C2550" t="s">
        <v>192</v>
      </c>
      <c r="D2550" t="s">
        <v>3582</v>
      </c>
      <c r="E2550" t="s">
        <v>1280</v>
      </c>
      <c r="F2550" t="s">
        <v>52</v>
      </c>
      <c r="G2550">
        <v>3</v>
      </c>
      <c r="H2550">
        <v>347</v>
      </c>
    </row>
    <row r="2551" spans="1:8">
      <c r="A2551">
        <v>2550</v>
      </c>
      <c r="B2551">
        <v>68</v>
      </c>
      <c r="C2551" t="s">
        <v>192</v>
      </c>
      <c r="D2551" t="s">
        <v>3582</v>
      </c>
      <c r="E2551" t="s">
        <v>1280</v>
      </c>
      <c r="F2551" t="s">
        <v>1272</v>
      </c>
      <c r="G2551">
        <v>11</v>
      </c>
      <c r="H2551">
        <v>347</v>
      </c>
    </row>
    <row r="2552" spans="1:8">
      <c r="A2552">
        <v>2551</v>
      </c>
      <c r="B2552">
        <v>68</v>
      </c>
      <c r="C2552" t="s">
        <v>192</v>
      </c>
      <c r="D2552" t="s">
        <v>3582</v>
      </c>
      <c r="E2552" t="s">
        <v>1281</v>
      </c>
      <c r="F2552" t="s">
        <v>48</v>
      </c>
      <c r="G2552">
        <v>5</v>
      </c>
      <c r="H2552">
        <v>347</v>
      </c>
    </row>
    <row r="2553" spans="1:8">
      <c r="A2553">
        <v>2552</v>
      </c>
      <c r="B2553">
        <v>68</v>
      </c>
      <c r="C2553" t="s">
        <v>192</v>
      </c>
      <c r="D2553" t="s">
        <v>3582</v>
      </c>
      <c r="E2553" t="s">
        <v>1281</v>
      </c>
      <c r="F2553" t="s">
        <v>49</v>
      </c>
      <c r="G2553">
        <v>18</v>
      </c>
      <c r="H2553">
        <v>347</v>
      </c>
    </row>
    <row r="2554" spans="1:8">
      <c r="A2554">
        <v>2553</v>
      </c>
      <c r="B2554">
        <v>68</v>
      </c>
      <c r="C2554" t="s">
        <v>192</v>
      </c>
      <c r="D2554" t="s">
        <v>3582</v>
      </c>
      <c r="E2554" t="s">
        <v>1281</v>
      </c>
      <c r="F2554" t="s">
        <v>50</v>
      </c>
      <c r="G2554">
        <v>24</v>
      </c>
      <c r="H2554">
        <v>347</v>
      </c>
    </row>
    <row r="2555" spans="1:8">
      <c r="A2555">
        <v>2554</v>
      </c>
      <c r="B2555">
        <v>68</v>
      </c>
      <c r="C2555" t="s">
        <v>192</v>
      </c>
      <c r="D2555" t="s">
        <v>3582</v>
      </c>
      <c r="E2555" t="s">
        <v>1281</v>
      </c>
      <c r="F2555" t="s">
        <v>51</v>
      </c>
      <c r="G2555">
        <v>10</v>
      </c>
      <c r="H2555">
        <v>347</v>
      </c>
    </row>
    <row r="2556" spans="1:8">
      <c r="A2556">
        <v>2555</v>
      </c>
      <c r="B2556">
        <v>68</v>
      </c>
      <c r="C2556" t="s">
        <v>192</v>
      </c>
      <c r="D2556" t="s">
        <v>3582</v>
      </c>
      <c r="E2556" t="s">
        <v>1281</v>
      </c>
      <c r="F2556" t="s">
        <v>52</v>
      </c>
      <c r="G2556">
        <v>28</v>
      </c>
      <c r="H2556">
        <v>347</v>
      </c>
    </row>
    <row r="2557" spans="1:8">
      <c r="A2557">
        <v>2556</v>
      </c>
      <c r="B2557">
        <v>68</v>
      </c>
      <c r="C2557" t="s">
        <v>192</v>
      </c>
      <c r="D2557" t="s">
        <v>3582</v>
      </c>
      <c r="E2557" t="s">
        <v>1281</v>
      </c>
      <c r="F2557" t="s">
        <v>1272</v>
      </c>
      <c r="G2557">
        <v>184</v>
      </c>
      <c r="H2557">
        <v>347</v>
      </c>
    </row>
    <row r="2558" spans="1:8">
      <c r="A2558">
        <v>2557</v>
      </c>
      <c r="B2558">
        <v>68</v>
      </c>
      <c r="C2558" t="s">
        <v>192</v>
      </c>
      <c r="D2558" t="s">
        <v>3582</v>
      </c>
      <c r="E2558" t="s">
        <v>45</v>
      </c>
      <c r="F2558" t="s">
        <v>1272</v>
      </c>
      <c r="G2558">
        <v>1</v>
      </c>
      <c r="H2558">
        <v>347</v>
      </c>
    </row>
    <row r="2559" spans="1:8">
      <c r="A2559">
        <v>2558</v>
      </c>
      <c r="B2559">
        <v>68</v>
      </c>
      <c r="C2559" t="s">
        <v>192</v>
      </c>
      <c r="D2559" t="s">
        <v>3583</v>
      </c>
      <c r="E2559" t="s">
        <v>3706</v>
      </c>
      <c r="F2559" t="s">
        <v>249</v>
      </c>
      <c r="G2559">
        <v>1</v>
      </c>
      <c r="H2559">
        <v>156</v>
      </c>
    </row>
    <row r="2560" spans="1:8">
      <c r="A2560">
        <v>2559</v>
      </c>
      <c r="B2560">
        <v>68</v>
      </c>
      <c r="C2560" t="s">
        <v>192</v>
      </c>
      <c r="D2560" t="s">
        <v>3583</v>
      </c>
      <c r="E2560" t="s">
        <v>3706</v>
      </c>
      <c r="F2560" t="s">
        <v>1272</v>
      </c>
      <c r="G2560">
        <v>6</v>
      </c>
      <c r="H2560">
        <v>156</v>
      </c>
    </row>
    <row r="2561" spans="1:8">
      <c r="A2561">
        <v>2560</v>
      </c>
      <c r="B2561">
        <v>68</v>
      </c>
      <c r="C2561" t="s">
        <v>192</v>
      </c>
      <c r="D2561" t="s">
        <v>3583</v>
      </c>
      <c r="E2561" t="s">
        <v>1280</v>
      </c>
      <c r="F2561" t="s">
        <v>48</v>
      </c>
      <c r="G2561">
        <v>2</v>
      </c>
      <c r="H2561">
        <v>156</v>
      </c>
    </row>
    <row r="2562" spans="1:8">
      <c r="A2562">
        <v>2561</v>
      </c>
      <c r="B2562">
        <v>68</v>
      </c>
      <c r="C2562" t="s">
        <v>192</v>
      </c>
      <c r="D2562" t="s">
        <v>3583</v>
      </c>
      <c r="E2562" t="s">
        <v>1280</v>
      </c>
      <c r="F2562" t="s">
        <v>49</v>
      </c>
      <c r="G2562">
        <v>11</v>
      </c>
      <c r="H2562">
        <v>156</v>
      </c>
    </row>
    <row r="2563" spans="1:8">
      <c r="A2563">
        <v>2562</v>
      </c>
      <c r="B2563">
        <v>68</v>
      </c>
      <c r="C2563" t="s">
        <v>192</v>
      </c>
      <c r="D2563" t="s">
        <v>3583</v>
      </c>
      <c r="E2563" t="s">
        <v>1280</v>
      </c>
      <c r="F2563" t="s">
        <v>50</v>
      </c>
      <c r="G2563">
        <v>10</v>
      </c>
      <c r="H2563">
        <v>156</v>
      </c>
    </row>
    <row r="2564" spans="1:8">
      <c r="A2564">
        <v>2563</v>
      </c>
      <c r="B2564">
        <v>68</v>
      </c>
      <c r="C2564" t="s">
        <v>192</v>
      </c>
      <c r="D2564" t="s">
        <v>3583</v>
      </c>
      <c r="E2564" t="s">
        <v>1280</v>
      </c>
      <c r="F2564" t="s">
        <v>51</v>
      </c>
      <c r="G2564">
        <v>4</v>
      </c>
      <c r="H2564">
        <v>156</v>
      </c>
    </row>
    <row r="2565" spans="1:8">
      <c r="A2565">
        <v>2564</v>
      </c>
      <c r="B2565">
        <v>68</v>
      </c>
      <c r="C2565" t="s">
        <v>192</v>
      </c>
      <c r="D2565" t="s">
        <v>3583</v>
      </c>
      <c r="E2565" t="s">
        <v>1280</v>
      </c>
      <c r="F2565" t="s">
        <v>52</v>
      </c>
      <c r="G2565">
        <v>10</v>
      </c>
      <c r="H2565">
        <v>156</v>
      </c>
    </row>
    <row r="2566" spans="1:8">
      <c r="A2566">
        <v>2565</v>
      </c>
      <c r="B2566">
        <v>68</v>
      </c>
      <c r="C2566" t="s">
        <v>192</v>
      </c>
      <c r="D2566" t="s">
        <v>3583</v>
      </c>
      <c r="E2566" t="s">
        <v>1280</v>
      </c>
      <c r="F2566" t="s">
        <v>1272</v>
      </c>
      <c r="G2566">
        <v>12</v>
      </c>
      <c r="H2566">
        <v>156</v>
      </c>
    </row>
    <row r="2567" spans="1:8">
      <c r="A2567">
        <v>2566</v>
      </c>
      <c r="B2567">
        <v>68</v>
      </c>
      <c r="C2567" t="s">
        <v>192</v>
      </c>
      <c r="D2567" t="s">
        <v>3583</v>
      </c>
      <c r="E2567" t="s">
        <v>1281</v>
      </c>
      <c r="F2567" t="s">
        <v>52</v>
      </c>
      <c r="G2567">
        <v>11</v>
      </c>
      <c r="H2567">
        <v>156</v>
      </c>
    </row>
    <row r="2568" spans="1:8">
      <c r="A2568">
        <v>2567</v>
      </c>
      <c r="B2568">
        <v>68</v>
      </c>
      <c r="C2568" t="s">
        <v>192</v>
      </c>
      <c r="D2568" t="s">
        <v>3583</v>
      </c>
      <c r="E2568" t="s">
        <v>1281</v>
      </c>
      <c r="F2568" t="s">
        <v>1272</v>
      </c>
      <c r="G2568">
        <v>86</v>
      </c>
      <c r="H2568">
        <v>156</v>
      </c>
    </row>
    <row r="2569" spans="1:8">
      <c r="A2569">
        <v>2568</v>
      </c>
      <c r="B2569">
        <v>68</v>
      </c>
      <c r="C2569" t="s">
        <v>192</v>
      </c>
      <c r="D2569" t="s">
        <v>3583</v>
      </c>
      <c r="E2569" t="s">
        <v>45</v>
      </c>
      <c r="F2569" t="s">
        <v>48</v>
      </c>
      <c r="G2569">
        <v>1</v>
      </c>
      <c r="H2569">
        <v>156</v>
      </c>
    </row>
    <row r="2570" spans="1:8">
      <c r="A2570">
        <v>2569</v>
      </c>
      <c r="B2570">
        <v>68</v>
      </c>
      <c r="C2570" t="s">
        <v>192</v>
      </c>
      <c r="D2570" t="s">
        <v>3583</v>
      </c>
      <c r="E2570" t="s">
        <v>45</v>
      </c>
      <c r="F2570" t="s">
        <v>1272</v>
      </c>
      <c r="G2570">
        <v>2</v>
      </c>
      <c r="H2570">
        <v>156</v>
      </c>
    </row>
    <row r="2571" spans="1:8">
      <c r="A2571">
        <v>2570</v>
      </c>
      <c r="B2571">
        <v>68</v>
      </c>
      <c r="C2571" t="s">
        <v>192</v>
      </c>
      <c r="D2571" t="s">
        <v>3584</v>
      </c>
      <c r="E2571" t="s">
        <v>3706</v>
      </c>
      <c r="F2571" t="s">
        <v>249</v>
      </c>
      <c r="G2571">
        <v>4</v>
      </c>
      <c r="H2571">
        <v>49</v>
      </c>
    </row>
    <row r="2572" spans="1:8">
      <c r="A2572">
        <v>2571</v>
      </c>
      <c r="B2572">
        <v>68</v>
      </c>
      <c r="C2572" t="s">
        <v>192</v>
      </c>
      <c r="D2572" t="s">
        <v>3584</v>
      </c>
      <c r="E2572" t="s">
        <v>1280</v>
      </c>
      <c r="F2572" t="s">
        <v>48</v>
      </c>
      <c r="G2572">
        <v>3</v>
      </c>
      <c r="H2572">
        <v>49</v>
      </c>
    </row>
    <row r="2573" spans="1:8">
      <c r="A2573">
        <v>2572</v>
      </c>
      <c r="B2573">
        <v>68</v>
      </c>
      <c r="C2573" t="s">
        <v>192</v>
      </c>
      <c r="D2573" t="s">
        <v>3584</v>
      </c>
      <c r="E2573" t="s">
        <v>1280</v>
      </c>
      <c r="F2573" t="s">
        <v>49</v>
      </c>
      <c r="G2573">
        <v>1</v>
      </c>
      <c r="H2573">
        <v>49</v>
      </c>
    </row>
    <row r="2574" spans="1:8">
      <c r="A2574">
        <v>2573</v>
      </c>
      <c r="B2574">
        <v>68</v>
      </c>
      <c r="C2574" t="s">
        <v>192</v>
      </c>
      <c r="D2574" t="s">
        <v>3584</v>
      </c>
      <c r="E2574" t="s">
        <v>1280</v>
      </c>
      <c r="F2574" t="s">
        <v>50</v>
      </c>
      <c r="G2574">
        <v>1</v>
      </c>
      <c r="H2574">
        <v>49</v>
      </c>
    </row>
    <row r="2575" spans="1:8">
      <c r="A2575">
        <v>2574</v>
      </c>
      <c r="B2575">
        <v>68</v>
      </c>
      <c r="C2575" t="s">
        <v>192</v>
      </c>
      <c r="D2575" t="s">
        <v>3584</v>
      </c>
      <c r="E2575" t="s">
        <v>1280</v>
      </c>
      <c r="F2575" t="s">
        <v>51</v>
      </c>
      <c r="G2575">
        <v>1</v>
      </c>
      <c r="H2575">
        <v>49</v>
      </c>
    </row>
    <row r="2576" spans="1:8">
      <c r="A2576">
        <v>2575</v>
      </c>
      <c r="B2576">
        <v>68</v>
      </c>
      <c r="C2576" t="s">
        <v>192</v>
      </c>
      <c r="D2576" t="s">
        <v>3584</v>
      </c>
      <c r="E2576" t="s">
        <v>1280</v>
      </c>
      <c r="F2576" t="s">
        <v>52</v>
      </c>
      <c r="G2576">
        <v>3</v>
      </c>
      <c r="H2576">
        <v>49</v>
      </c>
    </row>
    <row r="2577" spans="1:8">
      <c r="A2577">
        <v>2576</v>
      </c>
      <c r="B2577">
        <v>68</v>
      </c>
      <c r="C2577" t="s">
        <v>192</v>
      </c>
      <c r="D2577" t="s">
        <v>3584</v>
      </c>
      <c r="E2577" t="s">
        <v>1280</v>
      </c>
      <c r="F2577" t="s">
        <v>1272</v>
      </c>
      <c r="G2577">
        <v>3</v>
      </c>
      <c r="H2577">
        <v>49</v>
      </c>
    </row>
    <row r="2578" spans="1:8">
      <c r="A2578">
        <v>2577</v>
      </c>
      <c r="B2578">
        <v>68</v>
      </c>
      <c r="C2578" t="s">
        <v>192</v>
      </c>
      <c r="D2578" t="s">
        <v>3584</v>
      </c>
      <c r="E2578" t="s">
        <v>1281</v>
      </c>
      <c r="F2578" t="s">
        <v>51</v>
      </c>
      <c r="G2578">
        <v>1</v>
      </c>
      <c r="H2578">
        <v>49</v>
      </c>
    </row>
    <row r="2579" spans="1:8">
      <c r="A2579">
        <v>2578</v>
      </c>
      <c r="B2579">
        <v>68</v>
      </c>
      <c r="C2579" t="s">
        <v>192</v>
      </c>
      <c r="D2579" t="s">
        <v>3584</v>
      </c>
      <c r="E2579" t="s">
        <v>1281</v>
      </c>
      <c r="F2579" t="s">
        <v>52</v>
      </c>
      <c r="G2579">
        <v>4</v>
      </c>
      <c r="H2579">
        <v>49</v>
      </c>
    </row>
    <row r="2580" spans="1:8">
      <c r="A2580">
        <v>2579</v>
      </c>
      <c r="B2580">
        <v>68</v>
      </c>
      <c r="C2580" t="s">
        <v>192</v>
      </c>
      <c r="D2580" t="s">
        <v>3584</v>
      </c>
      <c r="E2580" t="s">
        <v>1281</v>
      </c>
      <c r="F2580" t="s">
        <v>1272</v>
      </c>
      <c r="G2580">
        <v>28</v>
      </c>
      <c r="H2580">
        <v>49</v>
      </c>
    </row>
    <row r="2581" spans="1:8">
      <c r="A2581">
        <v>2580</v>
      </c>
      <c r="B2581">
        <v>68</v>
      </c>
      <c r="C2581" t="s">
        <v>192</v>
      </c>
      <c r="D2581" t="s">
        <v>3585</v>
      </c>
      <c r="E2581" t="s">
        <v>3706</v>
      </c>
      <c r="F2581" t="s">
        <v>249</v>
      </c>
      <c r="G2581">
        <v>1276</v>
      </c>
      <c r="H2581">
        <v>22554</v>
      </c>
    </row>
    <row r="2582" spans="1:8">
      <c r="A2582">
        <v>2581</v>
      </c>
      <c r="B2582">
        <v>68</v>
      </c>
      <c r="C2582" t="s">
        <v>192</v>
      </c>
      <c r="D2582" t="s">
        <v>3585</v>
      </c>
      <c r="E2582" t="s">
        <v>3706</v>
      </c>
      <c r="F2582" t="s">
        <v>48</v>
      </c>
      <c r="G2582">
        <v>1</v>
      </c>
      <c r="H2582">
        <v>22554</v>
      </c>
    </row>
    <row r="2583" spans="1:8">
      <c r="A2583">
        <v>2582</v>
      </c>
      <c r="B2583">
        <v>68</v>
      </c>
      <c r="C2583" t="s">
        <v>192</v>
      </c>
      <c r="D2583" t="s">
        <v>3585</v>
      </c>
      <c r="E2583" t="s">
        <v>3706</v>
      </c>
      <c r="F2583" t="s">
        <v>49</v>
      </c>
      <c r="G2583">
        <v>1</v>
      </c>
      <c r="H2583">
        <v>22554</v>
      </c>
    </row>
    <row r="2584" spans="1:8">
      <c r="A2584">
        <v>2583</v>
      </c>
      <c r="B2584">
        <v>68</v>
      </c>
      <c r="C2584" t="s">
        <v>192</v>
      </c>
      <c r="D2584" t="s">
        <v>3585</v>
      </c>
      <c r="E2584" t="s">
        <v>3706</v>
      </c>
      <c r="F2584" t="s">
        <v>52</v>
      </c>
      <c r="G2584">
        <v>12</v>
      </c>
      <c r="H2584">
        <v>22554</v>
      </c>
    </row>
    <row r="2585" spans="1:8">
      <c r="A2585">
        <v>2584</v>
      </c>
      <c r="B2585">
        <v>68</v>
      </c>
      <c r="C2585" t="s">
        <v>192</v>
      </c>
      <c r="D2585" t="s">
        <v>3585</v>
      </c>
      <c r="E2585" t="s">
        <v>3706</v>
      </c>
      <c r="F2585" t="s">
        <v>1272</v>
      </c>
      <c r="G2585">
        <v>122</v>
      </c>
      <c r="H2585">
        <v>22554</v>
      </c>
    </row>
    <row r="2586" spans="1:8">
      <c r="A2586">
        <v>2585</v>
      </c>
      <c r="B2586">
        <v>68</v>
      </c>
      <c r="C2586" t="s">
        <v>192</v>
      </c>
      <c r="D2586" t="s">
        <v>3585</v>
      </c>
      <c r="E2586" t="s">
        <v>1280</v>
      </c>
      <c r="F2586" t="s">
        <v>48</v>
      </c>
      <c r="G2586">
        <v>477</v>
      </c>
      <c r="H2586">
        <v>22554</v>
      </c>
    </row>
    <row r="2587" spans="1:8">
      <c r="A2587">
        <v>2586</v>
      </c>
      <c r="B2587">
        <v>68</v>
      </c>
      <c r="C2587" t="s">
        <v>192</v>
      </c>
      <c r="D2587" t="s">
        <v>3585</v>
      </c>
      <c r="E2587" t="s">
        <v>1280</v>
      </c>
      <c r="F2587" t="s">
        <v>49</v>
      </c>
      <c r="G2587">
        <v>1585</v>
      </c>
      <c r="H2587">
        <v>22554</v>
      </c>
    </row>
    <row r="2588" spans="1:8">
      <c r="A2588">
        <v>2587</v>
      </c>
      <c r="B2588">
        <v>68</v>
      </c>
      <c r="C2588" t="s">
        <v>192</v>
      </c>
      <c r="D2588" t="s">
        <v>3585</v>
      </c>
      <c r="E2588" t="s">
        <v>1280</v>
      </c>
      <c r="F2588" t="s">
        <v>50</v>
      </c>
      <c r="G2588">
        <v>1225</v>
      </c>
      <c r="H2588">
        <v>22554</v>
      </c>
    </row>
    <row r="2589" spans="1:8">
      <c r="A2589">
        <v>2588</v>
      </c>
      <c r="B2589">
        <v>68</v>
      </c>
      <c r="C2589" t="s">
        <v>192</v>
      </c>
      <c r="D2589" t="s">
        <v>3585</v>
      </c>
      <c r="E2589" t="s">
        <v>1280</v>
      </c>
      <c r="F2589" t="s">
        <v>51</v>
      </c>
      <c r="G2589">
        <v>552</v>
      </c>
      <c r="H2589">
        <v>22554</v>
      </c>
    </row>
    <row r="2590" spans="1:8">
      <c r="A2590">
        <v>2589</v>
      </c>
      <c r="B2590">
        <v>68</v>
      </c>
      <c r="C2590" t="s">
        <v>192</v>
      </c>
      <c r="D2590" t="s">
        <v>3585</v>
      </c>
      <c r="E2590" t="s">
        <v>1280</v>
      </c>
      <c r="F2590" t="s">
        <v>52</v>
      </c>
      <c r="G2590">
        <v>1015</v>
      </c>
      <c r="H2590">
        <v>22554</v>
      </c>
    </row>
    <row r="2591" spans="1:8">
      <c r="A2591">
        <v>2590</v>
      </c>
      <c r="B2591">
        <v>68</v>
      </c>
      <c r="C2591" t="s">
        <v>192</v>
      </c>
      <c r="D2591" t="s">
        <v>3585</v>
      </c>
      <c r="E2591" t="s">
        <v>1280</v>
      </c>
      <c r="F2591" t="s">
        <v>1272</v>
      </c>
      <c r="G2591">
        <v>816</v>
      </c>
      <c r="H2591">
        <v>22554</v>
      </c>
    </row>
    <row r="2592" spans="1:8">
      <c r="A2592">
        <v>2591</v>
      </c>
      <c r="B2592">
        <v>68</v>
      </c>
      <c r="C2592" t="s">
        <v>192</v>
      </c>
      <c r="D2592" t="s">
        <v>3585</v>
      </c>
      <c r="E2592" t="s">
        <v>1281</v>
      </c>
      <c r="F2592" t="s">
        <v>48</v>
      </c>
      <c r="G2592">
        <v>38</v>
      </c>
      <c r="H2592">
        <v>22554</v>
      </c>
    </row>
    <row r="2593" spans="1:8">
      <c r="A2593">
        <v>2592</v>
      </c>
      <c r="B2593">
        <v>68</v>
      </c>
      <c r="C2593" t="s">
        <v>192</v>
      </c>
      <c r="D2593" t="s">
        <v>3585</v>
      </c>
      <c r="E2593" t="s">
        <v>1281</v>
      </c>
      <c r="F2593" t="s">
        <v>49</v>
      </c>
      <c r="G2593">
        <v>51</v>
      </c>
      <c r="H2593">
        <v>22554</v>
      </c>
    </row>
    <row r="2594" spans="1:8">
      <c r="A2594">
        <v>2593</v>
      </c>
      <c r="B2594">
        <v>68</v>
      </c>
      <c r="C2594" t="s">
        <v>192</v>
      </c>
      <c r="D2594" t="s">
        <v>3585</v>
      </c>
      <c r="E2594" t="s">
        <v>1281</v>
      </c>
      <c r="F2594" t="s">
        <v>50</v>
      </c>
      <c r="G2594">
        <v>64</v>
      </c>
      <c r="H2594">
        <v>22554</v>
      </c>
    </row>
    <row r="2595" spans="1:8">
      <c r="A2595">
        <v>2594</v>
      </c>
      <c r="B2595">
        <v>68</v>
      </c>
      <c r="C2595" t="s">
        <v>192</v>
      </c>
      <c r="D2595" t="s">
        <v>3585</v>
      </c>
      <c r="E2595" t="s">
        <v>1281</v>
      </c>
      <c r="F2595" t="s">
        <v>51</v>
      </c>
      <c r="G2595">
        <v>150</v>
      </c>
      <c r="H2595">
        <v>22554</v>
      </c>
    </row>
    <row r="2596" spans="1:8">
      <c r="A2596">
        <v>2595</v>
      </c>
      <c r="B2596">
        <v>68</v>
      </c>
      <c r="C2596" t="s">
        <v>192</v>
      </c>
      <c r="D2596" t="s">
        <v>3585</v>
      </c>
      <c r="E2596" t="s">
        <v>1281</v>
      </c>
      <c r="F2596" t="s">
        <v>52</v>
      </c>
      <c r="G2596">
        <v>1690</v>
      </c>
      <c r="H2596">
        <v>22554</v>
      </c>
    </row>
    <row r="2597" spans="1:8">
      <c r="A2597">
        <v>2596</v>
      </c>
      <c r="B2597">
        <v>68</v>
      </c>
      <c r="C2597" t="s">
        <v>192</v>
      </c>
      <c r="D2597" t="s">
        <v>3585</v>
      </c>
      <c r="E2597" t="s">
        <v>1281</v>
      </c>
      <c r="F2597" t="s">
        <v>1272</v>
      </c>
      <c r="G2597">
        <v>13353</v>
      </c>
      <c r="H2597">
        <v>22554</v>
      </c>
    </row>
    <row r="2598" spans="1:8">
      <c r="A2598">
        <v>2597</v>
      </c>
      <c r="B2598">
        <v>68</v>
      </c>
      <c r="C2598" t="s">
        <v>192</v>
      </c>
      <c r="D2598" t="s">
        <v>3585</v>
      </c>
      <c r="E2598" t="s">
        <v>45</v>
      </c>
      <c r="F2598" t="s">
        <v>48</v>
      </c>
      <c r="G2598">
        <v>54</v>
      </c>
      <c r="H2598">
        <v>22554</v>
      </c>
    </row>
    <row r="2599" spans="1:8">
      <c r="A2599">
        <v>2598</v>
      </c>
      <c r="B2599">
        <v>68</v>
      </c>
      <c r="C2599" t="s">
        <v>192</v>
      </c>
      <c r="D2599" t="s">
        <v>3585</v>
      </c>
      <c r="E2599" t="s">
        <v>45</v>
      </c>
      <c r="F2599" t="s">
        <v>49</v>
      </c>
      <c r="G2599">
        <v>5</v>
      </c>
      <c r="H2599">
        <v>22554</v>
      </c>
    </row>
    <row r="2600" spans="1:8">
      <c r="A2600">
        <v>2599</v>
      </c>
      <c r="B2600">
        <v>68</v>
      </c>
      <c r="C2600" t="s">
        <v>192</v>
      </c>
      <c r="D2600" t="s">
        <v>3585</v>
      </c>
      <c r="E2600" t="s">
        <v>45</v>
      </c>
      <c r="F2600" t="s">
        <v>50</v>
      </c>
      <c r="G2600">
        <v>2</v>
      </c>
      <c r="H2600">
        <v>22554</v>
      </c>
    </row>
    <row r="2601" spans="1:8">
      <c r="A2601">
        <v>2600</v>
      </c>
      <c r="B2601">
        <v>68</v>
      </c>
      <c r="C2601" t="s">
        <v>192</v>
      </c>
      <c r="D2601" t="s">
        <v>3585</v>
      </c>
      <c r="E2601" t="s">
        <v>45</v>
      </c>
      <c r="F2601" t="s">
        <v>51</v>
      </c>
      <c r="G2601">
        <v>1</v>
      </c>
      <c r="H2601">
        <v>22554</v>
      </c>
    </row>
    <row r="2602" spans="1:8">
      <c r="A2602">
        <v>2601</v>
      </c>
      <c r="B2602">
        <v>68</v>
      </c>
      <c r="C2602" t="s">
        <v>192</v>
      </c>
      <c r="D2602" t="s">
        <v>3585</v>
      </c>
      <c r="E2602" t="s">
        <v>45</v>
      </c>
      <c r="F2602" t="s">
        <v>52</v>
      </c>
      <c r="G2602">
        <v>11</v>
      </c>
      <c r="H2602">
        <v>22554</v>
      </c>
    </row>
    <row r="2603" spans="1:8">
      <c r="A2603">
        <v>2602</v>
      </c>
      <c r="B2603">
        <v>68</v>
      </c>
      <c r="C2603" t="s">
        <v>192</v>
      </c>
      <c r="D2603" t="s">
        <v>3585</v>
      </c>
      <c r="E2603" t="s">
        <v>45</v>
      </c>
      <c r="F2603" t="s">
        <v>1272</v>
      </c>
      <c r="G2603">
        <v>53</v>
      </c>
      <c r="H2603">
        <v>22554</v>
      </c>
    </row>
    <row r="2604" spans="1:8">
      <c r="A2604">
        <v>2603</v>
      </c>
      <c r="B2604">
        <v>68</v>
      </c>
      <c r="C2604" t="s">
        <v>192</v>
      </c>
      <c r="D2604" t="s">
        <v>3586</v>
      </c>
      <c r="E2604" t="s">
        <v>3706</v>
      </c>
      <c r="F2604" t="s">
        <v>249</v>
      </c>
      <c r="G2604">
        <v>132438</v>
      </c>
      <c r="H2604">
        <v>1959197</v>
      </c>
    </row>
    <row r="2605" spans="1:8">
      <c r="A2605">
        <v>2604</v>
      </c>
      <c r="B2605">
        <v>68</v>
      </c>
      <c r="C2605" t="s">
        <v>192</v>
      </c>
      <c r="D2605" t="s">
        <v>3586</v>
      </c>
      <c r="E2605" t="s">
        <v>3706</v>
      </c>
      <c r="F2605" t="s">
        <v>48</v>
      </c>
      <c r="G2605">
        <v>76</v>
      </c>
      <c r="H2605">
        <v>1959197</v>
      </c>
    </row>
    <row r="2606" spans="1:8">
      <c r="A2606">
        <v>2605</v>
      </c>
      <c r="B2606">
        <v>68</v>
      </c>
      <c r="C2606" t="s">
        <v>192</v>
      </c>
      <c r="D2606" t="s">
        <v>3586</v>
      </c>
      <c r="E2606" t="s">
        <v>3706</v>
      </c>
      <c r="F2606" t="s">
        <v>49</v>
      </c>
      <c r="G2606">
        <v>255</v>
      </c>
      <c r="H2606">
        <v>1959197</v>
      </c>
    </row>
    <row r="2607" spans="1:8">
      <c r="A2607">
        <v>2606</v>
      </c>
      <c r="B2607">
        <v>68</v>
      </c>
      <c r="C2607" t="s">
        <v>192</v>
      </c>
      <c r="D2607" t="s">
        <v>3586</v>
      </c>
      <c r="E2607" t="s">
        <v>3706</v>
      </c>
      <c r="F2607" t="s">
        <v>50</v>
      </c>
      <c r="G2607">
        <v>637</v>
      </c>
      <c r="H2607">
        <v>1959197</v>
      </c>
    </row>
    <row r="2608" spans="1:8">
      <c r="A2608">
        <v>2607</v>
      </c>
      <c r="B2608">
        <v>68</v>
      </c>
      <c r="C2608" t="s">
        <v>192</v>
      </c>
      <c r="D2608" t="s">
        <v>3586</v>
      </c>
      <c r="E2608" t="s">
        <v>3706</v>
      </c>
      <c r="F2608" t="s">
        <v>51</v>
      </c>
      <c r="G2608">
        <v>476</v>
      </c>
      <c r="H2608">
        <v>1959197</v>
      </c>
    </row>
    <row r="2609" spans="1:8">
      <c r="A2609">
        <v>2608</v>
      </c>
      <c r="B2609">
        <v>68</v>
      </c>
      <c r="C2609" t="s">
        <v>192</v>
      </c>
      <c r="D2609" t="s">
        <v>3586</v>
      </c>
      <c r="E2609" t="s">
        <v>3706</v>
      </c>
      <c r="F2609" t="s">
        <v>52</v>
      </c>
      <c r="G2609">
        <v>2405</v>
      </c>
      <c r="H2609">
        <v>1959197</v>
      </c>
    </row>
    <row r="2610" spans="1:8">
      <c r="A2610">
        <v>2609</v>
      </c>
      <c r="B2610">
        <v>68</v>
      </c>
      <c r="C2610" t="s">
        <v>192</v>
      </c>
      <c r="D2610" t="s">
        <v>3586</v>
      </c>
      <c r="E2610" t="s">
        <v>3706</v>
      </c>
      <c r="F2610" t="s">
        <v>1272</v>
      </c>
      <c r="G2610">
        <v>8799</v>
      </c>
      <c r="H2610">
        <v>1959197</v>
      </c>
    </row>
    <row r="2611" spans="1:8">
      <c r="A2611">
        <v>2610</v>
      </c>
      <c r="B2611">
        <v>68</v>
      </c>
      <c r="C2611" t="s">
        <v>192</v>
      </c>
      <c r="D2611" t="s">
        <v>3586</v>
      </c>
      <c r="E2611" t="s">
        <v>1280</v>
      </c>
      <c r="F2611" t="s">
        <v>48</v>
      </c>
      <c r="G2611">
        <v>49916</v>
      </c>
      <c r="H2611">
        <v>1959197</v>
      </c>
    </row>
    <row r="2612" spans="1:8">
      <c r="A2612">
        <v>2611</v>
      </c>
      <c r="B2612">
        <v>68</v>
      </c>
      <c r="C2612" t="s">
        <v>192</v>
      </c>
      <c r="D2612" t="s">
        <v>3586</v>
      </c>
      <c r="E2612" t="s">
        <v>1280</v>
      </c>
      <c r="F2612" t="s">
        <v>49</v>
      </c>
      <c r="G2612">
        <v>141356</v>
      </c>
      <c r="H2612">
        <v>1959197</v>
      </c>
    </row>
    <row r="2613" spans="1:8">
      <c r="A2613">
        <v>2612</v>
      </c>
      <c r="B2613">
        <v>68</v>
      </c>
      <c r="C2613" t="s">
        <v>192</v>
      </c>
      <c r="D2613" t="s">
        <v>3586</v>
      </c>
      <c r="E2613" t="s">
        <v>1280</v>
      </c>
      <c r="F2613" t="s">
        <v>50</v>
      </c>
      <c r="G2613">
        <v>111575</v>
      </c>
      <c r="H2613">
        <v>1959197</v>
      </c>
    </row>
    <row r="2614" spans="1:8">
      <c r="A2614">
        <v>2613</v>
      </c>
      <c r="B2614">
        <v>68</v>
      </c>
      <c r="C2614" t="s">
        <v>192</v>
      </c>
      <c r="D2614" t="s">
        <v>3586</v>
      </c>
      <c r="E2614" t="s">
        <v>1280</v>
      </c>
      <c r="F2614" t="s">
        <v>51</v>
      </c>
      <c r="G2614">
        <v>46444</v>
      </c>
      <c r="H2614">
        <v>1959197</v>
      </c>
    </row>
    <row r="2615" spans="1:8">
      <c r="A2615">
        <v>2614</v>
      </c>
      <c r="B2615">
        <v>68</v>
      </c>
      <c r="C2615" t="s">
        <v>192</v>
      </c>
      <c r="D2615" t="s">
        <v>3586</v>
      </c>
      <c r="E2615" t="s">
        <v>1280</v>
      </c>
      <c r="F2615" t="s">
        <v>52</v>
      </c>
      <c r="G2615">
        <v>81388</v>
      </c>
      <c r="H2615">
        <v>1959197</v>
      </c>
    </row>
    <row r="2616" spans="1:8">
      <c r="A2616">
        <v>2615</v>
      </c>
      <c r="B2616">
        <v>68</v>
      </c>
      <c r="C2616" t="s">
        <v>192</v>
      </c>
      <c r="D2616" t="s">
        <v>3586</v>
      </c>
      <c r="E2616" t="s">
        <v>1280</v>
      </c>
      <c r="F2616" t="s">
        <v>1272</v>
      </c>
      <c r="G2616">
        <v>57331</v>
      </c>
      <c r="H2616">
        <v>1959197</v>
      </c>
    </row>
    <row r="2617" spans="1:8">
      <c r="A2617">
        <v>2616</v>
      </c>
      <c r="B2617">
        <v>68</v>
      </c>
      <c r="C2617" t="s">
        <v>192</v>
      </c>
      <c r="D2617" t="s">
        <v>3586</v>
      </c>
      <c r="E2617" t="s">
        <v>1281</v>
      </c>
      <c r="F2617" t="s">
        <v>48</v>
      </c>
      <c r="G2617">
        <v>4501</v>
      </c>
      <c r="H2617">
        <v>1959197</v>
      </c>
    </row>
    <row r="2618" spans="1:8">
      <c r="A2618">
        <v>2617</v>
      </c>
      <c r="B2618">
        <v>68</v>
      </c>
      <c r="C2618" t="s">
        <v>192</v>
      </c>
      <c r="D2618" t="s">
        <v>3586</v>
      </c>
      <c r="E2618" t="s">
        <v>1281</v>
      </c>
      <c r="F2618" t="s">
        <v>49</v>
      </c>
      <c r="G2618">
        <v>6800</v>
      </c>
      <c r="H2618">
        <v>1959197</v>
      </c>
    </row>
    <row r="2619" spans="1:8">
      <c r="A2619">
        <v>2618</v>
      </c>
      <c r="B2619">
        <v>68</v>
      </c>
      <c r="C2619" t="s">
        <v>192</v>
      </c>
      <c r="D2619" t="s">
        <v>3586</v>
      </c>
      <c r="E2619" t="s">
        <v>1281</v>
      </c>
      <c r="F2619" t="s">
        <v>50</v>
      </c>
      <c r="G2619">
        <v>10676</v>
      </c>
      <c r="H2619">
        <v>1959197</v>
      </c>
    </row>
    <row r="2620" spans="1:8">
      <c r="A2620">
        <v>2619</v>
      </c>
      <c r="B2620">
        <v>68</v>
      </c>
      <c r="C2620" t="s">
        <v>192</v>
      </c>
      <c r="D2620" t="s">
        <v>3586</v>
      </c>
      <c r="E2620" t="s">
        <v>1281</v>
      </c>
      <c r="F2620" t="s">
        <v>51</v>
      </c>
      <c r="G2620">
        <v>16214</v>
      </c>
      <c r="H2620">
        <v>1959197</v>
      </c>
    </row>
    <row r="2621" spans="1:8">
      <c r="A2621">
        <v>2620</v>
      </c>
      <c r="B2621">
        <v>68</v>
      </c>
      <c r="C2621" t="s">
        <v>192</v>
      </c>
      <c r="D2621" t="s">
        <v>3586</v>
      </c>
      <c r="E2621" t="s">
        <v>1281</v>
      </c>
      <c r="F2621" t="s">
        <v>52</v>
      </c>
      <c r="G2621">
        <v>148740</v>
      </c>
      <c r="H2621">
        <v>1959197</v>
      </c>
    </row>
    <row r="2622" spans="1:8">
      <c r="A2622">
        <v>2621</v>
      </c>
      <c r="B2622">
        <v>68</v>
      </c>
      <c r="C2622" t="s">
        <v>192</v>
      </c>
      <c r="D2622" t="s">
        <v>3586</v>
      </c>
      <c r="E2622" t="s">
        <v>1281</v>
      </c>
      <c r="F2622" t="s">
        <v>1272</v>
      </c>
      <c r="G2622">
        <v>1134487</v>
      </c>
      <c r="H2622">
        <v>1959197</v>
      </c>
    </row>
    <row r="2623" spans="1:8">
      <c r="A2623">
        <v>2622</v>
      </c>
      <c r="B2623">
        <v>68</v>
      </c>
      <c r="C2623" t="s">
        <v>192</v>
      </c>
      <c r="D2623" t="s">
        <v>3586</v>
      </c>
      <c r="E2623" t="s">
        <v>45</v>
      </c>
      <c r="F2623" t="s">
        <v>48</v>
      </c>
      <c r="G2623">
        <v>2289</v>
      </c>
      <c r="H2623">
        <v>1959197</v>
      </c>
    </row>
    <row r="2624" spans="1:8">
      <c r="A2624">
        <v>2623</v>
      </c>
      <c r="B2624">
        <v>68</v>
      </c>
      <c r="C2624" t="s">
        <v>192</v>
      </c>
      <c r="D2624" t="s">
        <v>3586</v>
      </c>
      <c r="E2624" t="s">
        <v>45</v>
      </c>
      <c r="F2624" t="s">
        <v>49</v>
      </c>
      <c r="G2624">
        <v>167</v>
      </c>
      <c r="H2624">
        <v>1959197</v>
      </c>
    </row>
    <row r="2625" spans="1:8">
      <c r="A2625">
        <v>2624</v>
      </c>
      <c r="B2625">
        <v>68</v>
      </c>
      <c r="C2625" t="s">
        <v>192</v>
      </c>
      <c r="D2625" t="s">
        <v>3586</v>
      </c>
      <c r="E2625" t="s">
        <v>45</v>
      </c>
      <c r="F2625" t="s">
        <v>50</v>
      </c>
      <c r="G2625">
        <v>143</v>
      </c>
      <c r="H2625">
        <v>1959197</v>
      </c>
    </row>
    <row r="2626" spans="1:8">
      <c r="A2626">
        <v>2625</v>
      </c>
      <c r="B2626">
        <v>68</v>
      </c>
      <c r="C2626" t="s">
        <v>192</v>
      </c>
      <c r="D2626" t="s">
        <v>3586</v>
      </c>
      <c r="E2626" t="s">
        <v>45</v>
      </c>
      <c r="F2626" t="s">
        <v>51</v>
      </c>
      <c r="G2626">
        <v>44</v>
      </c>
      <c r="H2626">
        <v>1959197</v>
      </c>
    </row>
    <row r="2627" spans="1:8">
      <c r="A2627">
        <v>2626</v>
      </c>
      <c r="B2627">
        <v>68</v>
      </c>
      <c r="C2627" t="s">
        <v>192</v>
      </c>
      <c r="D2627" t="s">
        <v>3586</v>
      </c>
      <c r="E2627" t="s">
        <v>45</v>
      </c>
      <c r="F2627" t="s">
        <v>52</v>
      </c>
      <c r="G2627">
        <v>348</v>
      </c>
      <c r="H2627">
        <v>1959197</v>
      </c>
    </row>
    <row r="2628" spans="1:8">
      <c r="A2628">
        <v>2627</v>
      </c>
      <c r="B2628">
        <v>68</v>
      </c>
      <c r="C2628" t="s">
        <v>192</v>
      </c>
      <c r="D2628" t="s">
        <v>3586</v>
      </c>
      <c r="E2628" t="s">
        <v>45</v>
      </c>
      <c r="F2628" t="s">
        <v>1272</v>
      </c>
      <c r="G2628">
        <v>1692</v>
      </c>
      <c r="H2628">
        <v>1959197</v>
      </c>
    </row>
    <row r="2629" spans="1:8">
      <c r="A2629">
        <v>2628</v>
      </c>
      <c r="B2629">
        <v>68</v>
      </c>
      <c r="C2629" t="s">
        <v>192</v>
      </c>
      <c r="D2629" t="s">
        <v>45</v>
      </c>
      <c r="E2629" t="s">
        <v>3706</v>
      </c>
      <c r="F2629" t="s">
        <v>249</v>
      </c>
      <c r="G2629">
        <v>1144</v>
      </c>
    </row>
    <row r="2630" spans="1:8">
      <c r="A2630">
        <v>2629</v>
      </c>
      <c r="B2630">
        <v>68</v>
      </c>
      <c r="C2630" t="s">
        <v>192</v>
      </c>
      <c r="D2630" t="s">
        <v>45</v>
      </c>
      <c r="E2630" t="s">
        <v>3706</v>
      </c>
      <c r="F2630" t="s">
        <v>49</v>
      </c>
      <c r="G2630">
        <v>1</v>
      </c>
    </row>
    <row r="2631" spans="1:8">
      <c r="A2631">
        <v>2630</v>
      </c>
      <c r="B2631">
        <v>68</v>
      </c>
      <c r="C2631" t="s">
        <v>192</v>
      </c>
      <c r="D2631" t="s">
        <v>45</v>
      </c>
      <c r="E2631" t="s">
        <v>3706</v>
      </c>
      <c r="F2631" t="s">
        <v>50</v>
      </c>
      <c r="G2631">
        <v>4</v>
      </c>
    </row>
    <row r="2632" spans="1:8">
      <c r="A2632">
        <v>2631</v>
      </c>
      <c r="B2632">
        <v>68</v>
      </c>
      <c r="C2632" t="s">
        <v>192</v>
      </c>
      <c r="D2632" t="s">
        <v>45</v>
      </c>
      <c r="E2632" t="s">
        <v>3706</v>
      </c>
      <c r="F2632" t="s">
        <v>51</v>
      </c>
      <c r="G2632">
        <v>20</v>
      </c>
    </row>
    <row r="2633" spans="1:8">
      <c r="A2633">
        <v>2632</v>
      </c>
      <c r="B2633">
        <v>68</v>
      </c>
      <c r="C2633" t="s">
        <v>192</v>
      </c>
      <c r="D2633" t="s">
        <v>45</v>
      </c>
      <c r="E2633" t="s">
        <v>3706</v>
      </c>
      <c r="F2633" t="s">
        <v>52</v>
      </c>
      <c r="G2633">
        <v>3235</v>
      </c>
    </row>
    <row r="2634" spans="1:8">
      <c r="A2634">
        <v>2633</v>
      </c>
      <c r="B2634">
        <v>68</v>
      </c>
      <c r="C2634" t="s">
        <v>192</v>
      </c>
      <c r="D2634" t="s">
        <v>45</v>
      </c>
      <c r="E2634" t="s">
        <v>3706</v>
      </c>
      <c r="F2634" t="s">
        <v>1272</v>
      </c>
      <c r="G2634">
        <v>537</v>
      </c>
    </row>
    <row r="2635" spans="1:8">
      <c r="A2635">
        <v>2634</v>
      </c>
      <c r="B2635">
        <v>68</v>
      </c>
      <c r="C2635" t="s">
        <v>192</v>
      </c>
      <c r="D2635" t="s">
        <v>45</v>
      </c>
      <c r="E2635" t="s">
        <v>1280</v>
      </c>
      <c r="F2635" t="s">
        <v>48</v>
      </c>
      <c r="G2635">
        <v>92</v>
      </c>
    </row>
    <row r="2636" spans="1:8">
      <c r="A2636">
        <v>2635</v>
      </c>
      <c r="B2636">
        <v>68</v>
      </c>
      <c r="C2636" t="s">
        <v>192</v>
      </c>
      <c r="D2636" t="s">
        <v>45</v>
      </c>
      <c r="E2636" t="s">
        <v>1280</v>
      </c>
      <c r="F2636" t="s">
        <v>49</v>
      </c>
      <c r="G2636">
        <v>352</v>
      </c>
    </row>
    <row r="2637" spans="1:8">
      <c r="A2637">
        <v>2636</v>
      </c>
      <c r="B2637">
        <v>68</v>
      </c>
      <c r="C2637" t="s">
        <v>192</v>
      </c>
      <c r="D2637" t="s">
        <v>45</v>
      </c>
      <c r="E2637" t="s">
        <v>1280</v>
      </c>
      <c r="F2637" t="s">
        <v>50</v>
      </c>
      <c r="G2637">
        <v>335</v>
      </c>
    </row>
    <row r="2638" spans="1:8">
      <c r="A2638">
        <v>2637</v>
      </c>
      <c r="B2638">
        <v>68</v>
      </c>
      <c r="C2638" t="s">
        <v>192</v>
      </c>
      <c r="D2638" t="s">
        <v>45</v>
      </c>
      <c r="E2638" t="s">
        <v>1280</v>
      </c>
      <c r="F2638" t="s">
        <v>51</v>
      </c>
      <c r="G2638">
        <v>122</v>
      </c>
    </row>
    <row r="2639" spans="1:8">
      <c r="A2639">
        <v>2638</v>
      </c>
      <c r="B2639">
        <v>68</v>
      </c>
      <c r="C2639" t="s">
        <v>192</v>
      </c>
      <c r="D2639" t="s">
        <v>45</v>
      </c>
      <c r="E2639" t="s">
        <v>1280</v>
      </c>
      <c r="F2639" t="s">
        <v>52</v>
      </c>
      <c r="G2639">
        <v>198</v>
      </c>
    </row>
    <row r="2640" spans="1:8">
      <c r="A2640">
        <v>2639</v>
      </c>
      <c r="B2640">
        <v>68</v>
      </c>
      <c r="C2640" t="s">
        <v>192</v>
      </c>
      <c r="D2640" t="s">
        <v>45</v>
      </c>
      <c r="E2640" t="s">
        <v>1280</v>
      </c>
      <c r="F2640" t="s">
        <v>1272</v>
      </c>
      <c r="G2640">
        <v>200</v>
      </c>
    </row>
    <row r="2641" spans="1:8">
      <c r="A2641">
        <v>2640</v>
      </c>
      <c r="B2641">
        <v>68</v>
      </c>
      <c r="C2641" t="s">
        <v>192</v>
      </c>
      <c r="D2641" t="s">
        <v>45</v>
      </c>
      <c r="E2641" t="s">
        <v>1281</v>
      </c>
      <c r="F2641" t="s">
        <v>48</v>
      </c>
      <c r="G2641">
        <v>13</v>
      </c>
    </row>
    <row r="2642" spans="1:8">
      <c r="A2642">
        <v>2641</v>
      </c>
      <c r="B2642">
        <v>68</v>
      </c>
      <c r="C2642" t="s">
        <v>192</v>
      </c>
      <c r="D2642" t="s">
        <v>45</v>
      </c>
      <c r="E2642" t="s">
        <v>1281</v>
      </c>
      <c r="F2642" t="s">
        <v>49</v>
      </c>
      <c r="G2642">
        <v>23</v>
      </c>
    </row>
    <row r="2643" spans="1:8">
      <c r="A2643">
        <v>2642</v>
      </c>
      <c r="B2643">
        <v>68</v>
      </c>
      <c r="C2643" t="s">
        <v>192</v>
      </c>
      <c r="D2643" t="s">
        <v>45</v>
      </c>
      <c r="E2643" t="s">
        <v>1281</v>
      </c>
      <c r="F2643" t="s">
        <v>50</v>
      </c>
      <c r="G2643">
        <v>36</v>
      </c>
    </row>
    <row r="2644" spans="1:8">
      <c r="A2644">
        <v>2643</v>
      </c>
      <c r="B2644">
        <v>68</v>
      </c>
      <c r="C2644" t="s">
        <v>192</v>
      </c>
      <c r="D2644" t="s">
        <v>45</v>
      </c>
      <c r="E2644" t="s">
        <v>1281</v>
      </c>
      <c r="F2644" t="s">
        <v>51</v>
      </c>
      <c r="G2644">
        <v>40</v>
      </c>
    </row>
    <row r="2645" spans="1:8">
      <c r="A2645">
        <v>2644</v>
      </c>
      <c r="B2645">
        <v>68</v>
      </c>
      <c r="C2645" t="s">
        <v>192</v>
      </c>
      <c r="D2645" t="s">
        <v>45</v>
      </c>
      <c r="E2645" t="s">
        <v>1281</v>
      </c>
      <c r="F2645" t="s">
        <v>52</v>
      </c>
      <c r="G2645">
        <v>325</v>
      </c>
    </row>
    <row r="2646" spans="1:8">
      <c r="A2646">
        <v>2645</v>
      </c>
      <c r="B2646">
        <v>68</v>
      </c>
      <c r="C2646" t="s">
        <v>192</v>
      </c>
      <c r="D2646" t="s">
        <v>45</v>
      </c>
      <c r="E2646" t="s">
        <v>1281</v>
      </c>
      <c r="F2646" t="s">
        <v>1272</v>
      </c>
      <c r="G2646">
        <v>2302</v>
      </c>
    </row>
    <row r="2647" spans="1:8">
      <c r="A2647">
        <v>2646</v>
      </c>
      <c r="B2647">
        <v>68</v>
      </c>
      <c r="C2647" t="s">
        <v>192</v>
      </c>
      <c r="D2647" t="s">
        <v>45</v>
      </c>
      <c r="E2647" t="s">
        <v>45</v>
      </c>
      <c r="F2647" t="s">
        <v>48</v>
      </c>
      <c r="G2647">
        <v>355</v>
      </c>
    </row>
    <row r="2648" spans="1:8">
      <c r="A2648">
        <v>2647</v>
      </c>
      <c r="B2648">
        <v>68</v>
      </c>
      <c r="C2648" t="s">
        <v>192</v>
      </c>
      <c r="D2648" t="s">
        <v>45</v>
      </c>
      <c r="E2648" t="s">
        <v>45</v>
      </c>
      <c r="F2648" t="s">
        <v>49</v>
      </c>
      <c r="G2648">
        <v>810</v>
      </c>
    </row>
    <row r="2649" spans="1:8">
      <c r="A2649">
        <v>2648</v>
      </c>
      <c r="B2649">
        <v>68</v>
      </c>
      <c r="C2649" t="s">
        <v>192</v>
      </c>
      <c r="D2649" t="s">
        <v>45</v>
      </c>
      <c r="E2649" t="s">
        <v>45</v>
      </c>
      <c r="F2649" t="s">
        <v>50</v>
      </c>
      <c r="G2649">
        <v>735</v>
      </c>
    </row>
    <row r="2650" spans="1:8">
      <c r="A2650">
        <v>2649</v>
      </c>
      <c r="B2650">
        <v>68</v>
      </c>
      <c r="C2650" t="s">
        <v>192</v>
      </c>
      <c r="D2650" t="s">
        <v>45</v>
      </c>
      <c r="E2650" t="s">
        <v>45</v>
      </c>
      <c r="F2650" t="s">
        <v>51</v>
      </c>
      <c r="G2650">
        <v>422</v>
      </c>
    </row>
    <row r="2651" spans="1:8">
      <c r="A2651">
        <v>2650</v>
      </c>
      <c r="B2651">
        <v>68</v>
      </c>
      <c r="C2651" t="s">
        <v>192</v>
      </c>
      <c r="D2651" t="s">
        <v>45</v>
      </c>
      <c r="E2651" t="s">
        <v>45</v>
      </c>
      <c r="F2651" t="s">
        <v>52</v>
      </c>
      <c r="G2651">
        <v>2619</v>
      </c>
    </row>
    <row r="2652" spans="1:8">
      <c r="A2652">
        <v>2651</v>
      </c>
      <c r="B2652">
        <v>68</v>
      </c>
      <c r="C2652" t="s">
        <v>192</v>
      </c>
      <c r="D2652" t="s">
        <v>45</v>
      </c>
      <c r="E2652" t="s">
        <v>45</v>
      </c>
      <c r="F2652" t="s">
        <v>1272</v>
      </c>
      <c r="G2652">
        <v>11356</v>
      </c>
    </row>
    <row r="2653" spans="1:8">
      <c r="A2653">
        <v>2652</v>
      </c>
      <c r="B2653">
        <v>70</v>
      </c>
      <c r="C2653" t="s">
        <v>193</v>
      </c>
      <c r="D2653" t="s">
        <v>1413</v>
      </c>
      <c r="E2653" t="s">
        <v>3706</v>
      </c>
      <c r="F2653" t="s">
        <v>249</v>
      </c>
      <c r="G2653">
        <v>7877</v>
      </c>
      <c r="H2653">
        <v>104890</v>
      </c>
    </row>
    <row r="2654" spans="1:8">
      <c r="A2654">
        <v>2653</v>
      </c>
      <c r="B2654">
        <v>70</v>
      </c>
      <c r="C2654" t="s">
        <v>193</v>
      </c>
      <c r="D2654" t="s">
        <v>1413</v>
      </c>
      <c r="E2654" t="s">
        <v>3706</v>
      </c>
      <c r="F2654" t="s">
        <v>52</v>
      </c>
      <c r="G2654">
        <v>2</v>
      </c>
      <c r="H2654">
        <v>104890</v>
      </c>
    </row>
    <row r="2655" spans="1:8">
      <c r="A2655">
        <v>2654</v>
      </c>
      <c r="B2655">
        <v>70</v>
      </c>
      <c r="C2655" t="s">
        <v>193</v>
      </c>
      <c r="D2655" t="s">
        <v>1413</v>
      </c>
      <c r="E2655" t="s">
        <v>3706</v>
      </c>
      <c r="F2655" t="s">
        <v>1272</v>
      </c>
      <c r="G2655">
        <v>10</v>
      </c>
      <c r="H2655">
        <v>104890</v>
      </c>
    </row>
    <row r="2656" spans="1:8">
      <c r="A2656">
        <v>2655</v>
      </c>
      <c r="B2656">
        <v>70</v>
      </c>
      <c r="C2656" t="s">
        <v>193</v>
      </c>
      <c r="D2656" t="s">
        <v>1413</v>
      </c>
      <c r="E2656" t="s">
        <v>1280</v>
      </c>
      <c r="F2656" t="s">
        <v>48</v>
      </c>
      <c r="G2656">
        <v>3466</v>
      </c>
      <c r="H2656">
        <v>104890</v>
      </c>
    </row>
    <row r="2657" spans="1:8">
      <c r="A2657">
        <v>2656</v>
      </c>
      <c r="B2657">
        <v>70</v>
      </c>
      <c r="C2657" t="s">
        <v>193</v>
      </c>
      <c r="D2657" t="s">
        <v>1413</v>
      </c>
      <c r="E2657" t="s">
        <v>1280</v>
      </c>
      <c r="F2657" t="s">
        <v>49</v>
      </c>
      <c r="G2657">
        <v>9831</v>
      </c>
      <c r="H2657">
        <v>104890</v>
      </c>
    </row>
    <row r="2658" spans="1:8">
      <c r="A2658">
        <v>2657</v>
      </c>
      <c r="B2658">
        <v>70</v>
      </c>
      <c r="C2658" t="s">
        <v>193</v>
      </c>
      <c r="D2658" t="s">
        <v>1413</v>
      </c>
      <c r="E2658" t="s">
        <v>1280</v>
      </c>
      <c r="F2658" t="s">
        <v>50</v>
      </c>
      <c r="G2658">
        <v>8098</v>
      </c>
      <c r="H2658">
        <v>104890</v>
      </c>
    </row>
    <row r="2659" spans="1:8">
      <c r="A2659">
        <v>2658</v>
      </c>
      <c r="B2659">
        <v>70</v>
      </c>
      <c r="C2659" t="s">
        <v>193</v>
      </c>
      <c r="D2659" t="s">
        <v>1413</v>
      </c>
      <c r="E2659" t="s">
        <v>1280</v>
      </c>
      <c r="F2659" t="s">
        <v>51</v>
      </c>
      <c r="G2659">
        <v>3375</v>
      </c>
      <c r="H2659">
        <v>104890</v>
      </c>
    </row>
    <row r="2660" spans="1:8">
      <c r="A2660">
        <v>2659</v>
      </c>
      <c r="B2660">
        <v>70</v>
      </c>
      <c r="C2660" t="s">
        <v>193</v>
      </c>
      <c r="D2660" t="s">
        <v>1413</v>
      </c>
      <c r="E2660" t="s">
        <v>1280</v>
      </c>
      <c r="F2660" t="s">
        <v>52</v>
      </c>
      <c r="G2660">
        <v>4936</v>
      </c>
      <c r="H2660">
        <v>104890</v>
      </c>
    </row>
    <row r="2661" spans="1:8">
      <c r="A2661">
        <v>2660</v>
      </c>
      <c r="B2661">
        <v>70</v>
      </c>
      <c r="C2661" t="s">
        <v>193</v>
      </c>
      <c r="D2661" t="s">
        <v>1413</v>
      </c>
      <c r="E2661" t="s">
        <v>1280</v>
      </c>
      <c r="F2661" t="s">
        <v>1272</v>
      </c>
      <c r="G2661">
        <v>2884</v>
      </c>
      <c r="H2661">
        <v>104890</v>
      </c>
    </row>
    <row r="2662" spans="1:8">
      <c r="A2662">
        <v>2661</v>
      </c>
      <c r="B2662">
        <v>70</v>
      </c>
      <c r="C2662" t="s">
        <v>193</v>
      </c>
      <c r="D2662" t="s">
        <v>1413</v>
      </c>
      <c r="E2662" t="s">
        <v>1281</v>
      </c>
      <c r="F2662" t="s">
        <v>48</v>
      </c>
      <c r="G2662">
        <v>166</v>
      </c>
      <c r="H2662">
        <v>104890</v>
      </c>
    </row>
    <row r="2663" spans="1:8">
      <c r="A2663">
        <v>2662</v>
      </c>
      <c r="B2663">
        <v>70</v>
      </c>
      <c r="C2663" t="s">
        <v>193</v>
      </c>
      <c r="D2663" t="s">
        <v>1413</v>
      </c>
      <c r="E2663" t="s">
        <v>1281</v>
      </c>
      <c r="F2663" t="s">
        <v>49</v>
      </c>
      <c r="G2663">
        <v>209</v>
      </c>
      <c r="H2663">
        <v>104890</v>
      </c>
    </row>
    <row r="2664" spans="1:8">
      <c r="A2664">
        <v>2663</v>
      </c>
      <c r="B2664">
        <v>70</v>
      </c>
      <c r="C2664" t="s">
        <v>193</v>
      </c>
      <c r="D2664" t="s">
        <v>1413</v>
      </c>
      <c r="E2664" t="s">
        <v>1281</v>
      </c>
      <c r="F2664" t="s">
        <v>50</v>
      </c>
      <c r="G2664">
        <v>473</v>
      </c>
      <c r="H2664">
        <v>104890</v>
      </c>
    </row>
    <row r="2665" spans="1:8">
      <c r="A2665">
        <v>2664</v>
      </c>
      <c r="B2665">
        <v>70</v>
      </c>
      <c r="C2665" t="s">
        <v>193</v>
      </c>
      <c r="D2665" t="s">
        <v>1413</v>
      </c>
      <c r="E2665" t="s">
        <v>1281</v>
      </c>
      <c r="F2665" t="s">
        <v>51</v>
      </c>
      <c r="G2665">
        <v>1088</v>
      </c>
      <c r="H2665">
        <v>104890</v>
      </c>
    </row>
    <row r="2666" spans="1:8">
      <c r="A2666">
        <v>2665</v>
      </c>
      <c r="B2666">
        <v>70</v>
      </c>
      <c r="C2666" t="s">
        <v>193</v>
      </c>
      <c r="D2666" t="s">
        <v>1413</v>
      </c>
      <c r="E2666" t="s">
        <v>1281</v>
      </c>
      <c r="F2666" t="s">
        <v>52</v>
      </c>
      <c r="G2666">
        <v>9354</v>
      </c>
      <c r="H2666">
        <v>104890</v>
      </c>
    </row>
    <row r="2667" spans="1:8">
      <c r="A2667">
        <v>2666</v>
      </c>
      <c r="B2667">
        <v>70</v>
      </c>
      <c r="C2667" t="s">
        <v>193</v>
      </c>
      <c r="D2667" t="s">
        <v>1413</v>
      </c>
      <c r="E2667" t="s">
        <v>1281</v>
      </c>
      <c r="F2667" t="s">
        <v>1272</v>
      </c>
      <c r="G2667">
        <v>52959</v>
      </c>
      <c r="H2667">
        <v>104890</v>
      </c>
    </row>
    <row r="2668" spans="1:8">
      <c r="A2668">
        <v>2667</v>
      </c>
      <c r="B2668">
        <v>70</v>
      </c>
      <c r="C2668" t="s">
        <v>193</v>
      </c>
      <c r="D2668" t="s">
        <v>1413</v>
      </c>
      <c r="E2668" t="s">
        <v>45</v>
      </c>
      <c r="F2668" t="s">
        <v>48</v>
      </c>
      <c r="G2668">
        <v>81</v>
      </c>
      <c r="H2668">
        <v>104890</v>
      </c>
    </row>
    <row r="2669" spans="1:8">
      <c r="A2669">
        <v>2668</v>
      </c>
      <c r="B2669">
        <v>70</v>
      </c>
      <c r="C2669" t="s">
        <v>193</v>
      </c>
      <c r="D2669" t="s">
        <v>1413</v>
      </c>
      <c r="E2669" t="s">
        <v>45</v>
      </c>
      <c r="F2669" t="s">
        <v>49</v>
      </c>
      <c r="G2669">
        <v>11</v>
      </c>
      <c r="H2669">
        <v>104890</v>
      </c>
    </row>
    <row r="2670" spans="1:8">
      <c r="A2670">
        <v>2669</v>
      </c>
      <c r="B2670">
        <v>70</v>
      </c>
      <c r="C2670" t="s">
        <v>193</v>
      </c>
      <c r="D2670" t="s">
        <v>1413</v>
      </c>
      <c r="E2670" t="s">
        <v>45</v>
      </c>
      <c r="F2670" t="s">
        <v>50</v>
      </c>
      <c r="G2670">
        <v>1</v>
      </c>
      <c r="H2670">
        <v>104890</v>
      </c>
    </row>
    <row r="2671" spans="1:8">
      <c r="A2671">
        <v>2670</v>
      </c>
      <c r="B2671">
        <v>70</v>
      </c>
      <c r="C2671" t="s">
        <v>193</v>
      </c>
      <c r="D2671" t="s">
        <v>1413</v>
      </c>
      <c r="E2671" t="s">
        <v>45</v>
      </c>
      <c r="F2671" t="s">
        <v>52</v>
      </c>
      <c r="G2671">
        <v>7</v>
      </c>
      <c r="H2671">
        <v>104890</v>
      </c>
    </row>
    <row r="2672" spans="1:8">
      <c r="A2672">
        <v>2671</v>
      </c>
      <c r="B2672">
        <v>70</v>
      </c>
      <c r="C2672" t="s">
        <v>193</v>
      </c>
      <c r="D2672" t="s">
        <v>1413</v>
      </c>
      <c r="E2672" t="s">
        <v>45</v>
      </c>
      <c r="F2672" t="s">
        <v>1272</v>
      </c>
      <c r="G2672">
        <v>62</v>
      </c>
      <c r="H2672">
        <v>104890</v>
      </c>
    </row>
    <row r="2673" spans="1:8">
      <c r="A2673">
        <v>2672</v>
      </c>
      <c r="B2673">
        <v>70</v>
      </c>
      <c r="C2673" t="s">
        <v>193</v>
      </c>
      <c r="D2673" t="s">
        <v>3582</v>
      </c>
      <c r="E2673" t="s">
        <v>3706</v>
      </c>
      <c r="F2673" t="s">
        <v>249</v>
      </c>
      <c r="G2673">
        <v>12</v>
      </c>
      <c r="H2673">
        <v>134</v>
      </c>
    </row>
    <row r="2674" spans="1:8">
      <c r="A2674">
        <v>2673</v>
      </c>
      <c r="B2674">
        <v>70</v>
      </c>
      <c r="C2674" t="s">
        <v>193</v>
      </c>
      <c r="D2674" t="s">
        <v>3582</v>
      </c>
      <c r="E2674" t="s">
        <v>1280</v>
      </c>
      <c r="F2674" t="s">
        <v>48</v>
      </c>
      <c r="G2674">
        <v>5</v>
      </c>
      <c r="H2674">
        <v>134</v>
      </c>
    </row>
    <row r="2675" spans="1:8">
      <c r="A2675">
        <v>2674</v>
      </c>
      <c r="B2675">
        <v>70</v>
      </c>
      <c r="C2675" t="s">
        <v>193</v>
      </c>
      <c r="D2675" t="s">
        <v>3582</v>
      </c>
      <c r="E2675" t="s">
        <v>1280</v>
      </c>
      <c r="F2675" t="s">
        <v>49</v>
      </c>
      <c r="G2675">
        <v>12</v>
      </c>
      <c r="H2675">
        <v>134</v>
      </c>
    </row>
    <row r="2676" spans="1:8">
      <c r="A2676">
        <v>2675</v>
      </c>
      <c r="B2676">
        <v>70</v>
      </c>
      <c r="C2676" t="s">
        <v>193</v>
      </c>
      <c r="D2676" t="s">
        <v>3582</v>
      </c>
      <c r="E2676" t="s">
        <v>1280</v>
      </c>
      <c r="F2676" t="s">
        <v>50</v>
      </c>
      <c r="G2676">
        <v>4</v>
      </c>
      <c r="H2676">
        <v>134</v>
      </c>
    </row>
    <row r="2677" spans="1:8">
      <c r="A2677">
        <v>2676</v>
      </c>
      <c r="B2677">
        <v>70</v>
      </c>
      <c r="C2677" t="s">
        <v>193</v>
      </c>
      <c r="D2677" t="s">
        <v>3582</v>
      </c>
      <c r="E2677" t="s">
        <v>1280</v>
      </c>
      <c r="F2677" t="s">
        <v>51</v>
      </c>
      <c r="G2677">
        <v>1</v>
      </c>
      <c r="H2677">
        <v>134</v>
      </c>
    </row>
    <row r="2678" spans="1:8">
      <c r="A2678">
        <v>2677</v>
      </c>
      <c r="B2678">
        <v>70</v>
      </c>
      <c r="C2678" t="s">
        <v>193</v>
      </c>
      <c r="D2678" t="s">
        <v>3582</v>
      </c>
      <c r="E2678" t="s">
        <v>1280</v>
      </c>
      <c r="F2678" t="s">
        <v>52</v>
      </c>
      <c r="G2678">
        <v>5</v>
      </c>
      <c r="H2678">
        <v>134</v>
      </c>
    </row>
    <row r="2679" spans="1:8">
      <c r="A2679">
        <v>2678</v>
      </c>
      <c r="B2679">
        <v>70</v>
      </c>
      <c r="C2679" t="s">
        <v>193</v>
      </c>
      <c r="D2679" t="s">
        <v>3582</v>
      </c>
      <c r="E2679" t="s">
        <v>1280</v>
      </c>
      <c r="F2679" t="s">
        <v>1272</v>
      </c>
      <c r="G2679">
        <v>4</v>
      </c>
      <c r="H2679">
        <v>134</v>
      </c>
    </row>
    <row r="2680" spans="1:8">
      <c r="A2680">
        <v>2679</v>
      </c>
      <c r="B2680">
        <v>70</v>
      </c>
      <c r="C2680" t="s">
        <v>193</v>
      </c>
      <c r="D2680" t="s">
        <v>3582</v>
      </c>
      <c r="E2680" t="s">
        <v>1281</v>
      </c>
      <c r="F2680" t="s">
        <v>48</v>
      </c>
      <c r="G2680">
        <v>1</v>
      </c>
      <c r="H2680">
        <v>134</v>
      </c>
    </row>
    <row r="2681" spans="1:8">
      <c r="A2681">
        <v>2680</v>
      </c>
      <c r="B2681">
        <v>70</v>
      </c>
      <c r="C2681" t="s">
        <v>193</v>
      </c>
      <c r="D2681" t="s">
        <v>3582</v>
      </c>
      <c r="E2681" t="s">
        <v>1281</v>
      </c>
      <c r="F2681" t="s">
        <v>49</v>
      </c>
      <c r="G2681">
        <v>2</v>
      </c>
      <c r="H2681">
        <v>134</v>
      </c>
    </row>
    <row r="2682" spans="1:8">
      <c r="A2682">
        <v>2681</v>
      </c>
      <c r="B2682">
        <v>70</v>
      </c>
      <c r="C2682" t="s">
        <v>193</v>
      </c>
      <c r="D2682" t="s">
        <v>3582</v>
      </c>
      <c r="E2682" t="s">
        <v>1281</v>
      </c>
      <c r="F2682" t="s">
        <v>50</v>
      </c>
      <c r="G2682">
        <v>3</v>
      </c>
      <c r="H2682">
        <v>134</v>
      </c>
    </row>
    <row r="2683" spans="1:8">
      <c r="A2683">
        <v>2682</v>
      </c>
      <c r="B2683">
        <v>70</v>
      </c>
      <c r="C2683" t="s">
        <v>193</v>
      </c>
      <c r="D2683" t="s">
        <v>3582</v>
      </c>
      <c r="E2683" t="s">
        <v>1281</v>
      </c>
      <c r="F2683" t="s">
        <v>51</v>
      </c>
      <c r="G2683">
        <v>2</v>
      </c>
      <c r="H2683">
        <v>134</v>
      </c>
    </row>
    <row r="2684" spans="1:8">
      <c r="A2684">
        <v>2683</v>
      </c>
      <c r="B2684">
        <v>70</v>
      </c>
      <c r="C2684" t="s">
        <v>193</v>
      </c>
      <c r="D2684" t="s">
        <v>3582</v>
      </c>
      <c r="E2684" t="s">
        <v>1281</v>
      </c>
      <c r="F2684" t="s">
        <v>52</v>
      </c>
      <c r="G2684">
        <v>5</v>
      </c>
      <c r="H2684">
        <v>134</v>
      </c>
    </row>
    <row r="2685" spans="1:8">
      <c r="A2685">
        <v>2684</v>
      </c>
      <c r="B2685">
        <v>70</v>
      </c>
      <c r="C2685" t="s">
        <v>193</v>
      </c>
      <c r="D2685" t="s">
        <v>3582</v>
      </c>
      <c r="E2685" t="s">
        <v>1281</v>
      </c>
      <c r="F2685" t="s">
        <v>1272</v>
      </c>
      <c r="G2685">
        <v>76</v>
      </c>
      <c r="H2685">
        <v>134</v>
      </c>
    </row>
    <row r="2686" spans="1:8">
      <c r="A2686">
        <v>2685</v>
      </c>
      <c r="B2686">
        <v>70</v>
      </c>
      <c r="C2686" t="s">
        <v>193</v>
      </c>
      <c r="D2686" t="s">
        <v>3582</v>
      </c>
      <c r="E2686" t="s">
        <v>45</v>
      </c>
      <c r="F2686" t="s">
        <v>50</v>
      </c>
      <c r="G2686">
        <v>1</v>
      </c>
      <c r="H2686">
        <v>134</v>
      </c>
    </row>
    <row r="2687" spans="1:8">
      <c r="A2687">
        <v>2686</v>
      </c>
      <c r="B2687">
        <v>70</v>
      </c>
      <c r="C2687" t="s">
        <v>193</v>
      </c>
      <c r="D2687" t="s">
        <v>3582</v>
      </c>
      <c r="E2687" t="s">
        <v>45</v>
      </c>
      <c r="F2687" t="s">
        <v>1272</v>
      </c>
      <c r="G2687">
        <v>1</v>
      </c>
      <c r="H2687">
        <v>134</v>
      </c>
    </row>
    <row r="2688" spans="1:8">
      <c r="A2688">
        <v>2687</v>
      </c>
      <c r="B2688">
        <v>70</v>
      </c>
      <c r="C2688" t="s">
        <v>193</v>
      </c>
      <c r="D2688" t="s">
        <v>3583</v>
      </c>
      <c r="E2688" t="s">
        <v>3706</v>
      </c>
      <c r="F2688" t="s">
        <v>249</v>
      </c>
      <c r="G2688">
        <v>3</v>
      </c>
      <c r="H2688">
        <v>135</v>
      </c>
    </row>
    <row r="2689" spans="1:8">
      <c r="A2689">
        <v>2688</v>
      </c>
      <c r="B2689">
        <v>70</v>
      </c>
      <c r="C2689" t="s">
        <v>193</v>
      </c>
      <c r="D2689" t="s">
        <v>3583</v>
      </c>
      <c r="E2689" t="s">
        <v>1280</v>
      </c>
      <c r="F2689" t="s">
        <v>48</v>
      </c>
      <c r="G2689">
        <v>2</v>
      </c>
      <c r="H2689">
        <v>135</v>
      </c>
    </row>
    <row r="2690" spans="1:8">
      <c r="A2690">
        <v>2689</v>
      </c>
      <c r="B2690">
        <v>70</v>
      </c>
      <c r="C2690" t="s">
        <v>193</v>
      </c>
      <c r="D2690" t="s">
        <v>3583</v>
      </c>
      <c r="E2690" t="s">
        <v>1280</v>
      </c>
      <c r="F2690" t="s">
        <v>49</v>
      </c>
      <c r="G2690">
        <v>7</v>
      </c>
      <c r="H2690">
        <v>135</v>
      </c>
    </row>
    <row r="2691" spans="1:8">
      <c r="A2691">
        <v>2690</v>
      </c>
      <c r="B2691">
        <v>70</v>
      </c>
      <c r="C2691" t="s">
        <v>193</v>
      </c>
      <c r="D2691" t="s">
        <v>3583</v>
      </c>
      <c r="E2691" t="s">
        <v>1280</v>
      </c>
      <c r="F2691" t="s">
        <v>50</v>
      </c>
      <c r="G2691">
        <v>7</v>
      </c>
      <c r="H2691">
        <v>135</v>
      </c>
    </row>
    <row r="2692" spans="1:8">
      <c r="A2692">
        <v>2691</v>
      </c>
      <c r="B2692">
        <v>70</v>
      </c>
      <c r="C2692" t="s">
        <v>193</v>
      </c>
      <c r="D2692" t="s">
        <v>3583</v>
      </c>
      <c r="E2692" t="s">
        <v>1280</v>
      </c>
      <c r="F2692" t="s">
        <v>51</v>
      </c>
      <c r="G2692">
        <v>4</v>
      </c>
      <c r="H2692">
        <v>135</v>
      </c>
    </row>
    <row r="2693" spans="1:8">
      <c r="A2693">
        <v>2692</v>
      </c>
      <c r="B2693">
        <v>70</v>
      </c>
      <c r="C2693" t="s">
        <v>193</v>
      </c>
      <c r="D2693" t="s">
        <v>3583</v>
      </c>
      <c r="E2693" t="s">
        <v>1280</v>
      </c>
      <c r="F2693" t="s">
        <v>52</v>
      </c>
      <c r="G2693">
        <v>6</v>
      </c>
      <c r="H2693">
        <v>135</v>
      </c>
    </row>
    <row r="2694" spans="1:8">
      <c r="A2694">
        <v>2693</v>
      </c>
      <c r="B2694">
        <v>70</v>
      </c>
      <c r="C2694" t="s">
        <v>193</v>
      </c>
      <c r="D2694" t="s">
        <v>3583</v>
      </c>
      <c r="E2694" t="s">
        <v>1280</v>
      </c>
      <c r="F2694" t="s">
        <v>1272</v>
      </c>
      <c r="G2694">
        <v>6</v>
      </c>
      <c r="H2694">
        <v>135</v>
      </c>
    </row>
    <row r="2695" spans="1:8">
      <c r="A2695">
        <v>2694</v>
      </c>
      <c r="B2695">
        <v>70</v>
      </c>
      <c r="C2695" t="s">
        <v>193</v>
      </c>
      <c r="D2695" t="s">
        <v>3583</v>
      </c>
      <c r="E2695" t="s">
        <v>1281</v>
      </c>
      <c r="F2695" t="s">
        <v>49</v>
      </c>
      <c r="G2695">
        <v>2</v>
      </c>
      <c r="H2695">
        <v>135</v>
      </c>
    </row>
    <row r="2696" spans="1:8">
      <c r="A2696">
        <v>2695</v>
      </c>
      <c r="B2696">
        <v>70</v>
      </c>
      <c r="C2696" t="s">
        <v>193</v>
      </c>
      <c r="D2696" t="s">
        <v>3583</v>
      </c>
      <c r="E2696" t="s">
        <v>1281</v>
      </c>
      <c r="F2696" t="s">
        <v>51</v>
      </c>
      <c r="G2696">
        <v>1</v>
      </c>
      <c r="H2696">
        <v>135</v>
      </c>
    </row>
    <row r="2697" spans="1:8">
      <c r="A2697">
        <v>2696</v>
      </c>
      <c r="B2697">
        <v>70</v>
      </c>
      <c r="C2697" t="s">
        <v>193</v>
      </c>
      <c r="D2697" t="s">
        <v>3583</v>
      </c>
      <c r="E2697" t="s">
        <v>1281</v>
      </c>
      <c r="F2697" t="s">
        <v>52</v>
      </c>
      <c r="G2697">
        <v>6</v>
      </c>
      <c r="H2697">
        <v>135</v>
      </c>
    </row>
    <row r="2698" spans="1:8">
      <c r="A2698">
        <v>2697</v>
      </c>
      <c r="B2698">
        <v>70</v>
      </c>
      <c r="C2698" t="s">
        <v>193</v>
      </c>
      <c r="D2698" t="s">
        <v>3583</v>
      </c>
      <c r="E2698" t="s">
        <v>1281</v>
      </c>
      <c r="F2698" t="s">
        <v>1272</v>
      </c>
      <c r="G2698">
        <v>90</v>
      </c>
      <c r="H2698">
        <v>135</v>
      </c>
    </row>
    <row r="2699" spans="1:8">
      <c r="A2699">
        <v>2698</v>
      </c>
      <c r="B2699">
        <v>70</v>
      </c>
      <c r="C2699" t="s">
        <v>193</v>
      </c>
      <c r="D2699" t="s">
        <v>3583</v>
      </c>
      <c r="E2699" t="s">
        <v>45</v>
      </c>
      <c r="F2699" t="s">
        <v>1272</v>
      </c>
      <c r="G2699">
        <v>1</v>
      </c>
      <c r="H2699">
        <v>135</v>
      </c>
    </row>
    <row r="2700" spans="1:8">
      <c r="A2700">
        <v>2699</v>
      </c>
      <c r="B2700">
        <v>70</v>
      </c>
      <c r="C2700" t="s">
        <v>193</v>
      </c>
      <c r="D2700" t="s">
        <v>3584</v>
      </c>
      <c r="E2700" t="s">
        <v>3706</v>
      </c>
      <c r="F2700" t="s">
        <v>249</v>
      </c>
      <c r="G2700">
        <v>5</v>
      </c>
      <c r="H2700">
        <v>46</v>
      </c>
    </row>
    <row r="2701" spans="1:8">
      <c r="A2701">
        <v>2700</v>
      </c>
      <c r="B2701">
        <v>70</v>
      </c>
      <c r="C2701" t="s">
        <v>193</v>
      </c>
      <c r="D2701" t="s">
        <v>3584</v>
      </c>
      <c r="E2701" t="s">
        <v>1280</v>
      </c>
      <c r="F2701" t="s">
        <v>49</v>
      </c>
      <c r="G2701">
        <v>1</v>
      </c>
      <c r="H2701">
        <v>46</v>
      </c>
    </row>
    <row r="2702" spans="1:8">
      <c r="A2702">
        <v>2701</v>
      </c>
      <c r="B2702">
        <v>70</v>
      </c>
      <c r="C2702" t="s">
        <v>193</v>
      </c>
      <c r="D2702" t="s">
        <v>3584</v>
      </c>
      <c r="E2702" t="s">
        <v>1280</v>
      </c>
      <c r="F2702" t="s">
        <v>50</v>
      </c>
      <c r="G2702">
        <v>4</v>
      </c>
      <c r="H2702">
        <v>46</v>
      </c>
    </row>
    <row r="2703" spans="1:8">
      <c r="A2703">
        <v>2702</v>
      </c>
      <c r="B2703">
        <v>70</v>
      </c>
      <c r="C2703" t="s">
        <v>193</v>
      </c>
      <c r="D2703" t="s">
        <v>3584</v>
      </c>
      <c r="E2703" t="s">
        <v>1280</v>
      </c>
      <c r="F2703" t="s">
        <v>51</v>
      </c>
      <c r="G2703">
        <v>1</v>
      </c>
      <c r="H2703">
        <v>46</v>
      </c>
    </row>
    <row r="2704" spans="1:8">
      <c r="A2704">
        <v>2703</v>
      </c>
      <c r="B2704">
        <v>70</v>
      </c>
      <c r="C2704" t="s">
        <v>193</v>
      </c>
      <c r="D2704" t="s">
        <v>3584</v>
      </c>
      <c r="E2704" t="s">
        <v>1280</v>
      </c>
      <c r="F2704" t="s">
        <v>52</v>
      </c>
      <c r="G2704">
        <v>3</v>
      </c>
      <c r="H2704">
        <v>46</v>
      </c>
    </row>
    <row r="2705" spans="1:8">
      <c r="A2705">
        <v>2704</v>
      </c>
      <c r="B2705">
        <v>70</v>
      </c>
      <c r="C2705" t="s">
        <v>193</v>
      </c>
      <c r="D2705" t="s">
        <v>3584</v>
      </c>
      <c r="E2705" t="s">
        <v>1280</v>
      </c>
      <c r="F2705" t="s">
        <v>1272</v>
      </c>
      <c r="G2705">
        <v>5</v>
      </c>
      <c r="H2705">
        <v>46</v>
      </c>
    </row>
    <row r="2706" spans="1:8">
      <c r="A2706">
        <v>2705</v>
      </c>
      <c r="B2706">
        <v>70</v>
      </c>
      <c r="C2706" t="s">
        <v>193</v>
      </c>
      <c r="D2706" t="s">
        <v>3584</v>
      </c>
      <c r="E2706" t="s">
        <v>1281</v>
      </c>
      <c r="F2706" t="s">
        <v>50</v>
      </c>
      <c r="G2706">
        <v>1</v>
      </c>
      <c r="H2706">
        <v>46</v>
      </c>
    </row>
    <row r="2707" spans="1:8">
      <c r="A2707">
        <v>2706</v>
      </c>
      <c r="B2707">
        <v>70</v>
      </c>
      <c r="C2707" t="s">
        <v>193</v>
      </c>
      <c r="D2707" t="s">
        <v>3584</v>
      </c>
      <c r="E2707" t="s">
        <v>1281</v>
      </c>
      <c r="F2707" t="s">
        <v>52</v>
      </c>
      <c r="G2707">
        <v>2</v>
      </c>
      <c r="H2707">
        <v>46</v>
      </c>
    </row>
    <row r="2708" spans="1:8">
      <c r="A2708">
        <v>2707</v>
      </c>
      <c r="B2708">
        <v>70</v>
      </c>
      <c r="C2708" t="s">
        <v>193</v>
      </c>
      <c r="D2708" t="s">
        <v>3584</v>
      </c>
      <c r="E2708" t="s">
        <v>1281</v>
      </c>
      <c r="F2708" t="s">
        <v>1272</v>
      </c>
      <c r="G2708">
        <v>24</v>
      </c>
      <c r="H2708">
        <v>46</v>
      </c>
    </row>
    <row r="2709" spans="1:8">
      <c r="A2709">
        <v>2708</v>
      </c>
      <c r="B2709">
        <v>70</v>
      </c>
      <c r="C2709" t="s">
        <v>193</v>
      </c>
      <c r="D2709" t="s">
        <v>3585</v>
      </c>
      <c r="E2709" t="s">
        <v>3706</v>
      </c>
      <c r="F2709" t="s">
        <v>249</v>
      </c>
      <c r="G2709">
        <v>8524</v>
      </c>
      <c r="H2709">
        <v>102655</v>
      </c>
    </row>
    <row r="2710" spans="1:8">
      <c r="A2710">
        <v>2709</v>
      </c>
      <c r="B2710">
        <v>70</v>
      </c>
      <c r="C2710" t="s">
        <v>193</v>
      </c>
      <c r="D2710" t="s">
        <v>3585</v>
      </c>
      <c r="E2710" t="s">
        <v>3706</v>
      </c>
      <c r="F2710" t="s">
        <v>1272</v>
      </c>
      <c r="G2710">
        <v>1</v>
      </c>
      <c r="H2710">
        <v>102655</v>
      </c>
    </row>
    <row r="2711" spans="1:8">
      <c r="A2711">
        <v>2710</v>
      </c>
      <c r="B2711">
        <v>70</v>
      </c>
      <c r="C2711" t="s">
        <v>193</v>
      </c>
      <c r="D2711" t="s">
        <v>3585</v>
      </c>
      <c r="E2711" t="s">
        <v>1280</v>
      </c>
      <c r="F2711" t="s">
        <v>48</v>
      </c>
      <c r="G2711">
        <v>3703</v>
      </c>
      <c r="H2711">
        <v>102655</v>
      </c>
    </row>
    <row r="2712" spans="1:8">
      <c r="A2712">
        <v>2711</v>
      </c>
      <c r="B2712">
        <v>70</v>
      </c>
      <c r="C2712" t="s">
        <v>193</v>
      </c>
      <c r="D2712" t="s">
        <v>3585</v>
      </c>
      <c r="E2712" t="s">
        <v>1280</v>
      </c>
      <c r="F2712" t="s">
        <v>49</v>
      </c>
      <c r="G2712">
        <v>10189</v>
      </c>
      <c r="H2712">
        <v>102655</v>
      </c>
    </row>
    <row r="2713" spans="1:8">
      <c r="A2713">
        <v>2712</v>
      </c>
      <c r="B2713">
        <v>70</v>
      </c>
      <c r="C2713" t="s">
        <v>193</v>
      </c>
      <c r="D2713" t="s">
        <v>3585</v>
      </c>
      <c r="E2713" t="s">
        <v>1280</v>
      </c>
      <c r="F2713" t="s">
        <v>50</v>
      </c>
      <c r="G2713">
        <v>8270</v>
      </c>
      <c r="H2713">
        <v>102655</v>
      </c>
    </row>
    <row r="2714" spans="1:8">
      <c r="A2714">
        <v>2713</v>
      </c>
      <c r="B2714">
        <v>70</v>
      </c>
      <c r="C2714" t="s">
        <v>193</v>
      </c>
      <c r="D2714" t="s">
        <v>3585</v>
      </c>
      <c r="E2714" t="s">
        <v>1280</v>
      </c>
      <c r="F2714" t="s">
        <v>51</v>
      </c>
      <c r="G2714">
        <v>3092</v>
      </c>
      <c r="H2714">
        <v>102655</v>
      </c>
    </row>
    <row r="2715" spans="1:8">
      <c r="A2715">
        <v>2714</v>
      </c>
      <c r="B2715">
        <v>70</v>
      </c>
      <c r="C2715" t="s">
        <v>193</v>
      </c>
      <c r="D2715" t="s">
        <v>3585</v>
      </c>
      <c r="E2715" t="s">
        <v>1280</v>
      </c>
      <c r="F2715" t="s">
        <v>52</v>
      </c>
      <c r="G2715">
        <v>3259</v>
      </c>
      <c r="H2715">
        <v>102655</v>
      </c>
    </row>
    <row r="2716" spans="1:8">
      <c r="A2716">
        <v>2715</v>
      </c>
      <c r="B2716">
        <v>70</v>
      </c>
      <c r="C2716" t="s">
        <v>193</v>
      </c>
      <c r="D2716" t="s">
        <v>3585</v>
      </c>
      <c r="E2716" t="s">
        <v>1280</v>
      </c>
      <c r="F2716" t="s">
        <v>1272</v>
      </c>
      <c r="G2716">
        <v>2209</v>
      </c>
      <c r="H2716">
        <v>102655</v>
      </c>
    </row>
    <row r="2717" spans="1:8">
      <c r="A2717">
        <v>2716</v>
      </c>
      <c r="B2717">
        <v>70</v>
      </c>
      <c r="C2717" t="s">
        <v>193</v>
      </c>
      <c r="D2717" t="s">
        <v>3585</v>
      </c>
      <c r="E2717" t="s">
        <v>1281</v>
      </c>
      <c r="F2717" t="s">
        <v>48</v>
      </c>
      <c r="G2717">
        <v>306</v>
      </c>
      <c r="H2717">
        <v>102655</v>
      </c>
    </row>
    <row r="2718" spans="1:8">
      <c r="A2718">
        <v>2717</v>
      </c>
      <c r="B2718">
        <v>70</v>
      </c>
      <c r="C2718" t="s">
        <v>193</v>
      </c>
      <c r="D2718" t="s">
        <v>3585</v>
      </c>
      <c r="E2718" t="s">
        <v>1281</v>
      </c>
      <c r="F2718" t="s">
        <v>49</v>
      </c>
      <c r="G2718">
        <v>384</v>
      </c>
      <c r="H2718">
        <v>102655</v>
      </c>
    </row>
    <row r="2719" spans="1:8">
      <c r="A2719">
        <v>2718</v>
      </c>
      <c r="B2719">
        <v>70</v>
      </c>
      <c r="C2719" t="s">
        <v>193</v>
      </c>
      <c r="D2719" t="s">
        <v>3585</v>
      </c>
      <c r="E2719" t="s">
        <v>1281</v>
      </c>
      <c r="F2719" t="s">
        <v>50</v>
      </c>
      <c r="G2719">
        <v>791</v>
      </c>
      <c r="H2719">
        <v>102655</v>
      </c>
    </row>
    <row r="2720" spans="1:8">
      <c r="A2720">
        <v>2719</v>
      </c>
      <c r="B2720">
        <v>70</v>
      </c>
      <c r="C2720" t="s">
        <v>193</v>
      </c>
      <c r="D2720" t="s">
        <v>3585</v>
      </c>
      <c r="E2720" t="s">
        <v>1281</v>
      </c>
      <c r="F2720" t="s">
        <v>51</v>
      </c>
      <c r="G2720">
        <v>1299</v>
      </c>
      <c r="H2720">
        <v>102655</v>
      </c>
    </row>
    <row r="2721" spans="1:8">
      <c r="A2721">
        <v>2720</v>
      </c>
      <c r="B2721">
        <v>70</v>
      </c>
      <c r="C2721" t="s">
        <v>193</v>
      </c>
      <c r="D2721" t="s">
        <v>3585</v>
      </c>
      <c r="E2721" t="s">
        <v>1281</v>
      </c>
      <c r="F2721" t="s">
        <v>52</v>
      </c>
      <c r="G2721">
        <v>8779</v>
      </c>
      <c r="H2721">
        <v>102655</v>
      </c>
    </row>
    <row r="2722" spans="1:8">
      <c r="A2722">
        <v>2721</v>
      </c>
      <c r="B2722">
        <v>70</v>
      </c>
      <c r="C2722" t="s">
        <v>193</v>
      </c>
      <c r="D2722" t="s">
        <v>3585</v>
      </c>
      <c r="E2722" t="s">
        <v>1281</v>
      </c>
      <c r="F2722" t="s">
        <v>1272</v>
      </c>
      <c r="G2722">
        <v>51615</v>
      </c>
      <c r="H2722">
        <v>102655</v>
      </c>
    </row>
    <row r="2723" spans="1:8">
      <c r="A2723">
        <v>2722</v>
      </c>
      <c r="B2723">
        <v>70</v>
      </c>
      <c r="C2723" t="s">
        <v>193</v>
      </c>
      <c r="D2723" t="s">
        <v>3585</v>
      </c>
      <c r="E2723" t="s">
        <v>45</v>
      </c>
      <c r="F2723" t="s">
        <v>48</v>
      </c>
      <c r="G2723">
        <v>121</v>
      </c>
      <c r="H2723">
        <v>102655</v>
      </c>
    </row>
    <row r="2724" spans="1:8">
      <c r="A2724">
        <v>2723</v>
      </c>
      <c r="B2724">
        <v>70</v>
      </c>
      <c r="C2724" t="s">
        <v>193</v>
      </c>
      <c r="D2724" t="s">
        <v>3585</v>
      </c>
      <c r="E2724" t="s">
        <v>45</v>
      </c>
      <c r="F2724" t="s">
        <v>49</v>
      </c>
      <c r="G2724">
        <v>14</v>
      </c>
      <c r="H2724">
        <v>102655</v>
      </c>
    </row>
    <row r="2725" spans="1:8">
      <c r="A2725">
        <v>2724</v>
      </c>
      <c r="B2725">
        <v>70</v>
      </c>
      <c r="C2725" t="s">
        <v>193</v>
      </c>
      <c r="D2725" t="s">
        <v>3585</v>
      </c>
      <c r="E2725" t="s">
        <v>45</v>
      </c>
      <c r="F2725" t="s">
        <v>50</v>
      </c>
      <c r="G2725">
        <v>6</v>
      </c>
      <c r="H2725">
        <v>102655</v>
      </c>
    </row>
    <row r="2726" spans="1:8">
      <c r="A2726">
        <v>2725</v>
      </c>
      <c r="B2726">
        <v>70</v>
      </c>
      <c r="C2726" t="s">
        <v>193</v>
      </c>
      <c r="D2726" t="s">
        <v>3585</v>
      </c>
      <c r="E2726" t="s">
        <v>45</v>
      </c>
      <c r="F2726" t="s">
        <v>51</v>
      </c>
      <c r="G2726">
        <v>1</v>
      </c>
      <c r="H2726">
        <v>102655</v>
      </c>
    </row>
    <row r="2727" spans="1:8">
      <c r="A2727">
        <v>2726</v>
      </c>
      <c r="B2727">
        <v>70</v>
      </c>
      <c r="C2727" t="s">
        <v>193</v>
      </c>
      <c r="D2727" t="s">
        <v>3585</v>
      </c>
      <c r="E2727" t="s">
        <v>45</v>
      </c>
      <c r="F2727" t="s">
        <v>52</v>
      </c>
      <c r="G2727">
        <v>21</v>
      </c>
      <c r="H2727">
        <v>102655</v>
      </c>
    </row>
    <row r="2728" spans="1:8">
      <c r="A2728">
        <v>2727</v>
      </c>
      <c r="B2728">
        <v>70</v>
      </c>
      <c r="C2728" t="s">
        <v>193</v>
      </c>
      <c r="D2728" t="s">
        <v>3585</v>
      </c>
      <c r="E2728" t="s">
        <v>45</v>
      </c>
      <c r="F2728" t="s">
        <v>1272</v>
      </c>
      <c r="G2728">
        <v>71</v>
      </c>
      <c r="H2728">
        <v>102655</v>
      </c>
    </row>
    <row r="2729" spans="1:8">
      <c r="A2729">
        <v>2728</v>
      </c>
      <c r="B2729">
        <v>70</v>
      </c>
      <c r="C2729" t="s">
        <v>193</v>
      </c>
      <c r="D2729" t="s">
        <v>3586</v>
      </c>
      <c r="E2729" t="s">
        <v>3706</v>
      </c>
      <c r="F2729" t="s">
        <v>249</v>
      </c>
      <c r="G2729">
        <v>53673</v>
      </c>
      <c r="H2729">
        <v>649027</v>
      </c>
    </row>
    <row r="2730" spans="1:8">
      <c r="A2730">
        <v>2729</v>
      </c>
      <c r="B2730">
        <v>70</v>
      </c>
      <c r="C2730" t="s">
        <v>193</v>
      </c>
      <c r="D2730" t="s">
        <v>3586</v>
      </c>
      <c r="E2730" t="s">
        <v>3706</v>
      </c>
      <c r="F2730" t="s">
        <v>48</v>
      </c>
      <c r="G2730">
        <v>14</v>
      </c>
      <c r="H2730">
        <v>649027</v>
      </c>
    </row>
    <row r="2731" spans="1:8">
      <c r="A2731">
        <v>2730</v>
      </c>
      <c r="B2731">
        <v>70</v>
      </c>
      <c r="C2731" t="s">
        <v>193</v>
      </c>
      <c r="D2731" t="s">
        <v>3586</v>
      </c>
      <c r="E2731" t="s">
        <v>3706</v>
      </c>
      <c r="F2731" t="s">
        <v>49</v>
      </c>
      <c r="G2731">
        <v>33</v>
      </c>
      <c r="H2731">
        <v>649027</v>
      </c>
    </row>
    <row r="2732" spans="1:8">
      <c r="A2732">
        <v>2731</v>
      </c>
      <c r="B2732">
        <v>70</v>
      </c>
      <c r="C2732" t="s">
        <v>193</v>
      </c>
      <c r="D2732" t="s">
        <v>3586</v>
      </c>
      <c r="E2732" t="s">
        <v>3706</v>
      </c>
      <c r="F2732" t="s">
        <v>50</v>
      </c>
      <c r="G2732">
        <v>43</v>
      </c>
      <c r="H2732">
        <v>649027</v>
      </c>
    </row>
    <row r="2733" spans="1:8">
      <c r="A2733">
        <v>2732</v>
      </c>
      <c r="B2733">
        <v>70</v>
      </c>
      <c r="C2733" t="s">
        <v>193</v>
      </c>
      <c r="D2733" t="s">
        <v>3586</v>
      </c>
      <c r="E2733" t="s">
        <v>3706</v>
      </c>
      <c r="F2733" t="s">
        <v>51</v>
      </c>
      <c r="G2733">
        <v>15</v>
      </c>
      <c r="H2733">
        <v>649027</v>
      </c>
    </row>
    <row r="2734" spans="1:8">
      <c r="A2734">
        <v>2733</v>
      </c>
      <c r="B2734">
        <v>70</v>
      </c>
      <c r="C2734" t="s">
        <v>193</v>
      </c>
      <c r="D2734" t="s">
        <v>3586</v>
      </c>
      <c r="E2734" t="s">
        <v>3706</v>
      </c>
      <c r="F2734" t="s">
        <v>52</v>
      </c>
      <c r="G2734">
        <v>312</v>
      </c>
      <c r="H2734">
        <v>649027</v>
      </c>
    </row>
    <row r="2735" spans="1:8">
      <c r="A2735">
        <v>2734</v>
      </c>
      <c r="B2735">
        <v>70</v>
      </c>
      <c r="C2735" t="s">
        <v>193</v>
      </c>
      <c r="D2735" t="s">
        <v>3586</v>
      </c>
      <c r="E2735" t="s">
        <v>3706</v>
      </c>
      <c r="F2735" t="s">
        <v>1272</v>
      </c>
      <c r="G2735">
        <v>1048</v>
      </c>
      <c r="H2735">
        <v>649027</v>
      </c>
    </row>
    <row r="2736" spans="1:8">
      <c r="A2736">
        <v>2735</v>
      </c>
      <c r="B2736">
        <v>70</v>
      </c>
      <c r="C2736" t="s">
        <v>193</v>
      </c>
      <c r="D2736" t="s">
        <v>3586</v>
      </c>
      <c r="E2736" t="s">
        <v>1280</v>
      </c>
      <c r="F2736" t="s">
        <v>48</v>
      </c>
      <c r="G2736">
        <v>20760</v>
      </c>
      <c r="H2736">
        <v>649027</v>
      </c>
    </row>
    <row r="2737" spans="1:8">
      <c r="A2737">
        <v>2736</v>
      </c>
      <c r="B2737">
        <v>70</v>
      </c>
      <c r="C2737" t="s">
        <v>193</v>
      </c>
      <c r="D2737" t="s">
        <v>3586</v>
      </c>
      <c r="E2737" t="s">
        <v>1280</v>
      </c>
      <c r="F2737" t="s">
        <v>49</v>
      </c>
      <c r="G2737">
        <v>57048</v>
      </c>
      <c r="H2737">
        <v>649027</v>
      </c>
    </row>
    <row r="2738" spans="1:8">
      <c r="A2738">
        <v>2737</v>
      </c>
      <c r="B2738">
        <v>70</v>
      </c>
      <c r="C2738" t="s">
        <v>193</v>
      </c>
      <c r="D2738" t="s">
        <v>3586</v>
      </c>
      <c r="E2738" t="s">
        <v>1280</v>
      </c>
      <c r="F2738" t="s">
        <v>50</v>
      </c>
      <c r="G2738">
        <v>44206</v>
      </c>
      <c r="H2738">
        <v>649027</v>
      </c>
    </row>
    <row r="2739" spans="1:8">
      <c r="A2739">
        <v>2738</v>
      </c>
      <c r="B2739">
        <v>70</v>
      </c>
      <c r="C2739" t="s">
        <v>193</v>
      </c>
      <c r="D2739" t="s">
        <v>3586</v>
      </c>
      <c r="E2739" t="s">
        <v>1280</v>
      </c>
      <c r="F2739" t="s">
        <v>51</v>
      </c>
      <c r="G2739">
        <v>17082</v>
      </c>
      <c r="H2739">
        <v>649027</v>
      </c>
    </row>
    <row r="2740" spans="1:8">
      <c r="A2740">
        <v>2739</v>
      </c>
      <c r="B2740">
        <v>70</v>
      </c>
      <c r="C2740" t="s">
        <v>193</v>
      </c>
      <c r="D2740" t="s">
        <v>3586</v>
      </c>
      <c r="E2740" t="s">
        <v>1280</v>
      </c>
      <c r="F2740" t="s">
        <v>52</v>
      </c>
      <c r="G2740">
        <v>24634</v>
      </c>
      <c r="H2740">
        <v>649027</v>
      </c>
    </row>
    <row r="2741" spans="1:8">
      <c r="A2741">
        <v>2740</v>
      </c>
      <c r="B2741">
        <v>70</v>
      </c>
      <c r="C2741" t="s">
        <v>193</v>
      </c>
      <c r="D2741" t="s">
        <v>3586</v>
      </c>
      <c r="E2741" t="s">
        <v>1280</v>
      </c>
      <c r="F2741" t="s">
        <v>1272</v>
      </c>
      <c r="G2741">
        <v>17841</v>
      </c>
      <c r="H2741">
        <v>649027</v>
      </c>
    </row>
    <row r="2742" spans="1:8">
      <c r="A2742">
        <v>2741</v>
      </c>
      <c r="B2742">
        <v>70</v>
      </c>
      <c r="C2742" t="s">
        <v>193</v>
      </c>
      <c r="D2742" t="s">
        <v>3586</v>
      </c>
      <c r="E2742" t="s">
        <v>1281</v>
      </c>
      <c r="F2742" t="s">
        <v>48</v>
      </c>
      <c r="G2742">
        <v>1515</v>
      </c>
      <c r="H2742">
        <v>649027</v>
      </c>
    </row>
    <row r="2743" spans="1:8">
      <c r="A2743">
        <v>2742</v>
      </c>
      <c r="B2743">
        <v>70</v>
      </c>
      <c r="C2743" t="s">
        <v>193</v>
      </c>
      <c r="D2743" t="s">
        <v>3586</v>
      </c>
      <c r="E2743" t="s">
        <v>1281</v>
      </c>
      <c r="F2743" t="s">
        <v>49</v>
      </c>
      <c r="G2743">
        <v>2359</v>
      </c>
      <c r="H2743">
        <v>649027</v>
      </c>
    </row>
    <row r="2744" spans="1:8">
      <c r="A2744">
        <v>2743</v>
      </c>
      <c r="B2744">
        <v>70</v>
      </c>
      <c r="C2744" t="s">
        <v>193</v>
      </c>
      <c r="D2744" t="s">
        <v>3586</v>
      </c>
      <c r="E2744" t="s">
        <v>1281</v>
      </c>
      <c r="F2744" t="s">
        <v>50</v>
      </c>
      <c r="G2744">
        <v>3598</v>
      </c>
      <c r="H2744">
        <v>649027</v>
      </c>
    </row>
    <row r="2745" spans="1:8">
      <c r="A2745">
        <v>2744</v>
      </c>
      <c r="B2745">
        <v>70</v>
      </c>
      <c r="C2745" t="s">
        <v>193</v>
      </c>
      <c r="D2745" t="s">
        <v>3586</v>
      </c>
      <c r="E2745" t="s">
        <v>1281</v>
      </c>
      <c r="F2745" t="s">
        <v>51</v>
      </c>
      <c r="G2745">
        <v>6289</v>
      </c>
      <c r="H2745">
        <v>649027</v>
      </c>
    </row>
    <row r="2746" spans="1:8">
      <c r="A2746">
        <v>2745</v>
      </c>
      <c r="B2746">
        <v>70</v>
      </c>
      <c r="C2746" t="s">
        <v>193</v>
      </c>
      <c r="D2746" t="s">
        <v>3586</v>
      </c>
      <c r="E2746" t="s">
        <v>1281</v>
      </c>
      <c r="F2746" t="s">
        <v>52</v>
      </c>
      <c r="G2746">
        <v>50568</v>
      </c>
      <c r="H2746">
        <v>649027</v>
      </c>
    </row>
    <row r="2747" spans="1:8">
      <c r="A2747">
        <v>2746</v>
      </c>
      <c r="B2747">
        <v>70</v>
      </c>
      <c r="C2747" t="s">
        <v>193</v>
      </c>
      <c r="D2747" t="s">
        <v>3586</v>
      </c>
      <c r="E2747" t="s">
        <v>1281</v>
      </c>
      <c r="F2747" t="s">
        <v>1272</v>
      </c>
      <c r="G2747">
        <v>346567</v>
      </c>
      <c r="H2747">
        <v>649027</v>
      </c>
    </row>
    <row r="2748" spans="1:8">
      <c r="A2748">
        <v>2747</v>
      </c>
      <c r="B2748">
        <v>70</v>
      </c>
      <c r="C2748" t="s">
        <v>193</v>
      </c>
      <c r="D2748" t="s">
        <v>3586</v>
      </c>
      <c r="E2748" t="s">
        <v>45</v>
      </c>
      <c r="F2748" t="s">
        <v>48</v>
      </c>
      <c r="G2748">
        <v>907</v>
      </c>
      <c r="H2748">
        <v>649027</v>
      </c>
    </row>
    <row r="2749" spans="1:8">
      <c r="A2749">
        <v>2748</v>
      </c>
      <c r="B2749">
        <v>70</v>
      </c>
      <c r="C2749" t="s">
        <v>193</v>
      </c>
      <c r="D2749" t="s">
        <v>3586</v>
      </c>
      <c r="E2749" t="s">
        <v>45</v>
      </c>
      <c r="F2749" t="s">
        <v>49</v>
      </c>
      <c r="G2749">
        <v>58</v>
      </c>
      <c r="H2749">
        <v>649027</v>
      </c>
    </row>
    <row r="2750" spans="1:8">
      <c r="A2750">
        <v>2749</v>
      </c>
      <c r="B2750">
        <v>70</v>
      </c>
      <c r="C2750" t="s">
        <v>193</v>
      </c>
      <c r="D2750" t="s">
        <v>3586</v>
      </c>
      <c r="E2750" t="s">
        <v>45</v>
      </c>
      <c r="F2750" t="s">
        <v>50</v>
      </c>
      <c r="G2750">
        <v>35</v>
      </c>
      <c r="H2750">
        <v>649027</v>
      </c>
    </row>
    <row r="2751" spans="1:8">
      <c r="A2751">
        <v>2750</v>
      </c>
      <c r="B2751">
        <v>70</v>
      </c>
      <c r="C2751" t="s">
        <v>193</v>
      </c>
      <c r="D2751" t="s">
        <v>3586</v>
      </c>
      <c r="E2751" t="s">
        <v>45</v>
      </c>
      <c r="F2751" t="s">
        <v>51</v>
      </c>
      <c r="G2751">
        <v>19</v>
      </c>
      <c r="H2751">
        <v>649027</v>
      </c>
    </row>
    <row r="2752" spans="1:8">
      <c r="A2752">
        <v>2751</v>
      </c>
      <c r="B2752">
        <v>70</v>
      </c>
      <c r="C2752" t="s">
        <v>193</v>
      </c>
      <c r="D2752" t="s">
        <v>3586</v>
      </c>
      <c r="E2752" t="s">
        <v>45</v>
      </c>
      <c r="F2752" t="s">
        <v>52</v>
      </c>
      <c r="G2752">
        <v>106</v>
      </c>
      <c r="H2752">
        <v>649027</v>
      </c>
    </row>
    <row r="2753" spans="1:8">
      <c r="A2753">
        <v>2752</v>
      </c>
      <c r="B2753">
        <v>70</v>
      </c>
      <c r="C2753" t="s">
        <v>193</v>
      </c>
      <c r="D2753" t="s">
        <v>3586</v>
      </c>
      <c r="E2753" t="s">
        <v>45</v>
      </c>
      <c r="F2753" t="s">
        <v>1272</v>
      </c>
      <c r="G2753">
        <v>297</v>
      </c>
      <c r="H2753">
        <v>649027</v>
      </c>
    </row>
    <row r="2754" spans="1:8">
      <c r="A2754">
        <v>2753</v>
      </c>
      <c r="B2754">
        <v>70</v>
      </c>
      <c r="C2754" t="s">
        <v>193</v>
      </c>
      <c r="D2754" t="s">
        <v>45</v>
      </c>
      <c r="E2754" t="s">
        <v>3706</v>
      </c>
      <c r="F2754" t="s">
        <v>249</v>
      </c>
      <c r="G2754">
        <v>273</v>
      </c>
    </row>
    <row r="2755" spans="1:8">
      <c r="A2755">
        <v>2754</v>
      </c>
      <c r="B2755">
        <v>70</v>
      </c>
      <c r="C2755" t="s">
        <v>193</v>
      </c>
      <c r="D2755" t="s">
        <v>45</v>
      </c>
      <c r="E2755" t="s">
        <v>3706</v>
      </c>
      <c r="F2755" t="s">
        <v>51</v>
      </c>
      <c r="G2755">
        <v>3</v>
      </c>
    </row>
    <row r="2756" spans="1:8">
      <c r="A2756">
        <v>2755</v>
      </c>
      <c r="B2756">
        <v>70</v>
      </c>
      <c r="C2756" t="s">
        <v>193</v>
      </c>
      <c r="D2756" t="s">
        <v>45</v>
      </c>
      <c r="E2756" t="s">
        <v>3706</v>
      </c>
      <c r="F2756" t="s">
        <v>52</v>
      </c>
      <c r="G2756">
        <v>2307</v>
      </c>
    </row>
    <row r="2757" spans="1:8">
      <c r="A2757">
        <v>2756</v>
      </c>
      <c r="B2757">
        <v>70</v>
      </c>
      <c r="C2757" t="s">
        <v>193</v>
      </c>
      <c r="D2757" t="s">
        <v>45</v>
      </c>
      <c r="E2757" t="s">
        <v>3706</v>
      </c>
      <c r="F2757" t="s">
        <v>1272</v>
      </c>
      <c r="G2757">
        <v>65</v>
      </c>
    </row>
    <row r="2758" spans="1:8">
      <c r="A2758">
        <v>2757</v>
      </c>
      <c r="B2758">
        <v>70</v>
      </c>
      <c r="C2758" t="s">
        <v>193</v>
      </c>
      <c r="D2758" t="s">
        <v>45</v>
      </c>
      <c r="E2758" t="s">
        <v>1280</v>
      </c>
      <c r="F2758" t="s">
        <v>48</v>
      </c>
      <c r="G2758">
        <v>12</v>
      </c>
    </row>
    <row r="2759" spans="1:8">
      <c r="A2759">
        <v>2758</v>
      </c>
      <c r="B2759">
        <v>70</v>
      </c>
      <c r="C2759" t="s">
        <v>193</v>
      </c>
      <c r="D2759" t="s">
        <v>45</v>
      </c>
      <c r="E2759" t="s">
        <v>1280</v>
      </c>
      <c r="F2759" t="s">
        <v>49</v>
      </c>
      <c r="G2759">
        <v>47</v>
      </c>
    </row>
    <row r="2760" spans="1:8">
      <c r="A2760">
        <v>2759</v>
      </c>
      <c r="B2760">
        <v>70</v>
      </c>
      <c r="C2760" t="s">
        <v>193</v>
      </c>
      <c r="D2760" t="s">
        <v>45</v>
      </c>
      <c r="E2760" t="s">
        <v>1280</v>
      </c>
      <c r="F2760" t="s">
        <v>50</v>
      </c>
      <c r="G2760">
        <v>31</v>
      </c>
    </row>
    <row r="2761" spans="1:8">
      <c r="A2761">
        <v>2760</v>
      </c>
      <c r="B2761">
        <v>70</v>
      </c>
      <c r="C2761" t="s">
        <v>193</v>
      </c>
      <c r="D2761" t="s">
        <v>45</v>
      </c>
      <c r="E2761" t="s">
        <v>1280</v>
      </c>
      <c r="F2761" t="s">
        <v>51</v>
      </c>
      <c r="G2761">
        <v>16</v>
      </c>
    </row>
    <row r="2762" spans="1:8">
      <c r="A2762">
        <v>2761</v>
      </c>
      <c r="B2762">
        <v>70</v>
      </c>
      <c r="C2762" t="s">
        <v>193</v>
      </c>
      <c r="D2762" t="s">
        <v>45</v>
      </c>
      <c r="E2762" t="s">
        <v>1280</v>
      </c>
      <c r="F2762" t="s">
        <v>52</v>
      </c>
      <c r="G2762">
        <v>30</v>
      </c>
    </row>
    <row r="2763" spans="1:8">
      <c r="A2763">
        <v>2762</v>
      </c>
      <c r="B2763">
        <v>70</v>
      </c>
      <c r="C2763" t="s">
        <v>193</v>
      </c>
      <c r="D2763" t="s">
        <v>45</v>
      </c>
      <c r="E2763" t="s">
        <v>1280</v>
      </c>
      <c r="F2763" t="s">
        <v>1272</v>
      </c>
      <c r="G2763">
        <v>26</v>
      </c>
    </row>
    <row r="2764" spans="1:8">
      <c r="A2764">
        <v>2763</v>
      </c>
      <c r="B2764">
        <v>70</v>
      </c>
      <c r="C2764" t="s">
        <v>193</v>
      </c>
      <c r="D2764" t="s">
        <v>45</v>
      </c>
      <c r="E2764" t="s">
        <v>1281</v>
      </c>
      <c r="F2764" t="s">
        <v>48</v>
      </c>
      <c r="G2764">
        <v>1</v>
      </c>
    </row>
    <row r="2765" spans="1:8">
      <c r="A2765">
        <v>2764</v>
      </c>
      <c r="B2765">
        <v>70</v>
      </c>
      <c r="C2765" t="s">
        <v>193</v>
      </c>
      <c r="D2765" t="s">
        <v>45</v>
      </c>
      <c r="E2765" t="s">
        <v>1281</v>
      </c>
      <c r="F2765" t="s">
        <v>49</v>
      </c>
      <c r="G2765">
        <v>4</v>
      </c>
    </row>
    <row r="2766" spans="1:8">
      <c r="A2766">
        <v>2765</v>
      </c>
      <c r="B2766">
        <v>70</v>
      </c>
      <c r="C2766" t="s">
        <v>193</v>
      </c>
      <c r="D2766" t="s">
        <v>45</v>
      </c>
      <c r="E2766" t="s">
        <v>1281</v>
      </c>
      <c r="F2766" t="s">
        <v>50</v>
      </c>
      <c r="G2766">
        <v>3</v>
      </c>
    </row>
    <row r="2767" spans="1:8">
      <c r="A2767">
        <v>2766</v>
      </c>
      <c r="B2767">
        <v>70</v>
      </c>
      <c r="C2767" t="s">
        <v>193</v>
      </c>
      <c r="D2767" t="s">
        <v>45</v>
      </c>
      <c r="E2767" t="s">
        <v>1281</v>
      </c>
      <c r="F2767" t="s">
        <v>51</v>
      </c>
      <c r="G2767">
        <v>3</v>
      </c>
    </row>
    <row r="2768" spans="1:8">
      <c r="A2768">
        <v>2767</v>
      </c>
      <c r="B2768">
        <v>70</v>
      </c>
      <c r="C2768" t="s">
        <v>193</v>
      </c>
      <c r="D2768" t="s">
        <v>45</v>
      </c>
      <c r="E2768" t="s">
        <v>1281</v>
      </c>
      <c r="F2768" t="s">
        <v>52</v>
      </c>
      <c r="G2768">
        <v>27</v>
      </c>
    </row>
    <row r="2769" spans="1:8">
      <c r="A2769">
        <v>2768</v>
      </c>
      <c r="B2769">
        <v>70</v>
      </c>
      <c r="C2769" t="s">
        <v>193</v>
      </c>
      <c r="D2769" t="s">
        <v>45</v>
      </c>
      <c r="E2769" t="s">
        <v>1281</v>
      </c>
      <c r="F2769" t="s">
        <v>1272</v>
      </c>
      <c r="G2769">
        <v>287</v>
      </c>
    </row>
    <row r="2770" spans="1:8">
      <c r="A2770">
        <v>2769</v>
      </c>
      <c r="B2770">
        <v>70</v>
      </c>
      <c r="C2770" t="s">
        <v>193</v>
      </c>
      <c r="D2770" t="s">
        <v>45</v>
      </c>
      <c r="E2770" t="s">
        <v>45</v>
      </c>
      <c r="F2770" t="s">
        <v>48</v>
      </c>
      <c r="G2770">
        <v>90</v>
      </c>
    </row>
    <row r="2771" spans="1:8">
      <c r="A2771">
        <v>2770</v>
      </c>
      <c r="B2771">
        <v>70</v>
      </c>
      <c r="C2771" t="s">
        <v>193</v>
      </c>
      <c r="D2771" t="s">
        <v>45</v>
      </c>
      <c r="E2771" t="s">
        <v>45</v>
      </c>
      <c r="F2771" t="s">
        <v>49</v>
      </c>
      <c r="G2771">
        <v>254</v>
      </c>
    </row>
    <row r="2772" spans="1:8">
      <c r="A2772">
        <v>2771</v>
      </c>
      <c r="B2772">
        <v>70</v>
      </c>
      <c r="C2772" t="s">
        <v>193</v>
      </c>
      <c r="D2772" t="s">
        <v>45</v>
      </c>
      <c r="E2772" t="s">
        <v>45</v>
      </c>
      <c r="F2772" t="s">
        <v>50</v>
      </c>
      <c r="G2772">
        <v>195</v>
      </c>
    </row>
    <row r="2773" spans="1:8">
      <c r="A2773">
        <v>2772</v>
      </c>
      <c r="B2773">
        <v>70</v>
      </c>
      <c r="C2773" t="s">
        <v>193</v>
      </c>
      <c r="D2773" t="s">
        <v>45</v>
      </c>
      <c r="E2773" t="s">
        <v>45</v>
      </c>
      <c r="F2773" t="s">
        <v>51</v>
      </c>
      <c r="G2773">
        <v>131</v>
      </c>
    </row>
    <row r="2774" spans="1:8">
      <c r="A2774">
        <v>2773</v>
      </c>
      <c r="B2774">
        <v>70</v>
      </c>
      <c r="C2774" t="s">
        <v>193</v>
      </c>
      <c r="D2774" t="s">
        <v>45</v>
      </c>
      <c r="E2774" t="s">
        <v>45</v>
      </c>
      <c r="F2774" t="s">
        <v>52</v>
      </c>
      <c r="G2774">
        <v>621</v>
      </c>
    </row>
    <row r="2775" spans="1:8">
      <c r="A2775">
        <v>2774</v>
      </c>
      <c r="B2775">
        <v>70</v>
      </c>
      <c r="C2775" t="s">
        <v>193</v>
      </c>
      <c r="D2775" t="s">
        <v>45</v>
      </c>
      <c r="E2775" t="s">
        <v>45</v>
      </c>
      <c r="F2775" t="s">
        <v>1272</v>
      </c>
      <c r="G2775">
        <v>2723</v>
      </c>
    </row>
    <row r="2776" spans="1:8">
      <c r="A2776">
        <v>2775</v>
      </c>
      <c r="B2776">
        <v>73</v>
      </c>
      <c r="C2776" t="s">
        <v>194</v>
      </c>
      <c r="D2776" t="s">
        <v>1413</v>
      </c>
      <c r="E2776" t="s">
        <v>3706</v>
      </c>
      <c r="F2776" t="s">
        <v>249</v>
      </c>
      <c r="G2776">
        <v>3302</v>
      </c>
      <c r="H2776">
        <v>45269</v>
      </c>
    </row>
    <row r="2777" spans="1:8">
      <c r="A2777">
        <v>2776</v>
      </c>
      <c r="B2777">
        <v>73</v>
      </c>
      <c r="C2777" t="s">
        <v>194</v>
      </c>
      <c r="D2777" t="s">
        <v>1413</v>
      </c>
      <c r="E2777" t="s">
        <v>3706</v>
      </c>
      <c r="F2777" t="s">
        <v>49</v>
      </c>
      <c r="G2777">
        <v>2</v>
      </c>
      <c r="H2777">
        <v>45269</v>
      </c>
    </row>
    <row r="2778" spans="1:8">
      <c r="A2778">
        <v>2777</v>
      </c>
      <c r="B2778">
        <v>73</v>
      </c>
      <c r="C2778" t="s">
        <v>194</v>
      </c>
      <c r="D2778" t="s">
        <v>1413</v>
      </c>
      <c r="E2778" t="s">
        <v>3706</v>
      </c>
      <c r="F2778" t="s">
        <v>50</v>
      </c>
      <c r="G2778">
        <v>17</v>
      </c>
      <c r="H2778">
        <v>45269</v>
      </c>
    </row>
    <row r="2779" spans="1:8">
      <c r="A2779">
        <v>2778</v>
      </c>
      <c r="B2779">
        <v>73</v>
      </c>
      <c r="C2779" t="s">
        <v>194</v>
      </c>
      <c r="D2779" t="s">
        <v>1413</v>
      </c>
      <c r="E2779" t="s">
        <v>3706</v>
      </c>
      <c r="F2779" t="s">
        <v>51</v>
      </c>
      <c r="G2779">
        <v>11</v>
      </c>
      <c r="H2779">
        <v>45269</v>
      </c>
    </row>
    <row r="2780" spans="1:8">
      <c r="A2780">
        <v>2779</v>
      </c>
      <c r="B2780">
        <v>73</v>
      </c>
      <c r="C2780" t="s">
        <v>194</v>
      </c>
      <c r="D2780" t="s">
        <v>1413</v>
      </c>
      <c r="E2780" t="s">
        <v>3706</v>
      </c>
      <c r="F2780" t="s">
        <v>52</v>
      </c>
      <c r="G2780">
        <v>9</v>
      </c>
      <c r="H2780">
        <v>45269</v>
      </c>
    </row>
    <row r="2781" spans="1:8">
      <c r="A2781">
        <v>2780</v>
      </c>
      <c r="B2781">
        <v>73</v>
      </c>
      <c r="C2781" t="s">
        <v>194</v>
      </c>
      <c r="D2781" t="s">
        <v>1413</v>
      </c>
      <c r="E2781" t="s">
        <v>3706</v>
      </c>
      <c r="F2781" t="s">
        <v>1272</v>
      </c>
      <c r="G2781">
        <v>74</v>
      </c>
      <c r="H2781">
        <v>45269</v>
      </c>
    </row>
    <row r="2782" spans="1:8">
      <c r="A2782">
        <v>2781</v>
      </c>
      <c r="B2782">
        <v>73</v>
      </c>
      <c r="C2782" t="s">
        <v>194</v>
      </c>
      <c r="D2782" t="s">
        <v>1413</v>
      </c>
      <c r="E2782" t="s">
        <v>1280</v>
      </c>
      <c r="F2782" t="s">
        <v>48</v>
      </c>
      <c r="G2782">
        <v>1229</v>
      </c>
      <c r="H2782">
        <v>45269</v>
      </c>
    </row>
    <row r="2783" spans="1:8">
      <c r="A2783">
        <v>2782</v>
      </c>
      <c r="B2783">
        <v>73</v>
      </c>
      <c r="C2783" t="s">
        <v>194</v>
      </c>
      <c r="D2783" t="s">
        <v>1413</v>
      </c>
      <c r="E2783" t="s">
        <v>1280</v>
      </c>
      <c r="F2783" t="s">
        <v>49</v>
      </c>
      <c r="G2783">
        <v>3937</v>
      </c>
      <c r="H2783">
        <v>45269</v>
      </c>
    </row>
    <row r="2784" spans="1:8">
      <c r="A2784">
        <v>2783</v>
      </c>
      <c r="B2784">
        <v>73</v>
      </c>
      <c r="C2784" t="s">
        <v>194</v>
      </c>
      <c r="D2784" t="s">
        <v>1413</v>
      </c>
      <c r="E2784" t="s">
        <v>1280</v>
      </c>
      <c r="F2784" t="s">
        <v>50</v>
      </c>
      <c r="G2784">
        <v>3135</v>
      </c>
      <c r="H2784">
        <v>45269</v>
      </c>
    </row>
    <row r="2785" spans="1:8">
      <c r="A2785">
        <v>2784</v>
      </c>
      <c r="B2785">
        <v>73</v>
      </c>
      <c r="C2785" t="s">
        <v>194</v>
      </c>
      <c r="D2785" t="s">
        <v>1413</v>
      </c>
      <c r="E2785" t="s">
        <v>1280</v>
      </c>
      <c r="F2785" t="s">
        <v>51</v>
      </c>
      <c r="G2785">
        <v>1261</v>
      </c>
      <c r="H2785">
        <v>45269</v>
      </c>
    </row>
    <row r="2786" spans="1:8">
      <c r="A2786">
        <v>2785</v>
      </c>
      <c r="B2786">
        <v>73</v>
      </c>
      <c r="C2786" t="s">
        <v>194</v>
      </c>
      <c r="D2786" t="s">
        <v>1413</v>
      </c>
      <c r="E2786" t="s">
        <v>1280</v>
      </c>
      <c r="F2786" t="s">
        <v>52</v>
      </c>
      <c r="G2786">
        <v>1357</v>
      </c>
      <c r="H2786">
        <v>45269</v>
      </c>
    </row>
    <row r="2787" spans="1:8">
      <c r="A2787">
        <v>2786</v>
      </c>
      <c r="B2787">
        <v>73</v>
      </c>
      <c r="C2787" t="s">
        <v>194</v>
      </c>
      <c r="D2787" t="s">
        <v>1413</v>
      </c>
      <c r="E2787" t="s">
        <v>1280</v>
      </c>
      <c r="F2787" t="s">
        <v>1272</v>
      </c>
      <c r="G2787">
        <v>996</v>
      </c>
      <c r="H2787">
        <v>45269</v>
      </c>
    </row>
    <row r="2788" spans="1:8">
      <c r="A2788">
        <v>2787</v>
      </c>
      <c r="B2788">
        <v>73</v>
      </c>
      <c r="C2788" t="s">
        <v>194</v>
      </c>
      <c r="D2788" t="s">
        <v>1413</v>
      </c>
      <c r="E2788" t="s">
        <v>1281</v>
      </c>
      <c r="F2788" t="s">
        <v>48</v>
      </c>
      <c r="G2788">
        <v>243</v>
      </c>
      <c r="H2788">
        <v>45269</v>
      </c>
    </row>
    <row r="2789" spans="1:8">
      <c r="A2789">
        <v>2788</v>
      </c>
      <c r="B2789">
        <v>73</v>
      </c>
      <c r="C2789" t="s">
        <v>194</v>
      </c>
      <c r="D2789" t="s">
        <v>1413</v>
      </c>
      <c r="E2789" t="s">
        <v>1281</v>
      </c>
      <c r="F2789" t="s">
        <v>49</v>
      </c>
      <c r="G2789">
        <v>334</v>
      </c>
      <c r="H2789">
        <v>45269</v>
      </c>
    </row>
    <row r="2790" spans="1:8">
      <c r="A2790">
        <v>2789</v>
      </c>
      <c r="B2790">
        <v>73</v>
      </c>
      <c r="C2790" t="s">
        <v>194</v>
      </c>
      <c r="D2790" t="s">
        <v>1413</v>
      </c>
      <c r="E2790" t="s">
        <v>1281</v>
      </c>
      <c r="F2790" t="s">
        <v>50</v>
      </c>
      <c r="G2790">
        <v>435</v>
      </c>
      <c r="H2790">
        <v>45269</v>
      </c>
    </row>
    <row r="2791" spans="1:8">
      <c r="A2791">
        <v>2790</v>
      </c>
      <c r="B2791">
        <v>73</v>
      </c>
      <c r="C2791" t="s">
        <v>194</v>
      </c>
      <c r="D2791" t="s">
        <v>1413</v>
      </c>
      <c r="E2791" t="s">
        <v>1281</v>
      </c>
      <c r="F2791" t="s">
        <v>51</v>
      </c>
      <c r="G2791">
        <v>646</v>
      </c>
      <c r="H2791">
        <v>45269</v>
      </c>
    </row>
    <row r="2792" spans="1:8">
      <c r="A2792">
        <v>2791</v>
      </c>
      <c r="B2792">
        <v>73</v>
      </c>
      <c r="C2792" t="s">
        <v>194</v>
      </c>
      <c r="D2792" t="s">
        <v>1413</v>
      </c>
      <c r="E2792" t="s">
        <v>1281</v>
      </c>
      <c r="F2792" t="s">
        <v>52</v>
      </c>
      <c r="G2792">
        <v>4143</v>
      </c>
      <c r="H2792">
        <v>45269</v>
      </c>
    </row>
    <row r="2793" spans="1:8">
      <c r="A2793">
        <v>2792</v>
      </c>
      <c r="B2793">
        <v>73</v>
      </c>
      <c r="C2793" t="s">
        <v>194</v>
      </c>
      <c r="D2793" t="s">
        <v>1413</v>
      </c>
      <c r="E2793" t="s">
        <v>1281</v>
      </c>
      <c r="F2793" t="s">
        <v>1272</v>
      </c>
      <c r="G2793">
        <v>24024</v>
      </c>
      <c r="H2793">
        <v>45269</v>
      </c>
    </row>
    <row r="2794" spans="1:8">
      <c r="A2794">
        <v>2793</v>
      </c>
      <c r="B2794">
        <v>73</v>
      </c>
      <c r="C2794" t="s">
        <v>194</v>
      </c>
      <c r="D2794" t="s">
        <v>1413</v>
      </c>
      <c r="E2794" t="s">
        <v>45</v>
      </c>
      <c r="F2794" t="s">
        <v>48</v>
      </c>
      <c r="G2794">
        <v>46</v>
      </c>
      <c r="H2794">
        <v>45269</v>
      </c>
    </row>
    <row r="2795" spans="1:8">
      <c r="A2795">
        <v>2794</v>
      </c>
      <c r="B2795">
        <v>73</v>
      </c>
      <c r="C2795" t="s">
        <v>194</v>
      </c>
      <c r="D2795" t="s">
        <v>1413</v>
      </c>
      <c r="E2795" t="s">
        <v>45</v>
      </c>
      <c r="F2795" t="s">
        <v>49</v>
      </c>
      <c r="G2795">
        <v>6</v>
      </c>
      <c r="H2795">
        <v>45269</v>
      </c>
    </row>
    <row r="2796" spans="1:8">
      <c r="A2796">
        <v>2795</v>
      </c>
      <c r="B2796">
        <v>73</v>
      </c>
      <c r="C2796" t="s">
        <v>194</v>
      </c>
      <c r="D2796" t="s">
        <v>1413</v>
      </c>
      <c r="E2796" t="s">
        <v>45</v>
      </c>
      <c r="F2796" t="s">
        <v>50</v>
      </c>
      <c r="G2796">
        <v>2</v>
      </c>
      <c r="H2796">
        <v>45269</v>
      </c>
    </row>
    <row r="2797" spans="1:8">
      <c r="A2797">
        <v>2796</v>
      </c>
      <c r="B2797">
        <v>73</v>
      </c>
      <c r="C2797" t="s">
        <v>194</v>
      </c>
      <c r="D2797" t="s">
        <v>1413</v>
      </c>
      <c r="E2797" t="s">
        <v>45</v>
      </c>
      <c r="F2797" t="s">
        <v>51</v>
      </c>
      <c r="G2797">
        <v>4</v>
      </c>
      <c r="H2797">
        <v>45269</v>
      </c>
    </row>
    <row r="2798" spans="1:8">
      <c r="A2798">
        <v>2797</v>
      </c>
      <c r="B2798">
        <v>73</v>
      </c>
      <c r="C2798" t="s">
        <v>194</v>
      </c>
      <c r="D2798" t="s">
        <v>1413</v>
      </c>
      <c r="E2798" t="s">
        <v>45</v>
      </c>
      <c r="F2798" t="s">
        <v>52</v>
      </c>
      <c r="G2798">
        <v>15</v>
      </c>
      <c r="H2798">
        <v>45269</v>
      </c>
    </row>
    <row r="2799" spans="1:8">
      <c r="A2799">
        <v>2798</v>
      </c>
      <c r="B2799">
        <v>73</v>
      </c>
      <c r="C2799" t="s">
        <v>194</v>
      </c>
      <c r="D2799" t="s">
        <v>1413</v>
      </c>
      <c r="E2799" t="s">
        <v>45</v>
      </c>
      <c r="F2799" t="s">
        <v>1272</v>
      </c>
      <c r="G2799">
        <v>41</v>
      </c>
      <c r="H2799">
        <v>45269</v>
      </c>
    </row>
    <row r="2800" spans="1:8">
      <c r="A2800">
        <v>2799</v>
      </c>
      <c r="B2800">
        <v>73</v>
      </c>
      <c r="C2800" t="s">
        <v>194</v>
      </c>
      <c r="D2800" t="s">
        <v>3582</v>
      </c>
      <c r="E2800" t="s">
        <v>3706</v>
      </c>
      <c r="F2800" t="s">
        <v>249</v>
      </c>
      <c r="G2800">
        <v>7</v>
      </c>
      <c r="H2800">
        <v>161</v>
      </c>
    </row>
    <row r="2801" spans="1:8">
      <c r="A2801">
        <v>2800</v>
      </c>
      <c r="B2801">
        <v>73</v>
      </c>
      <c r="C2801" t="s">
        <v>194</v>
      </c>
      <c r="D2801" t="s">
        <v>3582</v>
      </c>
      <c r="E2801" t="s">
        <v>3706</v>
      </c>
      <c r="F2801" t="s">
        <v>1272</v>
      </c>
      <c r="G2801">
        <v>4</v>
      </c>
      <c r="H2801">
        <v>161</v>
      </c>
    </row>
    <row r="2802" spans="1:8">
      <c r="A2802">
        <v>2801</v>
      </c>
      <c r="B2802">
        <v>73</v>
      </c>
      <c r="C2802" t="s">
        <v>194</v>
      </c>
      <c r="D2802" t="s">
        <v>3582</v>
      </c>
      <c r="E2802" t="s">
        <v>1280</v>
      </c>
      <c r="F2802" t="s">
        <v>48</v>
      </c>
      <c r="G2802">
        <v>10</v>
      </c>
      <c r="H2802">
        <v>161</v>
      </c>
    </row>
    <row r="2803" spans="1:8">
      <c r="A2803">
        <v>2802</v>
      </c>
      <c r="B2803">
        <v>73</v>
      </c>
      <c r="C2803" t="s">
        <v>194</v>
      </c>
      <c r="D2803" t="s">
        <v>3582</v>
      </c>
      <c r="E2803" t="s">
        <v>1280</v>
      </c>
      <c r="F2803" t="s">
        <v>49</v>
      </c>
      <c r="G2803">
        <v>15</v>
      </c>
      <c r="H2803">
        <v>161</v>
      </c>
    </row>
    <row r="2804" spans="1:8">
      <c r="A2804">
        <v>2803</v>
      </c>
      <c r="B2804">
        <v>73</v>
      </c>
      <c r="C2804" t="s">
        <v>194</v>
      </c>
      <c r="D2804" t="s">
        <v>3582</v>
      </c>
      <c r="E2804" t="s">
        <v>1280</v>
      </c>
      <c r="F2804" t="s">
        <v>50</v>
      </c>
      <c r="G2804">
        <v>11</v>
      </c>
      <c r="H2804">
        <v>161</v>
      </c>
    </row>
    <row r="2805" spans="1:8">
      <c r="A2805">
        <v>2804</v>
      </c>
      <c r="B2805">
        <v>73</v>
      </c>
      <c r="C2805" t="s">
        <v>194</v>
      </c>
      <c r="D2805" t="s">
        <v>3582</v>
      </c>
      <c r="E2805" t="s">
        <v>1280</v>
      </c>
      <c r="F2805" t="s">
        <v>51</v>
      </c>
      <c r="G2805">
        <v>3</v>
      </c>
      <c r="H2805">
        <v>161</v>
      </c>
    </row>
    <row r="2806" spans="1:8">
      <c r="A2806">
        <v>2805</v>
      </c>
      <c r="B2806">
        <v>73</v>
      </c>
      <c r="C2806" t="s">
        <v>194</v>
      </c>
      <c r="D2806" t="s">
        <v>3582</v>
      </c>
      <c r="E2806" t="s">
        <v>1280</v>
      </c>
      <c r="F2806" t="s">
        <v>52</v>
      </c>
      <c r="G2806">
        <v>12</v>
      </c>
      <c r="H2806">
        <v>161</v>
      </c>
    </row>
    <row r="2807" spans="1:8">
      <c r="A2807">
        <v>2806</v>
      </c>
      <c r="B2807">
        <v>73</v>
      </c>
      <c r="C2807" t="s">
        <v>194</v>
      </c>
      <c r="D2807" t="s">
        <v>3582</v>
      </c>
      <c r="E2807" t="s">
        <v>1280</v>
      </c>
      <c r="F2807" t="s">
        <v>1272</v>
      </c>
      <c r="G2807">
        <v>5</v>
      </c>
      <c r="H2807">
        <v>161</v>
      </c>
    </row>
    <row r="2808" spans="1:8">
      <c r="A2808">
        <v>2807</v>
      </c>
      <c r="B2808">
        <v>73</v>
      </c>
      <c r="C2808" t="s">
        <v>194</v>
      </c>
      <c r="D2808" t="s">
        <v>3582</v>
      </c>
      <c r="E2808" t="s">
        <v>1281</v>
      </c>
      <c r="F2808" t="s">
        <v>50</v>
      </c>
      <c r="G2808">
        <v>2</v>
      </c>
      <c r="H2808">
        <v>161</v>
      </c>
    </row>
    <row r="2809" spans="1:8">
      <c r="A2809">
        <v>2808</v>
      </c>
      <c r="B2809">
        <v>73</v>
      </c>
      <c r="C2809" t="s">
        <v>194</v>
      </c>
      <c r="D2809" t="s">
        <v>3582</v>
      </c>
      <c r="E2809" t="s">
        <v>1281</v>
      </c>
      <c r="F2809" t="s">
        <v>51</v>
      </c>
      <c r="G2809">
        <v>1</v>
      </c>
      <c r="H2809">
        <v>161</v>
      </c>
    </row>
    <row r="2810" spans="1:8">
      <c r="A2810">
        <v>2809</v>
      </c>
      <c r="B2810">
        <v>73</v>
      </c>
      <c r="C2810" t="s">
        <v>194</v>
      </c>
      <c r="D2810" t="s">
        <v>3582</v>
      </c>
      <c r="E2810" t="s">
        <v>1281</v>
      </c>
      <c r="F2810" t="s">
        <v>52</v>
      </c>
      <c r="G2810">
        <v>16</v>
      </c>
      <c r="H2810">
        <v>161</v>
      </c>
    </row>
    <row r="2811" spans="1:8">
      <c r="A2811">
        <v>2810</v>
      </c>
      <c r="B2811">
        <v>73</v>
      </c>
      <c r="C2811" t="s">
        <v>194</v>
      </c>
      <c r="D2811" t="s">
        <v>3582</v>
      </c>
      <c r="E2811" t="s">
        <v>1281</v>
      </c>
      <c r="F2811" t="s">
        <v>1272</v>
      </c>
      <c r="G2811">
        <v>73</v>
      </c>
      <c r="H2811">
        <v>161</v>
      </c>
    </row>
    <row r="2812" spans="1:8">
      <c r="A2812">
        <v>2811</v>
      </c>
      <c r="B2812">
        <v>73</v>
      </c>
      <c r="C2812" t="s">
        <v>194</v>
      </c>
      <c r="D2812" t="s">
        <v>3582</v>
      </c>
      <c r="E2812" t="s">
        <v>45</v>
      </c>
      <c r="F2812" t="s">
        <v>48</v>
      </c>
      <c r="G2812">
        <v>1</v>
      </c>
      <c r="H2812">
        <v>161</v>
      </c>
    </row>
    <row r="2813" spans="1:8">
      <c r="A2813">
        <v>2812</v>
      </c>
      <c r="B2813">
        <v>73</v>
      </c>
      <c r="C2813" t="s">
        <v>194</v>
      </c>
      <c r="D2813" t="s">
        <v>3582</v>
      </c>
      <c r="E2813" t="s">
        <v>45</v>
      </c>
      <c r="F2813" t="s">
        <v>1272</v>
      </c>
      <c r="G2813">
        <v>1</v>
      </c>
      <c r="H2813">
        <v>161</v>
      </c>
    </row>
    <row r="2814" spans="1:8">
      <c r="A2814">
        <v>2813</v>
      </c>
      <c r="B2814">
        <v>73</v>
      </c>
      <c r="C2814" t="s">
        <v>194</v>
      </c>
      <c r="D2814" t="s">
        <v>3583</v>
      </c>
      <c r="E2814" t="s">
        <v>3706</v>
      </c>
      <c r="F2814" t="s">
        <v>249</v>
      </c>
      <c r="G2814">
        <v>1</v>
      </c>
      <c r="H2814">
        <v>60</v>
      </c>
    </row>
    <row r="2815" spans="1:8">
      <c r="A2815">
        <v>2814</v>
      </c>
      <c r="B2815">
        <v>73</v>
      </c>
      <c r="C2815" t="s">
        <v>194</v>
      </c>
      <c r="D2815" t="s">
        <v>3583</v>
      </c>
      <c r="E2815" t="s">
        <v>1280</v>
      </c>
      <c r="F2815" t="s">
        <v>49</v>
      </c>
      <c r="G2815">
        <v>4</v>
      </c>
      <c r="H2815">
        <v>60</v>
      </c>
    </row>
    <row r="2816" spans="1:8">
      <c r="A2816">
        <v>2815</v>
      </c>
      <c r="B2816">
        <v>73</v>
      </c>
      <c r="C2816" t="s">
        <v>194</v>
      </c>
      <c r="D2816" t="s">
        <v>3583</v>
      </c>
      <c r="E2816" t="s">
        <v>1280</v>
      </c>
      <c r="F2816" t="s">
        <v>50</v>
      </c>
      <c r="G2816">
        <v>4</v>
      </c>
      <c r="H2816">
        <v>60</v>
      </c>
    </row>
    <row r="2817" spans="1:8">
      <c r="A2817">
        <v>2816</v>
      </c>
      <c r="B2817">
        <v>73</v>
      </c>
      <c r="C2817" t="s">
        <v>194</v>
      </c>
      <c r="D2817" t="s">
        <v>3583</v>
      </c>
      <c r="E2817" t="s">
        <v>1280</v>
      </c>
      <c r="F2817" t="s">
        <v>51</v>
      </c>
      <c r="G2817">
        <v>1</v>
      </c>
      <c r="H2817">
        <v>60</v>
      </c>
    </row>
    <row r="2818" spans="1:8">
      <c r="A2818">
        <v>2817</v>
      </c>
      <c r="B2818">
        <v>73</v>
      </c>
      <c r="C2818" t="s">
        <v>194</v>
      </c>
      <c r="D2818" t="s">
        <v>3583</v>
      </c>
      <c r="E2818" t="s">
        <v>1280</v>
      </c>
      <c r="F2818" t="s">
        <v>52</v>
      </c>
      <c r="G2818">
        <v>4</v>
      </c>
      <c r="H2818">
        <v>60</v>
      </c>
    </row>
    <row r="2819" spans="1:8">
      <c r="A2819">
        <v>2818</v>
      </c>
      <c r="B2819">
        <v>73</v>
      </c>
      <c r="C2819" t="s">
        <v>194</v>
      </c>
      <c r="D2819" t="s">
        <v>3583</v>
      </c>
      <c r="E2819" t="s">
        <v>1280</v>
      </c>
      <c r="F2819" t="s">
        <v>1272</v>
      </c>
      <c r="G2819">
        <v>4</v>
      </c>
      <c r="H2819">
        <v>60</v>
      </c>
    </row>
    <row r="2820" spans="1:8">
      <c r="A2820">
        <v>2819</v>
      </c>
      <c r="B2820">
        <v>73</v>
      </c>
      <c r="C2820" t="s">
        <v>194</v>
      </c>
      <c r="D2820" t="s">
        <v>3583</v>
      </c>
      <c r="E2820" t="s">
        <v>1281</v>
      </c>
      <c r="F2820" t="s">
        <v>52</v>
      </c>
      <c r="G2820">
        <v>9</v>
      </c>
      <c r="H2820">
        <v>60</v>
      </c>
    </row>
    <row r="2821" spans="1:8">
      <c r="A2821">
        <v>2820</v>
      </c>
      <c r="B2821">
        <v>73</v>
      </c>
      <c r="C2821" t="s">
        <v>194</v>
      </c>
      <c r="D2821" t="s">
        <v>3583</v>
      </c>
      <c r="E2821" t="s">
        <v>1281</v>
      </c>
      <c r="F2821" t="s">
        <v>1272</v>
      </c>
      <c r="G2821">
        <v>33</v>
      </c>
      <c r="H2821">
        <v>60</v>
      </c>
    </row>
    <row r="2822" spans="1:8">
      <c r="A2822">
        <v>2821</v>
      </c>
      <c r="B2822">
        <v>73</v>
      </c>
      <c r="C2822" t="s">
        <v>194</v>
      </c>
      <c r="D2822" t="s">
        <v>3584</v>
      </c>
      <c r="E2822" t="s">
        <v>3706</v>
      </c>
      <c r="F2822" t="s">
        <v>249</v>
      </c>
      <c r="G2822">
        <v>2</v>
      </c>
      <c r="H2822">
        <v>37</v>
      </c>
    </row>
    <row r="2823" spans="1:8">
      <c r="A2823">
        <v>2822</v>
      </c>
      <c r="B2823">
        <v>73</v>
      </c>
      <c r="C2823" t="s">
        <v>194</v>
      </c>
      <c r="D2823" t="s">
        <v>3584</v>
      </c>
      <c r="E2823" t="s">
        <v>1280</v>
      </c>
      <c r="F2823" t="s">
        <v>48</v>
      </c>
      <c r="G2823">
        <v>2</v>
      </c>
      <c r="H2823">
        <v>37</v>
      </c>
    </row>
    <row r="2824" spans="1:8">
      <c r="A2824">
        <v>2823</v>
      </c>
      <c r="B2824">
        <v>73</v>
      </c>
      <c r="C2824" t="s">
        <v>194</v>
      </c>
      <c r="D2824" t="s">
        <v>3584</v>
      </c>
      <c r="E2824" t="s">
        <v>1280</v>
      </c>
      <c r="F2824" t="s">
        <v>49</v>
      </c>
      <c r="G2824">
        <v>2</v>
      </c>
      <c r="H2824">
        <v>37</v>
      </c>
    </row>
    <row r="2825" spans="1:8">
      <c r="A2825">
        <v>2824</v>
      </c>
      <c r="B2825">
        <v>73</v>
      </c>
      <c r="C2825" t="s">
        <v>194</v>
      </c>
      <c r="D2825" t="s">
        <v>3584</v>
      </c>
      <c r="E2825" t="s">
        <v>1280</v>
      </c>
      <c r="F2825" t="s">
        <v>52</v>
      </c>
      <c r="G2825">
        <v>1</v>
      </c>
      <c r="H2825">
        <v>37</v>
      </c>
    </row>
    <row r="2826" spans="1:8">
      <c r="A2826">
        <v>2825</v>
      </c>
      <c r="B2826">
        <v>73</v>
      </c>
      <c r="C2826" t="s">
        <v>194</v>
      </c>
      <c r="D2826" t="s">
        <v>3584</v>
      </c>
      <c r="E2826" t="s">
        <v>1281</v>
      </c>
      <c r="F2826" t="s">
        <v>52</v>
      </c>
      <c r="G2826">
        <v>8</v>
      </c>
      <c r="H2826">
        <v>37</v>
      </c>
    </row>
    <row r="2827" spans="1:8">
      <c r="A2827">
        <v>2826</v>
      </c>
      <c r="B2827">
        <v>73</v>
      </c>
      <c r="C2827" t="s">
        <v>194</v>
      </c>
      <c r="D2827" t="s">
        <v>3584</v>
      </c>
      <c r="E2827" t="s">
        <v>1281</v>
      </c>
      <c r="F2827" t="s">
        <v>1272</v>
      </c>
      <c r="G2827">
        <v>22</v>
      </c>
      <c r="H2827">
        <v>37</v>
      </c>
    </row>
    <row r="2828" spans="1:8">
      <c r="A2828">
        <v>2827</v>
      </c>
      <c r="B2828">
        <v>73</v>
      </c>
      <c r="C2828" t="s">
        <v>194</v>
      </c>
      <c r="D2828" t="s">
        <v>3585</v>
      </c>
      <c r="E2828" t="s">
        <v>3706</v>
      </c>
      <c r="F2828" t="s">
        <v>249</v>
      </c>
      <c r="G2828">
        <v>303</v>
      </c>
      <c r="H2828">
        <v>5110</v>
      </c>
    </row>
    <row r="2829" spans="1:8">
      <c r="A2829">
        <v>2828</v>
      </c>
      <c r="B2829">
        <v>73</v>
      </c>
      <c r="C2829" t="s">
        <v>194</v>
      </c>
      <c r="D2829" t="s">
        <v>3585</v>
      </c>
      <c r="E2829" t="s">
        <v>3706</v>
      </c>
      <c r="F2829" t="s">
        <v>51</v>
      </c>
      <c r="G2829">
        <v>1</v>
      </c>
      <c r="H2829">
        <v>5110</v>
      </c>
    </row>
    <row r="2830" spans="1:8">
      <c r="A2830">
        <v>2829</v>
      </c>
      <c r="B2830">
        <v>73</v>
      </c>
      <c r="C2830" t="s">
        <v>194</v>
      </c>
      <c r="D2830" t="s">
        <v>3585</v>
      </c>
      <c r="E2830" t="s">
        <v>3706</v>
      </c>
      <c r="F2830" t="s">
        <v>52</v>
      </c>
      <c r="G2830">
        <v>8</v>
      </c>
      <c r="H2830">
        <v>5110</v>
      </c>
    </row>
    <row r="2831" spans="1:8">
      <c r="A2831">
        <v>2830</v>
      </c>
      <c r="B2831">
        <v>73</v>
      </c>
      <c r="C2831" t="s">
        <v>194</v>
      </c>
      <c r="D2831" t="s">
        <v>3585</v>
      </c>
      <c r="E2831" t="s">
        <v>3706</v>
      </c>
      <c r="F2831" t="s">
        <v>1272</v>
      </c>
      <c r="G2831">
        <v>110</v>
      </c>
      <c r="H2831">
        <v>5110</v>
      </c>
    </row>
    <row r="2832" spans="1:8">
      <c r="A2832">
        <v>2831</v>
      </c>
      <c r="B2832">
        <v>73</v>
      </c>
      <c r="C2832" t="s">
        <v>194</v>
      </c>
      <c r="D2832" t="s">
        <v>3585</v>
      </c>
      <c r="E2832" t="s">
        <v>1280</v>
      </c>
      <c r="F2832" t="s">
        <v>48</v>
      </c>
      <c r="G2832">
        <v>109</v>
      </c>
      <c r="H2832">
        <v>5110</v>
      </c>
    </row>
    <row r="2833" spans="1:8">
      <c r="A2833">
        <v>2832</v>
      </c>
      <c r="B2833">
        <v>73</v>
      </c>
      <c r="C2833" t="s">
        <v>194</v>
      </c>
      <c r="D2833" t="s">
        <v>3585</v>
      </c>
      <c r="E2833" t="s">
        <v>1280</v>
      </c>
      <c r="F2833" t="s">
        <v>49</v>
      </c>
      <c r="G2833">
        <v>343</v>
      </c>
      <c r="H2833">
        <v>5110</v>
      </c>
    </row>
    <row r="2834" spans="1:8">
      <c r="A2834">
        <v>2833</v>
      </c>
      <c r="B2834">
        <v>73</v>
      </c>
      <c r="C2834" t="s">
        <v>194</v>
      </c>
      <c r="D2834" t="s">
        <v>3585</v>
      </c>
      <c r="E2834" t="s">
        <v>1280</v>
      </c>
      <c r="F2834" t="s">
        <v>50</v>
      </c>
      <c r="G2834">
        <v>244</v>
      </c>
      <c r="H2834">
        <v>5110</v>
      </c>
    </row>
    <row r="2835" spans="1:8">
      <c r="A2835">
        <v>2834</v>
      </c>
      <c r="B2835">
        <v>73</v>
      </c>
      <c r="C2835" t="s">
        <v>194</v>
      </c>
      <c r="D2835" t="s">
        <v>3585</v>
      </c>
      <c r="E2835" t="s">
        <v>1280</v>
      </c>
      <c r="F2835" t="s">
        <v>51</v>
      </c>
      <c r="G2835">
        <v>109</v>
      </c>
      <c r="H2835">
        <v>5110</v>
      </c>
    </row>
    <row r="2836" spans="1:8">
      <c r="A2836">
        <v>2835</v>
      </c>
      <c r="B2836">
        <v>73</v>
      </c>
      <c r="C2836" t="s">
        <v>194</v>
      </c>
      <c r="D2836" t="s">
        <v>3585</v>
      </c>
      <c r="E2836" t="s">
        <v>1280</v>
      </c>
      <c r="F2836" t="s">
        <v>52</v>
      </c>
      <c r="G2836">
        <v>239</v>
      </c>
      <c r="H2836">
        <v>5110</v>
      </c>
    </row>
    <row r="2837" spans="1:8">
      <c r="A2837">
        <v>2836</v>
      </c>
      <c r="B2837">
        <v>73</v>
      </c>
      <c r="C2837" t="s">
        <v>194</v>
      </c>
      <c r="D2837" t="s">
        <v>3585</v>
      </c>
      <c r="E2837" t="s">
        <v>1280</v>
      </c>
      <c r="F2837" t="s">
        <v>1272</v>
      </c>
      <c r="G2837">
        <v>311</v>
      </c>
      <c r="H2837">
        <v>5110</v>
      </c>
    </row>
    <row r="2838" spans="1:8">
      <c r="A2838">
        <v>2837</v>
      </c>
      <c r="B2838">
        <v>73</v>
      </c>
      <c r="C2838" t="s">
        <v>194</v>
      </c>
      <c r="D2838" t="s">
        <v>3585</v>
      </c>
      <c r="E2838" t="s">
        <v>1281</v>
      </c>
      <c r="F2838" t="s">
        <v>48</v>
      </c>
      <c r="G2838">
        <v>6</v>
      </c>
      <c r="H2838">
        <v>5110</v>
      </c>
    </row>
    <row r="2839" spans="1:8">
      <c r="A2839">
        <v>2838</v>
      </c>
      <c r="B2839">
        <v>73</v>
      </c>
      <c r="C2839" t="s">
        <v>194</v>
      </c>
      <c r="D2839" t="s">
        <v>3585</v>
      </c>
      <c r="E2839" t="s">
        <v>1281</v>
      </c>
      <c r="F2839" t="s">
        <v>49</v>
      </c>
      <c r="G2839">
        <v>10</v>
      </c>
      <c r="H2839">
        <v>5110</v>
      </c>
    </row>
    <row r="2840" spans="1:8">
      <c r="A2840">
        <v>2839</v>
      </c>
      <c r="B2840">
        <v>73</v>
      </c>
      <c r="C2840" t="s">
        <v>194</v>
      </c>
      <c r="D2840" t="s">
        <v>3585</v>
      </c>
      <c r="E2840" t="s">
        <v>1281</v>
      </c>
      <c r="F2840" t="s">
        <v>50</v>
      </c>
      <c r="G2840">
        <v>23</v>
      </c>
      <c r="H2840">
        <v>5110</v>
      </c>
    </row>
    <row r="2841" spans="1:8">
      <c r="A2841">
        <v>2840</v>
      </c>
      <c r="B2841">
        <v>73</v>
      </c>
      <c r="C2841" t="s">
        <v>194</v>
      </c>
      <c r="D2841" t="s">
        <v>3585</v>
      </c>
      <c r="E2841" t="s">
        <v>1281</v>
      </c>
      <c r="F2841" t="s">
        <v>51</v>
      </c>
      <c r="G2841">
        <v>45</v>
      </c>
      <c r="H2841">
        <v>5110</v>
      </c>
    </row>
    <row r="2842" spans="1:8">
      <c r="A2842">
        <v>2841</v>
      </c>
      <c r="B2842">
        <v>73</v>
      </c>
      <c r="C2842" t="s">
        <v>194</v>
      </c>
      <c r="D2842" t="s">
        <v>3585</v>
      </c>
      <c r="E2842" t="s">
        <v>1281</v>
      </c>
      <c r="F2842" t="s">
        <v>52</v>
      </c>
      <c r="G2842">
        <v>505</v>
      </c>
      <c r="H2842">
        <v>5110</v>
      </c>
    </row>
    <row r="2843" spans="1:8">
      <c r="A2843">
        <v>2842</v>
      </c>
      <c r="B2843">
        <v>73</v>
      </c>
      <c r="C2843" t="s">
        <v>194</v>
      </c>
      <c r="D2843" t="s">
        <v>3585</v>
      </c>
      <c r="E2843" t="s">
        <v>1281</v>
      </c>
      <c r="F2843" t="s">
        <v>1272</v>
      </c>
      <c r="G2843">
        <v>2703</v>
      </c>
      <c r="H2843">
        <v>5110</v>
      </c>
    </row>
    <row r="2844" spans="1:8">
      <c r="A2844">
        <v>2843</v>
      </c>
      <c r="B2844">
        <v>73</v>
      </c>
      <c r="C2844" t="s">
        <v>194</v>
      </c>
      <c r="D2844" t="s">
        <v>3585</v>
      </c>
      <c r="E2844" t="s">
        <v>45</v>
      </c>
      <c r="F2844" t="s">
        <v>48</v>
      </c>
      <c r="G2844">
        <v>23</v>
      </c>
      <c r="H2844">
        <v>5110</v>
      </c>
    </row>
    <row r="2845" spans="1:8">
      <c r="A2845">
        <v>2844</v>
      </c>
      <c r="B2845">
        <v>73</v>
      </c>
      <c r="C2845" t="s">
        <v>194</v>
      </c>
      <c r="D2845" t="s">
        <v>3585</v>
      </c>
      <c r="E2845" t="s">
        <v>45</v>
      </c>
      <c r="F2845" t="s">
        <v>49</v>
      </c>
      <c r="G2845">
        <v>3</v>
      </c>
      <c r="H2845">
        <v>5110</v>
      </c>
    </row>
    <row r="2846" spans="1:8">
      <c r="A2846">
        <v>2845</v>
      </c>
      <c r="B2846">
        <v>73</v>
      </c>
      <c r="C2846" t="s">
        <v>194</v>
      </c>
      <c r="D2846" t="s">
        <v>3585</v>
      </c>
      <c r="E2846" t="s">
        <v>45</v>
      </c>
      <c r="F2846" t="s">
        <v>50</v>
      </c>
      <c r="G2846">
        <v>1</v>
      </c>
      <c r="H2846">
        <v>5110</v>
      </c>
    </row>
    <row r="2847" spans="1:8">
      <c r="A2847">
        <v>2846</v>
      </c>
      <c r="B2847">
        <v>73</v>
      </c>
      <c r="C2847" t="s">
        <v>194</v>
      </c>
      <c r="D2847" t="s">
        <v>3585</v>
      </c>
      <c r="E2847" t="s">
        <v>45</v>
      </c>
      <c r="F2847" t="s">
        <v>52</v>
      </c>
      <c r="G2847">
        <v>2</v>
      </c>
      <c r="H2847">
        <v>5110</v>
      </c>
    </row>
    <row r="2848" spans="1:8">
      <c r="A2848">
        <v>2847</v>
      </c>
      <c r="B2848">
        <v>73</v>
      </c>
      <c r="C2848" t="s">
        <v>194</v>
      </c>
      <c r="D2848" t="s">
        <v>3585</v>
      </c>
      <c r="E2848" t="s">
        <v>45</v>
      </c>
      <c r="F2848" t="s">
        <v>1272</v>
      </c>
      <c r="G2848">
        <v>12</v>
      </c>
      <c r="H2848">
        <v>5110</v>
      </c>
    </row>
    <row r="2849" spans="1:8">
      <c r="A2849">
        <v>2848</v>
      </c>
      <c r="B2849">
        <v>73</v>
      </c>
      <c r="C2849" t="s">
        <v>194</v>
      </c>
      <c r="D2849" t="s">
        <v>3586</v>
      </c>
      <c r="E2849" t="s">
        <v>3706</v>
      </c>
      <c r="F2849" t="s">
        <v>249</v>
      </c>
      <c r="G2849">
        <v>74727</v>
      </c>
      <c r="H2849">
        <v>1165360</v>
      </c>
    </row>
    <row r="2850" spans="1:8">
      <c r="A2850">
        <v>2849</v>
      </c>
      <c r="B2850">
        <v>73</v>
      </c>
      <c r="C2850" t="s">
        <v>194</v>
      </c>
      <c r="D2850" t="s">
        <v>3586</v>
      </c>
      <c r="E2850" t="s">
        <v>3706</v>
      </c>
      <c r="F2850" t="s">
        <v>48</v>
      </c>
      <c r="G2850">
        <v>74</v>
      </c>
      <c r="H2850">
        <v>1165360</v>
      </c>
    </row>
    <row r="2851" spans="1:8">
      <c r="A2851">
        <v>2850</v>
      </c>
      <c r="B2851">
        <v>73</v>
      </c>
      <c r="C2851" t="s">
        <v>194</v>
      </c>
      <c r="D2851" t="s">
        <v>3586</v>
      </c>
      <c r="E2851" t="s">
        <v>3706</v>
      </c>
      <c r="F2851" t="s">
        <v>49</v>
      </c>
      <c r="G2851">
        <v>304</v>
      </c>
      <c r="H2851">
        <v>1165360</v>
      </c>
    </row>
    <row r="2852" spans="1:8">
      <c r="A2852">
        <v>2851</v>
      </c>
      <c r="B2852">
        <v>73</v>
      </c>
      <c r="C2852" t="s">
        <v>194</v>
      </c>
      <c r="D2852" t="s">
        <v>3586</v>
      </c>
      <c r="E2852" t="s">
        <v>3706</v>
      </c>
      <c r="F2852" t="s">
        <v>50</v>
      </c>
      <c r="G2852">
        <v>571</v>
      </c>
      <c r="H2852">
        <v>1165360</v>
      </c>
    </row>
    <row r="2853" spans="1:8">
      <c r="A2853">
        <v>2852</v>
      </c>
      <c r="B2853">
        <v>73</v>
      </c>
      <c r="C2853" t="s">
        <v>194</v>
      </c>
      <c r="D2853" t="s">
        <v>3586</v>
      </c>
      <c r="E2853" t="s">
        <v>3706</v>
      </c>
      <c r="F2853" t="s">
        <v>51</v>
      </c>
      <c r="G2853">
        <v>392</v>
      </c>
      <c r="H2853">
        <v>1165360</v>
      </c>
    </row>
    <row r="2854" spans="1:8">
      <c r="A2854">
        <v>2853</v>
      </c>
      <c r="B2854">
        <v>73</v>
      </c>
      <c r="C2854" t="s">
        <v>194</v>
      </c>
      <c r="D2854" t="s">
        <v>3586</v>
      </c>
      <c r="E2854" t="s">
        <v>3706</v>
      </c>
      <c r="F2854" t="s">
        <v>52</v>
      </c>
      <c r="G2854">
        <v>1441</v>
      </c>
      <c r="H2854">
        <v>1165360</v>
      </c>
    </row>
    <row r="2855" spans="1:8">
      <c r="A2855">
        <v>2854</v>
      </c>
      <c r="B2855">
        <v>73</v>
      </c>
      <c r="C2855" t="s">
        <v>194</v>
      </c>
      <c r="D2855" t="s">
        <v>3586</v>
      </c>
      <c r="E2855" t="s">
        <v>3706</v>
      </c>
      <c r="F2855" t="s">
        <v>1272</v>
      </c>
      <c r="G2855">
        <v>6752</v>
      </c>
      <c r="H2855">
        <v>1165360</v>
      </c>
    </row>
    <row r="2856" spans="1:8">
      <c r="A2856">
        <v>2855</v>
      </c>
      <c r="B2856">
        <v>73</v>
      </c>
      <c r="C2856" t="s">
        <v>194</v>
      </c>
      <c r="D2856" t="s">
        <v>3586</v>
      </c>
      <c r="E2856" t="s">
        <v>1280</v>
      </c>
      <c r="F2856" t="s">
        <v>48</v>
      </c>
      <c r="G2856">
        <v>28073</v>
      </c>
      <c r="H2856">
        <v>1165360</v>
      </c>
    </row>
    <row r="2857" spans="1:8">
      <c r="A2857">
        <v>2856</v>
      </c>
      <c r="B2857">
        <v>73</v>
      </c>
      <c r="C2857" t="s">
        <v>194</v>
      </c>
      <c r="D2857" t="s">
        <v>3586</v>
      </c>
      <c r="E2857" t="s">
        <v>1280</v>
      </c>
      <c r="F2857" t="s">
        <v>49</v>
      </c>
      <c r="G2857">
        <v>84157</v>
      </c>
      <c r="H2857">
        <v>1165360</v>
      </c>
    </row>
    <row r="2858" spans="1:8">
      <c r="A2858">
        <v>2857</v>
      </c>
      <c r="B2858">
        <v>73</v>
      </c>
      <c r="C2858" t="s">
        <v>194</v>
      </c>
      <c r="D2858" t="s">
        <v>3586</v>
      </c>
      <c r="E2858" t="s">
        <v>1280</v>
      </c>
      <c r="F2858" t="s">
        <v>50</v>
      </c>
      <c r="G2858">
        <v>69705</v>
      </c>
      <c r="H2858">
        <v>1165360</v>
      </c>
    </row>
    <row r="2859" spans="1:8">
      <c r="A2859">
        <v>2858</v>
      </c>
      <c r="B2859">
        <v>73</v>
      </c>
      <c r="C2859" t="s">
        <v>194</v>
      </c>
      <c r="D2859" t="s">
        <v>3586</v>
      </c>
      <c r="E2859" t="s">
        <v>1280</v>
      </c>
      <c r="F2859" t="s">
        <v>51</v>
      </c>
      <c r="G2859">
        <v>28410</v>
      </c>
      <c r="H2859">
        <v>1165360</v>
      </c>
    </row>
    <row r="2860" spans="1:8">
      <c r="A2860">
        <v>2859</v>
      </c>
      <c r="B2860">
        <v>73</v>
      </c>
      <c r="C2860" t="s">
        <v>194</v>
      </c>
      <c r="D2860" t="s">
        <v>3586</v>
      </c>
      <c r="E2860" t="s">
        <v>1280</v>
      </c>
      <c r="F2860" t="s">
        <v>52</v>
      </c>
      <c r="G2860">
        <v>42574</v>
      </c>
      <c r="H2860">
        <v>1165360</v>
      </c>
    </row>
    <row r="2861" spans="1:8">
      <c r="A2861">
        <v>2860</v>
      </c>
      <c r="B2861">
        <v>73</v>
      </c>
      <c r="C2861" t="s">
        <v>194</v>
      </c>
      <c r="D2861" t="s">
        <v>3586</v>
      </c>
      <c r="E2861" t="s">
        <v>1280</v>
      </c>
      <c r="F2861" t="s">
        <v>1272</v>
      </c>
      <c r="G2861">
        <v>30592</v>
      </c>
      <c r="H2861">
        <v>1165360</v>
      </c>
    </row>
    <row r="2862" spans="1:8">
      <c r="A2862">
        <v>2861</v>
      </c>
      <c r="B2862">
        <v>73</v>
      </c>
      <c r="C2862" t="s">
        <v>194</v>
      </c>
      <c r="D2862" t="s">
        <v>3586</v>
      </c>
      <c r="E2862" t="s">
        <v>1281</v>
      </c>
      <c r="F2862" t="s">
        <v>48</v>
      </c>
      <c r="G2862">
        <v>3252</v>
      </c>
      <c r="H2862">
        <v>1165360</v>
      </c>
    </row>
    <row r="2863" spans="1:8">
      <c r="A2863">
        <v>2862</v>
      </c>
      <c r="B2863">
        <v>73</v>
      </c>
      <c r="C2863" t="s">
        <v>194</v>
      </c>
      <c r="D2863" t="s">
        <v>3586</v>
      </c>
      <c r="E2863" t="s">
        <v>1281</v>
      </c>
      <c r="F2863" t="s">
        <v>49</v>
      </c>
      <c r="G2863">
        <v>5223</v>
      </c>
      <c r="H2863">
        <v>1165360</v>
      </c>
    </row>
    <row r="2864" spans="1:8">
      <c r="A2864">
        <v>2863</v>
      </c>
      <c r="B2864">
        <v>73</v>
      </c>
      <c r="C2864" t="s">
        <v>194</v>
      </c>
      <c r="D2864" t="s">
        <v>3586</v>
      </c>
      <c r="E2864" t="s">
        <v>1281</v>
      </c>
      <c r="F2864" t="s">
        <v>50</v>
      </c>
      <c r="G2864">
        <v>8335</v>
      </c>
      <c r="H2864">
        <v>1165360</v>
      </c>
    </row>
    <row r="2865" spans="1:8">
      <c r="A2865">
        <v>2864</v>
      </c>
      <c r="B2865">
        <v>73</v>
      </c>
      <c r="C2865" t="s">
        <v>194</v>
      </c>
      <c r="D2865" t="s">
        <v>3586</v>
      </c>
      <c r="E2865" t="s">
        <v>1281</v>
      </c>
      <c r="F2865" t="s">
        <v>51</v>
      </c>
      <c r="G2865">
        <v>11476</v>
      </c>
      <c r="H2865">
        <v>1165360</v>
      </c>
    </row>
    <row r="2866" spans="1:8">
      <c r="A2866">
        <v>2865</v>
      </c>
      <c r="B2866">
        <v>73</v>
      </c>
      <c r="C2866" t="s">
        <v>194</v>
      </c>
      <c r="D2866" t="s">
        <v>3586</v>
      </c>
      <c r="E2866" t="s">
        <v>1281</v>
      </c>
      <c r="F2866" t="s">
        <v>52</v>
      </c>
      <c r="G2866">
        <v>87430</v>
      </c>
      <c r="H2866">
        <v>1165360</v>
      </c>
    </row>
    <row r="2867" spans="1:8">
      <c r="A2867">
        <v>2866</v>
      </c>
      <c r="B2867">
        <v>73</v>
      </c>
      <c r="C2867" t="s">
        <v>194</v>
      </c>
      <c r="D2867" t="s">
        <v>3586</v>
      </c>
      <c r="E2867" t="s">
        <v>1281</v>
      </c>
      <c r="F2867" t="s">
        <v>1272</v>
      </c>
      <c r="G2867">
        <v>679128</v>
      </c>
      <c r="H2867">
        <v>1165360</v>
      </c>
    </row>
    <row r="2868" spans="1:8">
      <c r="A2868">
        <v>2867</v>
      </c>
      <c r="B2868">
        <v>73</v>
      </c>
      <c r="C2868" t="s">
        <v>194</v>
      </c>
      <c r="D2868" t="s">
        <v>3586</v>
      </c>
      <c r="E2868" t="s">
        <v>45</v>
      </c>
      <c r="F2868" t="s">
        <v>48</v>
      </c>
      <c r="G2868">
        <v>1563</v>
      </c>
      <c r="H2868">
        <v>1165360</v>
      </c>
    </row>
    <row r="2869" spans="1:8">
      <c r="A2869">
        <v>2868</v>
      </c>
      <c r="B2869">
        <v>73</v>
      </c>
      <c r="C2869" t="s">
        <v>194</v>
      </c>
      <c r="D2869" t="s">
        <v>3586</v>
      </c>
      <c r="E2869" t="s">
        <v>45</v>
      </c>
      <c r="F2869" t="s">
        <v>49</v>
      </c>
      <c r="G2869">
        <v>99</v>
      </c>
      <c r="H2869">
        <v>1165360</v>
      </c>
    </row>
    <row r="2870" spans="1:8">
      <c r="A2870">
        <v>2869</v>
      </c>
      <c r="B2870">
        <v>73</v>
      </c>
      <c r="C2870" t="s">
        <v>194</v>
      </c>
      <c r="D2870" t="s">
        <v>3586</v>
      </c>
      <c r="E2870" t="s">
        <v>45</v>
      </c>
      <c r="F2870" t="s">
        <v>50</v>
      </c>
      <c r="G2870">
        <v>54</v>
      </c>
      <c r="H2870">
        <v>1165360</v>
      </c>
    </row>
    <row r="2871" spans="1:8">
      <c r="A2871">
        <v>2870</v>
      </c>
      <c r="B2871">
        <v>73</v>
      </c>
      <c r="C2871" t="s">
        <v>194</v>
      </c>
      <c r="D2871" t="s">
        <v>3586</v>
      </c>
      <c r="E2871" t="s">
        <v>45</v>
      </c>
      <c r="F2871" t="s">
        <v>51</v>
      </c>
      <c r="G2871">
        <v>28</v>
      </c>
      <c r="H2871">
        <v>1165360</v>
      </c>
    </row>
    <row r="2872" spans="1:8">
      <c r="A2872">
        <v>2871</v>
      </c>
      <c r="B2872">
        <v>73</v>
      </c>
      <c r="C2872" t="s">
        <v>194</v>
      </c>
      <c r="D2872" t="s">
        <v>3586</v>
      </c>
      <c r="E2872" t="s">
        <v>45</v>
      </c>
      <c r="F2872" t="s">
        <v>52</v>
      </c>
      <c r="G2872">
        <v>203</v>
      </c>
      <c r="H2872">
        <v>1165360</v>
      </c>
    </row>
    <row r="2873" spans="1:8">
      <c r="A2873">
        <v>2872</v>
      </c>
      <c r="B2873">
        <v>73</v>
      </c>
      <c r="C2873" t="s">
        <v>194</v>
      </c>
      <c r="D2873" t="s">
        <v>3586</v>
      </c>
      <c r="E2873" t="s">
        <v>45</v>
      </c>
      <c r="F2873" t="s">
        <v>1272</v>
      </c>
      <c r="G2873">
        <v>797</v>
      </c>
      <c r="H2873">
        <v>1165360</v>
      </c>
    </row>
    <row r="2874" spans="1:8">
      <c r="A2874">
        <v>2873</v>
      </c>
      <c r="B2874">
        <v>73</v>
      </c>
      <c r="C2874" t="s">
        <v>194</v>
      </c>
      <c r="D2874" t="s">
        <v>45</v>
      </c>
      <c r="E2874" t="s">
        <v>3706</v>
      </c>
      <c r="F2874" t="s">
        <v>249</v>
      </c>
      <c r="G2874">
        <v>602</v>
      </c>
    </row>
    <row r="2875" spans="1:8">
      <c r="A2875">
        <v>2874</v>
      </c>
      <c r="B2875">
        <v>73</v>
      </c>
      <c r="C2875" t="s">
        <v>194</v>
      </c>
      <c r="D2875" t="s">
        <v>45</v>
      </c>
      <c r="E2875" t="s">
        <v>3706</v>
      </c>
      <c r="F2875" t="s">
        <v>48</v>
      </c>
      <c r="G2875">
        <v>18</v>
      </c>
    </row>
    <row r="2876" spans="1:8">
      <c r="A2876">
        <v>2875</v>
      </c>
      <c r="B2876">
        <v>73</v>
      </c>
      <c r="C2876" t="s">
        <v>194</v>
      </c>
      <c r="D2876" t="s">
        <v>45</v>
      </c>
      <c r="E2876" t="s">
        <v>3706</v>
      </c>
      <c r="F2876" t="s">
        <v>49</v>
      </c>
      <c r="G2876">
        <v>60</v>
      </c>
    </row>
    <row r="2877" spans="1:8">
      <c r="A2877">
        <v>2876</v>
      </c>
      <c r="B2877">
        <v>73</v>
      </c>
      <c r="C2877" t="s">
        <v>194</v>
      </c>
      <c r="D2877" t="s">
        <v>45</v>
      </c>
      <c r="E2877" t="s">
        <v>3706</v>
      </c>
      <c r="F2877" t="s">
        <v>50</v>
      </c>
      <c r="G2877">
        <v>108</v>
      </c>
    </row>
    <row r="2878" spans="1:8">
      <c r="A2878">
        <v>2877</v>
      </c>
      <c r="B2878">
        <v>73</v>
      </c>
      <c r="C2878" t="s">
        <v>194</v>
      </c>
      <c r="D2878" t="s">
        <v>45</v>
      </c>
      <c r="E2878" t="s">
        <v>3706</v>
      </c>
      <c r="F2878" t="s">
        <v>51</v>
      </c>
      <c r="G2878">
        <v>46</v>
      </c>
    </row>
    <row r="2879" spans="1:8">
      <c r="A2879">
        <v>2878</v>
      </c>
      <c r="B2879">
        <v>73</v>
      </c>
      <c r="C2879" t="s">
        <v>194</v>
      </c>
      <c r="D2879" t="s">
        <v>45</v>
      </c>
      <c r="E2879" t="s">
        <v>3706</v>
      </c>
      <c r="F2879" t="s">
        <v>52</v>
      </c>
      <c r="G2879">
        <v>869</v>
      </c>
    </row>
    <row r="2880" spans="1:8">
      <c r="A2880">
        <v>2879</v>
      </c>
      <c r="B2880">
        <v>73</v>
      </c>
      <c r="C2880" t="s">
        <v>194</v>
      </c>
      <c r="D2880" t="s">
        <v>45</v>
      </c>
      <c r="E2880" t="s">
        <v>3706</v>
      </c>
      <c r="F2880" t="s">
        <v>1272</v>
      </c>
      <c r="G2880">
        <v>161</v>
      </c>
    </row>
    <row r="2881" spans="1:7">
      <c r="A2881">
        <v>2880</v>
      </c>
      <c r="B2881">
        <v>73</v>
      </c>
      <c r="C2881" t="s">
        <v>194</v>
      </c>
      <c r="D2881" t="s">
        <v>45</v>
      </c>
      <c r="E2881" t="s">
        <v>1280</v>
      </c>
      <c r="F2881" t="s">
        <v>48</v>
      </c>
      <c r="G2881">
        <v>27</v>
      </c>
    </row>
    <row r="2882" spans="1:7">
      <c r="A2882">
        <v>2881</v>
      </c>
      <c r="B2882">
        <v>73</v>
      </c>
      <c r="C2882" t="s">
        <v>194</v>
      </c>
      <c r="D2882" t="s">
        <v>45</v>
      </c>
      <c r="E2882" t="s">
        <v>1280</v>
      </c>
      <c r="F2882" t="s">
        <v>49</v>
      </c>
      <c r="G2882">
        <v>102</v>
      </c>
    </row>
    <row r="2883" spans="1:7">
      <c r="A2883">
        <v>2882</v>
      </c>
      <c r="B2883">
        <v>73</v>
      </c>
      <c r="C2883" t="s">
        <v>194</v>
      </c>
      <c r="D2883" t="s">
        <v>45</v>
      </c>
      <c r="E2883" t="s">
        <v>1280</v>
      </c>
      <c r="F2883" t="s">
        <v>50</v>
      </c>
      <c r="G2883">
        <v>90</v>
      </c>
    </row>
    <row r="2884" spans="1:7">
      <c r="A2884">
        <v>2883</v>
      </c>
      <c r="B2884">
        <v>73</v>
      </c>
      <c r="C2884" t="s">
        <v>194</v>
      </c>
      <c r="D2884" t="s">
        <v>45</v>
      </c>
      <c r="E2884" t="s">
        <v>1280</v>
      </c>
      <c r="F2884" t="s">
        <v>51</v>
      </c>
      <c r="G2884">
        <v>38</v>
      </c>
    </row>
    <row r="2885" spans="1:7">
      <c r="A2885">
        <v>2884</v>
      </c>
      <c r="B2885">
        <v>73</v>
      </c>
      <c r="C2885" t="s">
        <v>194</v>
      </c>
      <c r="D2885" t="s">
        <v>45</v>
      </c>
      <c r="E2885" t="s">
        <v>1280</v>
      </c>
      <c r="F2885" t="s">
        <v>52</v>
      </c>
      <c r="G2885">
        <v>45</v>
      </c>
    </row>
    <row r="2886" spans="1:7">
      <c r="A2886">
        <v>2885</v>
      </c>
      <c r="B2886">
        <v>73</v>
      </c>
      <c r="C2886" t="s">
        <v>194</v>
      </c>
      <c r="D2886" t="s">
        <v>45</v>
      </c>
      <c r="E2886" t="s">
        <v>1280</v>
      </c>
      <c r="F2886" t="s">
        <v>1272</v>
      </c>
      <c r="G2886">
        <v>95</v>
      </c>
    </row>
    <row r="2887" spans="1:7">
      <c r="A2887">
        <v>2886</v>
      </c>
      <c r="B2887">
        <v>73</v>
      </c>
      <c r="C2887" t="s">
        <v>194</v>
      </c>
      <c r="D2887" t="s">
        <v>45</v>
      </c>
      <c r="E2887" t="s">
        <v>1281</v>
      </c>
      <c r="F2887" t="s">
        <v>48</v>
      </c>
      <c r="G2887">
        <v>4</v>
      </c>
    </row>
    <row r="2888" spans="1:7">
      <c r="A2888">
        <v>2887</v>
      </c>
      <c r="B2888">
        <v>73</v>
      </c>
      <c r="C2888" t="s">
        <v>194</v>
      </c>
      <c r="D2888" t="s">
        <v>45</v>
      </c>
      <c r="E2888" t="s">
        <v>1281</v>
      </c>
      <c r="F2888" t="s">
        <v>49</v>
      </c>
      <c r="G2888">
        <v>7</v>
      </c>
    </row>
    <row r="2889" spans="1:7">
      <c r="A2889">
        <v>2888</v>
      </c>
      <c r="B2889">
        <v>73</v>
      </c>
      <c r="C2889" t="s">
        <v>194</v>
      </c>
      <c r="D2889" t="s">
        <v>45</v>
      </c>
      <c r="E2889" t="s">
        <v>1281</v>
      </c>
      <c r="F2889" t="s">
        <v>50</v>
      </c>
      <c r="G2889">
        <v>12</v>
      </c>
    </row>
    <row r="2890" spans="1:7">
      <c r="A2890">
        <v>2889</v>
      </c>
      <c r="B2890">
        <v>73</v>
      </c>
      <c r="C2890" t="s">
        <v>194</v>
      </c>
      <c r="D2890" t="s">
        <v>45</v>
      </c>
      <c r="E2890" t="s">
        <v>1281</v>
      </c>
      <c r="F2890" t="s">
        <v>51</v>
      </c>
      <c r="G2890">
        <v>12</v>
      </c>
    </row>
    <row r="2891" spans="1:7">
      <c r="A2891">
        <v>2890</v>
      </c>
      <c r="B2891">
        <v>73</v>
      </c>
      <c r="C2891" t="s">
        <v>194</v>
      </c>
      <c r="D2891" t="s">
        <v>45</v>
      </c>
      <c r="E2891" t="s">
        <v>1281</v>
      </c>
      <c r="F2891" t="s">
        <v>52</v>
      </c>
      <c r="G2891">
        <v>79</v>
      </c>
    </row>
    <row r="2892" spans="1:7">
      <c r="A2892">
        <v>2891</v>
      </c>
      <c r="B2892">
        <v>73</v>
      </c>
      <c r="C2892" t="s">
        <v>194</v>
      </c>
      <c r="D2892" t="s">
        <v>45</v>
      </c>
      <c r="E2892" t="s">
        <v>1281</v>
      </c>
      <c r="F2892" t="s">
        <v>1272</v>
      </c>
      <c r="G2892">
        <v>779</v>
      </c>
    </row>
    <row r="2893" spans="1:7">
      <c r="A2893">
        <v>2892</v>
      </c>
      <c r="B2893">
        <v>73</v>
      </c>
      <c r="C2893" t="s">
        <v>194</v>
      </c>
      <c r="D2893" t="s">
        <v>45</v>
      </c>
      <c r="E2893" t="s">
        <v>45</v>
      </c>
      <c r="F2893" t="s">
        <v>48</v>
      </c>
      <c r="G2893">
        <v>164</v>
      </c>
    </row>
    <row r="2894" spans="1:7">
      <c r="A2894">
        <v>2893</v>
      </c>
      <c r="B2894">
        <v>73</v>
      </c>
      <c r="C2894" t="s">
        <v>194</v>
      </c>
      <c r="D2894" t="s">
        <v>45</v>
      </c>
      <c r="E2894" t="s">
        <v>45</v>
      </c>
      <c r="F2894" t="s">
        <v>49</v>
      </c>
      <c r="G2894">
        <v>482</v>
      </c>
    </row>
    <row r="2895" spans="1:7">
      <c r="A2895">
        <v>2894</v>
      </c>
      <c r="B2895">
        <v>73</v>
      </c>
      <c r="C2895" t="s">
        <v>194</v>
      </c>
      <c r="D2895" t="s">
        <v>45</v>
      </c>
      <c r="E2895" t="s">
        <v>45</v>
      </c>
      <c r="F2895" t="s">
        <v>50</v>
      </c>
      <c r="G2895">
        <v>473</v>
      </c>
    </row>
    <row r="2896" spans="1:7">
      <c r="A2896">
        <v>2895</v>
      </c>
      <c r="B2896">
        <v>73</v>
      </c>
      <c r="C2896" t="s">
        <v>194</v>
      </c>
      <c r="D2896" t="s">
        <v>45</v>
      </c>
      <c r="E2896" t="s">
        <v>45</v>
      </c>
      <c r="F2896" t="s">
        <v>51</v>
      </c>
      <c r="G2896">
        <v>268</v>
      </c>
    </row>
    <row r="2897" spans="1:8">
      <c r="A2897">
        <v>2896</v>
      </c>
      <c r="B2897">
        <v>73</v>
      </c>
      <c r="C2897" t="s">
        <v>194</v>
      </c>
      <c r="D2897" t="s">
        <v>45</v>
      </c>
      <c r="E2897" t="s">
        <v>45</v>
      </c>
      <c r="F2897" t="s">
        <v>52</v>
      </c>
      <c r="G2897">
        <v>1676</v>
      </c>
    </row>
    <row r="2898" spans="1:8">
      <c r="A2898">
        <v>2897</v>
      </c>
      <c r="B2898">
        <v>73</v>
      </c>
      <c r="C2898" t="s">
        <v>194</v>
      </c>
      <c r="D2898" t="s">
        <v>45</v>
      </c>
      <c r="E2898" t="s">
        <v>45</v>
      </c>
      <c r="F2898" t="s">
        <v>1272</v>
      </c>
      <c r="G2898">
        <v>6549</v>
      </c>
    </row>
    <row r="2899" spans="1:8">
      <c r="A2899">
        <v>2898</v>
      </c>
      <c r="B2899">
        <v>76</v>
      </c>
      <c r="C2899" t="s">
        <v>195</v>
      </c>
      <c r="D2899" t="s">
        <v>1413</v>
      </c>
      <c r="E2899" t="s">
        <v>3706</v>
      </c>
      <c r="F2899" t="s">
        <v>249</v>
      </c>
      <c r="G2899">
        <v>2771</v>
      </c>
      <c r="H2899">
        <v>30844</v>
      </c>
    </row>
    <row r="2900" spans="1:8">
      <c r="A2900">
        <v>2899</v>
      </c>
      <c r="B2900">
        <v>76</v>
      </c>
      <c r="C2900" t="s">
        <v>195</v>
      </c>
      <c r="D2900" t="s">
        <v>1413</v>
      </c>
      <c r="E2900" t="s">
        <v>3706</v>
      </c>
      <c r="F2900" t="s">
        <v>48</v>
      </c>
      <c r="G2900">
        <v>1</v>
      </c>
      <c r="H2900">
        <v>30844</v>
      </c>
    </row>
    <row r="2901" spans="1:8">
      <c r="A2901">
        <v>2900</v>
      </c>
      <c r="B2901">
        <v>76</v>
      </c>
      <c r="C2901" t="s">
        <v>195</v>
      </c>
      <c r="D2901" t="s">
        <v>1413</v>
      </c>
      <c r="E2901" t="s">
        <v>3706</v>
      </c>
      <c r="F2901" t="s">
        <v>50</v>
      </c>
      <c r="G2901">
        <v>2</v>
      </c>
      <c r="H2901">
        <v>30844</v>
      </c>
    </row>
    <row r="2902" spans="1:8">
      <c r="A2902">
        <v>2901</v>
      </c>
      <c r="B2902">
        <v>76</v>
      </c>
      <c r="C2902" t="s">
        <v>195</v>
      </c>
      <c r="D2902" t="s">
        <v>1413</v>
      </c>
      <c r="E2902" t="s">
        <v>3706</v>
      </c>
      <c r="F2902" t="s">
        <v>51</v>
      </c>
      <c r="G2902">
        <v>6</v>
      </c>
      <c r="H2902">
        <v>30844</v>
      </c>
    </row>
    <row r="2903" spans="1:8">
      <c r="A2903">
        <v>2902</v>
      </c>
      <c r="B2903">
        <v>76</v>
      </c>
      <c r="C2903" t="s">
        <v>195</v>
      </c>
      <c r="D2903" t="s">
        <v>1413</v>
      </c>
      <c r="E2903" t="s">
        <v>3706</v>
      </c>
      <c r="F2903" t="s">
        <v>52</v>
      </c>
      <c r="G2903">
        <v>22</v>
      </c>
      <c r="H2903">
        <v>30844</v>
      </c>
    </row>
    <row r="2904" spans="1:8">
      <c r="A2904">
        <v>2903</v>
      </c>
      <c r="B2904">
        <v>76</v>
      </c>
      <c r="C2904" t="s">
        <v>195</v>
      </c>
      <c r="D2904" t="s">
        <v>1413</v>
      </c>
      <c r="E2904" t="s">
        <v>3706</v>
      </c>
      <c r="F2904" t="s">
        <v>1272</v>
      </c>
      <c r="G2904">
        <v>152</v>
      </c>
      <c r="H2904">
        <v>30844</v>
      </c>
    </row>
    <row r="2905" spans="1:8">
      <c r="A2905">
        <v>2904</v>
      </c>
      <c r="B2905">
        <v>76</v>
      </c>
      <c r="C2905" t="s">
        <v>195</v>
      </c>
      <c r="D2905" t="s">
        <v>1413</v>
      </c>
      <c r="E2905" t="s">
        <v>1280</v>
      </c>
      <c r="F2905" t="s">
        <v>48</v>
      </c>
      <c r="G2905">
        <v>815</v>
      </c>
      <c r="H2905">
        <v>30844</v>
      </c>
    </row>
    <row r="2906" spans="1:8">
      <c r="A2906">
        <v>2905</v>
      </c>
      <c r="B2906">
        <v>76</v>
      </c>
      <c r="C2906" t="s">
        <v>195</v>
      </c>
      <c r="D2906" t="s">
        <v>1413</v>
      </c>
      <c r="E2906" t="s">
        <v>1280</v>
      </c>
      <c r="F2906" t="s">
        <v>49</v>
      </c>
      <c r="G2906">
        <v>2436</v>
      </c>
      <c r="H2906">
        <v>30844</v>
      </c>
    </row>
    <row r="2907" spans="1:8">
      <c r="A2907">
        <v>2906</v>
      </c>
      <c r="B2907">
        <v>76</v>
      </c>
      <c r="C2907" t="s">
        <v>195</v>
      </c>
      <c r="D2907" t="s">
        <v>1413</v>
      </c>
      <c r="E2907" t="s">
        <v>1280</v>
      </c>
      <c r="F2907" t="s">
        <v>50</v>
      </c>
      <c r="G2907">
        <v>1923</v>
      </c>
      <c r="H2907">
        <v>30844</v>
      </c>
    </row>
    <row r="2908" spans="1:8">
      <c r="A2908">
        <v>2907</v>
      </c>
      <c r="B2908">
        <v>76</v>
      </c>
      <c r="C2908" t="s">
        <v>195</v>
      </c>
      <c r="D2908" t="s">
        <v>1413</v>
      </c>
      <c r="E2908" t="s">
        <v>1280</v>
      </c>
      <c r="F2908" t="s">
        <v>51</v>
      </c>
      <c r="G2908">
        <v>723</v>
      </c>
      <c r="H2908">
        <v>30844</v>
      </c>
    </row>
    <row r="2909" spans="1:8">
      <c r="A2909">
        <v>2908</v>
      </c>
      <c r="B2909">
        <v>76</v>
      </c>
      <c r="C2909" t="s">
        <v>195</v>
      </c>
      <c r="D2909" t="s">
        <v>1413</v>
      </c>
      <c r="E2909" t="s">
        <v>1280</v>
      </c>
      <c r="F2909" t="s">
        <v>52</v>
      </c>
      <c r="G2909">
        <v>1173</v>
      </c>
      <c r="H2909">
        <v>30844</v>
      </c>
    </row>
    <row r="2910" spans="1:8">
      <c r="A2910">
        <v>2909</v>
      </c>
      <c r="B2910">
        <v>76</v>
      </c>
      <c r="C2910" t="s">
        <v>195</v>
      </c>
      <c r="D2910" t="s">
        <v>1413</v>
      </c>
      <c r="E2910" t="s">
        <v>1280</v>
      </c>
      <c r="F2910" t="s">
        <v>1272</v>
      </c>
      <c r="G2910">
        <v>1156</v>
      </c>
      <c r="H2910">
        <v>30844</v>
      </c>
    </row>
    <row r="2911" spans="1:8">
      <c r="A2911">
        <v>2910</v>
      </c>
      <c r="B2911">
        <v>76</v>
      </c>
      <c r="C2911" t="s">
        <v>195</v>
      </c>
      <c r="D2911" t="s">
        <v>1413</v>
      </c>
      <c r="E2911" t="s">
        <v>1281</v>
      </c>
      <c r="F2911" t="s">
        <v>48</v>
      </c>
      <c r="G2911">
        <v>280</v>
      </c>
      <c r="H2911">
        <v>30844</v>
      </c>
    </row>
    <row r="2912" spans="1:8">
      <c r="A2912">
        <v>2911</v>
      </c>
      <c r="B2912">
        <v>76</v>
      </c>
      <c r="C2912" t="s">
        <v>195</v>
      </c>
      <c r="D2912" t="s">
        <v>1413</v>
      </c>
      <c r="E2912" t="s">
        <v>1281</v>
      </c>
      <c r="F2912" t="s">
        <v>49</v>
      </c>
      <c r="G2912">
        <v>306</v>
      </c>
      <c r="H2912">
        <v>30844</v>
      </c>
    </row>
    <row r="2913" spans="1:8">
      <c r="A2913">
        <v>2912</v>
      </c>
      <c r="B2913">
        <v>76</v>
      </c>
      <c r="C2913" t="s">
        <v>195</v>
      </c>
      <c r="D2913" t="s">
        <v>1413</v>
      </c>
      <c r="E2913" t="s">
        <v>1281</v>
      </c>
      <c r="F2913" t="s">
        <v>50</v>
      </c>
      <c r="G2913">
        <v>389</v>
      </c>
      <c r="H2913">
        <v>30844</v>
      </c>
    </row>
    <row r="2914" spans="1:8">
      <c r="A2914">
        <v>2913</v>
      </c>
      <c r="B2914">
        <v>76</v>
      </c>
      <c r="C2914" t="s">
        <v>195</v>
      </c>
      <c r="D2914" t="s">
        <v>1413</v>
      </c>
      <c r="E2914" t="s">
        <v>1281</v>
      </c>
      <c r="F2914" t="s">
        <v>51</v>
      </c>
      <c r="G2914">
        <v>383</v>
      </c>
      <c r="H2914">
        <v>30844</v>
      </c>
    </row>
    <row r="2915" spans="1:8">
      <c r="A2915">
        <v>2914</v>
      </c>
      <c r="B2915">
        <v>76</v>
      </c>
      <c r="C2915" t="s">
        <v>195</v>
      </c>
      <c r="D2915" t="s">
        <v>1413</v>
      </c>
      <c r="E2915" t="s">
        <v>1281</v>
      </c>
      <c r="F2915" t="s">
        <v>52</v>
      </c>
      <c r="G2915">
        <v>2884</v>
      </c>
      <c r="H2915">
        <v>30844</v>
      </c>
    </row>
    <row r="2916" spans="1:8">
      <c r="A2916">
        <v>2915</v>
      </c>
      <c r="B2916">
        <v>76</v>
      </c>
      <c r="C2916" t="s">
        <v>195</v>
      </c>
      <c r="D2916" t="s">
        <v>1413</v>
      </c>
      <c r="E2916" t="s">
        <v>1281</v>
      </c>
      <c r="F2916" t="s">
        <v>1272</v>
      </c>
      <c r="G2916">
        <v>15057</v>
      </c>
      <c r="H2916">
        <v>30844</v>
      </c>
    </row>
    <row r="2917" spans="1:8">
      <c r="A2917">
        <v>2916</v>
      </c>
      <c r="B2917">
        <v>76</v>
      </c>
      <c r="C2917" t="s">
        <v>195</v>
      </c>
      <c r="D2917" t="s">
        <v>1413</v>
      </c>
      <c r="E2917" t="s">
        <v>45</v>
      </c>
      <c r="F2917" t="s">
        <v>48</v>
      </c>
      <c r="G2917">
        <v>132</v>
      </c>
      <c r="H2917">
        <v>30844</v>
      </c>
    </row>
    <row r="2918" spans="1:8">
      <c r="A2918">
        <v>2917</v>
      </c>
      <c r="B2918">
        <v>76</v>
      </c>
      <c r="C2918" t="s">
        <v>195</v>
      </c>
      <c r="D2918" t="s">
        <v>1413</v>
      </c>
      <c r="E2918" t="s">
        <v>45</v>
      </c>
      <c r="F2918" t="s">
        <v>49</v>
      </c>
      <c r="G2918">
        <v>38</v>
      </c>
      <c r="H2918">
        <v>30844</v>
      </c>
    </row>
    <row r="2919" spans="1:8">
      <c r="A2919">
        <v>2918</v>
      </c>
      <c r="B2919">
        <v>76</v>
      </c>
      <c r="C2919" t="s">
        <v>195</v>
      </c>
      <c r="D2919" t="s">
        <v>1413</v>
      </c>
      <c r="E2919" t="s">
        <v>45</v>
      </c>
      <c r="F2919" t="s">
        <v>50</v>
      </c>
      <c r="G2919">
        <v>21</v>
      </c>
      <c r="H2919">
        <v>30844</v>
      </c>
    </row>
    <row r="2920" spans="1:8">
      <c r="A2920">
        <v>2919</v>
      </c>
      <c r="B2920">
        <v>76</v>
      </c>
      <c r="C2920" t="s">
        <v>195</v>
      </c>
      <c r="D2920" t="s">
        <v>1413</v>
      </c>
      <c r="E2920" t="s">
        <v>45</v>
      </c>
      <c r="F2920" t="s">
        <v>51</v>
      </c>
      <c r="G2920">
        <v>5</v>
      </c>
      <c r="H2920">
        <v>30844</v>
      </c>
    </row>
    <row r="2921" spans="1:8">
      <c r="A2921">
        <v>2920</v>
      </c>
      <c r="B2921">
        <v>76</v>
      </c>
      <c r="C2921" t="s">
        <v>195</v>
      </c>
      <c r="D2921" t="s">
        <v>1413</v>
      </c>
      <c r="E2921" t="s">
        <v>45</v>
      </c>
      <c r="F2921" t="s">
        <v>52</v>
      </c>
      <c r="G2921">
        <v>29</v>
      </c>
      <c r="H2921">
        <v>30844</v>
      </c>
    </row>
    <row r="2922" spans="1:8">
      <c r="A2922">
        <v>2921</v>
      </c>
      <c r="B2922">
        <v>76</v>
      </c>
      <c r="C2922" t="s">
        <v>195</v>
      </c>
      <c r="D2922" t="s">
        <v>1413</v>
      </c>
      <c r="E2922" t="s">
        <v>45</v>
      </c>
      <c r="F2922" t="s">
        <v>1272</v>
      </c>
      <c r="G2922">
        <v>140</v>
      </c>
      <c r="H2922">
        <v>30844</v>
      </c>
    </row>
    <row r="2923" spans="1:8">
      <c r="A2923">
        <v>2922</v>
      </c>
      <c r="B2923">
        <v>76</v>
      </c>
      <c r="C2923" t="s">
        <v>195</v>
      </c>
      <c r="D2923" t="s">
        <v>3582</v>
      </c>
      <c r="E2923" t="s">
        <v>3706</v>
      </c>
      <c r="F2923" t="s">
        <v>249</v>
      </c>
      <c r="G2923">
        <v>3</v>
      </c>
      <c r="H2923">
        <v>136</v>
      </c>
    </row>
    <row r="2924" spans="1:8">
      <c r="A2924">
        <v>2923</v>
      </c>
      <c r="B2924">
        <v>76</v>
      </c>
      <c r="C2924" t="s">
        <v>195</v>
      </c>
      <c r="D2924" t="s">
        <v>3582</v>
      </c>
      <c r="E2924" t="s">
        <v>1280</v>
      </c>
      <c r="F2924" t="s">
        <v>48</v>
      </c>
      <c r="G2924">
        <v>1</v>
      </c>
      <c r="H2924">
        <v>136</v>
      </c>
    </row>
    <row r="2925" spans="1:8">
      <c r="A2925">
        <v>2924</v>
      </c>
      <c r="B2925">
        <v>76</v>
      </c>
      <c r="C2925" t="s">
        <v>195</v>
      </c>
      <c r="D2925" t="s">
        <v>3582</v>
      </c>
      <c r="E2925" t="s">
        <v>1280</v>
      </c>
      <c r="F2925" t="s">
        <v>49</v>
      </c>
      <c r="G2925">
        <v>3</v>
      </c>
      <c r="H2925">
        <v>136</v>
      </c>
    </row>
    <row r="2926" spans="1:8">
      <c r="A2926">
        <v>2925</v>
      </c>
      <c r="B2926">
        <v>76</v>
      </c>
      <c r="C2926" t="s">
        <v>195</v>
      </c>
      <c r="D2926" t="s">
        <v>3582</v>
      </c>
      <c r="E2926" t="s">
        <v>1280</v>
      </c>
      <c r="F2926" t="s">
        <v>50</v>
      </c>
      <c r="G2926">
        <v>2</v>
      </c>
      <c r="H2926">
        <v>136</v>
      </c>
    </row>
    <row r="2927" spans="1:8">
      <c r="A2927">
        <v>2926</v>
      </c>
      <c r="B2927">
        <v>76</v>
      </c>
      <c r="C2927" t="s">
        <v>195</v>
      </c>
      <c r="D2927" t="s">
        <v>3582</v>
      </c>
      <c r="E2927" t="s">
        <v>1280</v>
      </c>
      <c r="F2927" t="s">
        <v>51</v>
      </c>
      <c r="G2927">
        <v>1</v>
      </c>
      <c r="H2927">
        <v>136</v>
      </c>
    </row>
    <row r="2928" spans="1:8">
      <c r="A2928">
        <v>2927</v>
      </c>
      <c r="B2928">
        <v>76</v>
      </c>
      <c r="C2928" t="s">
        <v>195</v>
      </c>
      <c r="D2928" t="s">
        <v>3582</v>
      </c>
      <c r="E2928" t="s">
        <v>1280</v>
      </c>
      <c r="F2928" t="s">
        <v>52</v>
      </c>
      <c r="G2928">
        <v>4</v>
      </c>
      <c r="H2928">
        <v>136</v>
      </c>
    </row>
    <row r="2929" spans="1:8">
      <c r="A2929">
        <v>2928</v>
      </c>
      <c r="B2929">
        <v>76</v>
      </c>
      <c r="C2929" t="s">
        <v>195</v>
      </c>
      <c r="D2929" t="s">
        <v>3582</v>
      </c>
      <c r="E2929" t="s">
        <v>1280</v>
      </c>
      <c r="F2929" t="s">
        <v>1272</v>
      </c>
      <c r="G2929">
        <v>8</v>
      </c>
      <c r="H2929">
        <v>136</v>
      </c>
    </row>
    <row r="2930" spans="1:8">
      <c r="A2930">
        <v>2929</v>
      </c>
      <c r="B2930">
        <v>76</v>
      </c>
      <c r="C2930" t="s">
        <v>195</v>
      </c>
      <c r="D2930" t="s">
        <v>3582</v>
      </c>
      <c r="E2930" t="s">
        <v>1281</v>
      </c>
      <c r="F2930" t="s">
        <v>48</v>
      </c>
      <c r="G2930">
        <v>1</v>
      </c>
      <c r="H2930">
        <v>136</v>
      </c>
    </row>
    <row r="2931" spans="1:8">
      <c r="A2931">
        <v>2930</v>
      </c>
      <c r="B2931">
        <v>76</v>
      </c>
      <c r="C2931" t="s">
        <v>195</v>
      </c>
      <c r="D2931" t="s">
        <v>3582</v>
      </c>
      <c r="E2931" t="s">
        <v>1281</v>
      </c>
      <c r="F2931" t="s">
        <v>50</v>
      </c>
      <c r="G2931">
        <v>1</v>
      </c>
      <c r="H2931">
        <v>136</v>
      </c>
    </row>
    <row r="2932" spans="1:8">
      <c r="A2932">
        <v>2931</v>
      </c>
      <c r="B2932">
        <v>76</v>
      </c>
      <c r="C2932" t="s">
        <v>195</v>
      </c>
      <c r="D2932" t="s">
        <v>3582</v>
      </c>
      <c r="E2932" t="s">
        <v>1281</v>
      </c>
      <c r="F2932" t="s">
        <v>52</v>
      </c>
      <c r="G2932">
        <v>9</v>
      </c>
      <c r="H2932">
        <v>136</v>
      </c>
    </row>
    <row r="2933" spans="1:8">
      <c r="A2933">
        <v>2932</v>
      </c>
      <c r="B2933">
        <v>76</v>
      </c>
      <c r="C2933" t="s">
        <v>195</v>
      </c>
      <c r="D2933" t="s">
        <v>3582</v>
      </c>
      <c r="E2933" t="s">
        <v>1281</v>
      </c>
      <c r="F2933" t="s">
        <v>1272</v>
      </c>
      <c r="G2933">
        <v>102</v>
      </c>
      <c r="H2933">
        <v>136</v>
      </c>
    </row>
    <row r="2934" spans="1:8">
      <c r="A2934">
        <v>2933</v>
      </c>
      <c r="B2934">
        <v>76</v>
      </c>
      <c r="C2934" t="s">
        <v>195</v>
      </c>
      <c r="D2934" t="s">
        <v>3582</v>
      </c>
      <c r="E2934" t="s">
        <v>45</v>
      </c>
      <c r="F2934" t="s">
        <v>1272</v>
      </c>
      <c r="G2934">
        <v>1</v>
      </c>
      <c r="H2934">
        <v>136</v>
      </c>
    </row>
    <row r="2935" spans="1:8">
      <c r="A2935">
        <v>2934</v>
      </c>
      <c r="B2935">
        <v>76</v>
      </c>
      <c r="C2935" t="s">
        <v>195</v>
      </c>
      <c r="D2935" t="s">
        <v>3583</v>
      </c>
      <c r="E2935" t="s">
        <v>3706</v>
      </c>
      <c r="F2935" t="s">
        <v>249</v>
      </c>
      <c r="G2935">
        <v>13</v>
      </c>
      <c r="H2935">
        <v>474</v>
      </c>
    </row>
    <row r="2936" spans="1:8">
      <c r="A2936">
        <v>2935</v>
      </c>
      <c r="B2936">
        <v>76</v>
      </c>
      <c r="C2936" t="s">
        <v>195</v>
      </c>
      <c r="D2936" t="s">
        <v>3583</v>
      </c>
      <c r="E2936" t="s">
        <v>3706</v>
      </c>
      <c r="F2936" t="s">
        <v>52</v>
      </c>
      <c r="G2936">
        <v>6</v>
      </c>
      <c r="H2936">
        <v>474</v>
      </c>
    </row>
    <row r="2937" spans="1:8">
      <c r="A2937">
        <v>2936</v>
      </c>
      <c r="B2937">
        <v>76</v>
      </c>
      <c r="C2937" t="s">
        <v>195</v>
      </c>
      <c r="D2937" t="s">
        <v>3583</v>
      </c>
      <c r="E2937" t="s">
        <v>3706</v>
      </c>
      <c r="F2937" t="s">
        <v>1272</v>
      </c>
      <c r="G2937">
        <v>25</v>
      </c>
      <c r="H2937">
        <v>474</v>
      </c>
    </row>
    <row r="2938" spans="1:8">
      <c r="A2938">
        <v>2937</v>
      </c>
      <c r="B2938">
        <v>76</v>
      </c>
      <c r="C2938" t="s">
        <v>195</v>
      </c>
      <c r="D2938" t="s">
        <v>3583</v>
      </c>
      <c r="E2938" t="s">
        <v>1280</v>
      </c>
      <c r="F2938" t="s">
        <v>48</v>
      </c>
      <c r="G2938">
        <v>1</v>
      </c>
      <c r="H2938">
        <v>474</v>
      </c>
    </row>
    <row r="2939" spans="1:8">
      <c r="A2939">
        <v>2938</v>
      </c>
      <c r="B2939">
        <v>76</v>
      </c>
      <c r="C2939" t="s">
        <v>195</v>
      </c>
      <c r="D2939" t="s">
        <v>3583</v>
      </c>
      <c r="E2939" t="s">
        <v>1280</v>
      </c>
      <c r="F2939" t="s">
        <v>49</v>
      </c>
      <c r="G2939">
        <v>15</v>
      </c>
      <c r="H2939">
        <v>474</v>
      </c>
    </row>
    <row r="2940" spans="1:8">
      <c r="A2940">
        <v>2939</v>
      </c>
      <c r="B2940">
        <v>76</v>
      </c>
      <c r="C2940" t="s">
        <v>195</v>
      </c>
      <c r="D2940" t="s">
        <v>3583</v>
      </c>
      <c r="E2940" t="s">
        <v>1280</v>
      </c>
      <c r="F2940" t="s">
        <v>50</v>
      </c>
      <c r="G2940">
        <v>16</v>
      </c>
      <c r="H2940">
        <v>474</v>
      </c>
    </row>
    <row r="2941" spans="1:8">
      <c r="A2941">
        <v>2940</v>
      </c>
      <c r="B2941">
        <v>76</v>
      </c>
      <c r="C2941" t="s">
        <v>195</v>
      </c>
      <c r="D2941" t="s">
        <v>3583</v>
      </c>
      <c r="E2941" t="s">
        <v>1280</v>
      </c>
      <c r="F2941" t="s">
        <v>51</v>
      </c>
      <c r="G2941">
        <v>9</v>
      </c>
      <c r="H2941">
        <v>474</v>
      </c>
    </row>
    <row r="2942" spans="1:8">
      <c r="A2942">
        <v>2941</v>
      </c>
      <c r="B2942">
        <v>76</v>
      </c>
      <c r="C2942" t="s">
        <v>195</v>
      </c>
      <c r="D2942" t="s">
        <v>3583</v>
      </c>
      <c r="E2942" t="s">
        <v>1280</v>
      </c>
      <c r="F2942" t="s">
        <v>52</v>
      </c>
      <c r="G2942">
        <v>28</v>
      </c>
      <c r="H2942">
        <v>474</v>
      </c>
    </row>
    <row r="2943" spans="1:8">
      <c r="A2943">
        <v>2942</v>
      </c>
      <c r="B2943">
        <v>76</v>
      </c>
      <c r="C2943" t="s">
        <v>195</v>
      </c>
      <c r="D2943" t="s">
        <v>3583</v>
      </c>
      <c r="E2943" t="s">
        <v>1280</v>
      </c>
      <c r="F2943" t="s">
        <v>1272</v>
      </c>
      <c r="G2943">
        <v>42</v>
      </c>
      <c r="H2943">
        <v>474</v>
      </c>
    </row>
    <row r="2944" spans="1:8">
      <c r="A2944">
        <v>2943</v>
      </c>
      <c r="B2944">
        <v>76</v>
      </c>
      <c r="C2944" t="s">
        <v>195</v>
      </c>
      <c r="D2944" t="s">
        <v>3583</v>
      </c>
      <c r="E2944" t="s">
        <v>1281</v>
      </c>
      <c r="F2944" t="s">
        <v>49</v>
      </c>
      <c r="G2944">
        <v>1</v>
      </c>
      <c r="H2944">
        <v>474</v>
      </c>
    </row>
    <row r="2945" spans="1:8">
      <c r="A2945">
        <v>2944</v>
      </c>
      <c r="B2945">
        <v>76</v>
      </c>
      <c r="C2945" t="s">
        <v>195</v>
      </c>
      <c r="D2945" t="s">
        <v>3583</v>
      </c>
      <c r="E2945" t="s">
        <v>1281</v>
      </c>
      <c r="F2945" t="s">
        <v>51</v>
      </c>
      <c r="G2945">
        <v>4</v>
      </c>
      <c r="H2945">
        <v>474</v>
      </c>
    </row>
    <row r="2946" spans="1:8">
      <c r="A2946">
        <v>2945</v>
      </c>
      <c r="B2946">
        <v>76</v>
      </c>
      <c r="C2946" t="s">
        <v>195</v>
      </c>
      <c r="D2946" t="s">
        <v>3583</v>
      </c>
      <c r="E2946" t="s">
        <v>1281</v>
      </c>
      <c r="F2946" t="s">
        <v>52</v>
      </c>
      <c r="G2946">
        <v>35</v>
      </c>
      <c r="H2946">
        <v>474</v>
      </c>
    </row>
    <row r="2947" spans="1:8">
      <c r="A2947">
        <v>2946</v>
      </c>
      <c r="B2947">
        <v>76</v>
      </c>
      <c r="C2947" t="s">
        <v>195</v>
      </c>
      <c r="D2947" t="s">
        <v>3583</v>
      </c>
      <c r="E2947" t="s">
        <v>1281</v>
      </c>
      <c r="F2947" t="s">
        <v>1272</v>
      </c>
      <c r="G2947">
        <v>274</v>
      </c>
      <c r="H2947">
        <v>474</v>
      </c>
    </row>
    <row r="2948" spans="1:8">
      <c r="A2948">
        <v>2947</v>
      </c>
      <c r="B2948">
        <v>76</v>
      </c>
      <c r="C2948" t="s">
        <v>195</v>
      </c>
      <c r="D2948" t="s">
        <v>3583</v>
      </c>
      <c r="E2948" t="s">
        <v>45</v>
      </c>
      <c r="F2948" t="s">
        <v>48</v>
      </c>
      <c r="G2948">
        <v>1</v>
      </c>
      <c r="H2948">
        <v>474</v>
      </c>
    </row>
    <row r="2949" spans="1:8">
      <c r="A2949">
        <v>2948</v>
      </c>
      <c r="B2949">
        <v>76</v>
      </c>
      <c r="C2949" t="s">
        <v>195</v>
      </c>
      <c r="D2949" t="s">
        <v>3583</v>
      </c>
      <c r="E2949" t="s">
        <v>45</v>
      </c>
      <c r="F2949" t="s">
        <v>1272</v>
      </c>
      <c r="G2949">
        <v>4</v>
      </c>
      <c r="H2949">
        <v>474</v>
      </c>
    </row>
    <row r="2950" spans="1:8">
      <c r="A2950">
        <v>2949</v>
      </c>
      <c r="B2950">
        <v>76</v>
      </c>
      <c r="C2950" t="s">
        <v>195</v>
      </c>
      <c r="D2950" t="s">
        <v>3584</v>
      </c>
      <c r="E2950" t="s">
        <v>3706</v>
      </c>
      <c r="F2950" t="s">
        <v>249</v>
      </c>
      <c r="G2950">
        <v>12</v>
      </c>
      <c r="H2950">
        <v>290</v>
      </c>
    </row>
    <row r="2951" spans="1:8">
      <c r="A2951">
        <v>2950</v>
      </c>
      <c r="B2951">
        <v>76</v>
      </c>
      <c r="C2951" t="s">
        <v>195</v>
      </c>
      <c r="D2951" t="s">
        <v>3584</v>
      </c>
      <c r="E2951" t="s">
        <v>1280</v>
      </c>
      <c r="F2951" t="s">
        <v>48</v>
      </c>
      <c r="G2951">
        <v>7</v>
      </c>
      <c r="H2951">
        <v>290</v>
      </c>
    </row>
    <row r="2952" spans="1:8">
      <c r="A2952">
        <v>2951</v>
      </c>
      <c r="B2952">
        <v>76</v>
      </c>
      <c r="C2952" t="s">
        <v>195</v>
      </c>
      <c r="D2952" t="s">
        <v>3584</v>
      </c>
      <c r="E2952" t="s">
        <v>1280</v>
      </c>
      <c r="F2952" t="s">
        <v>49</v>
      </c>
      <c r="G2952">
        <v>7</v>
      </c>
      <c r="H2952">
        <v>290</v>
      </c>
    </row>
    <row r="2953" spans="1:8">
      <c r="A2953">
        <v>2952</v>
      </c>
      <c r="B2953">
        <v>76</v>
      </c>
      <c r="C2953" t="s">
        <v>195</v>
      </c>
      <c r="D2953" t="s">
        <v>3584</v>
      </c>
      <c r="E2953" t="s">
        <v>1280</v>
      </c>
      <c r="F2953" t="s">
        <v>50</v>
      </c>
      <c r="G2953">
        <v>8</v>
      </c>
      <c r="H2953">
        <v>290</v>
      </c>
    </row>
    <row r="2954" spans="1:8">
      <c r="A2954">
        <v>2953</v>
      </c>
      <c r="B2954">
        <v>76</v>
      </c>
      <c r="C2954" t="s">
        <v>195</v>
      </c>
      <c r="D2954" t="s">
        <v>3584</v>
      </c>
      <c r="E2954" t="s">
        <v>1280</v>
      </c>
      <c r="F2954" t="s">
        <v>51</v>
      </c>
      <c r="G2954">
        <v>2</v>
      </c>
      <c r="H2954">
        <v>290</v>
      </c>
    </row>
    <row r="2955" spans="1:8">
      <c r="A2955">
        <v>2954</v>
      </c>
      <c r="B2955">
        <v>76</v>
      </c>
      <c r="C2955" t="s">
        <v>195</v>
      </c>
      <c r="D2955" t="s">
        <v>3584</v>
      </c>
      <c r="E2955" t="s">
        <v>1280</v>
      </c>
      <c r="F2955" t="s">
        <v>52</v>
      </c>
      <c r="G2955">
        <v>8</v>
      </c>
      <c r="H2955">
        <v>290</v>
      </c>
    </row>
    <row r="2956" spans="1:8">
      <c r="A2956">
        <v>2955</v>
      </c>
      <c r="B2956">
        <v>76</v>
      </c>
      <c r="C2956" t="s">
        <v>195</v>
      </c>
      <c r="D2956" t="s">
        <v>3584</v>
      </c>
      <c r="E2956" t="s">
        <v>1280</v>
      </c>
      <c r="F2956" t="s">
        <v>1272</v>
      </c>
      <c r="G2956">
        <v>18</v>
      </c>
      <c r="H2956">
        <v>290</v>
      </c>
    </row>
    <row r="2957" spans="1:8">
      <c r="A2957">
        <v>2956</v>
      </c>
      <c r="B2957">
        <v>76</v>
      </c>
      <c r="C2957" t="s">
        <v>195</v>
      </c>
      <c r="D2957" t="s">
        <v>3584</v>
      </c>
      <c r="E2957" t="s">
        <v>1281</v>
      </c>
      <c r="F2957" t="s">
        <v>48</v>
      </c>
      <c r="G2957">
        <v>2</v>
      </c>
      <c r="H2957">
        <v>290</v>
      </c>
    </row>
    <row r="2958" spans="1:8">
      <c r="A2958">
        <v>2957</v>
      </c>
      <c r="B2958">
        <v>76</v>
      </c>
      <c r="C2958" t="s">
        <v>195</v>
      </c>
      <c r="D2958" t="s">
        <v>3584</v>
      </c>
      <c r="E2958" t="s">
        <v>1281</v>
      </c>
      <c r="F2958" t="s">
        <v>49</v>
      </c>
      <c r="G2958">
        <v>4</v>
      </c>
      <c r="H2958">
        <v>290</v>
      </c>
    </row>
    <row r="2959" spans="1:8">
      <c r="A2959">
        <v>2958</v>
      </c>
      <c r="B2959">
        <v>76</v>
      </c>
      <c r="C2959" t="s">
        <v>195</v>
      </c>
      <c r="D2959" t="s">
        <v>3584</v>
      </c>
      <c r="E2959" t="s">
        <v>1281</v>
      </c>
      <c r="F2959" t="s">
        <v>50</v>
      </c>
      <c r="G2959">
        <v>6</v>
      </c>
      <c r="H2959">
        <v>290</v>
      </c>
    </row>
    <row r="2960" spans="1:8">
      <c r="A2960">
        <v>2959</v>
      </c>
      <c r="B2960">
        <v>76</v>
      </c>
      <c r="C2960" t="s">
        <v>195</v>
      </c>
      <c r="D2960" t="s">
        <v>3584</v>
      </c>
      <c r="E2960" t="s">
        <v>1281</v>
      </c>
      <c r="F2960" t="s">
        <v>51</v>
      </c>
      <c r="G2960">
        <v>5</v>
      </c>
      <c r="H2960">
        <v>290</v>
      </c>
    </row>
    <row r="2961" spans="1:8">
      <c r="A2961">
        <v>2960</v>
      </c>
      <c r="B2961">
        <v>76</v>
      </c>
      <c r="C2961" t="s">
        <v>195</v>
      </c>
      <c r="D2961" t="s">
        <v>3584</v>
      </c>
      <c r="E2961" t="s">
        <v>1281</v>
      </c>
      <c r="F2961" t="s">
        <v>52</v>
      </c>
      <c r="G2961">
        <v>25</v>
      </c>
      <c r="H2961">
        <v>290</v>
      </c>
    </row>
    <row r="2962" spans="1:8">
      <c r="A2962">
        <v>2961</v>
      </c>
      <c r="B2962">
        <v>76</v>
      </c>
      <c r="C2962" t="s">
        <v>195</v>
      </c>
      <c r="D2962" t="s">
        <v>3584</v>
      </c>
      <c r="E2962" t="s">
        <v>1281</v>
      </c>
      <c r="F2962" t="s">
        <v>1272</v>
      </c>
      <c r="G2962">
        <v>177</v>
      </c>
      <c r="H2962">
        <v>290</v>
      </c>
    </row>
    <row r="2963" spans="1:8">
      <c r="A2963">
        <v>2962</v>
      </c>
      <c r="B2963">
        <v>76</v>
      </c>
      <c r="C2963" t="s">
        <v>195</v>
      </c>
      <c r="D2963" t="s">
        <v>3584</v>
      </c>
      <c r="E2963" t="s">
        <v>45</v>
      </c>
      <c r="F2963" t="s">
        <v>48</v>
      </c>
      <c r="G2963">
        <v>2</v>
      </c>
      <c r="H2963">
        <v>290</v>
      </c>
    </row>
    <row r="2964" spans="1:8">
      <c r="A2964">
        <v>2963</v>
      </c>
      <c r="B2964">
        <v>76</v>
      </c>
      <c r="C2964" t="s">
        <v>195</v>
      </c>
      <c r="D2964" t="s">
        <v>3584</v>
      </c>
      <c r="E2964" t="s">
        <v>45</v>
      </c>
      <c r="F2964" t="s">
        <v>49</v>
      </c>
      <c r="G2964">
        <v>2</v>
      </c>
      <c r="H2964">
        <v>290</v>
      </c>
    </row>
    <row r="2965" spans="1:8">
      <c r="A2965">
        <v>2964</v>
      </c>
      <c r="B2965">
        <v>76</v>
      </c>
      <c r="C2965" t="s">
        <v>195</v>
      </c>
      <c r="D2965" t="s">
        <v>3584</v>
      </c>
      <c r="E2965" t="s">
        <v>45</v>
      </c>
      <c r="F2965" t="s">
        <v>52</v>
      </c>
      <c r="G2965">
        <v>2</v>
      </c>
      <c r="H2965">
        <v>290</v>
      </c>
    </row>
    <row r="2966" spans="1:8">
      <c r="A2966">
        <v>2965</v>
      </c>
      <c r="B2966">
        <v>76</v>
      </c>
      <c r="C2966" t="s">
        <v>195</v>
      </c>
      <c r="D2966" t="s">
        <v>3584</v>
      </c>
      <c r="E2966" t="s">
        <v>45</v>
      </c>
      <c r="F2966" t="s">
        <v>1272</v>
      </c>
      <c r="G2966">
        <v>3</v>
      </c>
      <c r="H2966">
        <v>290</v>
      </c>
    </row>
    <row r="2967" spans="1:8">
      <c r="A2967">
        <v>2966</v>
      </c>
      <c r="B2967">
        <v>76</v>
      </c>
      <c r="C2967" t="s">
        <v>195</v>
      </c>
      <c r="D2967" t="s">
        <v>3585</v>
      </c>
      <c r="E2967" t="s">
        <v>3706</v>
      </c>
      <c r="F2967" t="s">
        <v>249</v>
      </c>
      <c r="G2967">
        <v>44392</v>
      </c>
      <c r="H2967">
        <v>646762</v>
      </c>
    </row>
    <row r="2968" spans="1:8">
      <c r="A2968">
        <v>2967</v>
      </c>
      <c r="B2968">
        <v>76</v>
      </c>
      <c r="C2968" t="s">
        <v>195</v>
      </c>
      <c r="D2968" t="s">
        <v>3585</v>
      </c>
      <c r="E2968" t="s">
        <v>3706</v>
      </c>
      <c r="F2968" t="s">
        <v>48</v>
      </c>
      <c r="G2968">
        <v>3</v>
      </c>
      <c r="H2968">
        <v>646762</v>
      </c>
    </row>
    <row r="2969" spans="1:8">
      <c r="A2969">
        <v>2968</v>
      </c>
      <c r="B2969">
        <v>76</v>
      </c>
      <c r="C2969" t="s">
        <v>195</v>
      </c>
      <c r="D2969" t="s">
        <v>3585</v>
      </c>
      <c r="E2969" t="s">
        <v>3706</v>
      </c>
      <c r="F2969" t="s">
        <v>49</v>
      </c>
      <c r="G2969">
        <v>25</v>
      </c>
      <c r="H2969">
        <v>646762</v>
      </c>
    </row>
    <row r="2970" spans="1:8">
      <c r="A2970">
        <v>2969</v>
      </c>
      <c r="B2970">
        <v>76</v>
      </c>
      <c r="C2970" t="s">
        <v>195</v>
      </c>
      <c r="D2970" t="s">
        <v>3585</v>
      </c>
      <c r="E2970" t="s">
        <v>3706</v>
      </c>
      <c r="F2970" t="s">
        <v>50</v>
      </c>
      <c r="G2970">
        <v>78</v>
      </c>
      <c r="H2970">
        <v>646762</v>
      </c>
    </row>
    <row r="2971" spans="1:8">
      <c r="A2971">
        <v>2970</v>
      </c>
      <c r="B2971">
        <v>76</v>
      </c>
      <c r="C2971" t="s">
        <v>195</v>
      </c>
      <c r="D2971" t="s">
        <v>3585</v>
      </c>
      <c r="E2971" t="s">
        <v>3706</v>
      </c>
      <c r="F2971" t="s">
        <v>51</v>
      </c>
      <c r="G2971">
        <v>108</v>
      </c>
      <c r="H2971">
        <v>646762</v>
      </c>
    </row>
    <row r="2972" spans="1:8">
      <c r="A2972">
        <v>2971</v>
      </c>
      <c r="B2972">
        <v>76</v>
      </c>
      <c r="C2972" t="s">
        <v>195</v>
      </c>
      <c r="D2972" t="s">
        <v>3585</v>
      </c>
      <c r="E2972" t="s">
        <v>3706</v>
      </c>
      <c r="F2972" t="s">
        <v>52</v>
      </c>
      <c r="G2972">
        <v>352</v>
      </c>
      <c r="H2972">
        <v>646762</v>
      </c>
    </row>
    <row r="2973" spans="1:8">
      <c r="A2973">
        <v>2972</v>
      </c>
      <c r="B2973">
        <v>76</v>
      </c>
      <c r="C2973" t="s">
        <v>195</v>
      </c>
      <c r="D2973" t="s">
        <v>3585</v>
      </c>
      <c r="E2973" t="s">
        <v>3706</v>
      </c>
      <c r="F2973" t="s">
        <v>1272</v>
      </c>
      <c r="G2973">
        <v>1587</v>
      </c>
      <c r="H2973">
        <v>646762</v>
      </c>
    </row>
    <row r="2974" spans="1:8">
      <c r="A2974">
        <v>2973</v>
      </c>
      <c r="B2974">
        <v>76</v>
      </c>
      <c r="C2974" t="s">
        <v>195</v>
      </c>
      <c r="D2974" t="s">
        <v>3585</v>
      </c>
      <c r="E2974" t="s">
        <v>1280</v>
      </c>
      <c r="F2974" t="s">
        <v>48</v>
      </c>
      <c r="G2974">
        <v>17124</v>
      </c>
      <c r="H2974">
        <v>646762</v>
      </c>
    </row>
    <row r="2975" spans="1:8">
      <c r="A2975">
        <v>2974</v>
      </c>
      <c r="B2975">
        <v>76</v>
      </c>
      <c r="C2975" t="s">
        <v>195</v>
      </c>
      <c r="D2975" t="s">
        <v>3585</v>
      </c>
      <c r="E2975" t="s">
        <v>1280</v>
      </c>
      <c r="F2975" t="s">
        <v>49</v>
      </c>
      <c r="G2975">
        <v>51868</v>
      </c>
      <c r="H2975">
        <v>646762</v>
      </c>
    </row>
    <row r="2976" spans="1:8">
      <c r="A2976">
        <v>2975</v>
      </c>
      <c r="B2976">
        <v>76</v>
      </c>
      <c r="C2976" t="s">
        <v>195</v>
      </c>
      <c r="D2976" t="s">
        <v>3585</v>
      </c>
      <c r="E2976" t="s">
        <v>1280</v>
      </c>
      <c r="F2976" t="s">
        <v>50</v>
      </c>
      <c r="G2976">
        <v>42389</v>
      </c>
      <c r="H2976">
        <v>646762</v>
      </c>
    </row>
    <row r="2977" spans="1:8">
      <c r="A2977">
        <v>2976</v>
      </c>
      <c r="B2977">
        <v>76</v>
      </c>
      <c r="C2977" t="s">
        <v>195</v>
      </c>
      <c r="D2977" t="s">
        <v>3585</v>
      </c>
      <c r="E2977" t="s">
        <v>1280</v>
      </c>
      <c r="F2977" t="s">
        <v>51</v>
      </c>
      <c r="G2977">
        <v>18217</v>
      </c>
      <c r="H2977">
        <v>646762</v>
      </c>
    </row>
    <row r="2978" spans="1:8">
      <c r="A2978">
        <v>2977</v>
      </c>
      <c r="B2978">
        <v>76</v>
      </c>
      <c r="C2978" t="s">
        <v>195</v>
      </c>
      <c r="D2978" t="s">
        <v>3585</v>
      </c>
      <c r="E2978" t="s">
        <v>1280</v>
      </c>
      <c r="F2978" t="s">
        <v>52</v>
      </c>
      <c r="G2978">
        <v>28919</v>
      </c>
      <c r="H2978">
        <v>646762</v>
      </c>
    </row>
    <row r="2979" spans="1:8">
      <c r="A2979">
        <v>2978</v>
      </c>
      <c r="B2979">
        <v>76</v>
      </c>
      <c r="C2979" t="s">
        <v>195</v>
      </c>
      <c r="D2979" t="s">
        <v>3585</v>
      </c>
      <c r="E2979" t="s">
        <v>1280</v>
      </c>
      <c r="F2979" t="s">
        <v>1272</v>
      </c>
      <c r="G2979">
        <v>26960</v>
      </c>
      <c r="H2979">
        <v>646762</v>
      </c>
    </row>
    <row r="2980" spans="1:8">
      <c r="A2980">
        <v>2979</v>
      </c>
      <c r="B2980">
        <v>76</v>
      </c>
      <c r="C2980" t="s">
        <v>195</v>
      </c>
      <c r="D2980" t="s">
        <v>3585</v>
      </c>
      <c r="E2980" t="s">
        <v>1281</v>
      </c>
      <c r="F2980" t="s">
        <v>48</v>
      </c>
      <c r="G2980">
        <v>2328</v>
      </c>
      <c r="H2980">
        <v>646762</v>
      </c>
    </row>
    <row r="2981" spans="1:8">
      <c r="A2981">
        <v>2980</v>
      </c>
      <c r="B2981">
        <v>76</v>
      </c>
      <c r="C2981" t="s">
        <v>195</v>
      </c>
      <c r="D2981" t="s">
        <v>3585</v>
      </c>
      <c r="E2981" t="s">
        <v>1281</v>
      </c>
      <c r="F2981" t="s">
        <v>49</v>
      </c>
      <c r="G2981">
        <v>3097</v>
      </c>
      <c r="H2981">
        <v>646762</v>
      </c>
    </row>
    <row r="2982" spans="1:8">
      <c r="A2982">
        <v>2981</v>
      </c>
      <c r="B2982">
        <v>76</v>
      </c>
      <c r="C2982" t="s">
        <v>195</v>
      </c>
      <c r="D2982" t="s">
        <v>3585</v>
      </c>
      <c r="E2982" t="s">
        <v>1281</v>
      </c>
      <c r="F2982" t="s">
        <v>50</v>
      </c>
      <c r="G2982">
        <v>4028</v>
      </c>
      <c r="H2982">
        <v>646762</v>
      </c>
    </row>
    <row r="2983" spans="1:8">
      <c r="A2983">
        <v>2982</v>
      </c>
      <c r="B2983">
        <v>76</v>
      </c>
      <c r="C2983" t="s">
        <v>195</v>
      </c>
      <c r="D2983" t="s">
        <v>3585</v>
      </c>
      <c r="E2983" t="s">
        <v>1281</v>
      </c>
      <c r="F2983" t="s">
        <v>51</v>
      </c>
      <c r="G2983">
        <v>5293</v>
      </c>
      <c r="H2983">
        <v>646762</v>
      </c>
    </row>
    <row r="2984" spans="1:8">
      <c r="A2984">
        <v>2983</v>
      </c>
      <c r="B2984">
        <v>76</v>
      </c>
      <c r="C2984" t="s">
        <v>195</v>
      </c>
      <c r="D2984" t="s">
        <v>3585</v>
      </c>
      <c r="E2984" t="s">
        <v>1281</v>
      </c>
      <c r="F2984" t="s">
        <v>52</v>
      </c>
      <c r="G2984">
        <v>56441</v>
      </c>
      <c r="H2984">
        <v>646762</v>
      </c>
    </row>
    <row r="2985" spans="1:8">
      <c r="A2985">
        <v>2984</v>
      </c>
      <c r="B2985">
        <v>76</v>
      </c>
      <c r="C2985" t="s">
        <v>195</v>
      </c>
      <c r="D2985" t="s">
        <v>3585</v>
      </c>
      <c r="E2985" t="s">
        <v>1281</v>
      </c>
      <c r="F2985" t="s">
        <v>1272</v>
      </c>
      <c r="G2985">
        <v>340899</v>
      </c>
      <c r="H2985">
        <v>646762</v>
      </c>
    </row>
    <row r="2986" spans="1:8">
      <c r="A2986">
        <v>2985</v>
      </c>
      <c r="B2986">
        <v>76</v>
      </c>
      <c r="C2986" t="s">
        <v>195</v>
      </c>
      <c r="D2986" t="s">
        <v>3585</v>
      </c>
      <c r="E2986" t="s">
        <v>45</v>
      </c>
      <c r="F2986" t="s">
        <v>48</v>
      </c>
      <c r="G2986">
        <v>885</v>
      </c>
      <c r="H2986">
        <v>646762</v>
      </c>
    </row>
    <row r="2987" spans="1:8">
      <c r="A2987">
        <v>2986</v>
      </c>
      <c r="B2987">
        <v>76</v>
      </c>
      <c r="C2987" t="s">
        <v>195</v>
      </c>
      <c r="D2987" t="s">
        <v>3585</v>
      </c>
      <c r="E2987" t="s">
        <v>45</v>
      </c>
      <c r="F2987" t="s">
        <v>49</v>
      </c>
      <c r="G2987">
        <v>215</v>
      </c>
      <c r="H2987">
        <v>646762</v>
      </c>
    </row>
    <row r="2988" spans="1:8">
      <c r="A2988">
        <v>2987</v>
      </c>
      <c r="B2988">
        <v>76</v>
      </c>
      <c r="C2988" t="s">
        <v>195</v>
      </c>
      <c r="D2988" t="s">
        <v>3585</v>
      </c>
      <c r="E2988" t="s">
        <v>45</v>
      </c>
      <c r="F2988" t="s">
        <v>50</v>
      </c>
      <c r="G2988">
        <v>97</v>
      </c>
      <c r="H2988">
        <v>646762</v>
      </c>
    </row>
    <row r="2989" spans="1:8">
      <c r="A2989">
        <v>2988</v>
      </c>
      <c r="B2989">
        <v>76</v>
      </c>
      <c r="C2989" t="s">
        <v>195</v>
      </c>
      <c r="D2989" t="s">
        <v>3585</v>
      </c>
      <c r="E2989" t="s">
        <v>45</v>
      </c>
      <c r="F2989" t="s">
        <v>51</v>
      </c>
      <c r="G2989">
        <v>45</v>
      </c>
      <c r="H2989">
        <v>646762</v>
      </c>
    </row>
    <row r="2990" spans="1:8">
      <c r="A2990">
        <v>2989</v>
      </c>
      <c r="B2990">
        <v>76</v>
      </c>
      <c r="C2990" t="s">
        <v>195</v>
      </c>
      <c r="D2990" t="s">
        <v>3585</v>
      </c>
      <c r="E2990" t="s">
        <v>45</v>
      </c>
      <c r="F2990" t="s">
        <v>52</v>
      </c>
      <c r="G2990">
        <v>255</v>
      </c>
      <c r="H2990">
        <v>646762</v>
      </c>
    </row>
    <row r="2991" spans="1:8">
      <c r="A2991">
        <v>2990</v>
      </c>
      <c r="B2991">
        <v>76</v>
      </c>
      <c r="C2991" t="s">
        <v>195</v>
      </c>
      <c r="D2991" t="s">
        <v>3585</v>
      </c>
      <c r="E2991" t="s">
        <v>45</v>
      </c>
      <c r="F2991" t="s">
        <v>1272</v>
      </c>
      <c r="G2991">
        <v>1157</v>
      </c>
      <c r="H2991">
        <v>646762</v>
      </c>
    </row>
    <row r="2992" spans="1:8">
      <c r="A2992">
        <v>2991</v>
      </c>
      <c r="B2992">
        <v>76</v>
      </c>
      <c r="C2992" t="s">
        <v>195</v>
      </c>
      <c r="D2992" t="s">
        <v>3586</v>
      </c>
      <c r="E2992" t="s">
        <v>3706</v>
      </c>
      <c r="F2992" t="s">
        <v>249</v>
      </c>
      <c r="G2992">
        <v>167730</v>
      </c>
      <c r="H2992">
        <v>3066708</v>
      </c>
    </row>
    <row r="2993" spans="1:8">
      <c r="A2993">
        <v>2992</v>
      </c>
      <c r="B2993">
        <v>76</v>
      </c>
      <c r="C2993" t="s">
        <v>195</v>
      </c>
      <c r="D2993" t="s">
        <v>3586</v>
      </c>
      <c r="E2993" t="s">
        <v>3706</v>
      </c>
      <c r="F2993" t="s">
        <v>48</v>
      </c>
      <c r="G2993">
        <v>102</v>
      </c>
      <c r="H2993">
        <v>3066708</v>
      </c>
    </row>
    <row r="2994" spans="1:8">
      <c r="A2994">
        <v>2993</v>
      </c>
      <c r="B2994">
        <v>76</v>
      </c>
      <c r="C2994" t="s">
        <v>195</v>
      </c>
      <c r="D2994" t="s">
        <v>3586</v>
      </c>
      <c r="E2994" t="s">
        <v>3706</v>
      </c>
      <c r="F2994" t="s">
        <v>49</v>
      </c>
      <c r="G2994">
        <v>350</v>
      </c>
      <c r="H2994">
        <v>3066708</v>
      </c>
    </row>
    <row r="2995" spans="1:8">
      <c r="A2995">
        <v>2994</v>
      </c>
      <c r="B2995">
        <v>76</v>
      </c>
      <c r="C2995" t="s">
        <v>195</v>
      </c>
      <c r="D2995" t="s">
        <v>3586</v>
      </c>
      <c r="E2995" t="s">
        <v>3706</v>
      </c>
      <c r="F2995" t="s">
        <v>50</v>
      </c>
      <c r="G2995">
        <v>444</v>
      </c>
      <c r="H2995">
        <v>3066708</v>
      </c>
    </row>
    <row r="2996" spans="1:8">
      <c r="A2996">
        <v>2995</v>
      </c>
      <c r="B2996">
        <v>76</v>
      </c>
      <c r="C2996" t="s">
        <v>195</v>
      </c>
      <c r="D2996" t="s">
        <v>3586</v>
      </c>
      <c r="E2996" t="s">
        <v>3706</v>
      </c>
      <c r="F2996" t="s">
        <v>51</v>
      </c>
      <c r="G2996">
        <v>554</v>
      </c>
      <c r="H2996">
        <v>3066708</v>
      </c>
    </row>
    <row r="2997" spans="1:8">
      <c r="A2997">
        <v>2996</v>
      </c>
      <c r="B2997">
        <v>76</v>
      </c>
      <c r="C2997" t="s">
        <v>195</v>
      </c>
      <c r="D2997" t="s">
        <v>3586</v>
      </c>
      <c r="E2997" t="s">
        <v>3706</v>
      </c>
      <c r="F2997" t="s">
        <v>52</v>
      </c>
      <c r="G2997">
        <v>4357</v>
      </c>
      <c r="H2997">
        <v>3066708</v>
      </c>
    </row>
    <row r="2998" spans="1:8">
      <c r="A2998">
        <v>2997</v>
      </c>
      <c r="B2998">
        <v>76</v>
      </c>
      <c r="C2998" t="s">
        <v>195</v>
      </c>
      <c r="D2998" t="s">
        <v>3586</v>
      </c>
      <c r="E2998" t="s">
        <v>3706</v>
      </c>
      <c r="F2998" t="s">
        <v>1272</v>
      </c>
      <c r="G2998">
        <v>15045</v>
      </c>
      <c r="H2998">
        <v>3066708</v>
      </c>
    </row>
    <row r="2999" spans="1:8">
      <c r="A2999">
        <v>2998</v>
      </c>
      <c r="B2999">
        <v>76</v>
      </c>
      <c r="C2999" t="s">
        <v>195</v>
      </c>
      <c r="D2999" t="s">
        <v>3586</v>
      </c>
      <c r="E2999" t="s">
        <v>1280</v>
      </c>
      <c r="F2999" t="s">
        <v>48</v>
      </c>
      <c r="G2999">
        <v>63146</v>
      </c>
      <c r="H2999">
        <v>3066708</v>
      </c>
    </row>
    <row r="3000" spans="1:8">
      <c r="A3000">
        <v>2999</v>
      </c>
      <c r="B3000">
        <v>76</v>
      </c>
      <c r="C3000" t="s">
        <v>195</v>
      </c>
      <c r="D3000" t="s">
        <v>3586</v>
      </c>
      <c r="E3000" t="s">
        <v>1280</v>
      </c>
      <c r="F3000" t="s">
        <v>49</v>
      </c>
      <c r="G3000">
        <v>182858</v>
      </c>
      <c r="H3000">
        <v>3066708</v>
      </c>
    </row>
    <row r="3001" spans="1:8">
      <c r="A3001">
        <v>3000</v>
      </c>
      <c r="B3001">
        <v>76</v>
      </c>
      <c r="C3001" t="s">
        <v>195</v>
      </c>
      <c r="D3001" t="s">
        <v>3586</v>
      </c>
      <c r="E3001" t="s">
        <v>1280</v>
      </c>
      <c r="F3001" t="s">
        <v>50</v>
      </c>
      <c r="G3001">
        <v>156601</v>
      </c>
      <c r="H3001">
        <v>3066708</v>
      </c>
    </row>
    <row r="3002" spans="1:8">
      <c r="A3002">
        <v>3001</v>
      </c>
      <c r="B3002">
        <v>76</v>
      </c>
      <c r="C3002" t="s">
        <v>195</v>
      </c>
      <c r="D3002" t="s">
        <v>3586</v>
      </c>
      <c r="E3002" t="s">
        <v>1280</v>
      </c>
      <c r="F3002" t="s">
        <v>51</v>
      </c>
      <c r="G3002">
        <v>71209</v>
      </c>
      <c r="H3002">
        <v>3066708</v>
      </c>
    </row>
    <row r="3003" spans="1:8">
      <c r="A3003">
        <v>3002</v>
      </c>
      <c r="B3003">
        <v>76</v>
      </c>
      <c r="C3003" t="s">
        <v>195</v>
      </c>
      <c r="D3003" t="s">
        <v>3586</v>
      </c>
      <c r="E3003" t="s">
        <v>1280</v>
      </c>
      <c r="F3003" t="s">
        <v>52</v>
      </c>
      <c r="G3003">
        <v>122527</v>
      </c>
      <c r="H3003">
        <v>3066708</v>
      </c>
    </row>
    <row r="3004" spans="1:8">
      <c r="A3004">
        <v>3003</v>
      </c>
      <c r="B3004">
        <v>76</v>
      </c>
      <c r="C3004" t="s">
        <v>195</v>
      </c>
      <c r="D3004" t="s">
        <v>3586</v>
      </c>
      <c r="E3004" t="s">
        <v>1280</v>
      </c>
      <c r="F3004" t="s">
        <v>1272</v>
      </c>
      <c r="G3004">
        <v>105449</v>
      </c>
      <c r="H3004">
        <v>3066708</v>
      </c>
    </row>
    <row r="3005" spans="1:8">
      <c r="A3005">
        <v>3004</v>
      </c>
      <c r="B3005">
        <v>76</v>
      </c>
      <c r="C3005" t="s">
        <v>195</v>
      </c>
      <c r="D3005" t="s">
        <v>3586</v>
      </c>
      <c r="E3005" t="s">
        <v>1281</v>
      </c>
      <c r="F3005" t="s">
        <v>48</v>
      </c>
      <c r="G3005">
        <v>6841</v>
      </c>
      <c r="H3005">
        <v>3066708</v>
      </c>
    </row>
    <row r="3006" spans="1:8">
      <c r="A3006">
        <v>3005</v>
      </c>
      <c r="B3006">
        <v>76</v>
      </c>
      <c r="C3006" t="s">
        <v>195</v>
      </c>
      <c r="D3006" t="s">
        <v>3586</v>
      </c>
      <c r="E3006" t="s">
        <v>1281</v>
      </c>
      <c r="F3006" t="s">
        <v>49</v>
      </c>
      <c r="G3006">
        <v>11212</v>
      </c>
      <c r="H3006">
        <v>3066708</v>
      </c>
    </row>
    <row r="3007" spans="1:8">
      <c r="A3007">
        <v>3006</v>
      </c>
      <c r="B3007">
        <v>76</v>
      </c>
      <c r="C3007" t="s">
        <v>195</v>
      </c>
      <c r="D3007" t="s">
        <v>3586</v>
      </c>
      <c r="E3007" t="s">
        <v>1281</v>
      </c>
      <c r="F3007" t="s">
        <v>50</v>
      </c>
      <c r="G3007">
        <v>13928</v>
      </c>
      <c r="H3007">
        <v>3066708</v>
      </c>
    </row>
    <row r="3008" spans="1:8">
      <c r="A3008">
        <v>3007</v>
      </c>
      <c r="B3008">
        <v>76</v>
      </c>
      <c r="C3008" t="s">
        <v>195</v>
      </c>
      <c r="D3008" t="s">
        <v>3586</v>
      </c>
      <c r="E3008" t="s">
        <v>1281</v>
      </c>
      <c r="F3008" t="s">
        <v>51</v>
      </c>
      <c r="G3008">
        <v>19287</v>
      </c>
      <c r="H3008">
        <v>3066708</v>
      </c>
    </row>
    <row r="3009" spans="1:8">
      <c r="A3009">
        <v>3008</v>
      </c>
      <c r="B3009">
        <v>76</v>
      </c>
      <c r="C3009" t="s">
        <v>195</v>
      </c>
      <c r="D3009" t="s">
        <v>3586</v>
      </c>
      <c r="E3009" t="s">
        <v>1281</v>
      </c>
      <c r="F3009" t="s">
        <v>52</v>
      </c>
      <c r="G3009">
        <v>223846</v>
      </c>
      <c r="H3009">
        <v>3066708</v>
      </c>
    </row>
    <row r="3010" spans="1:8">
      <c r="A3010">
        <v>3009</v>
      </c>
      <c r="B3010">
        <v>76</v>
      </c>
      <c r="C3010" t="s">
        <v>195</v>
      </c>
      <c r="D3010" t="s">
        <v>3586</v>
      </c>
      <c r="E3010" t="s">
        <v>1281</v>
      </c>
      <c r="F3010" t="s">
        <v>1272</v>
      </c>
      <c r="G3010">
        <v>1895749</v>
      </c>
      <c r="H3010">
        <v>3066708</v>
      </c>
    </row>
    <row r="3011" spans="1:8">
      <c r="A3011">
        <v>3010</v>
      </c>
      <c r="B3011">
        <v>76</v>
      </c>
      <c r="C3011" t="s">
        <v>195</v>
      </c>
      <c r="D3011" t="s">
        <v>3586</v>
      </c>
      <c r="E3011" t="s">
        <v>45</v>
      </c>
      <c r="F3011" t="s">
        <v>48</v>
      </c>
      <c r="G3011">
        <v>2439</v>
      </c>
      <c r="H3011">
        <v>3066708</v>
      </c>
    </row>
    <row r="3012" spans="1:8">
      <c r="A3012">
        <v>3011</v>
      </c>
      <c r="B3012">
        <v>76</v>
      </c>
      <c r="C3012" t="s">
        <v>195</v>
      </c>
      <c r="D3012" t="s">
        <v>3586</v>
      </c>
      <c r="E3012" t="s">
        <v>45</v>
      </c>
      <c r="F3012" t="s">
        <v>49</v>
      </c>
      <c r="G3012">
        <v>209</v>
      </c>
      <c r="H3012">
        <v>3066708</v>
      </c>
    </row>
    <row r="3013" spans="1:8">
      <c r="A3013">
        <v>3012</v>
      </c>
      <c r="B3013">
        <v>76</v>
      </c>
      <c r="C3013" t="s">
        <v>195</v>
      </c>
      <c r="D3013" t="s">
        <v>3586</v>
      </c>
      <c r="E3013" t="s">
        <v>45</v>
      </c>
      <c r="F3013" t="s">
        <v>50</v>
      </c>
      <c r="G3013">
        <v>157</v>
      </c>
      <c r="H3013">
        <v>3066708</v>
      </c>
    </row>
    <row r="3014" spans="1:8">
      <c r="A3014">
        <v>3013</v>
      </c>
      <c r="B3014">
        <v>76</v>
      </c>
      <c r="C3014" t="s">
        <v>195</v>
      </c>
      <c r="D3014" t="s">
        <v>3586</v>
      </c>
      <c r="E3014" t="s">
        <v>45</v>
      </c>
      <c r="F3014" t="s">
        <v>51</v>
      </c>
      <c r="G3014">
        <v>74</v>
      </c>
      <c r="H3014">
        <v>3066708</v>
      </c>
    </row>
    <row r="3015" spans="1:8">
      <c r="A3015">
        <v>3014</v>
      </c>
      <c r="B3015">
        <v>76</v>
      </c>
      <c r="C3015" t="s">
        <v>195</v>
      </c>
      <c r="D3015" t="s">
        <v>3586</v>
      </c>
      <c r="E3015" t="s">
        <v>45</v>
      </c>
      <c r="F3015" t="s">
        <v>52</v>
      </c>
      <c r="G3015">
        <v>396</v>
      </c>
      <c r="H3015">
        <v>3066708</v>
      </c>
    </row>
    <row r="3016" spans="1:8">
      <c r="A3016">
        <v>3015</v>
      </c>
      <c r="B3016">
        <v>76</v>
      </c>
      <c r="C3016" t="s">
        <v>195</v>
      </c>
      <c r="D3016" t="s">
        <v>3586</v>
      </c>
      <c r="E3016" t="s">
        <v>45</v>
      </c>
      <c r="F3016" t="s">
        <v>1272</v>
      </c>
      <c r="G3016">
        <v>2198</v>
      </c>
      <c r="H3016">
        <v>3066708</v>
      </c>
    </row>
    <row r="3017" spans="1:8">
      <c r="A3017">
        <v>3016</v>
      </c>
      <c r="B3017">
        <v>76</v>
      </c>
      <c r="C3017" t="s">
        <v>195</v>
      </c>
      <c r="D3017" t="s">
        <v>45</v>
      </c>
      <c r="E3017" t="s">
        <v>3706</v>
      </c>
      <c r="F3017" t="s">
        <v>249</v>
      </c>
      <c r="G3017">
        <v>2251</v>
      </c>
    </row>
    <row r="3018" spans="1:8">
      <c r="A3018">
        <v>3017</v>
      </c>
      <c r="B3018">
        <v>76</v>
      </c>
      <c r="C3018" t="s">
        <v>195</v>
      </c>
      <c r="D3018" t="s">
        <v>45</v>
      </c>
      <c r="E3018" t="s">
        <v>3706</v>
      </c>
      <c r="F3018" t="s">
        <v>48</v>
      </c>
      <c r="G3018">
        <v>11</v>
      </c>
    </row>
    <row r="3019" spans="1:8">
      <c r="A3019">
        <v>3018</v>
      </c>
      <c r="B3019">
        <v>76</v>
      </c>
      <c r="C3019" t="s">
        <v>195</v>
      </c>
      <c r="D3019" t="s">
        <v>45</v>
      </c>
      <c r="E3019" t="s">
        <v>3706</v>
      </c>
      <c r="F3019" t="s">
        <v>49</v>
      </c>
      <c r="G3019">
        <v>29</v>
      </c>
    </row>
    <row r="3020" spans="1:8">
      <c r="A3020">
        <v>3019</v>
      </c>
      <c r="B3020">
        <v>76</v>
      </c>
      <c r="C3020" t="s">
        <v>195</v>
      </c>
      <c r="D3020" t="s">
        <v>45</v>
      </c>
      <c r="E3020" t="s">
        <v>3706</v>
      </c>
      <c r="F3020" t="s">
        <v>50</v>
      </c>
      <c r="G3020">
        <v>28</v>
      </c>
    </row>
    <row r="3021" spans="1:8">
      <c r="A3021">
        <v>3020</v>
      </c>
      <c r="B3021">
        <v>76</v>
      </c>
      <c r="C3021" t="s">
        <v>195</v>
      </c>
      <c r="D3021" t="s">
        <v>45</v>
      </c>
      <c r="E3021" t="s">
        <v>3706</v>
      </c>
      <c r="F3021" t="s">
        <v>51</v>
      </c>
      <c r="G3021">
        <v>18</v>
      </c>
    </row>
    <row r="3022" spans="1:8">
      <c r="A3022">
        <v>3021</v>
      </c>
      <c r="B3022">
        <v>76</v>
      </c>
      <c r="C3022" t="s">
        <v>195</v>
      </c>
      <c r="D3022" t="s">
        <v>45</v>
      </c>
      <c r="E3022" t="s">
        <v>3706</v>
      </c>
      <c r="F3022" t="s">
        <v>52</v>
      </c>
      <c r="G3022">
        <v>3299</v>
      </c>
    </row>
    <row r="3023" spans="1:8">
      <c r="A3023">
        <v>3022</v>
      </c>
      <c r="B3023">
        <v>76</v>
      </c>
      <c r="C3023" t="s">
        <v>195</v>
      </c>
      <c r="D3023" t="s">
        <v>45</v>
      </c>
      <c r="E3023" t="s">
        <v>3706</v>
      </c>
      <c r="F3023" t="s">
        <v>1272</v>
      </c>
      <c r="G3023">
        <v>674</v>
      </c>
    </row>
    <row r="3024" spans="1:8">
      <c r="A3024">
        <v>3023</v>
      </c>
      <c r="B3024">
        <v>76</v>
      </c>
      <c r="C3024" t="s">
        <v>195</v>
      </c>
      <c r="D3024" t="s">
        <v>45</v>
      </c>
      <c r="E3024" t="s">
        <v>1280</v>
      </c>
      <c r="F3024" t="s">
        <v>48</v>
      </c>
      <c r="G3024">
        <v>151</v>
      </c>
    </row>
    <row r="3025" spans="1:7">
      <c r="A3025">
        <v>3024</v>
      </c>
      <c r="B3025">
        <v>76</v>
      </c>
      <c r="C3025" t="s">
        <v>195</v>
      </c>
      <c r="D3025" t="s">
        <v>45</v>
      </c>
      <c r="E3025" t="s">
        <v>1280</v>
      </c>
      <c r="F3025" t="s">
        <v>49</v>
      </c>
      <c r="G3025">
        <v>572</v>
      </c>
    </row>
    <row r="3026" spans="1:7">
      <c r="A3026">
        <v>3025</v>
      </c>
      <c r="B3026">
        <v>76</v>
      </c>
      <c r="C3026" t="s">
        <v>195</v>
      </c>
      <c r="D3026" t="s">
        <v>45</v>
      </c>
      <c r="E3026" t="s">
        <v>1280</v>
      </c>
      <c r="F3026" t="s">
        <v>50</v>
      </c>
      <c r="G3026">
        <v>521</v>
      </c>
    </row>
    <row r="3027" spans="1:7">
      <c r="A3027">
        <v>3026</v>
      </c>
      <c r="B3027">
        <v>76</v>
      </c>
      <c r="C3027" t="s">
        <v>195</v>
      </c>
      <c r="D3027" t="s">
        <v>45</v>
      </c>
      <c r="E3027" t="s">
        <v>1280</v>
      </c>
      <c r="F3027" t="s">
        <v>51</v>
      </c>
      <c r="G3027">
        <v>225</v>
      </c>
    </row>
    <row r="3028" spans="1:7">
      <c r="A3028">
        <v>3027</v>
      </c>
      <c r="B3028">
        <v>76</v>
      </c>
      <c r="C3028" t="s">
        <v>195</v>
      </c>
      <c r="D3028" t="s">
        <v>45</v>
      </c>
      <c r="E3028" t="s">
        <v>1280</v>
      </c>
      <c r="F3028" t="s">
        <v>52</v>
      </c>
      <c r="G3028">
        <v>342</v>
      </c>
    </row>
    <row r="3029" spans="1:7">
      <c r="A3029">
        <v>3028</v>
      </c>
      <c r="B3029">
        <v>76</v>
      </c>
      <c r="C3029" t="s">
        <v>195</v>
      </c>
      <c r="D3029" t="s">
        <v>45</v>
      </c>
      <c r="E3029" t="s">
        <v>1280</v>
      </c>
      <c r="F3029" t="s">
        <v>1272</v>
      </c>
      <c r="G3029">
        <v>313</v>
      </c>
    </row>
    <row r="3030" spans="1:7">
      <c r="A3030">
        <v>3029</v>
      </c>
      <c r="B3030">
        <v>76</v>
      </c>
      <c r="C3030" t="s">
        <v>195</v>
      </c>
      <c r="D3030" t="s">
        <v>45</v>
      </c>
      <c r="E3030" t="s">
        <v>1281</v>
      </c>
      <c r="F3030" t="s">
        <v>48</v>
      </c>
      <c r="G3030">
        <v>36</v>
      </c>
    </row>
    <row r="3031" spans="1:7">
      <c r="A3031">
        <v>3030</v>
      </c>
      <c r="B3031">
        <v>76</v>
      </c>
      <c r="C3031" t="s">
        <v>195</v>
      </c>
      <c r="D3031" t="s">
        <v>45</v>
      </c>
      <c r="E3031" t="s">
        <v>1281</v>
      </c>
      <c r="F3031" t="s">
        <v>49</v>
      </c>
      <c r="G3031">
        <v>74</v>
      </c>
    </row>
    <row r="3032" spans="1:7">
      <c r="A3032">
        <v>3031</v>
      </c>
      <c r="B3032">
        <v>76</v>
      </c>
      <c r="C3032" t="s">
        <v>195</v>
      </c>
      <c r="D3032" t="s">
        <v>45</v>
      </c>
      <c r="E3032" t="s">
        <v>1281</v>
      </c>
      <c r="F3032" t="s">
        <v>50</v>
      </c>
      <c r="G3032">
        <v>100</v>
      </c>
    </row>
    <row r="3033" spans="1:7">
      <c r="A3033">
        <v>3032</v>
      </c>
      <c r="B3033">
        <v>76</v>
      </c>
      <c r="C3033" t="s">
        <v>195</v>
      </c>
      <c r="D3033" t="s">
        <v>45</v>
      </c>
      <c r="E3033" t="s">
        <v>1281</v>
      </c>
      <c r="F3033" t="s">
        <v>51</v>
      </c>
      <c r="G3033">
        <v>65</v>
      </c>
    </row>
    <row r="3034" spans="1:7">
      <c r="A3034">
        <v>3033</v>
      </c>
      <c r="B3034">
        <v>76</v>
      </c>
      <c r="C3034" t="s">
        <v>195</v>
      </c>
      <c r="D3034" t="s">
        <v>45</v>
      </c>
      <c r="E3034" t="s">
        <v>1281</v>
      </c>
      <c r="F3034" t="s">
        <v>52</v>
      </c>
      <c r="G3034">
        <v>570</v>
      </c>
    </row>
    <row r="3035" spans="1:7">
      <c r="A3035">
        <v>3034</v>
      </c>
      <c r="B3035">
        <v>76</v>
      </c>
      <c r="C3035" t="s">
        <v>195</v>
      </c>
      <c r="D3035" t="s">
        <v>45</v>
      </c>
      <c r="E3035" t="s">
        <v>1281</v>
      </c>
      <c r="F3035" t="s">
        <v>1272</v>
      </c>
      <c r="G3035">
        <v>4094</v>
      </c>
    </row>
    <row r="3036" spans="1:7">
      <c r="A3036">
        <v>3035</v>
      </c>
      <c r="B3036">
        <v>76</v>
      </c>
      <c r="C3036" t="s">
        <v>195</v>
      </c>
      <c r="D3036" t="s">
        <v>45</v>
      </c>
      <c r="E3036" t="s">
        <v>45</v>
      </c>
      <c r="F3036" t="s">
        <v>48</v>
      </c>
      <c r="G3036">
        <v>615</v>
      </c>
    </row>
    <row r="3037" spans="1:7">
      <c r="A3037">
        <v>3036</v>
      </c>
      <c r="B3037">
        <v>76</v>
      </c>
      <c r="C3037" t="s">
        <v>195</v>
      </c>
      <c r="D3037" t="s">
        <v>45</v>
      </c>
      <c r="E3037" t="s">
        <v>45</v>
      </c>
      <c r="F3037" t="s">
        <v>49</v>
      </c>
      <c r="G3037">
        <v>1455</v>
      </c>
    </row>
    <row r="3038" spans="1:7">
      <c r="A3038">
        <v>3037</v>
      </c>
      <c r="B3038">
        <v>76</v>
      </c>
      <c r="C3038" t="s">
        <v>195</v>
      </c>
      <c r="D3038" t="s">
        <v>45</v>
      </c>
      <c r="E3038" t="s">
        <v>45</v>
      </c>
      <c r="F3038" t="s">
        <v>50</v>
      </c>
      <c r="G3038">
        <v>1338</v>
      </c>
    </row>
    <row r="3039" spans="1:7">
      <c r="A3039">
        <v>3038</v>
      </c>
      <c r="B3039">
        <v>76</v>
      </c>
      <c r="C3039" t="s">
        <v>195</v>
      </c>
      <c r="D3039" t="s">
        <v>45</v>
      </c>
      <c r="E3039" t="s">
        <v>45</v>
      </c>
      <c r="F3039" t="s">
        <v>51</v>
      </c>
      <c r="G3039">
        <v>745</v>
      </c>
    </row>
    <row r="3040" spans="1:7">
      <c r="A3040">
        <v>3039</v>
      </c>
      <c r="B3040">
        <v>76</v>
      </c>
      <c r="C3040" t="s">
        <v>195</v>
      </c>
      <c r="D3040" t="s">
        <v>45</v>
      </c>
      <c r="E3040" t="s">
        <v>45</v>
      </c>
      <c r="F3040" t="s">
        <v>52</v>
      </c>
      <c r="G3040">
        <v>5091</v>
      </c>
    </row>
    <row r="3041" spans="1:8">
      <c r="A3041">
        <v>3040</v>
      </c>
      <c r="B3041">
        <v>76</v>
      </c>
      <c r="C3041" t="s">
        <v>195</v>
      </c>
      <c r="D3041" t="s">
        <v>45</v>
      </c>
      <c r="E3041" t="s">
        <v>45</v>
      </c>
      <c r="F3041" t="s">
        <v>1272</v>
      </c>
      <c r="G3041">
        <v>22043</v>
      </c>
    </row>
    <row r="3042" spans="1:8">
      <c r="A3042">
        <v>3041</v>
      </c>
      <c r="B3042">
        <v>81</v>
      </c>
      <c r="C3042" t="s">
        <v>196</v>
      </c>
      <c r="D3042" t="s">
        <v>1413</v>
      </c>
      <c r="E3042" t="s">
        <v>3706</v>
      </c>
      <c r="F3042" t="s">
        <v>249</v>
      </c>
      <c r="G3042">
        <v>1096</v>
      </c>
      <c r="H3042">
        <v>6573</v>
      </c>
    </row>
    <row r="3043" spans="1:8">
      <c r="A3043">
        <v>3042</v>
      </c>
      <c r="B3043">
        <v>81</v>
      </c>
      <c r="C3043" t="s">
        <v>196</v>
      </c>
      <c r="D3043" t="s">
        <v>1413</v>
      </c>
      <c r="E3043" t="s">
        <v>3706</v>
      </c>
      <c r="F3043" t="s">
        <v>48</v>
      </c>
      <c r="G3043">
        <v>15</v>
      </c>
      <c r="H3043">
        <v>6573</v>
      </c>
    </row>
    <row r="3044" spans="1:8">
      <c r="A3044">
        <v>3043</v>
      </c>
      <c r="B3044">
        <v>81</v>
      </c>
      <c r="C3044" t="s">
        <v>196</v>
      </c>
      <c r="D3044" t="s">
        <v>1413</v>
      </c>
      <c r="E3044" t="s">
        <v>3706</v>
      </c>
      <c r="F3044" t="s">
        <v>49</v>
      </c>
      <c r="G3044">
        <v>83</v>
      </c>
      <c r="H3044">
        <v>6573</v>
      </c>
    </row>
    <row r="3045" spans="1:8">
      <c r="A3045">
        <v>3044</v>
      </c>
      <c r="B3045">
        <v>81</v>
      </c>
      <c r="C3045" t="s">
        <v>196</v>
      </c>
      <c r="D3045" t="s">
        <v>1413</v>
      </c>
      <c r="E3045" t="s">
        <v>3706</v>
      </c>
      <c r="F3045" t="s">
        <v>50</v>
      </c>
      <c r="G3045">
        <v>123</v>
      </c>
      <c r="H3045">
        <v>6573</v>
      </c>
    </row>
    <row r="3046" spans="1:8">
      <c r="A3046">
        <v>3045</v>
      </c>
      <c r="B3046">
        <v>81</v>
      </c>
      <c r="C3046" t="s">
        <v>196</v>
      </c>
      <c r="D3046" t="s">
        <v>1413</v>
      </c>
      <c r="E3046" t="s">
        <v>3706</v>
      </c>
      <c r="F3046" t="s">
        <v>51</v>
      </c>
      <c r="G3046">
        <v>41</v>
      </c>
      <c r="H3046">
        <v>6573</v>
      </c>
    </row>
    <row r="3047" spans="1:8">
      <c r="A3047">
        <v>3046</v>
      </c>
      <c r="B3047">
        <v>81</v>
      </c>
      <c r="C3047" t="s">
        <v>196</v>
      </c>
      <c r="D3047" t="s">
        <v>1413</v>
      </c>
      <c r="E3047" t="s">
        <v>3706</v>
      </c>
      <c r="F3047" t="s">
        <v>52</v>
      </c>
      <c r="G3047">
        <v>33</v>
      </c>
      <c r="H3047">
        <v>6573</v>
      </c>
    </row>
    <row r="3048" spans="1:8">
      <c r="A3048">
        <v>3047</v>
      </c>
      <c r="B3048">
        <v>81</v>
      </c>
      <c r="C3048" t="s">
        <v>196</v>
      </c>
      <c r="D3048" t="s">
        <v>1413</v>
      </c>
      <c r="E3048" t="s">
        <v>3706</v>
      </c>
      <c r="F3048" t="s">
        <v>1272</v>
      </c>
      <c r="G3048">
        <v>13</v>
      </c>
      <c r="H3048">
        <v>6573</v>
      </c>
    </row>
    <row r="3049" spans="1:8">
      <c r="A3049">
        <v>3048</v>
      </c>
      <c r="B3049">
        <v>81</v>
      </c>
      <c r="C3049" t="s">
        <v>196</v>
      </c>
      <c r="D3049" t="s">
        <v>1413</v>
      </c>
      <c r="E3049" t="s">
        <v>1280</v>
      </c>
      <c r="F3049" t="s">
        <v>48</v>
      </c>
      <c r="G3049">
        <v>256</v>
      </c>
      <c r="H3049">
        <v>6573</v>
      </c>
    </row>
    <row r="3050" spans="1:8">
      <c r="A3050">
        <v>3049</v>
      </c>
      <c r="B3050">
        <v>81</v>
      </c>
      <c r="C3050" t="s">
        <v>196</v>
      </c>
      <c r="D3050" t="s">
        <v>1413</v>
      </c>
      <c r="E3050" t="s">
        <v>1280</v>
      </c>
      <c r="F3050" t="s">
        <v>49</v>
      </c>
      <c r="G3050">
        <v>674</v>
      </c>
      <c r="H3050">
        <v>6573</v>
      </c>
    </row>
    <row r="3051" spans="1:8">
      <c r="A3051">
        <v>3050</v>
      </c>
      <c r="B3051">
        <v>81</v>
      </c>
      <c r="C3051" t="s">
        <v>196</v>
      </c>
      <c r="D3051" t="s">
        <v>1413</v>
      </c>
      <c r="E3051" t="s">
        <v>1280</v>
      </c>
      <c r="F3051" t="s">
        <v>50</v>
      </c>
      <c r="G3051">
        <v>424</v>
      </c>
      <c r="H3051">
        <v>6573</v>
      </c>
    </row>
    <row r="3052" spans="1:8">
      <c r="A3052">
        <v>3051</v>
      </c>
      <c r="B3052">
        <v>81</v>
      </c>
      <c r="C3052" t="s">
        <v>196</v>
      </c>
      <c r="D3052" t="s">
        <v>1413</v>
      </c>
      <c r="E3052" t="s">
        <v>1280</v>
      </c>
      <c r="F3052" t="s">
        <v>51</v>
      </c>
      <c r="G3052">
        <v>130</v>
      </c>
      <c r="H3052">
        <v>6573</v>
      </c>
    </row>
    <row r="3053" spans="1:8">
      <c r="A3053">
        <v>3052</v>
      </c>
      <c r="B3053">
        <v>81</v>
      </c>
      <c r="C3053" t="s">
        <v>196</v>
      </c>
      <c r="D3053" t="s">
        <v>1413</v>
      </c>
      <c r="E3053" t="s">
        <v>1280</v>
      </c>
      <c r="F3053" t="s">
        <v>52</v>
      </c>
      <c r="G3053">
        <v>179</v>
      </c>
      <c r="H3053">
        <v>6573</v>
      </c>
    </row>
    <row r="3054" spans="1:8">
      <c r="A3054">
        <v>3053</v>
      </c>
      <c r="B3054">
        <v>81</v>
      </c>
      <c r="C3054" t="s">
        <v>196</v>
      </c>
      <c r="D3054" t="s">
        <v>1413</v>
      </c>
      <c r="E3054" t="s">
        <v>1280</v>
      </c>
      <c r="F3054" t="s">
        <v>1272</v>
      </c>
      <c r="G3054">
        <v>88</v>
      </c>
      <c r="H3054">
        <v>6573</v>
      </c>
    </row>
    <row r="3055" spans="1:8">
      <c r="A3055">
        <v>3054</v>
      </c>
      <c r="B3055">
        <v>81</v>
      </c>
      <c r="C3055" t="s">
        <v>196</v>
      </c>
      <c r="D3055" t="s">
        <v>1413</v>
      </c>
      <c r="E3055" t="s">
        <v>1281</v>
      </c>
      <c r="F3055" t="s">
        <v>48</v>
      </c>
      <c r="G3055">
        <v>148</v>
      </c>
      <c r="H3055">
        <v>6573</v>
      </c>
    </row>
    <row r="3056" spans="1:8">
      <c r="A3056">
        <v>3055</v>
      </c>
      <c r="B3056">
        <v>81</v>
      </c>
      <c r="C3056" t="s">
        <v>196</v>
      </c>
      <c r="D3056" t="s">
        <v>1413</v>
      </c>
      <c r="E3056" t="s">
        <v>1281</v>
      </c>
      <c r="F3056" t="s">
        <v>49</v>
      </c>
      <c r="G3056">
        <v>221</v>
      </c>
      <c r="H3056">
        <v>6573</v>
      </c>
    </row>
    <row r="3057" spans="1:8">
      <c r="A3057">
        <v>3056</v>
      </c>
      <c r="B3057">
        <v>81</v>
      </c>
      <c r="C3057" t="s">
        <v>196</v>
      </c>
      <c r="D3057" t="s">
        <v>1413</v>
      </c>
      <c r="E3057" t="s">
        <v>1281</v>
      </c>
      <c r="F3057" t="s">
        <v>50</v>
      </c>
      <c r="G3057">
        <v>228</v>
      </c>
      <c r="H3057">
        <v>6573</v>
      </c>
    </row>
    <row r="3058" spans="1:8">
      <c r="A3058">
        <v>3057</v>
      </c>
      <c r="B3058">
        <v>81</v>
      </c>
      <c r="C3058" t="s">
        <v>196</v>
      </c>
      <c r="D3058" t="s">
        <v>1413</v>
      </c>
      <c r="E3058" t="s">
        <v>1281</v>
      </c>
      <c r="F3058" t="s">
        <v>51</v>
      </c>
      <c r="G3058">
        <v>170</v>
      </c>
      <c r="H3058">
        <v>6573</v>
      </c>
    </row>
    <row r="3059" spans="1:8">
      <c r="A3059">
        <v>3058</v>
      </c>
      <c r="B3059">
        <v>81</v>
      </c>
      <c r="C3059" t="s">
        <v>196</v>
      </c>
      <c r="D3059" t="s">
        <v>1413</v>
      </c>
      <c r="E3059" t="s">
        <v>1281</v>
      </c>
      <c r="F3059" t="s">
        <v>52</v>
      </c>
      <c r="G3059">
        <v>627</v>
      </c>
      <c r="H3059">
        <v>6573</v>
      </c>
    </row>
    <row r="3060" spans="1:8">
      <c r="A3060">
        <v>3059</v>
      </c>
      <c r="B3060">
        <v>81</v>
      </c>
      <c r="C3060" t="s">
        <v>196</v>
      </c>
      <c r="D3060" t="s">
        <v>1413</v>
      </c>
      <c r="E3060" t="s">
        <v>1281</v>
      </c>
      <c r="F3060" t="s">
        <v>1272</v>
      </c>
      <c r="G3060">
        <v>1776</v>
      </c>
      <c r="H3060">
        <v>6573</v>
      </c>
    </row>
    <row r="3061" spans="1:8">
      <c r="A3061">
        <v>3060</v>
      </c>
      <c r="B3061">
        <v>81</v>
      </c>
      <c r="C3061" t="s">
        <v>196</v>
      </c>
      <c r="D3061" t="s">
        <v>1413</v>
      </c>
      <c r="E3061" t="s">
        <v>45</v>
      </c>
      <c r="F3061" t="s">
        <v>48</v>
      </c>
      <c r="G3061">
        <v>44</v>
      </c>
      <c r="H3061">
        <v>6573</v>
      </c>
    </row>
    <row r="3062" spans="1:8">
      <c r="A3062">
        <v>3061</v>
      </c>
      <c r="B3062">
        <v>81</v>
      </c>
      <c r="C3062" t="s">
        <v>196</v>
      </c>
      <c r="D3062" t="s">
        <v>1413</v>
      </c>
      <c r="E3062" t="s">
        <v>45</v>
      </c>
      <c r="F3062" t="s">
        <v>49</v>
      </c>
      <c r="G3062">
        <v>48</v>
      </c>
      <c r="H3062">
        <v>6573</v>
      </c>
    </row>
    <row r="3063" spans="1:8">
      <c r="A3063">
        <v>3062</v>
      </c>
      <c r="B3063">
        <v>81</v>
      </c>
      <c r="C3063" t="s">
        <v>196</v>
      </c>
      <c r="D3063" t="s">
        <v>1413</v>
      </c>
      <c r="E3063" t="s">
        <v>45</v>
      </c>
      <c r="F3063" t="s">
        <v>50</v>
      </c>
      <c r="G3063">
        <v>23</v>
      </c>
      <c r="H3063">
        <v>6573</v>
      </c>
    </row>
    <row r="3064" spans="1:8">
      <c r="A3064">
        <v>3063</v>
      </c>
      <c r="B3064">
        <v>81</v>
      </c>
      <c r="C3064" t="s">
        <v>196</v>
      </c>
      <c r="D3064" t="s">
        <v>1413</v>
      </c>
      <c r="E3064" t="s">
        <v>45</v>
      </c>
      <c r="F3064" t="s">
        <v>51</v>
      </c>
      <c r="G3064">
        <v>13</v>
      </c>
      <c r="H3064">
        <v>6573</v>
      </c>
    </row>
    <row r="3065" spans="1:8">
      <c r="A3065">
        <v>3064</v>
      </c>
      <c r="B3065">
        <v>81</v>
      </c>
      <c r="C3065" t="s">
        <v>196</v>
      </c>
      <c r="D3065" t="s">
        <v>1413</v>
      </c>
      <c r="E3065" t="s">
        <v>45</v>
      </c>
      <c r="F3065" t="s">
        <v>52</v>
      </c>
      <c r="G3065">
        <v>32</v>
      </c>
      <c r="H3065">
        <v>6573</v>
      </c>
    </row>
    <row r="3066" spans="1:8">
      <c r="A3066">
        <v>3065</v>
      </c>
      <c r="B3066">
        <v>81</v>
      </c>
      <c r="C3066" t="s">
        <v>196</v>
      </c>
      <c r="D3066" t="s">
        <v>1413</v>
      </c>
      <c r="E3066" t="s">
        <v>45</v>
      </c>
      <c r="F3066" t="s">
        <v>1272</v>
      </c>
      <c r="G3066">
        <v>88</v>
      </c>
      <c r="H3066">
        <v>6573</v>
      </c>
    </row>
    <row r="3067" spans="1:8">
      <c r="A3067">
        <v>3066</v>
      </c>
      <c r="B3067">
        <v>81</v>
      </c>
      <c r="C3067" t="s">
        <v>196</v>
      </c>
      <c r="D3067" t="s">
        <v>3582</v>
      </c>
      <c r="E3067" t="s">
        <v>1280</v>
      </c>
      <c r="F3067" t="s">
        <v>52</v>
      </c>
      <c r="G3067">
        <v>2</v>
      </c>
      <c r="H3067">
        <v>4</v>
      </c>
    </row>
    <row r="3068" spans="1:8">
      <c r="A3068">
        <v>3067</v>
      </c>
      <c r="B3068">
        <v>81</v>
      </c>
      <c r="C3068" t="s">
        <v>196</v>
      </c>
      <c r="D3068" t="s">
        <v>3582</v>
      </c>
      <c r="E3068" t="s">
        <v>1281</v>
      </c>
      <c r="F3068" t="s">
        <v>1272</v>
      </c>
      <c r="G3068">
        <v>2</v>
      </c>
      <c r="H3068">
        <v>4</v>
      </c>
    </row>
    <row r="3069" spans="1:8">
      <c r="A3069">
        <v>3068</v>
      </c>
      <c r="B3069">
        <v>81</v>
      </c>
      <c r="C3069" t="s">
        <v>196</v>
      </c>
      <c r="D3069" t="s">
        <v>3583</v>
      </c>
      <c r="E3069" t="s">
        <v>3706</v>
      </c>
      <c r="F3069" t="s">
        <v>249</v>
      </c>
      <c r="G3069">
        <v>2</v>
      </c>
      <c r="H3069">
        <v>51</v>
      </c>
    </row>
    <row r="3070" spans="1:8">
      <c r="A3070">
        <v>3069</v>
      </c>
      <c r="B3070">
        <v>81</v>
      </c>
      <c r="C3070" t="s">
        <v>196</v>
      </c>
      <c r="D3070" t="s">
        <v>3583</v>
      </c>
      <c r="E3070" t="s">
        <v>1280</v>
      </c>
      <c r="F3070" t="s">
        <v>48</v>
      </c>
      <c r="G3070">
        <v>1</v>
      </c>
      <c r="H3070">
        <v>51</v>
      </c>
    </row>
    <row r="3071" spans="1:8">
      <c r="A3071">
        <v>3070</v>
      </c>
      <c r="B3071">
        <v>81</v>
      </c>
      <c r="C3071" t="s">
        <v>196</v>
      </c>
      <c r="D3071" t="s">
        <v>3583</v>
      </c>
      <c r="E3071" t="s">
        <v>1280</v>
      </c>
      <c r="F3071" t="s">
        <v>49</v>
      </c>
      <c r="G3071">
        <v>5</v>
      </c>
      <c r="H3071">
        <v>51</v>
      </c>
    </row>
    <row r="3072" spans="1:8">
      <c r="A3072">
        <v>3071</v>
      </c>
      <c r="B3072">
        <v>81</v>
      </c>
      <c r="C3072" t="s">
        <v>196</v>
      </c>
      <c r="D3072" t="s">
        <v>3583</v>
      </c>
      <c r="E3072" t="s">
        <v>1280</v>
      </c>
      <c r="F3072" t="s">
        <v>50</v>
      </c>
      <c r="G3072">
        <v>2</v>
      </c>
      <c r="H3072">
        <v>51</v>
      </c>
    </row>
    <row r="3073" spans="1:8">
      <c r="A3073">
        <v>3072</v>
      </c>
      <c r="B3073">
        <v>81</v>
      </c>
      <c r="C3073" t="s">
        <v>196</v>
      </c>
      <c r="D3073" t="s">
        <v>3583</v>
      </c>
      <c r="E3073" t="s">
        <v>1280</v>
      </c>
      <c r="F3073" t="s">
        <v>51</v>
      </c>
      <c r="G3073">
        <v>1</v>
      </c>
      <c r="H3073">
        <v>51</v>
      </c>
    </row>
    <row r="3074" spans="1:8">
      <c r="A3074">
        <v>3073</v>
      </c>
      <c r="B3074">
        <v>81</v>
      </c>
      <c r="C3074" t="s">
        <v>196</v>
      </c>
      <c r="D3074" t="s">
        <v>3583</v>
      </c>
      <c r="E3074" t="s">
        <v>1280</v>
      </c>
      <c r="F3074" t="s">
        <v>52</v>
      </c>
      <c r="G3074">
        <v>2</v>
      </c>
      <c r="H3074">
        <v>51</v>
      </c>
    </row>
    <row r="3075" spans="1:8">
      <c r="A3075">
        <v>3074</v>
      </c>
      <c r="B3075">
        <v>81</v>
      </c>
      <c r="C3075" t="s">
        <v>196</v>
      </c>
      <c r="D3075" t="s">
        <v>3583</v>
      </c>
      <c r="E3075" t="s">
        <v>1280</v>
      </c>
      <c r="F3075" t="s">
        <v>1272</v>
      </c>
      <c r="G3075">
        <v>3</v>
      </c>
      <c r="H3075">
        <v>51</v>
      </c>
    </row>
    <row r="3076" spans="1:8">
      <c r="A3076">
        <v>3075</v>
      </c>
      <c r="B3076">
        <v>81</v>
      </c>
      <c r="C3076" t="s">
        <v>196</v>
      </c>
      <c r="D3076" t="s">
        <v>3583</v>
      </c>
      <c r="E3076" t="s">
        <v>1281</v>
      </c>
      <c r="F3076" t="s">
        <v>52</v>
      </c>
      <c r="G3076">
        <v>8</v>
      </c>
      <c r="H3076">
        <v>51</v>
      </c>
    </row>
    <row r="3077" spans="1:8">
      <c r="A3077">
        <v>3076</v>
      </c>
      <c r="B3077">
        <v>81</v>
      </c>
      <c r="C3077" t="s">
        <v>196</v>
      </c>
      <c r="D3077" t="s">
        <v>3583</v>
      </c>
      <c r="E3077" t="s">
        <v>1281</v>
      </c>
      <c r="F3077" t="s">
        <v>1272</v>
      </c>
      <c r="G3077">
        <v>27</v>
      </c>
      <c r="H3077">
        <v>51</v>
      </c>
    </row>
    <row r="3078" spans="1:8">
      <c r="A3078">
        <v>3077</v>
      </c>
      <c r="B3078">
        <v>81</v>
      </c>
      <c r="C3078" t="s">
        <v>196</v>
      </c>
      <c r="D3078" t="s">
        <v>3584</v>
      </c>
      <c r="E3078" t="s">
        <v>1280</v>
      </c>
      <c r="F3078" t="s">
        <v>49</v>
      </c>
      <c r="G3078">
        <v>1</v>
      </c>
      <c r="H3078">
        <v>13</v>
      </c>
    </row>
    <row r="3079" spans="1:8">
      <c r="A3079">
        <v>3078</v>
      </c>
      <c r="B3079">
        <v>81</v>
      </c>
      <c r="C3079" t="s">
        <v>196</v>
      </c>
      <c r="D3079" t="s">
        <v>3584</v>
      </c>
      <c r="E3079" t="s">
        <v>1280</v>
      </c>
      <c r="F3079" t="s">
        <v>50</v>
      </c>
      <c r="G3079">
        <v>1</v>
      </c>
      <c r="H3079">
        <v>13</v>
      </c>
    </row>
    <row r="3080" spans="1:8">
      <c r="A3080">
        <v>3079</v>
      </c>
      <c r="B3080">
        <v>81</v>
      </c>
      <c r="C3080" t="s">
        <v>196</v>
      </c>
      <c r="D3080" t="s">
        <v>3584</v>
      </c>
      <c r="E3080" t="s">
        <v>1280</v>
      </c>
      <c r="F3080" t="s">
        <v>1272</v>
      </c>
      <c r="G3080">
        <v>2</v>
      </c>
      <c r="H3080">
        <v>13</v>
      </c>
    </row>
    <row r="3081" spans="1:8">
      <c r="A3081">
        <v>3080</v>
      </c>
      <c r="B3081">
        <v>81</v>
      </c>
      <c r="C3081" t="s">
        <v>196</v>
      </c>
      <c r="D3081" t="s">
        <v>3584</v>
      </c>
      <c r="E3081" t="s">
        <v>1281</v>
      </c>
      <c r="F3081" t="s">
        <v>52</v>
      </c>
      <c r="G3081">
        <v>2</v>
      </c>
      <c r="H3081">
        <v>13</v>
      </c>
    </row>
    <row r="3082" spans="1:8">
      <c r="A3082">
        <v>3081</v>
      </c>
      <c r="B3082">
        <v>81</v>
      </c>
      <c r="C3082" t="s">
        <v>196</v>
      </c>
      <c r="D3082" t="s">
        <v>3584</v>
      </c>
      <c r="E3082" t="s">
        <v>1281</v>
      </c>
      <c r="F3082" t="s">
        <v>1272</v>
      </c>
      <c r="G3082">
        <v>7</v>
      </c>
      <c r="H3082">
        <v>13</v>
      </c>
    </row>
    <row r="3083" spans="1:8">
      <c r="A3083">
        <v>3082</v>
      </c>
      <c r="B3083">
        <v>81</v>
      </c>
      <c r="C3083" t="s">
        <v>196</v>
      </c>
      <c r="D3083" t="s">
        <v>3585</v>
      </c>
      <c r="E3083" t="s">
        <v>3706</v>
      </c>
      <c r="F3083" t="s">
        <v>249</v>
      </c>
      <c r="G3083">
        <v>821</v>
      </c>
      <c r="H3083">
        <v>9994</v>
      </c>
    </row>
    <row r="3084" spans="1:8">
      <c r="A3084">
        <v>3083</v>
      </c>
      <c r="B3084">
        <v>81</v>
      </c>
      <c r="C3084" t="s">
        <v>196</v>
      </c>
      <c r="D3084" t="s">
        <v>3585</v>
      </c>
      <c r="E3084" t="s">
        <v>3706</v>
      </c>
      <c r="F3084" t="s">
        <v>49</v>
      </c>
      <c r="G3084">
        <v>1</v>
      </c>
      <c r="H3084">
        <v>9994</v>
      </c>
    </row>
    <row r="3085" spans="1:8">
      <c r="A3085">
        <v>3084</v>
      </c>
      <c r="B3085">
        <v>81</v>
      </c>
      <c r="C3085" t="s">
        <v>196</v>
      </c>
      <c r="D3085" t="s">
        <v>3585</v>
      </c>
      <c r="E3085" t="s">
        <v>3706</v>
      </c>
      <c r="F3085" t="s">
        <v>50</v>
      </c>
      <c r="G3085">
        <v>1</v>
      </c>
      <c r="H3085">
        <v>9994</v>
      </c>
    </row>
    <row r="3086" spans="1:8">
      <c r="A3086">
        <v>3085</v>
      </c>
      <c r="B3086">
        <v>81</v>
      </c>
      <c r="C3086" t="s">
        <v>196</v>
      </c>
      <c r="D3086" t="s">
        <v>3585</v>
      </c>
      <c r="E3086" t="s">
        <v>3706</v>
      </c>
      <c r="F3086" t="s">
        <v>52</v>
      </c>
      <c r="G3086">
        <v>6</v>
      </c>
      <c r="H3086">
        <v>9994</v>
      </c>
    </row>
    <row r="3087" spans="1:8">
      <c r="A3087">
        <v>3086</v>
      </c>
      <c r="B3087">
        <v>81</v>
      </c>
      <c r="C3087" t="s">
        <v>196</v>
      </c>
      <c r="D3087" t="s">
        <v>3585</v>
      </c>
      <c r="E3087" t="s">
        <v>3706</v>
      </c>
      <c r="F3087" t="s">
        <v>1272</v>
      </c>
      <c r="G3087">
        <v>23</v>
      </c>
      <c r="H3087">
        <v>9994</v>
      </c>
    </row>
    <row r="3088" spans="1:8">
      <c r="A3088">
        <v>3087</v>
      </c>
      <c r="B3088">
        <v>81</v>
      </c>
      <c r="C3088" t="s">
        <v>196</v>
      </c>
      <c r="D3088" t="s">
        <v>3585</v>
      </c>
      <c r="E3088" t="s">
        <v>1280</v>
      </c>
      <c r="F3088" t="s">
        <v>48</v>
      </c>
      <c r="G3088">
        <v>319</v>
      </c>
      <c r="H3088">
        <v>9994</v>
      </c>
    </row>
    <row r="3089" spans="1:8">
      <c r="A3089">
        <v>3088</v>
      </c>
      <c r="B3089">
        <v>81</v>
      </c>
      <c r="C3089" t="s">
        <v>196</v>
      </c>
      <c r="D3089" t="s">
        <v>3585</v>
      </c>
      <c r="E3089" t="s">
        <v>1280</v>
      </c>
      <c r="F3089" t="s">
        <v>49</v>
      </c>
      <c r="G3089">
        <v>973</v>
      </c>
      <c r="H3089">
        <v>9994</v>
      </c>
    </row>
    <row r="3090" spans="1:8">
      <c r="A3090">
        <v>3089</v>
      </c>
      <c r="B3090">
        <v>81</v>
      </c>
      <c r="C3090" t="s">
        <v>196</v>
      </c>
      <c r="D3090" t="s">
        <v>3585</v>
      </c>
      <c r="E3090" t="s">
        <v>1280</v>
      </c>
      <c r="F3090" t="s">
        <v>50</v>
      </c>
      <c r="G3090">
        <v>841</v>
      </c>
      <c r="H3090">
        <v>9994</v>
      </c>
    </row>
    <row r="3091" spans="1:8">
      <c r="A3091">
        <v>3090</v>
      </c>
      <c r="B3091">
        <v>81</v>
      </c>
      <c r="C3091" t="s">
        <v>196</v>
      </c>
      <c r="D3091" t="s">
        <v>3585</v>
      </c>
      <c r="E3091" t="s">
        <v>1280</v>
      </c>
      <c r="F3091" t="s">
        <v>51</v>
      </c>
      <c r="G3091">
        <v>301</v>
      </c>
      <c r="H3091">
        <v>9994</v>
      </c>
    </row>
    <row r="3092" spans="1:8">
      <c r="A3092">
        <v>3091</v>
      </c>
      <c r="B3092">
        <v>81</v>
      </c>
      <c r="C3092" t="s">
        <v>196</v>
      </c>
      <c r="D3092" t="s">
        <v>3585</v>
      </c>
      <c r="E3092" t="s">
        <v>1280</v>
      </c>
      <c r="F3092" t="s">
        <v>52</v>
      </c>
      <c r="G3092">
        <v>383</v>
      </c>
      <c r="H3092">
        <v>9994</v>
      </c>
    </row>
    <row r="3093" spans="1:8">
      <c r="A3093">
        <v>3092</v>
      </c>
      <c r="B3093">
        <v>81</v>
      </c>
      <c r="C3093" t="s">
        <v>196</v>
      </c>
      <c r="D3093" t="s">
        <v>3585</v>
      </c>
      <c r="E3093" t="s">
        <v>1280</v>
      </c>
      <c r="F3093" t="s">
        <v>1272</v>
      </c>
      <c r="G3093">
        <v>362</v>
      </c>
      <c r="H3093">
        <v>9994</v>
      </c>
    </row>
    <row r="3094" spans="1:8">
      <c r="A3094">
        <v>3093</v>
      </c>
      <c r="B3094">
        <v>81</v>
      </c>
      <c r="C3094" t="s">
        <v>196</v>
      </c>
      <c r="D3094" t="s">
        <v>3585</v>
      </c>
      <c r="E3094" t="s">
        <v>1281</v>
      </c>
      <c r="F3094" t="s">
        <v>48</v>
      </c>
      <c r="G3094">
        <v>25</v>
      </c>
      <c r="H3094">
        <v>9994</v>
      </c>
    </row>
    <row r="3095" spans="1:8">
      <c r="A3095">
        <v>3094</v>
      </c>
      <c r="B3095">
        <v>81</v>
      </c>
      <c r="C3095" t="s">
        <v>196</v>
      </c>
      <c r="D3095" t="s">
        <v>3585</v>
      </c>
      <c r="E3095" t="s">
        <v>1281</v>
      </c>
      <c r="F3095" t="s">
        <v>49</v>
      </c>
      <c r="G3095">
        <v>47</v>
      </c>
      <c r="H3095">
        <v>9994</v>
      </c>
    </row>
    <row r="3096" spans="1:8">
      <c r="A3096">
        <v>3095</v>
      </c>
      <c r="B3096">
        <v>81</v>
      </c>
      <c r="C3096" t="s">
        <v>196</v>
      </c>
      <c r="D3096" t="s">
        <v>3585</v>
      </c>
      <c r="E3096" t="s">
        <v>1281</v>
      </c>
      <c r="F3096" t="s">
        <v>50</v>
      </c>
      <c r="G3096">
        <v>95</v>
      </c>
      <c r="H3096">
        <v>9994</v>
      </c>
    </row>
    <row r="3097" spans="1:8">
      <c r="A3097">
        <v>3096</v>
      </c>
      <c r="B3097">
        <v>81</v>
      </c>
      <c r="C3097" t="s">
        <v>196</v>
      </c>
      <c r="D3097" t="s">
        <v>3585</v>
      </c>
      <c r="E3097" t="s">
        <v>1281</v>
      </c>
      <c r="F3097" t="s">
        <v>51</v>
      </c>
      <c r="G3097">
        <v>145</v>
      </c>
      <c r="H3097">
        <v>9994</v>
      </c>
    </row>
    <row r="3098" spans="1:8">
      <c r="A3098">
        <v>3097</v>
      </c>
      <c r="B3098">
        <v>81</v>
      </c>
      <c r="C3098" t="s">
        <v>196</v>
      </c>
      <c r="D3098" t="s">
        <v>3585</v>
      </c>
      <c r="E3098" t="s">
        <v>1281</v>
      </c>
      <c r="F3098" t="s">
        <v>52</v>
      </c>
      <c r="G3098">
        <v>937</v>
      </c>
      <c r="H3098">
        <v>9994</v>
      </c>
    </row>
    <row r="3099" spans="1:8">
      <c r="A3099">
        <v>3098</v>
      </c>
      <c r="B3099">
        <v>81</v>
      </c>
      <c r="C3099" t="s">
        <v>196</v>
      </c>
      <c r="D3099" t="s">
        <v>3585</v>
      </c>
      <c r="E3099" t="s">
        <v>1281</v>
      </c>
      <c r="F3099" t="s">
        <v>1272</v>
      </c>
      <c r="G3099">
        <v>4692</v>
      </c>
      <c r="H3099">
        <v>9994</v>
      </c>
    </row>
    <row r="3100" spans="1:8">
      <c r="A3100">
        <v>3099</v>
      </c>
      <c r="B3100">
        <v>81</v>
      </c>
      <c r="C3100" t="s">
        <v>196</v>
      </c>
      <c r="D3100" t="s">
        <v>3585</v>
      </c>
      <c r="E3100" t="s">
        <v>45</v>
      </c>
      <c r="F3100" t="s">
        <v>48</v>
      </c>
      <c r="G3100">
        <v>12</v>
      </c>
      <c r="H3100">
        <v>9994</v>
      </c>
    </row>
    <row r="3101" spans="1:8">
      <c r="A3101">
        <v>3100</v>
      </c>
      <c r="B3101">
        <v>81</v>
      </c>
      <c r="C3101" t="s">
        <v>196</v>
      </c>
      <c r="D3101" t="s">
        <v>3585</v>
      </c>
      <c r="E3101" t="s">
        <v>45</v>
      </c>
      <c r="F3101" t="s">
        <v>49</v>
      </c>
      <c r="G3101">
        <v>1</v>
      </c>
      <c r="H3101">
        <v>9994</v>
      </c>
    </row>
    <row r="3102" spans="1:8">
      <c r="A3102">
        <v>3101</v>
      </c>
      <c r="B3102">
        <v>81</v>
      </c>
      <c r="C3102" t="s">
        <v>196</v>
      </c>
      <c r="D3102" t="s">
        <v>3585</v>
      </c>
      <c r="E3102" t="s">
        <v>45</v>
      </c>
      <c r="F3102" t="s">
        <v>51</v>
      </c>
      <c r="G3102">
        <v>1</v>
      </c>
      <c r="H3102">
        <v>9994</v>
      </c>
    </row>
    <row r="3103" spans="1:8">
      <c r="A3103">
        <v>3102</v>
      </c>
      <c r="B3103">
        <v>81</v>
      </c>
      <c r="C3103" t="s">
        <v>196</v>
      </c>
      <c r="D3103" t="s">
        <v>3585</v>
      </c>
      <c r="E3103" t="s">
        <v>45</v>
      </c>
      <c r="F3103" t="s">
        <v>52</v>
      </c>
      <c r="G3103">
        <v>1</v>
      </c>
      <c r="H3103">
        <v>9994</v>
      </c>
    </row>
    <row r="3104" spans="1:8">
      <c r="A3104">
        <v>3103</v>
      </c>
      <c r="B3104">
        <v>81</v>
      </c>
      <c r="C3104" t="s">
        <v>196</v>
      </c>
      <c r="D3104" t="s">
        <v>3585</v>
      </c>
      <c r="E3104" t="s">
        <v>45</v>
      </c>
      <c r="F3104" t="s">
        <v>1272</v>
      </c>
      <c r="G3104">
        <v>7</v>
      </c>
      <c r="H3104">
        <v>9994</v>
      </c>
    </row>
    <row r="3105" spans="1:8">
      <c r="A3105">
        <v>3104</v>
      </c>
      <c r="B3105">
        <v>81</v>
      </c>
      <c r="C3105" t="s">
        <v>196</v>
      </c>
      <c r="D3105" t="s">
        <v>3586</v>
      </c>
      <c r="E3105" t="s">
        <v>3706</v>
      </c>
      <c r="F3105" t="s">
        <v>249</v>
      </c>
      <c r="G3105">
        <v>18901</v>
      </c>
      <c r="H3105">
        <v>219640</v>
      </c>
    </row>
    <row r="3106" spans="1:8">
      <c r="A3106">
        <v>3105</v>
      </c>
      <c r="B3106">
        <v>81</v>
      </c>
      <c r="C3106" t="s">
        <v>196</v>
      </c>
      <c r="D3106" t="s">
        <v>3586</v>
      </c>
      <c r="E3106" t="s">
        <v>3706</v>
      </c>
      <c r="F3106" t="s">
        <v>48</v>
      </c>
      <c r="G3106">
        <v>8</v>
      </c>
      <c r="H3106">
        <v>219640</v>
      </c>
    </row>
    <row r="3107" spans="1:8">
      <c r="A3107">
        <v>3106</v>
      </c>
      <c r="B3107">
        <v>81</v>
      </c>
      <c r="C3107" t="s">
        <v>196</v>
      </c>
      <c r="D3107" t="s">
        <v>3586</v>
      </c>
      <c r="E3107" t="s">
        <v>3706</v>
      </c>
      <c r="F3107" t="s">
        <v>49</v>
      </c>
      <c r="G3107">
        <v>67</v>
      </c>
      <c r="H3107">
        <v>219640</v>
      </c>
    </row>
    <row r="3108" spans="1:8">
      <c r="A3108">
        <v>3107</v>
      </c>
      <c r="B3108">
        <v>81</v>
      </c>
      <c r="C3108" t="s">
        <v>196</v>
      </c>
      <c r="D3108" t="s">
        <v>3586</v>
      </c>
      <c r="E3108" t="s">
        <v>3706</v>
      </c>
      <c r="F3108" t="s">
        <v>50</v>
      </c>
      <c r="G3108">
        <v>126</v>
      </c>
      <c r="H3108">
        <v>219640</v>
      </c>
    </row>
    <row r="3109" spans="1:8">
      <c r="A3109">
        <v>3108</v>
      </c>
      <c r="B3109">
        <v>81</v>
      </c>
      <c r="C3109" t="s">
        <v>196</v>
      </c>
      <c r="D3109" t="s">
        <v>3586</v>
      </c>
      <c r="E3109" t="s">
        <v>3706</v>
      </c>
      <c r="F3109" t="s">
        <v>51</v>
      </c>
      <c r="G3109">
        <v>48</v>
      </c>
      <c r="H3109">
        <v>219640</v>
      </c>
    </row>
    <row r="3110" spans="1:8">
      <c r="A3110">
        <v>3109</v>
      </c>
      <c r="B3110">
        <v>81</v>
      </c>
      <c r="C3110" t="s">
        <v>196</v>
      </c>
      <c r="D3110" t="s">
        <v>3586</v>
      </c>
      <c r="E3110" t="s">
        <v>3706</v>
      </c>
      <c r="F3110" t="s">
        <v>52</v>
      </c>
      <c r="G3110">
        <v>221</v>
      </c>
      <c r="H3110">
        <v>219640</v>
      </c>
    </row>
    <row r="3111" spans="1:8">
      <c r="A3111">
        <v>3110</v>
      </c>
      <c r="B3111">
        <v>81</v>
      </c>
      <c r="C3111" t="s">
        <v>196</v>
      </c>
      <c r="D3111" t="s">
        <v>3586</v>
      </c>
      <c r="E3111" t="s">
        <v>3706</v>
      </c>
      <c r="F3111" t="s">
        <v>1272</v>
      </c>
      <c r="G3111">
        <v>524</v>
      </c>
      <c r="H3111">
        <v>219640</v>
      </c>
    </row>
    <row r="3112" spans="1:8">
      <c r="A3112">
        <v>3111</v>
      </c>
      <c r="B3112">
        <v>81</v>
      </c>
      <c r="C3112" t="s">
        <v>196</v>
      </c>
      <c r="D3112" t="s">
        <v>3586</v>
      </c>
      <c r="E3112" t="s">
        <v>1280</v>
      </c>
      <c r="F3112" t="s">
        <v>48</v>
      </c>
      <c r="G3112">
        <v>6853</v>
      </c>
      <c r="H3112">
        <v>219640</v>
      </c>
    </row>
    <row r="3113" spans="1:8">
      <c r="A3113">
        <v>3112</v>
      </c>
      <c r="B3113">
        <v>81</v>
      </c>
      <c r="C3113" t="s">
        <v>196</v>
      </c>
      <c r="D3113" t="s">
        <v>3586</v>
      </c>
      <c r="E3113" t="s">
        <v>1280</v>
      </c>
      <c r="F3113" t="s">
        <v>49</v>
      </c>
      <c r="G3113">
        <v>19782</v>
      </c>
      <c r="H3113">
        <v>219640</v>
      </c>
    </row>
    <row r="3114" spans="1:8">
      <c r="A3114">
        <v>3113</v>
      </c>
      <c r="B3114">
        <v>81</v>
      </c>
      <c r="C3114" t="s">
        <v>196</v>
      </c>
      <c r="D3114" t="s">
        <v>3586</v>
      </c>
      <c r="E3114" t="s">
        <v>1280</v>
      </c>
      <c r="F3114" t="s">
        <v>50</v>
      </c>
      <c r="G3114">
        <v>15116</v>
      </c>
      <c r="H3114">
        <v>219640</v>
      </c>
    </row>
    <row r="3115" spans="1:8">
      <c r="A3115">
        <v>3114</v>
      </c>
      <c r="B3115">
        <v>81</v>
      </c>
      <c r="C3115" t="s">
        <v>196</v>
      </c>
      <c r="D3115" t="s">
        <v>3586</v>
      </c>
      <c r="E3115" t="s">
        <v>1280</v>
      </c>
      <c r="F3115" t="s">
        <v>51</v>
      </c>
      <c r="G3115">
        <v>5367</v>
      </c>
      <c r="H3115">
        <v>219640</v>
      </c>
    </row>
    <row r="3116" spans="1:8">
      <c r="A3116">
        <v>3115</v>
      </c>
      <c r="B3116">
        <v>81</v>
      </c>
      <c r="C3116" t="s">
        <v>196</v>
      </c>
      <c r="D3116" t="s">
        <v>3586</v>
      </c>
      <c r="E3116" t="s">
        <v>1280</v>
      </c>
      <c r="F3116" t="s">
        <v>52</v>
      </c>
      <c r="G3116">
        <v>6947</v>
      </c>
      <c r="H3116">
        <v>219640</v>
      </c>
    </row>
    <row r="3117" spans="1:8">
      <c r="A3117">
        <v>3116</v>
      </c>
      <c r="B3117">
        <v>81</v>
      </c>
      <c r="C3117" t="s">
        <v>196</v>
      </c>
      <c r="D3117" t="s">
        <v>3586</v>
      </c>
      <c r="E3117" t="s">
        <v>1280</v>
      </c>
      <c r="F3117" t="s">
        <v>1272</v>
      </c>
      <c r="G3117">
        <v>6460</v>
      </c>
      <c r="H3117">
        <v>219640</v>
      </c>
    </row>
    <row r="3118" spans="1:8">
      <c r="A3118">
        <v>3117</v>
      </c>
      <c r="B3118">
        <v>81</v>
      </c>
      <c r="C3118" t="s">
        <v>196</v>
      </c>
      <c r="D3118" t="s">
        <v>3586</v>
      </c>
      <c r="E3118" t="s">
        <v>1281</v>
      </c>
      <c r="F3118" t="s">
        <v>48</v>
      </c>
      <c r="G3118">
        <v>892</v>
      </c>
      <c r="H3118">
        <v>219640</v>
      </c>
    </row>
    <row r="3119" spans="1:8">
      <c r="A3119">
        <v>3118</v>
      </c>
      <c r="B3119">
        <v>81</v>
      </c>
      <c r="C3119" t="s">
        <v>196</v>
      </c>
      <c r="D3119" t="s">
        <v>3586</v>
      </c>
      <c r="E3119" t="s">
        <v>1281</v>
      </c>
      <c r="F3119" t="s">
        <v>49</v>
      </c>
      <c r="G3119">
        <v>1220</v>
      </c>
      <c r="H3119">
        <v>219640</v>
      </c>
    </row>
    <row r="3120" spans="1:8">
      <c r="A3120">
        <v>3119</v>
      </c>
      <c r="B3120">
        <v>81</v>
      </c>
      <c r="C3120" t="s">
        <v>196</v>
      </c>
      <c r="D3120" t="s">
        <v>3586</v>
      </c>
      <c r="E3120" t="s">
        <v>1281</v>
      </c>
      <c r="F3120" t="s">
        <v>50</v>
      </c>
      <c r="G3120">
        <v>2251</v>
      </c>
      <c r="H3120">
        <v>219640</v>
      </c>
    </row>
    <row r="3121" spans="1:8">
      <c r="A3121">
        <v>3120</v>
      </c>
      <c r="B3121">
        <v>81</v>
      </c>
      <c r="C3121" t="s">
        <v>196</v>
      </c>
      <c r="D3121" t="s">
        <v>3586</v>
      </c>
      <c r="E3121" t="s">
        <v>1281</v>
      </c>
      <c r="F3121" t="s">
        <v>51</v>
      </c>
      <c r="G3121">
        <v>2926</v>
      </c>
      <c r="H3121">
        <v>219640</v>
      </c>
    </row>
    <row r="3122" spans="1:8">
      <c r="A3122">
        <v>3121</v>
      </c>
      <c r="B3122">
        <v>81</v>
      </c>
      <c r="C3122" t="s">
        <v>196</v>
      </c>
      <c r="D3122" t="s">
        <v>3586</v>
      </c>
      <c r="E3122" t="s">
        <v>1281</v>
      </c>
      <c r="F3122" t="s">
        <v>52</v>
      </c>
      <c r="G3122">
        <v>21710</v>
      </c>
      <c r="H3122">
        <v>219640</v>
      </c>
    </row>
    <row r="3123" spans="1:8">
      <c r="A3123">
        <v>3122</v>
      </c>
      <c r="B3123">
        <v>81</v>
      </c>
      <c r="C3123" t="s">
        <v>196</v>
      </c>
      <c r="D3123" t="s">
        <v>3586</v>
      </c>
      <c r="E3123" t="s">
        <v>1281</v>
      </c>
      <c r="F3123" t="s">
        <v>1272</v>
      </c>
      <c r="G3123">
        <v>109782</v>
      </c>
      <c r="H3123">
        <v>219640</v>
      </c>
    </row>
    <row r="3124" spans="1:8">
      <c r="A3124">
        <v>3123</v>
      </c>
      <c r="B3124">
        <v>81</v>
      </c>
      <c r="C3124" t="s">
        <v>196</v>
      </c>
      <c r="D3124" t="s">
        <v>3586</v>
      </c>
      <c r="E3124" t="s">
        <v>45</v>
      </c>
      <c r="F3124" t="s">
        <v>48</v>
      </c>
      <c r="G3124">
        <v>275</v>
      </c>
      <c r="H3124">
        <v>219640</v>
      </c>
    </row>
    <row r="3125" spans="1:8">
      <c r="A3125">
        <v>3124</v>
      </c>
      <c r="B3125">
        <v>81</v>
      </c>
      <c r="C3125" t="s">
        <v>196</v>
      </c>
      <c r="D3125" t="s">
        <v>3586</v>
      </c>
      <c r="E3125" t="s">
        <v>45</v>
      </c>
      <c r="F3125" t="s">
        <v>49</v>
      </c>
      <c r="G3125">
        <v>15</v>
      </c>
      <c r="H3125">
        <v>219640</v>
      </c>
    </row>
    <row r="3126" spans="1:8">
      <c r="A3126">
        <v>3125</v>
      </c>
      <c r="B3126">
        <v>81</v>
      </c>
      <c r="C3126" t="s">
        <v>196</v>
      </c>
      <c r="D3126" t="s">
        <v>3586</v>
      </c>
      <c r="E3126" t="s">
        <v>45</v>
      </c>
      <c r="F3126" t="s">
        <v>50</v>
      </c>
      <c r="G3126">
        <v>10</v>
      </c>
      <c r="H3126">
        <v>219640</v>
      </c>
    </row>
    <row r="3127" spans="1:8">
      <c r="A3127">
        <v>3126</v>
      </c>
      <c r="B3127">
        <v>81</v>
      </c>
      <c r="C3127" t="s">
        <v>196</v>
      </c>
      <c r="D3127" t="s">
        <v>3586</v>
      </c>
      <c r="E3127" t="s">
        <v>45</v>
      </c>
      <c r="F3127" t="s">
        <v>51</v>
      </c>
      <c r="G3127">
        <v>4</v>
      </c>
      <c r="H3127">
        <v>219640</v>
      </c>
    </row>
    <row r="3128" spans="1:8">
      <c r="A3128">
        <v>3127</v>
      </c>
      <c r="B3128">
        <v>81</v>
      </c>
      <c r="C3128" t="s">
        <v>196</v>
      </c>
      <c r="D3128" t="s">
        <v>3586</v>
      </c>
      <c r="E3128" t="s">
        <v>45</v>
      </c>
      <c r="F3128" t="s">
        <v>52</v>
      </c>
      <c r="G3128">
        <v>25</v>
      </c>
      <c r="H3128">
        <v>219640</v>
      </c>
    </row>
    <row r="3129" spans="1:8">
      <c r="A3129">
        <v>3128</v>
      </c>
      <c r="B3129">
        <v>81</v>
      </c>
      <c r="C3129" t="s">
        <v>196</v>
      </c>
      <c r="D3129" t="s">
        <v>3586</v>
      </c>
      <c r="E3129" t="s">
        <v>45</v>
      </c>
      <c r="F3129" t="s">
        <v>1272</v>
      </c>
      <c r="G3129">
        <v>110</v>
      </c>
      <c r="H3129">
        <v>219640</v>
      </c>
    </row>
    <row r="3130" spans="1:8">
      <c r="A3130">
        <v>3129</v>
      </c>
      <c r="B3130">
        <v>81</v>
      </c>
      <c r="C3130" t="s">
        <v>196</v>
      </c>
      <c r="D3130" t="s">
        <v>45</v>
      </c>
      <c r="E3130" t="s">
        <v>3706</v>
      </c>
      <c r="F3130" t="s">
        <v>249</v>
      </c>
      <c r="G3130">
        <v>118</v>
      </c>
    </row>
    <row r="3131" spans="1:8">
      <c r="A3131">
        <v>3130</v>
      </c>
      <c r="B3131">
        <v>81</v>
      </c>
      <c r="C3131" t="s">
        <v>196</v>
      </c>
      <c r="D3131" t="s">
        <v>45</v>
      </c>
      <c r="E3131" t="s">
        <v>3706</v>
      </c>
      <c r="F3131" t="s">
        <v>52</v>
      </c>
      <c r="G3131">
        <v>1189</v>
      </c>
    </row>
    <row r="3132" spans="1:8">
      <c r="A3132">
        <v>3131</v>
      </c>
      <c r="B3132">
        <v>81</v>
      </c>
      <c r="C3132" t="s">
        <v>196</v>
      </c>
      <c r="D3132" t="s">
        <v>45</v>
      </c>
      <c r="E3132" t="s">
        <v>3706</v>
      </c>
      <c r="F3132" t="s">
        <v>1272</v>
      </c>
      <c r="G3132">
        <v>185</v>
      </c>
    </row>
    <row r="3133" spans="1:8">
      <c r="A3133">
        <v>3132</v>
      </c>
      <c r="B3133">
        <v>81</v>
      </c>
      <c r="C3133" t="s">
        <v>196</v>
      </c>
      <c r="D3133" t="s">
        <v>45</v>
      </c>
      <c r="E3133" t="s">
        <v>1280</v>
      </c>
      <c r="F3133" t="s">
        <v>48</v>
      </c>
      <c r="G3133">
        <v>1</v>
      </c>
    </row>
    <row r="3134" spans="1:8">
      <c r="A3134">
        <v>3133</v>
      </c>
      <c r="B3134">
        <v>81</v>
      </c>
      <c r="C3134" t="s">
        <v>196</v>
      </c>
      <c r="D3134" t="s">
        <v>45</v>
      </c>
      <c r="E3134" t="s">
        <v>1280</v>
      </c>
      <c r="F3134" t="s">
        <v>49</v>
      </c>
      <c r="G3134">
        <v>4</v>
      </c>
    </row>
    <row r="3135" spans="1:8">
      <c r="A3135">
        <v>3134</v>
      </c>
      <c r="B3135">
        <v>81</v>
      </c>
      <c r="C3135" t="s">
        <v>196</v>
      </c>
      <c r="D3135" t="s">
        <v>45</v>
      </c>
      <c r="E3135" t="s">
        <v>1280</v>
      </c>
      <c r="F3135" t="s">
        <v>50</v>
      </c>
      <c r="G3135">
        <v>6</v>
      </c>
    </row>
    <row r="3136" spans="1:8">
      <c r="A3136">
        <v>3135</v>
      </c>
      <c r="B3136">
        <v>81</v>
      </c>
      <c r="C3136" t="s">
        <v>196</v>
      </c>
      <c r="D3136" t="s">
        <v>45</v>
      </c>
      <c r="E3136" t="s">
        <v>1280</v>
      </c>
      <c r="F3136" t="s">
        <v>52</v>
      </c>
      <c r="G3136">
        <v>5</v>
      </c>
    </row>
    <row r="3137" spans="1:8">
      <c r="A3137">
        <v>3136</v>
      </c>
      <c r="B3137">
        <v>81</v>
      </c>
      <c r="C3137" t="s">
        <v>196</v>
      </c>
      <c r="D3137" t="s">
        <v>45</v>
      </c>
      <c r="E3137" t="s">
        <v>1280</v>
      </c>
      <c r="F3137" t="s">
        <v>1272</v>
      </c>
      <c r="G3137">
        <v>9</v>
      </c>
    </row>
    <row r="3138" spans="1:8">
      <c r="A3138">
        <v>3137</v>
      </c>
      <c r="B3138">
        <v>81</v>
      </c>
      <c r="C3138" t="s">
        <v>196</v>
      </c>
      <c r="D3138" t="s">
        <v>45</v>
      </c>
      <c r="E3138" t="s">
        <v>1281</v>
      </c>
      <c r="F3138" t="s">
        <v>48</v>
      </c>
      <c r="G3138">
        <v>4</v>
      </c>
    </row>
    <row r="3139" spans="1:8">
      <c r="A3139">
        <v>3138</v>
      </c>
      <c r="B3139">
        <v>81</v>
      </c>
      <c r="C3139" t="s">
        <v>196</v>
      </c>
      <c r="D3139" t="s">
        <v>45</v>
      </c>
      <c r="E3139" t="s">
        <v>1281</v>
      </c>
      <c r="F3139" t="s">
        <v>49</v>
      </c>
      <c r="G3139">
        <v>3</v>
      </c>
    </row>
    <row r="3140" spans="1:8">
      <c r="A3140">
        <v>3139</v>
      </c>
      <c r="B3140">
        <v>81</v>
      </c>
      <c r="C3140" t="s">
        <v>196</v>
      </c>
      <c r="D3140" t="s">
        <v>45</v>
      </c>
      <c r="E3140" t="s">
        <v>1281</v>
      </c>
      <c r="F3140" t="s">
        <v>50</v>
      </c>
      <c r="G3140">
        <v>1</v>
      </c>
    </row>
    <row r="3141" spans="1:8">
      <c r="A3141">
        <v>3140</v>
      </c>
      <c r="B3141">
        <v>81</v>
      </c>
      <c r="C3141" t="s">
        <v>196</v>
      </c>
      <c r="D3141" t="s">
        <v>45</v>
      </c>
      <c r="E3141" t="s">
        <v>1281</v>
      </c>
      <c r="F3141" t="s">
        <v>51</v>
      </c>
      <c r="G3141">
        <v>1</v>
      </c>
    </row>
    <row r="3142" spans="1:8">
      <c r="A3142">
        <v>3141</v>
      </c>
      <c r="B3142">
        <v>81</v>
      </c>
      <c r="C3142" t="s">
        <v>196</v>
      </c>
      <c r="D3142" t="s">
        <v>45</v>
      </c>
      <c r="E3142" t="s">
        <v>1281</v>
      </c>
      <c r="F3142" t="s">
        <v>52</v>
      </c>
      <c r="G3142">
        <v>11</v>
      </c>
    </row>
    <row r="3143" spans="1:8">
      <c r="A3143">
        <v>3142</v>
      </c>
      <c r="B3143">
        <v>81</v>
      </c>
      <c r="C3143" t="s">
        <v>196</v>
      </c>
      <c r="D3143" t="s">
        <v>45</v>
      </c>
      <c r="E3143" t="s">
        <v>1281</v>
      </c>
      <c r="F3143" t="s">
        <v>1272</v>
      </c>
      <c r="G3143">
        <v>77</v>
      </c>
    </row>
    <row r="3144" spans="1:8">
      <c r="A3144">
        <v>3143</v>
      </c>
      <c r="B3144">
        <v>81</v>
      </c>
      <c r="C3144" t="s">
        <v>196</v>
      </c>
      <c r="D3144" t="s">
        <v>45</v>
      </c>
      <c r="E3144" t="s">
        <v>45</v>
      </c>
      <c r="F3144" t="s">
        <v>48</v>
      </c>
      <c r="G3144">
        <v>44</v>
      </c>
    </row>
    <row r="3145" spans="1:8">
      <c r="A3145">
        <v>3144</v>
      </c>
      <c r="B3145">
        <v>81</v>
      </c>
      <c r="C3145" t="s">
        <v>196</v>
      </c>
      <c r="D3145" t="s">
        <v>45</v>
      </c>
      <c r="E3145" t="s">
        <v>45</v>
      </c>
      <c r="F3145" t="s">
        <v>49</v>
      </c>
      <c r="G3145">
        <v>115</v>
      </c>
    </row>
    <row r="3146" spans="1:8">
      <c r="A3146">
        <v>3145</v>
      </c>
      <c r="B3146">
        <v>81</v>
      </c>
      <c r="C3146" t="s">
        <v>196</v>
      </c>
      <c r="D3146" t="s">
        <v>45</v>
      </c>
      <c r="E3146" t="s">
        <v>45</v>
      </c>
      <c r="F3146" t="s">
        <v>50</v>
      </c>
      <c r="G3146">
        <v>92</v>
      </c>
    </row>
    <row r="3147" spans="1:8">
      <c r="A3147">
        <v>3146</v>
      </c>
      <c r="B3147">
        <v>81</v>
      </c>
      <c r="C3147" t="s">
        <v>196</v>
      </c>
      <c r="D3147" t="s">
        <v>45</v>
      </c>
      <c r="E3147" t="s">
        <v>45</v>
      </c>
      <c r="F3147" t="s">
        <v>51</v>
      </c>
      <c r="G3147">
        <v>57</v>
      </c>
    </row>
    <row r="3148" spans="1:8">
      <c r="A3148">
        <v>3147</v>
      </c>
      <c r="B3148">
        <v>81</v>
      </c>
      <c r="C3148" t="s">
        <v>196</v>
      </c>
      <c r="D3148" t="s">
        <v>45</v>
      </c>
      <c r="E3148" t="s">
        <v>45</v>
      </c>
      <c r="F3148" t="s">
        <v>52</v>
      </c>
      <c r="G3148">
        <v>267</v>
      </c>
    </row>
    <row r="3149" spans="1:8">
      <c r="A3149">
        <v>3148</v>
      </c>
      <c r="B3149">
        <v>81</v>
      </c>
      <c r="C3149" t="s">
        <v>196</v>
      </c>
      <c r="D3149" t="s">
        <v>45</v>
      </c>
      <c r="E3149" t="s">
        <v>45</v>
      </c>
      <c r="F3149" t="s">
        <v>1272</v>
      </c>
      <c r="G3149">
        <v>1039</v>
      </c>
    </row>
    <row r="3150" spans="1:8">
      <c r="A3150">
        <v>3149</v>
      </c>
      <c r="B3150">
        <v>85</v>
      </c>
      <c r="C3150" t="s">
        <v>197</v>
      </c>
      <c r="D3150" t="s">
        <v>1413</v>
      </c>
      <c r="E3150" t="s">
        <v>3706</v>
      </c>
      <c r="F3150" t="s">
        <v>249</v>
      </c>
      <c r="G3150">
        <v>881</v>
      </c>
      <c r="H3150">
        <v>6893</v>
      </c>
    </row>
    <row r="3151" spans="1:8">
      <c r="A3151">
        <v>3150</v>
      </c>
      <c r="B3151">
        <v>85</v>
      </c>
      <c r="C3151" t="s">
        <v>197</v>
      </c>
      <c r="D3151" t="s">
        <v>1413</v>
      </c>
      <c r="E3151" t="s">
        <v>3706</v>
      </c>
      <c r="F3151" t="s">
        <v>48</v>
      </c>
      <c r="G3151">
        <v>16</v>
      </c>
      <c r="H3151">
        <v>6893</v>
      </c>
    </row>
    <row r="3152" spans="1:8">
      <c r="A3152">
        <v>3151</v>
      </c>
      <c r="B3152">
        <v>85</v>
      </c>
      <c r="C3152" t="s">
        <v>197</v>
      </c>
      <c r="D3152" t="s">
        <v>1413</v>
      </c>
      <c r="E3152" t="s">
        <v>3706</v>
      </c>
      <c r="F3152" t="s">
        <v>49</v>
      </c>
      <c r="G3152">
        <v>119</v>
      </c>
      <c r="H3152">
        <v>6893</v>
      </c>
    </row>
    <row r="3153" spans="1:8">
      <c r="A3153">
        <v>3152</v>
      </c>
      <c r="B3153">
        <v>85</v>
      </c>
      <c r="C3153" t="s">
        <v>197</v>
      </c>
      <c r="D3153" t="s">
        <v>1413</v>
      </c>
      <c r="E3153" t="s">
        <v>3706</v>
      </c>
      <c r="F3153" t="s">
        <v>50</v>
      </c>
      <c r="G3153">
        <v>140</v>
      </c>
      <c r="H3153">
        <v>6893</v>
      </c>
    </row>
    <row r="3154" spans="1:8">
      <c r="A3154">
        <v>3153</v>
      </c>
      <c r="B3154">
        <v>85</v>
      </c>
      <c r="C3154" t="s">
        <v>197</v>
      </c>
      <c r="D3154" t="s">
        <v>1413</v>
      </c>
      <c r="E3154" t="s">
        <v>3706</v>
      </c>
      <c r="F3154" t="s">
        <v>51</v>
      </c>
      <c r="G3154">
        <v>90</v>
      </c>
      <c r="H3154">
        <v>6893</v>
      </c>
    </row>
    <row r="3155" spans="1:8">
      <c r="A3155">
        <v>3154</v>
      </c>
      <c r="B3155">
        <v>85</v>
      </c>
      <c r="C3155" t="s">
        <v>197</v>
      </c>
      <c r="D3155" t="s">
        <v>1413</v>
      </c>
      <c r="E3155" t="s">
        <v>3706</v>
      </c>
      <c r="F3155" t="s">
        <v>52</v>
      </c>
      <c r="G3155">
        <v>60</v>
      </c>
      <c r="H3155">
        <v>6893</v>
      </c>
    </row>
    <row r="3156" spans="1:8">
      <c r="A3156">
        <v>3155</v>
      </c>
      <c r="B3156">
        <v>85</v>
      </c>
      <c r="C3156" t="s">
        <v>197</v>
      </c>
      <c r="D3156" t="s">
        <v>1413</v>
      </c>
      <c r="E3156" t="s">
        <v>3706</v>
      </c>
      <c r="F3156" t="s">
        <v>1272</v>
      </c>
      <c r="G3156">
        <v>24</v>
      </c>
      <c r="H3156">
        <v>6893</v>
      </c>
    </row>
    <row r="3157" spans="1:8">
      <c r="A3157">
        <v>3156</v>
      </c>
      <c r="B3157">
        <v>85</v>
      </c>
      <c r="C3157" t="s">
        <v>197</v>
      </c>
      <c r="D3157" t="s">
        <v>1413</v>
      </c>
      <c r="E3157" t="s">
        <v>1280</v>
      </c>
      <c r="F3157" t="s">
        <v>48</v>
      </c>
      <c r="G3157">
        <v>270</v>
      </c>
      <c r="H3157">
        <v>6893</v>
      </c>
    </row>
    <row r="3158" spans="1:8">
      <c r="A3158">
        <v>3157</v>
      </c>
      <c r="B3158">
        <v>85</v>
      </c>
      <c r="C3158" t="s">
        <v>197</v>
      </c>
      <c r="D3158" t="s">
        <v>1413</v>
      </c>
      <c r="E3158" t="s">
        <v>1280</v>
      </c>
      <c r="F3158" t="s">
        <v>49</v>
      </c>
      <c r="G3158">
        <v>750</v>
      </c>
      <c r="H3158">
        <v>6893</v>
      </c>
    </row>
    <row r="3159" spans="1:8">
      <c r="A3159">
        <v>3158</v>
      </c>
      <c r="B3159">
        <v>85</v>
      </c>
      <c r="C3159" t="s">
        <v>197</v>
      </c>
      <c r="D3159" t="s">
        <v>1413</v>
      </c>
      <c r="E3159" t="s">
        <v>1280</v>
      </c>
      <c r="F3159" t="s">
        <v>50</v>
      </c>
      <c r="G3159">
        <v>512</v>
      </c>
      <c r="H3159">
        <v>6893</v>
      </c>
    </row>
    <row r="3160" spans="1:8">
      <c r="A3160">
        <v>3159</v>
      </c>
      <c r="B3160">
        <v>85</v>
      </c>
      <c r="C3160" t="s">
        <v>197</v>
      </c>
      <c r="D3160" t="s">
        <v>1413</v>
      </c>
      <c r="E3160" t="s">
        <v>1280</v>
      </c>
      <c r="F3160" t="s">
        <v>51</v>
      </c>
      <c r="G3160">
        <v>177</v>
      </c>
      <c r="H3160">
        <v>6893</v>
      </c>
    </row>
    <row r="3161" spans="1:8">
      <c r="A3161">
        <v>3160</v>
      </c>
      <c r="B3161">
        <v>85</v>
      </c>
      <c r="C3161" t="s">
        <v>197</v>
      </c>
      <c r="D3161" t="s">
        <v>1413</v>
      </c>
      <c r="E3161" t="s">
        <v>1280</v>
      </c>
      <c r="F3161" t="s">
        <v>52</v>
      </c>
      <c r="G3161">
        <v>238</v>
      </c>
      <c r="H3161">
        <v>6893</v>
      </c>
    </row>
    <row r="3162" spans="1:8">
      <c r="A3162">
        <v>3161</v>
      </c>
      <c r="B3162">
        <v>85</v>
      </c>
      <c r="C3162" t="s">
        <v>197</v>
      </c>
      <c r="D3162" t="s">
        <v>1413</v>
      </c>
      <c r="E3162" t="s">
        <v>1280</v>
      </c>
      <c r="F3162" t="s">
        <v>1272</v>
      </c>
      <c r="G3162">
        <v>165</v>
      </c>
      <c r="H3162">
        <v>6893</v>
      </c>
    </row>
    <row r="3163" spans="1:8">
      <c r="A3163">
        <v>3162</v>
      </c>
      <c r="B3163">
        <v>85</v>
      </c>
      <c r="C3163" t="s">
        <v>197</v>
      </c>
      <c r="D3163" t="s">
        <v>1413</v>
      </c>
      <c r="E3163" t="s">
        <v>1281</v>
      </c>
      <c r="F3163" t="s">
        <v>48</v>
      </c>
      <c r="G3163">
        <v>74</v>
      </c>
      <c r="H3163">
        <v>6893</v>
      </c>
    </row>
    <row r="3164" spans="1:8">
      <c r="A3164">
        <v>3163</v>
      </c>
      <c r="B3164">
        <v>85</v>
      </c>
      <c r="C3164" t="s">
        <v>197</v>
      </c>
      <c r="D3164" t="s">
        <v>1413</v>
      </c>
      <c r="E3164" t="s">
        <v>1281</v>
      </c>
      <c r="F3164" t="s">
        <v>49</v>
      </c>
      <c r="G3164">
        <v>45</v>
      </c>
      <c r="H3164">
        <v>6893</v>
      </c>
    </row>
    <row r="3165" spans="1:8">
      <c r="A3165">
        <v>3164</v>
      </c>
      <c r="B3165">
        <v>85</v>
      </c>
      <c r="C3165" t="s">
        <v>197</v>
      </c>
      <c r="D3165" t="s">
        <v>1413</v>
      </c>
      <c r="E3165" t="s">
        <v>1281</v>
      </c>
      <c r="F3165" t="s">
        <v>50</v>
      </c>
      <c r="G3165">
        <v>92</v>
      </c>
      <c r="H3165">
        <v>6893</v>
      </c>
    </row>
    <row r="3166" spans="1:8">
      <c r="A3166">
        <v>3165</v>
      </c>
      <c r="B3166">
        <v>85</v>
      </c>
      <c r="C3166" t="s">
        <v>197</v>
      </c>
      <c r="D3166" t="s">
        <v>1413</v>
      </c>
      <c r="E3166" t="s">
        <v>1281</v>
      </c>
      <c r="F3166" t="s">
        <v>51</v>
      </c>
      <c r="G3166">
        <v>96</v>
      </c>
      <c r="H3166">
        <v>6893</v>
      </c>
    </row>
    <row r="3167" spans="1:8">
      <c r="A3167">
        <v>3166</v>
      </c>
      <c r="B3167">
        <v>85</v>
      </c>
      <c r="C3167" t="s">
        <v>197</v>
      </c>
      <c r="D3167" t="s">
        <v>1413</v>
      </c>
      <c r="E3167" t="s">
        <v>1281</v>
      </c>
      <c r="F3167" t="s">
        <v>52</v>
      </c>
      <c r="G3167">
        <v>641</v>
      </c>
      <c r="H3167">
        <v>6893</v>
      </c>
    </row>
    <row r="3168" spans="1:8">
      <c r="A3168">
        <v>3167</v>
      </c>
      <c r="B3168">
        <v>85</v>
      </c>
      <c r="C3168" t="s">
        <v>197</v>
      </c>
      <c r="D3168" t="s">
        <v>1413</v>
      </c>
      <c r="E3168" t="s">
        <v>1281</v>
      </c>
      <c r="F3168" t="s">
        <v>1272</v>
      </c>
      <c r="G3168">
        <v>2436</v>
      </c>
      <c r="H3168">
        <v>6893</v>
      </c>
    </row>
    <row r="3169" spans="1:8">
      <c r="A3169">
        <v>3168</v>
      </c>
      <c r="B3169">
        <v>85</v>
      </c>
      <c r="C3169" t="s">
        <v>197</v>
      </c>
      <c r="D3169" t="s">
        <v>1413</v>
      </c>
      <c r="E3169" t="s">
        <v>45</v>
      </c>
      <c r="F3169" t="s">
        <v>48</v>
      </c>
      <c r="G3169">
        <v>24</v>
      </c>
      <c r="H3169">
        <v>6893</v>
      </c>
    </row>
    <row r="3170" spans="1:8">
      <c r="A3170">
        <v>3169</v>
      </c>
      <c r="B3170">
        <v>85</v>
      </c>
      <c r="C3170" t="s">
        <v>197</v>
      </c>
      <c r="D3170" t="s">
        <v>1413</v>
      </c>
      <c r="E3170" t="s">
        <v>45</v>
      </c>
      <c r="F3170" t="s">
        <v>49</v>
      </c>
      <c r="G3170">
        <v>7</v>
      </c>
      <c r="H3170">
        <v>6893</v>
      </c>
    </row>
    <row r="3171" spans="1:8">
      <c r="A3171">
        <v>3170</v>
      </c>
      <c r="B3171">
        <v>85</v>
      </c>
      <c r="C3171" t="s">
        <v>197</v>
      </c>
      <c r="D3171" t="s">
        <v>1413</v>
      </c>
      <c r="E3171" t="s">
        <v>45</v>
      </c>
      <c r="F3171" t="s">
        <v>50</v>
      </c>
      <c r="G3171">
        <v>2</v>
      </c>
      <c r="H3171">
        <v>6893</v>
      </c>
    </row>
    <row r="3172" spans="1:8">
      <c r="A3172">
        <v>3171</v>
      </c>
      <c r="B3172">
        <v>85</v>
      </c>
      <c r="C3172" t="s">
        <v>197</v>
      </c>
      <c r="D3172" t="s">
        <v>1413</v>
      </c>
      <c r="E3172" t="s">
        <v>45</v>
      </c>
      <c r="F3172" t="s">
        <v>51</v>
      </c>
      <c r="G3172">
        <v>1</v>
      </c>
      <c r="H3172">
        <v>6893</v>
      </c>
    </row>
    <row r="3173" spans="1:8">
      <c r="A3173">
        <v>3172</v>
      </c>
      <c r="B3173">
        <v>85</v>
      </c>
      <c r="C3173" t="s">
        <v>197</v>
      </c>
      <c r="D3173" t="s">
        <v>1413</v>
      </c>
      <c r="E3173" t="s">
        <v>45</v>
      </c>
      <c r="F3173" t="s">
        <v>52</v>
      </c>
      <c r="G3173">
        <v>8</v>
      </c>
      <c r="H3173">
        <v>6893</v>
      </c>
    </row>
    <row r="3174" spans="1:8">
      <c r="A3174">
        <v>3173</v>
      </c>
      <c r="B3174">
        <v>85</v>
      </c>
      <c r="C3174" t="s">
        <v>197</v>
      </c>
      <c r="D3174" t="s">
        <v>1413</v>
      </c>
      <c r="E3174" t="s">
        <v>45</v>
      </c>
      <c r="F3174" t="s">
        <v>1272</v>
      </c>
      <c r="G3174">
        <v>25</v>
      </c>
      <c r="H3174">
        <v>6893</v>
      </c>
    </row>
    <row r="3175" spans="1:8">
      <c r="A3175">
        <v>3174</v>
      </c>
      <c r="B3175">
        <v>85</v>
      </c>
      <c r="C3175" t="s">
        <v>197</v>
      </c>
      <c r="D3175" t="s">
        <v>3582</v>
      </c>
      <c r="E3175" t="s">
        <v>3706</v>
      </c>
      <c r="F3175" t="s">
        <v>1272</v>
      </c>
      <c r="G3175">
        <v>1</v>
      </c>
      <c r="H3175">
        <v>12</v>
      </c>
    </row>
    <row r="3176" spans="1:8">
      <c r="A3176">
        <v>3175</v>
      </c>
      <c r="B3176">
        <v>85</v>
      </c>
      <c r="C3176" t="s">
        <v>197</v>
      </c>
      <c r="D3176" t="s">
        <v>3582</v>
      </c>
      <c r="E3176" t="s">
        <v>1280</v>
      </c>
      <c r="F3176" t="s">
        <v>48</v>
      </c>
      <c r="G3176">
        <v>1</v>
      </c>
      <c r="H3176">
        <v>12</v>
      </c>
    </row>
    <row r="3177" spans="1:8">
      <c r="A3177">
        <v>3176</v>
      </c>
      <c r="B3177">
        <v>85</v>
      </c>
      <c r="C3177" t="s">
        <v>197</v>
      </c>
      <c r="D3177" t="s">
        <v>3582</v>
      </c>
      <c r="E3177" t="s">
        <v>1280</v>
      </c>
      <c r="F3177" t="s">
        <v>49</v>
      </c>
      <c r="G3177">
        <v>1</v>
      </c>
      <c r="H3177">
        <v>12</v>
      </c>
    </row>
    <row r="3178" spans="1:8">
      <c r="A3178">
        <v>3177</v>
      </c>
      <c r="B3178">
        <v>85</v>
      </c>
      <c r="C3178" t="s">
        <v>197</v>
      </c>
      <c r="D3178" t="s">
        <v>3582</v>
      </c>
      <c r="E3178" t="s">
        <v>1280</v>
      </c>
      <c r="F3178" t="s">
        <v>50</v>
      </c>
      <c r="G3178">
        <v>1</v>
      </c>
      <c r="H3178">
        <v>12</v>
      </c>
    </row>
    <row r="3179" spans="1:8">
      <c r="A3179">
        <v>3178</v>
      </c>
      <c r="B3179">
        <v>85</v>
      </c>
      <c r="C3179" t="s">
        <v>197</v>
      </c>
      <c r="D3179" t="s">
        <v>3582</v>
      </c>
      <c r="E3179" t="s">
        <v>1280</v>
      </c>
      <c r="F3179" t="s">
        <v>1272</v>
      </c>
      <c r="G3179">
        <v>1</v>
      </c>
      <c r="H3179">
        <v>12</v>
      </c>
    </row>
    <row r="3180" spans="1:8">
      <c r="A3180">
        <v>3179</v>
      </c>
      <c r="B3180">
        <v>85</v>
      </c>
      <c r="C3180" t="s">
        <v>197</v>
      </c>
      <c r="D3180" t="s">
        <v>3582</v>
      </c>
      <c r="E3180" t="s">
        <v>1281</v>
      </c>
      <c r="F3180" t="s">
        <v>52</v>
      </c>
      <c r="G3180">
        <v>1</v>
      </c>
      <c r="H3180">
        <v>12</v>
      </c>
    </row>
    <row r="3181" spans="1:8">
      <c r="A3181">
        <v>3180</v>
      </c>
      <c r="B3181">
        <v>85</v>
      </c>
      <c r="C3181" t="s">
        <v>197</v>
      </c>
      <c r="D3181" t="s">
        <v>3582</v>
      </c>
      <c r="E3181" t="s">
        <v>1281</v>
      </c>
      <c r="F3181" t="s">
        <v>1272</v>
      </c>
      <c r="G3181">
        <v>6</v>
      </c>
      <c r="H3181">
        <v>12</v>
      </c>
    </row>
    <row r="3182" spans="1:8">
      <c r="A3182">
        <v>3181</v>
      </c>
      <c r="B3182">
        <v>85</v>
      </c>
      <c r="C3182" t="s">
        <v>197</v>
      </c>
      <c r="D3182" t="s">
        <v>3583</v>
      </c>
      <c r="E3182" t="s">
        <v>3706</v>
      </c>
      <c r="F3182" t="s">
        <v>249</v>
      </c>
      <c r="G3182">
        <v>1</v>
      </c>
      <c r="H3182">
        <v>28</v>
      </c>
    </row>
    <row r="3183" spans="1:8">
      <c r="A3183">
        <v>3182</v>
      </c>
      <c r="B3183">
        <v>85</v>
      </c>
      <c r="C3183" t="s">
        <v>197</v>
      </c>
      <c r="D3183" t="s">
        <v>3583</v>
      </c>
      <c r="E3183" t="s">
        <v>1280</v>
      </c>
      <c r="F3183" t="s">
        <v>48</v>
      </c>
      <c r="G3183">
        <v>1</v>
      </c>
      <c r="H3183">
        <v>28</v>
      </c>
    </row>
    <row r="3184" spans="1:8">
      <c r="A3184">
        <v>3183</v>
      </c>
      <c r="B3184">
        <v>85</v>
      </c>
      <c r="C3184" t="s">
        <v>197</v>
      </c>
      <c r="D3184" t="s">
        <v>3583</v>
      </c>
      <c r="E3184" t="s">
        <v>1280</v>
      </c>
      <c r="F3184" t="s">
        <v>49</v>
      </c>
      <c r="G3184">
        <v>1</v>
      </c>
      <c r="H3184">
        <v>28</v>
      </c>
    </row>
    <row r="3185" spans="1:8">
      <c r="A3185">
        <v>3184</v>
      </c>
      <c r="B3185">
        <v>85</v>
      </c>
      <c r="C3185" t="s">
        <v>197</v>
      </c>
      <c r="D3185" t="s">
        <v>3583</v>
      </c>
      <c r="E3185" t="s">
        <v>1280</v>
      </c>
      <c r="F3185" t="s">
        <v>52</v>
      </c>
      <c r="G3185">
        <v>3</v>
      </c>
      <c r="H3185">
        <v>28</v>
      </c>
    </row>
    <row r="3186" spans="1:8">
      <c r="A3186">
        <v>3185</v>
      </c>
      <c r="B3186">
        <v>85</v>
      </c>
      <c r="C3186" t="s">
        <v>197</v>
      </c>
      <c r="D3186" t="s">
        <v>3583</v>
      </c>
      <c r="E3186" t="s">
        <v>1280</v>
      </c>
      <c r="F3186" t="s">
        <v>1272</v>
      </c>
      <c r="G3186">
        <v>6</v>
      </c>
      <c r="H3186">
        <v>28</v>
      </c>
    </row>
    <row r="3187" spans="1:8">
      <c r="A3187">
        <v>3186</v>
      </c>
      <c r="B3187">
        <v>85</v>
      </c>
      <c r="C3187" t="s">
        <v>197</v>
      </c>
      <c r="D3187" t="s">
        <v>3583</v>
      </c>
      <c r="E3187" t="s">
        <v>1281</v>
      </c>
      <c r="F3187" t="s">
        <v>52</v>
      </c>
      <c r="G3187">
        <v>3</v>
      </c>
      <c r="H3187">
        <v>28</v>
      </c>
    </row>
    <row r="3188" spans="1:8">
      <c r="A3188">
        <v>3187</v>
      </c>
      <c r="B3188">
        <v>85</v>
      </c>
      <c r="C3188" t="s">
        <v>197</v>
      </c>
      <c r="D3188" t="s">
        <v>3583</v>
      </c>
      <c r="E3188" t="s">
        <v>1281</v>
      </c>
      <c r="F3188" t="s">
        <v>1272</v>
      </c>
      <c r="G3188">
        <v>13</v>
      </c>
      <c r="H3188">
        <v>28</v>
      </c>
    </row>
    <row r="3189" spans="1:8">
      <c r="A3189">
        <v>3188</v>
      </c>
      <c r="B3189">
        <v>85</v>
      </c>
      <c r="C3189" t="s">
        <v>197</v>
      </c>
      <c r="D3189" t="s">
        <v>3584</v>
      </c>
      <c r="E3189" t="s">
        <v>1280</v>
      </c>
      <c r="F3189" t="s">
        <v>50</v>
      </c>
      <c r="G3189">
        <v>1</v>
      </c>
      <c r="H3189">
        <v>13</v>
      </c>
    </row>
    <row r="3190" spans="1:8">
      <c r="A3190">
        <v>3189</v>
      </c>
      <c r="B3190">
        <v>85</v>
      </c>
      <c r="C3190" t="s">
        <v>197</v>
      </c>
      <c r="D3190" t="s">
        <v>3584</v>
      </c>
      <c r="E3190" t="s">
        <v>1280</v>
      </c>
      <c r="F3190" t="s">
        <v>51</v>
      </c>
      <c r="G3190">
        <v>1</v>
      </c>
      <c r="H3190">
        <v>13</v>
      </c>
    </row>
    <row r="3191" spans="1:8">
      <c r="A3191">
        <v>3190</v>
      </c>
      <c r="B3191">
        <v>85</v>
      </c>
      <c r="C3191" t="s">
        <v>197</v>
      </c>
      <c r="D3191" t="s">
        <v>3584</v>
      </c>
      <c r="E3191" t="s">
        <v>1280</v>
      </c>
      <c r="F3191" t="s">
        <v>1272</v>
      </c>
      <c r="G3191">
        <v>4</v>
      </c>
      <c r="H3191">
        <v>13</v>
      </c>
    </row>
    <row r="3192" spans="1:8">
      <c r="A3192">
        <v>3191</v>
      </c>
      <c r="B3192">
        <v>85</v>
      </c>
      <c r="C3192" t="s">
        <v>197</v>
      </c>
      <c r="D3192" t="s">
        <v>3584</v>
      </c>
      <c r="E3192" t="s">
        <v>1281</v>
      </c>
      <c r="F3192" t="s">
        <v>51</v>
      </c>
      <c r="G3192">
        <v>1</v>
      </c>
      <c r="H3192">
        <v>13</v>
      </c>
    </row>
    <row r="3193" spans="1:8">
      <c r="A3193">
        <v>3192</v>
      </c>
      <c r="B3193">
        <v>85</v>
      </c>
      <c r="C3193" t="s">
        <v>197</v>
      </c>
      <c r="D3193" t="s">
        <v>3584</v>
      </c>
      <c r="E3193" t="s">
        <v>1281</v>
      </c>
      <c r="F3193" t="s">
        <v>52</v>
      </c>
      <c r="G3193">
        <v>1</v>
      </c>
      <c r="H3193">
        <v>13</v>
      </c>
    </row>
    <row r="3194" spans="1:8">
      <c r="A3194">
        <v>3193</v>
      </c>
      <c r="B3194">
        <v>85</v>
      </c>
      <c r="C3194" t="s">
        <v>197</v>
      </c>
      <c r="D3194" t="s">
        <v>3584</v>
      </c>
      <c r="E3194" t="s">
        <v>1281</v>
      </c>
      <c r="F3194" t="s">
        <v>1272</v>
      </c>
      <c r="G3194">
        <v>5</v>
      </c>
      <c r="H3194">
        <v>13</v>
      </c>
    </row>
    <row r="3195" spans="1:8">
      <c r="A3195">
        <v>3194</v>
      </c>
      <c r="B3195">
        <v>85</v>
      </c>
      <c r="C3195" t="s">
        <v>197</v>
      </c>
      <c r="D3195" t="s">
        <v>3585</v>
      </c>
      <c r="E3195" t="s">
        <v>3706</v>
      </c>
      <c r="F3195" t="s">
        <v>249</v>
      </c>
      <c r="G3195">
        <v>458</v>
      </c>
      <c r="H3195">
        <v>6089</v>
      </c>
    </row>
    <row r="3196" spans="1:8">
      <c r="A3196">
        <v>3195</v>
      </c>
      <c r="B3196">
        <v>85</v>
      </c>
      <c r="C3196" t="s">
        <v>197</v>
      </c>
      <c r="D3196" t="s">
        <v>3585</v>
      </c>
      <c r="E3196" t="s">
        <v>3706</v>
      </c>
      <c r="F3196" t="s">
        <v>49</v>
      </c>
      <c r="G3196">
        <v>2</v>
      </c>
      <c r="H3196">
        <v>6089</v>
      </c>
    </row>
    <row r="3197" spans="1:8">
      <c r="A3197">
        <v>3196</v>
      </c>
      <c r="B3197">
        <v>85</v>
      </c>
      <c r="C3197" t="s">
        <v>197</v>
      </c>
      <c r="D3197" t="s">
        <v>3585</v>
      </c>
      <c r="E3197" t="s">
        <v>3706</v>
      </c>
      <c r="F3197" t="s">
        <v>50</v>
      </c>
      <c r="G3197">
        <v>6</v>
      </c>
      <c r="H3197">
        <v>6089</v>
      </c>
    </row>
    <row r="3198" spans="1:8">
      <c r="A3198">
        <v>3197</v>
      </c>
      <c r="B3198">
        <v>85</v>
      </c>
      <c r="C3198" t="s">
        <v>197</v>
      </c>
      <c r="D3198" t="s">
        <v>3585</v>
      </c>
      <c r="E3198" t="s">
        <v>3706</v>
      </c>
      <c r="F3198" t="s">
        <v>51</v>
      </c>
      <c r="G3198">
        <v>2</v>
      </c>
      <c r="H3198">
        <v>6089</v>
      </c>
    </row>
    <row r="3199" spans="1:8">
      <c r="A3199">
        <v>3198</v>
      </c>
      <c r="B3199">
        <v>85</v>
      </c>
      <c r="C3199" t="s">
        <v>197</v>
      </c>
      <c r="D3199" t="s">
        <v>3585</v>
      </c>
      <c r="E3199" t="s">
        <v>3706</v>
      </c>
      <c r="F3199" t="s">
        <v>52</v>
      </c>
      <c r="G3199">
        <v>26</v>
      </c>
      <c r="H3199">
        <v>6089</v>
      </c>
    </row>
    <row r="3200" spans="1:8">
      <c r="A3200">
        <v>3199</v>
      </c>
      <c r="B3200">
        <v>85</v>
      </c>
      <c r="C3200" t="s">
        <v>197</v>
      </c>
      <c r="D3200" t="s">
        <v>3585</v>
      </c>
      <c r="E3200" t="s">
        <v>3706</v>
      </c>
      <c r="F3200" t="s">
        <v>1272</v>
      </c>
      <c r="G3200">
        <v>73</v>
      </c>
      <c r="H3200">
        <v>6089</v>
      </c>
    </row>
    <row r="3201" spans="1:8">
      <c r="A3201">
        <v>3200</v>
      </c>
      <c r="B3201">
        <v>85</v>
      </c>
      <c r="C3201" t="s">
        <v>197</v>
      </c>
      <c r="D3201" t="s">
        <v>3585</v>
      </c>
      <c r="E3201" t="s">
        <v>1280</v>
      </c>
      <c r="F3201" t="s">
        <v>48</v>
      </c>
      <c r="G3201">
        <v>175</v>
      </c>
      <c r="H3201">
        <v>6089</v>
      </c>
    </row>
    <row r="3202" spans="1:8">
      <c r="A3202">
        <v>3201</v>
      </c>
      <c r="B3202">
        <v>85</v>
      </c>
      <c r="C3202" t="s">
        <v>197</v>
      </c>
      <c r="D3202" t="s">
        <v>3585</v>
      </c>
      <c r="E3202" t="s">
        <v>1280</v>
      </c>
      <c r="F3202" t="s">
        <v>49</v>
      </c>
      <c r="G3202">
        <v>483</v>
      </c>
      <c r="H3202">
        <v>6089</v>
      </c>
    </row>
    <row r="3203" spans="1:8">
      <c r="A3203">
        <v>3202</v>
      </c>
      <c r="B3203">
        <v>85</v>
      </c>
      <c r="C3203" t="s">
        <v>197</v>
      </c>
      <c r="D3203" t="s">
        <v>3585</v>
      </c>
      <c r="E3203" t="s">
        <v>1280</v>
      </c>
      <c r="F3203" t="s">
        <v>50</v>
      </c>
      <c r="G3203">
        <v>436</v>
      </c>
      <c r="H3203">
        <v>6089</v>
      </c>
    </row>
    <row r="3204" spans="1:8">
      <c r="A3204">
        <v>3203</v>
      </c>
      <c r="B3204">
        <v>85</v>
      </c>
      <c r="C3204" t="s">
        <v>197</v>
      </c>
      <c r="D3204" t="s">
        <v>3585</v>
      </c>
      <c r="E3204" t="s">
        <v>1280</v>
      </c>
      <c r="F3204" t="s">
        <v>51</v>
      </c>
      <c r="G3204">
        <v>145</v>
      </c>
      <c r="H3204">
        <v>6089</v>
      </c>
    </row>
    <row r="3205" spans="1:8">
      <c r="A3205">
        <v>3204</v>
      </c>
      <c r="B3205">
        <v>85</v>
      </c>
      <c r="C3205" t="s">
        <v>197</v>
      </c>
      <c r="D3205" t="s">
        <v>3585</v>
      </c>
      <c r="E3205" t="s">
        <v>1280</v>
      </c>
      <c r="F3205" t="s">
        <v>52</v>
      </c>
      <c r="G3205">
        <v>210</v>
      </c>
      <c r="H3205">
        <v>6089</v>
      </c>
    </row>
    <row r="3206" spans="1:8">
      <c r="A3206">
        <v>3205</v>
      </c>
      <c r="B3206">
        <v>85</v>
      </c>
      <c r="C3206" t="s">
        <v>197</v>
      </c>
      <c r="D3206" t="s">
        <v>3585</v>
      </c>
      <c r="E3206" t="s">
        <v>1280</v>
      </c>
      <c r="F3206" t="s">
        <v>1272</v>
      </c>
      <c r="G3206">
        <v>296</v>
      </c>
      <c r="H3206">
        <v>6089</v>
      </c>
    </row>
    <row r="3207" spans="1:8">
      <c r="A3207">
        <v>3206</v>
      </c>
      <c r="B3207">
        <v>85</v>
      </c>
      <c r="C3207" t="s">
        <v>197</v>
      </c>
      <c r="D3207" t="s">
        <v>3585</v>
      </c>
      <c r="E3207" t="s">
        <v>1281</v>
      </c>
      <c r="F3207" t="s">
        <v>48</v>
      </c>
      <c r="G3207">
        <v>22</v>
      </c>
      <c r="H3207">
        <v>6089</v>
      </c>
    </row>
    <row r="3208" spans="1:8">
      <c r="A3208">
        <v>3207</v>
      </c>
      <c r="B3208">
        <v>85</v>
      </c>
      <c r="C3208" t="s">
        <v>197</v>
      </c>
      <c r="D3208" t="s">
        <v>3585</v>
      </c>
      <c r="E3208" t="s">
        <v>1281</v>
      </c>
      <c r="F3208" t="s">
        <v>49</v>
      </c>
      <c r="G3208">
        <v>27</v>
      </c>
      <c r="H3208">
        <v>6089</v>
      </c>
    </row>
    <row r="3209" spans="1:8">
      <c r="A3209">
        <v>3208</v>
      </c>
      <c r="B3209">
        <v>85</v>
      </c>
      <c r="C3209" t="s">
        <v>197</v>
      </c>
      <c r="D3209" t="s">
        <v>3585</v>
      </c>
      <c r="E3209" t="s">
        <v>1281</v>
      </c>
      <c r="F3209" t="s">
        <v>50</v>
      </c>
      <c r="G3209">
        <v>34</v>
      </c>
      <c r="H3209">
        <v>6089</v>
      </c>
    </row>
    <row r="3210" spans="1:8">
      <c r="A3210">
        <v>3209</v>
      </c>
      <c r="B3210">
        <v>85</v>
      </c>
      <c r="C3210" t="s">
        <v>197</v>
      </c>
      <c r="D3210" t="s">
        <v>3585</v>
      </c>
      <c r="E3210" t="s">
        <v>1281</v>
      </c>
      <c r="F3210" t="s">
        <v>51</v>
      </c>
      <c r="G3210">
        <v>59</v>
      </c>
      <c r="H3210">
        <v>6089</v>
      </c>
    </row>
    <row r="3211" spans="1:8">
      <c r="A3211">
        <v>3210</v>
      </c>
      <c r="B3211">
        <v>85</v>
      </c>
      <c r="C3211" t="s">
        <v>197</v>
      </c>
      <c r="D3211" t="s">
        <v>3585</v>
      </c>
      <c r="E3211" t="s">
        <v>1281</v>
      </c>
      <c r="F3211" t="s">
        <v>52</v>
      </c>
      <c r="G3211">
        <v>643</v>
      </c>
      <c r="H3211">
        <v>6089</v>
      </c>
    </row>
    <row r="3212" spans="1:8">
      <c r="A3212">
        <v>3211</v>
      </c>
      <c r="B3212">
        <v>85</v>
      </c>
      <c r="C3212" t="s">
        <v>197</v>
      </c>
      <c r="D3212" t="s">
        <v>3585</v>
      </c>
      <c r="E3212" t="s">
        <v>1281</v>
      </c>
      <c r="F3212" t="s">
        <v>1272</v>
      </c>
      <c r="G3212">
        <v>2973</v>
      </c>
      <c r="H3212">
        <v>6089</v>
      </c>
    </row>
    <row r="3213" spans="1:8">
      <c r="A3213">
        <v>3212</v>
      </c>
      <c r="B3213">
        <v>85</v>
      </c>
      <c r="C3213" t="s">
        <v>197</v>
      </c>
      <c r="D3213" t="s">
        <v>3585</v>
      </c>
      <c r="E3213" t="s">
        <v>45</v>
      </c>
      <c r="F3213" t="s">
        <v>48</v>
      </c>
      <c r="G3213">
        <v>10</v>
      </c>
      <c r="H3213">
        <v>6089</v>
      </c>
    </row>
    <row r="3214" spans="1:8">
      <c r="A3214">
        <v>3213</v>
      </c>
      <c r="B3214">
        <v>85</v>
      </c>
      <c r="C3214" t="s">
        <v>197</v>
      </c>
      <c r="D3214" t="s">
        <v>3585</v>
      </c>
      <c r="E3214" t="s">
        <v>45</v>
      </c>
      <c r="F3214" t="s">
        <v>49</v>
      </c>
      <c r="G3214">
        <v>2</v>
      </c>
      <c r="H3214">
        <v>6089</v>
      </c>
    </row>
    <row r="3215" spans="1:8">
      <c r="A3215">
        <v>3214</v>
      </c>
      <c r="B3215">
        <v>85</v>
      </c>
      <c r="C3215" t="s">
        <v>197</v>
      </c>
      <c r="D3215" t="s">
        <v>3585</v>
      </c>
      <c r="E3215" t="s">
        <v>45</v>
      </c>
      <c r="F3215" t="s">
        <v>52</v>
      </c>
      <c r="G3215">
        <v>4</v>
      </c>
      <c r="H3215">
        <v>6089</v>
      </c>
    </row>
    <row r="3216" spans="1:8">
      <c r="A3216">
        <v>3215</v>
      </c>
      <c r="B3216">
        <v>85</v>
      </c>
      <c r="C3216" t="s">
        <v>197</v>
      </c>
      <c r="D3216" t="s">
        <v>3585</v>
      </c>
      <c r="E3216" t="s">
        <v>45</v>
      </c>
      <c r="F3216" t="s">
        <v>1272</v>
      </c>
      <c r="G3216">
        <v>3</v>
      </c>
      <c r="H3216">
        <v>6089</v>
      </c>
    </row>
    <row r="3217" spans="1:8">
      <c r="A3217">
        <v>3216</v>
      </c>
      <c r="B3217">
        <v>85</v>
      </c>
      <c r="C3217" t="s">
        <v>197</v>
      </c>
      <c r="D3217" t="s">
        <v>3586</v>
      </c>
      <c r="E3217" t="s">
        <v>3706</v>
      </c>
      <c r="F3217" t="s">
        <v>249</v>
      </c>
      <c r="G3217">
        <v>29609</v>
      </c>
      <c r="H3217">
        <v>362648</v>
      </c>
    </row>
    <row r="3218" spans="1:8">
      <c r="A3218">
        <v>3217</v>
      </c>
      <c r="B3218">
        <v>85</v>
      </c>
      <c r="C3218" t="s">
        <v>197</v>
      </c>
      <c r="D3218" t="s">
        <v>3586</v>
      </c>
      <c r="E3218" t="s">
        <v>3706</v>
      </c>
      <c r="F3218" t="s">
        <v>48</v>
      </c>
      <c r="G3218">
        <v>35</v>
      </c>
      <c r="H3218">
        <v>362648</v>
      </c>
    </row>
    <row r="3219" spans="1:8">
      <c r="A3219">
        <v>3218</v>
      </c>
      <c r="B3219">
        <v>85</v>
      </c>
      <c r="C3219" t="s">
        <v>197</v>
      </c>
      <c r="D3219" t="s">
        <v>3586</v>
      </c>
      <c r="E3219" t="s">
        <v>3706</v>
      </c>
      <c r="F3219" t="s">
        <v>49</v>
      </c>
      <c r="G3219">
        <v>357</v>
      </c>
      <c r="H3219">
        <v>362648</v>
      </c>
    </row>
    <row r="3220" spans="1:8">
      <c r="A3220">
        <v>3219</v>
      </c>
      <c r="B3220">
        <v>85</v>
      </c>
      <c r="C3220" t="s">
        <v>197</v>
      </c>
      <c r="D3220" t="s">
        <v>3586</v>
      </c>
      <c r="E3220" t="s">
        <v>3706</v>
      </c>
      <c r="F3220" t="s">
        <v>50</v>
      </c>
      <c r="G3220">
        <v>746</v>
      </c>
      <c r="H3220">
        <v>362648</v>
      </c>
    </row>
    <row r="3221" spans="1:8">
      <c r="A3221">
        <v>3220</v>
      </c>
      <c r="B3221">
        <v>85</v>
      </c>
      <c r="C3221" t="s">
        <v>197</v>
      </c>
      <c r="D3221" t="s">
        <v>3586</v>
      </c>
      <c r="E3221" t="s">
        <v>3706</v>
      </c>
      <c r="F3221" t="s">
        <v>51</v>
      </c>
      <c r="G3221">
        <v>334</v>
      </c>
      <c r="H3221">
        <v>362648</v>
      </c>
    </row>
    <row r="3222" spans="1:8">
      <c r="A3222">
        <v>3221</v>
      </c>
      <c r="B3222">
        <v>85</v>
      </c>
      <c r="C3222" t="s">
        <v>197</v>
      </c>
      <c r="D3222" t="s">
        <v>3586</v>
      </c>
      <c r="E3222" t="s">
        <v>3706</v>
      </c>
      <c r="F3222" t="s">
        <v>52</v>
      </c>
      <c r="G3222">
        <v>581</v>
      </c>
      <c r="H3222">
        <v>362648</v>
      </c>
    </row>
    <row r="3223" spans="1:8">
      <c r="A3223">
        <v>3222</v>
      </c>
      <c r="B3223">
        <v>85</v>
      </c>
      <c r="C3223" t="s">
        <v>197</v>
      </c>
      <c r="D3223" t="s">
        <v>3586</v>
      </c>
      <c r="E3223" t="s">
        <v>3706</v>
      </c>
      <c r="F3223" t="s">
        <v>1272</v>
      </c>
      <c r="G3223">
        <v>1706</v>
      </c>
      <c r="H3223">
        <v>362648</v>
      </c>
    </row>
    <row r="3224" spans="1:8">
      <c r="A3224">
        <v>3223</v>
      </c>
      <c r="B3224">
        <v>85</v>
      </c>
      <c r="C3224" t="s">
        <v>197</v>
      </c>
      <c r="D3224" t="s">
        <v>3586</v>
      </c>
      <c r="E3224" t="s">
        <v>1280</v>
      </c>
      <c r="F3224" t="s">
        <v>48</v>
      </c>
      <c r="G3224">
        <v>11332</v>
      </c>
      <c r="H3224">
        <v>362648</v>
      </c>
    </row>
    <row r="3225" spans="1:8">
      <c r="A3225">
        <v>3224</v>
      </c>
      <c r="B3225">
        <v>85</v>
      </c>
      <c r="C3225" t="s">
        <v>197</v>
      </c>
      <c r="D3225" t="s">
        <v>3586</v>
      </c>
      <c r="E3225" t="s">
        <v>1280</v>
      </c>
      <c r="F3225" t="s">
        <v>49</v>
      </c>
      <c r="G3225">
        <v>31075</v>
      </c>
      <c r="H3225">
        <v>362648</v>
      </c>
    </row>
    <row r="3226" spans="1:8">
      <c r="A3226">
        <v>3225</v>
      </c>
      <c r="B3226">
        <v>85</v>
      </c>
      <c r="C3226" t="s">
        <v>197</v>
      </c>
      <c r="D3226" t="s">
        <v>3586</v>
      </c>
      <c r="E3226" t="s">
        <v>1280</v>
      </c>
      <c r="F3226" t="s">
        <v>50</v>
      </c>
      <c r="G3226">
        <v>24715</v>
      </c>
      <c r="H3226">
        <v>362648</v>
      </c>
    </row>
    <row r="3227" spans="1:8">
      <c r="A3227">
        <v>3226</v>
      </c>
      <c r="B3227">
        <v>85</v>
      </c>
      <c r="C3227" t="s">
        <v>197</v>
      </c>
      <c r="D3227" t="s">
        <v>3586</v>
      </c>
      <c r="E3227" t="s">
        <v>1280</v>
      </c>
      <c r="F3227" t="s">
        <v>51</v>
      </c>
      <c r="G3227">
        <v>9759</v>
      </c>
      <c r="H3227">
        <v>362648</v>
      </c>
    </row>
    <row r="3228" spans="1:8">
      <c r="A3228">
        <v>3227</v>
      </c>
      <c r="B3228">
        <v>85</v>
      </c>
      <c r="C3228" t="s">
        <v>197</v>
      </c>
      <c r="D3228" t="s">
        <v>3586</v>
      </c>
      <c r="E3228" t="s">
        <v>1280</v>
      </c>
      <c r="F3228" t="s">
        <v>52</v>
      </c>
      <c r="G3228">
        <v>13360</v>
      </c>
      <c r="H3228">
        <v>362648</v>
      </c>
    </row>
    <row r="3229" spans="1:8">
      <c r="A3229">
        <v>3228</v>
      </c>
      <c r="B3229">
        <v>85</v>
      </c>
      <c r="C3229" t="s">
        <v>197</v>
      </c>
      <c r="D3229" t="s">
        <v>3586</v>
      </c>
      <c r="E3229" t="s">
        <v>1280</v>
      </c>
      <c r="F3229" t="s">
        <v>1272</v>
      </c>
      <c r="G3229">
        <v>10602</v>
      </c>
      <c r="H3229">
        <v>362648</v>
      </c>
    </row>
    <row r="3230" spans="1:8">
      <c r="A3230">
        <v>3229</v>
      </c>
      <c r="B3230">
        <v>85</v>
      </c>
      <c r="C3230" t="s">
        <v>197</v>
      </c>
      <c r="D3230" t="s">
        <v>3586</v>
      </c>
      <c r="E3230" t="s">
        <v>1281</v>
      </c>
      <c r="F3230" t="s">
        <v>48</v>
      </c>
      <c r="G3230">
        <v>1226</v>
      </c>
      <c r="H3230">
        <v>362648</v>
      </c>
    </row>
    <row r="3231" spans="1:8">
      <c r="A3231">
        <v>3230</v>
      </c>
      <c r="B3231">
        <v>85</v>
      </c>
      <c r="C3231" t="s">
        <v>197</v>
      </c>
      <c r="D3231" t="s">
        <v>3586</v>
      </c>
      <c r="E3231" t="s">
        <v>1281</v>
      </c>
      <c r="F3231" t="s">
        <v>49</v>
      </c>
      <c r="G3231">
        <v>1381</v>
      </c>
      <c r="H3231">
        <v>362648</v>
      </c>
    </row>
    <row r="3232" spans="1:8">
      <c r="A3232">
        <v>3231</v>
      </c>
      <c r="B3232">
        <v>85</v>
      </c>
      <c r="C3232" t="s">
        <v>197</v>
      </c>
      <c r="D3232" t="s">
        <v>3586</v>
      </c>
      <c r="E3232" t="s">
        <v>1281</v>
      </c>
      <c r="F3232" t="s">
        <v>50</v>
      </c>
      <c r="G3232">
        <v>2201</v>
      </c>
      <c r="H3232">
        <v>362648</v>
      </c>
    </row>
    <row r="3233" spans="1:8">
      <c r="A3233">
        <v>3232</v>
      </c>
      <c r="B3233">
        <v>85</v>
      </c>
      <c r="C3233" t="s">
        <v>197</v>
      </c>
      <c r="D3233" t="s">
        <v>3586</v>
      </c>
      <c r="E3233" t="s">
        <v>1281</v>
      </c>
      <c r="F3233" t="s">
        <v>51</v>
      </c>
      <c r="G3233">
        <v>3676</v>
      </c>
      <c r="H3233">
        <v>362648</v>
      </c>
    </row>
    <row r="3234" spans="1:8">
      <c r="A3234">
        <v>3233</v>
      </c>
      <c r="B3234">
        <v>85</v>
      </c>
      <c r="C3234" t="s">
        <v>197</v>
      </c>
      <c r="D3234" t="s">
        <v>3586</v>
      </c>
      <c r="E3234" t="s">
        <v>1281</v>
      </c>
      <c r="F3234" t="s">
        <v>52</v>
      </c>
      <c r="G3234">
        <v>32429</v>
      </c>
      <c r="H3234">
        <v>362648</v>
      </c>
    </row>
    <row r="3235" spans="1:8">
      <c r="A3235">
        <v>3234</v>
      </c>
      <c r="B3235">
        <v>85</v>
      </c>
      <c r="C3235" t="s">
        <v>197</v>
      </c>
      <c r="D3235" t="s">
        <v>3586</v>
      </c>
      <c r="E3235" t="s">
        <v>1281</v>
      </c>
      <c r="F3235" t="s">
        <v>1272</v>
      </c>
      <c r="G3235">
        <v>186720</v>
      </c>
      <c r="H3235">
        <v>362648</v>
      </c>
    </row>
    <row r="3236" spans="1:8">
      <c r="A3236">
        <v>3235</v>
      </c>
      <c r="B3236">
        <v>85</v>
      </c>
      <c r="C3236" t="s">
        <v>197</v>
      </c>
      <c r="D3236" t="s">
        <v>3586</v>
      </c>
      <c r="E3236" t="s">
        <v>45</v>
      </c>
      <c r="F3236" t="s">
        <v>48</v>
      </c>
      <c r="G3236">
        <v>480</v>
      </c>
      <c r="H3236">
        <v>362648</v>
      </c>
    </row>
    <row r="3237" spans="1:8">
      <c r="A3237">
        <v>3236</v>
      </c>
      <c r="B3237">
        <v>85</v>
      </c>
      <c r="C3237" t="s">
        <v>197</v>
      </c>
      <c r="D3237" t="s">
        <v>3586</v>
      </c>
      <c r="E3237" t="s">
        <v>45</v>
      </c>
      <c r="F3237" t="s">
        <v>49</v>
      </c>
      <c r="G3237">
        <v>29</v>
      </c>
      <c r="H3237">
        <v>362648</v>
      </c>
    </row>
    <row r="3238" spans="1:8">
      <c r="A3238">
        <v>3237</v>
      </c>
      <c r="B3238">
        <v>85</v>
      </c>
      <c r="C3238" t="s">
        <v>197</v>
      </c>
      <c r="D3238" t="s">
        <v>3586</v>
      </c>
      <c r="E3238" t="s">
        <v>45</v>
      </c>
      <c r="F3238" t="s">
        <v>50</v>
      </c>
      <c r="G3238">
        <v>30</v>
      </c>
      <c r="H3238">
        <v>362648</v>
      </c>
    </row>
    <row r="3239" spans="1:8">
      <c r="A3239">
        <v>3238</v>
      </c>
      <c r="B3239">
        <v>85</v>
      </c>
      <c r="C3239" t="s">
        <v>197</v>
      </c>
      <c r="D3239" t="s">
        <v>3586</v>
      </c>
      <c r="E3239" t="s">
        <v>45</v>
      </c>
      <c r="F3239" t="s">
        <v>51</v>
      </c>
      <c r="G3239">
        <v>14</v>
      </c>
      <c r="H3239">
        <v>362648</v>
      </c>
    </row>
    <row r="3240" spans="1:8">
      <c r="A3240">
        <v>3239</v>
      </c>
      <c r="B3240">
        <v>85</v>
      </c>
      <c r="C3240" t="s">
        <v>197</v>
      </c>
      <c r="D3240" t="s">
        <v>3586</v>
      </c>
      <c r="E3240" t="s">
        <v>45</v>
      </c>
      <c r="F3240" t="s">
        <v>52</v>
      </c>
      <c r="G3240">
        <v>45</v>
      </c>
      <c r="H3240">
        <v>362648</v>
      </c>
    </row>
    <row r="3241" spans="1:8">
      <c r="A3241">
        <v>3240</v>
      </c>
      <c r="B3241">
        <v>85</v>
      </c>
      <c r="C3241" t="s">
        <v>197</v>
      </c>
      <c r="D3241" t="s">
        <v>3586</v>
      </c>
      <c r="E3241" t="s">
        <v>45</v>
      </c>
      <c r="F3241" t="s">
        <v>1272</v>
      </c>
      <c r="G3241">
        <v>206</v>
      </c>
      <c r="H3241">
        <v>362648</v>
      </c>
    </row>
    <row r="3242" spans="1:8">
      <c r="A3242">
        <v>3241</v>
      </c>
      <c r="B3242">
        <v>85</v>
      </c>
      <c r="C3242" t="s">
        <v>197</v>
      </c>
      <c r="D3242" t="s">
        <v>45</v>
      </c>
      <c r="E3242" t="s">
        <v>3706</v>
      </c>
      <c r="F3242" t="s">
        <v>249</v>
      </c>
      <c r="G3242">
        <v>202</v>
      </c>
    </row>
    <row r="3243" spans="1:8">
      <c r="A3243">
        <v>3242</v>
      </c>
      <c r="B3243">
        <v>85</v>
      </c>
      <c r="C3243" t="s">
        <v>197</v>
      </c>
      <c r="D3243" t="s">
        <v>45</v>
      </c>
      <c r="E3243" t="s">
        <v>3706</v>
      </c>
      <c r="F3243" t="s">
        <v>50</v>
      </c>
      <c r="G3243">
        <v>1</v>
      </c>
    </row>
    <row r="3244" spans="1:8">
      <c r="A3244">
        <v>3243</v>
      </c>
      <c r="B3244">
        <v>85</v>
      </c>
      <c r="C3244" t="s">
        <v>197</v>
      </c>
      <c r="D3244" t="s">
        <v>45</v>
      </c>
      <c r="E3244" t="s">
        <v>3706</v>
      </c>
      <c r="F3244" t="s">
        <v>52</v>
      </c>
      <c r="G3244">
        <v>837</v>
      </c>
    </row>
    <row r="3245" spans="1:8">
      <c r="A3245">
        <v>3244</v>
      </c>
      <c r="B3245">
        <v>85</v>
      </c>
      <c r="C3245" t="s">
        <v>197</v>
      </c>
      <c r="D3245" t="s">
        <v>45</v>
      </c>
      <c r="E3245" t="s">
        <v>3706</v>
      </c>
      <c r="F3245" t="s">
        <v>1272</v>
      </c>
      <c r="G3245">
        <v>38</v>
      </c>
    </row>
    <row r="3246" spans="1:8">
      <c r="A3246">
        <v>3245</v>
      </c>
      <c r="B3246">
        <v>85</v>
      </c>
      <c r="C3246" t="s">
        <v>197</v>
      </c>
      <c r="D3246" t="s">
        <v>45</v>
      </c>
      <c r="E3246" t="s">
        <v>1280</v>
      </c>
      <c r="F3246" t="s">
        <v>48</v>
      </c>
      <c r="G3246">
        <v>5</v>
      </c>
    </row>
    <row r="3247" spans="1:8">
      <c r="A3247">
        <v>3246</v>
      </c>
      <c r="B3247">
        <v>85</v>
      </c>
      <c r="C3247" t="s">
        <v>197</v>
      </c>
      <c r="D3247" t="s">
        <v>45</v>
      </c>
      <c r="E3247" t="s">
        <v>1280</v>
      </c>
      <c r="F3247" t="s">
        <v>49</v>
      </c>
      <c r="G3247">
        <v>17</v>
      </c>
    </row>
    <row r="3248" spans="1:8">
      <c r="A3248">
        <v>3247</v>
      </c>
      <c r="B3248">
        <v>85</v>
      </c>
      <c r="C3248" t="s">
        <v>197</v>
      </c>
      <c r="D3248" t="s">
        <v>45</v>
      </c>
      <c r="E3248" t="s">
        <v>1280</v>
      </c>
      <c r="F3248" t="s">
        <v>50</v>
      </c>
      <c r="G3248">
        <v>12</v>
      </c>
    </row>
    <row r="3249" spans="1:8">
      <c r="A3249">
        <v>3248</v>
      </c>
      <c r="B3249">
        <v>85</v>
      </c>
      <c r="C3249" t="s">
        <v>197</v>
      </c>
      <c r="D3249" t="s">
        <v>45</v>
      </c>
      <c r="E3249" t="s">
        <v>1280</v>
      </c>
      <c r="F3249" t="s">
        <v>51</v>
      </c>
      <c r="G3249">
        <v>8</v>
      </c>
    </row>
    <row r="3250" spans="1:8">
      <c r="A3250">
        <v>3249</v>
      </c>
      <c r="B3250">
        <v>85</v>
      </c>
      <c r="C3250" t="s">
        <v>197</v>
      </c>
      <c r="D3250" t="s">
        <v>45</v>
      </c>
      <c r="E3250" t="s">
        <v>1280</v>
      </c>
      <c r="F3250" t="s">
        <v>52</v>
      </c>
      <c r="G3250">
        <v>8</v>
      </c>
    </row>
    <row r="3251" spans="1:8">
      <c r="A3251">
        <v>3250</v>
      </c>
      <c r="B3251">
        <v>85</v>
      </c>
      <c r="C3251" t="s">
        <v>197</v>
      </c>
      <c r="D3251" t="s">
        <v>45</v>
      </c>
      <c r="E3251" t="s">
        <v>1280</v>
      </c>
      <c r="F3251" t="s">
        <v>1272</v>
      </c>
      <c r="G3251">
        <v>16</v>
      </c>
    </row>
    <row r="3252" spans="1:8">
      <c r="A3252">
        <v>3251</v>
      </c>
      <c r="B3252">
        <v>85</v>
      </c>
      <c r="C3252" t="s">
        <v>197</v>
      </c>
      <c r="D3252" t="s">
        <v>45</v>
      </c>
      <c r="E3252" t="s">
        <v>1281</v>
      </c>
      <c r="F3252" t="s">
        <v>48</v>
      </c>
      <c r="G3252">
        <v>1</v>
      </c>
    </row>
    <row r="3253" spans="1:8">
      <c r="A3253">
        <v>3252</v>
      </c>
      <c r="B3253">
        <v>85</v>
      </c>
      <c r="C3253" t="s">
        <v>197</v>
      </c>
      <c r="D3253" t="s">
        <v>45</v>
      </c>
      <c r="E3253" t="s">
        <v>1281</v>
      </c>
      <c r="F3253" t="s">
        <v>49</v>
      </c>
      <c r="G3253">
        <v>3</v>
      </c>
    </row>
    <row r="3254" spans="1:8">
      <c r="A3254">
        <v>3253</v>
      </c>
      <c r="B3254">
        <v>85</v>
      </c>
      <c r="C3254" t="s">
        <v>197</v>
      </c>
      <c r="D3254" t="s">
        <v>45</v>
      </c>
      <c r="E3254" t="s">
        <v>1281</v>
      </c>
      <c r="F3254" t="s">
        <v>50</v>
      </c>
      <c r="G3254">
        <v>2</v>
      </c>
    </row>
    <row r="3255" spans="1:8">
      <c r="A3255">
        <v>3254</v>
      </c>
      <c r="B3255">
        <v>85</v>
      </c>
      <c r="C3255" t="s">
        <v>197</v>
      </c>
      <c r="D3255" t="s">
        <v>45</v>
      </c>
      <c r="E3255" t="s">
        <v>1281</v>
      </c>
      <c r="F3255" t="s">
        <v>51</v>
      </c>
      <c r="G3255">
        <v>1</v>
      </c>
    </row>
    <row r="3256" spans="1:8">
      <c r="A3256">
        <v>3255</v>
      </c>
      <c r="B3256">
        <v>85</v>
      </c>
      <c r="C3256" t="s">
        <v>197</v>
      </c>
      <c r="D3256" t="s">
        <v>45</v>
      </c>
      <c r="E3256" t="s">
        <v>1281</v>
      </c>
      <c r="F3256" t="s">
        <v>52</v>
      </c>
      <c r="G3256">
        <v>23</v>
      </c>
    </row>
    <row r="3257" spans="1:8">
      <c r="A3257">
        <v>3256</v>
      </c>
      <c r="B3257">
        <v>85</v>
      </c>
      <c r="C3257" t="s">
        <v>197</v>
      </c>
      <c r="D3257" t="s">
        <v>45</v>
      </c>
      <c r="E3257" t="s">
        <v>1281</v>
      </c>
      <c r="F3257" t="s">
        <v>1272</v>
      </c>
      <c r="G3257">
        <v>151</v>
      </c>
    </row>
    <row r="3258" spans="1:8">
      <c r="A3258">
        <v>3257</v>
      </c>
      <c r="B3258">
        <v>85</v>
      </c>
      <c r="C3258" t="s">
        <v>197</v>
      </c>
      <c r="D3258" t="s">
        <v>45</v>
      </c>
      <c r="E3258" t="s">
        <v>45</v>
      </c>
      <c r="F3258" t="s">
        <v>48</v>
      </c>
      <c r="G3258">
        <v>68</v>
      </c>
    </row>
    <row r="3259" spans="1:8">
      <c r="A3259">
        <v>3258</v>
      </c>
      <c r="B3259">
        <v>85</v>
      </c>
      <c r="C3259" t="s">
        <v>197</v>
      </c>
      <c r="D3259" t="s">
        <v>45</v>
      </c>
      <c r="E3259" t="s">
        <v>45</v>
      </c>
      <c r="F3259" t="s">
        <v>49</v>
      </c>
      <c r="G3259">
        <v>187</v>
      </c>
    </row>
    <row r="3260" spans="1:8">
      <c r="A3260">
        <v>3259</v>
      </c>
      <c r="B3260">
        <v>85</v>
      </c>
      <c r="C3260" t="s">
        <v>197</v>
      </c>
      <c r="D3260" t="s">
        <v>45</v>
      </c>
      <c r="E3260" t="s">
        <v>45</v>
      </c>
      <c r="F3260" t="s">
        <v>50</v>
      </c>
      <c r="G3260">
        <v>150</v>
      </c>
    </row>
    <row r="3261" spans="1:8">
      <c r="A3261">
        <v>3260</v>
      </c>
      <c r="B3261">
        <v>85</v>
      </c>
      <c r="C3261" t="s">
        <v>197</v>
      </c>
      <c r="D3261" t="s">
        <v>45</v>
      </c>
      <c r="E3261" t="s">
        <v>45</v>
      </c>
      <c r="F3261" t="s">
        <v>51</v>
      </c>
      <c r="G3261">
        <v>101</v>
      </c>
    </row>
    <row r="3262" spans="1:8">
      <c r="A3262">
        <v>3261</v>
      </c>
      <c r="B3262">
        <v>85</v>
      </c>
      <c r="C3262" t="s">
        <v>197</v>
      </c>
      <c r="D3262" t="s">
        <v>45</v>
      </c>
      <c r="E3262" t="s">
        <v>45</v>
      </c>
      <c r="F3262" t="s">
        <v>52</v>
      </c>
      <c r="G3262">
        <v>498</v>
      </c>
    </row>
    <row r="3263" spans="1:8">
      <c r="A3263">
        <v>3262</v>
      </c>
      <c r="B3263">
        <v>85</v>
      </c>
      <c r="C3263" t="s">
        <v>197</v>
      </c>
      <c r="D3263" t="s">
        <v>45</v>
      </c>
      <c r="E3263" t="s">
        <v>45</v>
      </c>
      <c r="F3263" t="s">
        <v>1272</v>
      </c>
      <c r="G3263">
        <v>1880</v>
      </c>
    </row>
    <row r="3264" spans="1:8">
      <c r="A3264">
        <v>3263</v>
      </c>
      <c r="B3264">
        <v>86</v>
      </c>
      <c r="C3264" t="s">
        <v>198</v>
      </c>
      <c r="D3264" t="s">
        <v>1413</v>
      </c>
      <c r="E3264" t="s">
        <v>3706</v>
      </c>
      <c r="F3264" t="s">
        <v>249</v>
      </c>
      <c r="G3264">
        <v>4576</v>
      </c>
      <c r="H3264">
        <v>50694</v>
      </c>
    </row>
    <row r="3265" spans="1:8">
      <c r="A3265">
        <v>3264</v>
      </c>
      <c r="B3265">
        <v>86</v>
      </c>
      <c r="C3265" t="s">
        <v>198</v>
      </c>
      <c r="D3265" t="s">
        <v>1413</v>
      </c>
      <c r="E3265" t="s">
        <v>3706</v>
      </c>
      <c r="F3265" t="s">
        <v>48</v>
      </c>
      <c r="G3265">
        <v>7</v>
      </c>
      <c r="H3265">
        <v>50694</v>
      </c>
    </row>
    <row r="3266" spans="1:8">
      <c r="A3266">
        <v>3265</v>
      </c>
      <c r="B3266">
        <v>86</v>
      </c>
      <c r="C3266" t="s">
        <v>198</v>
      </c>
      <c r="D3266" t="s">
        <v>1413</v>
      </c>
      <c r="E3266" t="s">
        <v>3706</v>
      </c>
      <c r="F3266" t="s">
        <v>49</v>
      </c>
      <c r="G3266">
        <v>64</v>
      </c>
      <c r="H3266">
        <v>50694</v>
      </c>
    </row>
    <row r="3267" spans="1:8">
      <c r="A3267">
        <v>3266</v>
      </c>
      <c r="B3267">
        <v>86</v>
      </c>
      <c r="C3267" t="s">
        <v>198</v>
      </c>
      <c r="D3267" t="s">
        <v>1413</v>
      </c>
      <c r="E3267" t="s">
        <v>3706</v>
      </c>
      <c r="F3267" t="s">
        <v>50</v>
      </c>
      <c r="G3267">
        <v>300</v>
      </c>
      <c r="H3267">
        <v>50694</v>
      </c>
    </row>
    <row r="3268" spans="1:8">
      <c r="A3268">
        <v>3267</v>
      </c>
      <c r="B3268">
        <v>86</v>
      </c>
      <c r="C3268" t="s">
        <v>198</v>
      </c>
      <c r="D3268" t="s">
        <v>1413</v>
      </c>
      <c r="E3268" t="s">
        <v>3706</v>
      </c>
      <c r="F3268" t="s">
        <v>51</v>
      </c>
      <c r="G3268">
        <v>153</v>
      </c>
      <c r="H3268">
        <v>50694</v>
      </c>
    </row>
    <row r="3269" spans="1:8">
      <c r="A3269">
        <v>3268</v>
      </c>
      <c r="B3269">
        <v>86</v>
      </c>
      <c r="C3269" t="s">
        <v>198</v>
      </c>
      <c r="D3269" t="s">
        <v>1413</v>
      </c>
      <c r="E3269" t="s">
        <v>3706</v>
      </c>
      <c r="F3269" t="s">
        <v>52</v>
      </c>
      <c r="G3269">
        <v>112</v>
      </c>
      <c r="H3269">
        <v>50694</v>
      </c>
    </row>
    <row r="3270" spans="1:8">
      <c r="A3270">
        <v>3269</v>
      </c>
      <c r="B3270">
        <v>86</v>
      </c>
      <c r="C3270" t="s">
        <v>198</v>
      </c>
      <c r="D3270" t="s">
        <v>1413</v>
      </c>
      <c r="E3270" t="s">
        <v>3706</v>
      </c>
      <c r="F3270" t="s">
        <v>1272</v>
      </c>
      <c r="G3270">
        <v>45</v>
      </c>
      <c r="H3270">
        <v>50694</v>
      </c>
    </row>
    <row r="3271" spans="1:8">
      <c r="A3271">
        <v>3270</v>
      </c>
      <c r="B3271">
        <v>86</v>
      </c>
      <c r="C3271" t="s">
        <v>198</v>
      </c>
      <c r="D3271" t="s">
        <v>1413</v>
      </c>
      <c r="E3271" t="s">
        <v>1280</v>
      </c>
      <c r="F3271" t="s">
        <v>48</v>
      </c>
      <c r="G3271">
        <v>1752</v>
      </c>
      <c r="H3271">
        <v>50694</v>
      </c>
    </row>
    <row r="3272" spans="1:8">
      <c r="A3272">
        <v>3271</v>
      </c>
      <c r="B3272">
        <v>86</v>
      </c>
      <c r="C3272" t="s">
        <v>198</v>
      </c>
      <c r="D3272" t="s">
        <v>1413</v>
      </c>
      <c r="E3272" t="s">
        <v>1280</v>
      </c>
      <c r="F3272" t="s">
        <v>49</v>
      </c>
      <c r="G3272">
        <v>4879</v>
      </c>
      <c r="H3272">
        <v>50694</v>
      </c>
    </row>
    <row r="3273" spans="1:8">
      <c r="A3273">
        <v>3272</v>
      </c>
      <c r="B3273">
        <v>86</v>
      </c>
      <c r="C3273" t="s">
        <v>198</v>
      </c>
      <c r="D3273" t="s">
        <v>1413</v>
      </c>
      <c r="E3273" t="s">
        <v>1280</v>
      </c>
      <c r="F3273" t="s">
        <v>50</v>
      </c>
      <c r="G3273">
        <v>3960</v>
      </c>
      <c r="H3273">
        <v>50694</v>
      </c>
    </row>
    <row r="3274" spans="1:8">
      <c r="A3274">
        <v>3273</v>
      </c>
      <c r="B3274">
        <v>86</v>
      </c>
      <c r="C3274" t="s">
        <v>198</v>
      </c>
      <c r="D3274" t="s">
        <v>1413</v>
      </c>
      <c r="E3274" t="s">
        <v>1280</v>
      </c>
      <c r="F3274" t="s">
        <v>51</v>
      </c>
      <c r="G3274">
        <v>1505</v>
      </c>
      <c r="H3274">
        <v>50694</v>
      </c>
    </row>
    <row r="3275" spans="1:8">
      <c r="A3275">
        <v>3274</v>
      </c>
      <c r="B3275">
        <v>86</v>
      </c>
      <c r="C3275" t="s">
        <v>198</v>
      </c>
      <c r="D3275" t="s">
        <v>1413</v>
      </c>
      <c r="E3275" t="s">
        <v>1280</v>
      </c>
      <c r="F3275" t="s">
        <v>52</v>
      </c>
      <c r="G3275">
        <v>2211</v>
      </c>
      <c r="H3275">
        <v>50694</v>
      </c>
    </row>
    <row r="3276" spans="1:8">
      <c r="A3276">
        <v>3275</v>
      </c>
      <c r="B3276">
        <v>86</v>
      </c>
      <c r="C3276" t="s">
        <v>198</v>
      </c>
      <c r="D3276" t="s">
        <v>1413</v>
      </c>
      <c r="E3276" t="s">
        <v>1280</v>
      </c>
      <c r="F3276" t="s">
        <v>1272</v>
      </c>
      <c r="G3276">
        <v>1599</v>
      </c>
      <c r="H3276">
        <v>50694</v>
      </c>
    </row>
    <row r="3277" spans="1:8">
      <c r="A3277">
        <v>3276</v>
      </c>
      <c r="B3277">
        <v>86</v>
      </c>
      <c r="C3277" t="s">
        <v>198</v>
      </c>
      <c r="D3277" t="s">
        <v>1413</v>
      </c>
      <c r="E3277" t="s">
        <v>1281</v>
      </c>
      <c r="F3277" t="s">
        <v>48</v>
      </c>
      <c r="G3277">
        <v>232</v>
      </c>
      <c r="H3277">
        <v>50694</v>
      </c>
    </row>
    <row r="3278" spans="1:8">
      <c r="A3278">
        <v>3277</v>
      </c>
      <c r="B3278">
        <v>86</v>
      </c>
      <c r="C3278" t="s">
        <v>198</v>
      </c>
      <c r="D3278" t="s">
        <v>1413</v>
      </c>
      <c r="E3278" t="s">
        <v>1281</v>
      </c>
      <c r="F3278" t="s">
        <v>49</v>
      </c>
      <c r="G3278">
        <v>253</v>
      </c>
      <c r="H3278">
        <v>50694</v>
      </c>
    </row>
    <row r="3279" spans="1:8">
      <c r="A3279">
        <v>3278</v>
      </c>
      <c r="B3279">
        <v>86</v>
      </c>
      <c r="C3279" t="s">
        <v>198</v>
      </c>
      <c r="D3279" t="s">
        <v>1413</v>
      </c>
      <c r="E3279" t="s">
        <v>1281</v>
      </c>
      <c r="F3279" t="s">
        <v>50</v>
      </c>
      <c r="G3279">
        <v>566</v>
      </c>
      <c r="H3279">
        <v>50694</v>
      </c>
    </row>
    <row r="3280" spans="1:8">
      <c r="A3280">
        <v>3279</v>
      </c>
      <c r="B3280">
        <v>86</v>
      </c>
      <c r="C3280" t="s">
        <v>198</v>
      </c>
      <c r="D3280" t="s">
        <v>1413</v>
      </c>
      <c r="E3280" t="s">
        <v>1281</v>
      </c>
      <c r="F3280" t="s">
        <v>51</v>
      </c>
      <c r="G3280">
        <v>821</v>
      </c>
      <c r="H3280">
        <v>50694</v>
      </c>
    </row>
    <row r="3281" spans="1:8">
      <c r="A3281">
        <v>3280</v>
      </c>
      <c r="B3281">
        <v>86</v>
      </c>
      <c r="C3281" t="s">
        <v>198</v>
      </c>
      <c r="D3281" t="s">
        <v>1413</v>
      </c>
      <c r="E3281" t="s">
        <v>1281</v>
      </c>
      <c r="F3281" t="s">
        <v>52</v>
      </c>
      <c r="G3281">
        <v>5216</v>
      </c>
      <c r="H3281">
        <v>50694</v>
      </c>
    </row>
    <row r="3282" spans="1:8">
      <c r="A3282">
        <v>3281</v>
      </c>
      <c r="B3282">
        <v>86</v>
      </c>
      <c r="C3282" t="s">
        <v>198</v>
      </c>
      <c r="D3282" t="s">
        <v>1413</v>
      </c>
      <c r="E3282" t="s">
        <v>1281</v>
      </c>
      <c r="F3282" t="s">
        <v>1272</v>
      </c>
      <c r="G3282">
        <v>22171</v>
      </c>
      <c r="H3282">
        <v>50694</v>
      </c>
    </row>
    <row r="3283" spans="1:8">
      <c r="A3283">
        <v>3282</v>
      </c>
      <c r="B3283">
        <v>86</v>
      </c>
      <c r="C3283" t="s">
        <v>198</v>
      </c>
      <c r="D3283" t="s">
        <v>1413</v>
      </c>
      <c r="E3283" t="s">
        <v>45</v>
      </c>
      <c r="F3283" t="s">
        <v>48</v>
      </c>
      <c r="G3283">
        <v>104</v>
      </c>
      <c r="H3283">
        <v>50694</v>
      </c>
    </row>
    <row r="3284" spans="1:8">
      <c r="A3284">
        <v>3283</v>
      </c>
      <c r="B3284">
        <v>86</v>
      </c>
      <c r="C3284" t="s">
        <v>198</v>
      </c>
      <c r="D3284" t="s">
        <v>1413</v>
      </c>
      <c r="E3284" t="s">
        <v>45</v>
      </c>
      <c r="F3284" t="s">
        <v>49</v>
      </c>
      <c r="G3284">
        <v>22</v>
      </c>
      <c r="H3284">
        <v>50694</v>
      </c>
    </row>
    <row r="3285" spans="1:8">
      <c r="A3285">
        <v>3284</v>
      </c>
      <c r="B3285">
        <v>86</v>
      </c>
      <c r="C3285" t="s">
        <v>198</v>
      </c>
      <c r="D3285" t="s">
        <v>1413</v>
      </c>
      <c r="E3285" t="s">
        <v>45</v>
      </c>
      <c r="F3285" t="s">
        <v>50</v>
      </c>
      <c r="G3285">
        <v>13</v>
      </c>
      <c r="H3285">
        <v>50694</v>
      </c>
    </row>
    <row r="3286" spans="1:8">
      <c r="A3286">
        <v>3285</v>
      </c>
      <c r="B3286">
        <v>86</v>
      </c>
      <c r="C3286" t="s">
        <v>198</v>
      </c>
      <c r="D3286" t="s">
        <v>1413</v>
      </c>
      <c r="E3286" t="s">
        <v>45</v>
      </c>
      <c r="F3286" t="s">
        <v>51</v>
      </c>
      <c r="G3286">
        <v>10</v>
      </c>
      <c r="H3286">
        <v>50694</v>
      </c>
    </row>
    <row r="3287" spans="1:8">
      <c r="A3287">
        <v>3286</v>
      </c>
      <c r="B3287">
        <v>86</v>
      </c>
      <c r="C3287" t="s">
        <v>198</v>
      </c>
      <c r="D3287" t="s">
        <v>1413</v>
      </c>
      <c r="E3287" t="s">
        <v>45</v>
      </c>
      <c r="F3287" t="s">
        <v>52</v>
      </c>
      <c r="G3287">
        <v>26</v>
      </c>
      <c r="H3287">
        <v>50694</v>
      </c>
    </row>
    <row r="3288" spans="1:8">
      <c r="A3288">
        <v>3287</v>
      </c>
      <c r="B3288">
        <v>86</v>
      </c>
      <c r="C3288" t="s">
        <v>198</v>
      </c>
      <c r="D3288" t="s">
        <v>1413</v>
      </c>
      <c r="E3288" t="s">
        <v>45</v>
      </c>
      <c r="F3288" t="s">
        <v>1272</v>
      </c>
      <c r="G3288">
        <v>97</v>
      </c>
      <c r="H3288">
        <v>50694</v>
      </c>
    </row>
    <row r="3289" spans="1:8">
      <c r="A3289">
        <v>3288</v>
      </c>
      <c r="B3289">
        <v>86</v>
      </c>
      <c r="C3289" t="s">
        <v>198</v>
      </c>
      <c r="D3289" t="s">
        <v>3582</v>
      </c>
      <c r="E3289" t="s">
        <v>3706</v>
      </c>
      <c r="F3289" t="s">
        <v>249</v>
      </c>
      <c r="G3289">
        <v>1</v>
      </c>
      <c r="H3289">
        <v>17</v>
      </c>
    </row>
    <row r="3290" spans="1:8">
      <c r="A3290">
        <v>3289</v>
      </c>
      <c r="B3290">
        <v>86</v>
      </c>
      <c r="C3290" t="s">
        <v>198</v>
      </c>
      <c r="D3290" t="s">
        <v>3582</v>
      </c>
      <c r="E3290" t="s">
        <v>1280</v>
      </c>
      <c r="F3290" t="s">
        <v>49</v>
      </c>
      <c r="G3290">
        <v>1</v>
      </c>
      <c r="H3290">
        <v>17</v>
      </c>
    </row>
    <row r="3291" spans="1:8">
      <c r="A3291">
        <v>3290</v>
      </c>
      <c r="B3291">
        <v>86</v>
      </c>
      <c r="C3291" t="s">
        <v>198</v>
      </c>
      <c r="D3291" t="s">
        <v>3582</v>
      </c>
      <c r="E3291" t="s">
        <v>1280</v>
      </c>
      <c r="F3291" t="s">
        <v>50</v>
      </c>
      <c r="G3291">
        <v>1</v>
      </c>
      <c r="H3291">
        <v>17</v>
      </c>
    </row>
    <row r="3292" spans="1:8">
      <c r="A3292">
        <v>3291</v>
      </c>
      <c r="B3292">
        <v>86</v>
      </c>
      <c r="C3292" t="s">
        <v>198</v>
      </c>
      <c r="D3292" t="s">
        <v>3582</v>
      </c>
      <c r="E3292" t="s">
        <v>1280</v>
      </c>
      <c r="F3292" t="s">
        <v>1272</v>
      </c>
      <c r="G3292">
        <v>1</v>
      </c>
      <c r="H3292">
        <v>17</v>
      </c>
    </row>
    <row r="3293" spans="1:8">
      <c r="A3293">
        <v>3292</v>
      </c>
      <c r="B3293">
        <v>86</v>
      </c>
      <c r="C3293" t="s">
        <v>198</v>
      </c>
      <c r="D3293" t="s">
        <v>3582</v>
      </c>
      <c r="E3293" t="s">
        <v>1281</v>
      </c>
      <c r="F3293" t="s">
        <v>52</v>
      </c>
      <c r="G3293">
        <v>5</v>
      </c>
      <c r="H3293">
        <v>17</v>
      </c>
    </row>
    <row r="3294" spans="1:8">
      <c r="A3294">
        <v>3293</v>
      </c>
      <c r="B3294">
        <v>86</v>
      </c>
      <c r="C3294" t="s">
        <v>198</v>
      </c>
      <c r="D3294" t="s">
        <v>3582</v>
      </c>
      <c r="E3294" t="s">
        <v>1281</v>
      </c>
      <c r="F3294" t="s">
        <v>1272</v>
      </c>
      <c r="G3294">
        <v>8</v>
      </c>
      <c r="H3294">
        <v>17</v>
      </c>
    </row>
    <row r="3295" spans="1:8">
      <c r="A3295">
        <v>3294</v>
      </c>
      <c r="B3295">
        <v>86</v>
      </c>
      <c r="C3295" t="s">
        <v>198</v>
      </c>
      <c r="D3295" t="s">
        <v>3583</v>
      </c>
      <c r="E3295" t="s">
        <v>3706</v>
      </c>
      <c r="F3295" t="s">
        <v>249</v>
      </c>
      <c r="G3295">
        <v>1</v>
      </c>
      <c r="H3295">
        <v>12</v>
      </c>
    </row>
    <row r="3296" spans="1:8">
      <c r="A3296">
        <v>3295</v>
      </c>
      <c r="B3296">
        <v>86</v>
      </c>
      <c r="C3296" t="s">
        <v>198</v>
      </c>
      <c r="D3296" t="s">
        <v>3583</v>
      </c>
      <c r="E3296" t="s">
        <v>1280</v>
      </c>
      <c r="F3296" t="s">
        <v>48</v>
      </c>
      <c r="G3296">
        <v>1</v>
      </c>
      <c r="H3296">
        <v>12</v>
      </c>
    </row>
    <row r="3297" spans="1:8">
      <c r="A3297">
        <v>3296</v>
      </c>
      <c r="B3297">
        <v>86</v>
      </c>
      <c r="C3297" t="s">
        <v>198</v>
      </c>
      <c r="D3297" t="s">
        <v>3583</v>
      </c>
      <c r="E3297" t="s">
        <v>1280</v>
      </c>
      <c r="F3297" t="s">
        <v>49</v>
      </c>
      <c r="G3297">
        <v>1</v>
      </c>
      <c r="H3297">
        <v>12</v>
      </c>
    </row>
    <row r="3298" spans="1:8">
      <c r="A3298">
        <v>3297</v>
      </c>
      <c r="B3298">
        <v>86</v>
      </c>
      <c r="C3298" t="s">
        <v>198</v>
      </c>
      <c r="D3298" t="s">
        <v>3583</v>
      </c>
      <c r="E3298" t="s">
        <v>1280</v>
      </c>
      <c r="F3298" t="s">
        <v>1272</v>
      </c>
      <c r="G3298">
        <v>1</v>
      </c>
      <c r="H3298">
        <v>12</v>
      </c>
    </row>
    <row r="3299" spans="1:8">
      <c r="A3299">
        <v>3298</v>
      </c>
      <c r="B3299">
        <v>86</v>
      </c>
      <c r="C3299" t="s">
        <v>198</v>
      </c>
      <c r="D3299" t="s">
        <v>3583</v>
      </c>
      <c r="E3299" t="s">
        <v>1281</v>
      </c>
      <c r="F3299" t="s">
        <v>52</v>
      </c>
      <c r="G3299">
        <v>1</v>
      </c>
      <c r="H3299">
        <v>12</v>
      </c>
    </row>
    <row r="3300" spans="1:8">
      <c r="A3300">
        <v>3299</v>
      </c>
      <c r="B3300">
        <v>86</v>
      </c>
      <c r="C3300" t="s">
        <v>198</v>
      </c>
      <c r="D3300" t="s">
        <v>3583</v>
      </c>
      <c r="E3300" t="s">
        <v>1281</v>
      </c>
      <c r="F3300" t="s">
        <v>1272</v>
      </c>
      <c r="G3300">
        <v>7</v>
      </c>
      <c r="H3300">
        <v>12</v>
      </c>
    </row>
    <row r="3301" spans="1:8">
      <c r="A3301">
        <v>3300</v>
      </c>
      <c r="B3301">
        <v>86</v>
      </c>
      <c r="C3301" t="s">
        <v>198</v>
      </c>
      <c r="D3301" t="s">
        <v>3584</v>
      </c>
      <c r="E3301" t="s">
        <v>3706</v>
      </c>
      <c r="F3301" t="s">
        <v>249</v>
      </c>
      <c r="G3301">
        <v>1</v>
      </c>
      <c r="H3301">
        <v>30</v>
      </c>
    </row>
    <row r="3302" spans="1:8">
      <c r="A3302">
        <v>3301</v>
      </c>
      <c r="B3302">
        <v>86</v>
      </c>
      <c r="C3302" t="s">
        <v>198</v>
      </c>
      <c r="D3302" t="s">
        <v>3584</v>
      </c>
      <c r="E3302" t="s">
        <v>1280</v>
      </c>
      <c r="F3302" t="s">
        <v>48</v>
      </c>
      <c r="G3302">
        <v>1</v>
      </c>
      <c r="H3302">
        <v>30</v>
      </c>
    </row>
    <row r="3303" spans="1:8">
      <c r="A3303">
        <v>3302</v>
      </c>
      <c r="B3303">
        <v>86</v>
      </c>
      <c r="C3303" t="s">
        <v>198</v>
      </c>
      <c r="D3303" t="s">
        <v>3584</v>
      </c>
      <c r="E3303" t="s">
        <v>1280</v>
      </c>
      <c r="F3303" t="s">
        <v>49</v>
      </c>
      <c r="G3303">
        <v>2</v>
      </c>
      <c r="H3303">
        <v>30</v>
      </c>
    </row>
    <row r="3304" spans="1:8">
      <c r="A3304">
        <v>3303</v>
      </c>
      <c r="B3304">
        <v>86</v>
      </c>
      <c r="C3304" t="s">
        <v>198</v>
      </c>
      <c r="D3304" t="s">
        <v>3584</v>
      </c>
      <c r="E3304" t="s">
        <v>1280</v>
      </c>
      <c r="F3304" t="s">
        <v>50</v>
      </c>
      <c r="G3304">
        <v>4</v>
      </c>
      <c r="H3304">
        <v>30</v>
      </c>
    </row>
    <row r="3305" spans="1:8">
      <c r="A3305">
        <v>3304</v>
      </c>
      <c r="B3305">
        <v>86</v>
      </c>
      <c r="C3305" t="s">
        <v>198</v>
      </c>
      <c r="D3305" t="s">
        <v>3584</v>
      </c>
      <c r="E3305" t="s">
        <v>1280</v>
      </c>
      <c r="F3305" t="s">
        <v>51</v>
      </c>
      <c r="G3305">
        <v>1</v>
      </c>
      <c r="H3305">
        <v>30</v>
      </c>
    </row>
    <row r="3306" spans="1:8">
      <c r="A3306">
        <v>3305</v>
      </c>
      <c r="B3306">
        <v>86</v>
      </c>
      <c r="C3306" t="s">
        <v>198</v>
      </c>
      <c r="D3306" t="s">
        <v>3584</v>
      </c>
      <c r="E3306" t="s">
        <v>1280</v>
      </c>
      <c r="F3306" t="s">
        <v>52</v>
      </c>
      <c r="G3306">
        <v>2</v>
      </c>
      <c r="H3306">
        <v>30</v>
      </c>
    </row>
    <row r="3307" spans="1:8">
      <c r="A3307">
        <v>3306</v>
      </c>
      <c r="B3307">
        <v>86</v>
      </c>
      <c r="C3307" t="s">
        <v>198</v>
      </c>
      <c r="D3307" t="s">
        <v>3584</v>
      </c>
      <c r="E3307" t="s">
        <v>1280</v>
      </c>
      <c r="F3307" t="s">
        <v>1272</v>
      </c>
      <c r="G3307">
        <v>3</v>
      </c>
      <c r="H3307">
        <v>30</v>
      </c>
    </row>
    <row r="3308" spans="1:8">
      <c r="A3308">
        <v>3307</v>
      </c>
      <c r="B3308">
        <v>86</v>
      </c>
      <c r="C3308" t="s">
        <v>198</v>
      </c>
      <c r="D3308" t="s">
        <v>3584</v>
      </c>
      <c r="E3308" t="s">
        <v>1281</v>
      </c>
      <c r="F3308" t="s">
        <v>52</v>
      </c>
      <c r="G3308">
        <v>2</v>
      </c>
      <c r="H3308">
        <v>30</v>
      </c>
    </row>
    <row r="3309" spans="1:8">
      <c r="A3309">
        <v>3308</v>
      </c>
      <c r="B3309">
        <v>86</v>
      </c>
      <c r="C3309" t="s">
        <v>198</v>
      </c>
      <c r="D3309" t="s">
        <v>3584</v>
      </c>
      <c r="E3309" t="s">
        <v>1281</v>
      </c>
      <c r="F3309" t="s">
        <v>1272</v>
      </c>
      <c r="G3309">
        <v>12</v>
      </c>
      <c r="H3309">
        <v>30</v>
      </c>
    </row>
    <row r="3310" spans="1:8">
      <c r="A3310">
        <v>3309</v>
      </c>
      <c r="B3310">
        <v>86</v>
      </c>
      <c r="C3310" t="s">
        <v>198</v>
      </c>
      <c r="D3310" t="s">
        <v>3584</v>
      </c>
      <c r="E3310" t="s">
        <v>45</v>
      </c>
      <c r="F3310" t="s">
        <v>49</v>
      </c>
      <c r="G3310">
        <v>1</v>
      </c>
      <c r="H3310">
        <v>30</v>
      </c>
    </row>
    <row r="3311" spans="1:8">
      <c r="A3311">
        <v>3310</v>
      </c>
      <c r="B3311">
        <v>86</v>
      </c>
      <c r="C3311" t="s">
        <v>198</v>
      </c>
      <c r="D3311" t="s">
        <v>3584</v>
      </c>
      <c r="E3311" t="s">
        <v>45</v>
      </c>
      <c r="F3311" t="s">
        <v>1272</v>
      </c>
      <c r="G3311">
        <v>1</v>
      </c>
      <c r="H3311">
        <v>30</v>
      </c>
    </row>
    <row r="3312" spans="1:8">
      <c r="A3312">
        <v>3311</v>
      </c>
      <c r="B3312">
        <v>86</v>
      </c>
      <c r="C3312" t="s">
        <v>198</v>
      </c>
      <c r="D3312" t="s">
        <v>3585</v>
      </c>
      <c r="E3312" t="s">
        <v>3706</v>
      </c>
      <c r="F3312" t="s">
        <v>249</v>
      </c>
      <c r="G3312">
        <v>682</v>
      </c>
      <c r="H3312">
        <v>10220</v>
      </c>
    </row>
    <row r="3313" spans="1:8">
      <c r="A3313">
        <v>3312</v>
      </c>
      <c r="B3313">
        <v>86</v>
      </c>
      <c r="C3313" t="s">
        <v>198</v>
      </c>
      <c r="D3313" t="s">
        <v>3585</v>
      </c>
      <c r="E3313" t="s">
        <v>3706</v>
      </c>
      <c r="F3313" t="s">
        <v>48</v>
      </c>
      <c r="G3313">
        <v>1</v>
      </c>
      <c r="H3313">
        <v>10220</v>
      </c>
    </row>
    <row r="3314" spans="1:8">
      <c r="A3314">
        <v>3313</v>
      </c>
      <c r="B3314">
        <v>86</v>
      </c>
      <c r="C3314" t="s">
        <v>198</v>
      </c>
      <c r="D3314" t="s">
        <v>3585</v>
      </c>
      <c r="E3314" t="s">
        <v>3706</v>
      </c>
      <c r="F3314" t="s">
        <v>49</v>
      </c>
      <c r="G3314">
        <v>25</v>
      </c>
      <c r="H3314">
        <v>10220</v>
      </c>
    </row>
    <row r="3315" spans="1:8">
      <c r="A3315">
        <v>3314</v>
      </c>
      <c r="B3315">
        <v>86</v>
      </c>
      <c r="C3315" t="s">
        <v>198</v>
      </c>
      <c r="D3315" t="s">
        <v>3585</v>
      </c>
      <c r="E3315" t="s">
        <v>3706</v>
      </c>
      <c r="F3315" t="s">
        <v>50</v>
      </c>
      <c r="G3315">
        <v>107</v>
      </c>
      <c r="H3315">
        <v>10220</v>
      </c>
    </row>
    <row r="3316" spans="1:8">
      <c r="A3316">
        <v>3315</v>
      </c>
      <c r="B3316">
        <v>86</v>
      </c>
      <c r="C3316" t="s">
        <v>198</v>
      </c>
      <c r="D3316" t="s">
        <v>3585</v>
      </c>
      <c r="E3316" t="s">
        <v>3706</v>
      </c>
      <c r="F3316" t="s">
        <v>51</v>
      </c>
      <c r="G3316">
        <v>48</v>
      </c>
      <c r="H3316">
        <v>10220</v>
      </c>
    </row>
    <row r="3317" spans="1:8">
      <c r="A3317">
        <v>3316</v>
      </c>
      <c r="B3317">
        <v>86</v>
      </c>
      <c r="C3317" t="s">
        <v>198</v>
      </c>
      <c r="D3317" t="s">
        <v>3585</v>
      </c>
      <c r="E3317" t="s">
        <v>3706</v>
      </c>
      <c r="F3317" t="s">
        <v>52</v>
      </c>
      <c r="G3317">
        <v>18</v>
      </c>
      <c r="H3317">
        <v>10220</v>
      </c>
    </row>
    <row r="3318" spans="1:8">
      <c r="A3318">
        <v>3317</v>
      </c>
      <c r="B3318">
        <v>86</v>
      </c>
      <c r="C3318" t="s">
        <v>198</v>
      </c>
      <c r="D3318" t="s">
        <v>3585</v>
      </c>
      <c r="E3318" t="s">
        <v>3706</v>
      </c>
      <c r="F3318" t="s">
        <v>1272</v>
      </c>
      <c r="G3318">
        <v>13</v>
      </c>
      <c r="H3318">
        <v>10220</v>
      </c>
    </row>
    <row r="3319" spans="1:8">
      <c r="A3319">
        <v>3318</v>
      </c>
      <c r="B3319">
        <v>86</v>
      </c>
      <c r="C3319" t="s">
        <v>198</v>
      </c>
      <c r="D3319" t="s">
        <v>3585</v>
      </c>
      <c r="E3319" t="s">
        <v>1280</v>
      </c>
      <c r="F3319" t="s">
        <v>48</v>
      </c>
      <c r="G3319">
        <v>292</v>
      </c>
      <c r="H3319">
        <v>10220</v>
      </c>
    </row>
    <row r="3320" spans="1:8">
      <c r="A3320">
        <v>3319</v>
      </c>
      <c r="B3320">
        <v>86</v>
      </c>
      <c r="C3320" t="s">
        <v>198</v>
      </c>
      <c r="D3320" t="s">
        <v>3585</v>
      </c>
      <c r="E3320" t="s">
        <v>1280</v>
      </c>
      <c r="F3320" t="s">
        <v>49</v>
      </c>
      <c r="G3320">
        <v>904</v>
      </c>
      <c r="H3320">
        <v>10220</v>
      </c>
    </row>
    <row r="3321" spans="1:8">
      <c r="A3321">
        <v>3320</v>
      </c>
      <c r="B3321">
        <v>86</v>
      </c>
      <c r="C3321" t="s">
        <v>198</v>
      </c>
      <c r="D3321" t="s">
        <v>3585</v>
      </c>
      <c r="E3321" t="s">
        <v>1280</v>
      </c>
      <c r="F3321" t="s">
        <v>50</v>
      </c>
      <c r="G3321">
        <v>792</v>
      </c>
      <c r="H3321">
        <v>10220</v>
      </c>
    </row>
    <row r="3322" spans="1:8">
      <c r="A3322">
        <v>3321</v>
      </c>
      <c r="B3322">
        <v>86</v>
      </c>
      <c r="C3322" t="s">
        <v>198</v>
      </c>
      <c r="D3322" t="s">
        <v>3585</v>
      </c>
      <c r="E3322" t="s">
        <v>1280</v>
      </c>
      <c r="F3322" t="s">
        <v>51</v>
      </c>
      <c r="G3322">
        <v>282</v>
      </c>
      <c r="H3322">
        <v>10220</v>
      </c>
    </row>
    <row r="3323" spans="1:8">
      <c r="A3323">
        <v>3322</v>
      </c>
      <c r="B3323">
        <v>86</v>
      </c>
      <c r="C3323" t="s">
        <v>198</v>
      </c>
      <c r="D3323" t="s">
        <v>3585</v>
      </c>
      <c r="E3323" t="s">
        <v>1280</v>
      </c>
      <c r="F3323" t="s">
        <v>52</v>
      </c>
      <c r="G3323">
        <v>518</v>
      </c>
      <c r="H3323">
        <v>10220</v>
      </c>
    </row>
    <row r="3324" spans="1:8">
      <c r="A3324">
        <v>3323</v>
      </c>
      <c r="B3324">
        <v>86</v>
      </c>
      <c r="C3324" t="s">
        <v>198</v>
      </c>
      <c r="D3324" t="s">
        <v>3585</v>
      </c>
      <c r="E3324" t="s">
        <v>1280</v>
      </c>
      <c r="F3324" t="s">
        <v>1272</v>
      </c>
      <c r="G3324">
        <v>364</v>
      </c>
      <c r="H3324">
        <v>10220</v>
      </c>
    </row>
    <row r="3325" spans="1:8">
      <c r="A3325">
        <v>3324</v>
      </c>
      <c r="B3325">
        <v>86</v>
      </c>
      <c r="C3325" t="s">
        <v>198</v>
      </c>
      <c r="D3325" t="s">
        <v>3585</v>
      </c>
      <c r="E3325" t="s">
        <v>1281</v>
      </c>
      <c r="F3325" t="s">
        <v>48</v>
      </c>
      <c r="G3325">
        <v>26</v>
      </c>
      <c r="H3325">
        <v>10220</v>
      </c>
    </row>
    <row r="3326" spans="1:8">
      <c r="A3326">
        <v>3325</v>
      </c>
      <c r="B3326">
        <v>86</v>
      </c>
      <c r="C3326" t="s">
        <v>198</v>
      </c>
      <c r="D3326" t="s">
        <v>3585</v>
      </c>
      <c r="E3326" t="s">
        <v>1281</v>
      </c>
      <c r="F3326" t="s">
        <v>49</v>
      </c>
      <c r="G3326">
        <v>48</v>
      </c>
      <c r="H3326">
        <v>10220</v>
      </c>
    </row>
    <row r="3327" spans="1:8">
      <c r="A3327">
        <v>3326</v>
      </c>
      <c r="B3327">
        <v>86</v>
      </c>
      <c r="C3327" t="s">
        <v>198</v>
      </c>
      <c r="D3327" t="s">
        <v>3585</v>
      </c>
      <c r="E3327" t="s">
        <v>1281</v>
      </c>
      <c r="F3327" t="s">
        <v>50</v>
      </c>
      <c r="G3327">
        <v>74</v>
      </c>
      <c r="H3327">
        <v>10220</v>
      </c>
    </row>
    <row r="3328" spans="1:8">
      <c r="A3328">
        <v>3327</v>
      </c>
      <c r="B3328">
        <v>86</v>
      </c>
      <c r="C3328" t="s">
        <v>198</v>
      </c>
      <c r="D3328" t="s">
        <v>3585</v>
      </c>
      <c r="E3328" t="s">
        <v>1281</v>
      </c>
      <c r="F3328" t="s">
        <v>51</v>
      </c>
      <c r="G3328">
        <v>117</v>
      </c>
      <c r="H3328">
        <v>10220</v>
      </c>
    </row>
    <row r="3329" spans="1:8">
      <c r="A3329">
        <v>3328</v>
      </c>
      <c r="B3329">
        <v>86</v>
      </c>
      <c r="C3329" t="s">
        <v>198</v>
      </c>
      <c r="D3329" t="s">
        <v>3585</v>
      </c>
      <c r="E3329" t="s">
        <v>1281</v>
      </c>
      <c r="F3329" t="s">
        <v>52</v>
      </c>
      <c r="G3329">
        <v>983</v>
      </c>
      <c r="H3329">
        <v>10220</v>
      </c>
    </row>
    <row r="3330" spans="1:8">
      <c r="A3330">
        <v>3329</v>
      </c>
      <c r="B3330">
        <v>86</v>
      </c>
      <c r="C3330" t="s">
        <v>198</v>
      </c>
      <c r="D3330" t="s">
        <v>3585</v>
      </c>
      <c r="E3330" t="s">
        <v>1281</v>
      </c>
      <c r="F3330" t="s">
        <v>1272</v>
      </c>
      <c r="G3330">
        <v>4857</v>
      </c>
      <c r="H3330">
        <v>10220</v>
      </c>
    </row>
    <row r="3331" spans="1:8">
      <c r="A3331">
        <v>3330</v>
      </c>
      <c r="B3331">
        <v>86</v>
      </c>
      <c r="C3331" t="s">
        <v>198</v>
      </c>
      <c r="D3331" t="s">
        <v>3585</v>
      </c>
      <c r="E3331" t="s">
        <v>45</v>
      </c>
      <c r="F3331" t="s">
        <v>48</v>
      </c>
      <c r="G3331">
        <v>27</v>
      </c>
      <c r="H3331">
        <v>10220</v>
      </c>
    </row>
    <row r="3332" spans="1:8">
      <c r="A3332">
        <v>3331</v>
      </c>
      <c r="B3332">
        <v>86</v>
      </c>
      <c r="C3332" t="s">
        <v>198</v>
      </c>
      <c r="D3332" t="s">
        <v>3585</v>
      </c>
      <c r="E3332" t="s">
        <v>45</v>
      </c>
      <c r="F3332" t="s">
        <v>49</v>
      </c>
      <c r="G3332">
        <v>5</v>
      </c>
      <c r="H3332">
        <v>10220</v>
      </c>
    </row>
    <row r="3333" spans="1:8">
      <c r="A3333">
        <v>3332</v>
      </c>
      <c r="B3333">
        <v>86</v>
      </c>
      <c r="C3333" t="s">
        <v>198</v>
      </c>
      <c r="D3333" t="s">
        <v>3585</v>
      </c>
      <c r="E3333" t="s">
        <v>45</v>
      </c>
      <c r="F3333" t="s">
        <v>52</v>
      </c>
      <c r="G3333">
        <v>7</v>
      </c>
      <c r="H3333">
        <v>10220</v>
      </c>
    </row>
    <row r="3334" spans="1:8">
      <c r="A3334">
        <v>3333</v>
      </c>
      <c r="B3334">
        <v>86</v>
      </c>
      <c r="C3334" t="s">
        <v>198</v>
      </c>
      <c r="D3334" t="s">
        <v>3585</v>
      </c>
      <c r="E3334" t="s">
        <v>45</v>
      </c>
      <c r="F3334" t="s">
        <v>1272</v>
      </c>
      <c r="G3334">
        <v>30</v>
      </c>
      <c r="H3334">
        <v>10220</v>
      </c>
    </row>
    <row r="3335" spans="1:8">
      <c r="A3335">
        <v>3334</v>
      </c>
      <c r="B3335">
        <v>86</v>
      </c>
      <c r="C3335" t="s">
        <v>198</v>
      </c>
      <c r="D3335" t="s">
        <v>3586</v>
      </c>
      <c r="E3335" t="s">
        <v>3706</v>
      </c>
      <c r="F3335" t="s">
        <v>249</v>
      </c>
      <c r="G3335">
        <v>16513</v>
      </c>
      <c r="H3335">
        <v>216642</v>
      </c>
    </row>
    <row r="3336" spans="1:8">
      <c r="A3336">
        <v>3335</v>
      </c>
      <c r="B3336">
        <v>86</v>
      </c>
      <c r="C3336" t="s">
        <v>198</v>
      </c>
      <c r="D3336" t="s">
        <v>3586</v>
      </c>
      <c r="E3336" t="s">
        <v>3706</v>
      </c>
      <c r="F3336" t="s">
        <v>48</v>
      </c>
      <c r="G3336">
        <v>49</v>
      </c>
      <c r="H3336">
        <v>216642</v>
      </c>
    </row>
    <row r="3337" spans="1:8">
      <c r="A3337">
        <v>3336</v>
      </c>
      <c r="B3337">
        <v>86</v>
      </c>
      <c r="C3337" t="s">
        <v>198</v>
      </c>
      <c r="D3337" t="s">
        <v>3586</v>
      </c>
      <c r="E3337" t="s">
        <v>3706</v>
      </c>
      <c r="F3337" t="s">
        <v>49</v>
      </c>
      <c r="G3337">
        <v>468</v>
      </c>
      <c r="H3337">
        <v>216642</v>
      </c>
    </row>
    <row r="3338" spans="1:8">
      <c r="A3338">
        <v>3337</v>
      </c>
      <c r="B3338">
        <v>86</v>
      </c>
      <c r="C3338" t="s">
        <v>198</v>
      </c>
      <c r="D3338" t="s">
        <v>3586</v>
      </c>
      <c r="E3338" t="s">
        <v>3706</v>
      </c>
      <c r="F3338" t="s">
        <v>50</v>
      </c>
      <c r="G3338">
        <v>1231</v>
      </c>
      <c r="H3338">
        <v>216642</v>
      </c>
    </row>
    <row r="3339" spans="1:8">
      <c r="A3339">
        <v>3338</v>
      </c>
      <c r="B3339">
        <v>86</v>
      </c>
      <c r="C3339" t="s">
        <v>198</v>
      </c>
      <c r="D3339" t="s">
        <v>3586</v>
      </c>
      <c r="E3339" t="s">
        <v>3706</v>
      </c>
      <c r="F3339" t="s">
        <v>51</v>
      </c>
      <c r="G3339">
        <v>488</v>
      </c>
      <c r="H3339">
        <v>216642</v>
      </c>
    </row>
    <row r="3340" spans="1:8">
      <c r="A3340">
        <v>3339</v>
      </c>
      <c r="B3340">
        <v>86</v>
      </c>
      <c r="C3340" t="s">
        <v>198</v>
      </c>
      <c r="D3340" t="s">
        <v>3586</v>
      </c>
      <c r="E3340" t="s">
        <v>3706</v>
      </c>
      <c r="F3340" t="s">
        <v>52</v>
      </c>
      <c r="G3340">
        <v>306</v>
      </c>
      <c r="H3340">
        <v>216642</v>
      </c>
    </row>
    <row r="3341" spans="1:8">
      <c r="A3341">
        <v>3340</v>
      </c>
      <c r="B3341">
        <v>86</v>
      </c>
      <c r="C3341" t="s">
        <v>198</v>
      </c>
      <c r="D3341" t="s">
        <v>3586</v>
      </c>
      <c r="E3341" t="s">
        <v>3706</v>
      </c>
      <c r="F3341" t="s">
        <v>1272</v>
      </c>
      <c r="G3341">
        <v>571</v>
      </c>
      <c r="H3341">
        <v>216642</v>
      </c>
    </row>
    <row r="3342" spans="1:8">
      <c r="A3342">
        <v>3341</v>
      </c>
      <c r="B3342">
        <v>86</v>
      </c>
      <c r="C3342" t="s">
        <v>198</v>
      </c>
      <c r="D3342" t="s">
        <v>3586</v>
      </c>
      <c r="E3342" t="s">
        <v>1280</v>
      </c>
      <c r="F3342" t="s">
        <v>48</v>
      </c>
      <c r="G3342">
        <v>6265</v>
      </c>
      <c r="H3342">
        <v>216642</v>
      </c>
    </row>
    <row r="3343" spans="1:8">
      <c r="A3343">
        <v>3342</v>
      </c>
      <c r="B3343">
        <v>86</v>
      </c>
      <c r="C3343" t="s">
        <v>198</v>
      </c>
      <c r="D3343" t="s">
        <v>3586</v>
      </c>
      <c r="E3343" t="s">
        <v>1280</v>
      </c>
      <c r="F3343" t="s">
        <v>49</v>
      </c>
      <c r="G3343">
        <v>18480</v>
      </c>
      <c r="H3343">
        <v>216642</v>
      </c>
    </row>
    <row r="3344" spans="1:8">
      <c r="A3344">
        <v>3343</v>
      </c>
      <c r="B3344">
        <v>86</v>
      </c>
      <c r="C3344" t="s">
        <v>198</v>
      </c>
      <c r="D3344" t="s">
        <v>3586</v>
      </c>
      <c r="E3344" t="s">
        <v>1280</v>
      </c>
      <c r="F3344" t="s">
        <v>50</v>
      </c>
      <c r="G3344">
        <v>15026</v>
      </c>
      <c r="H3344">
        <v>216642</v>
      </c>
    </row>
    <row r="3345" spans="1:8">
      <c r="A3345">
        <v>3344</v>
      </c>
      <c r="B3345">
        <v>86</v>
      </c>
      <c r="C3345" t="s">
        <v>198</v>
      </c>
      <c r="D3345" t="s">
        <v>3586</v>
      </c>
      <c r="E3345" t="s">
        <v>1280</v>
      </c>
      <c r="F3345" t="s">
        <v>51</v>
      </c>
      <c r="G3345">
        <v>5835</v>
      </c>
      <c r="H3345">
        <v>216642</v>
      </c>
    </row>
    <row r="3346" spans="1:8">
      <c r="A3346">
        <v>3345</v>
      </c>
      <c r="B3346">
        <v>86</v>
      </c>
      <c r="C3346" t="s">
        <v>198</v>
      </c>
      <c r="D3346" t="s">
        <v>3586</v>
      </c>
      <c r="E3346" t="s">
        <v>1280</v>
      </c>
      <c r="F3346" t="s">
        <v>52</v>
      </c>
      <c r="G3346">
        <v>8149</v>
      </c>
      <c r="H3346">
        <v>216642</v>
      </c>
    </row>
    <row r="3347" spans="1:8">
      <c r="A3347">
        <v>3346</v>
      </c>
      <c r="B3347">
        <v>86</v>
      </c>
      <c r="C3347" t="s">
        <v>198</v>
      </c>
      <c r="D3347" t="s">
        <v>3586</v>
      </c>
      <c r="E3347" t="s">
        <v>1280</v>
      </c>
      <c r="F3347" t="s">
        <v>1272</v>
      </c>
      <c r="G3347">
        <v>6254</v>
      </c>
      <c r="H3347">
        <v>216642</v>
      </c>
    </row>
    <row r="3348" spans="1:8">
      <c r="A3348">
        <v>3347</v>
      </c>
      <c r="B3348">
        <v>86</v>
      </c>
      <c r="C3348" t="s">
        <v>198</v>
      </c>
      <c r="D3348" t="s">
        <v>3586</v>
      </c>
      <c r="E3348" t="s">
        <v>1281</v>
      </c>
      <c r="F3348" t="s">
        <v>48</v>
      </c>
      <c r="G3348">
        <v>648</v>
      </c>
      <c r="H3348">
        <v>216642</v>
      </c>
    </row>
    <row r="3349" spans="1:8">
      <c r="A3349">
        <v>3348</v>
      </c>
      <c r="B3349">
        <v>86</v>
      </c>
      <c r="C3349" t="s">
        <v>198</v>
      </c>
      <c r="D3349" t="s">
        <v>3586</v>
      </c>
      <c r="E3349" t="s">
        <v>1281</v>
      </c>
      <c r="F3349" t="s">
        <v>49</v>
      </c>
      <c r="G3349">
        <v>776</v>
      </c>
      <c r="H3349">
        <v>216642</v>
      </c>
    </row>
    <row r="3350" spans="1:8">
      <c r="A3350">
        <v>3349</v>
      </c>
      <c r="B3350">
        <v>86</v>
      </c>
      <c r="C3350" t="s">
        <v>198</v>
      </c>
      <c r="D3350" t="s">
        <v>3586</v>
      </c>
      <c r="E3350" t="s">
        <v>1281</v>
      </c>
      <c r="F3350" t="s">
        <v>50</v>
      </c>
      <c r="G3350">
        <v>2032</v>
      </c>
      <c r="H3350">
        <v>216642</v>
      </c>
    </row>
    <row r="3351" spans="1:8">
      <c r="A3351">
        <v>3350</v>
      </c>
      <c r="B3351">
        <v>86</v>
      </c>
      <c r="C3351" t="s">
        <v>198</v>
      </c>
      <c r="D3351" t="s">
        <v>3586</v>
      </c>
      <c r="E3351" t="s">
        <v>1281</v>
      </c>
      <c r="F3351" t="s">
        <v>51</v>
      </c>
      <c r="G3351">
        <v>2840</v>
      </c>
      <c r="H3351">
        <v>216642</v>
      </c>
    </row>
    <row r="3352" spans="1:8">
      <c r="A3352">
        <v>3351</v>
      </c>
      <c r="B3352">
        <v>86</v>
      </c>
      <c r="C3352" t="s">
        <v>198</v>
      </c>
      <c r="D3352" t="s">
        <v>3586</v>
      </c>
      <c r="E3352" t="s">
        <v>1281</v>
      </c>
      <c r="F3352" t="s">
        <v>52</v>
      </c>
      <c r="G3352">
        <v>20812</v>
      </c>
      <c r="H3352">
        <v>216642</v>
      </c>
    </row>
    <row r="3353" spans="1:8">
      <c r="A3353">
        <v>3352</v>
      </c>
      <c r="B3353">
        <v>86</v>
      </c>
      <c r="C3353" t="s">
        <v>198</v>
      </c>
      <c r="D3353" t="s">
        <v>3586</v>
      </c>
      <c r="E3353" t="s">
        <v>1281</v>
      </c>
      <c r="F3353" t="s">
        <v>1272</v>
      </c>
      <c r="G3353">
        <v>108978</v>
      </c>
      <c r="H3353">
        <v>216642</v>
      </c>
    </row>
    <row r="3354" spans="1:8">
      <c r="A3354">
        <v>3353</v>
      </c>
      <c r="B3354">
        <v>86</v>
      </c>
      <c r="C3354" t="s">
        <v>198</v>
      </c>
      <c r="D3354" t="s">
        <v>3586</v>
      </c>
      <c r="E3354" t="s">
        <v>45</v>
      </c>
      <c r="F3354" t="s">
        <v>48</v>
      </c>
      <c r="G3354">
        <v>404</v>
      </c>
      <c r="H3354">
        <v>216642</v>
      </c>
    </row>
    <row r="3355" spans="1:8">
      <c r="A3355">
        <v>3354</v>
      </c>
      <c r="B3355">
        <v>86</v>
      </c>
      <c r="C3355" t="s">
        <v>198</v>
      </c>
      <c r="D3355" t="s">
        <v>3586</v>
      </c>
      <c r="E3355" t="s">
        <v>45</v>
      </c>
      <c r="F3355" t="s">
        <v>49</v>
      </c>
      <c r="G3355">
        <v>56</v>
      </c>
      <c r="H3355">
        <v>216642</v>
      </c>
    </row>
    <row r="3356" spans="1:8">
      <c r="A3356">
        <v>3355</v>
      </c>
      <c r="B3356">
        <v>86</v>
      </c>
      <c r="C3356" t="s">
        <v>198</v>
      </c>
      <c r="D3356" t="s">
        <v>3586</v>
      </c>
      <c r="E3356" t="s">
        <v>45</v>
      </c>
      <c r="F3356" t="s">
        <v>50</v>
      </c>
      <c r="G3356">
        <v>34</v>
      </c>
      <c r="H3356">
        <v>216642</v>
      </c>
    </row>
    <row r="3357" spans="1:8">
      <c r="A3357">
        <v>3356</v>
      </c>
      <c r="B3357">
        <v>86</v>
      </c>
      <c r="C3357" t="s">
        <v>198</v>
      </c>
      <c r="D3357" t="s">
        <v>3586</v>
      </c>
      <c r="E3357" t="s">
        <v>45</v>
      </c>
      <c r="F3357" t="s">
        <v>51</v>
      </c>
      <c r="G3357">
        <v>18</v>
      </c>
      <c r="H3357">
        <v>216642</v>
      </c>
    </row>
    <row r="3358" spans="1:8">
      <c r="A3358">
        <v>3357</v>
      </c>
      <c r="B3358">
        <v>86</v>
      </c>
      <c r="C3358" t="s">
        <v>198</v>
      </c>
      <c r="D3358" t="s">
        <v>3586</v>
      </c>
      <c r="E3358" t="s">
        <v>45</v>
      </c>
      <c r="F3358" t="s">
        <v>52</v>
      </c>
      <c r="G3358">
        <v>82</v>
      </c>
      <c r="H3358">
        <v>216642</v>
      </c>
    </row>
    <row r="3359" spans="1:8">
      <c r="A3359">
        <v>3358</v>
      </c>
      <c r="B3359">
        <v>86</v>
      </c>
      <c r="C3359" t="s">
        <v>198</v>
      </c>
      <c r="D3359" t="s">
        <v>3586</v>
      </c>
      <c r="E3359" t="s">
        <v>45</v>
      </c>
      <c r="F3359" t="s">
        <v>1272</v>
      </c>
      <c r="G3359">
        <v>327</v>
      </c>
      <c r="H3359">
        <v>216642</v>
      </c>
    </row>
    <row r="3360" spans="1:8">
      <c r="A3360">
        <v>3359</v>
      </c>
      <c r="B3360">
        <v>86</v>
      </c>
      <c r="C3360" t="s">
        <v>198</v>
      </c>
      <c r="D3360" t="s">
        <v>45</v>
      </c>
      <c r="E3360" t="s">
        <v>3706</v>
      </c>
      <c r="F3360" t="s">
        <v>249</v>
      </c>
      <c r="G3360">
        <v>368</v>
      </c>
    </row>
    <row r="3361" spans="1:7">
      <c r="A3361">
        <v>3360</v>
      </c>
      <c r="B3361">
        <v>86</v>
      </c>
      <c r="C3361" t="s">
        <v>198</v>
      </c>
      <c r="D3361" t="s">
        <v>45</v>
      </c>
      <c r="E3361" t="s">
        <v>3706</v>
      </c>
      <c r="F3361" t="s">
        <v>48</v>
      </c>
      <c r="G3361">
        <v>1</v>
      </c>
    </row>
    <row r="3362" spans="1:7">
      <c r="A3362">
        <v>3361</v>
      </c>
      <c r="B3362">
        <v>86</v>
      </c>
      <c r="C3362" t="s">
        <v>198</v>
      </c>
      <c r="D3362" t="s">
        <v>45</v>
      </c>
      <c r="E3362" t="s">
        <v>3706</v>
      </c>
      <c r="F3362" t="s">
        <v>49</v>
      </c>
      <c r="G3362">
        <v>1</v>
      </c>
    </row>
    <row r="3363" spans="1:7">
      <c r="A3363">
        <v>3362</v>
      </c>
      <c r="B3363">
        <v>86</v>
      </c>
      <c r="C3363" t="s">
        <v>198</v>
      </c>
      <c r="D3363" t="s">
        <v>45</v>
      </c>
      <c r="E3363" t="s">
        <v>3706</v>
      </c>
      <c r="F3363" t="s">
        <v>50</v>
      </c>
      <c r="G3363">
        <v>7</v>
      </c>
    </row>
    <row r="3364" spans="1:7">
      <c r="A3364">
        <v>3363</v>
      </c>
      <c r="B3364">
        <v>86</v>
      </c>
      <c r="C3364" t="s">
        <v>198</v>
      </c>
      <c r="D3364" t="s">
        <v>45</v>
      </c>
      <c r="E3364" t="s">
        <v>3706</v>
      </c>
      <c r="F3364" t="s">
        <v>51</v>
      </c>
      <c r="G3364">
        <v>7</v>
      </c>
    </row>
    <row r="3365" spans="1:7">
      <c r="A3365">
        <v>3364</v>
      </c>
      <c r="B3365">
        <v>86</v>
      </c>
      <c r="C3365" t="s">
        <v>198</v>
      </c>
      <c r="D3365" t="s">
        <v>45</v>
      </c>
      <c r="E3365" t="s">
        <v>3706</v>
      </c>
      <c r="F3365" t="s">
        <v>52</v>
      </c>
      <c r="G3365">
        <v>1353</v>
      </c>
    </row>
    <row r="3366" spans="1:7">
      <c r="A3366">
        <v>3365</v>
      </c>
      <c r="B3366">
        <v>86</v>
      </c>
      <c r="C3366" t="s">
        <v>198</v>
      </c>
      <c r="D3366" t="s">
        <v>45</v>
      </c>
      <c r="E3366" t="s">
        <v>3706</v>
      </c>
      <c r="F3366" t="s">
        <v>1272</v>
      </c>
      <c r="G3366">
        <v>330</v>
      </c>
    </row>
    <row r="3367" spans="1:7">
      <c r="A3367">
        <v>3366</v>
      </c>
      <c r="B3367">
        <v>86</v>
      </c>
      <c r="C3367" t="s">
        <v>198</v>
      </c>
      <c r="D3367" t="s">
        <v>45</v>
      </c>
      <c r="E3367" t="s">
        <v>1280</v>
      </c>
      <c r="F3367" t="s">
        <v>48</v>
      </c>
      <c r="G3367">
        <v>50</v>
      </c>
    </row>
    <row r="3368" spans="1:7">
      <c r="A3368">
        <v>3367</v>
      </c>
      <c r="B3368">
        <v>86</v>
      </c>
      <c r="C3368" t="s">
        <v>198</v>
      </c>
      <c r="D3368" t="s">
        <v>45</v>
      </c>
      <c r="E3368" t="s">
        <v>1280</v>
      </c>
      <c r="F3368" t="s">
        <v>49</v>
      </c>
      <c r="G3368">
        <v>160</v>
      </c>
    </row>
    <row r="3369" spans="1:7">
      <c r="A3369">
        <v>3368</v>
      </c>
      <c r="B3369">
        <v>86</v>
      </c>
      <c r="C3369" t="s">
        <v>198</v>
      </c>
      <c r="D3369" t="s">
        <v>45</v>
      </c>
      <c r="E3369" t="s">
        <v>1280</v>
      </c>
      <c r="F3369" t="s">
        <v>50</v>
      </c>
      <c r="G3369">
        <v>127</v>
      </c>
    </row>
    <row r="3370" spans="1:7">
      <c r="A3370">
        <v>3369</v>
      </c>
      <c r="B3370">
        <v>86</v>
      </c>
      <c r="C3370" t="s">
        <v>198</v>
      </c>
      <c r="D3370" t="s">
        <v>45</v>
      </c>
      <c r="E3370" t="s">
        <v>1280</v>
      </c>
      <c r="F3370" t="s">
        <v>51</v>
      </c>
      <c r="G3370">
        <v>38</v>
      </c>
    </row>
    <row r="3371" spans="1:7">
      <c r="A3371">
        <v>3370</v>
      </c>
      <c r="B3371">
        <v>86</v>
      </c>
      <c r="C3371" t="s">
        <v>198</v>
      </c>
      <c r="D3371" t="s">
        <v>45</v>
      </c>
      <c r="E3371" t="s">
        <v>1280</v>
      </c>
      <c r="F3371" t="s">
        <v>52</v>
      </c>
      <c r="G3371">
        <v>48</v>
      </c>
    </row>
    <row r="3372" spans="1:7">
      <c r="A3372">
        <v>3371</v>
      </c>
      <c r="B3372">
        <v>86</v>
      </c>
      <c r="C3372" t="s">
        <v>198</v>
      </c>
      <c r="D3372" t="s">
        <v>45</v>
      </c>
      <c r="E3372" t="s">
        <v>1280</v>
      </c>
      <c r="F3372" t="s">
        <v>1272</v>
      </c>
      <c r="G3372">
        <v>44</v>
      </c>
    </row>
    <row r="3373" spans="1:7">
      <c r="A3373">
        <v>3372</v>
      </c>
      <c r="B3373">
        <v>86</v>
      </c>
      <c r="C3373" t="s">
        <v>198</v>
      </c>
      <c r="D3373" t="s">
        <v>45</v>
      </c>
      <c r="E3373" t="s">
        <v>1281</v>
      </c>
      <c r="F3373" t="s">
        <v>48</v>
      </c>
      <c r="G3373">
        <v>6</v>
      </c>
    </row>
    <row r="3374" spans="1:7">
      <c r="A3374">
        <v>3373</v>
      </c>
      <c r="B3374">
        <v>86</v>
      </c>
      <c r="C3374" t="s">
        <v>198</v>
      </c>
      <c r="D3374" t="s">
        <v>45</v>
      </c>
      <c r="E3374" t="s">
        <v>1281</v>
      </c>
      <c r="F3374" t="s">
        <v>49</v>
      </c>
      <c r="G3374">
        <v>17</v>
      </c>
    </row>
    <row r="3375" spans="1:7">
      <c r="A3375">
        <v>3374</v>
      </c>
      <c r="B3375">
        <v>86</v>
      </c>
      <c r="C3375" t="s">
        <v>198</v>
      </c>
      <c r="D3375" t="s">
        <v>45</v>
      </c>
      <c r="E3375" t="s">
        <v>1281</v>
      </c>
      <c r="F3375" t="s">
        <v>50</v>
      </c>
      <c r="G3375">
        <v>46</v>
      </c>
    </row>
    <row r="3376" spans="1:7">
      <c r="A3376">
        <v>3375</v>
      </c>
      <c r="B3376">
        <v>86</v>
      </c>
      <c r="C3376" t="s">
        <v>198</v>
      </c>
      <c r="D3376" t="s">
        <v>45</v>
      </c>
      <c r="E3376" t="s">
        <v>1281</v>
      </c>
      <c r="F3376" t="s">
        <v>51</v>
      </c>
      <c r="G3376">
        <v>27</v>
      </c>
    </row>
    <row r="3377" spans="1:8">
      <c r="A3377">
        <v>3376</v>
      </c>
      <c r="B3377">
        <v>86</v>
      </c>
      <c r="C3377" t="s">
        <v>198</v>
      </c>
      <c r="D3377" t="s">
        <v>45</v>
      </c>
      <c r="E3377" t="s">
        <v>1281</v>
      </c>
      <c r="F3377" t="s">
        <v>52</v>
      </c>
      <c r="G3377">
        <v>165</v>
      </c>
    </row>
    <row r="3378" spans="1:8">
      <c r="A3378">
        <v>3377</v>
      </c>
      <c r="B3378">
        <v>86</v>
      </c>
      <c r="C3378" t="s">
        <v>198</v>
      </c>
      <c r="D3378" t="s">
        <v>45</v>
      </c>
      <c r="E3378" t="s">
        <v>1281</v>
      </c>
      <c r="F3378" t="s">
        <v>1272</v>
      </c>
      <c r="G3378">
        <v>726</v>
      </c>
    </row>
    <row r="3379" spans="1:8">
      <c r="A3379">
        <v>3378</v>
      </c>
      <c r="B3379">
        <v>86</v>
      </c>
      <c r="C3379" t="s">
        <v>198</v>
      </c>
      <c r="D3379" t="s">
        <v>45</v>
      </c>
      <c r="E3379" t="s">
        <v>45</v>
      </c>
      <c r="F3379" t="s">
        <v>48</v>
      </c>
      <c r="G3379">
        <v>62</v>
      </c>
    </row>
    <row r="3380" spans="1:8">
      <c r="A3380">
        <v>3379</v>
      </c>
      <c r="B3380">
        <v>86</v>
      </c>
      <c r="C3380" t="s">
        <v>198</v>
      </c>
      <c r="D3380" t="s">
        <v>45</v>
      </c>
      <c r="E3380" t="s">
        <v>45</v>
      </c>
      <c r="F3380" t="s">
        <v>49</v>
      </c>
      <c r="G3380">
        <v>135</v>
      </c>
    </row>
    <row r="3381" spans="1:8">
      <c r="A3381">
        <v>3380</v>
      </c>
      <c r="B3381">
        <v>86</v>
      </c>
      <c r="C3381" t="s">
        <v>198</v>
      </c>
      <c r="D3381" t="s">
        <v>45</v>
      </c>
      <c r="E3381" t="s">
        <v>45</v>
      </c>
      <c r="F3381" t="s">
        <v>50</v>
      </c>
      <c r="G3381">
        <v>120</v>
      </c>
    </row>
    <row r="3382" spans="1:8">
      <c r="A3382">
        <v>3381</v>
      </c>
      <c r="B3382">
        <v>86</v>
      </c>
      <c r="C3382" t="s">
        <v>198</v>
      </c>
      <c r="D3382" t="s">
        <v>45</v>
      </c>
      <c r="E3382" t="s">
        <v>45</v>
      </c>
      <c r="F3382" t="s">
        <v>51</v>
      </c>
      <c r="G3382">
        <v>68</v>
      </c>
    </row>
    <row r="3383" spans="1:8">
      <c r="A3383">
        <v>3382</v>
      </c>
      <c r="B3383">
        <v>86</v>
      </c>
      <c r="C3383" t="s">
        <v>198</v>
      </c>
      <c r="D3383" t="s">
        <v>45</v>
      </c>
      <c r="E3383" t="s">
        <v>45</v>
      </c>
      <c r="F3383" t="s">
        <v>52</v>
      </c>
      <c r="G3383">
        <v>373</v>
      </c>
    </row>
    <row r="3384" spans="1:8">
      <c r="A3384">
        <v>3383</v>
      </c>
      <c r="B3384">
        <v>86</v>
      </c>
      <c r="C3384" t="s">
        <v>198</v>
      </c>
      <c r="D3384" t="s">
        <v>45</v>
      </c>
      <c r="E3384" t="s">
        <v>45</v>
      </c>
      <c r="F3384" t="s">
        <v>1272</v>
      </c>
      <c r="G3384">
        <v>1303</v>
      </c>
    </row>
    <row r="3385" spans="1:8">
      <c r="A3385">
        <v>3384</v>
      </c>
      <c r="B3385">
        <v>88</v>
      </c>
      <c r="C3385" t="s">
        <v>199</v>
      </c>
      <c r="D3385" t="s">
        <v>1413</v>
      </c>
      <c r="E3385" t="s">
        <v>1280</v>
      </c>
      <c r="F3385" t="s">
        <v>1272</v>
      </c>
      <c r="G3385">
        <v>3</v>
      </c>
      <c r="H3385">
        <v>20</v>
      </c>
    </row>
    <row r="3386" spans="1:8">
      <c r="A3386">
        <v>3385</v>
      </c>
      <c r="B3386">
        <v>88</v>
      </c>
      <c r="C3386" t="s">
        <v>199</v>
      </c>
      <c r="D3386" t="s">
        <v>1413</v>
      </c>
      <c r="E3386" t="s">
        <v>1281</v>
      </c>
      <c r="F3386" t="s">
        <v>52</v>
      </c>
      <c r="G3386">
        <v>1</v>
      </c>
      <c r="H3386">
        <v>20</v>
      </c>
    </row>
    <row r="3387" spans="1:8">
      <c r="A3387">
        <v>3386</v>
      </c>
      <c r="B3387">
        <v>88</v>
      </c>
      <c r="C3387" t="s">
        <v>199</v>
      </c>
      <c r="D3387" t="s">
        <v>1413</v>
      </c>
      <c r="E3387" t="s">
        <v>1281</v>
      </c>
      <c r="F3387" t="s">
        <v>1272</v>
      </c>
      <c r="G3387">
        <v>16</v>
      </c>
      <c r="H3387">
        <v>20</v>
      </c>
    </row>
    <row r="3388" spans="1:8">
      <c r="A3388">
        <v>3387</v>
      </c>
      <c r="B3388">
        <v>88</v>
      </c>
      <c r="C3388" t="s">
        <v>199</v>
      </c>
      <c r="D3388" t="s">
        <v>3583</v>
      </c>
      <c r="E3388" t="s">
        <v>3706</v>
      </c>
      <c r="F3388" t="s">
        <v>249</v>
      </c>
      <c r="G3388">
        <v>1557</v>
      </c>
      <c r="H3388">
        <v>20332</v>
      </c>
    </row>
    <row r="3389" spans="1:8">
      <c r="A3389">
        <v>3388</v>
      </c>
      <c r="B3389">
        <v>88</v>
      </c>
      <c r="C3389" t="s">
        <v>199</v>
      </c>
      <c r="D3389" t="s">
        <v>3583</v>
      </c>
      <c r="E3389" t="s">
        <v>3706</v>
      </c>
      <c r="F3389" t="s">
        <v>52</v>
      </c>
      <c r="G3389">
        <v>1</v>
      </c>
      <c r="H3389">
        <v>20332</v>
      </c>
    </row>
    <row r="3390" spans="1:8">
      <c r="A3390">
        <v>3389</v>
      </c>
      <c r="B3390">
        <v>88</v>
      </c>
      <c r="C3390" t="s">
        <v>199</v>
      </c>
      <c r="D3390" t="s">
        <v>3583</v>
      </c>
      <c r="E3390" t="s">
        <v>3706</v>
      </c>
      <c r="F3390" t="s">
        <v>1272</v>
      </c>
      <c r="G3390">
        <v>23</v>
      </c>
      <c r="H3390">
        <v>20332</v>
      </c>
    </row>
    <row r="3391" spans="1:8">
      <c r="A3391">
        <v>3390</v>
      </c>
      <c r="B3391">
        <v>88</v>
      </c>
      <c r="C3391" t="s">
        <v>199</v>
      </c>
      <c r="D3391" t="s">
        <v>3583</v>
      </c>
      <c r="E3391" t="s">
        <v>1280</v>
      </c>
      <c r="F3391" t="s">
        <v>48</v>
      </c>
      <c r="G3391">
        <v>568</v>
      </c>
      <c r="H3391">
        <v>20332</v>
      </c>
    </row>
    <row r="3392" spans="1:8">
      <c r="A3392">
        <v>3391</v>
      </c>
      <c r="B3392">
        <v>88</v>
      </c>
      <c r="C3392" t="s">
        <v>199</v>
      </c>
      <c r="D3392" t="s">
        <v>3583</v>
      </c>
      <c r="E3392" t="s">
        <v>1280</v>
      </c>
      <c r="F3392" t="s">
        <v>49</v>
      </c>
      <c r="G3392">
        <v>1611</v>
      </c>
      <c r="H3392">
        <v>20332</v>
      </c>
    </row>
    <row r="3393" spans="1:8">
      <c r="A3393">
        <v>3392</v>
      </c>
      <c r="B3393">
        <v>88</v>
      </c>
      <c r="C3393" t="s">
        <v>199</v>
      </c>
      <c r="D3393" t="s">
        <v>3583</v>
      </c>
      <c r="E3393" t="s">
        <v>1280</v>
      </c>
      <c r="F3393" t="s">
        <v>50</v>
      </c>
      <c r="G3393">
        <v>1289</v>
      </c>
      <c r="H3393">
        <v>20332</v>
      </c>
    </row>
    <row r="3394" spans="1:8">
      <c r="A3394">
        <v>3393</v>
      </c>
      <c r="B3394">
        <v>88</v>
      </c>
      <c r="C3394" t="s">
        <v>199</v>
      </c>
      <c r="D3394" t="s">
        <v>3583</v>
      </c>
      <c r="E3394" t="s">
        <v>1280</v>
      </c>
      <c r="F3394" t="s">
        <v>51</v>
      </c>
      <c r="G3394">
        <v>538</v>
      </c>
      <c r="H3394">
        <v>20332</v>
      </c>
    </row>
    <row r="3395" spans="1:8">
      <c r="A3395">
        <v>3394</v>
      </c>
      <c r="B3395">
        <v>88</v>
      </c>
      <c r="C3395" t="s">
        <v>199</v>
      </c>
      <c r="D3395" t="s">
        <v>3583</v>
      </c>
      <c r="E3395" t="s">
        <v>1280</v>
      </c>
      <c r="F3395" t="s">
        <v>52</v>
      </c>
      <c r="G3395">
        <v>767</v>
      </c>
      <c r="H3395">
        <v>20332</v>
      </c>
    </row>
    <row r="3396" spans="1:8">
      <c r="A3396">
        <v>3395</v>
      </c>
      <c r="B3396">
        <v>88</v>
      </c>
      <c r="C3396" t="s">
        <v>199</v>
      </c>
      <c r="D3396" t="s">
        <v>3583</v>
      </c>
      <c r="E3396" t="s">
        <v>1280</v>
      </c>
      <c r="F3396" t="s">
        <v>1272</v>
      </c>
      <c r="G3396">
        <v>623</v>
      </c>
      <c r="H3396">
        <v>20332</v>
      </c>
    </row>
    <row r="3397" spans="1:8">
      <c r="A3397">
        <v>3396</v>
      </c>
      <c r="B3397">
        <v>88</v>
      </c>
      <c r="C3397" t="s">
        <v>199</v>
      </c>
      <c r="D3397" t="s">
        <v>3583</v>
      </c>
      <c r="E3397" t="s">
        <v>1281</v>
      </c>
      <c r="F3397" t="s">
        <v>48</v>
      </c>
      <c r="G3397">
        <v>40</v>
      </c>
      <c r="H3397">
        <v>20332</v>
      </c>
    </row>
    <row r="3398" spans="1:8">
      <c r="A3398">
        <v>3397</v>
      </c>
      <c r="B3398">
        <v>88</v>
      </c>
      <c r="C3398" t="s">
        <v>199</v>
      </c>
      <c r="D3398" t="s">
        <v>3583</v>
      </c>
      <c r="E3398" t="s">
        <v>1281</v>
      </c>
      <c r="F3398" t="s">
        <v>49</v>
      </c>
      <c r="G3398">
        <v>107</v>
      </c>
      <c r="H3398">
        <v>20332</v>
      </c>
    </row>
    <row r="3399" spans="1:8">
      <c r="A3399">
        <v>3398</v>
      </c>
      <c r="B3399">
        <v>88</v>
      </c>
      <c r="C3399" t="s">
        <v>199</v>
      </c>
      <c r="D3399" t="s">
        <v>3583</v>
      </c>
      <c r="E3399" t="s">
        <v>1281</v>
      </c>
      <c r="F3399" t="s">
        <v>50</v>
      </c>
      <c r="G3399">
        <v>86</v>
      </c>
      <c r="H3399">
        <v>20332</v>
      </c>
    </row>
    <row r="3400" spans="1:8">
      <c r="A3400">
        <v>3399</v>
      </c>
      <c r="B3400">
        <v>88</v>
      </c>
      <c r="C3400" t="s">
        <v>199</v>
      </c>
      <c r="D3400" t="s">
        <v>3583</v>
      </c>
      <c r="E3400" t="s">
        <v>1281</v>
      </c>
      <c r="F3400" t="s">
        <v>51</v>
      </c>
      <c r="G3400">
        <v>152</v>
      </c>
      <c r="H3400">
        <v>20332</v>
      </c>
    </row>
    <row r="3401" spans="1:8">
      <c r="A3401">
        <v>3400</v>
      </c>
      <c r="B3401">
        <v>88</v>
      </c>
      <c r="C3401" t="s">
        <v>199</v>
      </c>
      <c r="D3401" t="s">
        <v>3583</v>
      </c>
      <c r="E3401" t="s">
        <v>1281</v>
      </c>
      <c r="F3401" t="s">
        <v>52</v>
      </c>
      <c r="G3401">
        <v>1484</v>
      </c>
      <c r="H3401">
        <v>20332</v>
      </c>
    </row>
    <row r="3402" spans="1:8">
      <c r="A3402">
        <v>3401</v>
      </c>
      <c r="B3402">
        <v>88</v>
      </c>
      <c r="C3402" t="s">
        <v>199</v>
      </c>
      <c r="D3402" t="s">
        <v>3583</v>
      </c>
      <c r="E3402" t="s">
        <v>1281</v>
      </c>
      <c r="F3402" t="s">
        <v>1272</v>
      </c>
      <c r="G3402">
        <v>11433</v>
      </c>
      <c r="H3402">
        <v>20332</v>
      </c>
    </row>
    <row r="3403" spans="1:8">
      <c r="A3403">
        <v>3402</v>
      </c>
      <c r="B3403">
        <v>88</v>
      </c>
      <c r="C3403" t="s">
        <v>199</v>
      </c>
      <c r="D3403" t="s">
        <v>3583</v>
      </c>
      <c r="E3403" t="s">
        <v>45</v>
      </c>
      <c r="F3403" t="s">
        <v>48</v>
      </c>
      <c r="G3403">
        <v>27</v>
      </c>
      <c r="H3403">
        <v>20332</v>
      </c>
    </row>
    <row r="3404" spans="1:8">
      <c r="A3404">
        <v>3403</v>
      </c>
      <c r="B3404">
        <v>88</v>
      </c>
      <c r="C3404" t="s">
        <v>199</v>
      </c>
      <c r="D3404" t="s">
        <v>3583</v>
      </c>
      <c r="E3404" t="s">
        <v>45</v>
      </c>
      <c r="F3404" t="s">
        <v>49</v>
      </c>
      <c r="G3404">
        <v>1</v>
      </c>
      <c r="H3404">
        <v>20332</v>
      </c>
    </row>
    <row r="3405" spans="1:8">
      <c r="A3405">
        <v>3404</v>
      </c>
      <c r="B3405">
        <v>88</v>
      </c>
      <c r="C3405" t="s">
        <v>199</v>
      </c>
      <c r="D3405" t="s">
        <v>3583</v>
      </c>
      <c r="E3405" t="s">
        <v>45</v>
      </c>
      <c r="F3405" t="s">
        <v>50</v>
      </c>
      <c r="G3405">
        <v>1</v>
      </c>
      <c r="H3405">
        <v>20332</v>
      </c>
    </row>
    <row r="3406" spans="1:8">
      <c r="A3406">
        <v>3405</v>
      </c>
      <c r="B3406">
        <v>88</v>
      </c>
      <c r="C3406" t="s">
        <v>199</v>
      </c>
      <c r="D3406" t="s">
        <v>3583</v>
      </c>
      <c r="E3406" t="s">
        <v>45</v>
      </c>
      <c r="F3406" t="s">
        <v>52</v>
      </c>
      <c r="G3406">
        <v>4</v>
      </c>
      <c r="H3406">
        <v>20332</v>
      </c>
    </row>
    <row r="3407" spans="1:8">
      <c r="A3407">
        <v>3406</v>
      </c>
      <c r="B3407">
        <v>88</v>
      </c>
      <c r="C3407" t="s">
        <v>199</v>
      </c>
      <c r="D3407" t="s">
        <v>3583</v>
      </c>
      <c r="E3407" t="s">
        <v>45</v>
      </c>
      <c r="F3407" t="s">
        <v>1272</v>
      </c>
      <c r="G3407">
        <v>20</v>
      </c>
      <c r="H3407">
        <v>20332</v>
      </c>
    </row>
    <row r="3408" spans="1:8">
      <c r="A3408">
        <v>3407</v>
      </c>
      <c r="B3408">
        <v>88</v>
      </c>
      <c r="C3408" t="s">
        <v>199</v>
      </c>
      <c r="D3408" t="s">
        <v>3584</v>
      </c>
      <c r="E3408" t="s">
        <v>3706</v>
      </c>
      <c r="F3408" t="s">
        <v>249</v>
      </c>
      <c r="G3408">
        <v>1</v>
      </c>
      <c r="H3408">
        <v>10</v>
      </c>
    </row>
    <row r="3409" spans="1:8">
      <c r="A3409">
        <v>3408</v>
      </c>
      <c r="B3409">
        <v>88</v>
      </c>
      <c r="C3409" t="s">
        <v>199</v>
      </c>
      <c r="D3409" t="s">
        <v>3584</v>
      </c>
      <c r="E3409" t="s">
        <v>1281</v>
      </c>
      <c r="F3409" t="s">
        <v>51</v>
      </c>
      <c r="G3409">
        <v>1</v>
      </c>
      <c r="H3409">
        <v>10</v>
      </c>
    </row>
    <row r="3410" spans="1:8">
      <c r="A3410">
        <v>3409</v>
      </c>
      <c r="B3410">
        <v>88</v>
      </c>
      <c r="C3410" t="s">
        <v>199</v>
      </c>
      <c r="D3410" t="s">
        <v>3584</v>
      </c>
      <c r="E3410" t="s">
        <v>1281</v>
      </c>
      <c r="F3410" t="s">
        <v>52</v>
      </c>
      <c r="G3410">
        <v>1</v>
      </c>
      <c r="H3410">
        <v>10</v>
      </c>
    </row>
    <row r="3411" spans="1:8">
      <c r="A3411">
        <v>3410</v>
      </c>
      <c r="B3411">
        <v>88</v>
      </c>
      <c r="C3411" t="s">
        <v>199</v>
      </c>
      <c r="D3411" t="s">
        <v>3584</v>
      </c>
      <c r="E3411" t="s">
        <v>1281</v>
      </c>
      <c r="F3411" t="s">
        <v>1272</v>
      </c>
      <c r="G3411">
        <v>7</v>
      </c>
      <c r="H3411">
        <v>10</v>
      </c>
    </row>
    <row r="3412" spans="1:8">
      <c r="A3412">
        <v>3411</v>
      </c>
      <c r="B3412">
        <v>88</v>
      </c>
      <c r="C3412" t="s">
        <v>199</v>
      </c>
      <c r="D3412" t="s">
        <v>3585</v>
      </c>
      <c r="E3412" t="s">
        <v>3706</v>
      </c>
      <c r="F3412" t="s">
        <v>249</v>
      </c>
      <c r="G3412">
        <v>419</v>
      </c>
      <c r="H3412">
        <v>6531</v>
      </c>
    </row>
    <row r="3413" spans="1:8">
      <c r="A3413">
        <v>3412</v>
      </c>
      <c r="B3413">
        <v>88</v>
      </c>
      <c r="C3413" t="s">
        <v>199</v>
      </c>
      <c r="D3413" t="s">
        <v>3585</v>
      </c>
      <c r="E3413" t="s">
        <v>3706</v>
      </c>
      <c r="F3413" t="s">
        <v>1272</v>
      </c>
      <c r="G3413">
        <v>3</v>
      </c>
      <c r="H3413">
        <v>6531</v>
      </c>
    </row>
    <row r="3414" spans="1:8">
      <c r="A3414">
        <v>3413</v>
      </c>
      <c r="B3414">
        <v>88</v>
      </c>
      <c r="C3414" t="s">
        <v>199</v>
      </c>
      <c r="D3414" t="s">
        <v>3585</v>
      </c>
      <c r="E3414" t="s">
        <v>1280</v>
      </c>
      <c r="F3414" t="s">
        <v>48</v>
      </c>
      <c r="G3414">
        <v>142</v>
      </c>
      <c r="H3414">
        <v>6531</v>
      </c>
    </row>
    <row r="3415" spans="1:8">
      <c r="A3415">
        <v>3414</v>
      </c>
      <c r="B3415">
        <v>88</v>
      </c>
      <c r="C3415" t="s">
        <v>199</v>
      </c>
      <c r="D3415" t="s">
        <v>3585</v>
      </c>
      <c r="E3415" t="s">
        <v>1280</v>
      </c>
      <c r="F3415" t="s">
        <v>49</v>
      </c>
      <c r="G3415">
        <v>437</v>
      </c>
      <c r="H3415">
        <v>6531</v>
      </c>
    </row>
    <row r="3416" spans="1:8">
      <c r="A3416">
        <v>3415</v>
      </c>
      <c r="B3416">
        <v>88</v>
      </c>
      <c r="C3416" t="s">
        <v>199</v>
      </c>
      <c r="D3416" t="s">
        <v>3585</v>
      </c>
      <c r="E3416" t="s">
        <v>1280</v>
      </c>
      <c r="F3416" t="s">
        <v>50</v>
      </c>
      <c r="G3416">
        <v>343</v>
      </c>
      <c r="H3416">
        <v>6531</v>
      </c>
    </row>
    <row r="3417" spans="1:8">
      <c r="A3417">
        <v>3416</v>
      </c>
      <c r="B3417">
        <v>88</v>
      </c>
      <c r="C3417" t="s">
        <v>199</v>
      </c>
      <c r="D3417" t="s">
        <v>3585</v>
      </c>
      <c r="E3417" t="s">
        <v>1280</v>
      </c>
      <c r="F3417" t="s">
        <v>51</v>
      </c>
      <c r="G3417">
        <v>136</v>
      </c>
      <c r="H3417">
        <v>6531</v>
      </c>
    </row>
    <row r="3418" spans="1:8">
      <c r="A3418">
        <v>3417</v>
      </c>
      <c r="B3418">
        <v>88</v>
      </c>
      <c r="C3418" t="s">
        <v>199</v>
      </c>
      <c r="D3418" t="s">
        <v>3585</v>
      </c>
      <c r="E3418" t="s">
        <v>1280</v>
      </c>
      <c r="F3418" t="s">
        <v>52</v>
      </c>
      <c r="G3418">
        <v>210</v>
      </c>
      <c r="H3418">
        <v>6531</v>
      </c>
    </row>
    <row r="3419" spans="1:8">
      <c r="A3419">
        <v>3418</v>
      </c>
      <c r="B3419">
        <v>88</v>
      </c>
      <c r="C3419" t="s">
        <v>199</v>
      </c>
      <c r="D3419" t="s">
        <v>3585</v>
      </c>
      <c r="E3419" t="s">
        <v>1280</v>
      </c>
      <c r="F3419" t="s">
        <v>1272</v>
      </c>
      <c r="G3419">
        <v>175</v>
      </c>
      <c r="H3419">
        <v>6531</v>
      </c>
    </row>
    <row r="3420" spans="1:8">
      <c r="A3420">
        <v>3419</v>
      </c>
      <c r="B3420">
        <v>88</v>
      </c>
      <c r="C3420" t="s">
        <v>199</v>
      </c>
      <c r="D3420" t="s">
        <v>3585</v>
      </c>
      <c r="E3420" t="s">
        <v>1281</v>
      </c>
      <c r="F3420" t="s">
        <v>48</v>
      </c>
      <c r="G3420">
        <v>6</v>
      </c>
      <c r="H3420">
        <v>6531</v>
      </c>
    </row>
    <row r="3421" spans="1:8">
      <c r="A3421">
        <v>3420</v>
      </c>
      <c r="B3421">
        <v>88</v>
      </c>
      <c r="C3421" t="s">
        <v>199</v>
      </c>
      <c r="D3421" t="s">
        <v>3585</v>
      </c>
      <c r="E3421" t="s">
        <v>1281</v>
      </c>
      <c r="F3421" t="s">
        <v>49</v>
      </c>
      <c r="G3421">
        <v>20</v>
      </c>
      <c r="H3421">
        <v>6531</v>
      </c>
    </row>
    <row r="3422" spans="1:8">
      <c r="A3422">
        <v>3421</v>
      </c>
      <c r="B3422">
        <v>88</v>
      </c>
      <c r="C3422" t="s">
        <v>199</v>
      </c>
      <c r="D3422" t="s">
        <v>3585</v>
      </c>
      <c r="E3422" t="s">
        <v>1281</v>
      </c>
      <c r="F3422" t="s">
        <v>50</v>
      </c>
      <c r="G3422">
        <v>13</v>
      </c>
      <c r="H3422">
        <v>6531</v>
      </c>
    </row>
    <row r="3423" spans="1:8">
      <c r="A3423">
        <v>3422</v>
      </c>
      <c r="B3423">
        <v>88</v>
      </c>
      <c r="C3423" t="s">
        <v>199</v>
      </c>
      <c r="D3423" t="s">
        <v>3585</v>
      </c>
      <c r="E3423" t="s">
        <v>1281</v>
      </c>
      <c r="F3423" t="s">
        <v>51</v>
      </c>
      <c r="G3423">
        <v>35</v>
      </c>
      <c r="H3423">
        <v>6531</v>
      </c>
    </row>
    <row r="3424" spans="1:8">
      <c r="A3424">
        <v>3423</v>
      </c>
      <c r="B3424">
        <v>88</v>
      </c>
      <c r="C3424" t="s">
        <v>199</v>
      </c>
      <c r="D3424" t="s">
        <v>3585</v>
      </c>
      <c r="E3424" t="s">
        <v>1281</v>
      </c>
      <c r="F3424" t="s">
        <v>52</v>
      </c>
      <c r="G3424">
        <v>448</v>
      </c>
      <c r="H3424">
        <v>6531</v>
      </c>
    </row>
    <row r="3425" spans="1:8">
      <c r="A3425">
        <v>3424</v>
      </c>
      <c r="B3425">
        <v>88</v>
      </c>
      <c r="C3425" t="s">
        <v>199</v>
      </c>
      <c r="D3425" t="s">
        <v>3585</v>
      </c>
      <c r="E3425" t="s">
        <v>1281</v>
      </c>
      <c r="F3425" t="s">
        <v>1272</v>
      </c>
      <c r="G3425">
        <v>4130</v>
      </c>
      <c r="H3425">
        <v>6531</v>
      </c>
    </row>
    <row r="3426" spans="1:8">
      <c r="A3426">
        <v>3425</v>
      </c>
      <c r="B3426">
        <v>88</v>
      </c>
      <c r="C3426" t="s">
        <v>199</v>
      </c>
      <c r="D3426" t="s">
        <v>3585</v>
      </c>
      <c r="E3426" t="s">
        <v>45</v>
      </c>
      <c r="F3426" t="s">
        <v>48</v>
      </c>
      <c r="G3426">
        <v>4</v>
      </c>
      <c r="H3426">
        <v>6531</v>
      </c>
    </row>
    <row r="3427" spans="1:8">
      <c r="A3427">
        <v>3426</v>
      </c>
      <c r="B3427">
        <v>88</v>
      </c>
      <c r="C3427" t="s">
        <v>199</v>
      </c>
      <c r="D3427" t="s">
        <v>3585</v>
      </c>
      <c r="E3427" t="s">
        <v>45</v>
      </c>
      <c r="F3427" t="s">
        <v>50</v>
      </c>
      <c r="G3427">
        <v>1</v>
      </c>
      <c r="H3427">
        <v>6531</v>
      </c>
    </row>
    <row r="3428" spans="1:8">
      <c r="A3428">
        <v>3427</v>
      </c>
      <c r="B3428">
        <v>88</v>
      </c>
      <c r="C3428" t="s">
        <v>199</v>
      </c>
      <c r="D3428" t="s">
        <v>3585</v>
      </c>
      <c r="E3428" t="s">
        <v>45</v>
      </c>
      <c r="F3428" t="s">
        <v>52</v>
      </c>
      <c r="G3428">
        <v>3</v>
      </c>
      <c r="H3428">
        <v>6531</v>
      </c>
    </row>
    <row r="3429" spans="1:8">
      <c r="A3429">
        <v>3428</v>
      </c>
      <c r="B3429">
        <v>88</v>
      </c>
      <c r="C3429" t="s">
        <v>199</v>
      </c>
      <c r="D3429" t="s">
        <v>3585</v>
      </c>
      <c r="E3429" t="s">
        <v>45</v>
      </c>
      <c r="F3429" t="s">
        <v>1272</v>
      </c>
      <c r="G3429">
        <v>6</v>
      </c>
      <c r="H3429">
        <v>6531</v>
      </c>
    </row>
    <row r="3430" spans="1:8">
      <c r="A3430">
        <v>3429</v>
      </c>
      <c r="B3430">
        <v>88</v>
      </c>
      <c r="C3430" t="s">
        <v>199</v>
      </c>
      <c r="D3430" t="s">
        <v>3586</v>
      </c>
      <c r="E3430" t="s">
        <v>3706</v>
      </c>
      <c r="F3430" t="s">
        <v>249</v>
      </c>
      <c r="G3430">
        <v>1354</v>
      </c>
      <c r="H3430">
        <v>20817</v>
      </c>
    </row>
    <row r="3431" spans="1:8">
      <c r="A3431">
        <v>3430</v>
      </c>
      <c r="B3431">
        <v>88</v>
      </c>
      <c r="C3431" t="s">
        <v>199</v>
      </c>
      <c r="D3431" t="s">
        <v>3586</v>
      </c>
      <c r="E3431" t="s">
        <v>3706</v>
      </c>
      <c r="F3431" t="s">
        <v>52</v>
      </c>
      <c r="G3431">
        <v>44</v>
      </c>
      <c r="H3431">
        <v>20817</v>
      </c>
    </row>
    <row r="3432" spans="1:8">
      <c r="A3432">
        <v>3431</v>
      </c>
      <c r="B3432">
        <v>88</v>
      </c>
      <c r="C3432" t="s">
        <v>199</v>
      </c>
      <c r="D3432" t="s">
        <v>3586</v>
      </c>
      <c r="E3432" t="s">
        <v>3706</v>
      </c>
      <c r="F3432" t="s">
        <v>1272</v>
      </c>
      <c r="G3432">
        <v>133</v>
      </c>
      <c r="H3432">
        <v>20817</v>
      </c>
    </row>
    <row r="3433" spans="1:8">
      <c r="A3433">
        <v>3432</v>
      </c>
      <c r="B3433">
        <v>88</v>
      </c>
      <c r="C3433" t="s">
        <v>199</v>
      </c>
      <c r="D3433" t="s">
        <v>3586</v>
      </c>
      <c r="E3433" t="s">
        <v>1280</v>
      </c>
      <c r="F3433" t="s">
        <v>48</v>
      </c>
      <c r="G3433">
        <v>503</v>
      </c>
      <c r="H3433">
        <v>20817</v>
      </c>
    </row>
    <row r="3434" spans="1:8">
      <c r="A3434">
        <v>3433</v>
      </c>
      <c r="B3434">
        <v>88</v>
      </c>
      <c r="C3434" t="s">
        <v>199</v>
      </c>
      <c r="D3434" t="s">
        <v>3586</v>
      </c>
      <c r="E3434" t="s">
        <v>1280</v>
      </c>
      <c r="F3434" t="s">
        <v>49</v>
      </c>
      <c r="G3434">
        <v>1229</v>
      </c>
      <c r="H3434">
        <v>20817</v>
      </c>
    </row>
    <row r="3435" spans="1:8">
      <c r="A3435">
        <v>3434</v>
      </c>
      <c r="B3435">
        <v>88</v>
      </c>
      <c r="C3435" t="s">
        <v>199</v>
      </c>
      <c r="D3435" t="s">
        <v>3586</v>
      </c>
      <c r="E3435" t="s">
        <v>1280</v>
      </c>
      <c r="F3435" t="s">
        <v>50</v>
      </c>
      <c r="G3435">
        <v>1022</v>
      </c>
      <c r="H3435">
        <v>20817</v>
      </c>
    </row>
    <row r="3436" spans="1:8">
      <c r="A3436">
        <v>3435</v>
      </c>
      <c r="B3436">
        <v>88</v>
      </c>
      <c r="C3436" t="s">
        <v>199</v>
      </c>
      <c r="D3436" t="s">
        <v>3586</v>
      </c>
      <c r="E3436" t="s">
        <v>1280</v>
      </c>
      <c r="F3436" t="s">
        <v>51</v>
      </c>
      <c r="G3436">
        <v>424</v>
      </c>
      <c r="H3436">
        <v>20817</v>
      </c>
    </row>
    <row r="3437" spans="1:8">
      <c r="A3437">
        <v>3436</v>
      </c>
      <c r="B3437">
        <v>88</v>
      </c>
      <c r="C3437" t="s">
        <v>199</v>
      </c>
      <c r="D3437" t="s">
        <v>3586</v>
      </c>
      <c r="E3437" t="s">
        <v>1280</v>
      </c>
      <c r="F3437" t="s">
        <v>52</v>
      </c>
      <c r="G3437">
        <v>492</v>
      </c>
      <c r="H3437">
        <v>20817</v>
      </c>
    </row>
    <row r="3438" spans="1:8">
      <c r="A3438">
        <v>3437</v>
      </c>
      <c r="B3438">
        <v>88</v>
      </c>
      <c r="C3438" t="s">
        <v>199</v>
      </c>
      <c r="D3438" t="s">
        <v>3586</v>
      </c>
      <c r="E3438" t="s">
        <v>1280</v>
      </c>
      <c r="F3438" t="s">
        <v>1272</v>
      </c>
      <c r="G3438">
        <v>518</v>
      </c>
      <c r="H3438">
        <v>20817</v>
      </c>
    </row>
    <row r="3439" spans="1:8">
      <c r="A3439">
        <v>3438</v>
      </c>
      <c r="B3439">
        <v>88</v>
      </c>
      <c r="C3439" t="s">
        <v>199</v>
      </c>
      <c r="D3439" t="s">
        <v>3586</v>
      </c>
      <c r="E3439" t="s">
        <v>1281</v>
      </c>
      <c r="F3439" t="s">
        <v>48</v>
      </c>
      <c r="G3439">
        <v>59</v>
      </c>
      <c r="H3439">
        <v>20817</v>
      </c>
    </row>
    <row r="3440" spans="1:8">
      <c r="A3440">
        <v>3439</v>
      </c>
      <c r="B3440">
        <v>88</v>
      </c>
      <c r="C3440" t="s">
        <v>199</v>
      </c>
      <c r="D3440" t="s">
        <v>3586</v>
      </c>
      <c r="E3440" t="s">
        <v>1281</v>
      </c>
      <c r="F3440" t="s">
        <v>49</v>
      </c>
      <c r="G3440">
        <v>82</v>
      </c>
      <c r="H3440">
        <v>20817</v>
      </c>
    </row>
    <row r="3441" spans="1:8">
      <c r="A3441">
        <v>3440</v>
      </c>
      <c r="B3441">
        <v>88</v>
      </c>
      <c r="C3441" t="s">
        <v>199</v>
      </c>
      <c r="D3441" t="s">
        <v>3586</v>
      </c>
      <c r="E3441" t="s">
        <v>1281</v>
      </c>
      <c r="F3441" t="s">
        <v>50</v>
      </c>
      <c r="G3441">
        <v>75</v>
      </c>
      <c r="H3441">
        <v>20817</v>
      </c>
    </row>
    <row r="3442" spans="1:8">
      <c r="A3442">
        <v>3441</v>
      </c>
      <c r="B3442">
        <v>88</v>
      </c>
      <c r="C3442" t="s">
        <v>199</v>
      </c>
      <c r="D3442" t="s">
        <v>3586</v>
      </c>
      <c r="E3442" t="s">
        <v>1281</v>
      </c>
      <c r="F3442" t="s">
        <v>51</v>
      </c>
      <c r="G3442">
        <v>115</v>
      </c>
      <c r="H3442">
        <v>20817</v>
      </c>
    </row>
    <row r="3443" spans="1:8">
      <c r="A3443">
        <v>3442</v>
      </c>
      <c r="B3443">
        <v>88</v>
      </c>
      <c r="C3443" t="s">
        <v>199</v>
      </c>
      <c r="D3443" t="s">
        <v>3586</v>
      </c>
      <c r="E3443" t="s">
        <v>1281</v>
      </c>
      <c r="F3443" t="s">
        <v>52</v>
      </c>
      <c r="G3443">
        <v>1547</v>
      </c>
      <c r="H3443">
        <v>20817</v>
      </c>
    </row>
    <row r="3444" spans="1:8">
      <c r="A3444">
        <v>3443</v>
      </c>
      <c r="B3444">
        <v>88</v>
      </c>
      <c r="C3444" t="s">
        <v>199</v>
      </c>
      <c r="D3444" t="s">
        <v>3586</v>
      </c>
      <c r="E3444" t="s">
        <v>1281</v>
      </c>
      <c r="F3444" t="s">
        <v>1272</v>
      </c>
      <c r="G3444">
        <v>13173</v>
      </c>
      <c r="H3444">
        <v>20817</v>
      </c>
    </row>
    <row r="3445" spans="1:8">
      <c r="A3445">
        <v>3444</v>
      </c>
      <c r="B3445">
        <v>88</v>
      </c>
      <c r="C3445" t="s">
        <v>199</v>
      </c>
      <c r="D3445" t="s">
        <v>3586</v>
      </c>
      <c r="E3445" t="s">
        <v>45</v>
      </c>
      <c r="F3445" t="s">
        <v>48</v>
      </c>
      <c r="G3445">
        <v>24</v>
      </c>
      <c r="H3445">
        <v>20817</v>
      </c>
    </row>
    <row r="3446" spans="1:8">
      <c r="A3446">
        <v>3445</v>
      </c>
      <c r="B3446">
        <v>88</v>
      </c>
      <c r="C3446" t="s">
        <v>199</v>
      </c>
      <c r="D3446" t="s">
        <v>3586</v>
      </c>
      <c r="E3446" t="s">
        <v>45</v>
      </c>
      <c r="F3446" t="s">
        <v>49</v>
      </c>
      <c r="G3446">
        <v>2</v>
      </c>
      <c r="H3446">
        <v>20817</v>
      </c>
    </row>
    <row r="3447" spans="1:8">
      <c r="A3447">
        <v>3446</v>
      </c>
      <c r="B3447">
        <v>88</v>
      </c>
      <c r="C3447" t="s">
        <v>199</v>
      </c>
      <c r="D3447" t="s">
        <v>3586</v>
      </c>
      <c r="E3447" t="s">
        <v>45</v>
      </c>
      <c r="F3447" t="s">
        <v>50</v>
      </c>
      <c r="G3447">
        <v>1</v>
      </c>
      <c r="H3447">
        <v>20817</v>
      </c>
    </row>
    <row r="3448" spans="1:8">
      <c r="A3448">
        <v>3447</v>
      </c>
      <c r="B3448">
        <v>88</v>
      </c>
      <c r="C3448" t="s">
        <v>199</v>
      </c>
      <c r="D3448" t="s">
        <v>3586</v>
      </c>
      <c r="E3448" t="s">
        <v>45</v>
      </c>
      <c r="F3448" t="s">
        <v>52</v>
      </c>
      <c r="G3448">
        <v>3</v>
      </c>
      <c r="H3448">
        <v>20817</v>
      </c>
    </row>
    <row r="3449" spans="1:8">
      <c r="A3449">
        <v>3448</v>
      </c>
      <c r="B3449">
        <v>88</v>
      </c>
      <c r="C3449" t="s">
        <v>199</v>
      </c>
      <c r="D3449" t="s">
        <v>3586</v>
      </c>
      <c r="E3449" t="s">
        <v>45</v>
      </c>
      <c r="F3449" t="s">
        <v>1272</v>
      </c>
      <c r="G3449">
        <v>17</v>
      </c>
      <c r="H3449">
        <v>20817</v>
      </c>
    </row>
    <row r="3450" spans="1:8">
      <c r="A3450">
        <v>3449</v>
      </c>
      <c r="B3450">
        <v>88</v>
      </c>
      <c r="C3450" t="s">
        <v>199</v>
      </c>
      <c r="D3450" t="s">
        <v>45</v>
      </c>
      <c r="E3450" t="s">
        <v>3706</v>
      </c>
      <c r="F3450" t="s">
        <v>249</v>
      </c>
      <c r="G3450">
        <v>19</v>
      </c>
    </row>
    <row r="3451" spans="1:8">
      <c r="A3451">
        <v>3450</v>
      </c>
      <c r="B3451">
        <v>88</v>
      </c>
      <c r="C3451" t="s">
        <v>199</v>
      </c>
      <c r="D3451" t="s">
        <v>45</v>
      </c>
      <c r="E3451" t="s">
        <v>3706</v>
      </c>
      <c r="F3451" t="s">
        <v>49</v>
      </c>
      <c r="G3451">
        <v>1</v>
      </c>
    </row>
    <row r="3452" spans="1:8">
      <c r="A3452">
        <v>3451</v>
      </c>
      <c r="B3452">
        <v>88</v>
      </c>
      <c r="C3452" t="s">
        <v>199</v>
      </c>
      <c r="D3452" t="s">
        <v>45</v>
      </c>
      <c r="E3452" t="s">
        <v>3706</v>
      </c>
      <c r="F3452" t="s">
        <v>52</v>
      </c>
      <c r="G3452">
        <v>239</v>
      </c>
    </row>
    <row r="3453" spans="1:8">
      <c r="A3453">
        <v>3452</v>
      </c>
      <c r="B3453">
        <v>88</v>
      </c>
      <c r="C3453" t="s">
        <v>199</v>
      </c>
      <c r="D3453" t="s">
        <v>45</v>
      </c>
      <c r="E3453" t="s">
        <v>3706</v>
      </c>
      <c r="F3453" t="s">
        <v>1272</v>
      </c>
      <c r="G3453">
        <v>21</v>
      </c>
    </row>
    <row r="3454" spans="1:8">
      <c r="A3454">
        <v>3453</v>
      </c>
      <c r="B3454">
        <v>88</v>
      </c>
      <c r="C3454" t="s">
        <v>199</v>
      </c>
      <c r="D3454" t="s">
        <v>45</v>
      </c>
      <c r="E3454" t="s">
        <v>1280</v>
      </c>
      <c r="F3454" t="s">
        <v>1272</v>
      </c>
      <c r="G3454">
        <v>1</v>
      </c>
    </row>
    <row r="3455" spans="1:8">
      <c r="A3455">
        <v>3454</v>
      </c>
      <c r="B3455">
        <v>88</v>
      </c>
      <c r="C3455" t="s">
        <v>199</v>
      </c>
      <c r="D3455" t="s">
        <v>45</v>
      </c>
      <c r="E3455" t="s">
        <v>1281</v>
      </c>
      <c r="F3455" t="s">
        <v>1272</v>
      </c>
      <c r="G3455">
        <v>10</v>
      </c>
    </row>
    <row r="3456" spans="1:8">
      <c r="A3456">
        <v>3455</v>
      </c>
      <c r="B3456">
        <v>88</v>
      </c>
      <c r="C3456" t="s">
        <v>199</v>
      </c>
      <c r="D3456" t="s">
        <v>45</v>
      </c>
      <c r="E3456" t="s">
        <v>45</v>
      </c>
      <c r="F3456" t="s">
        <v>48</v>
      </c>
      <c r="G3456">
        <v>5</v>
      </c>
    </row>
    <row r="3457" spans="1:8">
      <c r="A3457">
        <v>3456</v>
      </c>
      <c r="B3457">
        <v>88</v>
      </c>
      <c r="C3457" t="s">
        <v>199</v>
      </c>
      <c r="D3457" t="s">
        <v>45</v>
      </c>
      <c r="E3457" t="s">
        <v>45</v>
      </c>
      <c r="F3457" t="s">
        <v>49</v>
      </c>
      <c r="G3457">
        <v>12</v>
      </c>
    </row>
    <row r="3458" spans="1:8">
      <c r="A3458">
        <v>3457</v>
      </c>
      <c r="B3458">
        <v>88</v>
      </c>
      <c r="C3458" t="s">
        <v>199</v>
      </c>
      <c r="D3458" t="s">
        <v>45</v>
      </c>
      <c r="E3458" t="s">
        <v>45</v>
      </c>
      <c r="F3458" t="s">
        <v>50</v>
      </c>
      <c r="G3458">
        <v>14</v>
      </c>
    </row>
    <row r="3459" spans="1:8">
      <c r="A3459">
        <v>3458</v>
      </c>
      <c r="B3459">
        <v>88</v>
      </c>
      <c r="C3459" t="s">
        <v>199</v>
      </c>
      <c r="D3459" t="s">
        <v>45</v>
      </c>
      <c r="E3459" t="s">
        <v>45</v>
      </c>
      <c r="F3459" t="s">
        <v>51</v>
      </c>
      <c r="G3459">
        <v>14</v>
      </c>
    </row>
    <row r="3460" spans="1:8">
      <c r="A3460">
        <v>3459</v>
      </c>
      <c r="B3460">
        <v>88</v>
      </c>
      <c r="C3460" t="s">
        <v>199</v>
      </c>
      <c r="D3460" t="s">
        <v>45</v>
      </c>
      <c r="E3460" t="s">
        <v>45</v>
      </c>
      <c r="F3460" t="s">
        <v>52</v>
      </c>
      <c r="G3460">
        <v>43</v>
      </c>
    </row>
    <row r="3461" spans="1:8">
      <c r="A3461">
        <v>3460</v>
      </c>
      <c r="B3461">
        <v>88</v>
      </c>
      <c r="C3461" t="s">
        <v>199</v>
      </c>
      <c r="D3461" t="s">
        <v>45</v>
      </c>
      <c r="E3461" t="s">
        <v>45</v>
      </c>
      <c r="F3461" t="s">
        <v>1272</v>
      </c>
      <c r="G3461">
        <v>210</v>
      </c>
    </row>
    <row r="3462" spans="1:8">
      <c r="A3462">
        <v>3461</v>
      </c>
      <c r="B3462">
        <v>91</v>
      </c>
      <c r="C3462" t="s">
        <v>200</v>
      </c>
      <c r="D3462" t="s">
        <v>1413</v>
      </c>
      <c r="E3462" t="s">
        <v>3706</v>
      </c>
      <c r="F3462" t="s">
        <v>249</v>
      </c>
      <c r="G3462">
        <v>4203</v>
      </c>
      <c r="H3462">
        <v>38130</v>
      </c>
    </row>
    <row r="3463" spans="1:8">
      <c r="A3463">
        <v>3462</v>
      </c>
      <c r="B3463">
        <v>91</v>
      </c>
      <c r="C3463" t="s">
        <v>200</v>
      </c>
      <c r="D3463" t="s">
        <v>1413</v>
      </c>
      <c r="E3463" t="s">
        <v>3706</v>
      </c>
      <c r="F3463" t="s">
        <v>48</v>
      </c>
      <c r="G3463">
        <v>93</v>
      </c>
      <c r="H3463">
        <v>38130</v>
      </c>
    </row>
    <row r="3464" spans="1:8">
      <c r="A3464">
        <v>3463</v>
      </c>
      <c r="B3464">
        <v>91</v>
      </c>
      <c r="C3464" t="s">
        <v>200</v>
      </c>
      <c r="D3464" t="s">
        <v>1413</v>
      </c>
      <c r="E3464" t="s">
        <v>3706</v>
      </c>
      <c r="F3464" t="s">
        <v>49</v>
      </c>
      <c r="G3464">
        <v>392</v>
      </c>
      <c r="H3464">
        <v>38130</v>
      </c>
    </row>
    <row r="3465" spans="1:8">
      <c r="A3465">
        <v>3464</v>
      </c>
      <c r="B3465">
        <v>91</v>
      </c>
      <c r="C3465" t="s">
        <v>200</v>
      </c>
      <c r="D3465" t="s">
        <v>1413</v>
      </c>
      <c r="E3465" t="s">
        <v>3706</v>
      </c>
      <c r="F3465" t="s">
        <v>50</v>
      </c>
      <c r="G3465">
        <v>1062</v>
      </c>
      <c r="H3465">
        <v>38130</v>
      </c>
    </row>
    <row r="3466" spans="1:8">
      <c r="A3466">
        <v>3465</v>
      </c>
      <c r="B3466">
        <v>91</v>
      </c>
      <c r="C3466" t="s">
        <v>200</v>
      </c>
      <c r="D3466" t="s">
        <v>1413</v>
      </c>
      <c r="E3466" t="s">
        <v>3706</v>
      </c>
      <c r="F3466" t="s">
        <v>51</v>
      </c>
      <c r="G3466">
        <v>540</v>
      </c>
      <c r="H3466">
        <v>38130</v>
      </c>
    </row>
    <row r="3467" spans="1:8">
      <c r="A3467">
        <v>3466</v>
      </c>
      <c r="B3467">
        <v>91</v>
      </c>
      <c r="C3467" t="s">
        <v>200</v>
      </c>
      <c r="D3467" t="s">
        <v>1413</v>
      </c>
      <c r="E3467" t="s">
        <v>3706</v>
      </c>
      <c r="F3467" t="s">
        <v>52</v>
      </c>
      <c r="G3467">
        <v>364</v>
      </c>
      <c r="H3467">
        <v>38130</v>
      </c>
    </row>
    <row r="3468" spans="1:8">
      <c r="A3468">
        <v>3467</v>
      </c>
      <c r="B3468">
        <v>91</v>
      </c>
      <c r="C3468" t="s">
        <v>200</v>
      </c>
      <c r="D3468" t="s">
        <v>1413</v>
      </c>
      <c r="E3468" t="s">
        <v>3706</v>
      </c>
      <c r="F3468" t="s">
        <v>1272</v>
      </c>
      <c r="G3468">
        <v>51</v>
      </c>
      <c r="H3468">
        <v>38130</v>
      </c>
    </row>
    <row r="3469" spans="1:8">
      <c r="A3469">
        <v>3468</v>
      </c>
      <c r="B3469">
        <v>91</v>
      </c>
      <c r="C3469" t="s">
        <v>200</v>
      </c>
      <c r="D3469" t="s">
        <v>1413</v>
      </c>
      <c r="E3469" t="s">
        <v>1280</v>
      </c>
      <c r="F3469" t="s">
        <v>48</v>
      </c>
      <c r="G3469">
        <v>1288</v>
      </c>
      <c r="H3469">
        <v>38130</v>
      </c>
    </row>
    <row r="3470" spans="1:8">
      <c r="A3470">
        <v>3469</v>
      </c>
      <c r="B3470">
        <v>91</v>
      </c>
      <c r="C3470" t="s">
        <v>200</v>
      </c>
      <c r="D3470" t="s">
        <v>1413</v>
      </c>
      <c r="E3470" t="s">
        <v>1280</v>
      </c>
      <c r="F3470" t="s">
        <v>49</v>
      </c>
      <c r="G3470">
        <v>3928</v>
      </c>
      <c r="H3470">
        <v>38130</v>
      </c>
    </row>
    <row r="3471" spans="1:8">
      <c r="A3471">
        <v>3470</v>
      </c>
      <c r="B3471">
        <v>91</v>
      </c>
      <c r="C3471" t="s">
        <v>200</v>
      </c>
      <c r="D3471" t="s">
        <v>1413</v>
      </c>
      <c r="E3471" t="s">
        <v>1280</v>
      </c>
      <c r="F3471" t="s">
        <v>50</v>
      </c>
      <c r="G3471">
        <v>2979</v>
      </c>
      <c r="H3471">
        <v>38130</v>
      </c>
    </row>
    <row r="3472" spans="1:8">
      <c r="A3472">
        <v>3471</v>
      </c>
      <c r="B3472">
        <v>91</v>
      </c>
      <c r="C3472" t="s">
        <v>200</v>
      </c>
      <c r="D3472" t="s">
        <v>1413</v>
      </c>
      <c r="E3472" t="s">
        <v>1280</v>
      </c>
      <c r="F3472" t="s">
        <v>51</v>
      </c>
      <c r="G3472">
        <v>1151</v>
      </c>
      <c r="H3472">
        <v>38130</v>
      </c>
    </row>
    <row r="3473" spans="1:8">
      <c r="A3473">
        <v>3472</v>
      </c>
      <c r="B3473">
        <v>91</v>
      </c>
      <c r="C3473" t="s">
        <v>200</v>
      </c>
      <c r="D3473" t="s">
        <v>1413</v>
      </c>
      <c r="E3473" t="s">
        <v>1280</v>
      </c>
      <c r="F3473" t="s">
        <v>52</v>
      </c>
      <c r="G3473">
        <v>1261</v>
      </c>
      <c r="H3473">
        <v>38130</v>
      </c>
    </row>
    <row r="3474" spans="1:8">
      <c r="A3474">
        <v>3473</v>
      </c>
      <c r="B3474">
        <v>91</v>
      </c>
      <c r="C3474" t="s">
        <v>200</v>
      </c>
      <c r="D3474" t="s">
        <v>1413</v>
      </c>
      <c r="E3474" t="s">
        <v>1280</v>
      </c>
      <c r="F3474" t="s">
        <v>1272</v>
      </c>
      <c r="G3474">
        <v>992</v>
      </c>
      <c r="H3474">
        <v>38130</v>
      </c>
    </row>
    <row r="3475" spans="1:8">
      <c r="A3475">
        <v>3474</v>
      </c>
      <c r="B3475">
        <v>91</v>
      </c>
      <c r="C3475" t="s">
        <v>200</v>
      </c>
      <c r="D3475" t="s">
        <v>1413</v>
      </c>
      <c r="E3475" t="s">
        <v>1281</v>
      </c>
      <c r="F3475" t="s">
        <v>48</v>
      </c>
      <c r="G3475">
        <v>236</v>
      </c>
      <c r="H3475">
        <v>38130</v>
      </c>
    </row>
    <row r="3476" spans="1:8">
      <c r="A3476">
        <v>3475</v>
      </c>
      <c r="B3476">
        <v>91</v>
      </c>
      <c r="C3476" t="s">
        <v>200</v>
      </c>
      <c r="D3476" t="s">
        <v>1413</v>
      </c>
      <c r="E3476" t="s">
        <v>1281</v>
      </c>
      <c r="F3476" t="s">
        <v>49</v>
      </c>
      <c r="G3476">
        <v>257</v>
      </c>
      <c r="H3476">
        <v>38130</v>
      </c>
    </row>
    <row r="3477" spans="1:8">
      <c r="A3477">
        <v>3476</v>
      </c>
      <c r="B3477">
        <v>91</v>
      </c>
      <c r="C3477" t="s">
        <v>200</v>
      </c>
      <c r="D3477" t="s">
        <v>1413</v>
      </c>
      <c r="E3477" t="s">
        <v>1281</v>
      </c>
      <c r="F3477" t="s">
        <v>50</v>
      </c>
      <c r="G3477">
        <v>654</v>
      </c>
      <c r="H3477">
        <v>38130</v>
      </c>
    </row>
    <row r="3478" spans="1:8">
      <c r="A3478">
        <v>3477</v>
      </c>
      <c r="B3478">
        <v>91</v>
      </c>
      <c r="C3478" t="s">
        <v>200</v>
      </c>
      <c r="D3478" t="s">
        <v>1413</v>
      </c>
      <c r="E3478" t="s">
        <v>1281</v>
      </c>
      <c r="F3478" t="s">
        <v>51</v>
      </c>
      <c r="G3478">
        <v>448</v>
      </c>
      <c r="H3478">
        <v>38130</v>
      </c>
    </row>
    <row r="3479" spans="1:8">
      <c r="A3479">
        <v>3478</v>
      </c>
      <c r="B3479">
        <v>91</v>
      </c>
      <c r="C3479" t="s">
        <v>200</v>
      </c>
      <c r="D3479" t="s">
        <v>1413</v>
      </c>
      <c r="E3479" t="s">
        <v>1281</v>
      </c>
      <c r="F3479" t="s">
        <v>52</v>
      </c>
      <c r="G3479">
        <v>3420</v>
      </c>
      <c r="H3479">
        <v>38130</v>
      </c>
    </row>
    <row r="3480" spans="1:8">
      <c r="A3480">
        <v>3479</v>
      </c>
      <c r="B3480">
        <v>91</v>
      </c>
      <c r="C3480" t="s">
        <v>200</v>
      </c>
      <c r="D3480" t="s">
        <v>1413</v>
      </c>
      <c r="E3480" t="s">
        <v>1281</v>
      </c>
      <c r="F3480" t="s">
        <v>1272</v>
      </c>
      <c r="G3480">
        <v>13127</v>
      </c>
      <c r="H3480">
        <v>38130</v>
      </c>
    </row>
    <row r="3481" spans="1:8">
      <c r="A3481">
        <v>3480</v>
      </c>
      <c r="B3481">
        <v>91</v>
      </c>
      <c r="C3481" t="s">
        <v>200</v>
      </c>
      <c r="D3481" t="s">
        <v>1413</v>
      </c>
      <c r="E3481" t="s">
        <v>45</v>
      </c>
      <c r="F3481" t="s">
        <v>48</v>
      </c>
      <c r="G3481">
        <v>380</v>
      </c>
      <c r="H3481">
        <v>38130</v>
      </c>
    </row>
    <row r="3482" spans="1:8">
      <c r="A3482">
        <v>3481</v>
      </c>
      <c r="B3482">
        <v>91</v>
      </c>
      <c r="C3482" t="s">
        <v>200</v>
      </c>
      <c r="D3482" t="s">
        <v>1413</v>
      </c>
      <c r="E3482" t="s">
        <v>45</v>
      </c>
      <c r="F3482" t="s">
        <v>49</v>
      </c>
      <c r="G3482">
        <v>181</v>
      </c>
      <c r="H3482">
        <v>38130</v>
      </c>
    </row>
    <row r="3483" spans="1:8">
      <c r="A3483">
        <v>3482</v>
      </c>
      <c r="B3483">
        <v>91</v>
      </c>
      <c r="C3483" t="s">
        <v>200</v>
      </c>
      <c r="D3483" t="s">
        <v>1413</v>
      </c>
      <c r="E3483" t="s">
        <v>45</v>
      </c>
      <c r="F3483" t="s">
        <v>50</v>
      </c>
      <c r="G3483">
        <v>103</v>
      </c>
      <c r="H3483">
        <v>38130</v>
      </c>
    </row>
    <row r="3484" spans="1:8">
      <c r="A3484">
        <v>3483</v>
      </c>
      <c r="B3484">
        <v>91</v>
      </c>
      <c r="C3484" t="s">
        <v>200</v>
      </c>
      <c r="D3484" t="s">
        <v>1413</v>
      </c>
      <c r="E3484" t="s">
        <v>45</v>
      </c>
      <c r="F3484" t="s">
        <v>51</v>
      </c>
      <c r="G3484">
        <v>51</v>
      </c>
      <c r="H3484">
        <v>38130</v>
      </c>
    </row>
    <row r="3485" spans="1:8">
      <c r="A3485">
        <v>3484</v>
      </c>
      <c r="B3485">
        <v>91</v>
      </c>
      <c r="C3485" t="s">
        <v>200</v>
      </c>
      <c r="D3485" t="s">
        <v>1413</v>
      </c>
      <c r="E3485" t="s">
        <v>45</v>
      </c>
      <c r="F3485" t="s">
        <v>52</v>
      </c>
      <c r="G3485">
        <v>240</v>
      </c>
      <c r="H3485">
        <v>38130</v>
      </c>
    </row>
    <row r="3486" spans="1:8">
      <c r="A3486">
        <v>3485</v>
      </c>
      <c r="B3486">
        <v>91</v>
      </c>
      <c r="C3486" t="s">
        <v>200</v>
      </c>
      <c r="D3486" t="s">
        <v>1413</v>
      </c>
      <c r="E3486" t="s">
        <v>45</v>
      </c>
      <c r="F3486" t="s">
        <v>1272</v>
      </c>
      <c r="G3486">
        <v>729</v>
      </c>
      <c r="H3486">
        <v>38130</v>
      </c>
    </row>
    <row r="3487" spans="1:8">
      <c r="A3487">
        <v>3486</v>
      </c>
      <c r="B3487">
        <v>91</v>
      </c>
      <c r="C3487" t="s">
        <v>200</v>
      </c>
      <c r="D3487" t="s">
        <v>3582</v>
      </c>
      <c r="E3487" t="s">
        <v>1280</v>
      </c>
      <c r="F3487" t="s">
        <v>52</v>
      </c>
      <c r="G3487">
        <v>3</v>
      </c>
      <c r="H3487">
        <v>5</v>
      </c>
    </row>
    <row r="3488" spans="1:8">
      <c r="A3488">
        <v>3487</v>
      </c>
      <c r="B3488">
        <v>91</v>
      </c>
      <c r="C3488" t="s">
        <v>200</v>
      </c>
      <c r="D3488" t="s">
        <v>3582</v>
      </c>
      <c r="E3488" t="s">
        <v>1281</v>
      </c>
      <c r="F3488" t="s">
        <v>52</v>
      </c>
      <c r="G3488">
        <v>1</v>
      </c>
      <c r="H3488">
        <v>5</v>
      </c>
    </row>
    <row r="3489" spans="1:8">
      <c r="A3489">
        <v>3488</v>
      </c>
      <c r="B3489">
        <v>91</v>
      </c>
      <c r="C3489" t="s">
        <v>200</v>
      </c>
      <c r="D3489" t="s">
        <v>3582</v>
      </c>
      <c r="E3489" t="s">
        <v>1281</v>
      </c>
      <c r="F3489" t="s">
        <v>1272</v>
      </c>
      <c r="G3489">
        <v>1</v>
      </c>
      <c r="H3489">
        <v>5</v>
      </c>
    </row>
    <row r="3490" spans="1:8">
      <c r="A3490">
        <v>3489</v>
      </c>
      <c r="B3490">
        <v>91</v>
      </c>
      <c r="C3490" t="s">
        <v>200</v>
      </c>
      <c r="D3490" t="s">
        <v>3583</v>
      </c>
      <c r="E3490" t="s">
        <v>1280</v>
      </c>
      <c r="F3490" t="s">
        <v>50</v>
      </c>
      <c r="G3490">
        <v>1</v>
      </c>
      <c r="H3490">
        <v>13</v>
      </c>
    </row>
    <row r="3491" spans="1:8">
      <c r="A3491">
        <v>3490</v>
      </c>
      <c r="B3491">
        <v>91</v>
      </c>
      <c r="C3491" t="s">
        <v>200</v>
      </c>
      <c r="D3491" t="s">
        <v>3583</v>
      </c>
      <c r="E3491" t="s">
        <v>1280</v>
      </c>
      <c r="F3491" t="s">
        <v>1272</v>
      </c>
      <c r="G3491">
        <v>1</v>
      </c>
      <c r="H3491">
        <v>13</v>
      </c>
    </row>
    <row r="3492" spans="1:8">
      <c r="A3492">
        <v>3491</v>
      </c>
      <c r="B3492">
        <v>91</v>
      </c>
      <c r="C3492" t="s">
        <v>200</v>
      </c>
      <c r="D3492" t="s">
        <v>3583</v>
      </c>
      <c r="E3492" t="s">
        <v>1281</v>
      </c>
      <c r="F3492" t="s">
        <v>52</v>
      </c>
      <c r="G3492">
        <v>3</v>
      </c>
      <c r="H3492">
        <v>13</v>
      </c>
    </row>
    <row r="3493" spans="1:8">
      <c r="A3493">
        <v>3492</v>
      </c>
      <c r="B3493">
        <v>91</v>
      </c>
      <c r="C3493" t="s">
        <v>200</v>
      </c>
      <c r="D3493" t="s">
        <v>3583</v>
      </c>
      <c r="E3493" t="s">
        <v>1281</v>
      </c>
      <c r="F3493" t="s">
        <v>1272</v>
      </c>
      <c r="G3493">
        <v>7</v>
      </c>
      <c r="H3493">
        <v>13</v>
      </c>
    </row>
    <row r="3494" spans="1:8">
      <c r="A3494">
        <v>3493</v>
      </c>
      <c r="B3494">
        <v>91</v>
      </c>
      <c r="C3494" t="s">
        <v>200</v>
      </c>
      <c r="D3494" t="s">
        <v>3583</v>
      </c>
      <c r="E3494" t="s">
        <v>45</v>
      </c>
      <c r="F3494" t="s">
        <v>1272</v>
      </c>
      <c r="G3494">
        <v>1</v>
      </c>
      <c r="H3494">
        <v>13</v>
      </c>
    </row>
    <row r="3495" spans="1:8">
      <c r="A3495">
        <v>3494</v>
      </c>
      <c r="B3495">
        <v>91</v>
      </c>
      <c r="C3495" t="s">
        <v>200</v>
      </c>
      <c r="D3495" t="s">
        <v>3585</v>
      </c>
      <c r="E3495" t="s">
        <v>3706</v>
      </c>
      <c r="F3495" t="s">
        <v>249</v>
      </c>
      <c r="G3495">
        <v>33</v>
      </c>
      <c r="H3495">
        <v>473</v>
      </c>
    </row>
    <row r="3496" spans="1:8">
      <c r="A3496">
        <v>3495</v>
      </c>
      <c r="B3496">
        <v>91</v>
      </c>
      <c r="C3496" t="s">
        <v>200</v>
      </c>
      <c r="D3496" t="s">
        <v>3585</v>
      </c>
      <c r="E3496" t="s">
        <v>3706</v>
      </c>
      <c r="F3496" t="s">
        <v>50</v>
      </c>
      <c r="G3496">
        <v>1</v>
      </c>
      <c r="H3496">
        <v>473</v>
      </c>
    </row>
    <row r="3497" spans="1:8">
      <c r="A3497">
        <v>3496</v>
      </c>
      <c r="B3497">
        <v>91</v>
      </c>
      <c r="C3497" t="s">
        <v>200</v>
      </c>
      <c r="D3497" t="s">
        <v>3585</v>
      </c>
      <c r="E3497" t="s">
        <v>3706</v>
      </c>
      <c r="F3497" t="s">
        <v>51</v>
      </c>
      <c r="G3497">
        <v>1</v>
      </c>
      <c r="H3497">
        <v>473</v>
      </c>
    </row>
    <row r="3498" spans="1:8">
      <c r="A3498">
        <v>3497</v>
      </c>
      <c r="B3498">
        <v>91</v>
      </c>
      <c r="C3498" t="s">
        <v>200</v>
      </c>
      <c r="D3498" t="s">
        <v>3585</v>
      </c>
      <c r="E3498" t="s">
        <v>3706</v>
      </c>
      <c r="F3498" t="s">
        <v>52</v>
      </c>
      <c r="G3498">
        <v>3</v>
      </c>
      <c r="H3498">
        <v>473</v>
      </c>
    </row>
    <row r="3499" spans="1:8">
      <c r="A3499">
        <v>3498</v>
      </c>
      <c r="B3499">
        <v>91</v>
      </c>
      <c r="C3499" t="s">
        <v>200</v>
      </c>
      <c r="D3499" t="s">
        <v>3585</v>
      </c>
      <c r="E3499" t="s">
        <v>3706</v>
      </c>
      <c r="F3499" t="s">
        <v>1272</v>
      </c>
      <c r="G3499">
        <v>2</v>
      </c>
      <c r="H3499">
        <v>473</v>
      </c>
    </row>
    <row r="3500" spans="1:8">
      <c r="A3500">
        <v>3499</v>
      </c>
      <c r="B3500">
        <v>91</v>
      </c>
      <c r="C3500" t="s">
        <v>200</v>
      </c>
      <c r="D3500" t="s">
        <v>3585</v>
      </c>
      <c r="E3500" t="s">
        <v>1280</v>
      </c>
      <c r="F3500" t="s">
        <v>48</v>
      </c>
      <c r="G3500">
        <v>11</v>
      </c>
      <c r="H3500">
        <v>473</v>
      </c>
    </row>
    <row r="3501" spans="1:8">
      <c r="A3501">
        <v>3500</v>
      </c>
      <c r="B3501">
        <v>91</v>
      </c>
      <c r="C3501" t="s">
        <v>200</v>
      </c>
      <c r="D3501" t="s">
        <v>3585</v>
      </c>
      <c r="E3501" t="s">
        <v>1280</v>
      </c>
      <c r="F3501" t="s">
        <v>49</v>
      </c>
      <c r="G3501">
        <v>26</v>
      </c>
      <c r="H3501">
        <v>473</v>
      </c>
    </row>
    <row r="3502" spans="1:8">
      <c r="A3502">
        <v>3501</v>
      </c>
      <c r="B3502">
        <v>91</v>
      </c>
      <c r="C3502" t="s">
        <v>200</v>
      </c>
      <c r="D3502" t="s">
        <v>3585</v>
      </c>
      <c r="E3502" t="s">
        <v>1280</v>
      </c>
      <c r="F3502" t="s">
        <v>50</v>
      </c>
      <c r="G3502">
        <v>35</v>
      </c>
      <c r="H3502">
        <v>473</v>
      </c>
    </row>
    <row r="3503" spans="1:8">
      <c r="A3503">
        <v>3502</v>
      </c>
      <c r="B3503">
        <v>91</v>
      </c>
      <c r="C3503" t="s">
        <v>200</v>
      </c>
      <c r="D3503" t="s">
        <v>3585</v>
      </c>
      <c r="E3503" t="s">
        <v>1280</v>
      </c>
      <c r="F3503" t="s">
        <v>51</v>
      </c>
      <c r="G3503">
        <v>7</v>
      </c>
      <c r="H3503">
        <v>473</v>
      </c>
    </row>
    <row r="3504" spans="1:8">
      <c r="A3504">
        <v>3503</v>
      </c>
      <c r="B3504">
        <v>91</v>
      </c>
      <c r="C3504" t="s">
        <v>200</v>
      </c>
      <c r="D3504" t="s">
        <v>3585</v>
      </c>
      <c r="E3504" t="s">
        <v>1280</v>
      </c>
      <c r="F3504" t="s">
        <v>52</v>
      </c>
      <c r="G3504">
        <v>16</v>
      </c>
      <c r="H3504">
        <v>473</v>
      </c>
    </row>
    <row r="3505" spans="1:8">
      <c r="A3505">
        <v>3504</v>
      </c>
      <c r="B3505">
        <v>91</v>
      </c>
      <c r="C3505" t="s">
        <v>200</v>
      </c>
      <c r="D3505" t="s">
        <v>3585</v>
      </c>
      <c r="E3505" t="s">
        <v>1280</v>
      </c>
      <c r="F3505" t="s">
        <v>1272</v>
      </c>
      <c r="G3505">
        <v>27</v>
      </c>
      <c r="H3505">
        <v>473</v>
      </c>
    </row>
    <row r="3506" spans="1:8">
      <c r="A3506">
        <v>3505</v>
      </c>
      <c r="B3506">
        <v>91</v>
      </c>
      <c r="C3506" t="s">
        <v>200</v>
      </c>
      <c r="D3506" t="s">
        <v>3585</v>
      </c>
      <c r="E3506" t="s">
        <v>1281</v>
      </c>
      <c r="F3506" t="s">
        <v>48</v>
      </c>
      <c r="G3506">
        <v>1</v>
      </c>
      <c r="H3506">
        <v>473</v>
      </c>
    </row>
    <row r="3507" spans="1:8">
      <c r="A3507">
        <v>3506</v>
      </c>
      <c r="B3507">
        <v>91</v>
      </c>
      <c r="C3507" t="s">
        <v>200</v>
      </c>
      <c r="D3507" t="s">
        <v>3585</v>
      </c>
      <c r="E3507" t="s">
        <v>1281</v>
      </c>
      <c r="F3507" t="s">
        <v>49</v>
      </c>
      <c r="G3507">
        <v>2</v>
      </c>
      <c r="H3507">
        <v>473</v>
      </c>
    </row>
    <row r="3508" spans="1:8">
      <c r="A3508">
        <v>3507</v>
      </c>
      <c r="B3508">
        <v>91</v>
      </c>
      <c r="C3508" t="s">
        <v>200</v>
      </c>
      <c r="D3508" t="s">
        <v>3585</v>
      </c>
      <c r="E3508" t="s">
        <v>1281</v>
      </c>
      <c r="F3508" t="s">
        <v>51</v>
      </c>
      <c r="G3508">
        <v>5</v>
      </c>
      <c r="H3508">
        <v>473</v>
      </c>
    </row>
    <row r="3509" spans="1:8">
      <c r="A3509">
        <v>3508</v>
      </c>
      <c r="B3509">
        <v>91</v>
      </c>
      <c r="C3509" t="s">
        <v>200</v>
      </c>
      <c r="D3509" t="s">
        <v>3585</v>
      </c>
      <c r="E3509" t="s">
        <v>1281</v>
      </c>
      <c r="F3509" t="s">
        <v>52</v>
      </c>
      <c r="G3509">
        <v>53</v>
      </c>
      <c r="H3509">
        <v>473</v>
      </c>
    </row>
    <row r="3510" spans="1:8">
      <c r="A3510">
        <v>3509</v>
      </c>
      <c r="B3510">
        <v>91</v>
      </c>
      <c r="C3510" t="s">
        <v>200</v>
      </c>
      <c r="D3510" t="s">
        <v>3585</v>
      </c>
      <c r="E3510" t="s">
        <v>1281</v>
      </c>
      <c r="F3510" t="s">
        <v>1272</v>
      </c>
      <c r="G3510">
        <v>244</v>
      </c>
      <c r="H3510">
        <v>473</v>
      </c>
    </row>
    <row r="3511" spans="1:8">
      <c r="A3511">
        <v>3510</v>
      </c>
      <c r="B3511">
        <v>91</v>
      </c>
      <c r="C3511" t="s">
        <v>200</v>
      </c>
      <c r="D3511" t="s">
        <v>3585</v>
      </c>
      <c r="E3511" t="s">
        <v>45</v>
      </c>
      <c r="F3511" t="s">
        <v>50</v>
      </c>
      <c r="G3511">
        <v>1</v>
      </c>
      <c r="H3511">
        <v>473</v>
      </c>
    </row>
    <row r="3512" spans="1:8">
      <c r="A3512">
        <v>3511</v>
      </c>
      <c r="B3512">
        <v>91</v>
      </c>
      <c r="C3512" t="s">
        <v>200</v>
      </c>
      <c r="D3512" t="s">
        <v>3585</v>
      </c>
      <c r="E3512" t="s">
        <v>45</v>
      </c>
      <c r="F3512" t="s">
        <v>52</v>
      </c>
      <c r="G3512">
        <v>1</v>
      </c>
      <c r="H3512">
        <v>473</v>
      </c>
    </row>
    <row r="3513" spans="1:8">
      <c r="A3513">
        <v>3512</v>
      </c>
      <c r="B3513">
        <v>91</v>
      </c>
      <c r="C3513" t="s">
        <v>200</v>
      </c>
      <c r="D3513" t="s">
        <v>3585</v>
      </c>
      <c r="E3513" t="s">
        <v>45</v>
      </c>
      <c r="F3513" t="s">
        <v>1272</v>
      </c>
      <c r="G3513">
        <v>4</v>
      </c>
      <c r="H3513">
        <v>473</v>
      </c>
    </row>
    <row r="3514" spans="1:8">
      <c r="A3514">
        <v>3513</v>
      </c>
      <c r="B3514">
        <v>91</v>
      </c>
      <c r="C3514" t="s">
        <v>200</v>
      </c>
      <c r="D3514" t="s">
        <v>3586</v>
      </c>
      <c r="E3514" t="s">
        <v>3706</v>
      </c>
      <c r="F3514" t="s">
        <v>249</v>
      </c>
      <c r="G3514">
        <v>2370</v>
      </c>
      <c r="H3514">
        <v>24753</v>
      </c>
    </row>
    <row r="3515" spans="1:8">
      <c r="A3515">
        <v>3514</v>
      </c>
      <c r="B3515">
        <v>91</v>
      </c>
      <c r="C3515" t="s">
        <v>200</v>
      </c>
      <c r="D3515" t="s">
        <v>3586</v>
      </c>
      <c r="E3515" t="s">
        <v>3706</v>
      </c>
      <c r="F3515" t="s">
        <v>48</v>
      </c>
      <c r="G3515">
        <v>29</v>
      </c>
      <c r="H3515">
        <v>24753</v>
      </c>
    </row>
    <row r="3516" spans="1:8">
      <c r="A3516">
        <v>3515</v>
      </c>
      <c r="B3516">
        <v>91</v>
      </c>
      <c r="C3516" t="s">
        <v>200</v>
      </c>
      <c r="D3516" t="s">
        <v>3586</v>
      </c>
      <c r="E3516" t="s">
        <v>3706</v>
      </c>
      <c r="F3516" t="s">
        <v>49</v>
      </c>
      <c r="G3516">
        <v>238</v>
      </c>
      <c r="H3516">
        <v>24753</v>
      </c>
    </row>
    <row r="3517" spans="1:8">
      <c r="A3517">
        <v>3516</v>
      </c>
      <c r="B3517">
        <v>91</v>
      </c>
      <c r="C3517" t="s">
        <v>200</v>
      </c>
      <c r="D3517" t="s">
        <v>3586</v>
      </c>
      <c r="E3517" t="s">
        <v>3706</v>
      </c>
      <c r="F3517" t="s">
        <v>50</v>
      </c>
      <c r="G3517">
        <v>330</v>
      </c>
      <c r="H3517">
        <v>24753</v>
      </c>
    </row>
    <row r="3518" spans="1:8">
      <c r="A3518">
        <v>3517</v>
      </c>
      <c r="B3518">
        <v>91</v>
      </c>
      <c r="C3518" t="s">
        <v>200</v>
      </c>
      <c r="D3518" t="s">
        <v>3586</v>
      </c>
      <c r="E3518" t="s">
        <v>3706</v>
      </c>
      <c r="F3518" t="s">
        <v>51</v>
      </c>
      <c r="G3518">
        <v>99</v>
      </c>
      <c r="H3518">
        <v>24753</v>
      </c>
    </row>
    <row r="3519" spans="1:8">
      <c r="A3519">
        <v>3518</v>
      </c>
      <c r="B3519">
        <v>91</v>
      </c>
      <c r="C3519" t="s">
        <v>200</v>
      </c>
      <c r="D3519" t="s">
        <v>3586</v>
      </c>
      <c r="E3519" t="s">
        <v>3706</v>
      </c>
      <c r="F3519" t="s">
        <v>52</v>
      </c>
      <c r="G3519">
        <v>84</v>
      </c>
      <c r="H3519">
        <v>24753</v>
      </c>
    </row>
    <row r="3520" spans="1:8">
      <c r="A3520">
        <v>3519</v>
      </c>
      <c r="B3520">
        <v>91</v>
      </c>
      <c r="C3520" t="s">
        <v>200</v>
      </c>
      <c r="D3520" t="s">
        <v>3586</v>
      </c>
      <c r="E3520" t="s">
        <v>3706</v>
      </c>
      <c r="F3520" t="s">
        <v>1272</v>
      </c>
      <c r="G3520">
        <v>143</v>
      </c>
      <c r="H3520">
        <v>24753</v>
      </c>
    </row>
    <row r="3521" spans="1:8">
      <c r="A3521">
        <v>3520</v>
      </c>
      <c r="B3521">
        <v>91</v>
      </c>
      <c r="C3521" t="s">
        <v>200</v>
      </c>
      <c r="D3521" t="s">
        <v>3586</v>
      </c>
      <c r="E3521" t="s">
        <v>1280</v>
      </c>
      <c r="F3521" t="s">
        <v>48</v>
      </c>
      <c r="G3521">
        <v>780</v>
      </c>
      <c r="H3521">
        <v>24753</v>
      </c>
    </row>
    <row r="3522" spans="1:8">
      <c r="A3522">
        <v>3521</v>
      </c>
      <c r="B3522">
        <v>91</v>
      </c>
      <c r="C3522" t="s">
        <v>200</v>
      </c>
      <c r="D3522" t="s">
        <v>3586</v>
      </c>
      <c r="E3522" t="s">
        <v>1280</v>
      </c>
      <c r="F3522" t="s">
        <v>49</v>
      </c>
      <c r="G3522">
        <v>2290</v>
      </c>
      <c r="H3522">
        <v>24753</v>
      </c>
    </row>
    <row r="3523" spans="1:8">
      <c r="A3523">
        <v>3522</v>
      </c>
      <c r="B3523">
        <v>91</v>
      </c>
      <c r="C3523" t="s">
        <v>200</v>
      </c>
      <c r="D3523" t="s">
        <v>3586</v>
      </c>
      <c r="E3523" t="s">
        <v>1280</v>
      </c>
      <c r="F3523" t="s">
        <v>50</v>
      </c>
      <c r="G3523">
        <v>1813</v>
      </c>
      <c r="H3523">
        <v>24753</v>
      </c>
    </row>
    <row r="3524" spans="1:8">
      <c r="A3524">
        <v>3523</v>
      </c>
      <c r="B3524">
        <v>91</v>
      </c>
      <c r="C3524" t="s">
        <v>200</v>
      </c>
      <c r="D3524" t="s">
        <v>3586</v>
      </c>
      <c r="E3524" t="s">
        <v>1280</v>
      </c>
      <c r="F3524" t="s">
        <v>51</v>
      </c>
      <c r="G3524">
        <v>698</v>
      </c>
      <c r="H3524">
        <v>24753</v>
      </c>
    </row>
    <row r="3525" spans="1:8">
      <c r="A3525">
        <v>3524</v>
      </c>
      <c r="B3525">
        <v>91</v>
      </c>
      <c r="C3525" t="s">
        <v>200</v>
      </c>
      <c r="D3525" t="s">
        <v>3586</v>
      </c>
      <c r="E3525" t="s">
        <v>1280</v>
      </c>
      <c r="F3525" t="s">
        <v>52</v>
      </c>
      <c r="G3525">
        <v>859</v>
      </c>
      <c r="H3525">
        <v>24753</v>
      </c>
    </row>
    <row r="3526" spans="1:8">
      <c r="A3526">
        <v>3525</v>
      </c>
      <c r="B3526">
        <v>91</v>
      </c>
      <c r="C3526" t="s">
        <v>200</v>
      </c>
      <c r="D3526" t="s">
        <v>3586</v>
      </c>
      <c r="E3526" t="s">
        <v>1280</v>
      </c>
      <c r="F3526" t="s">
        <v>1272</v>
      </c>
      <c r="G3526">
        <v>944</v>
      </c>
      <c r="H3526">
        <v>24753</v>
      </c>
    </row>
    <row r="3527" spans="1:8">
      <c r="A3527">
        <v>3526</v>
      </c>
      <c r="B3527">
        <v>91</v>
      </c>
      <c r="C3527" t="s">
        <v>200</v>
      </c>
      <c r="D3527" t="s">
        <v>3586</v>
      </c>
      <c r="E3527" t="s">
        <v>1281</v>
      </c>
      <c r="F3527" t="s">
        <v>48</v>
      </c>
      <c r="G3527">
        <v>96</v>
      </c>
      <c r="H3527">
        <v>24753</v>
      </c>
    </row>
    <row r="3528" spans="1:8">
      <c r="A3528">
        <v>3527</v>
      </c>
      <c r="B3528">
        <v>91</v>
      </c>
      <c r="C3528" t="s">
        <v>200</v>
      </c>
      <c r="D3528" t="s">
        <v>3586</v>
      </c>
      <c r="E3528" t="s">
        <v>1281</v>
      </c>
      <c r="F3528" t="s">
        <v>49</v>
      </c>
      <c r="G3528">
        <v>157</v>
      </c>
      <c r="H3528">
        <v>24753</v>
      </c>
    </row>
    <row r="3529" spans="1:8">
      <c r="A3529">
        <v>3528</v>
      </c>
      <c r="B3529">
        <v>91</v>
      </c>
      <c r="C3529" t="s">
        <v>200</v>
      </c>
      <c r="D3529" t="s">
        <v>3586</v>
      </c>
      <c r="E3529" t="s">
        <v>1281</v>
      </c>
      <c r="F3529" t="s">
        <v>50</v>
      </c>
      <c r="G3529">
        <v>197</v>
      </c>
      <c r="H3529">
        <v>24753</v>
      </c>
    </row>
    <row r="3530" spans="1:8">
      <c r="A3530">
        <v>3529</v>
      </c>
      <c r="B3530">
        <v>91</v>
      </c>
      <c r="C3530" t="s">
        <v>200</v>
      </c>
      <c r="D3530" t="s">
        <v>3586</v>
      </c>
      <c r="E3530" t="s">
        <v>1281</v>
      </c>
      <c r="F3530" t="s">
        <v>51</v>
      </c>
      <c r="G3530">
        <v>205</v>
      </c>
      <c r="H3530">
        <v>24753</v>
      </c>
    </row>
    <row r="3531" spans="1:8">
      <c r="A3531">
        <v>3530</v>
      </c>
      <c r="B3531">
        <v>91</v>
      </c>
      <c r="C3531" t="s">
        <v>200</v>
      </c>
      <c r="D3531" t="s">
        <v>3586</v>
      </c>
      <c r="E3531" t="s">
        <v>1281</v>
      </c>
      <c r="F3531" t="s">
        <v>52</v>
      </c>
      <c r="G3531">
        <v>2071</v>
      </c>
      <c r="H3531">
        <v>24753</v>
      </c>
    </row>
    <row r="3532" spans="1:8">
      <c r="A3532">
        <v>3531</v>
      </c>
      <c r="B3532">
        <v>91</v>
      </c>
      <c r="C3532" t="s">
        <v>200</v>
      </c>
      <c r="D3532" t="s">
        <v>3586</v>
      </c>
      <c r="E3532" t="s">
        <v>1281</v>
      </c>
      <c r="F3532" t="s">
        <v>1272</v>
      </c>
      <c r="G3532">
        <v>11166</v>
      </c>
      <c r="H3532">
        <v>24753</v>
      </c>
    </row>
    <row r="3533" spans="1:8">
      <c r="A3533">
        <v>3532</v>
      </c>
      <c r="B3533">
        <v>91</v>
      </c>
      <c r="C3533" t="s">
        <v>200</v>
      </c>
      <c r="D3533" t="s">
        <v>3586</v>
      </c>
      <c r="E3533" t="s">
        <v>45</v>
      </c>
      <c r="F3533" t="s">
        <v>48</v>
      </c>
      <c r="G3533">
        <v>78</v>
      </c>
      <c r="H3533">
        <v>24753</v>
      </c>
    </row>
    <row r="3534" spans="1:8">
      <c r="A3534">
        <v>3533</v>
      </c>
      <c r="B3534">
        <v>91</v>
      </c>
      <c r="C3534" t="s">
        <v>200</v>
      </c>
      <c r="D3534" t="s">
        <v>3586</v>
      </c>
      <c r="E3534" t="s">
        <v>45</v>
      </c>
      <c r="F3534" t="s">
        <v>49</v>
      </c>
      <c r="G3534">
        <v>13</v>
      </c>
      <c r="H3534">
        <v>24753</v>
      </c>
    </row>
    <row r="3535" spans="1:8">
      <c r="A3535">
        <v>3534</v>
      </c>
      <c r="B3535">
        <v>91</v>
      </c>
      <c r="C3535" t="s">
        <v>200</v>
      </c>
      <c r="D3535" t="s">
        <v>3586</v>
      </c>
      <c r="E3535" t="s">
        <v>45</v>
      </c>
      <c r="F3535" t="s">
        <v>50</v>
      </c>
      <c r="G3535">
        <v>5</v>
      </c>
      <c r="H3535">
        <v>24753</v>
      </c>
    </row>
    <row r="3536" spans="1:8">
      <c r="A3536">
        <v>3535</v>
      </c>
      <c r="B3536">
        <v>91</v>
      </c>
      <c r="C3536" t="s">
        <v>200</v>
      </c>
      <c r="D3536" t="s">
        <v>3586</v>
      </c>
      <c r="E3536" t="s">
        <v>45</v>
      </c>
      <c r="F3536" t="s">
        <v>51</v>
      </c>
      <c r="G3536">
        <v>2</v>
      </c>
      <c r="H3536">
        <v>24753</v>
      </c>
    </row>
    <row r="3537" spans="1:8">
      <c r="A3537">
        <v>3536</v>
      </c>
      <c r="B3537">
        <v>91</v>
      </c>
      <c r="C3537" t="s">
        <v>200</v>
      </c>
      <c r="D3537" t="s">
        <v>3586</v>
      </c>
      <c r="E3537" t="s">
        <v>45</v>
      </c>
      <c r="F3537" t="s">
        <v>52</v>
      </c>
      <c r="G3537">
        <v>20</v>
      </c>
      <c r="H3537">
        <v>24753</v>
      </c>
    </row>
    <row r="3538" spans="1:8">
      <c r="A3538">
        <v>3537</v>
      </c>
      <c r="B3538">
        <v>91</v>
      </c>
      <c r="C3538" t="s">
        <v>200</v>
      </c>
      <c r="D3538" t="s">
        <v>3586</v>
      </c>
      <c r="E3538" t="s">
        <v>45</v>
      </c>
      <c r="F3538" t="s">
        <v>1272</v>
      </c>
      <c r="G3538">
        <v>66</v>
      </c>
      <c r="H3538">
        <v>24753</v>
      </c>
    </row>
    <row r="3539" spans="1:8">
      <c r="A3539">
        <v>3538</v>
      </c>
      <c r="B3539">
        <v>91</v>
      </c>
      <c r="C3539" t="s">
        <v>200</v>
      </c>
      <c r="D3539" t="s">
        <v>45</v>
      </c>
      <c r="E3539" t="s">
        <v>3706</v>
      </c>
      <c r="F3539" t="s">
        <v>249</v>
      </c>
      <c r="G3539">
        <v>467</v>
      </c>
    </row>
    <row r="3540" spans="1:8">
      <c r="A3540">
        <v>3539</v>
      </c>
      <c r="B3540">
        <v>91</v>
      </c>
      <c r="C3540" t="s">
        <v>200</v>
      </c>
      <c r="D3540" t="s">
        <v>45</v>
      </c>
      <c r="E3540" t="s">
        <v>3706</v>
      </c>
      <c r="F3540" t="s">
        <v>51</v>
      </c>
      <c r="G3540">
        <v>1</v>
      </c>
    </row>
    <row r="3541" spans="1:8">
      <c r="A3541">
        <v>3540</v>
      </c>
      <c r="B3541">
        <v>91</v>
      </c>
      <c r="C3541" t="s">
        <v>200</v>
      </c>
      <c r="D3541" t="s">
        <v>45</v>
      </c>
      <c r="E3541" t="s">
        <v>3706</v>
      </c>
      <c r="F3541" t="s">
        <v>52</v>
      </c>
      <c r="G3541">
        <v>400</v>
      </c>
    </row>
    <row r="3542" spans="1:8">
      <c r="A3542">
        <v>3541</v>
      </c>
      <c r="B3542">
        <v>91</v>
      </c>
      <c r="C3542" t="s">
        <v>200</v>
      </c>
      <c r="D3542" t="s">
        <v>45</v>
      </c>
      <c r="E3542" t="s">
        <v>3706</v>
      </c>
      <c r="F3542" t="s">
        <v>1272</v>
      </c>
      <c r="G3542">
        <v>23</v>
      </c>
    </row>
    <row r="3543" spans="1:8">
      <c r="A3543">
        <v>3542</v>
      </c>
      <c r="B3543">
        <v>91</v>
      </c>
      <c r="C3543" t="s">
        <v>200</v>
      </c>
      <c r="D3543" t="s">
        <v>45</v>
      </c>
      <c r="E3543" t="s">
        <v>1280</v>
      </c>
      <c r="F3543" t="s">
        <v>48</v>
      </c>
      <c r="G3543">
        <v>56</v>
      </c>
    </row>
    <row r="3544" spans="1:8">
      <c r="A3544">
        <v>3543</v>
      </c>
      <c r="B3544">
        <v>91</v>
      </c>
      <c r="C3544" t="s">
        <v>200</v>
      </c>
      <c r="D3544" t="s">
        <v>45</v>
      </c>
      <c r="E3544" t="s">
        <v>1280</v>
      </c>
      <c r="F3544" t="s">
        <v>49</v>
      </c>
      <c r="G3544">
        <v>158</v>
      </c>
    </row>
    <row r="3545" spans="1:8">
      <c r="A3545">
        <v>3544</v>
      </c>
      <c r="B3545">
        <v>91</v>
      </c>
      <c r="C3545" t="s">
        <v>200</v>
      </c>
      <c r="D3545" t="s">
        <v>45</v>
      </c>
      <c r="E3545" t="s">
        <v>1280</v>
      </c>
      <c r="F3545" t="s">
        <v>50</v>
      </c>
      <c r="G3545">
        <v>118</v>
      </c>
    </row>
    <row r="3546" spans="1:8">
      <c r="A3546">
        <v>3545</v>
      </c>
      <c r="B3546">
        <v>91</v>
      </c>
      <c r="C3546" t="s">
        <v>200</v>
      </c>
      <c r="D3546" t="s">
        <v>45</v>
      </c>
      <c r="E3546" t="s">
        <v>1280</v>
      </c>
      <c r="F3546" t="s">
        <v>51</v>
      </c>
      <c r="G3546">
        <v>46</v>
      </c>
    </row>
    <row r="3547" spans="1:8">
      <c r="A3547">
        <v>3546</v>
      </c>
      <c r="B3547">
        <v>91</v>
      </c>
      <c r="C3547" t="s">
        <v>200</v>
      </c>
      <c r="D3547" t="s">
        <v>45</v>
      </c>
      <c r="E3547" t="s">
        <v>1280</v>
      </c>
      <c r="F3547" t="s">
        <v>52</v>
      </c>
      <c r="G3547">
        <v>42</v>
      </c>
    </row>
    <row r="3548" spans="1:8">
      <c r="A3548">
        <v>3547</v>
      </c>
      <c r="B3548">
        <v>91</v>
      </c>
      <c r="C3548" t="s">
        <v>200</v>
      </c>
      <c r="D3548" t="s">
        <v>45</v>
      </c>
      <c r="E3548" t="s">
        <v>1280</v>
      </c>
      <c r="F3548" t="s">
        <v>1272</v>
      </c>
      <c r="G3548">
        <v>29</v>
      </c>
    </row>
    <row r="3549" spans="1:8">
      <c r="A3549">
        <v>3548</v>
      </c>
      <c r="B3549">
        <v>91</v>
      </c>
      <c r="C3549" t="s">
        <v>200</v>
      </c>
      <c r="D3549" t="s">
        <v>45</v>
      </c>
      <c r="E3549" t="s">
        <v>1281</v>
      </c>
      <c r="F3549" t="s">
        <v>48</v>
      </c>
      <c r="G3549">
        <v>9</v>
      </c>
    </row>
    <row r="3550" spans="1:8">
      <c r="A3550">
        <v>3549</v>
      </c>
      <c r="B3550">
        <v>91</v>
      </c>
      <c r="C3550" t="s">
        <v>200</v>
      </c>
      <c r="D3550" t="s">
        <v>45</v>
      </c>
      <c r="E3550" t="s">
        <v>1281</v>
      </c>
      <c r="F3550" t="s">
        <v>49</v>
      </c>
      <c r="G3550">
        <v>17</v>
      </c>
    </row>
    <row r="3551" spans="1:8">
      <c r="A3551">
        <v>3550</v>
      </c>
      <c r="B3551">
        <v>91</v>
      </c>
      <c r="C3551" t="s">
        <v>200</v>
      </c>
      <c r="D3551" t="s">
        <v>45</v>
      </c>
      <c r="E3551" t="s">
        <v>1281</v>
      </c>
      <c r="F3551" t="s">
        <v>50</v>
      </c>
      <c r="G3551">
        <v>26</v>
      </c>
    </row>
    <row r="3552" spans="1:8">
      <c r="A3552">
        <v>3551</v>
      </c>
      <c r="B3552">
        <v>91</v>
      </c>
      <c r="C3552" t="s">
        <v>200</v>
      </c>
      <c r="D3552" t="s">
        <v>45</v>
      </c>
      <c r="E3552" t="s">
        <v>1281</v>
      </c>
      <c r="F3552" t="s">
        <v>51</v>
      </c>
      <c r="G3552">
        <v>27</v>
      </c>
    </row>
    <row r="3553" spans="1:8">
      <c r="A3553">
        <v>3552</v>
      </c>
      <c r="B3553">
        <v>91</v>
      </c>
      <c r="C3553" t="s">
        <v>200</v>
      </c>
      <c r="D3553" t="s">
        <v>45</v>
      </c>
      <c r="E3553" t="s">
        <v>1281</v>
      </c>
      <c r="F3553" t="s">
        <v>52</v>
      </c>
      <c r="G3553">
        <v>105</v>
      </c>
    </row>
    <row r="3554" spans="1:8">
      <c r="A3554">
        <v>3553</v>
      </c>
      <c r="B3554">
        <v>91</v>
      </c>
      <c r="C3554" t="s">
        <v>200</v>
      </c>
      <c r="D3554" t="s">
        <v>45</v>
      </c>
      <c r="E3554" t="s">
        <v>1281</v>
      </c>
      <c r="F3554" t="s">
        <v>1272</v>
      </c>
      <c r="G3554">
        <v>386</v>
      </c>
    </row>
    <row r="3555" spans="1:8">
      <c r="A3555">
        <v>3554</v>
      </c>
      <c r="B3555">
        <v>91</v>
      </c>
      <c r="C3555" t="s">
        <v>200</v>
      </c>
      <c r="D3555" t="s">
        <v>45</v>
      </c>
      <c r="E3555" t="s">
        <v>45</v>
      </c>
      <c r="F3555" t="s">
        <v>48</v>
      </c>
      <c r="G3555">
        <v>55</v>
      </c>
    </row>
    <row r="3556" spans="1:8">
      <c r="A3556">
        <v>3555</v>
      </c>
      <c r="B3556">
        <v>91</v>
      </c>
      <c r="C3556" t="s">
        <v>200</v>
      </c>
      <c r="D3556" t="s">
        <v>45</v>
      </c>
      <c r="E3556" t="s">
        <v>45</v>
      </c>
      <c r="F3556" t="s">
        <v>49</v>
      </c>
      <c r="G3556">
        <v>60</v>
      </c>
    </row>
    <row r="3557" spans="1:8">
      <c r="A3557">
        <v>3556</v>
      </c>
      <c r="B3557">
        <v>91</v>
      </c>
      <c r="C3557" t="s">
        <v>200</v>
      </c>
      <c r="D3557" t="s">
        <v>45</v>
      </c>
      <c r="E3557" t="s">
        <v>45</v>
      </c>
      <c r="F3557" t="s">
        <v>50</v>
      </c>
      <c r="G3557">
        <v>27</v>
      </c>
    </row>
    <row r="3558" spans="1:8">
      <c r="A3558">
        <v>3557</v>
      </c>
      <c r="B3558">
        <v>91</v>
      </c>
      <c r="C3558" t="s">
        <v>200</v>
      </c>
      <c r="D3558" t="s">
        <v>45</v>
      </c>
      <c r="E3558" t="s">
        <v>45</v>
      </c>
      <c r="F3558" t="s">
        <v>51</v>
      </c>
      <c r="G3558">
        <v>27</v>
      </c>
    </row>
    <row r="3559" spans="1:8">
      <c r="A3559">
        <v>3558</v>
      </c>
      <c r="B3559">
        <v>91</v>
      </c>
      <c r="C3559" t="s">
        <v>200</v>
      </c>
      <c r="D3559" t="s">
        <v>45</v>
      </c>
      <c r="E3559" t="s">
        <v>45</v>
      </c>
      <c r="F3559" t="s">
        <v>52</v>
      </c>
      <c r="G3559">
        <v>116</v>
      </c>
    </row>
    <row r="3560" spans="1:8">
      <c r="A3560">
        <v>3559</v>
      </c>
      <c r="B3560">
        <v>91</v>
      </c>
      <c r="C3560" t="s">
        <v>200</v>
      </c>
      <c r="D3560" t="s">
        <v>45</v>
      </c>
      <c r="E3560" t="s">
        <v>45</v>
      </c>
      <c r="F3560" t="s">
        <v>1272</v>
      </c>
      <c r="G3560">
        <v>487</v>
      </c>
    </row>
    <row r="3561" spans="1:8">
      <c r="A3561">
        <v>3560</v>
      </c>
      <c r="B3561">
        <v>94</v>
      </c>
      <c r="C3561" t="s">
        <v>201</v>
      </c>
      <c r="D3561" t="s">
        <v>1413</v>
      </c>
      <c r="E3561" t="s">
        <v>3706</v>
      </c>
      <c r="F3561" t="s">
        <v>249</v>
      </c>
      <c r="G3561">
        <v>3345</v>
      </c>
      <c r="H3561">
        <v>33280</v>
      </c>
    </row>
    <row r="3562" spans="1:8">
      <c r="A3562">
        <v>3561</v>
      </c>
      <c r="B3562">
        <v>94</v>
      </c>
      <c r="C3562" t="s">
        <v>201</v>
      </c>
      <c r="D3562" t="s">
        <v>1413</v>
      </c>
      <c r="E3562" t="s">
        <v>3706</v>
      </c>
      <c r="F3562" t="s">
        <v>48</v>
      </c>
      <c r="G3562">
        <v>476</v>
      </c>
      <c r="H3562">
        <v>33280</v>
      </c>
    </row>
    <row r="3563" spans="1:8">
      <c r="A3563">
        <v>3562</v>
      </c>
      <c r="B3563">
        <v>94</v>
      </c>
      <c r="C3563" t="s">
        <v>201</v>
      </c>
      <c r="D3563" t="s">
        <v>1413</v>
      </c>
      <c r="E3563" t="s">
        <v>3706</v>
      </c>
      <c r="F3563" t="s">
        <v>49</v>
      </c>
      <c r="G3563">
        <v>2234</v>
      </c>
      <c r="H3563">
        <v>33280</v>
      </c>
    </row>
    <row r="3564" spans="1:8">
      <c r="A3564">
        <v>3563</v>
      </c>
      <c r="B3564">
        <v>94</v>
      </c>
      <c r="C3564" t="s">
        <v>201</v>
      </c>
      <c r="D3564" t="s">
        <v>1413</v>
      </c>
      <c r="E3564" t="s">
        <v>3706</v>
      </c>
      <c r="F3564" t="s">
        <v>50</v>
      </c>
      <c r="G3564">
        <v>1588</v>
      </c>
      <c r="H3564">
        <v>33280</v>
      </c>
    </row>
    <row r="3565" spans="1:8">
      <c r="A3565">
        <v>3564</v>
      </c>
      <c r="B3565">
        <v>94</v>
      </c>
      <c r="C3565" t="s">
        <v>201</v>
      </c>
      <c r="D3565" t="s">
        <v>1413</v>
      </c>
      <c r="E3565" t="s">
        <v>3706</v>
      </c>
      <c r="F3565" t="s">
        <v>51</v>
      </c>
      <c r="G3565">
        <v>571</v>
      </c>
      <c r="H3565">
        <v>33280</v>
      </c>
    </row>
    <row r="3566" spans="1:8">
      <c r="A3566">
        <v>3565</v>
      </c>
      <c r="B3566">
        <v>94</v>
      </c>
      <c r="C3566" t="s">
        <v>201</v>
      </c>
      <c r="D3566" t="s">
        <v>1413</v>
      </c>
      <c r="E3566" t="s">
        <v>3706</v>
      </c>
      <c r="F3566" t="s">
        <v>52</v>
      </c>
      <c r="G3566">
        <v>603</v>
      </c>
      <c r="H3566">
        <v>33280</v>
      </c>
    </row>
    <row r="3567" spans="1:8">
      <c r="A3567">
        <v>3566</v>
      </c>
      <c r="B3567">
        <v>94</v>
      </c>
      <c r="C3567" t="s">
        <v>201</v>
      </c>
      <c r="D3567" t="s">
        <v>1413</v>
      </c>
      <c r="E3567" t="s">
        <v>3706</v>
      </c>
      <c r="F3567" t="s">
        <v>1272</v>
      </c>
      <c r="G3567">
        <v>24</v>
      </c>
      <c r="H3567">
        <v>33280</v>
      </c>
    </row>
    <row r="3568" spans="1:8">
      <c r="A3568">
        <v>3567</v>
      </c>
      <c r="B3568">
        <v>94</v>
      </c>
      <c r="C3568" t="s">
        <v>201</v>
      </c>
      <c r="D3568" t="s">
        <v>1413</v>
      </c>
      <c r="E3568" t="s">
        <v>1280</v>
      </c>
      <c r="F3568" t="s">
        <v>48</v>
      </c>
      <c r="G3568">
        <v>1001</v>
      </c>
      <c r="H3568">
        <v>33280</v>
      </c>
    </row>
    <row r="3569" spans="1:8">
      <c r="A3569">
        <v>3568</v>
      </c>
      <c r="B3569">
        <v>94</v>
      </c>
      <c r="C3569" t="s">
        <v>201</v>
      </c>
      <c r="D3569" t="s">
        <v>1413</v>
      </c>
      <c r="E3569" t="s">
        <v>1280</v>
      </c>
      <c r="F3569" t="s">
        <v>49</v>
      </c>
      <c r="G3569">
        <v>3009</v>
      </c>
      <c r="H3569">
        <v>33280</v>
      </c>
    </row>
    <row r="3570" spans="1:8">
      <c r="A3570">
        <v>3569</v>
      </c>
      <c r="B3570">
        <v>94</v>
      </c>
      <c r="C3570" t="s">
        <v>201</v>
      </c>
      <c r="D3570" t="s">
        <v>1413</v>
      </c>
      <c r="E3570" t="s">
        <v>1280</v>
      </c>
      <c r="F3570" t="s">
        <v>50</v>
      </c>
      <c r="G3570">
        <v>2059</v>
      </c>
      <c r="H3570">
        <v>33280</v>
      </c>
    </row>
    <row r="3571" spans="1:8">
      <c r="A3571">
        <v>3570</v>
      </c>
      <c r="B3571">
        <v>94</v>
      </c>
      <c r="C3571" t="s">
        <v>201</v>
      </c>
      <c r="D3571" t="s">
        <v>1413</v>
      </c>
      <c r="E3571" t="s">
        <v>1280</v>
      </c>
      <c r="F3571" t="s">
        <v>51</v>
      </c>
      <c r="G3571">
        <v>823</v>
      </c>
      <c r="H3571">
        <v>33280</v>
      </c>
    </row>
    <row r="3572" spans="1:8">
      <c r="A3572">
        <v>3571</v>
      </c>
      <c r="B3572">
        <v>94</v>
      </c>
      <c r="C3572" t="s">
        <v>201</v>
      </c>
      <c r="D3572" t="s">
        <v>1413</v>
      </c>
      <c r="E3572" t="s">
        <v>1280</v>
      </c>
      <c r="F3572" t="s">
        <v>52</v>
      </c>
      <c r="G3572">
        <v>1333</v>
      </c>
      <c r="H3572">
        <v>33280</v>
      </c>
    </row>
    <row r="3573" spans="1:8">
      <c r="A3573">
        <v>3572</v>
      </c>
      <c r="B3573">
        <v>94</v>
      </c>
      <c r="C3573" t="s">
        <v>201</v>
      </c>
      <c r="D3573" t="s">
        <v>1413</v>
      </c>
      <c r="E3573" t="s">
        <v>1280</v>
      </c>
      <c r="F3573" t="s">
        <v>1272</v>
      </c>
      <c r="G3573">
        <v>820</v>
      </c>
      <c r="H3573">
        <v>33280</v>
      </c>
    </row>
    <row r="3574" spans="1:8">
      <c r="A3574">
        <v>3573</v>
      </c>
      <c r="B3574">
        <v>94</v>
      </c>
      <c r="C3574" t="s">
        <v>201</v>
      </c>
      <c r="D3574" t="s">
        <v>1413</v>
      </c>
      <c r="E3574" t="s">
        <v>1281</v>
      </c>
      <c r="F3574" t="s">
        <v>48</v>
      </c>
      <c r="G3574">
        <v>335</v>
      </c>
      <c r="H3574">
        <v>33280</v>
      </c>
    </row>
    <row r="3575" spans="1:8">
      <c r="A3575">
        <v>3574</v>
      </c>
      <c r="B3575">
        <v>94</v>
      </c>
      <c r="C3575" t="s">
        <v>201</v>
      </c>
      <c r="D3575" t="s">
        <v>1413</v>
      </c>
      <c r="E3575" t="s">
        <v>1281</v>
      </c>
      <c r="F3575" t="s">
        <v>49</v>
      </c>
      <c r="G3575">
        <v>394</v>
      </c>
      <c r="H3575">
        <v>33280</v>
      </c>
    </row>
    <row r="3576" spans="1:8">
      <c r="A3576">
        <v>3575</v>
      </c>
      <c r="B3576">
        <v>94</v>
      </c>
      <c r="C3576" t="s">
        <v>201</v>
      </c>
      <c r="D3576" t="s">
        <v>1413</v>
      </c>
      <c r="E3576" t="s">
        <v>1281</v>
      </c>
      <c r="F3576" t="s">
        <v>50</v>
      </c>
      <c r="G3576">
        <v>440</v>
      </c>
      <c r="H3576">
        <v>33280</v>
      </c>
    </row>
    <row r="3577" spans="1:8">
      <c r="A3577">
        <v>3576</v>
      </c>
      <c r="B3577">
        <v>94</v>
      </c>
      <c r="C3577" t="s">
        <v>201</v>
      </c>
      <c r="D3577" t="s">
        <v>1413</v>
      </c>
      <c r="E3577" t="s">
        <v>1281</v>
      </c>
      <c r="F3577" t="s">
        <v>51</v>
      </c>
      <c r="G3577">
        <v>422</v>
      </c>
      <c r="H3577">
        <v>33280</v>
      </c>
    </row>
    <row r="3578" spans="1:8">
      <c r="A3578">
        <v>3577</v>
      </c>
      <c r="B3578">
        <v>94</v>
      </c>
      <c r="C3578" t="s">
        <v>201</v>
      </c>
      <c r="D3578" t="s">
        <v>1413</v>
      </c>
      <c r="E3578" t="s">
        <v>1281</v>
      </c>
      <c r="F3578" t="s">
        <v>52</v>
      </c>
      <c r="G3578">
        <v>2729</v>
      </c>
      <c r="H3578">
        <v>33280</v>
      </c>
    </row>
    <row r="3579" spans="1:8">
      <c r="A3579">
        <v>3578</v>
      </c>
      <c r="B3579">
        <v>94</v>
      </c>
      <c r="C3579" t="s">
        <v>201</v>
      </c>
      <c r="D3579" t="s">
        <v>1413</v>
      </c>
      <c r="E3579" t="s">
        <v>1281</v>
      </c>
      <c r="F3579" t="s">
        <v>1272</v>
      </c>
      <c r="G3579">
        <v>10478</v>
      </c>
      <c r="H3579">
        <v>33280</v>
      </c>
    </row>
    <row r="3580" spans="1:8">
      <c r="A3580">
        <v>3579</v>
      </c>
      <c r="B3580">
        <v>94</v>
      </c>
      <c r="C3580" t="s">
        <v>201</v>
      </c>
      <c r="D3580" t="s">
        <v>1413</v>
      </c>
      <c r="E3580" t="s">
        <v>45</v>
      </c>
      <c r="F3580" t="s">
        <v>48</v>
      </c>
      <c r="G3580">
        <v>166</v>
      </c>
      <c r="H3580">
        <v>33280</v>
      </c>
    </row>
    <row r="3581" spans="1:8">
      <c r="A3581">
        <v>3580</v>
      </c>
      <c r="B3581">
        <v>94</v>
      </c>
      <c r="C3581" t="s">
        <v>201</v>
      </c>
      <c r="D3581" t="s">
        <v>1413</v>
      </c>
      <c r="E3581" t="s">
        <v>45</v>
      </c>
      <c r="F3581" t="s">
        <v>49</v>
      </c>
      <c r="G3581">
        <v>78</v>
      </c>
      <c r="H3581">
        <v>33280</v>
      </c>
    </row>
    <row r="3582" spans="1:8">
      <c r="A3582">
        <v>3581</v>
      </c>
      <c r="B3582">
        <v>94</v>
      </c>
      <c r="C3582" t="s">
        <v>201</v>
      </c>
      <c r="D3582" t="s">
        <v>1413</v>
      </c>
      <c r="E3582" t="s">
        <v>45</v>
      </c>
      <c r="F3582" t="s">
        <v>50</v>
      </c>
      <c r="G3582">
        <v>43</v>
      </c>
      <c r="H3582">
        <v>33280</v>
      </c>
    </row>
    <row r="3583" spans="1:8">
      <c r="A3583">
        <v>3582</v>
      </c>
      <c r="B3583">
        <v>94</v>
      </c>
      <c r="C3583" t="s">
        <v>201</v>
      </c>
      <c r="D3583" t="s">
        <v>1413</v>
      </c>
      <c r="E3583" t="s">
        <v>45</v>
      </c>
      <c r="F3583" t="s">
        <v>51</v>
      </c>
      <c r="G3583">
        <v>17</v>
      </c>
      <c r="H3583">
        <v>33280</v>
      </c>
    </row>
    <row r="3584" spans="1:8">
      <c r="A3584">
        <v>3583</v>
      </c>
      <c r="B3584">
        <v>94</v>
      </c>
      <c r="C3584" t="s">
        <v>201</v>
      </c>
      <c r="D3584" t="s">
        <v>1413</v>
      </c>
      <c r="E3584" t="s">
        <v>45</v>
      </c>
      <c r="F3584" t="s">
        <v>52</v>
      </c>
      <c r="G3584">
        <v>65</v>
      </c>
      <c r="H3584">
        <v>33280</v>
      </c>
    </row>
    <row r="3585" spans="1:8">
      <c r="A3585">
        <v>3584</v>
      </c>
      <c r="B3585">
        <v>94</v>
      </c>
      <c r="C3585" t="s">
        <v>201</v>
      </c>
      <c r="D3585" t="s">
        <v>1413</v>
      </c>
      <c r="E3585" t="s">
        <v>45</v>
      </c>
      <c r="F3585" t="s">
        <v>1272</v>
      </c>
      <c r="G3585">
        <v>227</v>
      </c>
      <c r="H3585">
        <v>33280</v>
      </c>
    </row>
    <row r="3586" spans="1:8">
      <c r="A3586">
        <v>3585</v>
      </c>
      <c r="B3586">
        <v>94</v>
      </c>
      <c r="C3586" t="s">
        <v>201</v>
      </c>
      <c r="D3586" t="s">
        <v>3582</v>
      </c>
      <c r="E3586" t="s">
        <v>3706</v>
      </c>
      <c r="F3586" t="s">
        <v>249</v>
      </c>
      <c r="G3586">
        <v>1</v>
      </c>
      <c r="H3586">
        <v>5</v>
      </c>
    </row>
    <row r="3587" spans="1:8">
      <c r="A3587">
        <v>3586</v>
      </c>
      <c r="B3587">
        <v>94</v>
      </c>
      <c r="C3587" t="s">
        <v>201</v>
      </c>
      <c r="D3587" t="s">
        <v>3582</v>
      </c>
      <c r="E3587" t="s">
        <v>1280</v>
      </c>
      <c r="F3587" t="s">
        <v>49</v>
      </c>
      <c r="G3587">
        <v>1</v>
      </c>
      <c r="H3587">
        <v>5</v>
      </c>
    </row>
    <row r="3588" spans="1:8">
      <c r="A3588">
        <v>3587</v>
      </c>
      <c r="B3588">
        <v>94</v>
      </c>
      <c r="C3588" t="s">
        <v>201</v>
      </c>
      <c r="D3588" t="s">
        <v>3582</v>
      </c>
      <c r="E3588" t="s">
        <v>1280</v>
      </c>
      <c r="F3588" t="s">
        <v>1272</v>
      </c>
      <c r="G3588">
        <v>1</v>
      </c>
      <c r="H3588">
        <v>5</v>
      </c>
    </row>
    <row r="3589" spans="1:8">
      <c r="A3589">
        <v>3588</v>
      </c>
      <c r="B3589">
        <v>94</v>
      </c>
      <c r="C3589" t="s">
        <v>201</v>
      </c>
      <c r="D3589" t="s">
        <v>3582</v>
      </c>
      <c r="E3589" t="s">
        <v>1281</v>
      </c>
      <c r="F3589" t="s">
        <v>1272</v>
      </c>
      <c r="G3589">
        <v>2</v>
      </c>
      <c r="H3589">
        <v>5</v>
      </c>
    </row>
    <row r="3590" spans="1:8">
      <c r="A3590">
        <v>3589</v>
      </c>
      <c r="B3590">
        <v>94</v>
      </c>
      <c r="C3590" t="s">
        <v>201</v>
      </c>
      <c r="D3590" t="s">
        <v>3583</v>
      </c>
      <c r="E3590" t="s">
        <v>1281</v>
      </c>
      <c r="F3590" t="s">
        <v>51</v>
      </c>
      <c r="G3590">
        <v>1</v>
      </c>
      <c r="H3590">
        <v>5</v>
      </c>
    </row>
    <row r="3591" spans="1:8">
      <c r="A3591">
        <v>3590</v>
      </c>
      <c r="B3591">
        <v>94</v>
      </c>
      <c r="C3591" t="s">
        <v>201</v>
      </c>
      <c r="D3591" t="s">
        <v>3583</v>
      </c>
      <c r="E3591" t="s">
        <v>1281</v>
      </c>
      <c r="F3591" t="s">
        <v>52</v>
      </c>
      <c r="G3591">
        <v>1</v>
      </c>
      <c r="H3591">
        <v>5</v>
      </c>
    </row>
    <row r="3592" spans="1:8">
      <c r="A3592">
        <v>3591</v>
      </c>
      <c r="B3592">
        <v>94</v>
      </c>
      <c r="C3592" t="s">
        <v>201</v>
      </c>
      <c r="D3592" t="s">
        <v>3583</v>
      </c>
      <c r="E3592" t="s">
        <v>1281</v>
      </c>
      <c r="F3592" t="s">
        <v>1272</v>
      </c>
      <c r="G3592">
        <v>3</v>
      </c>
      <c r="H3592">
        <v>5</v>
      </c>
    </row>
    <row r="3593" spans="1:8">
      <c r="A3593">
        <v>3592</v>
      </c>
      <c r="B3593">
        <v>94</v>
      </c>
      <c r="C3593" t="s">
        <v>201</v>
      </c>
      <c r="D3593" t="s">
        <v>3584</v>
      </c>
      <c r="E3593" t="s">
        <v>1281</v>
      </c>
      <c r="F3593" t="s">
        <v>52</v>
      </c>
      <c r="G3593">
        <v>1</v>
      </c>
      <c r="H3593">
        <v>4</v>
      </c>
    </row>
    <row r="3594" spans="1:8">
      <c r="A3594">
        <v>3593</v>
      </c>
      <c r="B3594">
        <v>94</v>
      </c>
      <c r="C3594" t="s">
        <v>201</v>
      </c>
      <c r="D3594" t="s">
        <v>3584</v>
      </c>
      <c r="E3594" t="s">
        <v>1281</v>
      </c>
      <c r="F3594" t="s">
        <v>1272</v>
      </c>
      <c r="G3594">
        <v>3</v>
      </c>
      <c r="H3594">
        <v>4</v>
      </c>
    </row>
    <row r="3595" spans="1:8">
      <c r="A3595">
        <v>3594</v>
      </c>
      <c r="B3595">
        <v>94</v>
      </c>
      <c r="C3595" t="s">
        <v>201</v>
      </c>
      <c r="D3595" t="s">
        <v>3585</v>
      </c>
      <c r="E3595" t="s">
        <v>3706</v>
      </c>
      <c r="F3595" t="s">
        <v>249</v>
      </c>
      <c r="G3595">
        <v>33</v>
      </c>
      <c r="H3595">
        <v>451</v>
      </c>
    </row>
    <row r="3596" spans="1:8">
      <c r="A3596">
        <v>3595</v>
      </c>
      <c r="B3596">
        <v>94</v>
      </c>
      <c r="C3596" t="s">
        <v>201</v>
      </c>
      <c r="D3596" t="s">
        <v>3585</v>
      </c>
      <c r="E3596" t="s">
        <v>3706</v>
      </c>
      <c r="F3596" t="s">
        <v>49</v>
      </c>
      <c r="G3596">
        <v>5</v>
      </c>
      <c r="H3596">
        <v>451</v>
      </c>
    </row>
    <row r="3597" spans="1:8">
      <c r="A3597">
        <v>3596</v>
      </c>
      <c r="B3597">
        <v>94</v>
      </c>
      <c r="C3597" t="s">
        <v>201</v>
      </c>
      <c r="D3597" t="s">
        <v>3585</v>
      </c>
      <c r="E3597" t="s">
        <v>3706</v>
      </c>
      <c r="F3597" t="s">
        <v>50</v>
      </c>
      <c r="G3597">
        <v>2</v>
      </c>
      <c r="H3597">
        <v>451</v>
      </c>
    </row>
    <row r="3598" spans="1:8">
      <c r="A3598">
        <v>3597</v>
      </c>
      <c r="B3598">
        <v>94</v>
      </c>
      <c r="C3598" t="s">
        <v>201</v>
      </c>
      <c r="D3598" t="s">
        <v>3585</v>
      </c>
      <c r="E3598" t="s">
        <v>3706</v>
      </c>
      <c r="F3598" t="s">
        <v>51</v>
      </c>
      <c r="G3598">
        <v>2</v>
      </c>
      <c r="H3598">
        <v>451</v>
      </c>
    </row>
    <row r="3599" spans="1:8">
      <c r="A3599">
        <v>3598</v>
      </c>
      <c r="B3599">
        <v>94</v>
      </c>
      <c r="C3599" t="s">
        <v>201</v>
      </c>
      <c r="D3599" t="s">
        <v>3585</v>
      </c>
      <c r="E3599" t="s">
        <v>1280</v>
      </c>
      <c r="F3599" t="s">
        <v>48</v>
      </c>
      <c r="G3599">
        <v>11</v>
      </c>
      <c r="H3599">
        <v>451</v>
      </c>
    </row>
    <row r="3600" spans="1:8">
      <c r="A3600">
        <v>3599</v>
      </c>
      <c r="B3600">
        <v>94</v>
      </c>
      <c r="C3600" t="s">
        <v>201</v>
      </c>
      <c r="D3600" t="s">
        <v>3585</v>
      </c>
      <c r="E3600" t="s">
        <v>1280</v>
      </c>
      <c r="F3600" t="s">
        <v>49</v>
      </c>
      <c r="G3600">
        <v>33</v>
      </c>
      <c r="H3600">
        <v>451</v>
      </c>
    </row>
    <row r="3601" spans="1:8">
      <c r="A3601">
        <v>3600</v>
      </c>
      <c r="B3601">
        <v>94</v>
      </c>
      <c r="C3601" t="s">
        <v>201</v>
      </c>
      <c r="D3601" t="s">
        <v>3585</v>
      </c>
      <c r="E3601" t="s">
        <v>1280</v>
      </c>
      <c r="F3601" t="s">
        <v>50</v>
      </c>
      <c r="G3601">
        <v>35</v>
      </c>
      <c r="H3601">
        <v>451</v>
      </c>
    </row>
    <row r="3602" spans="1:8">
      <c r="A3602">
        <v>3601</v>
      </c>
      <c r="B3602">
        <v>94</v>
      </c>
      <c r="C3602" t="s">
        <v>201</v>
      </c>
      <c r="D3602" t="s">
        <v>3585</v>
      </c>
      <c r="E3602" t="s">
        <v>1280</v>
      </c>
      <c r="F3602" t="s">
        <v>51</v>
      </c>
      <c r="G3602">
        <v>13</v>
      </c>
      <c r="H3602">
        <v>451</v>
      </c>
    </row>
    <row r="3603" spans="1:8">
      <c r="A3603">
        <v>3602</v>
      </c>
      <c r="B3603">
        <v>94</v>
      </c>
      <c r="C3603" t="s">
        <v>201</v>
      </c>
      <c r="D3603" t="s">
        <v>3585</v>
      </c>
      <c r="E3603" t="s">
        <v>1280</v>
      </c>
      <c r="F3603" t="s">
        <v>52</v>
      </c>
      <c r="G3603">
        <v>9</v>
      </c>
      <c r="H3603">
        <v>451</v>
      </c>
    </row>
    <row r="3604" spans="1:8">
      <c r="A3604">
        <v>3603</v>
      </c>
      <c r="B3604">
        <v>94</v>
      </c>
      <c r="C3604" t="s">
        <v>201</v>
      </c>
      <c r="D3604" t="s">
        <v>3585</v>
      </c>
      <c r="E3604" t="s">
        <v>1280</v>
      </c>
      <c r="F3604" t="s">
        <v>1272</v>
      </c>
      <c r="G3604">
        <v>31</v>
      </c>
      <c r="H3604">
        <v>451</v>
      </c>
    </row>
    <row r="3605" spans="1:8">
      <c r="A3605">
        <v>3604</v>
      </c>
      <c r="B3605">
        <v>94</v>
      </c>
      <c r="C3605" t="s">
        <v>201</v>
      </c>
      <c r="D3605" t="s">
        <v>3585</v>
      </c>
      <c r="E3605" t="s">
        <v>1281</v>
      </c>
      <c r="F3605" t="s">
        <v>49</v>
      </c>
      <c r="G3605">
        <v>1</v>
      </c>
      <c r="H3605">
        <v>451</v>
      </c>
    </row>
    <row r="3606" spans="1:8">
      <c r="A3606">
        <v>3605</v>
      </c>
      <c r="B3606">
        <v>94</v>
      </c>
      <c r="C3606" t="s">
        <v>201</v>
      </c>
      <c r="D3606" t="s">
        <v>3585</v>
      </c>
      <c r="E3606" t="s">
        <v>1281</v>
      </c>
      <c r="F3606" t="s">
        <v>50</v>
      </c>
      <c r="G3606">
        <v>1</v>
      </c>
      <c r="H3606">
        <v>451</v>
      </c>
    </row>
    <row r="3607" spans="1:8">
      <c r="A3607">
        <v>3606</v>
      </c>
      <c r="B3607">
        <v>94</v>
      </c>
      <c r="C3607" t="s">
        <v>201</v>
      </c>
      <c r="D3607" t="s">
        <v>3585</v>
      </c>
      <c r="E3607" t="s">
        <v>1281</v>
      </c>
      <c r="F3607" t="s">
        <v>51</v>
      </c>
      <c r="G3607">
        <v>4</v>
      </c>
      <c r="H3607">
        <v>451</v>
      </c>
    </row>
    <row r="3608" spans="1:8">
      <c r="A3608">
        <v>3607</v>
      </c>
      <c r="B3608">
        <v>94</v>
      </c>
      <c r="C3608" t="s">
        <v>201</v>
      </c>
      <c r="D3608" t="s">
        <v>3585</v>
      </c>
      <c r="E3608" t="s">
        <v>1281</v>
      </c>
      <c r="F3608" t="s">
        <v>52</v>
      </c>
      <c r="G3608">
        <v>24</v>
      </c>
      <c r="H3608">
        <v>451</v>
      </c>
    </row>
    <row r="3609" spans="1:8">
      <c r="A3609">
        <v>3608</v>
      </c>
      <c r="B3609">
        <v>94</v>
      </c>
      <c r="C3609" t="s">
        <v>201</v>
      </c>
      <c r="D3609" t="s">
        <v>3585</v>
      </c>
      <c r="E3609" t="s">
        <v>1281</v>
      </c>
      <c r="F3609" t="s">
        <v>1272</v>
      </c>
      <c r="G3609">
        <v>239</v>
      </c>
      <c r="H3609">
        <v>451</v>
      </c>
    </row>
    <row r="3610" spans="1:8">
      <c r="A3610">
        <v>3609</v>
      </c>
      <c r="B3610">
        <v>94</v>
      </c>
      <c r="C3610" t="s">
        <v>201</v>
      </c>
      <c r="D3610" t="s">
        <v>3585</v>
      </c>
      <c r="E3610" t="s">
        <v>45</v>
      </c>
      <c r="F3610" t="s">
        <v>48</v>
      </c>
      <c r="G3610">
        <v>3</v>
      </c>
      <c r="H3610">
        <v>451</v>
      </c>
    </row>
    <row r="3611" spans="1:8">
      <c r="A3611">
        <v>3610</v>
      </c>
      <c r="B3611">
        <v>94</v>
      </c>
      <c r="C3611" t="s">
        <v>201</v>
      </c>
      <c r="D3611" t="s">
        <v>3585</v>
      </c>
      <c r="E3611" t="s">
        <v>45</v>
      </c>
      <c r="F3611" t="s">
        <v>50</v>
      </c>
      <c r="G3611">
        <v>1</v>
      </c>
      <c r="H3611">
        <v>451</v>
      </c>
    </row>
    <row r="3612" spans="1:8">
      <c r="A3612">
        <v>3611</v>
      </c>
      <c r="B3612">
        <v>94</v>
      </c>
      <c r="C3612" t="s">
        <v>201</v>
      </c>
      <c r="D3612" t="s">
        <v>3585</v>
      </c>
      <c r="E3612" t="s">
        <v>45</v>
      </c>
      <c r="F3612" t="s">
        <v>51</v>
      </c>
      <c r="G3612">
        <v>1</v>
      </c>
      <c r="H3612">
        <v>451</v>
      </c>
    </row>
    <row r="3613" spans="1:8">
      <c r="A3613">
        <v>3612</v>
      </c>
      <c r="B3613">
        <v>94</v>
      </c>
      <c r="C3613" t="s">
        <v>201</v>
      </c>
      <c r="D3613" t="s">
        <v>3585</v>
      </c>
      <c r="E3613" t="s">
        <v>45</v>
      </c>
      <c r="F3613" t="s">
        <v>1272</v>
      </c>
      <c r="G3613">
        <v>3</v>
      </c>
      <c r="H3613">
        <v>451</v>
      </c>
    </row>
    <row r="3614" spans="1:8">
      <c r="A3614">
        <v>3613</v>
      </c>
      <c r="B3614">
        <v>94</v>
      </c>
      <c r="C3614" t="s">
        <v>201</v>
      </c>
      <c r="D3614" t="s">
        <v>3586</v>
      </c>
      <c r="E3614" t="s">
        <v>3706</v>
      </c>
      <c r="F3614" t="s">
        <v>249</v>
      </c>
      <c r="G3614">
        <v>703</v>
      </c>
      <c r="H3614">
        <v>9124</v>
      </c>
    </row>
    <row r="3615" spans="1:8">
      <c r="A3615">
        <v>3614</v>
      </c>
      <c r="B3615">
        <v>94</v>
      </c>
      <c r="C3615" t="s">
        <v>201</v>
      </c>
      <c r="D3615" t="s">
        <v>3586</v>
      </c>
      <c r="E3615" t="s">
        <v>3706</v>
      </c>
      <c r="F3615" t="s">
        <v>48</v>
      </c>
      <c r="G3615">
        <v>233</v>
      </c>
      <c r="H3615">
        <v>9124</v>
      </c>
    </row>
    <row r="3616" spans="1:8">
      <c r="A3616">
        <v>3615</v>
      </c>
      <c r="B3616">
        <v>94</v>
      </c>
      <c r="C3616" t="s">
        <v>201</v>
      </c>
      <c r="D3616" t="s">
        <v>3586</v>
      </c>
      <c r="E3616" t="s">
        <v>3706</v>
      </c>
      <c r="F3616" t="s">
        <v>49</v>
      </c>
      <c r="G3616">
        <v>381</v>
      </c>
      <c r="H3616">
        <v>9124</v>
      </c>
    </row>
    <row r="3617" spans="1:8">
      <c r="A3617">
        <v>3616</v>
      </c>
      <c r="B3617">
        <v>94</v>
      </c>
      <c r="C3617" t="s">
        <v>201</v>
      </c>
      <c r="D3617" t="s">
        <v>3586</v>
      </c>
      <c r="E3617" t="s">
        <v>3706</v>
      </c>
      <c r="F3617" t="s">
        <v>50</v>
      </c>
      <c r="G3617">
        <v>202</v>
      </c>
      <c r="H3617">
        <v>9124</v>
      </c>
    </row>
    <row r="3618" spans="1:8">
      <c r="A3618">
        <v>3617</v>
      </c>
      <c r="B3618">
        <v>94</v>
      </c>
      <c r="C3618" t="s">
        <v>201</v>
      </c>
      <c r="D3618" t="s">
        <v>3586</v>
      </c>
      <c r="E3618" t="s">
        <v>3706</v>
      </c>
      <c r="F3618" t="s">
        <v>51</v>
      </c>
      <c r="G3618">
        <v>55</v>
      </c>
      <c r="H3618">
        <v>9124</v>
      </c>
    </row>
    <row r="3619" spans="1:8">
      <c r="A3619">
        <v>3618</v>
      </c>
      <c r="B3619">
        <v>94</v>
      </c>
      <c r="C3619" t="s">
        <v>201</v>
      </c>
      <c r="D3619" t="s">
        <v>3586</v>
      </c>
      <c r="E3619" t="s">
        <v>3706</v>
      </c>
      <c r="F3619" t="s">
        <v>52</v>
      </c>
      <c r="G3619">
        <v>71</v>
      </c>
      <c r="H3619">
        <v>9124</v>
      </c>
    </row>
    <row r="3620" spans="1:8">
      <c r="A3620">
        <v>3619</v>
      </c>
      <c r="B3620">
        <v>94</v>
      </c>
      <c r="C3620" t="s">
        <v>201</v>
      </c>
      <c r="D3620" t="s">
        <v>3586</v>
      </c>
      <c r="E3620" t="s">
        <v>3706</v>
      </c>
      <c r="F3620" t="s">
        <v>1272</v>
      </c>
      <c r="G3620">
        <v>16</v>
      </c>
      <c r="H3620">
        <v>9124</v>
      </c>
    </row>
    <row r="3621" spans="1:8">
      <c r="A3621">
        <v>3620</v>
      </c>
      <c r="B3621">
        <v>94</v>
      </c>
      <c r="C3621" t="s">
        <v>201</v>
      </c>
      <c r="D3621" t="s">
        <v>3586</v>
      </c>
      <c r="E3621" t="s">
        <v>1280</v>
      </c>
      <c r="F3621" t="s">
        <v>48</v>
      </c>
      <c r="G3621">
        <v>209</v>
      </c>
      <c r="H3621">
        <v>9124</v>
      </c>
    </row>
    <row r="3622" spans="1:8">
      <c r="A3622">
        <v>3621</v>
      </c>
      <c r="B3622">
        <v>94</v>
      </c>
      <c r="C3622" t="s">
        <v>201</v>
      </c>
      <c r="D3622" t="s">
        <v>3586</v>
      </c>
      <c r="E3622" t="s">
        <v>1280</v>
      </c>
      <c r="F3622" t="s">
        <v>49</v>
      </c>
      <c r="G3622">
        <v>640</v>
      </c>
      <c r="H3622">
        <v>9124</v>
      </c>
    </row>
    <row r="3623" spans="1:8">
      <c r="A3623">
        <v>3622</v>
      </c>
      <c r="B3623">
        <v>94</v>
      </c>
      <c r="C3623" t="s">
        <v>201</v>
      </c>
      <c r="D3623" t="s">
        <v>3586</v>
      </c>
      <c r="E3623" t="s">
        <v>1280</v>
      </c>
      <c r="F3623" t="s">
        <v>50</v>
      </c>
      <c r="G3623">
        <v>497</v>
      </c>
      <c r="H3623">
        <v>9124</v>
      </c>
    </row>
    <row r="3624" spans="1:8">
      <c r="A3624">
        <v>3623</v>
      </c>
      <c r="B3624">
        <v>94</v>
      </c>
      <c r="C3624" t="s">
        <v>201</v>
      </c>
      <c r="D3624" t="s">
        <v>3586</v>
      </c>
      <c r="E3624" t="s">
        <v>1280</v>
      </c>
      <c r="F3624" t="s">
        <v>51</v>
      </c>
      <c r="G3624">
        <v>201</v>
      </c>
      <c r="H3624">
        <v>9124</v>
      </c>
    </row>
    <row r="3625" spans="1:8">
      <c r="A3625">
        <v>3624</v>
      </c>
      <c r="B3625">
        <v>94</v>
      </c>
      <c r="C3625" t="s">
        <v>201</v>
      </c>
      <c r="D3625" t="s">
        <v>3586</v>
      </c>
      <c r="E3625" t="s">
        <v>1280</v>
      </c>
      <c r="F3625" t="s">
        <v>52</v>
      </c>
      <c r="G3625">
        <v>357</v>
      </c>
      <c r="H3625">
        <v>9124</v>
      </c>
    </row>
    <row r="3626" spans="1:8">
      <c r="A3626">
        <v>3625</v>
      </c>
      <c r="B3626">
        <v>94</v>
      </c>
      <c r="C3626" t="s">
        <v>201</v>
      </c>
      <c r="D3626" t="s">
        <v>3586</v>
      </c>
      <c r="E3626" t="s">
        <v>1280</v>
      </c>
      <c r="F3626" t="s">
        <v>1272</v>
      </c>
      <c r="G3626">
        <v>373</v>
      </c>
      <c r="H3626">
        <v>9124</v>
      </c>
    </row>
    <row r="3627" spans="1:8">
      <c r="A3627">
        <v>3626</v>
      </c>
      <c r="B3627">
        <v>94</v>
      </c>
      <c r="C3627" t="s">
        <v>201</v>
      </c>
      <c r="D3627" t="s">
        <v>3586</v>
      </c>
      <c r="E3627" t="s">
        <v>1281</v>
      </c>
      <c r="F3627" t="s">
        <v>48</v>
      </c>
      <c r="G3627">
        <v>34</v>
      </c>
      <c r="H3627">
        <v>9124</v>
      </c>
    </row>
    <row r="3628" spans="1:8">
      <c r="A3628">
        <v>3627</v>
      </c>
      <c r="B3628">
        <v>94</v>
      </c>
      <c r="C3628" t="s">
        <v>201</v>
      </c>
      <c r="D3628" t="s">
        <v>3586</v>
      </c>
      <c r="E3628" t="s">
        <v>1281</v>
      </c>
      <c r="F3628" t="s">
        <v>49</v>
      </c>
      <c r="G3628">
        <v>38</v>
      </c>
      <c r="H3628">
        <v>9124</v>
      </c>
    </row>
    <row r="3629" spans="1:8">
      <c r="A3629">
        <v>3628</v>
      </c>
      <c r="B3629">
        <v>94</v>
      </c>
      <c r="C3629" t="s">
        <v>201</v>
      </c>
      <c r="D3629" t="s">
        <v>3586</v>
      </c>
      <c r="E3629" t="s">
        <v>1281</v>
      </c>
      <c r="F3629" t="s">
        <v>50</v>
      </c>
      <c r="G3629">
        <v>55</v>
      </c>
      <c r="H3629">
        <v>9124</v>
      </c>
    </row>
    <row r="3630" spans="1:8">
      <c r="A3630">
        <v>3629</v>
      </c>
      <c r="B3630">
        <v>94</v>
      </c>
      <c r="C3630" t="s">
        <v>201</v>
      </c>
      <c r="D3630" t="s">
        <v>3586</v>
      </c>
      <c r="E3630" t="s">
        <v>1281</v>
      </c>
      <c r="F3630" t="s">
        <v>51</v>
      </c>
      <c r="G3630">
        <v>57</v>
      </c>
      <c r="H3630">
        <v>9124</v>
      </c>
    </row>
    <row r="3631" spans="1:8">
      <c r="A3631">
        <v>3630</v>
      </c>
      <c r="B3631">
        <v>94</v>
      </c>
      <c r="C3631" t="s">
        <v>201</v>
      </c>
      <c r="D3631" t="s">
        <v>3586</v>
      </c>
      <c r="E3631" t="s">
        <v>1281</v>
      </c>
      <c r="F3631" t="s">
        <v>52</v>
      </c>
      <c r="G3631">
        <v>753</v>
      </c>
      <c r="H3631">
        <v>9124</v>
      </c>
    </row>
    <row r="3632" spans="1:8">
      <c r="A3632">
        <v>3631</v>
      </c>
      <c r="B3632">
        <v>94</v>
      </c>
      <c r="C3632" t="s">
        <v>201</v>
      </c>
      <c r="D3632" t="s">
        <v>3586</v>
      </c>
      <c r="E3632" t="s">
        <v>1281</v>
      </c>
      <c r="F3632" t="s">
        <v>1272</v>
      </c>
      <c r="G3632">
        <v>4174</v>
      </c>
      <c r="H3632">
        <v>9124</v>
      </c>
    </row>
    <row r="3633" spans="1:8">
      <c r="A3633">
        <v>3632</v>
      </c>
      <c r="B3633">
        <v>94</v>
      </c>
      <c r="C3633" t="s">
        <v>201</v>
      </c>
      <c r="D3633" t="s">
        <v>3586</v>
      </c>
      <c r="E3633" t="s">
        <v>45</v>
      </c>
      <c r="F3633" t="s">
        <v>48</v>
      </c>
      <c r="G3633">
        <v>27</v>
      </c>
      <c r="H3633">
        <v>9124</v>
      </c>
    </row>
    <row r="3634" spans="1:8">
      <c r="A3634">
        <v>3633</v>
      </c>
      <c r="B3634">
        <v>94</v>
      </c>
      <c r="C3634" t="s">
        <v>201</v>
      </c>
      <c r="D3634" t="s">
        <v>3586</v>
      </c>
      <c r="E3634" t="s">
        <v>45</v>
      </c>
      <c r="F3634" t="s">
        <v>49</v>
      </c>
      <c r="G3634">
        <v>4</v>
      </c>
      <c r="H3634">
        <v>9124</v>
      </c>
    </row>
    <row r="3635" spans="1:8">
      <c r="A3635">
        <v>3634</v>
      </c>
      <c r="B3635">
        <v>94</v>
      </c>
      <c r="C3635" t="s">
        <v>201</v>
      </c>
      <c r="D3635" t="s">
        <v>3586</v>
      </c>
      <c r="E3635" t="s">
        <v>45</v>
      </c>
      <c r="F3635" t="s">
        <v>52</v>
      </c>
      <c r="G3635">
        <v>4</v>
      </c>
      <c r="H3635">
        <v>9124</v>
      </c>
    </row>
    <row r="3636" spans="1:8">
      <c r="A3636">
        <v>3635</v>
      </c>
      <c r="B3636">
        <v>94</v>
      </c>
      <c r="C3636" t="s">
        <v>201</v>
      </c>
      <c r="D3636" t="s">
        <v>3586</v>
      </c>
      <c r="E3636" t="s">
        <v>45</v>
      </c>
      <c r="F3636" t="s">
        <v>1272</v>
      </c>
      <c r="G3636">
        <v>40</v>
      </c>
      <c r="H3636">
        <v>9124</v>
      </c>
    </row>
    <row r="3637" spans="1:8">
      <c r="A3637">
        <v>3636</v>
      </c>
      <c r="B3637">
        <v>94</v>
      </c>
      <c r="C3637" t="s">
        <v>201</v>
      </c>
      <c r="D3637" t="s">
        <v>45</v>
      </c>
      <c r="E3637" t="s">
        <v>3706</v>
      </c>
      <c r="F3637" t="s">
        <v>249</v>
      </c>
      <c r="G3637">
        <v>193</v>
      </c>
    </row>
    <row r="3638" spans="1:8">
      <c r="A3638">
        <v>3637</v>
      </c>
      <c r="B3638">
        <v>94</v>
      </c>
      <c r="C3638" t="s">
        <v>201</v>
      </c>
      <c r="D3638" t="s">
        <v>45</v>
      </c>
      <c r="E3638" t="s">
        <v>3706</v>
      </c>
      <c r="F3638" t="s">
        <v>52</v>
      </c>
      <c r="G3638">
        <v>335</v>
      </c>
    </row>
    <row r="3639" spans="1:8">
      <c r="A3639">
        <v>3638</v>
      </c>
      <c r="B3639">
        <v>94</v>
      </c>
      <c r="C3639" t="s">
        <v>201</v>
      </c>
      <c r="D3639" t="s">
        <v>45</v>
      </c>
      <c r="E3639" t="s">
        <v>3706</v>
      </c>
      <c r="F3639" t="s">
        <v>1272</v>
      </c>
      <c r="G3639">
        <v>45</v>
      </c>
    </row>
    <row r="3640" spans="1:8">
      <c r="A3640">
        <v>3639</v>
      </c>
      <c r="B3640">
        <v>94</v>
      </c>
      <c r="C3640" t="s">
        <v>201</v>
      </c>
      <c r="D3640" t="s">
        <v>45</v>
      </c>
      <c r="E3640" t="s">
        <v>1280</v>
      </c>
      <c r="F3640" t="s">
        <v>48</v>
      </c>
      <c r="G3640">
        <v>23</v>
      </c>
    </row>
    <row r="3641" spans="1:8">
      <c r="A3641">
        <v>3640</v>
      </c>
      <c r="B3641">
        <v>94</v>
      </c>
      <c r="C3641" t="s">
        <v>201</v>
      </c>
      <c r="D3641" t="s">
        <v>45</v>
      </c>
      <c r="E3641" t="s">
        <v>1280</v>
      </c>
      <c r="F3641" t="s">
        <v>49</v>
      </c>
      <c r="G3641">
        <v>64</v>
      </c>
    </row>
    <row r="3642" spans="1:8">
      <c r="A3642">
        <v>3641</v>
      </c>
      <c r="B3642">
        <v>94</v>
      </c>
      <c r="C3642" t="s">
        <v>201</v>
      </c>
      <c r="D3642" t="s">
        <v>45</v>
      </c>
      <c r="E3642" t="s">
        <v>1280</v>
      </c>
      <c r="F3642" t="s">
        <v>50</v>
      </c>
      <c r="G3642">
        <v>41</v>
      </c>
    </row>
    <row r="3643" spans="1:8">
      <c r="A3643">
        <v>3642</v>
      </c>
      <c r="B3643">
        <v>94</v>
      </c>
      <c r="C3643" t="s">
        <v>201</v>
      </c>
      <c r="D3643" t="s">
        <v>45</v>
      </c>
      <c r="E3643" t="s">
        <v>1280</v>
      </c>
      <c r="F3643" t="s">
        <v>51</v>
      </c>
      <c r="G3643">
        <v>11</v>
      </c>
    </row>
    <row r="3644" spans="1:8">
      <c r="A3644">
        <v>3643</v>
      </c>
      <c r="B3644">
        <v>94</v>
      </c>
      <c r="C3644" t="s">
        <v>201</v>
      </c>
      <c r="D3644" t="s">
        <v>45</v>
      </c>
      <c r="E3644" t="s">
        <v>1280</v>
      </c>
      <c r="F3644" t="s">
        <v>52</v>
      </c>
      <c r="G3644">
        <v>23</v>
      </c>
    </row>
    <row r="3645" spans="1:8">
      <c r="A3645">
        <v>3644</v>
      </c>
      <c r="B3645">
        <v>94</v>
      </c>
      <c r="C3645" t="s">
        <v>201</v>
      </c>
      <c r="D3645" t="s">
        <v>45</v>
      </c>
      <c r="E3645" t="s">
        <v>1280</v>
      </c>
      <c r="F3645" t="s">
        <v>1272</v>
      </c>
      <c r="G3645">
        <v>26</v>
      </c>
    </row>
    <row r="3646" spans="1:8">
      <c r="A3646">
        <v>3645</v>
      </c>
      <c r="B3646">
        <v>94</v>
      </c>
      <c r="C3646" t="s">
        <v>201</v>
      </c>
      <c r="D3646" t="s">
        <v>45</v>
      </c>
      <c r="E3646" t="s">
        <v>1281</v>
      </c>
      <c r="F3646" t="s">
        <v>48</v>
      </c>
      <c r="G3646">
        <v>8</v>
      </c>
    </row>
    <row r="3647" spans="1:8">
      <c r="A3647">
        <v>3646</v>
      </c>
      <c r="B3647">
        <v>94</v>
      </c>
      <c r="C3647" t="s">
        <v>201</v>
      </c>
      <c r="D3647" t="s">
        <v>45</v>
      </c>
      <c r="E3647" t="s">
        <v>1281</v>
      </c>
      <c r="F3647" t="s">
        <v>49</v>
      </c>
      <c r="G3647">
        <v>23</v>
      </c>
    </row>
    <row r="3648" spans="1:8">
      <c r="A3648">
        <v>3647</v>
      </c>
      <c r="B3648">
        <v>94</v>
      </c>
      <c r="C3648" t="s">
        <v>201</v>
      </c>
      <c r="D3648" t="s">
        <v>45</v>
      </c>
      <c r="E3648" t="s">
        <v>1281</v>
      </c>
      <c r="F3648" t="s">
        <v>50</v>
      </c>
      <c r="G3648">
        <v>14</v>
      </c>
    </row>
    <row r="3649" spans="1:8">
      <c r="A3649">
        <v>3648</v>
      </c>
      <c r="B3649">
        <v>94</v>
      </c>
      <c r="C3649" t="s">
        <v>201</v>
      </c>
      <c r="D3649" t="s">
        <v>45</v>
      </c>
      <c r="E3649" t="s">
        <v>1281</v>
      </c>
      <c r="F3649" t="s">
        <v>51</v>
      </c>
      <c r="G3649">
        <v>11</v>
      </c>
    </row>
    <row r="3650" spans="1:8">
      <c r="A3650">
        <v>3649</v>
      </c>
      <c r="B3650">
        <v>94</v>
      </c>
      <c r="C3650" t="s">
        <v>201</v>
      </c>
      <c r="D3650" t="s">
        <v>45</v>
      </c>
      <c r="E3650" t="s">
        <v>1281</v>
      </c>
      <c r="F3650" t="s">
        <v>52</v>
      </c>
      <c r="G3650">
        <v>58</v>
      </c>
    </row>
    <row r="3651" spans="1:8">
      <c r="A3651">
        <v>3650</v>
      </c>
      <c r="B3651">
        <v>94</v>
      </c>
      <c r="C3651" t="s">
        <v>201</v>
      </c>
      <c r="D3651" t="s">
        <v>45</v>
      </c>
      <c r="E3651" t="s">
        <v>1281</v>
      </c>
      <c r="F3651" t="s">
        <v>1272</v>
      </c>
      <c r="G3651">
        <v>246</v>
      </c>
    </row>
    <row r="3652" spans="1:8">
      <c r="A3652">
        <v>3651</v>
      </c>
      <c r="B3652">
        <v>94</v>
      </c>
      <c r="C3652" t="s">
        <v>201</v>
      </c>
      <c r="D3652" t="s">
        <v>45</v>
      </c>
      <c r="E3652" t="s">
        <v>45</v>
      </c>
      <c r="F3652" t="s">
        <v>48</v>
      </c>
      <c r="G3652">
        <v>15</v>
      </c>
    </row>
    <row r="3653" spans="1:8">
      <c r="A3653">
        <v>3652</v>
      </c>
      <c r="B3653">
        <v>94</v>
      </c>
      <c r="C3653" t="s">
        <v>201</v>
      </c>
      <c r="D3653" t="s">
        <v>45</v>
      </c>
      <c r="E3653" t="s">
        <v>45</v>
      </c>
      <c r="F3653" t="s">
        <v>49</v>
      </c>
      <c r="G3653">
        <v>35</v>
      </c>
    </row>
    <row r="3654" spans="1:8">
      <c r="A3654">
        <v>3653</v>
      </c>
      <c r="B3654">
        <v>94</v>
      </c>
      <c r="C3654" t="s">
        <v>201</v>
      </c>
      <c r="D3654" t="s">
        <v>45</v>
      </c>
      <c r="E3654" t="s">
        <v>45</v>
      </c>
      <c r="F3654" t="s">
        <v>50</v>
      </c>
      <c r="G3654">
        <v>20</v>
      </c>
    </row>
    <row r="3655" spans="1:8">
      <c r="A3655">
        <v>3654</v>
      </c>
      <c r="B3655">
        <v>94</v>
      </c>
      <c r="C3655" t="s">
        <v>201</v>
      </c>
      <c r="D3655" t="s">
        <v>45</v>
      </c>
      <c r="E3655" t="s">
        <v>45</v>
      </c>
      <c r="F3655" t="s">
        <v>51</v>
      </c>
      <c r="G3655">
        <v>9</v>
      </c>
    </row>
    <row r="3656" spans="1:8">
      <c r="A3656">
        <v>3655</v>
      </c>
      <c r="B3656">
        <v>94</v>
      </c>
      <c r="C3656" t="s">
        <v>201</v>
      </c>
      <c r="D3656" t="s">
        <v>45</v>
      </c>
      <c r="E3656" t="s">
        <v>45</v>
      </c>
      <c r="F3656" t="s">
        <v>52</v>
      </c>
      <c r="G3656">
        <v>92</v>
      </c>
    </row>
    <row r="3657" spans="1:8">
      <c r="A3657">
        <v>3656</v>
      </c>
      <c r="B3657">
        <v>94</v>
      </c>
      <c r="C3657" t="s">
        <v>201</v>
      </c>
      <c r="D3657" t="s">
        <v>45</v>
      </c>
      <c r="E3657" t="s">
        <v>45</v>
      </c>
      <c r="F3657" t="s">
        <v>1272</v>
      </c>
      <c r="G3657">
        <v>270</v>
      </c>
    </row>
    <row r="3658" spans="1:8">
      <c r="A3658">
        <v>3657</v>
      </c>
      <c r="B3658">
        <v>95</v>
      </c>
      <c r="C3658" t="s">
        <v>202</v>
      </c>
      <c r="D3658" t="s">
        <v>1413</v>
      </c>
      <c r="E3658" t="s">
        <v>3706</v>
      </c>
      <c r="F3658" t="s">
        <v>249</v>
      </c>
      <c r="G3658">
        <v>709</v>
      </c>
      <c r="H3658">
        <v>6856</v>
      </c>
    </row>
    <row r="3659" spans="1:8">
      <c r="A3659">
        <v>3658</v>
      </c>
      <c r="B3659">
        <v>95</v>
      </c>
      <c r="C3659" t="s">
        <v>202</v>
      </c>
      <c r="D3659" t="s">
        <v>1413</v>
      </c>
      <c r="E3659" t="s">
        <v>3706</v>
      </c>
      <c r="F3659" t="s">
        <v>48</v>
      </c>
      <c r="G3659">
        <v>45</v>
      </c>
      <c r="H3659">
        <v>6856</v>
      </c>
    </row>
    <row r="3660" spans="1:8">
      <c r="A3660">
        <v>3659</v>
      </c>
      <c r="B3660">
        <v>95</v>
      </c>
      <c r="C3660" t="s">
        <v>202</v>
      </c>
      <c r="D3660" t="s">
        <v>1413</v>
      </c>
      <c r="E3660" t="s">
        <v>3706</v>
      </c>
      <c r="F3660" t="s">
        <v>49</v>
      </c>
      <c r="G3660">
        <v>190</v>
      </c>
      <c r="H3660">
        <v>6856</v>
      </c>
    </row>
    <row r="3661" spans="1:8">
      <c r="A3661">
        <v>3660</v>
      </c>
      <c r="B3661">
        <v>95</v>
      </c>
      <c r="C3661" t="s">
        <v>202</v>
      </c>
      <c r="D3661" t="s">
        <v>1413</v>
      </c>
      <c r="E3661" t="s">
        <v>3706</v>
      </c>
      <c r="F3661" t="s">
        <v>50</v>
      </c>
      <c r="G3661">
        <v>174</v>
      </c>
      <c r="H3661">
        <v>6856</v>
      </c>
    </row>
    <row r="3662" spans="1:8">
      <c r="A3662">
        <v>3661</v>
      </c>
      <c r="B3662">
        <v>95</v>
      </c>
      <c r="C3662" t="s">
        <v>202</v>
      </c>
      <c r="D3662" t="s">
        <v>1413</v>
      </c>
      <c r="E3662" t="s">
        <v>3706</v>
      </c>
      <c r="F3662" t="s">
        <v>51</v>
      </c>
      <c r="G3662">
        <v>65</v>
      </c>
      <c r="H3662">
        <v>6856</v>
      </c>
    </row>
    <row r="3663" spans="1:8">
      <c r="A3663">
        <v>3662</v>
      </c>
      <c r="B3663">
        <v>95</v>
      </c>
      <c r="C3663" t="s">
        <v>202</v>
      </c>
      <c r="D3663" t="s">
        <v>1413</v>
      </c>
      <c r="E3663" t="s">
        <v>3706</v>
      </c>
      <c r="F3663" t="s">
        <v>52</v>
      </c>
      <c r="G3663">
        <v>80</v>
      </c>
      <c r="H3663">
        <v>6856</v>
      </c>
    </row>
    <row r="3664" spans="1:8">
      <c r="A3664">
        <v>3663</v>
      </c>
      <c r="B3664">
        <v>95</v>
      </c>
      <c r="C3664" t="s">
        <v>202</v>
      </c>
      <c r="D3664" t="s">
        <v>1413</v>
      </c>
      <c r="E3664" t="s">
        <v>3706</v>
      </c>
      <c r="F3664" t="s">
        <v>1272</v>
      </c>
      <c r="G3664">
        <v>17</v>
      </c>
      <c r="H3664">
        <v>6856</v>
      </c>
    </row>
    <row r="3665" spans="1:8">
      <c r="A3665">
        <v>3664</v>
      </c>
      <c r="B3665">
        <v>95</v>
      </c>
      <c r="C3665" t="s">
        <v>202</v>
      </c>
      <c r="D3665" t="s">
        <v>1413</v>
      </c>
      <c r="E3665" t="s">
        <v>1280</v>
      </c>
      <c r="F3665" t="s">
        <v>48</v>
      </c>
      <c r="G3665">
        <v>206</v>
      </c>
      <c r="H3665">
        <v>6856</v>
      </c>
    </row>
    <row r="3666" spans="1:8">
      <c r="A3666">
        <v>3665</v>
      </c>
      <c r="B3666">
        <v>95</v>
      </c>
      <c r="C3666" t="s">
        <v>202</v>
      </c>
      <c r="D3666" t="s">
        <v>1413</v>
      </c>
      <c r="E3666" t="s">
        <v>1280</v>
      </c>
      <c r="F3666" t="s">
        <v>49</v>
      </c>
      <c r="G3666">
        <v>692</v>
      </c>
      <c r="H3666">
        <v>6856</v>
      </c>
    </row>
    <row r="3667" spans="1:8">
      <c r="A3667">
        <v>3666</v>
      </c>
      <c r="B3667">
        <v>95</v>
      </c>
      <c r="C3667" t="s">
        <v>202</v>
      </c>
      <c r="D3667" t="s">
        <v>1413</v>
      </c>
      <c r="E3667" t="s">
        <v>1280</v>
      </c>
      <c r="F3667" t="s">
        <v>50</v>
      </c>
      <c r="G3667">
        <v>552</v>
      </c>
      <c r="H3667">
        <v>6856</v>
      </c>
    </row>
    <row r="3668" spans="1:8">
      <c r="A3668">
        <v>3667</v>
      </c>
      <c r="B3668">
        <v>95</v>
      </c>
      <c r="C3668" t="s">
        <v>202</v>
      </c>
      <c r="D3668" t="s">
        <v>1413</v>
      </c>
      <c r="E3668" t="s">
        <v>1280</v>
      </c>
      <c r="F3668" t="s">
        <v>51</v>
      </c>
      <c r="G3668">
        <v>167</v>
      </c>
      <c r="H3668">
        <v>6856</v>
      </c>
    </row>
    <row r="3669" spans="1:8">
      <c r="A3669">
        <v>3668</v>
      </c>
      <c r="B3669">
        <v>95</v>
      </c>
      <c r="C3669" t="s">
        <v>202</v>
      </c>
      <c r="D3669" t="s">
        <v>1413</v>
      </c>
      <c r="E3669" t="s">
        <v>1280</v>
      </c>
      <c r="F3669" t="s">
        <v>52</v>
      </c>
      <c r="G3669">
        <v>191</v>
      </c>
      <c r="H3669">
        <v>6856</v>
      </c>
    </row>
    <row r="3670" spans="1:8">
      <c r="A3670">
        <v>3669</v>
      </c>
      <c r="B3670">
        <v>95</v>
      </c>
      <c r="C3670" t="s">
        <v>202</v>
      </c>
      <c r="D3670" t="s">
        <v>1413</v>
      </c>
      <c r="E3670" t="s">
        <v>1280</v>
      </c>
      <c r="F3670" t="s">
        <v>1272</v>
      </c>
      <c r="G3670">
        <v>142</v>
      </c>
      <c r="H3670">
        <v>6856</v>
      </c>
    </row>
    <row r="3671" spans="1:8">
      <c r="A3671">
        <v>3670</v>
      </c>
      <c r="B3671">
        <v>95</v>
      </c>
      <c r="C3671" t="s">
        <v>202</v>
      </c>
      <c r="D3671" t="s">
        <v>1413</v>
      </c>
      <c r="E3671" t="s">
        <v>1281</v>
      </c>
      <c r="F3671" t="s">
        <v>48</v>
      </c>
      <c r="G3671">
        <v>113</v>
      </c>
      <c r="H3671">
        <v>6856</v>
      </c>
    </row>
    <row r="3672" spans="1:8">
      <c r="A3672">
        <v>3671</v>
      </c>
      <c r="B3672">
        <v>95</v>
      </c>
      <c r="C3672" t="s">
        <v>202</v>
      </c>
      <c r="D3672" t="s">
        <v>1413</v>
      </c>
      <c r="E3672" t="s">
        <v>1281</v>
      </c>
      <c r="F3672" t="s">
        <v>49</v>
      </c>
      <c r="G3672">
        <v>108</v>
      </c>
      <c r="H3672">
        <v>6856</v>
      </c>
    </row>
    <row r="3673" spans="1:8">
      <c r="A3673">
        <v>3672</v>
      </c>
      <c r="B3673">
        <v>95</v>
      </c>
      <c r="C3673" t="s">
        <v>202</v>
      </c>
      <c r="D3673" t="s">
        <v>1413</v>
      </c>
      <c r="E3673" t="s">
        <v>1281</v>
      </c>
      <c r="F3673" t="s">
        <v>50</v>
      </c>
      <c r="G3673">
        <v>115</v>
      </c>
      <c r="H3673">
        <v>6856</v>
      </c>
    </row>
    <row r="3674" spans="1:8">
      <c r="A3674">
        <v>3673</v>
      </c>
      <c r="B3674">
        <v>95</v>
      </c>
      <c r="C3674" t="s">
        <v>202</v>
      </c>
      <c r="D3674" t="s">
        <v>1413</v>
      </c>
      <c r="E3674" t="s">
        <v>1281</v>
      </c>
      <c r="F3674" t="s">
        <v>51</v>
      </c>
      <c r="G3674">
        <v>105</v>
      </c>
      <c r="H3674">
        <v>6856</v>
      </c>
    </row>
    <row r="3675" spans="1:8">
      <c r="A3675">
        <v>3674</v>
      </c>
      <c r="B3675">
        <v>95</v>
      </c>
      <c r="C3675" t="s">
        <v>202</v>
      </c>
      <c r="D3675" t="s">
        <v>1413</v>
      </c>
      <c r="E3675" t="s">
        <v>1281</v>
      </c>
      <c r="F3675" t="s">
        <v>52</v>
      </c>
      <c r="G3675">
        <v>611</v>
      </c>
      <c r="H3675">
        <v>6856</v>
      </c>
    </row>
    <row r="3676" spans="1:8">
      <c r="A3676">
        <v>3675</v>
      </c>
      <c r="B3676">
        <v>95</v>
      </c>
      <c r="C3676" t="s">
        <v>202</v>
      </c>
      <c r="D3676" t="s">
        <v>1413</v>
      </c>
      <c r="E3676" t="s">
        <v>1281</v>
      </c>
      <c r="F3676" t="s">
        <v>1272</v>
      </c>
      <c r="G3676">
        <v>2369</v>
      </c>
      <c r="H3676">
        <v>6856</v>
      </c>
    </row>
    <row r="3677" spans="1:8">
      <c r="A3677">
        <v>3676</v>
      </c>
      <c r="B3677">
        <v>95</v>
      </c>
      <c r="C3677" t="s">
        <v>202</v>
      </c>
      <c r="D3677" t="s">
        <v>1413</v>
      </c>
      <c r="E3677" t="s">
        <v>45</v>
      </c>
      <c r="F3677" t="s">
        <v>48</v>
      </c>
      <c r="G3677">
        <v>31</v>
      </c>
      <c r="H3677">
        <v>6856</v>
      </c>
    </row>
    <row r="3678" spans="1:8">
      <c r="A3678">
        <v>3677</v>
      </c>
      <c r="B3678">
        <v>95</v>
      </c>
      <c r="C3678" t="s">
        <v>202</v>
      </c>
      <c r="D3678" t="s">
        <v>1413</v>
      </c>
      <c r="E3678" t="s">
        <v>45</v>
      </c>
      <c r="F3678" t="s">
        <v>49</v>
      </c>
      <c r="G3678">
        <v>19</v>
      </c>
      <c r="H3678">
        <v>6856</v>
      </c>
    </row>
    <row r="3679" spans="1:8">
      <c r="A3679">
        <v>3678</v>
      </c>
      <c r="B3679">
        <v>95</v>
      </c>
      <c r="C3679" t="s">
        <v>202</v>
      </c>
      <c r="D3679" t="s">
        <v>1413</v>
      </c>
      <c r="E3679" t="s">
        <v>45</v>
      </c>
      <c r="F3679" t="s">
        <v>50</v>
      </c>
      <c r="G3679">
        <v>13</v>
      </c>
      <c r="H3679">
        <v>6856</v>
      </c>
    </row>
    <row r="3680" spans="1:8">
      <c r="A3680">
        <v>3679</v>
      </c>
      <c r="B3680">
        <v>95</v>
      </c>
      <c r="C3680" t="s">
        <v>202</v>
      </c>
      <c r="D3680" t="s">
        <v>1413</v>
      </c>
      <c r="E3680" t="s">
        <v>45</v>
      </c>
      <c r="F3680" t="s">
        <v>51</v>
      </c>
      <c r="G3680">
        <v>7</v>
      </c>
      <c r="H3680">
        <v>6856</v>
      </c>
    </row>
    <row r="3681" spans="1:8">
      <c r="A3681">
        <v>3680</v>
      </c>
      <c r="B3681">
        <v>95</v>
      </c>
      <c r="C3681" t="s">
        <v>202</v>
      </c>
      <c r="D3681" t="s">
        <v>1413</v>
      </c>
      <c r="E3681" t="s">
        <v>45</v>
      </c>
      <c r="F3681" t="s">
        <v>52</v>
      </c>
      <c r="G3681">
        <v>27</v>
      </c>
      <c r="H3681">
        <v>6856</v>
      </c>
    </row>
    <row r="3682" spans="1:8">
      <c r="A3682">
        <v>3681</v>
      </c>
      <c r="B3682">
        <v>95</v>
      </c>
      <c r="C3682" t="s">
        <v>202</v>
      </c>
      <c r="D3682" t="s">
        <v>1413</v>
      </c>
      <c r="E3682" t="s">
        <v>45</v>
      </c>
      <c r="F3682" t="s">
        <v>1272</v>
      </c>
      <c r="G3682">
        <v>108</v>
      </c>
      <c r="H3682">
        <v>6856</v>
      </c>
    </row>
    <row r="3683" spans="1:8">
      <c r="A3683">
        <v>3682</v>
      </c>
      <c r="B3683">
        <v>95</v>
      </c>
      <c r="C3683" t="s">
        <v>202</v>
      </c>
      <c r="D3683" t="s">
        <v>3582</v>
      </c>
      <c r="E3683" t="s">
        <v>1280</v>
      </c>
      <c r="F3683" t="s">
        <v>52</v>
      </c>
      <c r="G3683">
        <v>1</v>
      </c>
      <c r="H3683">
        <v>3</v>
      </c>
    </row>
    <row r="3684" spans="1:8">
      <c r="A3684">
        <v>3683</v>
      </c>
      <c r="B3684">
        <v>95</v>
      </c>
      <c r="C3684" t="s">
        <v>202</v>
      </c>
      <c r="D3684" t="s">
        <v>3582</v>
      </c>
      <c r="E3684" t="s">
        <v>1281</v>
      </c>
      <c r="F3684" t="s">
        <v>1272</v>
      </c>
      <c r="G3684">
        <v>2</v>
      </c>
      <c r="H3684">
        <v>3</v>
      </c>
    </row>
    <row r="3685" spans="1:8">
      <c r="A3685">
        <v>3684</v>
      </c>
      <c r="B3685">
        <v>95</v>
      </c>
      <c r="C3685" t="s">
        <v>202</v>
      </c>
      <c r="D3685" t="s">
        <v>3583</v>
      </c>
      <c r="E3685" t="s">
        <v>3706</v>
      </c>
      <c r="F3685" t="s">
        <v>51</v>
      </c>
      <c r="G3685">
        <v>1</v>
      </c>
      <c r="H3685">
        <v>6</v>
      </c>
    </row>
    <row r="3686" spans="1:8">
      <c r="A3686">
        <v>3685</v>
      </c>
      <c r="B3686">
        <v>95</v>
      </c>
      <c r="C3686" t="s">
        <v>202</v>
      </c>
      <c r="D3686" t="s">
        <v>3583</v>
      </c>
      <c r="E3686" t="s">
        <v>1280</v>
      </c>
      <c r="F3686" t="s">
        <v>50</v>
      </c>
      <c r="G3686">
        <v>1</v>
      </c>
      <c r="H3686">
        <v>6</v>
      </c>
    </row>
    <row r="3687" spans="1:8">
      <c r="A3687">
        <v>3686</v>
      </c>
      <c r="B3687">
        <v>95</v>
      </c>
      <c r="C3687" t="s">
        <v>202</v>
      </c>
      <c r="D3687" t="s">
        <v>3583</v>
      </c>
      <c r="E3687" t="s">
        <v>1280</v>
      </c>
      <c r="F3687" t="s">
        <v>1272</v>
      </c>
      <c r="G3687">
        <v>1</v>
      </c>
      <c r="H3687">
        <v>6</v>
      </c>
    </row>
    <row r="3688" spans="1:8">
      <c r="A3688">
        <v>3687</v>
      </c>
      <c r="B3688">
        <v>95</v>
      </c>
      <c r="C3688" t="s">
        <v>202</v>
      </c>
      <c r="D3688" t="s">
        <v>3583</v>
      </c>
      <c r="E3688" t="s">
        <v>1281</v>
      </c>
      <c r="F3688" t="s">
        <v>52</v>
      </c>
      <c r="G3688">
        <v>2</v>
      </c>
      <c r="H3688">
        <v>6</v>
      </c>
    </row>
    <row r="3689" spans="1:8">
      <c r="A3689">
        <v>3688</v>
      </c>
      <c r="B3689">
        <v>95</v>
      </c>
      <c r="C3689" t="s">
        <v>202</v>
      </c>
      <c r="D3689" t="s">
        <v>3583</v>
      </c>
      <c r="E3689" t="s">
        <v>45</v>
      </c>
      <c r="F3689" t="s">
        <v>52</v>
      </c>
      <c r="G3689">
        <v>1</v>
      </c>
      <c r="H3689">
        <v>6</v>
      </c>
    </row>
    <row r="3690" spans="1:8">
      <c r="A3690">
        <v>3689</v>
      </c>
      <c r="B3690">
        <v>95</v>
      </c>
      <c r="C3690" t="s">
        <v>202</v>
      </c>
      <c r="D3690" t="s">
        <v>3584</v>
      </c>
      <c r="E3690" t="s">
        <v>1280</v>
      </c>
      <c r="F3690" t="s">
        <v>52</v>
      </c>
      <c r="G3690">
        <v>1</v>
      </c>
      <c r="H3690">
        <v>5</v>
      </c>
    </row>
    <row r="3691" spans="1:8">
      <c r="A3691">
        <v>3690</v>
      </c>
      <c r="B3691">
        <v>95</v>
      </c>
      <c r="C3691" t="s">
        <v>202</v>
      </c>
      <c r="D3691" t="s">
        <v>3584</v>
      </c>
      <c r="E3691" t="s">
        <v>1281</v>
      </c>
      <c r="F3691" t="s">
        <v>52</v>
      </c>
      <c r="G3691">
        <v>2</v>
      </c>
      <c r="H3691">
        <v>5</v>
      </c>
    </row>
    <row r="3692" spans="1:8">
      <c r="A3692">
        <v>3691</v>
      </c>
      <c r="B3692">
        <v>95</v>
      </c>
      <c r="C3692" t="s">
        <v>202</v>
      </c>
      <c r="D3692" t="s">
        <v>3584</v>
      </c>
      <c r="E3692" t="s">
        <v>1281</v>
      </c>
      <c r="F3692" t="s">
        <v>1272</v>
      </c>
      <c r="G3692">
        <v>2</v>
      </c>
      <c r="H3692">
        <v>5</v>
      </c>
    </row>
    <row r="3693" spans="1:8">
      <c r="A3693">
        <v>3692</v>
      </c>
      <c r="B3693">
        <v>95</v>
      </c>
      <c r="C3693" t="s">
        <v>202</v>
      </c>
      <c r="D3693" t="s">
        <v>3585</v>
      </c>
      <c r="E3693" t="s">
        <v>3706</v>
      </c>
      <c r="F3693" t="s">
        <v>249</v>
      </c>
      <c r="G3693">
        <v>181</v>
      </c>
      <c r="H3693">
        <v>2980</v>
      </c>
    </row>
    <row r="3694" spans="1:8">
      <c r="A3694">
        <v>3693</v>
      </c>
      <c r="B3694">
        <v>95</v>
      </c>
      <c r="C3694" t="s">
        <v>202</v>
      </c>
      <c r="D3694" t="s">
        <v>3585</v>
      </c>
      <c r="E3694" t="s">
        <v>3706</v>
      </c>
      <c r="F3694" t="s">
        <v>48</v>
      </c>
      <c r="G3694">
        <v>3</v>
      </c>
      <c r="H3694">
        <v>2980</v>
      </c>
    </row>
    <row r="3695" spans="1:8">
      <c r="A3695">
        <v>3694</v>
      </c>
      <c r="B3695">
        <v>95</v>
      </c>
      <c r="C3695" t="s">
        <v>202</v>
      </c>
      <c r="D3695" t="s">
        <v>3585</v>
      </c>
      <c r="E3695" t="s">
        <v>3706</v>
      </c>
      <c r="F3695" t="s">
        <v>49</v>
      </c>
      <c r="G3695">
        <v>18</v>
      </c>
      <c r="H3695">
        <v>2980</v>
      </c>
    </row>
    <row r="3696" spans="1:8">
      <c r="A3696">
        <v>3695</v>
      </c>
      <c r="B3696">
        <v>95</v>
      </c>
      <c r="C3696" t="s">
        <v>202</v>
      </c>
      <c r="D3696" t="s">
        <v>3585</v>
      </c>
      <c r="E3696" t="s">
        <v>3706</v>
      </c>
      <c r="F3696" t="s">
        <v>50</v>
      </c>
      <c r="G3696">
        <v>34</v>
      </c>
      <c r="H3696">
        <v>2980</v>
      </c>
    </row>
    <row r="3697" spans="1:8">
      <c r="A3697">
        <v>3696</v>
      </c>
      <c r="B3697">
        <v>95</v>
      </c>
      <c r="C3697" t="s">
        <v>202</v>
      </c>
      <c r="D3697" t="s">
        <v>3585</v>
      </c>
      <c r="E3697" t="s">
        <v>3706</v>
      </c>
      <c r="F3697" t="s">
        <v>51</v>
      </c>
      <c r="G3697">
        <v>13</v>
      </c>
      <c r="H3697">
        <v>2980</v>
      </c>
    </row>
    <row r="3698" spans="1:8">
      <c r="A3698">
        <v>3697</v>
      </c>
      <c r="B3698">
        <v>95</v>
      </c>
      <c r="C3698" t="s">
        <v>202</v>
      </c>
      <c r="D3698" t="s">
        <v>3585</v>
      </c>
      <c r="E3698" t="s">
        <v>3706</v>
      </c>
      <c r="F3698" t="s">
        <v>52</v>
      </c>
      <c r="G3698">
        <v>10</v>
      </c>
      <c r="H3698">
        <v>2980</v>
      </c>
    </row>
    <row r="3699" spans="1:8">
      <c r="A3699">
        <v>3698</v>
      </c>
      <c r="B3699">
        <v>95</v>
      </c>
      <c r="C3699" t="s">
        <v>202</v>
      </c>
      <c r="D3699" t="s">
        <v>3585</v>
      </c>
      <c r="E3699" t="s">
        <v>3706</v>
      </c>
      <c r="F3699" t="s">
        <v>1272</v>
      </c>
      <c r="G3699">
        <v>7</v>
      </c>
      <c r="H3699">
        <v>2980</v>
      </c>
    </row>
    <row r="3700" spans="1:8">
      <c r="A3700">
        <v>3699</v>
      </c>
      <c r="B3700">
        <v>95</v>
      </c>
      <c r="C3700" t="s">
        <v>202</v>
      </c>
      <c r="D3700" t="s">
        <v>3585</v>
      </c>
      <c r="E3700" t="s">
        <v>1280</v>
      </c>
      <c r="F3700" t="s">
        <v>48</v>
      </c>
      <c r="G3700">
        <v>73</v>
      </c>
      <c r="H3700">
        <v>2980</v>
      </c>
    </row>
    <row r="3701" spans="1:8">
      <c r="A3701">
        <v>3700</v>
      </c>
      <c r="B3701">
        <v>95</v>
      </c>
      <c r="C3701" t="s">
        <v>202</v>
      </c>
      <c r="D3701" t="s">
        <v>3585</v>
      </c>
      <c r="E3701" t="s">
        <v>1280</v>
      </c>
      <c r="F3701" t="s">
        <v>49</v>
      </c>
      <c r="G3701">
        <v>253</v>
      </c>
      <c r="H3701">
        <v>2980</v>
      </c>
    </row>
    <row r="3702" spans="1:8">
      <c r="A3702">
        <v>3701</v>
      </c>
      <c r="B3702">
        <v>95</v>
      </c>
      <c r="C3702" t="s">
        <v>202</v>
      </c>
      <c r="D3702" t="s">
        <v>3585</v>
      </c>
      <c r="E3702" t="s">
        <v>1280</v>
      </c>
      <c r="F3702" t="s">
        <v>50</v>
      </c>
      <c r="G3702">
        <v>247</v>
      </c>
      <c r="H3702">
        <v>2980</v>
      </c>
    </row>
    <row r="3703" spans="1:8">
      <c r="A3703">
        <v>3702</v>
      </c>
      <c r="B3703">
        <v>95</v>
      </c>
      <c r="C3703" t="s">
        <v>202</v>
      </c>
      <c r="D3703" t="s">
        <v>3585</v>
      </c>
      <c r="E3703" t="s">
        <v>1280</v>
      </c>
      <c r="F3703" t="s">
        <v>51</v>
      </c>
      <c r="G3703">
        <v>93</v>
      </c>
      <c r="H3703">
        <v>2980</v>
      </c>
    </row>
    <row r="3704" spans="1:8">
      <c r="A3704">
        <v>3703</v>
      </c>
      <c r="B3704">
        <v>95</v>
      </c>
      <c r="C3704" t="s">
        <v>202</v>
      </c>
      <c r="D3704" t="s">
        <v>3585</v>
      </c>
      <c r="E3704" t="s">
        <v>1280</v>
      </c>
      <c r="F3704" t="s">
        <v>52</v>
      </c>
      <c r="G3704">
        <v>153</v>
      </c>
      <c r="H3704">
        <v>2980</v>
      </c>
    </row>
    <row r="3705" spans="1:8">
      <c r="A3705">
        <v>3704</v>
      </c>
      <c r="B3705">
        <v>95</v>
      </c>
      <c r="C3705" t="s">
        <v>202</v>
      </c>
      <c r="D3705" t="s">
        <v>3585</v>
      </c>
      <c r="E3705" t="s">
        <v>1280</v>
      </c>
      <c r="F3705" t="s">
        <v>1272</v>
      </c>
      <c r="G3705">
        <v>164</v>
      </c>
      <c r="H3705">
        <v>2980</v>
      </c>
    </row>
    <row r="3706" spans="1:8">
      <c r="A3706">
        <v>3705</v>
      </c>
      <c r="B3706">
        <v>95</v>
      </c>
      <c r="C3706" t="s">
        <v>202</v>
      </c>
      <c r="D3706" t="s">
        <v>3585</v>
      </c>
      <c r="E3706" t="s">
        <v>1281</v>
      </c>
      <c r="F3706" t="s">
        <v>48</v>
      </c>
      <c r="G3706">
        <v>2</v>
      </c>
      <c r="H3706">
        <v>2980</v>
      </c>
    </row>
    <row r="3707" spans="1:8">
      <c r="A3707">
        <v>3706</v>
      </c>
      <c r="B3707">
        <v>95</v>
      </c>
      <c r="C3707" t="s">
        <v>202</v>
      </c>
      <c r="D3707" t="s">
        <v>3585</v>
      </c>
      <c r="E3707" t="s">
        <v>1281</v>
      </c>
      <c r="F3707" t="s">
        <v>49</v>
      </c>
      <c r="G3707">
        <v>7</v>
      </c>
      <c r="H3707">
        <v>2980</v>
      </c>
    </row>
    <row r="3708" spans="1:8">
      <c r="A3708">
        <v>3707</v>
      </c>
      <c r="B3708">
        <v>95</v>
      </c>
      <c r="C3708" t="s">
        <v>202</v>
      </c>
      <c r="D3708" t="s">
        <v>3585</v>
      </c>
      <c r="E3708" t="s">
        <v>1281</v>
      </c>
      <c r="F3708" t="s">
        <v>50</v>
      </c>
      <c r="G3708">
        <v>17</v>
      </c>
      <c r="H3708">
        <v>2980</v>
      </c>
    </row>
    <row r="3709" spans="1:8">
      <c r="A3709">
        <v>3708</v>
      </c>
      <c r="B3709">
        <v>95</v>
      </c>
      <c r="C3709" t="s">
        <v>202</v>
      </c>
      <c r="D3709" t="s">
        <v>3585</v>
      </c>
      <c r="E3709" t="s">
        <v>1281</v>
      </c>
      <c r="F3709" t="s">
        <v>51</v>
      </c>
      <c r="G3709">
        <v>30</v>
      </c>
      <c r="H3709">
        <v>2980</v>
      </c>
    </row>
    <row r="3710" spans="1:8">
      <c r="A3710">
        <v>3709</v>
      </c>
      <c r="B3710">
        <v>95</v>
      </c>
      <c r="C3710" t="s">
        <v>202</v>
      </c>
      <c r="D3710" t="s">
        <v>3585</v>
      </c>
      <c r="E3710" t="s">
        <v>1281</v>
      </c>
      <c r="F3710" t="s">
        <v>52</v>
      </c>
      <c r="G3710">
        <v>202</v>
      </c>
      <c r="H3710">
        <v>2980</v>
      </c>
    </row>
    <row r="3711" spans="1:8">
      <c r="A3711">
        <v>3710</v>
      </c>
      <c r="B3711">
        <v>95</v>
      </c>
      <c r="C3711" t="s">
        <v>202</v>
      </c>
      <c r="D3711" t="s">
        <v>3585</v>
      </c>
      <c r="E3711" t="s">
        <v>1281</v>
      </c>
      <c r="F3711" t="s">
        <v>1272</v>
      </c>
      <c r="G3711">
        <v>1449</v>
      </c>
      <c r="H3711">
        <v>2980</v>
      </c>
    </row>
    <row r="3712" spans="1:8">
      <c r="A3712">
        <v>3711</v>
      </c>
      <c r="B3712">
        <v>95</v>
      </c>
      <c r="C3712" t="s">
        <v>202</v>
      </c>
      <c r="D3712" t="s">
        <v>3585</v>
      </c>
      <c r="E3712" t="s">
        <v>45</v>
      </c>
      <c r="F3712" t="s">
        <v>48</v>
      </c>
      <c r="G3712">
        <v>9</v>
      </c>
      <c r="H3712">
        <v>2980</v>
      </c>
    </row>
    <row r="3713" spans="1:8">
      <c r="A3713">
        <v>3712</v>
      </c>
      <c r="B3713">
        <v>95</v>
      </c>
      <c r="C3713" t="s">
        <v>202</v>
      </c>
      <c r="D3713" t="s">
        <v>3585</v>
      </c>
      <c r="E3713" t="s">
        <v>45</v>
      </c>
      <c r="F3713" t="s">
        <v>50</v>
      </c>
      <c r="G3713">
        <v>1</v>
      </c>
      <c r="H3713">
        <v>2980</v>
      </c>
    </row>
    <row r="3714" spans="1:8">
      <c r="A3714">
        <v>3713</v>
      </c>
      <c r="B3714">
        <v>95</v>
      </c>
      <c r="C3714" t="s">
        <v>202</v>
      </c>
      <c r="D3714" t="s">
        <v>3585</v>
      </c>
      <c r="E3714" t="s">
        <v>45</v>
      </c>
      <c r="F3714" t="s">
        <v>52</v>
      </c>
      <c r="G3714">
        <v>2</v>
      </c>
      <c r="H3714">
        <v>2980</v>
      </c>
    </row>
    <row r="3715" spans="1:8">
      <c r="A3715">
        <v>3714</v>
      </c>
      <c r="B3715">
        <v>95</v>
      </c>
      <c r="C3715" t="s">
        <v>202</v>
      </c>
      <c r="D3715" t="s">
        <v>3585</v>
      </c>
      <c r="E3715" t="s">
        <v>45</v>
      </c>
      <c r="F3715" t="s">
        <v>1272</v>
      </c>
      <c r="G3715">
        <v>12</v>
      </c>
      <c r="H3715">
        <v>2980</v>
      </c>
    </row>
    <row r="3716" spans="1:8">
      <c r="A3716">
        <v>3715</v>
      </c>
      <c r="B3716">
        <v>95</v>
      </c>
      <c r="C3716" t="s">
        <v>202</v>
      </c>
      <c r="D3716" t="s">
        <v>3586</v>
      </c>
      <c r="E3716" t="s">
        <v>3706</v>
      </c>
      <c r="F3716" t="s">
        <v>249</v>
      </c>
      <c r="G3716">
        <v>4205</v>
      </c>
      <c r="H3716">
        <v>59583</v>
      </c>
    </row>
    <row r="3717" spans="1:8">
      <c r="A3717">
        <v>3716</v>
      </c>
      <c r="B3717">
        <v>95</v>
      </c>
      <c r="C3717" t="s">
        <v>202</v>
      </c>
      <c r="D3717" t="s">
        <v>3586</v>
      </c>
      <c r="E3717" t="s">
        <v>3706</v>
      </c>
      <c r="F3717" t="s">
        <v>48</v>
      </c>
      <c r="G3717">
        <v>186</v>
      </c>
      <c r="H3717">
        <v>59583</v>
      </c>
    </row>
    <row r="3718" spans="1:8">
      <c r="A3718">
        <v>3717</v>
      </c>
      <c r="B3718">
        <v>95</v>
      </c>
      <c r="C3718" t="s">
        <v>202</v>
      </c>
      <c r="D3718" t="s">
        <v>3586</v>
      </c>
      <c r="E3718" t="s">
        <v>3706</v>
      </c>
      <c r="F3718" t="s">
        <v>49</v>
      </c>
      <c r="G3718">
        <v>994</v>
      </c>
      <c r="H3718">
        <v>59583</v>
      </c>
    </row>
    <row r="3719" spans="1:8">
      <c r="A3719">
        <v>3718</v>
      </c>
      <c r="B3719">
        <v>95</v>
      </c>
      <c r="C3719" t="s">
        <v>202</v>
      </c>
      <c r="D3719" t="s">
        <v>3586</v>
      </c>
      <c r="E3719" t="s">
        <v>3706</v>
      </c>
      <c r="F3719" t="s">
        <v>50</v>
      </c>
      <c r="G3719">
        <v>1243</v>
      </c>
      <c r="H3719">
        <v>59583</v>
      </c>
    </row>
    <row r="3720" spans="1:8">
      <c r="A3720">
        <v>3719</v>
      </c>
      <c r="B3720">
        <v>95</v>
      </c>
      <c r="C3720" t="s">
        <v>202</v>
      </c>
      <c r="D3720" t="s">
        <v>3586</v>
      </c>
      <c r="E3720" t="s">
        <v>3706</v>
      </c>
      <c r="F3720" t="s">
        <v>51</v>
      </c>
      <c r="G3720">
        <v>494</v>
      </c>
      <c r="H3720">
        <v>59583</v>
      </c>
    </row>
    <row r="3721" spans="1:8">
      <c r="A3721">
        <v>3720</v>
      </c>
      <c r="B3721">
        <v>95</v>
      </c>
      <c r="C3721" t="s">
        <v>202</v>
      </c>
      <c r="D3721" t="s">
        <v>3586</v>
      </c>
      <c r="E3721" t="s">
        <v>3706</v>
      </c>
      <c r="F3721" t="s">
        <v>52</v>
      </c>
      <c r="G3721">
        <v>299</v>
      </c>
      <c r="H3721">
        <v>59583</v>
      </c>
    </row>
    <row r="3722" spans="1:8">
      <c r="A3722">
        <v>3721</v>
      </c>
      <c r="B3722">
        <v>95</v>
      </c>
      <c r="C3722" t="s">
        <v>202</v>
      </c>
      <c r="D3722" t="s">
        <v>3586</v>
      </c>
      <c r="E3722" t="s">
        <v>3706</v>
      </c>
      <c r="F3722" t="s">
        <v>1272</v>
      </c>
      <c r="G3722">
        <v>168</v>
      </c>
      <c r="H3722">
        <v>59583</v>
      </c>
    </row>
    <row r="3723" spans="1:8">
      <c r="A3723">
        <v>3722</v>
      </c>
      <c r="B3723">
        <v>95</v>
      </c>
      <c r="C3723" t="s">
        <v>202</v>
      </c>
      <c r="D3723" t="s">
        <v>3586</v>
      </c>
      <c r="E3723" t="s">
        <v>1280</v>
      </c>
      <c r="F3723" t="s">
        <v>48</v>
      </c>
      <c r="G3723">
        <v>1557</v>
      </c>
      <c r="H3723">
        <v>59583</v>
      </c>
    </row>
    <row r="3724" spans="1:8">
      <c r="A3724">
        <v>3723</v>
      </c>
      <c r="B3724">
        <v>95</v>
      </c>
      <c r="C3724" t="s">
        <v>202</v>
      </c>
      <c r="D3724" t="s">
        <v>3586</v>
      </c>
      <c r="E3724" t="s">
        <v>1280</v>
      </c>
      <c r="F3724" t="s">
        <v>49</v>
      </c>
      <c r="G3724">
        <v>5158</v>
      </c>
      <c r="H3724">
        <v>59583</v>
      </c>
    </row>
    <row r="3725" spans="1:8">
      <c r="A3725">
        <v>3724</v>
      </c>
      <c r="B3725">
        <v>95</v>
      </c>
      <c r="C3725" t="s">
        <v>202</v>
      </c>
      <c r="D3725" t="s">
        <v>3586</v>
      </c>
      <c r="E3725" t="s">
        <v>1280</v>
      </c>
      <c r="F3725" t="s">
        <v>50</v>
      </c>
      <c r="G3725">
        <v>3999</v>
      </c>
      <c r="H3725">
        <v>59583</v>
      </c>
    </row>
    <row r="3726" spans="1:8">
      <c r="A3726">
        <v>3725</v>
      </c>
      <c r="B3726">
        <v>95</v>
      </c>
      <c r="C3726" t="s">
        <v>202</v>
      </c>
      <c r="D3726" t="s">
        <v>3586</v>
      </c>
      <c r="E3726" t="s">
        <v>1280</v>
      </c>
      <c r="F3726" t="s">
        <v>51</v>
      </c>
      <c r="G3726">
        <v>1532</v>
      </c>
      <c r="H3726">
        <v>59583</v>
      </c>
    </row>
    <row r="3727" spans="1:8">
      <c r="A3727">
        <v>3726</v>
      </c>
      <c r="B3727">
        <v>95</v>
      </c>
      <c r="C3727" t="s">
        <v>202</v>
      </c>
      <c r="D3727" t="s">
        <v>3586</v>
      </c>
      <c r="E3727" t="s">
        <v>1280</v>
      </c>
      <c r="F3727" t="s">
        <v>52</v>
      </c>
      <c r="G3727">
        <v>2013</v>
      </c>
      <c r="H3727">
        <v>59583</v>
      </c>
    </row>
    <row r="3728" spans="1:8">
      <c r="A3728">
        <v>3727</v>
      </c>
      <c r="B3728">
        <v>95</v>
      </c>
      <c r="C3728" t="s">
        <v>202</v>
      </c>
      <c r="D3728" t="s">
        <v>3586</v>
      </c>
      <c r="E3728" t="s">
        <v>1280</v>
      </c>
      <c r="F3728" t="s">
        <v>1272</v>
      </c>
      <c r="G3728">
        <v>1933</v>
      </c>
      <c r="H3728">
        <v>59583</v>
      </c>
    </row>
    <row r="3729" spans="1:8">
      <c r="A3729">
        <v>3728</v>
      </c>
      <c r="B3729">
        <v>95</v>
      </c>
      <c r="C3729" t="s">
        <v>202</v>
      </c>
      <c r="D3729" t="s">
        <v>3586</v>
      </c>
      <c r="E3729" t="s">
        <v>1281</v>
      </c>
      <c r="F3729" t="s">
        <v>48</v>
      </c>
      <c r="G3729">
        <v>185</v>
      </c>
      <c r="H3729">
        <v>59583</v>
      </c>
    </row>
    <row r="3730" spans="1:8">
      <c r="A3730">
        <v>3729</v>
      </c>
      <c r="B3730">
        <v>95</v>
      </c>
      <c r="C3730" t="s">
        <v>202</v>
      </c>
      <c r="D3730" t="s">
        <v>3586</v>
      </c>
      <c r="E3730" t="s">
        <v>1281</v>
      </c>
      <c r="F3730" t="s">
        <v>49</v>
      </c>
      <c r="G3730">
        <v>224</v>
      </c>
      <c r="H3730">
        <v>59583</v>
      </c>
    </row>
    <row r="3731" spans="1:8">
      <c r="A3731">
        <v>3730</v>
      </c>
      <c r="B3731">
        <v>95</v>
      </c>
      <c r="C3731" t="s">
        <v>202</v>
      </c>
      <c r="D3731" t="s">
        <v>3586</v>
      </c>
      <c r="E3731" t="s">
        <v>1281</v>
      </c>
      <c r="F3731" t="s">
        <v>50</v>
      </c>
      <c r="G3731">
        <v>479</v>
      </c>
      <c r="H3731">
        <v>59583</v>
      </c>
    </row>
    <row r="3732" spans="1:8">
      <c r="A3732">
        <v>3731</v>
      </c>
      <c r="B3732">
        <v>95</v>
      </c>
      <c r="C3732" t="s">
        <v>202</v>
      </c>
      <c r="D3732" t="s">
        <v>3586</v>
      </c>
      <c r="E3732" t="s">
        <v>1281</v>
      </c>
      <c r="F3732" t="s">
        <v>51</v>
      </c>
      <c r="G3732">
        <v>637</v>
      </c>
      <c r="H3732">
        <v>59583</v>
      </c>
    </row>
    <row r="3733" spans="1:8">
      <c r="A3733">
        <v>3732</v>
      </c>
      <c r="B3733">
        <v>95</v>
      </c>
      <c r="C3733" t="s">
        <v>202</v>
      </c>
      <c r="D3733" t="s">
        <v>3586</v>
      </c>
      <c r="E3733" t="s">
        <v>1281</v>
      </c>
      <c r="F3733" t="s">
        <v>52</v>
      </c>
      <c r="G3733">
        <v>5228</v>
      </c>
      <c r="H3733">
        <v>59583</v>
      </c>
    </row>
    <row r="3734" spans="1:8">
      <c r="A3734">
        <v>3733</v>
      </c>
      <c r="B3734">
        <v>95</v>
      </c>
      <c r="C3734" t="s">
        <v>202</v>
      </c>
      <c r="D3734" t="s">
        <v>3586</v>
      </c>
      <c r="E3734" t="s">
        <v>1281</v>
      </c>
      <c r="F3734" t="s">
        <v>1272</v>
      </c>
      <c r="G3734">
        <v>28640</v>
      </c>
      <c r="H3734">
        <v>59583</v>
      </c>
    </row>
    <row r="3735" spans="1:8">
      <c r="A3735">
        <v>3734</v>
      </c>
      <c r="B3735">
        <v>95</v>
      </c>
      <c r="C3735" t="s">
        <v>202</v>
      </c>
      <c r="D3735" t="s">
        <v>3586</v>
      </c>
      <c r="E3735" t="s">
        <v>45</v>
      </c>
      <c r="F3735" t="s">
        <v>48</v>
      </c>
      <c r="G3735">
        <v>133</v>
      </c>
      <c r="H3735">
        <v>59583</v>
      </c>
    </row>
    <row r="3736" spans="1:8">
      <c r="A3736">
        <v>3735</v>
      </c>
      <c r="B3736">
        <v>95</v>
      </c>
      <c r="C3736" t="s">
        <v>202</v>
      </c>
      <c r="D3736" t="s">
        <v>3586</v>
      </c>
      <c r="E3736" t="s">
        <v>45</v>
      </c>
      <c r="F3736" t="s">
        <v>49</v>
      </c>
      <c r="G3736">
        <v>16</v>
      </c>
      <c r="H3736">
        <v>59583</v>
      </c>
    </row>
    <row r="3737" spans="1:8">
      <c r="A3737">
        <v>3736</v>
      </c>
      <c r="B3737">
        <v>95</v>
      </c>
      <c r="C3737" t="s">
        <v>202</v>
      </c>
      <c r="D3737" t="s">
        <v>3586</v>
      </c>
      <c r="E3737" t="s">
        <v>45</v>
      </c>
      <c r="F3737" t="s">
        <v>50</v>
      </c>
      <c r="G3737">
        <v>20</v>
      </c>
      <c r="H3737">
        <v>59583</v>
      </c>
    </row>
    <row r="3738" spans="1:8">
      <c r="A3738">
        <v>3737</v>
      </c>
      <c r="B3738">
        <v>95</v>
      </c>
      <c r="C3738" t="s">
        <v>202</v>
      </c>
      <c r="D3738" t="s">
        <v>3586</v>
      </c>
      <c r="E3738" t="s">
        <v>45</v>
      </c>
      <c r="F3738" t="s">
        <v>51</v>
      </c>
      <c r="G3738">
        <v>5</v>
      </c>
      <c r="H3738">
        <v>59583</v>
      </c>
    </row>
    <row r="3739" spans="1:8">
      <c r="A3739">
        <v>3738</v>
      </c>
      <c r="B3739">
        <v>95</v>
      </c>
      <c r="C3739" t="s">
        <v>202</v>
      </c>
      <c r="D3739" t="s">
        <v>3586</v>
      </c>
      <c r="E3739" t="s">
        <v>45</v>
      </c>
      <c r="F3739" t="s">
        <v>52</v>
      </c>
      <c r="G3739">
        <v>39</v>
      </c>
      <c r="H3739">
        <v>59583</v>
      </c>
    </row>
    <row r="3740" spans="1:8">
      <c r="A3740">
        <v>3739</v>
      </c>
      <c r="B3740">
        <v>95</v>
      </c>
      <c r="C3740" t="s">
        <v>202</v>
      </c>
      <c r="D3740" t="s">
        <v>3586</v>
      </c>
      <c r="E3740" t="s">
        <v>45</v>
      </c>
      <c r="F3740" t="s">
        <v>1272</v>
      </c>
      <c r="G3740">
        <v>196</v>
      </c>
      <c r="H3740">
        <v>59583</v>
      </c>
    </row>
    <row r="3741" spans="1:8">
      <c r="A3741">
        <v>3740</v>
      </c>
      <c r="B3741">
        <v>95</v>
      </c>
      <c r="C3741" t="s">
        <v>202</v>
      </c>
      <c r="D3741" t="s">
        <v>45</v>
      </c>
      <c r="E3741" t="s">
        <v>3706</v>
      </c>
      <c r="F3741" t="s">
        <v>249</v>
      </c>
      <c r="G3741">
        <v>148</v>
      </c>
    </row>
    <row r="3742" spans="1:8">
      <c r="A3742">
        <v>3741</v>
      </c>
      <c r="B3742">
        <v>95</v>
      </c>
      <c r="C3742" t="s">
        <v>202</v>
      </c>
      <c r="D3742" t="s">
        <v>45</v>
      </c>
      <c r="E3742" t="s">
        <v>3706</v>
      </c>
      <c r="F3742" t="s">
        <v>52</v>
      </c>
      <c r="G3742">
        <v>1368</v>
      </c>
    </row>
    <row r="3743" spans="1:8">
      <c r="A3743">
        <v>3742</v>
      </c>
      <c r="B3743">
        <v>95</v>
      </c>
      <c r="C3743" t="s">
        <v>202</v>
      </c>
      <c r="D3743" t="s">
        <v>45</v>
      </c>
      <c r="E3743" t="s">
        <v>3706</v>
      </c>
      <c r="F3743" t="s">
        <v>1272</v>
      </c>
      <c r="G3743">
        <v>622</v>
      </c>
    </row>
    <row r="3744" spans="1:8">
      <c r="A3744">
        <v>3743</v>
      </c>
      <c r="B3744">
        <v>95</v>
      </c>
      <c r="C3744" t="s">
        <v>202</v>
      </c>
      <c r="D3744" t="s">
        <v>45</v>
      </c>
      <c r="E3744" t="s">
        <v>1280</v>
      </c>
      <c r="F3744" t="s">
        <v>48</v>
      </c>
      <c r="G3744">
        <v>16</v>
      </c>
    </row>
    <row r="3745" spans="1:7">
      <c r="A3745">
        <v>3744</v>
      </c>
      <c r="B3745">
        <v>95</v>
      </c>
      <c r="C3745" t="s">
        <v>202</v>
      </c>
      <c r="D3745" t="s">
        <v>45</v>
      </c>
      <c r="E3745" t="s">
        <v>1280</v>
      </c>
      <c r="F3745" t="s">
        <v>49</v>
      </c>
      <c r="G3745">
        <v>86</v>
      </c>
    </row>
    <row r="3746" spans="1:7">
      <c r="A3746">
        <v>3745</v>
      </c>
      <c r="B3746">
        <v>95</v>
      </c>
      <c r="C3746" t="s">
        <v>202</v>
      </c>
      <c r="D3746" t="s">
        <v>45</v>
      </c>
      <c r="E3746" t="s">
        <v>1280</v>
      </c>
      <c r="F3746" t="s">
        <v>50</v>
      </c>
      <c r="G3746">
        <v>55</v>
      </c>
    </row>
    <row r="3747" spans="1:7">
      <c r="A3747">
        <v>3746</v>
      </c>
      <c r="B3747">
        <v>95</v>
      </c>
      <c r="C3747" t="s">
        <v>202</v>
      </c>
      <c r="D3747" t="s">
        <v>45</v>
      </c>
      <c r="E3747" t="s">
        <v>1280</v>
      </c>
      <c r="F3747" t="s">
        <v>51</v>
      </c>
      <c r="G3747">
        <v>19</v>
      </c>
    </row>
    <row r="3748" spans="1:7">
      <c r="A3748">
        <v>3747</v>
      </c>
      <c r="B3748">
        <v>95</v>
      </c>
      <c r="C3748" t="s">
        <v>202</v>
      </c>
      <c r="D3748" t="s">
        <v>45</v>
      </c>
      <c r="E3748" t="s">
        <v>1280</v>
      </c>
      <c r="F3748" t="s">
        <v>52</v>
      </c>
      <c r="G3748">
        <v>18</v>
      </c>
    </row>
    <row r="3749" spans="1:7">
      <c r="A3749">
        <v>3748</v>
      </c>
      <c r="B3749">
        <v>95</v>
      </c>
      <c r="C3749" t="s">
        <v>202</v>
      </c>
      <c r="D3749" t="s">
        <v>45</v>
      </c>
      <c r="E3749" t="s">
        <v>1280</v>
      </c>
      <c r="F3749" t="s">
        <v>1272</v>
      </c>
      <c r="G3749">
        <v>19</v>
      </c>
    </row>
    <row r="3750" spans="1:7">
      <c r="A3750">
        <v>3749</v>
      </c>
      <c r="B3750">
        <v>95</v>
      </c>
      <c r="C3750" t="s">
        <v>202</v>
      </c>
      <c r="D3750" t="s">
        <v>45</v>
      </c>
      <c r="E3750" t="s">
        <v>1281</v>
      </c>
      <c r="F3750" t="s">
        <v>48</v>
      </c>
      <c r="G3750">
        <v>10</v>
      </c>
    </row>
    <row r="3751" spans="1:7">
      <c r="A3751">
        <v>3750</v>
      </c>
      <c r="B3751">
        <v>95</v>
      </c>
      <c r="C3751" t="s">
        <v>202</v>
      </c>
      <c r="D3751" t="s">
        <v>45</v>
      </c>
      <c r="E3751" t="s">
        <v>1281</v>
      </c>
      <c r="F3751" t="s">
        <v>49</v>
      </c>
      <c r="G3751">
        <v>14</v>
      </c>
    </row>
    <row r="3752" spans="1:7">
      <c r="A3752">
        <v>3751</v>
      </c>
      <c r="B3752">
        <v>95</v>
      </c>
      <c r="C3752" t="s">
        <v>202</v>
      </c>
      <c r="D3752" t="s">
        <v>45</v>
      </c>
      <c r="E3752" t="s">
        <v>1281</v>
      </c>
      <c r="F3752" t="s">
        <v>50</v>
      </c>
      <c r="G3752">
        <v>23</v>
      </c>
    </row>
    <row r="3753" spans="1:7">
      <c r="A3753">
        <v>3752</v>
      </c>
      <c r="B3753">
        <v>95</v>
      </c>
      <c r="C3753" t="s">
        <v>202</v>
      </c>
      <c r="D3753" t="s">
        <v>45</v>
      </c>
      <c r="E3753" t="s">
        <v>1281</v>
      </c>
      <c r="F3753" t="s">
        <v>51</v>
      </c>
      <c r="G3753">
        <v>16</v>
      </c>
    </row>
    <row r="3754" spans="1:7">
      <c r="A3754">
        <v>3753</v>
      </c>
      <c r="B3754">
        <v>95</v>
      </c>
      <c r="C3754" t="s">
        <v>202</v>
      </c>
      <c r="D3754" t="s">
        <v>45</v>
      </c>
      <c r="E3754" t="s">
        <v>1281</v>
      </c>
      <c r="F3754" t="s">
        <v>52</v>
      </c>
      <c r="G3754">
        <v>77</v>
      </c>
    </row>
    <row r="3755" spans="1:7">
      <c r="A3755">
        <v>3754</v>
      </c>
      <c r="B3755">
        <v>95</v>
      </c>
      <c r="C3755" t="s">
        <v>202</v>
      </c>
      <c r="D3755" t="s">
        <v>45</v>
      </c>
      <c r="E3755" t="s">
        <v>1281</v>
      </c>
      <c r="F3755" t="s">
        <v>1272</v>
      </c>
      <c r="G3755">
        <v>438</v>
      </c>
    </row>
    <row r="3756" spans="1:7">
      <c r="A3756">
        <v>3755</v>
      </c>
      <c r="B3756">
        <v>95</v>
      </c>
      <c r="C3756" t="s">
        <v>202</v>
      </c>
      <c r="D3756" t="s">
        <v>45</v>
      </c>
      <c r="E3756" t="s">
        <v>45</v>
      </c>
      <c r="F3756" t="s">
        <v>48</v>
      </c>
      <c r="G3756">
        <v>28</v>
      </c>
    </row>
    <row r="3757" spans="1:7">
      <c r="A3757">
        <v>3756</v>
      </c>
      <c r="B3757">
        <v>95</v>
      </c>
      <c r="C3757" t="s">
        <v>202</v>
      </c>
      <c r="D3757" t="s">
        <v>45</v>
      </c>
      <c r="E3757" t="s">
        <v>45</v>
      </c>
      <c r="F3757" t="s">
        <v>49</v>
      </c>
      <c r="G3757">
        <v>48</v>
      </c>
    </row>
    <row r="3758" spans="1:7">
      <c r="A3758">
        <v>3757</v>
      </c>
      <c r="B3758">
        <v>95</v>
      </c>
      <c r="C3758" t="s">
        <v>202</v>
      </c>
      <c r="D3758" t="s">
        <v>45</v>
      </c>
      <c r="E3758" t="s">
        <v>45</v>
      </c>
      <c r="F3758" t="s">
        <v>50</v>
      </c>
      <c r="G3758">
        <v>35</v>
      </c>
    </row>
    <row r="3759" spans="1:7">
      <c r="A3759">
        <v>3758</v>
      </c>
      <c r="B3759">
        <v>95</v>
      </c>
      <c r="C3759" t="s">
        <v>202</v>
      </c>
      <c r="D3759" t="s">
        <v>45</v>
      </c>
      <c r="E3759" t="s">
        <v>45</v>
      </c>
      <c r="F3759" t="s">
        <v>51</v>
      </c>
      <c r="G3759">
        <v>18</v>
      </c>
    </row>
    <row r="3760" spans="1:7">
      <c r="A3760">
        <v>3759</v>
      </c>
      <c r="B3760">
        <v>95</v>
      </c>
      <c r="C3760" t="s">
        <v>202</v>
      </c>
      <c r="D3760" t="s">
        <v>45</v>
      </c>
      <c r="E3760" t="s">
        <v>45</v>
      </c>
      <c r="F3760" t="s">
        <v>52</v>
      </c>
      <c r="G3760">
        <v>110</v>
      </c>
    </row>
    <row r="3761" spans="1:8">
      <c r="A3761">
        <v>3760</v>
      </c>
      <c r="B3761">
        <v>95</v>
      </c>
      <c r="C3761" t="s">
        <v>202</v>
      </c>
      <c r="D3761" t="s">
        <v>45</v>
      </c>
      <c r="E3761" t="s">
        <v>45</v>
      </c>
      <c r="F3761" t="s">
        <v>1272</v>
      </c>
      <c r="G3761">
        <v>480</v>
      </c>
    </row>
    <row r="3762" spans="1:8">
      <c r="A3762">
        <v>3761</v>
      </c>
      <c r="B3762">
        <v>97</v>
      </c>
      <c r="C3762" t="s">
        <v>203</v>
      </c>
      <c r="D3762" t="s">
        <v>1413</v>
      </c>
      <c r="E3762" t="s">
        <v>3706</v>
      </c>
      <c r="F3762" t="s">
        <v>249</v>
      </c>
      <c r="G3762">
        <v>2622</v>
      </c>
      <c r="H3762">
        <v>30787</v>
      </c>
    </row>
    <row r="3763" spans="1:8">
      <c r="A3763">
        <v>3762</v>
      </c>
      <c r="B3763">
        <v>97</v>
      </c>
      <c r="C3763" t="s">
        <v>203</v>
      </c>
      <c r="D3763" t="s">
        <v>1413</v>
      </c>
      <c r="E3763" t="s">
        <v>3706</v>
      </c>
      <c r="F3763" t="s">
        <v>48</v>
      </c>
      <c r="G3763">
        <v>667</v>
      </c>
      <c r="H3763">
        <v>30787</v>
      </c>
    </row>
    <row r="3764" spans="1:8">
      <c r="A3764">
        <v>3763</v>
      </c>
      <c r="B3764">
        <v>97</v>
      </c>
      <c r="C3764" t="s">
        <v>203</v>
      </c>
      <c r="D3764" t="s">
        <v>1413</v>
      </c>
      <c r="E3764" t="s">
        <v>3706</v>
      </c>
      <c r="F3764" t="s">
        <v>49</v>
      </c>
      <c r="G3764">
        <v>2606</v>
      </c>
      <c r="H3764">
        <v>30787</v>
      </c>
    </row>
    <row r="3765" spans="1:8">
      <c r="A3765">
        <v>3764</v>
      </c>
      <c r="B3765">
        <v>97</v>
      </c>
      <c r="C3765" t="s">
        <v>203</v>
      </c>
      <c r="D3765" t="s">
        <v>1413</v>
      </c>
      <c r="E3765" t="s">
        <v>3706</v>
      </c>
      <c r="F3765" t="s">
        <v>50</v>
      </c>
      <c r="G3765">
        <v>1936</v>
      </c>
      <c r="H3765">
        <v>30787</v>
      </c>
    </row>
    <row r="3766" spans="1:8">
      <c r="A3766">
        <v>3765</v>
      </c>
      <c r="B3766">
        <v>97</v>
      </c>
      <c r="C3766" t="s">
        <v>203</v>
      </c>
      <c r="D3766" t="s">
        <v>1413</v>
      </c>
      <c r="E3766" t="s">
        <v>3706</v>
      </c>
      <c r="F3766" t="s">
        <v>51</v>
      </c>
      <c r="G3766">
        <v>700</v>
      </c>
      <c r="H3766">
        <v>30787</v>
      </c>
    </row>
    <row r="3767" spans="1:8">
      <c r="A3767">
        <v>3766</v>
      </c>
      <c r="B3767">
        <v>97</v>
      </c>
      <c r="C3767" t="s">
        <v>203</v>
      </c>
      <c r="D3767" t="s">
        <v>1413</v>
      </c>
      <c r="E3767" t="s">
        <v>3706</v>
      </c>
      <c r="F3767" t="s">
        <v>52</v>
      </c>
      <c r="G3767">
        <v>686</v>
      </c>
      <c r="H3767">
        <v>30787</v>
      </c>
    </row>
    <row r="3768" spans="1:8">
      <c r="A3768">
        <v>3767</v>
      </c>
      <c r="B3768">
        <v>97</v>
      </c>
      <c r="C3768" t="s">
        <v>203</v>
      </c>
      <c r="D3768" t="s">
        <v>1413</v>
      </c>
      <c r="E3768" t="s">
        <v>3706</v>
      </c>
      <c r="F3768" t="s">
        <v>1272</v>
      </c>
      <c r="G3768">
        <v>60</v>
      </c>
      <c r="H3768">
        <v>30787</v>
      </c>
    </row>
    <row r="3769" spans="1:8">
      <c r="A3769">
        <v>3768</v>
      </c>
      <c r="B3769">
        <v>97</v>
      </c>
      <c r="C3769" t="s">
        <v>203</v>
      </c>
      <c r="D3769" t="s">
        <v>1413</v>
      </c>
      <c r="E3769" t="s">
        <v>1280</v>
      </c>
      <c r="F3769" t="s">
        <v>48</v>
      </c>
      <c r="G3769">
        <v>762</v>
      </c>
      <c r="H3769">
        <v>30787</v>
      </c>
    </row>
    <row r="3770" spans="1:8">
      <c r="A3770">
        <v>3769</v>
      </c>
      <c r="B3770">
        <v>97</v>
      </c>
      <c r="C3770" t="s">
        <v>203</v>
      </c>
      <c r="D3770" t="s">
        <v>1413</v>
      </c>
      <c r="E3770" t="s">
        <v>1280</v>
      </c>
      <c r="F3770" t="s">
        <v>49</v>
      </c>
      <c r="G3770">
        <v>2522</v>
      </c>
      <c r="H3770">
        <v>30787</v>
      </c>
    </row>
    <row r="3771" spans="1:8">
      <c r="A3771">
        <v>3770</v>
      </c>
      <c r="B3771">
        <v>97</v>
      </c>
      <c r="C3771" t="s">
        <v>203</v>
      </c>
      <c r="D3771" t="s">
        <v>1413</v>
      </c>
      <c r="E3771" t="s">
        <v>1280</v>
      </c>
      <c r="F3771" t="s">
        <v>50</v>
      </c>
      <c r="G3771">
        <v>1877</v>
      </c>
      <c r="H3771">
        <v>30787</v>
      </c>
    </row>
    <row r="3772" spans="1:8">
      <c r="A3772">
        <v>3771</v>
      </c>
      <c r="B3772">
        <v>97</v>
      </c>
      <c r="C3772" t="s">
        <v>203</v>
      </c>
      <c r="D3772" t="s">
        <v>1413</v>
      </c>
      <c r="E3772" t="s">
        <v>1280</v>
      </c>
      <c r="F3772" t="s">
        <v>51</v>
      </c>
      <c r="G3772">
        <v>692</v>
      </c>
      <c r="H3772">
        <v>30787</v>
      </c>
    </row>
    <row r="3773" spans="1:8">
      <c r="A3773">
        <v>3772</v>
      </c>
      <c r="B3773">
        <v>97</v>
      </c>
      <c r="C3773" t="s">
        <v>203</v>
      </c>
      <c r="D3773" t="s">
        <v>1413</v>
      </c>
      <c r="E3773" t="s">
        <v>1280</v>
      </c>
      <c r="F3773" t="s">
        <v>52</v>
      </c>
      <c r="G3773">
        <v>1022</v>
      </c>
      <c r="H3773">
        <v>30787</v>
      </c>
    </row>
    <row r="3774" spans="1:8">
      <c r="A3774">
        <v>3773</v>
      </c>
      <c r="B3774">
        <v>97</v>
      </c>
      <c r="C3774" t="s">
        <v>203</v>
      </c>
      <c r="D3774" t="s">
        <v>1413</v>
      </c>
      <c r="E3774" t="s">
        <v>1280</v>
      </c>
      <c r="F3774" t="s">
        <v>1272</v>
      </c>
      <c r="G3774">
        <v>621</v>
      </c>
      <c r="H3774">
        <v>30787</v>
      </c>
    </row>
    <row r="3775" spans="1:8">
      <c r="A3775">
        <v>3774</v>
      </c>
      <c r="B3775">
        <v>97</v>
      </c>
      <c r="C3775" t="s">
        <v>203</v>
      </c>
      <c r="D3775" t="s">
        <v>1413</v>
      </c>
      <c r="E3775" t="s">
        <v>1281</v>
      </c>
      <c r="F3775" t="s">
        <v>48</v>
      </c>
      <c r="G3775">
        <v>320</v>
      </c>
      <c r="H3775">
        <v>30787</v>
      </c>
    </row>
    <row r="3776" spans="1:8">
      <c r="A3776">
        <v>3775</v>
      </c>
      <c r="B3776">
        <v>97</v>
      </c>
      <c r="C3776" t="s">
        <v>203</v>
      </c>
      <c r="D3776" t="s">
        <v>1413</v>
      </c>
      <c r="E3776" t="s">
        <v>1281</v>
      </c>
      <c r="F3776" t="s">
        <v>49</v>
      </c>
      <c r="G3776">
        <v>471</v>
      </c>
      <c r="H3776">
        <v>30787</v>
      </c>
    </row>
    <row r="3777" spans="1:8">
      <c r="A3777">
        <v>3776</v>
      </c>
      <c r="B3777">
        <v>97</v>
      </c>
      <c r="C3777" t="s">
        <v>203</v>
      </c>
      <c r="D3777" t="s">
        <v>1413</v>
      </c>
      <c r="E3777" t="s">
        <v>1281</v>
      </c>
      <c r="F3777" t="s">
        <v>50</v>
      </c>
      <c r="G3777">
        <v>473</v>
      </c>
      <c r="H3777">
        <v>30787</v>
      </c>
    </row>
    <row r="3778" spans="1:8">
      <c r="A3778">
        <v>3777</v>
      </c>
      <c r="B3778">
        <v>97</v>
      </c>
      <c r="C3778" t="s">
        <v>203</v>
      </c>
      <c r="D3778" t="s">
        <v>1413</v>
      </c>
      <c r="E3778" t="s">
        <v>1281</v>
      </c>
      <c r="F3778" t="s">
        <v>51</v>
      </c>
      <c r="G3778">
        <v>336</v>
      </c>
      <c r="H3778">
        <v>30787</v>
      </c>
    </row>
    <row r="3779" spans="1:8">
      <c r="A3779">
        <v>3778</v>
      </c>
      <c r="B3779">
        <v>97</v>
      </c>
      <c r="C3779" t="s">
        <v>203</v>
      </c>
      <c r="D3779" t="s">
        <v>1413</v>
      </c>
      <c r="E3779" t="s">
        <v>1281</v>
      </c>
      <c r="F3779" t="s">
        <v>52</v>
      </c>
      <c r="G3779">
        <v>2248</v>
      </c>
      <c r="H3779">
        <v>30787</v>
      </c>
    </row>
    <row r="3780" spans="1:8">
      <c r="A3780">
        <v>3779</v>
      </c>
      <c r="B3780">
        <v>97</v>
      </c>
      <c r="C3780" t="s">
        <v>203</v>
      </c>
      <c r="D3780" t="s">
        <v>1413</v>
      </c>
      <c r="E3780" t="s">
        <v>1281</v>
      </c>
      <c r="F3780" t="s">
        <v>1272</v>
      </c>
      <c r="G3780">
        <v>9573</v>
      </c>
      <c r="H3780">
        <v>30787</v>
      </c>
    </row>
    <row r="3781" spans="1:8">
      <c r="A3781">
        <v>3780</v>
      </c>
      <c r="B3781">
        <v>97</v>
      </c>
      <c r="C3781" t="s">
        <v>203</v>
      </c>
      <c r="D3781" t="s">
        <v>1413</v>
      </c>
      <c r="E3781" t="s">
        <v>45</v>
      </c>
      <c r="F3781" t="s">
        <v>48</v>
      </c>
      <c r="G3781">
        <v>173</v>
      </c>
      <c r="H3781">
        <v>30787</v>
      </c>
    </row>
    <row r="3782" spans="1:8">
      <c r="A3782">
        <v>3781</v>
      </c>
      <c r="B3782">
        <v>97</v>
      </c>
      <c r="C3782" t="s">
        <v>203</v>
      </c>
      <c r="D3782" t="s">
        <v>1413</v>
      </c>
      <c r="E3782" t="s">
        <v>45</v>
      </c>
      <c r="F3782" t="s">
        <v>49</v>
      </c>
      <c r="G3782">
        <v>75</v>
      </c>
      <c r="H3782">
        <v>30787</v>
      </c>
    </row>
    <row r="3783" spans="1:8">
      <c r="A3783">
        <v>3782</v>
      </c>
      <c r="B3783">
        <v>97</v>
      </c>
      <c r="C3783" t="s">
        <v>203</v>
      </c>
      <c r="D3783" t="s">
        <v>1413</v>
      </c>
      <c r="E3783" t="s">
        <v>45</v>
      </c>
      <c r="F3783" t="s">
        <v>50</v>
      </c>
      <c r="G3783">
        <v>48</v>
      </c>
      <c r="H3783">
        <v>30787</v>
      </c>
    </row>
    <row r="3784" spans="1:8">
      <c r="A3784">
        <v>3783</v>
      </c>
      <c r="B3784">
        <v>97</v>
      </c>
      <c r="C3784" t="s">
        <v>203</v>
      </c>
      <c r="D3784" t="s">
        <v>1413</v>
      </c>
      <c r="E3784" t="s">
        <v>45</v>
      </c>
      <c r="F3784" t="s">
        <v>51</v>
      </c>
      <c r="G3784">
        <v>26</v>
      </c>
      <c r="H3784">
        <v>30787</v>
      </c>
    </row>
    <row r="3785" spans="1:8">
      <c r="A3785">
        <v>3784</v>
      </c>
      <c r="B3785">
        <v>97</v>
      </c>
      <c r="C3785" t="s">
        <v>203</v>
      </c>
      <c r="D3785" t="s">
        <v>1413</v>
      </c>
      <c r="E3785" t="s">
        <v>45</v>
      </c>
      <c r="F3785" t="s">
        <v>52</v>
      </c>
      <c r="G3785">
        <v>76</v>
      </c>
      <c r="H3785">
        <v>30787</v>
      </c>
    </row>
    <row r="3786" spans="1:8">
      <c r="A3786">
        <v>3785</v>
      </c>
      <c r="B3786">
        <v>97</v>
      </c>
      <c r="C3786" t="s">
        <v>203</v>
      </c>
      <c r="D3786" t="s">
        <v>1413</v>
      </c>
      <c r="E3786" t="s">
        <v>45</v>
      </c>
      <c r="F3786" t="s">
        <v>1272</v>
      </c>
      <c r="G3786">
        <v>195</v>
      </c>
      <c r="H3786">
        <v>30787</v>
      </c>
    </row>
    <row r="3787" spans="1:8">
      <c r="A3787">
        <v>3786</v>
      </c>
      <c r="B3787">
        <v>97</v>
      </c>
      <c r="C3787" t="s">
        <v>203</v>
      </c>
      <c r="D3787" t="s">
        <v>3583</v>
      </c>
      <c r="E3787" t="s">
        <v>3706</v>
      </c>
      <c r="F3787" t="s">
        <v>249</v>
      </c>
      <c r="G3787">
        <v>2</v>
      </c>
      <c r="H3787">
        <v>10</v>
      </c>
    </row>
    <row r="3788" spans="1:8">
      <c r="A3788">
        <v>3787</v>
      </c>
      <c r="B3788">
        <v>97</v>
      </c>
      <c r="C3788" t="s">
        <v>203</v>
      </c>
      <c r="D3788" t="s">
        <v>3583</v>
      </c>
      <c r="E3788" t="s">
        <v>1280</v>
      </c>
      <c r="F3788" t="s">
        <v>50</v>
      </c>
      <c r="G3788">
        <v>2</v>
      </c>
      <c r="H3788">
        <v>10</v>
      </c>
    </row>
    <row r="3789" spans="1:8">
      <c r="A3789">
        <v>3788</v>
      </c>
      <c r="B3789">
        <v>97</v>
      </c>
      <c r="C3789" t="s">
        <v>203</v>
      </c>
      <c r="D3789" t="s">
        <v>3583</v>
      </c>
      <c r="E3789" t="s">
        <v>1280</v>
      </c>
      <c r="F3789" t="s">
        <v>52</v>
      </c>
      <c r="G3789">
        <v>1</v>
      </c>
      <c r="H3789">
        <v>10</v>
      </c>
    </row>
    <row r="3790" spans="1:8">
      <c r="A3790">
        <v>3789</v>
      </c>
      <c r="B3790">
        <v>97</v>
      </c>
      <c r="C3790" t="s">
        <v>203</v>
      </c>
      <c r="D3790" t="s">
        <v>3583</v>
      </c>
      <c r="E3790" t="s">
        <v>1281</v>
      </c>
      <c r="F3790" t="s">
        <v>52</v>
      </c>
      <c r="G3790">
        <v>4</v>
      </c>
      <c r="H3790">
        <v>10</v>
      </c>
    </row>
    <row r="3791" spans="1:8">
      <c r="A3791">
        <v>3790</v>
      </c>
      <c r="B3791">
        <v>97</v>
      </c>
      <c r="C3791" t="s">
        <v>203</v>
      </c>
      <c r="D3791" t="s">
        <v>3583</v>
      </c>
      <c r="E3791" t="s">
        <v>1281</v>
      </c>
      <c r="F3791" t="s">
        <v>1272</v>
      </c>
      <c r="G3791">
        <v>1</v>
      </c>
      <c r="H3791">
        <v>10</v>
      </c>
    </row>
    <row r="3792" spans="1:8">
      <c r="A3792">
        <v>3791</v>
      </c>
      <c r="B3792">
        <v>97</v>
      </c>
      <c r="C3792" t="s">
        <v>203</v>
      </c>
      <c r="D3792" t="s">
        <v>3584</v>
      </c>
      <c r="E3792" t="s">
        <v>3706</v>
      </c>
      <c r="F3792" t="s">
        <v>249</v>
      </c>
      <c r="G3792">
        <v>1</v>
      </c>
      <c r="H3792">
        <v>8</v>
      </c>
    </row>
    <row r="3793" spans="1:8">
      <c r="A3793">
        <v>3792</v>
      </c>
      <c r="B3793">
        <v>97</v>
      </c>
      <c r="C3793" t="s">
        <v>203</v>
      </c>
      <c r="D3793" t="s">
        <v>3584</v>
      </c>
      <c r="E3793" t="s">
        <v>1280</v>
      </c>
      <c r="F3793" t="s">
        <v>49</v>
      </c>
      <c r="G3793">
        <v>2</v>
      </c>
      <c r="H3793">
        <v>8</v>
      </c>
    </row>
    <row r="3794" spans="1:8">
      <c r="A3794">
        <v>3793</v>
      </c>
      <c r="B3794">
        <v>97</v>
      </c>
      <c r="C3794" t="s">
        <v>203</v>
      </c>
      <c r="D3794" t="s">
        <v>3584</v>
      </c>
      <c r="E3794" t="s">
        <v>1281</v>
      </c>
      <c r="F3794" t="s">
        <v>52</v>
      </c>
      <c r="G3794">
        <v>1</v>
      </c>
      <c r="H3794">
        <v>8</v>
      </c>
    </row>
    <row r="3795" spans="1:8">
      <c r="A3795">
        <v>3794</v>
      </c>
      <c r="B3795">
        <v>97</v>
      </c>
      <c r="C3795" t="s">
        <v>203</v>
      </c>
      <c r="D3795" t="s">
        <v>3584</v>
      </c>
      <c r="E3795" t="s">
        <v>1281</v>
      </c>
      <c r="F3795" t="s">
        <v>1272</v>
      </c>
      <c r="G3795">
        <v>4</v>
      </c>
      <c r="H3795">
        <v>8</v>
      </c>
    </row>
    <row r="3796" spans="1:8">
      <c r="A3796">
        <v>3795</v>
      </c>
      <c r="B3796">
        <v>97</v>
      </c>
      <c r="C3796" t="s">
        <v>203</v>
      </c>
      <c r="D3796" t="s">
        <v>3585</v>
      </c>
      <c r="E3796" t="s">
        <v>3706</v>
      </c>
      <c r="F3796" t="s">
        <v>249</v>
      </c>
      <c r="G3796">
        <v>22</v>
      </c>
      <c r="H3796">
        <v>270</v>
      </c>
    </row>
    <row r="3797" spans="1:8">
      <c r="A3797">
        <v>3796</v>
      </c>
      <c r="B3797">
        <v>97</v>
      </c>
      <c r="C3797" t="s">
        <v>203</v>
      </c>
      <c r="D3797" t="s">
        <v>3585</v>
      </c>
      <c r="E3797" t="s">
        <v>3706</v>
      </c>
      <c r="F3797" t="s">
        <v>48</v>
      </c>
      <c r="G3797">
        <v>7</v>
      </c>
      <c r="H3797">
        <v>270</v>
      </c>
    </row>
    <row r="3798" spans="1:8">
      <c r="A3798">
        <v>3797</v>
      </c>
      <c r="B3798">
        <v>97</v>
      </c>
      <c r="C3798" t="s">
        <v>203</v>
      </c>
      <c r="D3798" t="s">
        <v>3585</v>
      </c>
      <c r="E3798" t="s">
        <v>3706</v>
      </c>
      <c r="F3798" t="s">
        <v>49</v>
      </c>
      <c r="G3798">
        <v>9</v>
      </c>
      <c r="H3798">
        <v>270</v>
      </c>
    </row>
    <row r="3799" spans="1:8">
      <c r="A3799">
        <v>3798</v>
      </c>
      <c r="B3799">
        <v>97</v>
      </c>
      <c r="C3799" t="s">
        <v>203</v>
      </c>
      <c r="D3799" t="s">
        <v>3585</v>
      </c>
      <c r="E3799" t="s">
        <v>3706</v>
      </c>
      <c r="F3799" t="s">
        <v>50</v>
      </c>
      <c r="G3799">
        <v>3</v>
      </c>
      <c r="H3799">
        <v>270</v>
      </c>
    </row>
    <row r="3800" spans="1:8">
      <c r="A3800">
        <v>3799</v>
      </c>
      <c r="B3800">
        <v>97</v>
      </c>
      <c r="C3800" t="s">
        <v>203</v>
      </c>
      <c r="D3800" t="s">
        <v>3585</v>
      </c>
      <c r="E3800" t="s">
        <v>3706</v>
      </c>
      <c r="F3800" t="s">
        <v>51</v>
      </c>
      <c r="G3800">
        <v>5</v>
      </c>
      <c r="H3800">
        <v>270</v>
      </c>
    </row>
    <row r="3801" spans="1:8">
      <c r="A3801">
        <v>3800</v>
      </c>
      <c r="B3801">
        <v>97</v>
      </c>
      <c r="C3801" t="s">
        <v>203</v>
      </c>
      <c r="D3801" t="s">
        <v>3585</v>
      </c>
      <c r="E3801" t="s">
        <v>3706</v>
      </c>
      <c r="F3801" t="s">
        <v>52</v>
      </c>
      <c r="G3801">
        <v>2</v>
      </c>
      <c r="H3801">
        <v>270</v>
      </c>
    </row>
    <row r="3802" spans="1:8">
      <c r="A3802">
        <v>3801</v>
      </c>
      <c r="B3802">
        <v>97</v>
      </c>
      <c r="C3802" t="s">
        <v>203</v>
      </c>
      <c r="D3802" t="s">
        <v>3585</v>
      </c>
      <c r="E3802" t="s">
        <v>3706</v>
      </c>
      <c r="F3802" t="s">
        <v>1272</v>
      </c>
      <c r="G3802">
        <v>5</v>
      </c>
      <c r="H3802">
        <v>270</v>
      </c>
    </row>
    <row r="3803" spans="1:8">
      <c r="A3803">
        <v>3802</v>
      </c>
      <c r="B3803">
        <v>97</v>
      </c>
      <c r="C3803" t="s">
        <v>203</v>
      </c>
      <c r="D3803" t="s">
        <v>3585</v>
      </c>
      <c r="E3803" t="s">
        <v>1280</v>
      </c>
      <c r="F3803" t="s">
        <v>48</v>
      </c>
      <c r="G3803">
        <v>4</v>
      </c>
      <c r="H3803">
        <v>270</v>
      </c>
    </row>
    <row r="3804" spans="1:8">
      <c r="A3804">
        <v>3803</v>
      </c>
      <c r="B3804">
        <v>97</v>
      </c>
      <c r="C3804" t="s">
        <v>203</v>
      </c>
      <c r="D3804" t="s">
        <v>3585</v>
      </c>
      <c r="E3804" t="s">
        <v>1280</v>
      </c>
      <c r="F3804" t="s">
        <v>49</v>
      </c>
      <c r="G3804">
        <v>18</v>
      </c>
      <c r="H3804">
        <v>270</v>
      </c>
    </row>
    <row r="3805" spans="1:8">
      <c r="A3805">
        <v>3804</v>
      </c>
      <c r="B3805">
        <v>97</v>
      </c>
      <c r="C3805" t="s">
        <v>203</v>
      </c>
      <c r="D3805" t="s">
        <v>3585</v>
      </c>
      <c r="E3805" t="s">
        <v>1280</v>
      </c>
      <c r="F3805" t="s">
        <v>50</v>
      </c>
      <c r="G3805">
        <v>20</v>
      </c>
      <c r="H3805">
        <v>270</v>
      </c>
    </row>
    <row r="3806" spans="1:8">
      <c r="A3806">
        <v>3805</v>
      </c>
      <c r="B3806">
        <v>97</v>
      </c>
      <c r="C3806" t="s">
        <v>203</v>
      </c>
      <c r="D3806" t="s">
        <v>3585</v>
      </c>
      <c r="E3806" t="s">
        <v>1280</v>
      </c>
      <c r="F3806" t="s">
        <v>51</v>
      </c>
      <c r="G3806">
        <v>6</v>
      </c>
      <c r="H3806">
        <v>270</v>
      </c>
    </row>
    <row r="3807" spans="1:8">
      <c r="A3807">
        <v>3806</v>
      </c>
      <c r="B3807">
        <v>97</v>
      </c>
      <c r="C3807" t="s">
        <v>203</v>
      </c>
      <c r="D3807" t="s">
        <v>3585</v>
      </c>
      <c r="E3807" t="s">
        <v>1280</v>
      </c>
      <c r="F3807" t="s">
        <v>52</v>
      </c>
      <c r="G3807">
        <v>8</v>
      </c>
      <c r="H3807">
        <v>270</v>
      </c>
    </row>
    <row r="3808" spans="1:8">
      <c r="A3808">
        <v>3807</v>
      </c>
      <c r="B3808">
        <v>97</v>
      </c>
      <c r="C3808" t="s">
        <v>203</v>
      </c>
      <c r="D3808" t="s">
        <v>3585</v>
      </c>
      <c r="E3808" t="s">
        <v>1280</v>
      </c>
      <c r="F3808" t="s">
        <v>1272</v>
      </c>
      <c r="G3808">
        <v>20</v>
      </c>
      <c r="H3808">
        <v>270</v>
      </c>
    </row>
    <row r="3809" spans="1:8">
      <c r="A3809">
        <v>3808</v>
      </c>
      <c r="B3809">
        <v>97</v>
      </c>
      <c r="C3809" t="s">
        <v>203</v>
      </c>
      <c r="D3809" t="s">
        <v>3585</v>
      </c>
      <c r="E3809" t="s">
        <v>1281</v>
      </c>
      <c r="F3809" t="s">
        <v>48</v>
      </c>
      <c r="G3809">
        <v>1</v>
      </c>
      <c r="H3809">
        <v>270</v>
      </c>
    </row>
    <row r="3810" spans="1:8">
      <c r="A3810">
        <v>3809</v>
      </c>
      <c r="B3810">
        <v>97</v>
      </c>
      <c r="C3810" t="s">
        <v>203</v>
      </c>
      <c r="D3810" t="s">
        <v>3585</v>
      </c>
      <c r="E3810" t="s">
        <v>1281</v>
      </c>
      <c r="F3810" t="s">
        <v>49</v>
      </c>
      <c r="G3810">
        <v>1</v>
      </c>
      <c r="H3810">
        <v>270</v>
      </c>
    </row>
    <row r="3811" spans="1:8">
      <c r="A3811">
        <v>3810</v>
      </c>
      <c r="B3811">
        <v>97</v>
      </c>
      <c r="C3811" t="s">
        <v>203</v>
      </c>
      <c r="D3811" t="s">
        <v>3585</v>
      </c>
      <c r="E3811" t="s">
        <v>1281</v>
      </c>
      <c r="F3811" t="s">
        <v>51</v>
      </c>
      <c r="G3811">
        <v>4</v>
      </c>
      <c r="H3811">
        <v>270</v>
      </c>
    </row>
    <row r="3812" spans="1:8">
      <c r="A3812">
        <v>3811</v>
      </c>
      <c r="B3812">
        <v>97</v>
      </c>
      <c r="C3812" t="s">
        <v>203</v>
      </c>
      <c r="D3812" t="s">
        <v>3585</v>
      </c>
      <c r="E3812" t="s">
        <v>1281</v>
      </c>
      <c r="F3812" t="s">
        <v>52</v>
      </c>
      <c r="G3812">
        <v>21</v>
      </c>
      <c r="H3812">
        <v>270</v>
      </c>
    </row>
    <row r="3813" spans="1:8">
      <c r="A3813">
        <v>3812</v>
      </c>
      <c r="B3813">
        <v>97</v>
      </c>
      <c r="C3813" t="s">
        <v>203</v>
      </c>
      <c r="D3813" t="s">
        <v>3585</v>
      </c>
      <c r="E3813" t="s">
        <v>1281</v>
      </c>
      <c r="F3813" t="s">
        <v>1272</v>
      </c>
      <c r="G3813">
        <v>112</v>
      </c>
      <c r="H3813">
        <v>270</v>
      </c>
    </row>
    <row r="3814" spans="1:8">
      <c r="A3814">
        <v>3813</v>
      </c>
      <c r="B3814">
        <v>97</v>
      </c>
      <c r="C3814" t="s">
        <v>203</v>
      </c>
      <c r="D3814" t="s">
        <v>3585</v>
      </c>
      <c r="E3814" t="s">
        <v>45</v>
      </c>
      <c r="F3814" t="s">
        <v>48</v>
      </c>
      <c r="G3814">
        <v>2</v>
      </c>
      <c r="H3814">
        <v>270</v>
      </c>
    </row>
    <row r="3815" spans="1:8">
      <c r="A3815">
        <v>3814</v>
      </c>
      <c r="B3815">
        <v>97</v>
      </c>
      <c r="C3815" t="s">
        <v>203</v>
      </c>
      <c r="D3815" t="s">
        <v>3586</v>
      </c>
      <c r="E3815" t="s">
        <v>3706</v>
      </c>
      <c r="F3815" t="s">
        <v>249</v>
      </c>
      <c r="G3815">
        <v>356</v>
      </c>
      <c r="H3815">
        <v>5433</v>
      </c>
    </row>
    <row r="3816" spans="1:8">
      <c r="A3816">
        <v>3815</v>
      </c>
      <c r="B3816">
        <v>97</v>
      </c>
      <c r="C3816" t="s">
        <v>203</v>
      </c>
      <c r="D3816" t="s">
        <v>3586</v>
      </c>
      <c r="E3816" t="s">
        <v>3706</v>
      </c>
      <c r="F3816" t="s">
        <v>48</v>
      </c>
      <c r="G3816">
        <v>268</v>
      </c>
      <c r="H3816">
        <v>5433</v>
      </c>
    </row>
    <row r="3817" spans="1:8">
      <c r="A3817">
        <v>3816</v>
      </c>
      <c r="B3817">
        <v>97</v>
      </c>
      <c r="C3817" t="s">
        <v>203</v>
      </c>
      <c r="D3817" t="s">
        <v>3586</v>
      </c>
      <c r="E3817" t="s">
        <v>3706</v>
      </c>
      <c r="F3817" t="s">
        <v>49</v>
      </c>
      <c r="G3817">
        <v>974</v>
      </c>
      <c r="H3817">
        <v>5433</v>
      </c>
    </row>
    <row r="3818" spans="1:8">
      <c r="A3818">
        <v>3817</v>
      </c>
      <c r="B3818">
        <v>97</v>
      </c>
      <c r="C3818" t="s">
        <v>203</v>
      </c>
      <c r="D3818" t="s">
        <v>3586</v>
      </c>
      <c r="E3818" t="s">
        <v>3706</v>
      </c>
      <c r="F3818" t="s">
        <v>50</v>
      </c>
      <c r="G3818">
        <v>325</v>
      </c>
      <c r="H3818">
        <v>5433</v>
      </c>
    </row>
    <row r="3819" spans="1:8">
      <c r="A3819">
        <v>3818</v>
      </c>
      <c r="B3819">
        <v>97</v>
      </c>
      <c r="C3819" t="s">
        <v>203</v>
      </c>
      <c r="D3819" t="s">
        <v>3586</v>
      </c>
      <c r="E3819" t="s">
        <v>3706</v>
      </c>
      <c r="F3819" t="s">
        <v>51</v>
      </c>
      <c r="G3819">
        <v>110</v>
      </c>
      <c r="H3819">
        <v>5433</v>
      </c>
    </row>
    <row r="3820" spans="1:8">
      <c r="A3820">
        <v>3819</v>
      </c>
      <c r="B3820">
        <v>97</v>
      </c>
      <c r="C3820" t="s">
        <v>203</v>
      </c>
      <c r="D3820" t="s">
        <v>3586</v>
      </c>
      <c r="E3820" t="s">
        <v>3706</v>
      </c>
      <c r="F3820" t="s">
        <v>52</v>
      </c>
      <c r="G3820">
        <v>61</v>
      </c>
      <c r="H3820">
        <v>5433</v>
      </c>
    </row>
    <row r="3821" spans="1:8">
      <c r="A3821">
        <v>3820</v>
      </c>
      <c r="B3821">
        <v>97</v>
      </c>
      <c r="C3821" t="s">
        <v>203</v>
      </c>
      <c r="D3821" t="s">
        <v>3586</v>
      </c>
      <c r="E3821" t="s">
        <v>3706</v>
      </c>
      <c r="F3821" t="s">
        <v>1272</v>
      </c>
      <c r="G3821">
        <v>16</v>
      </c>
      <c r="H3821">
        <v>5433</v>
      </c>
    </row>
    <row r="3822" spans="1:8">
      <c r="A3822">
        <v>3821</v>
      </c>
      <c r="B3822">
        <v>97</v>
      </c>
      <c r="C3822" t="s">
        <v>203</v>
      </c>
      <c r="D3822" t="s">
        <v>3586</v>
      </c>
      <c r="E3822" t="s">
        <v>1280</v>
      </c>
      <c r="F3822" t="s">
        <v>48</v>
      </c>
      <c r="G3822">
        <v>116</v>
      </c>
      <c r="H3822">
        <v>5433</v>
      </c>
    </row>
    <row r="3823" spans="1:8">
      <c r="A3823">
        <v>3822</v>
      </c>
      <c r="B3823">
        <v>97</v>
      </c>
      <c r="C3823" t="s">
        <v>203</v>
      </c>
      <c r="D3823" t="s">
        <v>3586</v>
      </c>
      <c r="E3823" t="s">
        <v>1280</v>
      </c>
      <c r="F3823" t="s">
        <v>49</v>
      </c>
      <c r="G3823">
        <v>350</v>
      </c>
      <c r="H3823">
        <v>5433</v>
      </c>
    </row>
    <row r="3824" spans="1:8">
      <c r="A3824">
        <v>3823</v>
      </c>
      <c r="B3824">
        <v>97</v>
      </c>
      <c r="C3824" t="s">
        <v>203</v>
      </c>
      <c r="D3824" t="s">
        <v>3586</v>
      </c>
      <c r="E3824" t="s">
        <v>1280</v>
      </c>
      <c r="F3824" t="s">
        <v>50</v>
      </c>
      <c r="G3824">
        <v>258</v>
      </c>
      <c r="H3824">
        <v>5433</v>
      </c>
    </row>
    <row r="3825" spans="1:8">
      <c r="A3825">
        <v>3824</v>
      </c>
      <c r="B3825">
        <v>97</v>
      </c>
      <c r="C3825" t="s">
        <v>203</v>
      </c>
      <c r="D3825" t="s">
        <v>3586</v>
      </c>
      <c r="E3825" t="s">
        <v>1280</v>
      </c>
      <c r="F3825" t="s">
        <v>51</v>
      </c>
      <c r="G3825">
        <v>96</v>
      </c>
      <c r="H3825">
        <v>5433</v>
      </c>
    </row>
    <row r="3826" spans="1:8">
      <c r="A3826">
        <v>3825</v>
      </c>
      <c r="B3826">
        <v>97</v>
      </c>
      <c r="C3826" t="s">
        <v>203</v>
      </c>
      <c r="D3826" t="s">
        <v>3586</v>
      </c>
      <c r="E3826" t="s">
        <v>1280</v>
      </c>
      <c r="F3826" t="s">
        <v>52</v>
      </c>
      <c r="G3826">
        <v>120</v>
      </c>
      <c r="H3826">
        <v>5433</v>
      </c>
    </row>
    <row r="3827" spans="1:8">
      <c r="A3827">
        <v>3826</v>
      </c>
      <c r="B3827">
        <v>97</v>
      </c>
      <c r="C3827" t="s">
        <v>203</v>
      </c>
      <c r="D3827" t="s">
        <v>3586</v>
      </c>
      <c r="E3827" t="s">
        <v>1280</v>
      </c>
      <c r="F3827" t="s">
        <v>1272</v>
      </c>
      <c r="G3827">
        <v>209</v>
      </c>
      <c r="H3827">
        <v>5433</v>
      </c>
    </row>
    <row r="3828" spans="1:8">
      <c r="A3828">
        <v>3827</v>
      </c>
      <c r="B3828">
        <v>97</v>
      </c>
      <c r="C3828" t="s">
        <v>203</v>
      </c>
      <c r="D3828" t="s">
        <v>3586</v>
      </c>
      <c r="E3828" t="s">
        <v>1281</v>
      </c>
      <c r="F3828" t="s">
        <v>48</v>
      </c>
      <c r="G3828">
        <v>16</v>
      </c>
      <c r="H3828">
        <v>5433</v>
      </c>
    </row>
    <row r="3829" spans="1:8">
      <c r="A3829">
        <v>3828</v>
      </c>
      <c r="B3829">
        <v>97</v>
      </c>
      <c r="C3829" t="s">
        <v>203</v>
      </c>
      <c r="D3829" t="s">
        <v>3586</v>
      </c>
      <c r="E3829" t="s">
        <v>1281</v>
      </c>
      <c r="F3829" t="s">
        <v>49</v>
      </c>
      <c r="G3829">
        <v>17</v>
      </c>
      <c r="H3829">
        <v>5433</v>
      </c>
    </row>
    <row r="3830" spans="1:8">
      <c r="A3830">
        <v>3829</v>
      </c>
      <c r="B3830">
        <v>97</v>
      </c>
      <c r="C3830" t="s">
        <v>203</v>
      </c>
      <c r="D3830" t="s">
        <v>3586</v>
      </c>
      <c r="E3830" t="s">
        <v>1281</v>
      </c>
      <c r="F3830" t="s">
        <v>50</v>
      </c>
      <c r="G3830">
        <v>14</v>
      </c>
      <c r="H3830">
        <v>5433</v>
      </c>
    </row>
    <row r="3831" spans="1:8">
      <c r="A3831">
        <v>3830</v>
      </c>
      <c r="B3831">
        <v>97</v>
      </c>
      <c r="C3831" t="s">
        <v>203</v>
      </c>
      <c r="D3831" t="s">
        <v>3586</v>
      </c>
      <c r="E3831" t="s">
        <v>1281</v>
      </c>
      <c r="F3831" t="s">
        <v>51</v>
      </c>
      <c r="G3831">
        <v>32</v>
      </c>
      <c r="H3831">
        <v>5433</v>
      </c>
    </row>
    <row r="3832" spans="1:8">
      <c r="A3832">
        <v>3831</v>
      </c>
      <c r="B3832">
        <v>97</v>
      </c>
      <c r="C3832" t="s">
        <v>203</v>
      </c>
      <c r="D3832" t="s">
        <v>3586</v>
      </c>
      <c r="E3832" t="s">
        <v>1281</v>
      </c>
      <c r="F3832" t="s">
        <v>52</v>
      </c>
      <c r="G3832">
        <v>354</v>
      </c>
      <c r="H3832">
        <v>5433</v>
      </c>
    </row>
    <row r="3833" spans="1:8">
      <c r="A3833">
        <v>3832</v>
      </c>
      <c r="B3833">
        <v>97</v>
      </c>
      <c r="C3833" t="s">
        <v>203</v>
      </c>
      <c r="D3833" t="s">
        <v>3586</v>
      </c>
      <c r="E3833" t="s">
        <v>1281</v>
      </c>
      <c r="F3833" t="s">
        <v>1272</v>
      </c>
      <c r="G3833">
        <v>1700</v>
      </c>
      <c r="H3833">
        <v>5433</v>
      </c>
    </row>
    <row r="3834" spans="1:8">
      <c r="A3834">
        <v>3833</v>
      </c>
      <c r="B3834">
        <v>97</v>
      </c>
      <c r="C3834" t="s">
        <v>203</v>
      </c>
      <c r="D3834" t="s">
        <v>3586</v>
      </c>
      <c r="E3834" t="s">
        <v>45</v>
      </c>
      <c r="F3834" t="s">
        <v>48</v>
      </c>
      <c r="G3834">
        <v>24</v>
      </c>
      <c r="H3834">
        <v>5433</v>
      </c>
    </row>
    <row r="3835" spans="1:8">
      <c r="A3835">
        <v>3834</v>
      </c>
      <c r="B3835">
        <v>97</v>
      </c>
      <c r="C3835" t="s">
        <v>203</v>
      </c>
      <c r="D3835" t="s">
        <v>3586</v>
      </c>
      <c r="E3835" t="s">
        <v>45</v>
      </c>
      <c r="F3835" t="s">
        <v>49</v>
      </c>
      <c r="G3835">
        <v>2</v>
      </c>
      <c r="H3835">
        <v>5433</v>
      </c>
    </row>
    <row r="3836" spans="1:8">
      <c r="A3836">
        <v>3835</v>
      </c>
      <c r="B3836">
        <v>97</v>
      </c>
      <c r="C3836" t="s">
        <v>203</v>
      </c>
      <c r="D3836" t="s">
        <v>3586</v>
      </c>
      <c r="E3836" t="s">
        <v>45</v>
      </c>
      <c r="F3836" t="s">
        <v>50</v>
      </c>
      <c r="G3836">
        <v>2</v>
      </c>
      <c r="H3836">
        <v>5433</v>
      </c>
    </row>
    <row r="3837" spans="1:8">
      <c r="A3837">
        <v>3836</v>
      </c>
      <c r="B3837">
        <v>97</v>
      </c>
      <c r="C3837" t="s">
        <v>203</v>
      </c>
      <c r="D3837" t="s">
        <v>3586</v>
      </c>
      <c r="E3837" t="s">
        <v>45</v>
      </c>
      <c r="F3837" t="s">
        <v>52</v>
      </c>
      <c r="G3837">
        <v>1</v>
      </c>
      <c r="H3837">
        <v>5433</v>
      </c>
    </row>
    <row r="3838" spans="1:8">
      <c r="A3838">
        <v>3837</v>
      </c>
      <c r="B3838">
        <v>97</v>
      </c>
      <c r="C3838" t="s">
        <v>203</v>
      </c>
      <c r="D3838" t="s">
        <v>3586</v>
      </c>
      <c r="E3838" t="s">
        <v>45</v>
      </c>
      <c r="F3838" t="s">
        <v>1272</v>
      </c>
      <c r="G3838">
        <v>12</v>
      </c>
      <c r="H3838">
        <v>5433</v>
      </c>
    </row>
    <row r="3839" spans="1:8">
      <c r="A3839">
        <v>3838</v>
      </c>
      <c r="B3839">
        <v>97</v>
      </c>
      <c r="C3839" t="s">
        <v>203</v>
      </c>
      <c r="D3839" t="s">
        <v>45</v>
      </c>
      <c r="E3839" t="s">
        <v>3706</v>
      </c>
      <c r="F3839" t="s">
        <v>249</v>
      </c>
      <c r="G3839">
        <v>177</v>
      </c>
    </row>
    <row r="3840" spans="1:8">
      <c r="A3840">
        <v>3839</v>
      </c>
      <c r="B3840">
        <v>97</v>
      </c>
      <c r="C3840" t="s">
        <v>203</v>
      </c>
      <c r="D3840" t="s">
        <v>45</v>
      </c>
      <c r="E3840" t="s">
        <v>3706</v>
      </c>
      <c r="F3840" t="s">
        <v>52</v>
      </c>
      <c r="G3840">
        <v>243</v>
      </c>
    </row>
    <row r="3841" spans="1:7">
      <c r="A3841">
        <v>3840</v>
      </c>
      <c r="B3841">
        <v>97</v>
      </c>
      <c r="C3841" t="s">
        <v>203</v>
      </c>
      <c r="D3841" t="s">
        <v>45</v>
      </c>
      <c r="E3841" t="s">
        <v>3706</v>
      </c>
      <c r="F3841" t="s">
        <v>1272</v>
      </c>
      <c r="G3841">
        <v>14</v>
      </c>
    </row>
    <row r="3842" spans="1:7">
      <c r="A3842">
        <v>3841</v>
      </c>
      <c r="B3842">
        <v>97</v>
      </c>
      <c r="C3842" t="s">
        <v>203</v>
      </c>
      <c r="D3842" t="s">
        <v>45</v>
      </c>
      <c r="E3842" t="s">
        <v>1280</v>
      </c>
      <c r="F3842" t="s">
        <v>48</v>
      </c>
      <c r="G3842">
        <v>21</v>
      </c>
    </row>
    <row r="3843" spans="1:7">
      <c r="A3843">
        <v>3842</v>
      </c>
      <c r="B3843">
        <v>97</v>
      </c>
      <c r="C3843" t="s">
        <v>203</v>
      </c>
      <c r="D3843" t="s">
        <v>45</v>
      </c>
      <c r="E3843" t="s">
        <v>1280</v>
      </c>
      <c r="F3843" t="s">
        <v>49</v>
      </c>
      <c r="G3843">
        <v>57</v>
      </c>
    </row>
    <row r="3844" spans="1:7">
      <c r="A3844">
        <v>3843</v>
      </c>
      <c r="B3844">
        <v>97</v>
      </c>
      <c r="C3844" t="s">
        <v>203</v>
      </c>
      <c r="D3844" t="s">
        <v>45</v>
      </c>
      <c r="E3844" t="s">
        <v>1280</v>
      </c>
      <c r="F3844" t="s">
        <v>50</v>
      </c>
      <c r="G3844">
        <v>33</v>
      </c>
    </row>
    <row r="3845" spans="1:7">
      <c r="A3845">
        <v>3844</v>
      </c>
      <c r="B3845">
        <v>97</v>
      </c>
      <c r="C3845" t="s">
        <v>203</v>
      </c>
      <c r="D3845" t="s">
        <v>45</v>
      </c>
      <c r="E3845" t="s">
        <v>1280</v>
      </c>
      <c r="F3845" t="s">
        <v>51</v>
      </c>
      <c r="G3845">
        <v>8</v>
      </c>
    </row>
    <row r="3846" spans="1:7">
      <c r="A3846">
        <v>3845</v>
      </c>
      <c r="B3846">
        <v>97</v>
      </c>
      <c r="C3846" t="s">
        <v>203</v>
      </c>
      <c r="D3846" t="s">
        <v>45</v>
      </c>
      <c r="E3846" t="s">
        <v>1280</v>
      </c>
      <c r="F3846" t="s">
        <v>52</v>
      </c>
      <c r="G3846">
        <v>11</v>
      </c>
    </row>
    <row r="3847" spans="1:7">
      <c r="A3847">
        <v>3846</v>
      </c>
      <c r="B3847">
        <v>97</v>
      </c>
      <c r="C3847" t="s">
        <v>203</v>
      </c>
      <c r="D3847" t="s">
        <v>45</v>
      </c>
      <c r="E3847" t="s">
        <v>1280</v>
      </c>
      <c r="F3847" t="s">
        <v>1272</v>
      </c>
      <c r="G3847">
        <v>4</v>
      </c>
    </row>
    <row r="3848" spans="1:7">
      <c r="A3848">
        <v>3847</v>
      </c>
      <c r="B3848">
        <v>97</v>
      </c>
      <c r="C3848" t="s">
        <v>203</v>
      </c>
      <c r="D3848" t="s">
        <v>45</v>
      </c>
      <c r="E3848" t="s">
        <v>1281</v>
      </c>
      <c r="F3848" t="s">
        <v>48</v>
      </c>
      <c r="G3848">
        <v>13</v>
      </c>
    </row>
    <row r="3849" spans="1:7">
      <c r="A3849">
        <v>3848</v>
      </c>
      <c r="B3849">
        <v>97</v>
      </c>
      <c r="C3849" t="s">
        <v>203</v>
      </c>
      <c r="D3849" t="s">
        <v>45</v>
      </c>
      <c r="E3849" t="s">
        <v>1281</v>
      </c>
      <c r="F3849" t="s">
        <v>49</v>
      </c>
      <c r="G3849">
        <v>21</v>
      </c>
    </row>
    <row r="3850" spans="1:7">
      <c r="A3850">
        <v>3849</v>
      </c>
      <c r="B3850">
        <v>97</v>
      </c>
      <c r="C3850" t="s">
        <v>203</v>
      </c>
      <c r="D3850" t="s">
        <v>45</v>
      </c>
      <c r="E3850" t="s">
        <v>1281</v>
      </c>
      <c r="F3850" t="s">
        <v>50</v>
      </c>
      <c r="G3850">
        <v>24</v>
      </c>
    </row>
    <row r="3851" spans="1:7">
      <c r="A3851">
        <v>3850</v>
      </c>
      <c r="B3851">
        <v>97</v>
      </c>
      <c r="C3851" t="s">
        <v>203</v>
      </c>
      <c r="D3851" t="s">
        <v>45</v>
      </c>
      <c r="E3851" t="s">
        <v>1281</v>
      </c>
      <c r="F3851" t="s">
        <v>51</v>
      </c>
      <c r="G3851">
        <v>6</v>
      </c>
    </row>
    <row r="3852" spans="1:7">
      <c r="A3852">
        <v>3851</v>
      </c>
      <c r="B3852">
        <v>97</v>
      </c>
      <c r="C3852" t="s">
        <v>203</v>
      </c>
      <c r="D3852" t="s">
        <v>45</v>
      </c>
      <c r="E3852" t="s">
        <v>1281</v>
      </c>
      <c r="F3852" t="s">
        <v>52</v>
      </c>
      <c r="G3852">
        <v>40</v>
      </c>
    </row>
    <row r="3853" spans="1:7">
      <c r="A3853">
        <v>3852</v>
      </c>
      <c r="B3853">
        <v>97</v>
      </c>
      <c r="C3853" t="s">
        <v>203</v>
      </c>
      <c r="D3853" t="s">
        <v>45</v>
      </c>
      <c r="E3853" t="s">
        <v>1281</v>
      </c>
      <c r="F3853" t="s">
        <v>1272</v>
      </c>
      <c r="G3853">
        <v>163</v>
      </c>
    </row>
    <row r="3854" spans="1:7">
      <c r="A3854">
        <v>3853</v>
      </c>
      <c r="B3854">
        <v>97</v>
      </c>
      <c r="C3854" t="s">
        <v>203</v>
      </c>
      <c r="D3854" t="s">
        <v>45</v>
      </c>
      <c r="E3854" t="s">
        <v>45</v>
      </c>
      <c r="F3854" t="s">
        <v>48</v>
      </c>
      <c r="G3854">
        <v>25</v>
      </c>
    </row>
    <row r="3855" spans="1:7">
      <c r="A3855">
        <v>3854</v>
      </c>
      <c r="B3855">
        <v>97</v>
      </c>
      <c r="C3855" t="s">
        <v>203</v>
      </c>
      <c r="D3855" t="s">
        <v>45</v>
      </c>
      <c r="E3855" t="s">
        <v>45</v>
      </c>
      <c r="F3855" t="s">
        <v>49</v>
      </c>
      <c r="G3855">
        <v>30</v>
      </c>
    </row>
    <row r="3856" spans="1:7">
      <c r="A3856">
        <v>3855</v>
      </c>
      <c r="B3856">
        <v>97</v>
      </c>
      <c r="C3856" t="s">
        <v>203</v>
      </c>
      <c r="D3856" t="s">
        <v>45</v>
      </c>
      <c r="E3856" t="s">
        <v>45</v>
      </c>
      <c r="F3856" t="s">
        <v>50</v>
      </c>
      <c r="G3856">
        <v>15</v>
      </c>
    </row>
    <row r="3857" spans="1:8">
      <c r="A3857">
        <v>3856</v>
      </c>
      <c r="B3857">
        <v>97</v>
      </c>
      <c r="C3857" t="s">
        <v>203</v>
      </c>
      <c r="D3857" t="s">
        <v>45</v>
      </c>
      <c r="E3857" t="s">
        <v>45</v>
      </c>
      <c r="F3857" t="s">
        <v>51</v>
      </c>
      <c r="G3857">
        <v>10</v>
      </c>
    </row>
    <row r="3858" spans="1:8">
      <c r="A3858">
        <v>3857</v>
      </c>
      <c r="B3858">
        <v>97</v>
      </c>
      <c r="C3858" t="s">
        <v>203</v>
      </c>
      <c r="D3858" t="s">
        <v>45</v>
      </c>
      <c r="E3858" t="s">
        <v>45</v>
      </c>
      <c r="F3858" t="s">
        <v>52</v>
      </c>
      <c r="G3858">
        <v>57</v>
      </c>
    </row>
    <row r="3859" spans="1:8">
      <c r="A3859">
        <v>3858</v>
      </c>
      <c r="B3859">
        <v>97</v>
      </c>
      <c r="C3859" t="s">
        <v>203</v>
      </c>
      <c r="D3859" t="s">
        <v>45</v>
      </c>
      <c r="E3859" t="s">
        <v>45</v>
      </c>
      <c r="F3859" t="s">
        <v>1272</v>
      </c>
      <c r="G3859">
        <v>210</v>
      </c>
    </row>
    <row r="3860" spans="1:8">
      <c r="A3860">
        <v>3859</v>
      </c>
      <c r="B3860">
        <v>99</v>
      </c>
      <c r="C3860" t="s">
        <v>204</v>
      </c>
      <c r="D3860" t="s">
        <v>1413</v>
      </c>
      <c r="E3860" t="s">
        <v>3706</v>
      </c>
      <c r="F3860" t="s">
        <v>249</v>
      </c>
      <c r="G3860">
        <v>6607</v>
      </c>
      <c r="H3860">
        <v>44578</v>
      </c>
    </row>
    <row r="3861" spans="1:8">
      <c r="A3861">
        <v>3860</v>
      </c>
      <c r="B3861">
        <v>99</v>
      </c>
      <c r="C3861" t="s">
        <v>204</v>
      </c>
      <c r="D3861" t="s">
        <v>1413</v>
      </c>
      <c r="E3861" t="s">
        <v>3706</v>
      </c>
      <c r="F3861" t="s">
        <v>48</v>
      </c>
      <c r="G3861">
        <v>70</v>
      </c>
      <c r="H3861">
        <v>44578</v>
      </c>
    </row>
    <row r="3862" spans="1:8">
      <c r="A3862">
        <v>3861</v>
      </c>
      <c r="B3862">
        <v>99</v>
      </c>
      <c r="C3862" t="s">
        <v>204</v>
      </c>
      <c r="D3862" t="s">
        <v>1413</v>
      </c>
      <c r="E3862" t="s">
        <v>3706</v>
      </c>
      <c r="F3862" t="s">
        <v>49</v>
      </c>
      <c r="G3862">
        <v>628</v>
      </c>
      <c r="H3862">
        <v>44578</v>
      </c>
    </row>
    <row r="3863" spans="1:8">
      <c r="A3863">
        <v>3862</v>
      </c>
      <c r="B3863">
        <v>99</v>
      </c>
      <c r="C3863" t="s">
        <v>204</v>
      </c>
      <c r="D3863" t="s">
        <v>1413</v>
      </c>
      <c r="E3863" t="s">
        <v>3706</v>
      </c>
      <c r="F3863" t="s">
        <v>50</v>
      </c>
      <c r="G3863">
        <v>879</v>
      </c>
      <c r="H3863">
        <v>44578</v>
      </c>
    </row>
    <row r="3864" spans="1:8">
      <c r="A3864">
        <v>3863</v>
      </c>
      <c r="B3864">
        <v>99</v>
      </c>
      <c r="C3864" t="s">
        <v>204</v>
      </c>
      <c r="D3864" t="s">
        <v>1413</v>
      </c>
      <c r="E3864" t="s">
        <v>3706</v>
      </c>
      <c r="F3864" t="s">
        <v>51</v>
      </c>
      <c r="G3864">
        <v>488</v>
      </c>
      <c r="H3864">
        <v>44578</v>
      </c>
    </row>
    <row r="3865" spans="1:8">
      <c r="A3865">
        <v>3864</v>
      </c>
      <c r="B3865">
        <v>99</v>
      </c>
      <c r="C3865" t="s">
        <v>204</v>
      </c>
      <c r="D3865" t="s">
        <v>1413</v>
      </c>
      <c r="E3865" t="s">
        <v>3706</v>
      </c>
      <c r="F3865" t="s">
        <v>52</v>
      </c>
      <c r="G3865">
        <v>538</v>
      </c>
      <c r="H3865">
        <v>44578</v>
      </c>
    </row>
    <row r="3866" spans="1:8">
      <c r="A3866">
        <v>3865</v>
      </c>
      <c r="B3866">
        <v>99</v>
      </c>
      <c r="C3866" t="s">
        <v>204</v>
      </c>
      <c r="D3866" t="s">
        <v>1413</v>
      </c>
      <c r="E3866" t="s">
        <v>3706</v>
      </c>
      <c r="F3866" t="s">
        <v>1272</v>
      </c>
      <c r="G3866">
        <v>33</v>
      </c>
      <c r="H3866">
        <v>44578</v>
      </c>
    </row>
    <row r="3867" spans="1:8">
      <c r="A3867">
        <v>3866</v>
      </c>
      <c r="B3867">
        <v>99</v>
      </c>
      <c r="C3867" t="s">
        <v>204</v>
      </c>
      <c r="D3867" t="s">
        <v>1413</v>
      </c>
      <c r="E3867" t="s">
        <v>1280</v>
      </c>
      <c r="F3867" t="s">
        <v>48</v>
      </c>
      <c r="G3867">
        <v>1312</v>
      </c>
      <c r="H3867">
        <v>44578</v>
      </c>
    </row>
    <row r="3868" spans="1:8">
      <c r="A3868">
        <v>3867</v>
      </c>
      <c r="B3868">
        <v>99</v>
      </c>
      <c r="C3868" t="s">
        <v>204</v>
      </c>
      <c r="D3868" t="s">
        <v>1413</v>
      </c>
      <c r="E3868" t="s">
        <v>1280</v>
      </c>
      <c r="F3868" t="s">
        <v>49</v>
      </c>
      <c r="G3868">
        <v>4353</v>
      </c>
      <c r="H3868">
        <v>44578</v>
      </c>
    </row>
    <row r="3869" spans="1:8">
      <c r="A3869">
        <v>3868</v>
      </c>
      <c r="B3869">
        <v>99</v>
      </c>
      <c r="C3869" t="s">
        <v>204</v>
      </c>
      <c r="D3869" t="s">
        <v>1413</v>
      </c>
      <c r="E3869" t="s">
        <v>1280</v>
      </c>
      <c r="F3869" t="s">
        <v>50</v>
      </c>
      <c r="G3869">
        <v>2804</v>
      </c>
      <c r="H3869">
        <v>44578</v>
      </c>
    </row>
    <row r="3870" spans="1:8">
      <c r="A3870">
        <v>3869</v>
      </c>
      <c r="B3870">
        <v>99</v>
      </c>
      <c r="C3870" t="s">
        <v>204</v>
      </c>
      <c r="D3870" t="s">
        <v>1413</v>
      </c>
      <c r="E3870" t="s">
        <v>1280</v>
      </c>
      <c r="F3870" t="s">
        <v>51</v>
      </c>
      <c r="G3870">
        <v>949</v>
      </c>
      <c r="H3870">
        <v>44578</v>
      </c>
    </row>
    <row r="3871" spans="1:8">
      <c r="A3871">
        <v>3870</v>
      </c>
      <c r="B3871">
        <v>99</v>
      </c>
      <c r="C3871" t="s">
        <v>204</v>
      </c>
      <c r="D3871" t="s">
        <v>1413</v>
      </c>
      <c r="E3871" t="s">
        <v>1280</v>
      </c>
      <c r="F3871" t="s">
        <v>52</v>
      </c>
      <c r="G3871">
        <v>1349</v>
      </c>
      <c r="H3871">
        <v>44578</v>
      </c>
    </row>
    <row r="3872" spans="1:8">
      <c r="A3872">
        <v>3871</v>
      </c>
      <c r="B3872">
        <v>99</v>
      </c>
      <c r="C3872" t="s">
        <v>204</v>
      </c>
      <c r="D3872" t="s">
        <v>1413</v>
      </c>
      <c r="E3872" t="s">
        <v>1280</v>
      </c>
      <c r="F3872" t="s">
        <v>1272</v>
      </c>
      <c r="G3872">
        <v>994</v>
      </c>
      <c r="H3872">
        <v>44578</v>
      </c>
    </row>
    <row r="3873" spans="1:8">
      <c r="A3873">
        <v>3872</v>
      </c>
      <c r="B3873">
        <v>99</v>
      </c>
      <c r="C3873" t="s">
        <v>204</v>
      </c>
      <c r="D3873" t="s">
        <v>1413</v>
      </c>
      <c r="E3873" t="s">
        <v>1281</v>
      </c>
      <c r="F3873" t="s">
        <v>48</v>
      </c>
      <c r="G3873">
        <v>1066</v>
      </c>
      <c r="H3873">
        <v>44578</v>
      </c>
    </row>
    <row r="3874" spans="1:8">
      <c r="A3874">
        <v>3873</v>
      </c>
      <c r="B3874">
        <v>99</v>
      </c>
      <c r="C3874" t="s">
        <v>204</v>
      </c>
      <c r="D3874" t="s">
        <v>1413</v>
      </c>
      <c r="E3874" t="s">
        <v>1281</v>
      </c>
      <c r="F3874" t="s">
        <v>49</v>
      </c>
      <c r="G3874">
        <v>1288</v>
      </c>
      <c r="H3874">
        <v>44578</v>
      </c>
    </row>
    <row r="3875" spans="1:8">
      <c r="A3875">
        <v>3874</v>
      </c>
      <c r="B3875">
        <v>99</v>
      </c>
      <c r="C3875" t="s">
        <v>204</v>
      </c>
      <c r="D3875" t="s">
        <v>1413</v>
      </c>
      <c r="E3875" t="s">
        <v>1281</v>
      </c>
      <c r="F3875" t="s">
        <v>50</v>
      </c>
      <c r="G3875">
        <v>1295</v>
      </c>
      <c r="H3875">
        <v>44578</v>
      </c>
    </row>
    <row r="3876" spans="1:8">
      <c r="A3876">
        <v>3875</v>
      </c>
      <c r="B3876">
        <v>99</v>
      </c>
      <c r="C3876" t="s">
        <v>204</v>
      </c>
      <c r="D3876" t="s">
        <v>1413</v>
      </c>
      <c r="E3876" t="s">
        <v>1281</v>
      </c>
      <c r="F3876" t="s">
        <v>51</v>
      </c>
      <c r="G3876">
        <v>926</v>
      </c>
      <c r="H3876">
        <v>44578</v>
      </c>
    </row>
    <row r="3877" spans="1:8">
      <c r="A3877">
        <v>3876</v>
      </c>
      <c r="B3877">
        <v>99</v>
      </c>
      <c r="C3877" t="s">
        <v>204</v>
      </c>
      <c r="D3877" t="s">
        <v>1413</v>
      </c>
      <c r="E3877" t="s">
        <v>1281</v>
      </c>
      <c r="F3877" t="s">
        <v>52</v>
      </c>
      <c r="G3877">
        <v>4402</v>
      </c>
      <c r="H3877">
        <v>44578</v>
      </c>
    </row>
    <row r="3878" spans="1:8">
      <c r="A3878">
        <v>3877</v>
      </c>
      <c r="B3878">
        <v>99</v>
      </c>
      <c r="C3878" t="s">
        <v>204</v>
      </c>
      <c r="D3878" t="s">
        <v>1413</v>
      </c>
      <c r="E3878" t="s">
        <v>1281</v>
      </c>
      <c r="F3878" t="s">
        <v>1272</v>
      </c>
      <c r="G3878">
        <v>13572</v>
      </c>
      <c r="H3878">
        <v>44578</v>
      </c>
    </row>
    <row r="3879" spans="1:8">
      <c r="A3879">
        <v>3878</v>
      </c>
      <c r="B3879">
        <v>99</v>
      </c>
      <c r="C3879" t="s">
        <v>204</v>
      </c>
      <c r="D3879" t="s">
        <v>1413</v>
      </c>
      <c r="E3879" t="s">
        <v>45</v>
      </c>
      <c r="F3879" t="s">
        <v>48</v>
      </c>
      <c r="G3879">
        <v>307</v>
      </c>
      <c r="H3879">
        <v>44578</v>
      </c>
    </row>
    <row r="3880" spans="1:8">
      <c r="A3880">
        <v>3879</v>
      </c>
      <c r="B3880">
        <v>99</v>
      </c>
      <c r="C3880" t="s">
        <v>204</v>
      </c>
      <c r="D3880" t="s">
        <v>1413</v>
      </c>
      <c r="E3880" t="s">
        <v>45</v>
      </c>
      <c r="F3880" t="s">
        <v>49</v>
      </c>
      <c r="G3880">
        <v>137</v>
      </c>
      <c r="H3880">
        <v>44578</v>
      </c>
    </row>
    <row r="3881" spans="1:8">
      <c r="A3881">
        <v>3880</v>
      </c>
      <c r="B3881">
        <v>99</v>
      </c>
      <c r="C3881" t="s">
        <v>204</v>
      </c>
      <c r="D3881" t="s">
        <v>1413</v>
      </c>
      <c r="E3881" t="s">
        <v>45</v>
      </c>
      <c r="F3881" t="s">
        <v>50</v>
      </c>
      <c r="G3881">
        <v>80</v>
      </c>
      <c r="H3881">
        <v>44578</v>
      </c>
    </row>
    <row r="3882" spans="1:8">
      <c r="A3882">
        <v>3881</v>
      </c>
      <c r="B3882">
        <v>99</v>
      </c>
      <c r="C3882" t="s">
        <v>204</v>
      </c>
      <c r="D3882" t="s">
        <v>1413</v>
      </c>
      <c r="E3882" t="s">
        <v>45</v>
      </c>
      <c r="F3882" t="s">
        <v>51</v>
      </c>
      <c r="G3882">
        <v>33</v>
      </c>
      <c r="H3882">
        <v>44578</v>
      </c>
    </row>
    <row r="3883" spans="1:8">
      <c r="A3883">
        <v>3882</v>
      </c>
      <c r="B3883">
        <v>99</v>
      </c>
      <c r="C3883" t="s">
        <v>204</v>
      </c>
      <c r="D3883" t="s">
        <v>1413</v>
      </c>
      <c r="E3883" t="s">
        <v>45</v>
      </c>
      <c r="F3883" t="s">
        <v>52</v>
      </c>
      <c r="G3883">
        <v>117</v>
      </c>
      <c r="H3883">
        <v>44578</v>
      </c>
    </row>
    <row r="3884" spans="1:8">
      <c r="A3884">
        <v>3883</v>
      </c>
      <c r="B3884">
        <v>99</v>
      </c>
      <c r="C3884" t="s">
        <v>204</v>
      </c>
      <c r="D3884" t="s">
        <v>1413</v>
      </c>
      <c r="E3884" t="s">
        <v>45</v>
      </c>
      <c r="F3884" t="s">
        <v>1272</v>
      </c>
      <c r="G3884">
        <v>351</v>
      </c>
      <c r="H3884">
        <v>44578</v>
      </c>
    </row>
    <row r="3885" spans="1:8">
      <c r="A3885">
        <v>3884</v>
      </c>
      <c r="B3885">
        <v>99</v>
      </c>
      <c r="C3885" t="s">
        <v>204</v>
      </c>
      <c r="D3885" t="s">
        <v>3582</v>
      </c>
      <c r="E3885" t="s">
        <v>3706</v>
      </c>
      <c r="F3885" t="s">
        <v>249</v>
      </c>
      <c r="G3885">
        <v>1</v>
      </c>
      <c r="H3885">
        <v>1</v>
      </c>
    </row>
    <row r="3886" spans="1:8">
      <c r="A3886">
        <v>3885</v>
      </c>
      <c r="B3886">
        <v>99</v>
      </c>
      <c r="C3886" t="s">
        <v>204</v>
      </c>
      <c r="D3886" t="s">
        <v>3583</v>
      </c>
      <c r="E3886" t="s">
        <v>3706</v>
      </c>
      <c r="F3886" t="s">
        <v>249</v>
      </c>
      <c r="G3886">
        <v>2</v>
      </c>
      <c r="H3886">
        <v>5</v>
      </c>
    </row>
    <row r="3887" spans="1:8">
      <c r="A3887">
        <v>3886</v>
      </c>
      <c r="B3887">
        <v>99</v>
      </c>
      <c r="C3887" t="s">
        <v>204</v>
      </c>
      <c r="D3887" t="s">
        <v>3583</v>
      </c>
      <c r="E3887" t="s">
        <v>1281</v>
      </c>
      <c r="F3887" t="s">
        <v>52</v>
      </c>
      <c r="G3887">
        <v>1</v>
      </c>
      <c r="H3887">
        <v>5</v>
      </c>
    </row>
    <row r="3888" spans="1:8">
      <c r="A3888">
        <v>3887</v>
      </c>
      <c r="B3888">
        <v>99</v>
      </c>
      <c r="C3888" t="s">
        <v>204</v>
      </c>
      <c r="D3888" t="s">
        <v>3583</v>
      </c>
      <c r="E3888" t="s">
        <v>1281</v>
      </c>
      <c r="F3888" t="s">
        <v>1272</v>
      </c>
      <c r="G3888">
        <v>2</v>
      </c>
      <c r="H3888">
        <v>5</v>
      </c>
    </row>
    <row r="3889" spans="1:8">
      <c r="A3889">
        <v>3888</v>
      </c>
      <c r="B3889">
        <v>99</v>
      </c>
      <c r="C3889" t="s">
        <v>204</v>
      </c>
      <c r="D3889" t="s">
        <v>3584</v>
      </c>
      <c r="E3889" t="s">
        <v>1280</v>
      </c>
      <c r="F3889" t="s">
        <v>1272</v>
      </c>
      <c r="G3889">
        <v>1</v>
      </c>
      <c r="H3889">
        <v>5</v>
      </c>
    </row>
    <row r="3890" spans="1:8">
      <c r="A3890">
        <v>3889</v>
      </c>
      <c r="B3890">
        <v>99</v>
      </c>
      <c r="C3890" t="s">
        <v>204</v>
      </c>
      <c r="D3890" t="s">
        <v>3584</v>
      </c>
      <c r="E3890" t="s">
        <v>1281</v>
      </c>
      <c r="F3890" t="s">
        <v>49</v>
      </c>
      <c r="G3890">
        <v>1</v>
      </c>
      <c r="H3890">
        <v>5</v>
      </c>
    </row>
    <row r="3891" spans="1:8">
      <c r="A3891">
        <v>3890</v>
      </c>
      <c r="B3891">
        <v>99</v>
      </c>
      <c r="C3891" t="s">
        <v>204</v>
      </c>
      <c r="D3891" t="s">
        <v>3584</v>
      </c>
      <c r="E3891" t="s">
        <v>1281</v>
      </c>
      <c r="F3891" t="s">
        <v>52</v>
      </c>
      <c r="G3891">
        <v>2</v>
      </c>
      <c r="H3891">
        <v>5</v>
      </c>
    </row>
    <row r="3892" spans="1:8">
      <c r="A3892">
        <v>3891</v>
      </c>
      <c r="B3892">
        <v>99</v>
      </c>
      <c r="C3892" t="s">
        <v>204</v>
      </c>
      <c r="D3892" t="s">
        <v>3584</v>
      </c>
      <c r="E3892" t="s">
        <v>1281</v>
      </c>
      <c r="F3892" t="s">
        <v>1272</v>
      </c>
      <c r="G3892">
        <v>1</v>
      </c>
      <c r="H3892">
        <v>5</v>
      </c>
    </row>
    <row r="3893" spans="1:8">
      <c r="A3893">
        <v>3892</v>
      </c>
      <c r="B3893">
        <v>99</v>
      </c>
      <c r="C3893" t="s">
        <v>204</v>
      </c>
      <c r="D3893" t="s">
        <v>3585</v>
      </c>
      <c r="E3893" t="s">
        <v>3706</v>
      </c>
      <c r="F3893" t="s">
        <v>249</v>
      </c>
      <c r="G3893">
        <v>34</v>
      </c>
      <c r="H3893">
        <v>570</v>
      </c>
    </row>
    <row r="3894" spans="1:8">
      <c r="A3894">
        <v>3893</v>
      </c>
      <c r="B3894">
        <v>99</v>
      </c>
      <c r="C3894" t="s">
        <v>204</v>
      </c>
      <c r="D3894" t="s">
        <v>3585</v>
      </c>
      <c r="E3894" t="s">
        <v>3706</v>
      </c>
      <c r="F3894" t="s">
        <v>49</v>
      </c>
      <c r="G3894">
        <v>3</v>
      </c>
      <c r="H3894">
        <v>570</v>
      </c>
    </row>
    <row r="3895" spans="1:8">
      <c r="A3895">
        <v>3894</v>
      </c>
      <c r="B3895">
        <v>99</v>
      </c>
      <c r="C3895" t="s">
        <v>204</v>
      </c>
      <c r="D3895" t="s">
        <v>3585</v>
      </c>
      <c r="E3895" t="s">
        <v>3706</v>
      </c>
      <c r="F3895" t="s">
        <v>50</v>
      </c>
      <c r="G3895">
        <v>3</v>
      </c>
      <c r="H3895">
        <v>570</v>
      </c>
    </row>
    <row r="3896" spans="1:8">
      <c r="A3896">
        <v>3895</v>
      </c>
      <c r="B3896">
        <v>99</v>
      </c>
      <c r="C3896" t="s">
        <v>204</v>
      </c>
      <c r="D3896" t="s">
        <v>3585</v>
      </c>
      <c r="E3896" t="s">
        <v>3706</v>
      </c>
      <c r="F3896" t="s">
        <v>51</v>
      </c>
      <c r="G3896">
        <v>2</v>
      </c>
      <c r="H3896">
        <v>570</v>
      </c>
    </row>
    <row r="3897" spans="1:8">
      <c r="A3897">
        <v>3896</v>
      </c>
      <c r="B3897">
        <v>99</v>
      </c>
      <c r="C3897" t="s">
        <v>204</v>
      </c>
      <c r="D3897" t="s">
        <v>3585</v>
      </c>
      <c r="E3897" t="s">
        <v>3706</v>
      </c>
      <c r="F3897" t="s">
        <v>52</v>
      </c>
      <c r="G3897">
        <v>1</v>
      </c>
      <c r="H3897">
        <v>570</v>
      </c>
    </row>
    <row r="3898" spans="1:8">
      <c r="A3898">
        <v>3897</v>
      </c>
      <c r="B3898">
        <v>99</v>
      </c>
      <c r="C3898" t="s">
        <v>204</v>
      </c>
      <c r="D3898" t="s">
        <v>3585</v>
      </c>
      <c r="E3898" t="s">
        <v>3706</v>
      </c>
      <c r="F3898" t="s">
        <v>1272</v>
      </c>
      <c r="G3898">
        <v>3</v>
      </c>
      <c r="H3898">
        <v>570</v>
      </c>
    </row>
    <row r="3899" spans="1:8">
      <c r="A3899">
        <v>3898</v>
      </c>
      <c r="B3899">
        <v>99</v>
      </c>
      <c r="C3899" t="s">
        <v>204</v>
      </c>
      <c r="D3899" t="s">
        <v>3585</v>
      </c>
      <c r="E3899" t="s">
        <v>1280</v>
      </c>
      <c r="F3899" t="s">
        <v>48</v>
      </c>
      <c r="G3899">
        <v>16</v>
      </c>
      <c r="H3899">
        <v>570</v>
      </c>
    </row>
    <row r="3900" spans="1:8">
      <c r="A3900">
        <v>3899</v>
      </c>
      <c r="B3900">
        <v>99</v>
      </c>
      <c r="C3900" t="s">
        <v>204</v>
      </c>
      <c r="D3900" t="s">
        <v>3585</v>
      </c>
      <c r="E3900" t="s">
        <v>1280</v>
      </c>
      <c r="F3900" t="s">
        <v>49</v>
      </c>
      <c r="G3900">
        <v>42</v>
      </c>
      <c r="H3900">
        <v>570</v>
      </c>
    </row>
    <row r="3901" spans="1:8">
      <c r="A3901">
        <v>3900</v>
      </c>
      <c r="B3901">
        <v>99</v>
      </c>
      <c r="C3901" t="s">
        <v>204</v>
      </c>
      <c r="D3901" t="s">
        <v>3585</v>
      </c>
      <c r="E3901" t="s">
        <v>1280</v>
      </c>
      <c r="F3901" t="s">
        <v>50</v>
      </c>
      <c r="G3901">
        <v>33</v>
      </c>
      <c r="H3901">
        <v>570</v>
      </c>
    </row>
    <row r="3902" spans="1:8">
      <c r="A3902">
        <v>3901</v>
      </c>
      <c r="B3902">
        <v>99</v>
      </c>
      <c r="C3902" t="s">
        <v>204</v>
      </c>
      <c r="D3902" t="s">
        <v>3585</v>
      </c>
      <c r="E3902" t="s">
        <v>1280</v>
      </c>
      <c r="F3902" t="s">
        <v>51</v>
      </c>
      <c r="G3902">
        <v>9</v>
      </c>
      <c r="H3902">
        <v>570</v>
      </c>
    </row>
    <row r="3903" spans="1:8">
      <c r="A3903">
        <v>3902</v>
      </c>
      <c r="B3903">
        <v>99</v>
      </c>
      <c r="C3903" t="s">
        <v>204</v>
      </c>
      <c r="D3903" t="s">
        <v>3585</v>
      </c>
      <c r="E3903" t="s">
        <v>1280</v>
      </c>
      <c r="F3903" t="s">
        <v>52</v>
      </c>
      <c r="G3903">
        <v>16</v>
      </c>
      <c r="H3903">
        <v>570</v>
      </c>
    </row>
    <row r="3904" spans="1:8">
      <c r="A3904">
        <v>3903</v>
      </c>
      <c r="B3904">
        <v>99</v>
      </c>
      <c r="C3904" t="s">
        <v>204</v>
      </c>
      <c r="D3904" t="s">
        <v>3585</v>
      </c>
      <c r="E3904" t="s">
        <v>1280</v>
      </c>
      <c r="F3904" t="s">
        <v>1272</v>
      </c>
      <c r="G3904">
        <v>33</v>
      </c>
      <c r="H3904">
        <v>570</v>
      </c>
    </row>
    <row r="3905" spans="1:8">
      <c r="A3905">
        <v>3904</v>
      </c>
      <c r="B3905">
        <v>99</v>
      </c>
      <c r="C3905" t="s">
        <v>204</v>
      </c>
      <c r="D3905" t="s">
        <v>3585</v>
      </c>
      <c r="E3905" t="s">
        <v>1281</v>
      </c>
      <c r="F3905" t="s">
        <v>48</v>
      </c>
      <c r="G3905">
        <v>2</v>
      </c>
      <c r="H3905">
        <v>570</v>
      </c>
    </row>
    <row r="3906" spans="1:8">
      <c r="A3906">
        <v>3905</v>
      </c>
      <c r="B3906">
        <v>99</v>
      </c>
      <c r="C3906" t="s">
        <v>204</v>
      </c>
      <c r="D3906" t="s">
        <v>3585</v>
      </c>
      <c r="E3906" t="s">
        <v>1281</v>
      </c>
      <c r="F3906" t="s">
        <v>50</v>
      </c>
      <c r="G3906">
        <v>4</v>
      </c>
      <c r="H3906">
        <v>570</v>
      </c>
    </row>
    <row r="3907" spans="1:8">
      <c r="A3907">
        <v>3906</v>
      </c>
      <c r="B3907">
        <v>99</v>
      </c>
      <c r="C3907" t="s">
        <v>204</v>
      </c>
      <c r="D3907" t="s">
        <v>3585</v>
      </c>
      <c r="E3907" t="s">
        <v>1281</v>
      </c>
      <c r="F3907" t="s">
        <v>51</v>
      </c>
      <c r="G3907">
        <v>1</v>
      </c>
      <c r="H3907">
        <v>570</v>
      </c>
    </row>
    <row r="3908" spans="1:8">
      <c r="A3908">
        <v>3907</v>
      </c>
      <c r="B3908">
        <v>99</v>
      </c>
      <c r="C3908" t="s">
        <v>204</v>
      </c>
      <c r="D3908" t="s">
        <v>3585</v>
      </c>
      <c r="E3908" t="s">
        <v>1281</v>
      </c>
      <c r="F3908" t="s">
        <v>52</v>
      </c>
      <c r="G3908">
        <v>37</v>
      </c>
      <c r="H3908">
        <v>570</v>
      </c>
    </row>
    <row r="3909" spans="1:8">
      <c r="A3909">
        <v>3908</v>
      </c>
      <c r="B3909">
        <v>99</v>
      </c>
      <c r="C3909" t="s">
        <v>204</v>
      </c>
      <c r="D3909" t="s">
        <v>3585</v>
      </c>
      <c r="E3909" t="s">
        <v>1281</v>
      </c>
      <c r="F3909" t="s">
        <v>1272</v>
      </c>
      <c r="G3909">
        <v>317</v>
      </c>
      <c r="H3909">
        <v>570</v>
      </c>
    </row>
    <row r="3910" spans="1:8">
      <c r="A3910">
        <v>3909</v>
      </c>
      <c r="B3910">
        <v>99</v>
      </c>
      <c r="C3910" t="s">
        <v>204</v>
      </c>
      <c r="D3910" t="s">
        <v>3585</v>
      </c>
      <c r="E3910" t="s">
        <v>45</v>
      </c>
      <c r="F3910" t="s">
        <v>48</v>
      </c>
      <c r="G3910">
        <v>3</v>
      </c>
      <c r="H3910">
        <v>570</v>
      </c>
    </row>
    <row r="3911" spans="1:8">
      <c r="A3911">
        <v>3910</v>
      </c>
      <c r="B3911">
        <v>99</v>
      </c>
      <c r="C3911" t="s">
        <v>204</v>
      </c>
      <c r="D3911" t="s">
        <v>3585</v>
      </c>
      <c r="E3911" t="s">
        <v>45</v>
      </c>
      <c r="F3911" t="s">
        <v>50</v>
      </c>
      <c r="G3911">
        <v>1</v>
      </c>
      <c r="H3911">
        <v>570</v>
      </c>
    </row>
    <row r="3912" spans="1:8">
      <c r="A3912">
        <v>3911</v>
      </c>
      <c r="B3912">
        <v>99</v>
      </c>
      <c r="C3912" t="s">
        <v>204</v>
      </c>
      <c r="D3912" t="s">
        <v>3585</v>
      </c>
      <c r="E3912" t="s">
        <v>45</v>
      </c>
      <c r="F3912" t="s">
        <v>52</v>
      </c>
      <c r="G3912">
        <v>1</v>
      </c>
      <c r="H3912">
        <v>570</v>
      </c>
    </row>
    <row r="3913" spans="1:8">
      <c r="A3913">
        <v>3912</v>
      </c>
      <c r="B3913">
        <v>99</v>
      </c>
      <c r="C3913" t="s">
        <v>204</v>
      </c>
      <c r="D3913" t="s">
        <v>3585</v>
      </c>
      <c r="E3913" t="s">
        <v>45</v>
      </c>
      <c r="F3913" t="s">
        <v>1272</v>
      </c>
      <c r="G3913">
        <v>9</v>
      </c>
      <c r="H3913">
        <v>570</v>
      </c>
    </row>
    <row r="3914" spans="1:8">
      <c r="A3914">
        <v>3913</v>
      </c>
      <c r="B3914">
        <v>99</v>
      </c>
      <c r="C3914" t="s">
        <v>204</v>
      </c>
      <c r="D3914" t="s">
        <v>3586</v>
      </c>
      <c r="E3914" t="s">
        <v>3706</v>
      </c>
      <c r="F3914" t="s">
        <v>249</v>
      </c>
      <c r="G3914">
        <v>2528</v>
      </c>
      <c r="H3914">
        <v>28339</v>
      </c>
    </row>
    <row r="3915" spans="1:8">
      <c r="A3915">
        <v>3914</v>
      </c>
      <c r="B3915">
        <v>99</v>
      </c>
      <c r="C3915" t="s">
        <v>204</v>
      </c>
      <c r="D3915" t="s">
        <v>3586</v>
      </c>
      <c r="E3915" t="s">
        <v>3706</v>
      </c>
      <c r="F3915" t="s">
        <v>48</v>
      </c>
      <c r="G3915">
        <v>92</v>
      </c>
      <c r="H3915">
        <v>28339</v>
      </c>
    </row>
    <row r="3916" spans="1:8">
      <c r="A3916">
        <v>3915</v>
      </c>
      <c r="B3916">
        <v>99</v>
      </c>
      <c r="C3916" t="s">
        <v>204</v>
      </c>
      <c r="D3916" t="s">
        <v>3586</v>
      </c>
      <c r="E3916" t="s">
        <v>3706</v>
      </c>
      <c r="F3916" t="s">
        <v>49</v>
      </c>
      <c r="G3916">
        <v>586</v>
      </c>
      <c r="H3916">
        <v>28339</v>
      </c>
    </row>
    <row r="3917" spans="1:8">
      <c r="A3917">
        <v>3916</v>
      </c>
      <c r="B3917">
        <v>99</v>
      </c>
      <c r="C3917" t="s">
        <v>204</v>
      </c>
      <c r="D3917" t="s">
        <v>3586</v>
      </c>
      <c r="E3917" t="s">
        <v>3706</v>
      </c>
      <c r="F3917" t="s">
        <v>50</v>
      </c>
      <c r="G3917">
        <v>535</v>
      </c>
      <c r="H3917">
        <v>28339</v>
      </c>
    </row>
    <row r="3918" spans="1:8">
      <c r="A3918">
        <v>3917</v>
      </c>
      <c r="B3918">
        <v>99</v>
      </c>
      <c r="C3918" t="s">
        <v>204</v>
      </c>
      <c r="D3918" t="s">
        <v>3586</v>
      </c>
      <c r="E3918" t="s">
        <v>3706</v>
      </c>
      <c r="F3918" t="s">
        <v>51</v>
      </c>
      <c r="G3918">
        <v>178</v>
      </c>
      <c r="H3918">
        <v>28339</v>
      </c>
    </row>
    <row r="3919" spans="1:8">
      <c r="A3919">
        <v>3918</v>
      </c>
      <c r="B3919">
        <v>99</v>
      </c>
      <c r="C3919" t="s">
        <v>204</v>
      </c>
      <c r="D3919" t="s">
        <v>3586</v>
      </c>
      <c r="E3919" t="s">
        <v>3706</v>
      </c>
      <c r="F3919" t="s">
        <v>52</v>
      </c>
      <c r="G3919">
        <v>113</v>
      </c>
      <c r="H3919">
        <v>28339</v>
      </c>
    </row>
    <row r="3920" spans="1:8">
      <c r="A3920">
        <v>3919</v>
      </c>
      <c r="B3920">
        <v>99</v>
      </c>
      <c r="C3920" t="s">
        <v>204</v>
      </c>
      <c r="D3920" t="s">
        <v>3586</v>
      </c>
      <c r="E3920" t="s">
        <v>3706</v>
      </c>
      <c r="F3920" t="s">
        <v>1272</v>
      </c>
      <c r="G3920">
        <v>133</v>
      </c>
      <c r="H3920">
        <v>28339</v>
      </c>
    </row>
    <row r="3921" spans="1:8">
      <c r="A3921">
        <v>3920</v>
      </c>
      <c r="B3921">
        <v>99</v>
      </c>
      <c r="C3921" t="s">
        <v>204</v>
      </c>
      <c r="D3921" t="s">
        <v>3586</v>
      </c>
      <c r="E3921" t="s">
        <v>1280</v>
      </c>
      <c r="F3921" t="s">
        <v>48</v>
      </c>
      <c r="G3921">
        <v>806</v>
      </c>
      <c r="H3921">
        <v>28339</v>
      </c>
    </row>
    <row r="3922" spans="1:8">
      <c r="A3922">
        <v>3921</v>
      </c>
      <c r="B3922">
        <v>99</v>
      </c>
      <c r="C3922" t="s">
        <v>204</v>
      </c>
      <c r="D3922" t="s">
        <v>3586</v>
      </c>
      <c r="E3922" t="s">
        <v>1280</v>
      </c>
      <c r="F3922" t="s">
        <v>49</v>
      </c>
      <c r="G3922">
        <v>2273</v>
      </c>
      <c r="H3922">
        <v>28339</v>
      </c>
    </row>
    <row r="3923" spans="1:8">
      <c r="A3923">
        <v>3922</v>
      </c>
      <c r="B3923">
        <v>99</v>
      </c>
      <c r="C3923" t="s">
        <v>204</v>
      </c>
      <c r="D3923" t="s">
        <v>3586</v>
      </c>
      <c r="E3923" t="s">
        <v>1280</v>
      </c>
      <c r="F3923" t="s">
        <v>50</v>
      </c>
      <c r="G3923">
        <v>1670</v>
      </c>
      <c r="H3923">
        <v>28339</v>
      </c>
    </row>
    <row r="3924" spans="1:8">
      <c r="A3924">
        <v>3923</v>
      </c>
      <c r="B3924">
        <v>99</v>
      </c>
      <c r="C3924" t="s">
        <v>204</v>
      </c>
      <c r="D3924" t="s">
        <v>3586</v>
      </c>
      <c r="E3924" t="s">
        <v>1280</v>
      </c>
      <c r="F3924" t="s">
        <v>51</v>
      </c>
      <c r="G3924">
        <v>600</v>
      </c>
      <c r="H3924">
        <v>28339</v>
      </c>
    </row>
    <row r="3925" spans="1:8">
      <c r="A3925">
        <v>3924</v>
      </c>
      <c r="B3925">
        <v>99</v>
      </c>
      <c r="C3925" t="s">
        <v>204</v>
      </c>
      <c r="D3925" t="s">
        <v>3586</v>
      </c>
      <c r="E3925" t="s">
        <v>1280</v>
      </c>
      <c r="F3925" t="s">
        <v>52</v>
      </c>
      <c r="G3925">
        <v>750</v>
      </c>
      <c r="H3925">
        <v>28339</v>
      </c>
    </row>
    <row r="3926" spans="1:8">
      <c r="A3926">
        <v>3925</v>
      </c>
      <c r="B3926">
        <v>99</v>
      </c>
      <c r="C3926" t="s">
        <v>204</v>
      </c>
      <c r="D3926" t="s">
        <v>3586</v>
      </c>
      <c r="E3926" t="s">
        <v>1280</v>
      </c>
      <c r="F3926" t="s">
        <v>1272</v>
      </c>
      <c r="G3926">
        <v>691</v>
      </c>
      <c r="H3926">
        <v>28339</v>
      </c>
    </row>
    <row r="3927" spans="1:8">
      <c r="A3927">
        <v>3926</v>
      </c>
      <c r="B3927">
        <v>99</v>
      </c>
      <c r="C3927" t="s">
        <v>204</v>
      </c>
      <c r="D3927" t="s">
        <v>3586</v>
      </c>
      <c r="E3927" t="s">
        <v>1281</v>
      </c>
      <c r="F3927" t="s">
        <v>48</v>
      </c>
      <c r="G3927">
        <v>206</v>
      </c>
      <c r="H3927">
        <v>28339</v>
      </c>
    </row>
    <row r="3928" spans="1:8">
      <c r="A3928">
        <v>3927</v>
      </c>
      <c r="B3928">
        <v>99</v>
      </c>
      <c r="C3928" t="s">
        <v>204</v>
      </c>
      <c r="D3928" t="s">
        <v>3586</v>
      </c>
      <c r="E3928" t="s">
        <v>1281</v>
      </c>
      <c r="F3928" t="s">
        <v>49</v>
      </c>
      <c r="G3928">
        <v>212</v>
      </c>
      <c r="H3928">
        <v>28339</v>
      </c>
    </row>
    <row r="3929" spans="1:8">
      <c r="A3929">
        <v>3928</v>
      </c>
      <c r="B3929">
        <v>99</v>
      </c>
      <c r="C3929" t="s">
        <v>204</v>
      </c>
      <c r="D3929" t="s">
        <v>3586</v>
      </c>
      <c r="E3929" t="s">
        <v>1281</v>
      </c>
      <c r="F3929" t="s">
        <v>50</v>
      </c>
      <c r="G3929">
        <v>272</v>
      </c>
      <c r="H3929">
        <v>28339</v>
      </c>
    </row>
    <row r="3930" spans="1:8">
      <c r="A3930">
        <v>3929</v>
      </c>
      <c r="B3930">
        <v>99</v>
      </c>
      <c r="C3930" t="s">
        <v>204</v>
      </c>
      <c r="D3930" t="s">
        <v>3586</v>
      </c>
      <c r="E3930" t="s">
        <v>1281</v>
      </c>
      <c r="F3930" t="s">
        <v>51</v>
      </c>
      <c r="G3930">
        <v>310</v>
      </c>
      <c r="H3930">
        <v>28339</v>
      </c>
    </row>
    <row r="3931" spans="1:8">
      <c r="A3931">
        <v>3930</v>
      </c>
      <c r="B3931">
        <v>99</v>
      </c>
      <c r="C3931" t="s">
        <v>204</v>
      </c>
      <c r="D3931" t="s">
        <v>3586</v>
      </c>
      <c r="E3931" t="s">
        <v>1281</v>
      </c>
      <c r="F3931" t="s">
        <v>52</v>
      </c>
      <c r="G3931">
        <v>2481</v>
      </c>
      <c r="H3931">
        <v>28339</v>
      </c>
    </row>
    <row r="3932" spans="1:8">
      <c r="A3932">
        <v>3931</v>
      </c>
      <c r="B3932">
        <v>99</v>
      </c>
      <c r="C3932" t="s">
        <v>204</v>
      </c>
      <c r="D3932" t="s">
        <v>3586</v>
      </c>
      <c r="E3932" t="s">
        <v>1281</v>
      </c>
      <c r="F3932" t="s">
        <v>1272</v>
      </c>
      <c r="G3932">
        <v>13663</v>
      </c>
      <c r="H3932">
        <v>28339</v>
      </c>
    </row>
    <row r="3933" spans="1:8">
      <c r="A3933">
        <v>3932</v>
      </c>
      <c r="B3933">
        <v>99</v>
      </c>
      <c r="C3933" t="s">
        <v>204</v>
      </c>
      <c r="D3933" t="s">
        <v>3586</v>
      </c>
      <c r="E3933" t="s">
        <v>45</v>
      </c>
      <c r="F3933" t="s">
        <v>48</v>
      </c>
      <c r="G3933">
        <v>66</v>
      </c>
      <c r="H3933">
        <v>28339</v>
      </c>
    </row>
    <row r="3934" spans="1:8">
      <c r="A3934">
        <v>3933</v>
      </c>
      <c r="B3934">
        <v>99</v>
      </c>
      <c r="C3934" t="s">
        <v>204</v>
      </c>
      <c r="D3934" t="s">
        <v>3586</v>
      </c>
      <c r="E3934" t="s">
        <v>45</v>
      </c>
      <c r="F3934" t="s">
        <v>49</v>
      </c>
      <c r="G3934">
        <v>20</v>
      </c>
      <c r="H3934">
        <v>28339</v>
      </c>
    </row>
    <row r="3935" spans="1:8">
      <c r="A3935">
        <v>3934</v>
      </c>
      <c r="B3935">
        <v>99</v>
      </c>
      <c r="C3935" t="s">
        <v>204</v>
      </c>
      <c r="D3935" t="s">
        <v>3586</v>
      </c>
      <c r="E3935" t="s">
        <v>45</v>
      </c>
      <c r="F3935" t="s">
        <v>50</v>
      </c>
      <c r="G3935">
        <v>10</v>
      </c>
      <c r="H3935">
        <v>28339</v>
      </c>
    </row>
    <row r="3936" spans="1:8">
      <c r="A3936">
        <v>3935</v>
      </c>
      <c r="B3936">
        <v>99</v>
      </c>
      <c r="C3936" t="s">
        <v>204</v>
      </c>
      <c r="D3936" t="s">
        <v>3586</v>
      </c>
      <c r="E3936" t="s">
        <v>45</v>
      </c>
      <c r="F3936" t="s">
        <v>51</v>
      </c>
      <c r="G3936">
        <v>6</v>
      </c>
      <c r="H3936">
        <v>28339</v>
      </c>
    </row>
    <row r="3937" spans="1:8">
      <c r="A3937">
        <v>3936</v>
      </c>
      <c r="B3937">
        <v>99</v>
      </c>
      <c r="C3937" t="s">
        <v>204</v>
      </c>
      <c r="D3937" t="s">
        <v>3586</v>
      </c>
      <c r="E3937" t="s">
        <v>45</v>
      </c>
      <c r="F3937" t="s">
        <v>52</v>
      </c>
      <c r="G3937">
        <v>13</v>
      </c>
      <c r="H3937">
        <v>28339</v>
      </c>
    </row>
    <row r="3938" spans="1:8">
      <c r="A3938">
        <v>3937</v>
      </c>
      <c r="B3938">
        <v>99</v>
      </c>
      <c r="C3938" t="s">
        <v>204</v>
      </c>
      <c r="D3938" t="s">
        <v>3586</v>
      </c>
      <c r="E3938" t="s">
        <v>45</v>
      </c>
      <c r="F3938" t="s">
        <v>1272</v>
      </c>
      <c r="G3938">
        <v>125</v>
      </c>
      <c r="H3938">
        <v>28339</v>
      </c>
    </row>
    <row r="3939" spans="1:8">
      <c r="A3939">
        <v>3938</v>
      </c>
      <c r="B3939">
        <v>99</v>
      </c>
      <c r="C3939" t="s">
        <v>204</v>
      </c>
      <c r="D3939" t="s">
        <v>45</v>
      </c>
      <c r="E3939" t="s">
        <v>3706</v>
      </c>
      <c r="F3939" t="s">
        <v>249</v>
      </c>
      <c r="G3939">
        <v>386</v>
      </c>
    </row>
    <row r="3940" spans="1:8">
      <c r="A3940">
        <v>3939</v>
      </c>
      <c r="B3940">
        <v>99</v>
      </c>
      <c r="C3940" t="s">
        <v>204</v>
      </c>
      <c r="D3940" t="s">
        <v>45</v>
      </c>
      <c r="E3940" t="s">
        <v>3706</v>
      </c>
      <c r="F3940" t="s">
        <v>49</v>
      </c>
      <c r="G3940">
        <v>2</v>
      </c>
    </row>
    <row r="3941" spans="1:8">
      <c r="A3941">
        <v>3940</v>
      </c>
      <c r="B3941">
        <v>99</v>
      </c>
      <c r="C3941" t="s">
        <v>204</v>
      </c>
      <c r="D3941" t="s">
        <v>45</v>
      </c>
      <c r="E3941" t="s">
        <v>3706</v>
      </c>
      <c r="F3941" t="s">
        <v>51</v>
      </c>
      <c r="G3941">
        <v>1</v>
      </c>
    </row>
    <row r="3942" spans="1:8">
      <c r="A3942">
        <v>3941</v>
      </c>
      <c r="B3942">
        <v>99</v>
      </c>
      <c r="C3942" t="s">
        <v>204</v>
      </c>
      <c r="D3942" t="s">
        <v>45</v>
      </c>
      <c r="E3942" t="s">
        <v>3706</v>
      </c>
      <c r="F3942" t="s">
        <v>52</v>
      </c>
      <c r="G3942">
        <v>834</v>
      </c>
    </row>
    <row r="3943" spans="1:8">
      <c r="A3943">
        <v>3942</v>
      </c>
      <c r="B3943">
        <v>99</v>
      </c>
      <c r="C3943" t="s">
        <v>204</v>
      </c>
      <c r="D3943" t="s">
        <v>45</v>
      </c>
      <c r="E3943" t="s">
        <v>3706</v>
      </c>
      <c r="F3943" t="s">
        <v>1272</v>
      </c>
      <c r="G3943">
        <v>89</v>
      </c>
    </row>
    <row r="3944" spans="1:8">
      <c r="A3944">
        <v>3943</v>
      </c>
      <c r="B3944">
        <v>99</v>
      </c>
      <c r="C3944" t="s">
        <v>204</v>
      </c>
      <c r="D3944" t="s">
        <v>45</v>
      </c>
      <c r="E3944" t="s">
        <v>1280</v>
      </c>
      <c r="F3944" t="s">
        <v>48</v>
      </c>
      <c r="G3944">
        <v>29</v>
      </c>
    </row>
    <row r="3945" spans="1:8">
      <c r="A3945">
        <v>3944</v>
      </c>
      <c r="B3945">
        <v>99</v>
      </c>
      <c r="C3945" t="s">
        <v>204</v>
      </c>
      <c r="D3945" t="s">
        <v>45</v>
      </c>
      <c r="E3945" t="s">
        <v>1280</v>
      </c>
      <c r="F3945" t="s">
        <v>49</v>
      </c>
      <c r="G3945">
        <v>117</v>
      </c>
    </row>
    <row r="3946" spans="1:8">
      <c r="A3946">
        <v>3945</v>
      </c>
      <c r="B3946">
        <v>99</v>
      </c>
      <c r="C3946" t="s">
        <v>204</v>
      </c>
      <c r="D3946" t="s">
        <v>45</v>
      </c>
      <c r="E3946" t="s">
        <v>1280</v>
      </c>
      <c r="F3946" t="s">
        <v>50</v>
      </c>
      <c r="G3946">
        <v>97</v>
      </c>
    </row>
    <row r="3947" spans="1:8">
      <c r="A3947">
        <v>3946</v>
      </c>
      <c r="B3947">
        <v>99</v>
      </c>
      <c r="C3947" t="s">
        <v>204</v>
      </c>
      <c r="D3947" t="s">
        <v>45</v>
      </c>
      <c r="E3947" t="s">
        <v>1280</v>
      </c>
      <c r="F3947" t="s">
        <v>51</v>
      </c>
      <c r="G3947">
        <v>24</v>
      </c>
    </row>
    <row r="3948" spans="1:8">
      <c r="A3948">
        <v>3947</v>
      </c>
      <c r="B3948">
        <v>99</v>
      </c>
      <c r="C3948" t="s">
        <v>204</v>
      </c>
      <c r="D3948" t="s">
        <v>45</v>
      </c>
      <c r="E3948" t="s">
        <v>1280</v>
      </c>
      <c r="F3948" t="s">
        <v>52</v>
      </c>
      <c r="G3948">
        <v>26</v>
      </c>
    </row>
    <row r="3949" spans="1:8">
      <c r="A3949">
        <v>3948</v>
      </c>
      <c r="B3949">
        <v>99</v>
      </c>
      <c r="C3949" t="s">
        <v>204</v>
      </c>
      <c r="D3949" t="s">
        <v>45</v>
      </c>
      <c r="E3949" t="s">
        <v>1280</v>
      </c>
      <c r="F3949" t="s">
        <v>1272</v>
      </c>
      <c r="G3949">
        <v>31</v>
      </c>
    </row>
    <row r="3950" spans="1:8">
      <c r="A3950">
        <v>3949</v>
      </c>
      <c r="B3950">
        <v>99</v>
      </c>
      <c r="C3950" t="s">
        <v>204</v>
      </c>
      <c r="D3950" t="s">
        <v>45</v>
      </c>
      <c r="E3950" t="s">
        <v>1281</v>
      </c>
      <c r="F3950" t="s">
        <v>48</v>
      </c>
      <c r="G3950">
        <v>19</v>
      </c>
    </row>
    <row r="3951" spans="1:8">
      <c r="A3951">
        <v>3950</v>
      </c>
      <c r="B3951">
        <v>99</v>
      </c>
      <c r="C3951" t="s">
        <v>204</v>
      </c>
      <c r="D3951" t="s">
        <v>45</v>
      </c>
      <c r="E3951" t="s">
        <v>1281</v>
      </c>
      <c r="F3951" t="s">
        <v>49</v>
      </c>
      <c r="G3951">
        <v>40</v>
      </c>
    </row>
    <row r="3952" spans="1:8">
      <c r="A3952">
        <v>3951</v>
      </c>
      <c r="B3952">
        <v>99</v>
      </c>
      <c r="C3952" t="s">
        <v>204</v>
      </c>
      <c r="D3952" t="s">
        <v>45</v>
      </c>
      <c r="E3952" t="s">
        <v>1281</v>
      </c>
      <c r="F3952" t="s">
        <v>50</v>
      </c>
      <c r="G3952">
        <v>58</v>
      </c>
    </row>
    <row r="3953" spans="1:7">
      <c r="A3953">
        <v>3952</v>
      </c>
      <c r="B3953">
        <v>99</v>
      </c>
      <c r="C3953" t="s">
        <v>204</v>
      </c>
      <c r="D3953" t="s">
        <v>45</v>
      </c>
      <c r="E3953" t="s">
        <v>1281</v>
      </c>
      <c r="F3953" t="s">
        <v>51</v>
      </c>
      <c r="G3953">
        <v>19</v>
      </c>
    </row>
    <row r="3954" spans="1:7">
      <c r="A3954">
        <v>3953</v>
      </c>
      <c r="B3954">
        <v>99</v>
      </c>
      <c r="C3954" t="s">
        <v>204</v>
      </c>
      <c r="D3954" t="s">
        <v>45</v>
      </c>
      <c r="E3954" t="s">
        <v>1281</v>
      </c>
      <c r="F3954" t="s">
        <v>52</v>
      </c>
      <c r="G3954">
        <v>103</v>
      </c>
    </row>
    <row r="3955" spans="1:7">
      <c r="A3955">
        <v>3954</v>
      </c>
      <c r="B3955">
        <v>99</v>
      </c>
      <c r="C3955" t="s">
        <v>204</v>
      </c>
      <c r="D3955" t="s">
        <v>45</v>
      </c>
      <c r="E3955" t="s">
        <v>1281</v>
      </c>
      <c r="F3955" t="s">
        <v>1272</v>
      </c>
      <c r="G3955">
        <v>374</v>
      </c>
    </row>
    <row r="3956" spans="1:7">
      <c r="A3956">
        <v>3955</v>
      </c>
      <c r="B3956">
        <v>99</v>
      </c>
      <c r="C3956" t="s">
        <v>204</v>
      </c>
      <c r="D3956" t="s">
        <v>45</v>
      </c>
      <c r="E3956" t="s">
        <v>45</v>
      </c>
      <c r="F3956" t="s">
        <v>48</v>
      </c>
      <c r="G3956">
        <v>56</v>
      </c>
    </row>
    <row r="3957" spans="1:7">
      <c r="A3957">
        <v>3956</v>
      </c>
      <c r="B3957">
        <v>99</v>
      </c>
      <c r="C3957" t="s">
        <v>204</v>
      </c>
      <c r="D3957" t="s">
        <v>45</v>
      </c>
      <c r="E3957" t="s">
        <v>45</v>
      </c>
      <c r="F3957" t="s">
        <v>49</v>
      </c>
      <c r="G3957">
        <v>86</v>
      </c>
    </row>
    <row r="3958" spans="1:7">
      <c r="A3958">
        <v>3957</v>
      </c>
      <c r="B3958">
        <v>99</v>
      </c>
      <c r="C3958" t="s">
        <v>204</v>
      </c>
      <c r="D3958" t="s">
        <v>45</v>
      </c>
      <c r="E3958" t="s">
        <v>45</v>
      </c>
      <c r="F3958" t="s">
        <v>50</v>
      </c>
      <c r="G3958">
        <v>55</v>
      </c>
    </row>
    <row r="3959" spans="1:7">
      <c r="A3959">
        <v>3958</v>
      </c>
      <c r="B3959">
        <v>99</v>
      </c>
      <c r="C3959" t="s">
        <v>204</v>
      </c>
      <c r="D3959" t="s">
        <v>45</v>
      </c>
      <c r="E3959" t="s">
        <v>45</v>
      </c>
      <c r="F3959" t="s">
        <v>51</v>
      </c>
      <c r="G3959">
        <v>31</v>
      </c>
    </row>
    <row r="3960" spans="1:7">
      <c r="A3960">
        <v>3959</v>
      </c>
      <c r="B3960">
        <v>99</v>
      </c>
      <c r="C3960" t="s">
        <v>204</v>
      </c>
      <c r="D3960" t="s">
        <v>45</v>
      </c>
      <c r="E3960" t="s">
        <v>45</v>
      </c>
      <c r="F3960" t="s">
        <v>52</v>
      </c>
      <c r="G3960">
        <v>122</v>
      </c>
    </row>
    <row r="3961" spans="1:7">
      <c r="A3961">
        <v>3960</v>
      </c>
      <c r="B3961">
        <v>99</v>
      </c>
      <c r="C3961" t="s">
        <v>204</v>
      </c>
      <c r="D3961" t="s">
        <v>45</v>
      </c>
      <c r="E3961" t="s">
        <v>45</v>
      </c>
      <c r="F3961" t="s">
        <v>1272</v>
      </c>
      <c r="G3961">
        <v>545</v>
      </c>
    </row>
    <row r="3962" spans="1:7">
      <c r="B3962" s="433">
        <v>100</v>
      </c>
      <c r="C3962" s="434" t="s">
        <v>4245</v>
      </c>
      <c r="D3962" t="s">
        <v>1413</v>
      </c>
      <c r="E3962" t="s">
        <v>3706</v>
      </c>
      <c r="F3962" t="s">
        <v>249</v>
      </c>
      <c r="G3962">
        <v>206120</v>
      </c>
    </row>
    <row r="3963" spans="1:7">
      <c r="B3963" s="433">
        <v>100</v>
      </c>
      <c r="C3963" s="434" t="s">
        <v>4245</v>
      </c>
      <c r="D3963" t="s">
        <v>1413</v>
      </c>
      <c r="E3963" t="s">
        <v>3706</v>
      </c>
      <c r="F3963" t="s">
        <v>48</v>
      </c>
      <c r="G3963">
        <v>1619</v>
      </c>
    </row>
    <row r="3964" spans="1:7">
      <c r="B3964" s="433">
        <v>100</v>
      </c>
      <c r="C3964" s="434" t="s">
        <v>4245</v>
      </c>
      <c r="D3964" t="s">
        <v>1413</v>
      </c>
      <c r="E3964" t="s">
        <v>3706</v>
      </c>
      <c r="F3964" t="s">
        <v>49</v>
      </c>
      <c r="G3964">
        <v>7599</v>
      </c>
    </row>
    <row r="3965" spans="1:7">
      <c r="B3965" s="433">
        <v>100</v>
      </c>
      <c r="C3965" s="434" t="s">
        <v>4245</v>
      </c>
      <c r="D3965" t="s">
        <v>1413</v>
      </c>
      <c r="E3965" t="s">
        <v>3706</v>
      </c>
      <c r="F3965" t="s">
        <v>50</v>
      </c>
      <c r="G3965">
        <v>8946</v>
      </c>
    </row>
    <row r="3966" spans="1:7">
      <c r="B3966" s="433">
        <v>100</v>
      </c>
      <c r="C3966" s="434" t="s">
        <v>4245</v>
      </c>
      <c r="D3966" t="s">
        <v>1413</v>
      </c>
      <c r="E3966" t="s">
        <v>3706</v>
      </c>
      <c r="F3966" t="s">
        <v>51</v>
      </c>
      <c r="G3966">
        <v>4214</v>
      </c>
    </row>
    <row r="3967" spans="1:7">
      <c r="B3967" s="433">
        <v>100</v>
      </c>
      <c r="C3967" s="434" t="s">
        <v>4245</v>
      </c>
      <c r="D3967" t="s">
        <v>1413</v>
      </c>
      <c r="E3967" t="s">
        <v>3706</v>
      </c>
      <c r="F3967" t="s">
        <v>52</v>
      </c>
      <c r="G3967">
        <v>4351</v>
      </c>
    </row>
    <row r="3968" spans="1:7">
      <c r="B3968" s="433">
        <v>100</v>
      </c>
      <c r="C3968" s="434" t="s">
        <v>4245</v>
      </c>
      <c r="D3968" t="s">
        <v>1413</v>
      </c>
      <c r="E3968" t="s">
        <v>3706</v>
      </c>
      <c r="F3968" t="s">
        <v>1272</v>
      </c>
      <c r="G3968">
        <v>1782</v>
      </c>
    </row>
    <row r="3969" spans="2:7">
      <c r="B3969" s="433">
        <v>100</v>
      </c>
      <c r="C3969" s="434" t="s">
        <v>4245</v>
      </c>
      <c r="D3969" t="s">
        <v>1413</v>
      </c>
      <c r="E3969" t="s">
        <v>1280</v>
      </c>
      <c r="F3969" t="s">
        <v>249</v>
      </c>
      <c r="G3969">
        <v>0</v>
      </c>
    </row>
    <row r="3970" spans="2:7">
      <c r="B3970" s="433">
        <v>100</v>
      </c>
      <c r="C3970" s="434" t="s">
        <v>4245</v>
      </c>
      <c r="D3970" t="s">
        <v>1413</v>
      </c>
      <c r="E3970" t="s">
        <v>1280</v>
      </c>
      <c r="F3970" t="s">
        <v>48</v>
      </c>
      <c r="G3970">
        <v>64317</v>
      </c>
    </row>
    <row r="3971" spans="2:7">
      <c r="B3971" s="433">
        <v>100</v>
      </c>
      <c r="C3971" s="434" t="s">
        <v>4245</v>
      </c>
      <c r="D3971" t="s">
        <v>1413</v>
      </c>
      <c r="E3971" t="s">
        <v>1280</v>
      </c>
      <c r="F3971" t="s">
        <v>49</v>
      </c>
      <c r="G3971">
        <v>182687</v>
      </c>
    </row>
    <row r="3972" spans="2:7">
      <c r="B3972" s="433">
        <v>100</v>
      </c>
      <c r="C3972" s="434" t="s">
        <v>4245</v>
      </c>
      <c r="D3972" t="s">
        <v>1413</v>
      </c>
      <c r="E3972" t="s">
        <v>1280</v>
      </c>
      <c r="F3972" t="s">
        <v>50</v>
      </c>
      <c r="G3972">
        <v>133333</v>
      </c>
    </row>
    <row r="3973" spans="2:7">
      <c r="B3973" s="433">
        <v>100</v>
      </c>
      <c r="C3973" s="434" t="s">
        <v>4245</v>
      </c>
      <c r="D3973" t="s">
        <v>1413</v>
      </c>
      <c r="E3973" t="s">
        <v>1280</v>
      </c>
      <c r="F3973" t="s">
        <v>51</v>
      </c>
      <c r="G3973">
        <v>51295</v>
      </c>
    </row>
    <row r="3974" spans="2:7">
      <c r="B3974" s="433">
        <v>100</v>
      </c>
      <c r="C3974" s="434" t="s">
        <v>4245</v>
      </c>
      <c r="D3974" t="s">
        <v>1413</v>
      </c>
      <c r="E3974" t="s">
        <v>1280</v>
      </c>
      <c r="F3974" t="s">
        <v>52</v>
      </c>
      <c r="G3974">
        <v>77276</v>
      </c>
    </row>
    <row r="3975" spans="2:7">
      <c r="B3975" s="433">
        <v>100</v>
      </c>
      <c r="C3975" s="434" t="s">
        <v>4245</v>
      </c>
      <c r="D3975" t="s">
        <v>1413</v>
      </c>
      <c r="E3975" t="s">
        <v>1280</v>
      </c>
      <c r="F3975" t="s">
        <v>1272</v>
      </c>
      <c r="G3975">
        <v>64639</v>
      </c>
    </row>
    <row r="3976" spans="2:7">
      <c r="B3976" s="433">
        <v>100</v>
      </c>
      <c r="C3976" s="434" t="s">
        <v>4245</v>
      </c>
      <c r="D3976" t="s">
        <v>1413</v>
      </c>
      <c r="E3976" t="s">
        <v>1281</v>
      </c>
      <c r="F3976" t="s">
        <v>249</v>
      </c>
      <c r="G3976">
        <v>0</v>
      </c>
    </row>
    <row r="3977" spans="2:7">
      <c r="B3977" s="433">
        <v>100</v>
      </c>
      <c r="C3977" s="434" t="s">
        <v>4245</v>
      </c>
      <c r="D3977" t="s">
        <v>1413</v>
      </c>
      <c r="E3977" t="s">
        <v>1281</v>
      </c>
      <c r="F3977" t="s">
        <v>48</v>
      </c>
      <c r="G3977">
        <v>18442</v>
      </c>
    </row>
    <row r="3978" spans="2:7">
      <c r="B3978" s="433">
        <v>100</v>
      </c>
      <c r="C3978" s="434" t="s">
        <v>4245</v>
      </c>
      <c r="D3978" t="s">
        <v>1413</v>
      </c>
      <c r="E3978" t="s">
        <v>1281</v>
      </c>
      <c r="F3978" t="s">
        <v>49</v>
      </c>
      <c r="G3978">
        <v>25951</v>
      </c>
    </row>
    <row r="3979" spans="2:7">
      <c r="B3979" s="433">
        <v>100</v>
      </c>
      <c r="C3979" s="434" t="s">
        <v>4245</v>
      </c>
      <c r="D3979" t="s">
        <v>1413</v>
      </c>
      <c r="E3979" t="s">
        <v>1281</v>
      </c>
      <c r="F3979" t="s">
        <v>50</v>
      </c>
      <c r="G3979">
        <v>27965</v>
      </c>
    </row>
    <row r="3980" spans="2:7">
      <c r="B3980" s="433">
        <v>100</v>
      </c>
      <c r="C3980" s="434" t="s">
        <v>4245</v>
      </c>
      <c r="D3980" t="s">
        <v>1413</v>
      </c>
      <c r="E3980" t="s">
        <v>1281</v>
      </c>
      <c r="F3980" t="s">
        <v>51</v>
      </c>
      <c r="G3980">
        <v>28297</v>
      </c>
    </row>
    <row r="3981" spans="2:7">
      <c r="B3981" s="433">
        <v>100</v>
      </c>
      <c r="C3981" s="434" t="s">
        <v>4245</v>
      </c>
      <c r="D3981" t="s">
        <v>1413</v>
      </c>
      <c r="E3981" t="s">
        <v>1281</v>
      </c>
      <c r="F3981" t="s">
        <v>52</v>
      </c>
      <c r="G3981">
        <v>181492</v>
      </c>
    </row>
    <row r="3982" spans="2:7">
      <c r="B3982" s="433">
        <v>100</v>
      </c>
      <c r="C3982" s="434" t="s">
        <v>4245</v>
      </c>
      <c r="D3982" t="s">
        <v>1413</v>
      </c>
      <c r="E3982" t="s">
        <v>1281</v>
      </c>
      <c r="F3982" t="s">
        <v>1272</v>
      </c>
      <c r="G3982">
        <v>793636</v>
      </c>
    </row>
    <row r="3983" spans="2:7">
      <c r="B3983" s="433">
        <v>100</v>
      </c>
      <c r="C3983" s="434" t="s">
        <v>4245</v>
      </c>
      <c r="D3983" t="s">
        <v>1413</v>
      </c>
      <c r="E3983" t="s">
        <v>45</v>
      </c>
      <c r="F3983" t="s">
        <v>249</v>
      </c>
      <c r="G3983">
        <v>0</v>
      </c>
    </row>
    <row r="3984" spans="2:7">
      <c r="B3984" s="433">
        <v>100</v>
      </c>
      <c r="C3984" s="434" t="s">
        <v>4245</v>
      </c>
      <c r="D3984" t="s">
        <v>1413</v>
      </c>
      <c r="E3984" t="s">
        <v>45</v>
      </c>
      <c r="F3984" t="s">
        <v>48</v>
      </c>
      <c r="G3984">
        <v>5945</v>
      </c>
    </row>
    <row r="3985" spans="2:7">
      <c r="B3985" s="433">
        <v>100</v>
      </c>
      <c r="C3985" s="434" t="s">
        <v>4245</v>
      </c>
      <c r="D3985" t="s">
        <v>1413</v>
      </c>
      <c r="E3985" t="s">
        <v>45</v>
      </c>
      <c r="F3985" t="s">
        <v>49</v>
      </c>
      <c r="G3985">
        <v>2805</v>
      </c>
    </row>
    <row r="3986" spans="2:7">
      <c r="B3986" s="433">
        <v>100</v>
      </c>
      <c r="C3986" s="434" t="s">
        <v>4245</v>
      </c>
      <c r="D3986" t="s">
        <v>1413</v>
      </c>
      <c r="E3986" t="s">
        <v>45</v>
      </c>
      <c r="F3986" t="s">
        <v>50</v>
      </c>
      <c r="G3986">
        <v>1487</v>
      </c>
    </row>
    <row r="3987" spans="2:7">
      <c r="B3987" s="433">
        <v>100</v>
      </c>
      <c r="C3987" s="434" t="s">
        <v>4245</v>
      </c>
      <c r="D3987" t="s">
        <v>1413</v>
      </c>
      <c r="E3987" t="s">
        <v>45</v>
      </c>
      <c r="F3987" t="s">
        <v>51</v>
      </c>
      <c r="G3987">
        <v>707</v>
      </c>
    </row>
    <row r="3988" spans="2:7">
      <c r="B3988" s="433">
        <v>100</v>
      </c>
      <c r="C3988" s="434" t="s">
        <v>4245</v>
      </c>
      <c r="D3988" t="s">
        <v>1413</v>
      </c>
      <c r="E3988" t="s">
        <v>45</v>
      </c>
      <c r="F3988" t="s">
        <v>52</v>
      </c>
      <c r="G3988">
        <v>2740</v>
      </c>
    </row>
    <row r="3989" spans="2:7">
      <c r="B3989" s="433">
        <v>100</v>
      </c>
      <c r="C3989" s="434" t="s">
        <v>4245</v>
      </c>
      <c r="D3989" t="s">
        <v>1413</v>
      </c>
      <c r="E3989" t="s">
        <v>45</v>
      </c>
      <c r="F3989" t="s">
        <v>1272</v>
      </c>
      <c r="G3989">
        <v>7972</v>
      </c>
    </row>
    <row r="3990" spans="2:7">
      <c r="B3990" s="433">
        <v>100</v>
      </c>
      <c r="C3990" s="434" t="s">
        <v>4245</v>
      </c>
      <c r="D3990" t="s">
        <v>3582</v>
      </c>
      <c r="E3990" t="s">
        <v>3706</v>
      </c>
      <c r="F3990" t="s">
        <v>249</v>
      </c>
      <c r="G3990">
        <v>175</v>
      </c>
    </row>
    <row r="3991" spans="2:7">
      <c r="B3991" s="433">
        <v>100</v>
      </c>
      <c r="C3991" s="434" t="s">
        <v>4245</v>
      </c>
      <c r="D3991" t="s">
        <v>3582</v>
      </c>
      <c r="E3991" t="s">
        <v>3706</v>
      </c>
      <c r="F3991" t="s">
        <v>48</v>
      </c>
      <c r="G3991">
        <v>0</v>
      </c>
    </row>
    <row r="3992" spans="2:7">
      <c r="B3992" s="433">
        <v>100</v>
      </c>
      <c r="C3992" s="434" t="s">
        <v>4245</v>
      </c>
      <c r="D3992" t="s">
        <v>3582</v>
      </c>
      <c r="E3992" t="s">
        <v>3706</v>
      </c>
      <c r="F3992" t="s">
        <v>49</v>
      </c>
      <c r="G3992">
        <v>0</v>
      </c>
    </row>
    <row r="3993" spans="2:7">
      <c r="B3993" s="433">
        <v>100</v>
      </c>
      <c r="C3993" s="434" t="s">
        <v>4245</v>
      </c>
      <c r="D3993" t="s">
        <v>3582</v>
      </c>
      <c r="E3993" t="s">
        <v>3706</v>
      </c>
      <c r="F3993" t="s">
        <v>50</v>
      </c>
      <c r="G3993">
        <v>1</v>
      </c>
    </row>
    <row r="3994" spans="2:7">
      <c r="B3994" s="433">
        <v>100</v>
      </c>
      <c r="C3994" s="434" t="s">
        <v>4245</v>
      </c>
      <c r="D3994" t="s">
        <v>3582</v>
      </c>
      <c r="E3994" t="s">
        <v>3706</v>
      </c>
      <c r="F3994" t="s">
        <v>51</v>
      </c>
      <c r="G3994">
        <v>0</v>
      </c>
    </row>
    <row r="3995" spans="2:7">
      <c r="B3995" s="433">
        <v>100</v>
      </c>
      <c r="C3995" s="434" t="s">
        <v>4245</v>
      </c>
      <c r="D3995" t="s">
        <v>3582</v>
      </c>
      <c r="E3995" t="s">
        <v>3706</v>
      </c>
      <c r="F3995" t="s">
        <v>52</v>
      </c>
      <c r="G3995">
        <v>7</v>
      </c>
    </row>
    <row r="3996" spans="2:7">
      <c r="B3996" s="433">
        <v>100</v>
      </c>
      <c r="C3996" s="434" t="s">
        <v>4245</v>
      </c>
      <c r="D3996" t="s">
        <v>3582</v>
      </c>
      <c r="E3996" t="s">
        <v>3706</v>
      </c>
      <c r="F3996" t="s">
        <v>1272</v>
      </c>
      <c r="G3996">
        <v>35</v>
      </c>
    </row>
    <row r="3997" spans="2:7">
      <c r="B3997" s="433">
        <v>100</v>
      </c>
      <c r="C3997" s="434" t="s">
        <v>4245</v>
      </c>
      <c r="D3997" t="s">
        <v>3582</v>
      </c>
      <c r="E3997" t="s">
        <v>1280</v>
      </c>
      <c r="F3997" t="s">
        <v>249</v>
      </c>
      <c r="G3997">
        <v>0</v>
      </c>
    </row>
    <row r="3998" spans="2:7">
      <c r="B3998" s="433">
        <v>100</v>
      </c>
      <c r="C3998" s="434" t="s">
        <v>4245</v>
      </c>
      <c r="D3998" t="s">
        <v>3582</v>
      </c>
      <c r="E3998" t="s">
        <v>1280</v>
      </c>
      <c r="F3998" t="s">
        <v>48</v>
      </c>
      <c r="G3998">
        <v>66</v>
      </c>
    </row>
    <row r="3999" spans="2:7">
      <c r="B3999" s="433">
        <v>100</v>
      </c>
      <c r="C3999" s="434" t="s">
        <v>4245</v>
      </c>
      <c r="D3999" t="s">
        <v>3582</v>
      </c>
      <c r="E3999" t="s">
        <v>1280</v>
      </c>
      <c r="F3999" t="s">
        <v>49</v>
      </c>
      <c r="G3999">
        <v>145</v>
      </c>
    </row>
    <row r="4000" spans="2:7">
      <c r="B4000" s="433">
        <v>100</v>
      </c>
      <c r="C4000" s="434" t="s">
        <v>4245</v>
      </c>
      <c r="D4000" t="s">
        <v>3582</v>
      </c>
      <c r="E4000" t="s">
        <v>1280</v>
      </c>
      <c r="F4000" t="s">
        <v>50</v>
      </c>
      <c r="G4000">
        <v>88</v>
      </c>
    </row>
    <row r="4001" spans="2:7">
      <c r="B4001" s="433">
        <v>100</v>
      </c>
      <c r="C4001" s="434" t="s">
        <v>4245</v>
      </c>
      <c r="D4001" t="s">
        <v>3582</v>
      </c>
      <c r="E4001" t="s">
        <v>1280</v>
      </c>
      <c r="F4001" t="s">
        <v>51</v>
      </c>
      <c r="G4001">
        <v>29</v>
      </c>
    </row>
    <row r="4002" spans="2:7">
      <c r="B4002" s="433">
        <v>100</v>
      </c>
      <c r="C4002" s="434" t="s">
        <v>4245</v>
      </c>
      <c r="D4002" t="s">
        <v>3582</v>
      </c>
      <c r="E4002" t="s">
        <v>1280</v>
      </c>
      <c r="F4002" t="s">
        <v>52</v>
      </c>
      <c r="G4002">
        <v>89</v>
      </c>
    </row>
    <row r="4003" spans="2:7">
      <c r="B4003" s="433">
        <v>100</v>
      </c>
      <c r="C4003" s="434" t="s">
        <v>4245</v>
      </c>
      <c r="D4003" t="s">
        <v>3582</v>
      </c>
      <c r="E4003" t="s">
        <v>1280</v>
      </c>
      <c r="F4003" t="s">
        <v>1272</v>
      </c>
      <c r="G4003">
        <v>135</v>
      </c>
    </row>
    <row r="4004" spans="2:7">
      <c r="B4004" s="433">
        <v>100</v>
      </c>
      <c r="C4004" s="434" t="s">
        <v>4245</v>
      </c>
      <c r="D4004" t="s">
        <v>3582</v>
      </c>
      <c r="E4004" t="s">
        <v>1281</v>
      </c>
      <c r="F4004" t="s">
        <v>249</v>
      </c>
      <c r="G4004">
        <v>0</v>
      </c>
    </row>
    <row r="4005" spans="2:7">
      <c r="B4005" s="433">
        <v>100</v>
      </c>
      <c r="C4005" s="434" t="s">
        <v>4245</v>
      </c>
      <c r="D4005" t="s">
        <v>3582</v>
      </c>
      <c r="E4005" t="s">
        <v>1281</v>
      </c>
      <c r="F4005" t="s">
        <v>48</v>
      </c>
      <c r="G4005">
        <v>24</v>
      </c>
    </row>
    <row r="4006" spans="2:7">
      <c r="B4006" s="433">
        <v>100</v>
      </c>
      <c r="C4006" s="434" t="s">
        <v>4245</v>
      </c>
      <c r="D4006" t="s">
        <v>3582</v>
      </c>
      <c r="E4006" t="s">
        <v>1281</v>
      </c>
      <c r="F4006" t="s">
        <v>49</v>
      </c>
      <c r="G4006">
        <v>51</v>
      </c>
    </row>
    <row r="4007" spans="2:7">
      <c r="B4007" s="433">
        <v>100</v>
      </c>
      <c r="C4007" s="434" t="s">
        <v>4245</v>
      </c>
      <c r="D4007" t="s">
        <v>3582</v>
      </c>
      <c r="E4007" t="s">
        <v>1281</v>
      </c>
      <c r="F4007" t="s">
        <v>50</v>
      </c>
      <c r="G4007">
        <v>76</v>
      </c>
    </row>
    <row r="4008" spans="2:7">
      <c r="B4008" s="433">
        <v>100</v>
      </c>
      <c r="C4008" s="434" t="s">
        <v>4245</v>
      </c>
      <c r="D4008" t="s">
        <v>3582</v>
      </c>
      <c r="E4008" t="s">
        <v>1281</v>
      </c>
      <c r="F4008" t="s">
        <v>51</v>
      </c>
      <c r="G4008">
        <v>33</v>
      </c>
    </row>
    <row r="4009" spans="2:7">
      <c r="B4009" s="433">
        <v>100</v>
      </c>
      <c r="C4009" s="434" t="s">
        <v>4245</v>
      </c>
      <c r="D4009" t="s">
        <v>3582</v>
      </c>
      <c r="E4009" t="s">
        <v>1281</v>
      </c>
      <c r="F4009" t="s">
        <v>52</v>
      </c>
      <c r="G4009">
        <v>242</v>
      </c>
    </row>
    <row r="4010" spans="2:7">
      <c r="B4010" s="433">
        <v>100</v>
      </c>
      <c r="C4010" s="434" t="s">
        <v>4245</v>
      </c>
      <c r="D4010" t="s">
        <v>3582</v>
      </c>
      <c r="E4010" t="s">
        <v>1281</v>
      </c>
      <c r="F4010" t="s">
        <v>1272</v>
      </c>
      <c r="G4010">
        <v>1387</v>
      </c>
    </row>
    <row r="4011" spans="2:7">
      <c r="B4011" s="433">
        <v>100</v>
      </c>
      <c r="C4011" s="434" t="s">
        <v>4245</v>
      </c>
      <c r="D4011" t="s">
        <v>3582</v>
      </c>
      <c r="E4011" t="s">
        <v>45</v>
      </c>
      <c r="F4011" t="s">
        <v>249</v>
      </c>
      <c r="G4011">
        <v>0</v>
      </c>
    </row>
    <row r="4012" spans="2:7">
      <c r="B4012" s="433">
        <v>100</v>
      </c>
      <c r="C4012" s="434" t="s">
        <v>4245</v>
      </c>
      <c r="D4012" t="s">
        <v>3582</v>
      </c>
      <c r="E4012" t="s">
        <v>45</v>
      </c>
      <c r="F4012" t="s">
        <v>48</v>
      </c>
      <c r="G4012">
        <v>9</v>
      </c>
    </row>
    <row r="4013" spans="2:7">
      <c r="B4013" s="433">
        <v>100</v>
      </c>
      <c r="C4013" s="434" t="s">
        <v>4245</v>
      </c>
      <c r="D4013" t="s">
        <v>3582</v>
      </c>
      <c r="E4013" t="s">
        <v>45</v>
      </c>
      <c r="F4013" t="s">
        <v>49</v>
      </c>
      <c r="G4013">
        <v>1</v>
      </c>
    </row>
    <row r="4014" spans="2:7">
      <c r="B4014" s="433">
        <v>100</v>
      </c>
      <c r="C4014" s="434" t="s">
        <v>4245</v>
      </c>
      <c r="D4014" t="s">
        <v>3582</v>
      </c>
      <c r="E4014" t="s">
        <v>45</v>
      </c>
      <c r="F4014" t="s">
        <v>50</v>
      </c>
      <c r="G4014">
        <v>6</v>
      </c>
    </row>
    <row r="4015" spans="2:7">
      <c r="B4015" s="433">
        <v>100</v>
      </c>
      <c r="C4015" s="434" t="s">
        <v>4245</v>
      </c>
      <c r="D4015" t="s">
        <v>3582</v>
      </c>
      <c r="E4015" t="s">
        <v>45</v>
      </c>
      <c r="F4015" t="s">
        <v>51</v>
      </c>
      <c r="G4015">
        <v>2</v>
      </c>
    </row>
    <row r="4016" spans="2:7">
      <c r="B4016" s="433">
        <v>100</v>
      </c>
      <c r="C4016" s="434" t="s">
        <v>4245</v>
      </c>
      <c r="D4016" t="s">
        <v>3582</v>
      </c>
      <c r="E4016" t="s">
        <v>45</v>
      </c>
      <c r="F4016" t="s">
        <v>52</v>
      </c>
      <c r="G4016">
        <v>8</v>
      </c>
    </row>
    <row r="4017" spans="2:7">
      <c r="B4017" s="433">
        <v>100</v>
      </c>
      <c r="C4017" s="434" t="s">
        <v>4245</v>
      </c>
      <c r="D4017" t="s">
        <v>3582</v>
      </c>
      <c r="E4017" t="s">
        <v>45</v>
      </c>
      <c r="F4017" t="s">
        <v>1272</v>
      </c>
      <c r="G4017">
        <v>40</v>
      </c>
    </row>
    <row r="4018" spans="2:7">
      <c r="B4018" s="433">
        <v>100</v>
      </c>
      <c r="C4018" s="434" t="s">
        <v>4245</v>
      </c>
      <c r="D4018" t="s">
        <v>3583</v>
      </c>
      <c r="E4018" t="s">
        <v>3706</v>
      </c>
      <c r="F4018" t="s">
        <v>249</v>
      </c>
      <c r="G4018">
        <v>1776</v>
      </c>
    </row>
    <row r="4019" spans="2:7">
      <c r="B4019" s="433">
        <v>100</v>
      </c>
      <c r="C4019" s="434" t="s">
        <v>4245</v>
      </c>
      <c r="D4019" t="s">
        <v>3583</v>
      </c>
      <c r="E4019" t="s">
        <v>3706</v>
      </c>
      <c r="F4019" t="s">
        <v>48</v>
      </c>
      <c r="G4019">
        <v>0</v>
      </c>
    </row>
    <row r="4020" spans="2:7">
      <c r="B4020" s="433">
        <v>100</v>
      </c>
      <c r="C4020" s="434" t="s">
        <v>4245</v>
      </c>
      <c r="D4020" t="s">
        <v>3583</v>
      </c>
      <c r="E4020" t="s">
        <v>3706</v>
      </c>
      <c r="F4020" t="s">
        <v>49</v>
      </c>
      <c r="G4020">
        <v>3</v>
      </c>
    </row>
    <row r="4021" spans="2:7">
      <c r="B4021" s="433">
        <v>100</v>
      </c>
      <c r="C4021" s="434" t="s">
        <v>4245</v>
      </c>
      <c r="D4021" t="s">
        <v>3583</v>
      </c>
      <c r="E4021" t="s">
        <v>3706</v>
      </c>
      <c r="F4021" t="s">
        <v>50</v>
      </c>
      <c r="G4021">
        <v>1</v>
      </c>
    </row>
    <row r="4022" spans="2:7">
      <c r="B4022" s="433">
        <v>100</v>
      </c>
      <c r="C4022" s="434" t="s">
        <v>4245</v>
      </c>
      <c r="D4022" t="s">
        <v>3583</v>
      </c>
      <c r="E4022" t="s">
        <v>3706</v>
      </c>
      <c r="F4022" t="s">
        <v>51</v>
      </c>
      <c r="G4022">
        <v>1</v>
      </c>
    </row>
    <row r="4023" spans="2:7">
      <c r="B4023" s="433">
        <v>100</v>
      </c>
      <c r="C4023" s="434" t="s">
        <v>4245</v>
      </c>
      <c r="D4023" t="s">
        <v>3583</v>
      </c>
      <c r="E4023" t="s">
        <v>3706</v>
      </c>
      <c r="F4023" t="s">
        <v>52</v>
      </c>
      <c r="G4023">
        <v>11</v>
      </c>
    </row>
    <row r="4024" spans="2:7">
      <c r="B4024" s="433">
        <v>100</v>
      </c>
      <c r="C4024" s="434" t="s">
        <v>4245</v>
      </c>
      <c r="D4024" t="s">
        <v>3583</v>
      </c>
      <c r="E4024" t="s">
        <v>3706</v>
      </c>
      <c r="F4024" t="s">
        <v>1272</v>
      </c>
      <c r="G4024">
        <v>155</v>
      </c>
    </row>
    <row r="4025" spans="2:7">
      <c r="B4025" s="433">
        <v>100</v>
      </c>
      <c r="C4025" s="434" t="s">
        <v>4245</v>
      </c>
      <c r="D4025" t="s">
        <v>3583</v>
      </c>
      <c r="E4025" t="s">
        <v>1280</v>
      </c>
      <c r="F4025" t="s">
        <v>249</v>
      </c>
      <c r="G4025">
        <v>0</v>
      </c>
    </row>
    <row r="4026" spans="2:7">
      <c r="B4026" s="433">
        <v>100</v>
      </c>
      <c r="C4026" s="434" t="s">
        <v>4245</v>
      </c>
      <c r="D4026" t="s">
        <v>3583</v>
      </c>
      <c r="E4026" t="s">
        <v>1280</v>
      </c>
      <c r="F4026" t="s">
        <v>48</v>
      </c>
      <c r="G4026">
        <v>640</v>
      </c>
    </row>
    <row r="4027" spans="2:7">
      <c r="B4027" s="433">
        <v>100</v>
      </c>
      <c r="C4027" s="434" t="s">
        <v>4245</v>
      </c>
      <c r="D4027" t="s">
        <v>3583</v>
      </c>
      <c r="E4027" t="s">
        <v>1280</v>
      </c>
      <c r="F4027" t="s">
        <v>49</v>
      </c>
      <c r="G4027">
        <v>1837</v>
      </c>
    </row>
    <row r="4028" spans="2:7">
      <c r="B4028" s="433">
        <v>100</v>
      </c>
      <c r="C4028" s="434" t="s">
        <v>4245</v>
      </c>
      <c r="D4028" t="s">
        <v>3583</v>
      </c>
      <c r="E4028" t="s">
        <v>1280</v>
      </c>
      <c r="F4028" t="s">
        <v>50</v>
      </c>
      <c r="G4028">
        <v>1491</v>
      </c>
    </row>
    <row r="4029" spans="2:7">
      <c r="B4029" s="433">
        <v>100</v>
      </c>
      <c r="C4029" s="434" t="s">
        <v>4245</v>
      </c>
      <c r="D4029" t="s">
        <v>3583</v>
      </c>
      <c r="E4029" t="s">
        <v>1280</v>
      </c>
      <c r="F4029" t="s">
        <v>51</v>
      </c>
      <c r="G4029">
        <v>665</v>
      </c>
    </row>
    <row r="4030" spans="2:7">
      <c r="B4030" s="433">
        <v>100</v>
      </c>
      <c r="C4030" s="434" t="s">
        <v>4245</v>
      </c>
      <c r="D4030" t="s">
        <v>3583</v>
      </c>
      <c r="E4030" t="s">
        <v>1280</v>
      </c>
      <c r="F4030" t="s">
        <v>52</v>
      </c>
      <c r="G4030">
        <v>1254</v>
      </c>
    </row>
    <row r="4031" spans="2:7">
      <c r="B4031" s="433">
        <v>100</v>
      </c>
      <c r="C4031" s="434" t="s">
        <v>4245</v>
      </c>
      <c r="D4031" t="s">
        <v>3583</v>
      </c>
      <c r="E4031" t="s">
        <v>1280</v>
      </c>
      <c r="F4031" t="s">
        <v>1272</v>
      </c>
      <c r="G4031">
        <v>1065</v>
      </c>
    </row>
    <row r="4032" spans="2:7">
      <c r="B4032" s="433">
        <v>100</v>
      </c>
      <c r="C4032" s="434" t="s">
        <v>4245</v>
      </c>
      <c r="D4032" t="s">
        <v>3583</v>
      </c>
      <c r="E4032" t="s">
        <v>1281</v>
      </c>
      <c r="F4032" t="s">
        <v>249</v>
      </c>
      <c r="G4032">
        <v>0</v>
      </c>
    </row>
    <row r="4033" spans="2:7">
      <c r="B4033" s="433">
        <v>100</v>
      </c>
      <c r="C4033" s="434" t="s">
        <v>4245</v>
      </c>
      <c r="D4033" t="s">
        <v>3583</v>
      </c>
      <c r="E4033" t="s">
        <v>1281</v>
      </c>
      <c r="F4033" t="s">
        <v>48</v>
      </c>
      <c r="G4033">
        <v>42</v>
      </c>
    </row>
    <row r="4034" spans="2:7">
      <c r="B4034" s="433">
        <v>100</v>
      </c>
      <c r="C4034" s="434" t="s">
        <v>4245</v>
      </c>
      <c r="D4034" t="s">
        <v>3583</v>
      </c>
      <c r="E4034" t="s">
        <v>1281</v>
      </c>
      <c r="F4034" t="s">
        <v>49</v>
      </c>
      <c r="G4034">
        <v>119</v>
      </c>
    </row>
    <row r="4035" spans="2:7">
      <c r="B4035" s="433">
        <v>100</v>
      </c>
      <c r="C4035" s="434" t="s">
        <v>4245</v>
      </c>
      <c r="D4035" t="s">
        <v>3583</v>
      </c>
      <c r="E4035" t="s">
        <v>1281</v>
      </c>
      <c r="F4035" t="s">
        <v>50</v>
      </c>
      <c r="G4035">
        <v>101</v>
      </c>
    </row>
    <row r="4036" spans="2:7">
      <c r="B4036" s="433">
        <v>100</v>
      </c>
      <c r="C4036" s="434" t="s">
        <v>4245</v>
      </c>
      <c r="D4036" t="s">
        <v>3583</v>
      </c>
      <c r="E4036" t="s">
        <v>1281</v>
      </c>
      <c r="F4036" t="s">
        <v>51</v>
      </c>
      <c r="G4036">
        <v>180</v>
      </c>
    </row>
    <row r="4037" spans="2:7">
      <c r="B4037" s="433">
        <v>100</v>
      </c>
      <c r="C4037" s="434" t="s">
        <v>4245</v>
      </c>
      <c r="D4037" t="s">
        <v>3583</v>
      </c>
      <c r="E4037" t="s">
        <v>1281</v>
      </c>
      <c r="F4037" t="s">
        <v>52</v>
      </c>
      <c r="G4037">
        <v>1888</v>
      </c>
    </row>
    <row r="4038" spans="2:7">
      <c r="B4038" s="433">
        <v>100</v>
      </c>
      <c r="C4038" s="434" t="s">
        <v>4245</v>
      </c>
      <c r="D4038" t="s">
        <v>3583</v>
      </c>
      <c r="E4038" t="s">
        <v>1281</v>
      </c>
      <c r="F4038" t="s">
        <v>1272</v>
      </c>
      <c r="G4038">
        <v>14175</v>
      </c>
    </row>
    <row r="4039" spans="2:7">
      <c r="B4039" s="433">
        <v>100</v>
      </c>
      <c r="C4039" s="434" t="s">
        <v>4245</v>
      </c>
      <c r="D4039" t="s">
        <v>3583</v>
      </c>
      <c r="E4039" t="s">
        <v>45</v>
      </c>
      <c r="F4039" t="s">
        <v>249</v>
      </c>
      <c r="G4039">
        <v>0</v>
      </c>
    </row>
    <row r="4040" spans="2:7">
      <c r="B4040" s="433">
        <v>100</v>
      </c>
      <c r="C4040" s="434" t="s">
        <v>4245</v>
      </c>
      <c r="D4040" t="s">
        <v>3583</v>
      </c>
      <c r="E4040" t="s">
        <v>45</v>
      </c>
      <c r="F4040" t="s">
        <v>48</v>
      </c>
      <c r="G4040">
        <v>40</v>
      </c>
    </row>
    <row r="4041" spans="2:7">
      <c r="B4041" s="433">
        <v>100</v>
      </c>
      <c r="C4041" s="434" t="s">
        <v>4245</v>
      </c>
      <c r="D4041" t="s">
        <v>3583</v>
      </c>
      <c r="E4041" t="s">
        <v>45</v>
      </c>
      <c r="F4041" t="s">
        <v>49</v>
      </c>
      <c r="G4041">
        <v>6</v>
      </c>
    </row>
    <row r="4042" spans="2:7">
      <c r="B4042" s="433">
        <v>100</v>
      </c>
      <c r="C4042" s="434" t="s">
        <v>4245</v>
      </c>
      <c r="D4042" t="s">
        <v>3583</v>
      </c>
      <c r="E4042" t="s">
        <v>45</v>
      </c>
      <c r="F4042" t="s">
        <v>50</v>
      </c>
      <c r="G4042">
        <v>2</v>
      </c>
    </row>
    <row r="4043" spans="2:7">
      <c r="B4043" s="433">
        <v>100</v>
      </c>
      <c r="C4043" s="434" t="s">
        <v>4245</v>
      </c>
      <c r="D4043" t="s">
        <v>3583</v>
      </c>
      <c r="E4043" t="s">
        <v>45</v>
      </c>
      <c r="F4043" t="s">
        <v>51</v>
      </c>
      <c r="G4043">
        <v>0</v>
      </c>
    </row>
    <row r="4044" spans="2:7">
      <c r="B4044" s="433">
        <v>100</v>
      </c>
      <c r="C4044" s="434" t="s">
        <v>4245</v>
      </c>
      <c r="D4044" t="s">
        <v>3583</v>
      </c>
      <c r="E4044" t="s">
        <v>45</v>
      </c>
      <c r="F4044" t="s">
        <v>52</v>
      </c>
      <c r="G4044">
        <v>13</v>
      </c>
    </row>
    <row r="4045" spans="2:7">
      <c r="B4045" s="433">
        <v>100</v>
      </c>
      <c r="C4045" s="434" t="s">
        <v>4245</v>
      </c>
      <c r="D4045" t="s">
        <v>3583</v>
      </c>
      <c r="E4045" t="s">
        <v>45</v>
      </c>
      <c r="F4045" t="s">
        <v>1272</v>
      </c>
      <c r="G4045">
        <v>50</v>
      </c>
    </row>
    <row r="4046" spans="2:7">
      <c r="B4046" s="433">
        <v>100</v>
      </c>
      <c r="C4046" s="434" t="s">
        <v>4245</v>
      </c>
      <c r="D4046" t="s">
        <v>3584</v>
      </c>
      <c r="E4046" t="s">
        <v>3706</v>
      </c>
      <c r="F4046" t="s">
        <v>249</v>
      </c>
      <c r="G4046">
        <v>373</v>
      </c>
    </row>
    <row r="4047" spans="2:7">
      <c r="B4047" s="433">
        <v>100</v>
      </c>
      <c r="C4047" s="434" t="s">
        <v>4245</v>
      </c>
      <c r="D4047" t="s">
        <v>3584</v>
      </c>
      <c r="E4047" t="s">
        <v>3706</v>
      </c>
      <c r="F4047" t="s">
        <v>48</v>
      </c>
      <c r="G4047">
        <v>0</v>
      </c>
    </row>
    <row r="4048" spans="2:7">
      <c r="B4048" s="433">
        <v>100</v>
      </c>
      <c r="C4048" s="434" t="s">
        <v>4245</v>
      </c>
      <c r="D4048" t="s">
        <v>3584</v>
      </c>
      <c r="E4048" t="s">
        <v>3706</v>
      </c>
      <c r="F4048" t="s">
        <v>49</v>
      </c>
      <c r="G4048">
        <v>0</v>
      </c>
    </row>
    <row r="4049" spans="2:7">
      <c r="B4049" s="433">
        <v>100</v>
      </c>
      <c r="C4049" s="434" t="s">
        <v>4245</v>
      </c>
      <c r="D4049" t="s">
        <v>3584</v>
      </c>
      <c r="E4049" t="s">
        <v>3706</v>
      </c>
      <c r="F4049" t="s">
        <v>50</v>
      </c>
      <c r="G4049">
        <v>1</v>
      </c>
    </row>
    <row r="4050" spans="2:7">
      <c r="B4050" s="433">
        <v>100</v>
      </c>
      <c r="C4050" s="434" t="s">
        <v>4245</v>
      </c>
      <c r="D4050" t="s">
        <v>3584</v>
      </c>
      <c r="E4050" t="s">
        <v>3706</v>
      </c>
      <c r="F4050" t="s">
        <v>51</v>
      </c>
      <c r="G4050">
        <v>0</v>
      </c>
    </row>
    <row r="4051" spans="2:7">
      <c r="B4051" s="433">
        <v>100</v>
      </c>
      <c r="C4051" s="434" t="s">
        <v>4245</v>
      </c>
      <c r="D4051" t="s">
        <v>3584</v>
      </c>
      <c r="E4051" t="s">
        <v>3706</v>
      </c>
      <c r="F4051" t="s">
        <v>52</v>
      </c>
      <c r="G4051">
        <v>0</v>
      </c>
    </row>
    <row r="4052" spans="2:7">
      <c r="B4052" s="433">
        <v>100</v>
      </c>
      <c r="C4052" s="434" t="s">
        <v>4245</v>
      </c>
      <c r="D4052" t="s">
        <v>3584</v>
      </c>
      <c r="E4052" t="s">
        <v>3706</v>
      </c>
      <c r="F4052" t="s">
        <v>1272</v>
      </c>
      <c r="G4052">
        <v>1</v>
      </c>
    </row>
    <row r="4053" spans="2:7">
      <c r="B4053" s="433">
        <v>100</v>
      </c>
      <c r="C4053" s="434" t="s">
        <v>4245</v>
      </c>
      <c r="D4053" t="s">
        <v>3584</v>
      </c>
      <c r="E4053" t="s">
        <v>1280</v>
      </c>
      <c r="F4053" t="s">
        <v>249</v>
      </c>
      <c r="G4053">
        <v>0</v>
      </c>
    </row>
    <row r="4054" spans="2:7">
      <c r="B4054" s="433">
        <v>100</v>
      </c>
      <c r="C4054" s="434" t="s">
        <v>4245</v>
      </c>
      <c r="D4054" t="s">
        <v>3584</v>
      </c>
      <c r="E4054" t="s">
        <v>1280</v>
      </c>
      <c r="F4054" t="s">
        <v>48</v>
      </c>
      <c r="G4054">
        <v>156</v>
      </c>
    </row>
    <row r="4055" spans="2:7">
      <c r="B4055" s="433">
        <v>100</v>
      </c>
      <c r="C4055" s="434" t="s">
        <v>4245</v>
      </c>
      <c r="D4055" t="s">
        <v>3584</v>
      </c>
      <c r="E4055" t="s">
        <v>1280</v>
      </c>
      <c r="F4055" t="s">
        <v>49</v>
      </c>
      <c r="G4055">
        <v>390</v>
      </c>
    </row>
    <row r="4056" spans="2:7">
      <c r="B4056" s="433">
        <v>100</v>
      </c>
      <c r="C4056" s="434" t="s">
        <v>4245</v>
      </c>
      <c r="D4056" t="s">
        <v>3584</v>
      </c>
      <c r="E4056" t="s">
        <v>1280</v>
      </c>
      <c r="F4056" t="s">
        <v>50</v>
      </c>
      <c r="G4056">
        <v>353</v>
      </c>
    </row>
    <row r="4057" spans="2:7">
      <c r="B4057" s="433">
        <v>100</v>
      </c>
      <c r="C4057" s="434" t="s">
        <v>4245</v>
      </c>
      <c r="D4057" t="s">
        <v>3584</v>
      </c>
      <c r="E4057" t="s">
        <v>1280</v>
      </c>
      <c r="F4057" t="s">
        <v>51</v>
      </c>
      <c r="G4057">
        <v>152</v>
      </c>
    </row>
    <row r="4058" spans="2:7">
      <c r="B4058" s="433">
        <v>100</v>
      </c>
      <c r="C4058" s="434" t="s">
        <v>4245</v>
      </c>
      <c r="D4058" t="s">
        <v>3584</v>
      </c>
      <c r="E4058" t="s">
        <v>1280</v>
      </c>
      <c r="F4058" t="s">
        <v>52</v>
      </c>
      <c r="G4058">
        <v>298</v>
      </c>
    </row>
    <row r="4059" spans="2:7">
      <c r="B4059" s="433">
        <v>100</v>
      </c>
      <c r="C4059" s="434" t="s">
        <v>4245</v>
      </c>
      <c r="D4059" t="s">
        <v>3584</v>
      </c>
      <c r="E4059" t="s">
        <v>1280</v>
      </c>
      <c r="F4059" t="s">
        <v>1272</v>
      </c>
      <c r="G4059">
        <v>318</v>
      </c>
    </row>
    <row r="4060" spans="2:7">
      <c r="B4060" s="433">
        <v>100</v>
      </c>
      <c r="C4060" s="434" t="s">
        <v>4245</v>
      </c>
      <c r="D4060" t="s">
        <v>3584</v>
      </c>
      <c r="E4060" t="s">
        <v>1281</v>
      </c>
      <c r="F4060" t="s">
        <v>249</v>
      </c>
      <c r="G4060">
        <v>0</v>
      </c>
    </row>
    <row r="4061" spans="2:7">
      <c r="B4061" s="433">
        <v>100</v>
      </c>
      <c r="C4061" s="434" t="s">
        <v>4245</v>
      </c>
      <c r="D4061" t="s">
        <v>3584</v>
      </c>
      <c r="E4061" t="s">
        <v>1281</v>
      </c>
      <c r="F4061" t="s">
        <v>48</v>
      </c>
      <c r="G4061">
        <v>22</v>
      </c>
    </row>
    <row r="4062" spans="2:7">
      <c r="B4062" s="433">
        <v>100</v>
      </c>
      <c r="C4062" s="434" t="s">
        <v>4245</v>
      </c>
      <c r="D4062" t="s">
        <v>3584</v>
      </c>
      <c r="E4062" t="s">
        <v>1281</v>
      </c>
      <c r="F4062" t="s">
        <v>49</v>
      </c>
      <c r="G4062">
        <v>31</v>
      </c>
    </row>
    <row r="4063" spans="2:7">
      <c r="B4063" s="433">
        <v>100</v>
      </c>
      <c r="C4063" s="434" t="s">
        <v>4245</v>
      </c>
      <c r="D4063" t="s">
        <v>3584</v>
      </c>
      <c r="E4063" t="s">
        <v>1281</v>
      </c>
      <c r="F4063" t="s">
        <v>50</v>
      </c>
      <c r="G4063">
        <v>39</v>
      </c>
    </row>
    <row r="4064" spans="2:7">
      <c r="B4064" s="433">
        <v>100</v>
      </c>
      <c r="C4064" s="434" t="s">
        <v>4245</v>
      </c>
      <c r="D4064" t="s">
        <v>3584</v>
      </c>
      <c r="E4064" t="s">
        <v>1281</v>
      </c>
      <c r="F4064" t="s">
        <v>51</v>
      </c>
      <c r="G4064">
        <v>52</v>
      </c>
    </row>
    <row r="4065" spans="2:7">
      <c r="B4065" s="433">
        <v>100</v>
      </c>
      <c r="C4065" s="434" t="s">
        <v>4245</v>
      </c>
      <c r="D4065" t="s">
        <v>3584</v>
      </c>
      <c r="E4065" t="s">
        <v>1281</v>
      </c>
      <c r="F4065" t="s">
        <v>52</v>
      </c>
      <c r="G4065">
        <v>515</v>
      </c>
    </row>
    <row r="4066" spans="2:7">
      <c r="B4066" s="433">
        <v>100</v>
      </c>
      <c r="C4066" s="434" t="s">
        <v>4245</v>
      </c>
      <c r="D4066" t="s">
        <v>3584</v>
      </c>
      <c r="E4066" t="s">
        <v>1281</v>
      </c>
      <c r="F4066" t="s">
        <v>1272</v>
      </c>
      <c r="G4066">
        <v>3876</v>
      </c>
    </row>
    <row r="4067" spans="2:7">
      <c r="B4067" s="433">
        <v>100</v>
      </c>
      <c r="C4067" s="434" t="s">
        <v>4245</v>
      </c>
      <c r="D4067" t="s">
        <v>3584</v>
      </c>
      <c r="E4067" t="s">
        <v>45</v>
      </c>
      <c r="F4067" t="s">
        <v>249</v>
      </c>
      <c r="G4067">
        <v>0</v>
      </c>
    </row>
    <row r="4068" spans="2:7">
      <c r="B4068" s="433">
        <v>100</v>
      </c>
      <c r="C4068" s="434" t="s">
        <v>4245</v>
      </c>
      <c r="D4068" t="s">
        <v>3584</v>
      </c>
      <c r="E4068" t="s">
        <v>45</v>
      </c>
      <c r="F4068" t="s">
        <v>48</v>
      </c>
      <c r="G4068">
        <v>12</v>
      </c>
    </row>
    <row r="4069" spans="2:7">
      <c r="B4069" s="433">
        <v>100</v>
      </c>
      <c r="C4069" s="434" t="s">
        <v>4245</v>
      </c>
      <c r="D4069" t="s">
        <v>3584</v>
      </c>
      <c r="E4069" t="s">
        <v>45</v>
      </c>
      <c r="F4069" t="s">
        <v>49</v>
      </c>
      <c r="G4069">
        <v>4</v>
      </c>
    </row>
    <row r="4070" spans="2:7">
      <c r="B4070" s="433">
        <v>100</v>
      </c>
      <c r="C4070" s="434" t="s">
        <v>4245</v>
      </c>
      <c r="D4070" t="s">
        <v>3584</v>
      </c>
      <c r="E4070" t="s">
        <v>45</v>
      </c>
      <c r="F4070" t="s">
        <v>50</v>
      </c>
      <c r="G4070">
        <v>1</v>
      </c>
    </row>
    <row r="4071" spans="2:7">
      <c r="B4071" s="433">
        <v>100</v>
      </c>
      <c r="C4071" s="434" t="s">
        <v>4245</v>
      </c>
      <c r="D4071" t="s">
        <v>3584</v>
      </c>
      <c r="E4071" t="s">
        <v>45</v>
      </c>
      <c r="F4071" t="s">
        <v>51</v>
      </c>
      <c r="G4071">
        <v>0</v>
      </c>
    </row>
    <row r="4072" spans="2:7">
      <c r="B4072" s="433">
        <v>100</v>
      </c>
      <c r="C4072" s="434" t="s">
        <v>4245</v>
      </c>
      <c r="D4072" t="s">
        <v>3584</v>
      </c>
      <c r="E4072" t="s">
        <v>45</v>
      </c>
      <c r="F4072" t="s">
        <v>52</v>
      </c>
      <c r="G4072">
        <v>7</v>
      </c>
    </row>
    <row r="4073" spans="2:7">
      <c r="B4073" s="433">
        <v>100</v>
      </c>
      <c r="C4073" s="434" t="s">
        <v>4245</v>
      </c>
      <c r="D4073" t="s">
        <v>3584</v>
      </c>
      <c r="E4073" t="s">
        <v>45</v>
      </c>
      <c r="F4073" t="s">
        <v>1272</v>
      </c>
      <c r="G4073">
        <v>36</v>
      </c>
    </row>
    <row r="4074" spans="2:7">
      <c r="B4074" s="433">
        <v>100</v>
      </c>
      <c r="C4074" s="434" t="s">
        <v>4245</v>
      </c>
      <c r="D4074" t="s">
        <v>3585</v>
      </c>
      <c r="E4074" t="s">
        <v>3706</v>
      </c>
      <c r="F4074" t="s">
        <v>249</v>
      </c>
      <c r="G4074">
        <v>232021</v>
      </c>
    </row>
    <row r="4075" spans="2:7">
      <c r="B4075" s="433">
        <v>100</v>
      </c>
      <c r="C4075" s="434" t="s">
        <v>4245</v>
      </c>
      <c r="D4075" t="s">
        <v>3585</v>
      </c>
      <c r="E4075" t="s">
        <v>3706</v>
      </c>
      <c r="F4075" t="s">
        <v>48</v>
      </c>
      <c r="G4075">
        <v>66</v>
      </c>
    </row>
    <row r="4076" spans="2:7">
      <c r="B4076" s="433">
        <v>100</v>
      </c>
      <c r="C4076" s="434" t="s">
        <v>4245</v>
      </c>
      <c r="D4076" t="s">
        <v>3585</v>
      </c>
      <c r="E4076" t="s">
        <v>3706</v>
      </c>
      <c r="F4076" t="s">
        <v>49</v>
      </c>
      <c r="G4076">
        <v>361</v>
      </c>
    </row>
    <row r="4077" spans="2:7">
      <c r="B4077" s="433">
        <v>100</v>
      </c>
      <c r="C4077" s="434" t="s">
        <v>4245</v>
      </c>
      <c r="D4077" t="s">
        <v>3585</v>
      </c>
      <c r="E4077" t="s">
        <v>3706</v>
      </c>
      <c r="F4077" t="s">
        <v>50</v>
      </c>
      <c r="G4077">
        <v>628</v>
      </c>
    </row>
    <row r="4078" spans="2:7">
      <c r="B4078" s="433">
        <v>100</v>
      </c>
      <c r="C4078" s="434" t="s">
        <v>4245</v>
      </c>
      <c r="D4078" t="s">
        <v>3585</v>
      </c>
      <c r="E4078" t="s">
        <v>3706</v>
      </c>
      <c r="F4078" t="s">
        <v>51</v>
      </c>
      <c r="G4078">
        <v>499</v>
      </c>
    </row>
    <row r="4079" spans="2:7">
      <c r="B4079" s="433">
        <v>100</v>
      </c>
      <c r="C4079" s="434" t="s">
        <v>4245</v>
      </c>
      <c r="D4079" t="s">
        <v>3585</v>
      </c>
      <c r="E4079" t="s">
        <v>3706</v>
      </c>
      <c r="F4079" t="s">
        <v>52</v>
      </c>
      <c r="G4079">
        <v>1023</v>
      </c>
    </row>
    <row r="4080" spans="2:7">
      <c r="B4080" s="433">
        <v>100</v>
      </c>
      <c r="C4080" s="434" t="s">
        <v>4245</v>
      </c>
      <c r="D4080" t="s">
        <v>3585</v>
      </c>
      <c r="E4080" t="s">
        <v>3706</v>
      </c>
      <c r="F4080" t="s">
        <v>1272</v>
      </c>
      <c r="G4080">
        <v>4471</v>
      </c>
    </row>
    <row r="4081" spans="2:7">
      <c r="B4081" s="433">
        <v>100</v>
      </c>
      <c r="C4081" s="434" t="s">
        <v>4245</v>
      </c>
      <c r="D4081" t="s">
        <v>3585</v>
      </c>
      <c r="E4081" t="s">
        <v>1280</v>
      </c>
      <c r="F4081" t="s">
        <v>249</v>
      </c>
      <c r="G4081">
        <v>0</v>
      </c>
    </row>
    <row r="4082" spans="2:7">
      <c r="B4082" s="433">
        <v>100</v>
      </c>
      <c r="C4082" s="434" t="s">
        <v>4245</v>
      </c>
      <c r="D4082" t="s">
        <v>3585</v>
      </c>
      <c r="E4082" t="s">
        <v>1280</v>
      </c>
      <c r="F4082" t="s">
        <v>48</v>
      </c>
      <c r="G4082">
        <v>87065</v>
      </c>
    </row>
    <row r="4083" spans="2:7">
      <c r="B4083" s="433">
        <v>100</v>
      </c>
      <c r="C4083" s="434" t="s">
        <v>4245</v>
      </c>
      <c r="D4083" t="s">
        <v>3585</v>
      </c>
      <c r="E4083" t="s">
        <v>1280</v>
      </c>
      <c r="F4083" t="s">
        <v>49</v>
      </c>
      <c r="G4083">
        <v>259779</v>
      </c>
    </row>
    <row r="4084" spans="2:7">
      <c r="B4084" s="433">
        <v>100</v>
      </c>
      <c r="C4084" s="434" t="s">
        <v>4245</v>
      </c>
      <c r="D4084" t="s">
        <v>3585</v>
      </c>
      <c r="E4084" t="s">
        <v>1280</v>
      </c>
      <c r="F4084" t="s">
        <v>50</v>
      </c>
      <c r="G4084">
        <v>212223</v>
      </c>
    </row>
    <row r="4085" spans="2:7">
      <c r="B4085" s="433">
        <v>100</v>
      </c>
      <c r="C4085" s="434" t="s">
        <v>4245</v>
      </c>
      <c r="D4085" t="s">
        <v>3585</v>
      </c>
      <c r="E4085" t="s">
        <v>1280</v>
      </c>
      <c r="F4085" t="s">
        <v>51</v>
      </c>
      <c r="G4085">
        <v>85649</v>
      </c>
    </row>
    <row r="4086" spans="2:7">
      <c r="B4086" s="433">
        <v>100</v>
      </c>
      <c r="C4086" s="434" t="s">
        <v>4245</v>
      </c>
      <c r="D4086" t="s">
        <v>3585</v>
      </c>
      <c r="E4086" t="s">
        <v>1280</v>
      </c>
      <c r="F4086" t="s">
        <v>52</v>
      </c>
      <c r="G4086">
        <v>125448</v>
      </c>
    </row>
    <row r="4087" spans="2:7">
      <c r="B4087" s="433">
        <v>100</v>
      </c>
      <c r="C4087" s="434" t="s">
        <v>4245</v>
      </c>
      <c r="D4087" t="s">
        <v>3585</v>
      </c>
      <c r="E4087" t="s">
        <v>1280</v>
      </c>
      <c r="F4087" t="s">
        <v>1272</v>
      </c>
      <c r="G4087">
        <v>116522</v>
      </c>
    </row>
    <row r="4088" spans="2:7">
      <c r="B4088" s="433">
        <v>100</v>
      </c>
      <c r="C4088" s="434" t="s">
        <v>4245</v>
      </c>
      <c r="D4088" t="s">
        <v>3585</v>
      </c>
      <c r="E4088" t="s">
        <v>1281</v>
      </c>
      <c r="F4088" t="s">
        <v>249</v>
      </c>
      <c r="G4088">
        <v>0</v>
      </c>
    </row>
    <row r="4089" spans="2:7">
      <c r="B4089" s="433">
        <v>100</v>
      </c>
      <c r="C4089" s="434" t="s">
        <v>4245</v>
      </c>
      <c r="D4089" t="s">
        <v>3585</v>
      </c>
      <c r="E4089" t="s">
        <v>1281</v>
      </c>
      <c r="F4089" t="s">
        <v>48</v>
      </c>
      <c r="G4089">
        <v>11257</v>
      </c>
    </row>
    <row r="4090" spans="2:7">
      <c r="B4090" s="433">
        <v>100</v>
      </c>
      <c r="C4090" s="434" t="s">
        <v>4245</v>
      </c>
      <c r="D4090" t="s">
        <v>3585</v>
      </c>
      <c r="E4090" t="s">
        <v>1281</v>
      </c>
      <c r="F4090" t="s">
        <v>49</v>
      </c>
      <c r="G4090">
        <v>17123</v>
      </c>
    </row>
    <row r="4091" spans="2:7">
      <c r="B4091" s="433">
        <v>100</v>
      </c>
      <c r="C4091" s="434" t="s">
        <v>4245</v>
      </c>
      <c r="D4091" t="s">
        <v>3585</v>
      </c>
      <c r="E4091" t="s">
        <v>1281</v>
      </c>
      <c r="F4091" t="s">
        <v>50</v>
      </c>
      <c r="G4091">
        <v>23586</v>
      </c>
    </row>
    <row r="4092" spans="2:7">
      <c r="B4092" s="433">
        <v>100</v>
      </c>
      <c r="C4092" s="434" t="s">
        <v>4245</v>
      </c>
      <c r="D4092" t="s">
        <v>3585</v>
      </c>
      <c r="E4092" t="s">
        <v>1281</v>
      </c>
      <c r="F4092" t="s">
        <v>51</v>
      </c>
      <c r="G4092">
        <v>30834</v>
      </c>
    </row>
    <row r="4093" spans="2:7">
      <c r="B4093" s="433">
        <v>100</v>
      </c>
      <c r="C4093" s="434" t="s">
        <v>4245</v>
      </c>
      <c r="D4093" t="s">
        <v>3585</v>
      </c>
      <c r="E4093" t="s">
        <v>1281</v>
      </c>
      <c r="F4093" t="s">
        <v>52</v>
      </c>
      <c r="G4093">
        <v>253678</v>
      </c>
    </row>
    <row r="4094" spans="2:7">
      <c r="B4094" s="433">
        <v>100</v>
      </c>
      <c r="C4094" s="434" t="s">
        <v>4245</v>
      </c>
      <c r="D4094" t="s">
        <v>3585</v>
      </c>
      <c r="E4094" t="s">
        <v>1281</v>
      </c>
      <c r="F4094" t="s">
        <v>1272</v>
      </c>
      <c r="G4094">
        <v>1463479</v>
      </c>
    </row>
    <row r="4095" spans="2:7">
      <c r="B4095" s="433">
        <v>100</v>
      </c>
      <c r="C4095" s="434" t="s">
        <v>4245</v>
      </c>
      <c r="D4095" t="s">
        <v>3585</v>
      </c>
      <c r="E4095" t="s">
        <v>45</v>
      </c>
      <c r="F4095" t="s">
        <v>249</v>
      </c>
      <c r="G4095">
        <v>0</v>
      </c>
    </row>
    <row r="4096" spans="2:7">
      <c r="B4096" s="433">
        <v>100</v>
      </c>
      <c r="C4096" s="434" t="s">
        <v>4245</v>
      </c>
      <c r="D4096" t="s">
        <v>3585</v>
      </c>
      <c r="E4096" t="s">
        <v>45</v>
      </c>
      <c r="F4096" t="s">
        <v>48</v>
      </c>
      <c r="G4096">
        <v>6545</v>
      </c>
    </row>
    <row r="4097" spans="2:7">
      <c r="B4097" s="433">
        <v>100</v>
      </c>
      <c r="C4097" s="434" t="s">
        <v>4245</v>
      </c>
      <c r="D4097" t="s">
        <v>3585</v>
      </c>
      <c r="E4097" t="s">
        <v>45</v>
      </c>
      <c r="F4097" t="s">
        <v>49</v>
      </c>
      <c r="G4097">
        <v>2003</v>
      </c>
    </row>
    <row r="4098" spans="2:7">
      <c r="B4098" s="433">
        <v>100</v>
      </c>
      <c r="C4098" s="434" t="s">
        <v>4245</v>
      </c>
      <c r="D4098" t="s">
        <v>3585</v>
      </c>
      <c r="E4098" t="s">
        <v>45</v>
      </c>
      <c r="F4098" t="s">
        <v>50</v>
      </c>
      <c r="G4098">
        <v>1001</v>
      </c>
    </row>
    <row r="4099" spans="2:7">
      <c r="B4099" s="433">
        <v>100</v>
      </c>
      <c r="C4099" s="434" t="s">
        <v>4245</v>
      </c>
      <c r="D4099" t="s">
        <v>3585</v>
      </c>
      <c r="E4099" t="s">
        <v>45</v>
      </c>
      <c r="F4099" t="s">
        <v>51</v>
      </c>
      <c r="G4099">
        <v>518</v>
      </c>
    </row>
    <row r="4100" spans="2:7">
      <c r="B4100" s="433">
        <v>100</v>
      </c>
      <c r="C4100" s="434" t="s">
        <v>4245</v>
      </c>
      <c r="D4100" t="s">
        <v>3585</v>
      </c>
      <c r="E4100" t="s">
        <v>45</v>
      </c>
      <c r="F4100" t="s">
        <v>52</v>
      </c>
      <c r="G4100">
        <v>2824</v>
      </c>
    </row>
    <row r="4101" spans="2:7">
      <c r="B4101" s="433">
        <v>100</v>
      </c>
      <c r="C4101" s="434" t="s">
        <v>4245</v>
      </c>
      <c r="D4101" t="s">
        <v>3585</v>
      </c>
      <c r="E4101" t="s">
        <v>45</v>
      </c>
      <c r="F4101" t="s">
        <v>1272</v>
      </c>
      <c r="G4101">
        <v>11469</v>
      </c>
    </row>
    <row r="4102" spans="2:7">
      <c r="B4102" s="433">
        <v>100</v>
      </c>
      <c r="C4102" s="434" t="s">
        <v>4245</v>
      </c>
      <c r="D4102" t="s">
        <v>3586</v>
      </c>
      <c r="E4102" t="s">
        <v>3706</v>
      </c>
      <c r="F4102" t="s">
        <v>249</v>
      </c>
      <c r="G4102">
        <v>2561276</v>
      </c>
    </row>
    <row r="4103" spans="2:7">
      <c r="B4103" s="433">
        <v>100</v>
      </c>
      <c r="C4103" s="434" t="s">
        <v>4245</v>
      </c>
      <c r="D4103" t="s">
        <v>3586</v>
      </c>
      <c r="E4103" t="s">
        <v>3706</v>
      </c>
      <c r="F4103" t="s">
        <v>48</v>
      </c>
      <c r="G4103">
        <v>2445</v>
      </c>
    </row>
    <row r="4104" spans="2:7">
      <c r="B4104" s="433">
        <v>100</v>
      </c>
      <c r="C4104" s="434" t="s">
        <v>4245</v>
      </c>
      <c r="D4104" t="s">
        <v>3586</v>
      </c>
      <c r="E4104" t="s">
        <v>3706</v>
      </c>
      <c r="F4104" t="s">
        <v>49</v>
      </c>
      <c r="G4104">
        <v>11566</v>
      </c>
    </row>
    <row r="4105" spans="2:7">
      <c r="B4105" s="433">
        <v>100</v>
      </c>
      <c r="C4105" s="434" t="s">
        <v>4245</v>
      </c>
      <c r="D4105" t="s">
        <v>3586</v>
      </c>
      <c r="E4105" t="s">
        <v>3706</v>
      </c>
      <c r="F4105" t="s">
        <v>50</v>
      </c>
      <c r="G4105">
        <v>19668</v>
      </c>
    </row>
    <row r="4106" spans="2:7">
      <c r="B4106" s="433">
        <v>100</v>
      </c>
      <c r="C4106" s="434" t="s">
        <v>4245</v>
      </c>
      <c r="D4106" t="s">
        <v>3586</v>
      </c>
      <c r="E4106" t="s">
        <v>3706</v>
      </c>
      <c r="F4106" t="s">
        <v>51</v>
      </c>
      <c r="G4106">
        <v>10655</v>
      </c>
    </row>
    <row r="4107" spans="2:7">
      <c r="B4107" s="433">
        <v>100</v>
      </c>
      <c r="C4107" s="434" t="s">
        <v>4245</v>
      </c>
      <c r="D4107" t="s">
        <v>3586</v>
      </c>
      <c r="E4107" t="s">
        <v>3706</v>
      </c>
      <c r="F4107" t="s">
        <v>52</v>
      </c>
      <c r="G4107">
        <v>34055</v>
      </c>
    </row>
    <row r="4108" spans="2:7">
      <c r="B4108" s="433">
        <v>100</v>
      </c>
      <c r="C4108" s="434" t="s">
        <v>4245</v>
      </c>
      <c r="D4108" t="s">
        <v>3586</v>
      </c>
      <c r="E4108" t="s">
        <v>3706</v>
      </c>
      <c r="F4108" t="s">
        <v>1272</v>
      </c>
      <c r="G4108">
        <v>137006</v>
      </c>
    </row>
    <row r="4109" spans="2:7">
      <c r="B4109" s="433">
        <v>100</v>
      </c>
      <c r="C4109" s="434" t="s">
        <v>4245</v>
      </c>
      <c r="D4109" t="s">
        <v>3586</v>
      </c>
      <c r="E4109" t="s">
        <v>1280</v>
      </c>
      <c r="F4109" t="s">
        <v>249</v>
      </c>
      <c r="G4109">
        <v>0</v>
      </c>
    </row>
    <row r="4110" spans="2:7">
      <c r="B4110" s="433">
        <v>100</v>
      </c>
      <c r="C4110" s="434" t="s">
        <v>4245</v>
      </c>
      <c r="D4110" t="s">
        <v>3586</v>
      </c>
      <c r="E4110" t="s">
        <v>1280</v>
      </c>
      <c r="F4110" t="s">
        <v>48</v>
      </c>
      <c r="G4110">
        <v>953343</v>
      </c>
    </row>
    <row r="4111" spans="2:7">
      <c r="B4111" s="433">
        <v>100</v>
      </c>
      <c r="C4111" s="434" t="s">
        <v>4245</v>
      </c>
      <c r="D4111" t="s">
        <v>3586</v>
      </c>
      <c r="E4111" t="s">
        <v>1280</v>
      </c>
      <c r="F4111" t="s">
        <v>49</v>
      </c>
      <c r="G4111">
        <v>2758487</v>
      </c>
    </row>
    <row r="4112" spans="2:7">
      <c r="B4112" s="433">
        <v>100</v>
      </c>
      <c r="C4112" s="434" t="s">
        <v>4245</v>
      </c>
      <c r="D4112" t="s">
        <v>3586</v>
      </c>
      <c r="E4112" t="s">
        <v>1280</v>
      </c>
      <c r="F4112" t="s">
        <v>50</v>
      </c>
      <c r="G4112">
        <v>2236192</v>
      </c>
    </row>
    <row r="4113" spans="2:7">
      <c r="B4113" s="433">
        <v>100</v>
      </c>
      <c r="C4113" s="434" t="s">
        <v>4245</v>
      </c>
      <c r="D4113" t="s">
        <v>3586</v>
      </c>
      <c r="E4113" t="s">
        <v>1280</v>
      </c>
      <c r="F4113" t="s">
        <v>51</v>
      </c>
      <c r="G4113">
        <v>962062</v>
      </c>
    </row>
    <row r="4114" spans="2:7">
      <c r="B4114" s="433">
        <v>100</v>
      </c>
      <c r="C4114" s="434" t="s">
        <v>4245</v>
      </c>
      <c r="D4114" t="s">
        <v>3586</v>
      </c>
      <c r="E4114" t="s">
        <v>1280</v>
      </c>
      <c r="F4114" t="s">
        <v>52</v>
      </c>
      <c r="G4114">
        <v>1667891</v>
      </c>
    </row>
    <row r="4115" spans="2:7">
      <c r="B4115" s="433">
        <v>100</v>
      </c>
      <c r="C4115" s="434" t="s">
        <v>4245</v>
      </c>
      <c r="D4115" t="s">
        <v>3586</v>
      </c>
      <c r="E4115" t="s">
        <v>1280</v>
      </c>
      <c r="F4115" t="s">
        <v>1272</v>
      </c>
      <c r="G4115">
        <v>1323313</v>
      </c>
    </row>
    <row r="4116" spans="2:7">
      <c r="B4116" s="433">
        <v>100</v>
      </c>
      <c r="C4116" s="434" t="s">
        <v>4245</v>
      </c>
      <c r="D4116" t="s">
        <v>3586</v>
      </c>
      <c r="E4116" t="s">
        <v>1281</v>
      </c>
      <c r="F4116" t="s">
        <v>249</v>
      </c>
      <c r="G4116">
        <v>0</v>
      </c>
    </row>
    <row r="4117" spans="2:7">
      <c r="B4117" s="433">
        <v>100</v>
      </c>
      <c r="C4117" s="434" t="s">
        <v>4245</v>
      </c>
      <c r="D4117" t="s">
        <v>3586</v>
      </c>
      <c r="E4117" t="s">
        <v>1281</v>
      </c>
      <c r="F4117" t="s">
        <v>48</v>
      </c>
      <c r="G4117">
        <v>95738</v>
      </c>
    </row>
    <row r="4118" spans="2:7">
      <c r="B4118" s="433">
        <v>100</v>
      </c>
      <c r="C4118" s="434" t="s">
        <v>4245</v>
      </c>
      <c r="D4118" t="s">
        <v>3586</v>
      </c>
      <c r="E4118" t="s">
        <v>1281</v>
      </c>
      <c r="F4118" t="s">
        <v>49</v>
      </c>
      <c r="G4118">
        <v>155163</v>
      </c>
    </row>
    <row r="4119" spans="2:7">
      <c r="B4119" s="433">
        <v>100</v>
      </c>
      <c r="C4119" s="434" t="s">
        <v>4245</v>
      </c>
      <c r="D4119" t="s">
        <v>3586</v>
      </c>
      <c r="E4119" t="s">
        <v>1281</v>
      </c>
      <c r="F4119" t="s">
        <v>50</v>
      </c>
      <c r="G4119">
        <v>221219</v>
      </c>
    </row>
    <row r="4120" spans="2:7">
      <c r="B4120" s="433">
        <v>100</v>
      </c>
      <c r="C4120" s="434" t="s">
        <v>4245</v>
      </c>
      <c r="D4120" t="s">
        <v>3586</v>
      </c>
      <c r="E4120" t="s">
        <v>1281</v>
      </c>
      <c r="F4120" t="s">
        <v>51</v>
      </c>
      <c r="G4120">
        <v>320853</v>
      </c>
    </row>
    <row r="4121" spans="2:7">
      <c r="B4121" s="433">
        <v>100</v>
      </c>
      <c r="C4121" s="434" t="s">
        <v>4245</v>
      </c>
      <c r="D4121" t="s">
        <v>3586</v>
      </c>
      <c r="E4121" t="s">
        <v>1281</v>
      </c>
      <c r="F4121" t="s">
        <v>52</v>
      </c>
      <c r="G4121">
        <v>3047128</v>
      </c>
    </row>
    <row r="4122" spans="2:7">
      <c r="B4122" s="433">
        <v>100</v>
      </c>
      <c r="C4122" s="434" t="s">
        <v>4245</v>
      </c>
      <c r="D4122" t="s">
        <v>3586</v>
      </c>
      <c r="E4122" t="s">
        <v>1281</v>
      </c>
      <c r="F4122" t="s">
        <v>1272</v>
      </c>
      <c r="G4122">
        <v>22071061</v>
      </c>
    </row>
    <row r="4123" spans="2:7">
      <c r="B4123" s="433">
        <v>100</v>
      </c>
      <c r="C4123" s="434" t="s">
        <v>4245</v>
      </c>
      <c r="D4123" t="s">
        <v>3586</v>
      </c>
      <c r="E4123" t="s">
        <v>45</v>
      </c>
      <c r="F4123" t="s">
        <v>249</v>
      </c>
      <c r="G4123">
        <v>0</v>
      </c>
    </row>
    <row r="4124" spans="2:7">
      <c r="B4124" s="433">
        <v>100</v>
      </c>
      <c r="C4124" s="434" t="s">
        <v>4245</v>
      </c>
      <c r="D4124" t="s">
        <v>3586</v>
      </c>
      <c r="E4124" t="s">
        <v>45</v>
      </c>
      <c r="F4124" t="s">
        <v>48</v>
      </c>
      <c r="G4124">
        <v>45090</v>
      </c>
    </row>
    <row r="4125" spans="2:7">
      <c r="B4125" s="433">
        <v>100</v>
      </c>
      <c r="C4125" s="434" t="s">
        <v>4245</v>
      </c>
      <c r="D4125" t="s">
        <v>3586</v>
      </c>
      <c r="E4125" t="s">
        <v>45</v>
      </c>
      <c r="F4125" t="s">
        <v>49</v>
      </c>
      <c r="G4125">
        <v>3992</v>
      </c>
    </row>
    <row r="4126" spans="2:7">
      <c r="B4126" s="433">
        <v>100</v>
      </c>
      <c r="C4126" s="434" t="s">
        <v>4245</v>
      </c>
      <c r="D4126" t="s">
        <v>3586</v>
      </c>
      <c r="E4126" t="s">
        <v>45</v>
      </c>
      <c r="F4126" t="s">
        <v>50</v>
      </c>
      <c r="G4126">
        <v>2421</v>
      </c>
    </row>
    <row r="4127" spans="2:7">
      <c r="B4127" s="433">
        <v>100</v>
      </c>
      <c r="C4127" s="434" t="s">
        <v>4245</v>
      </c>
      <c r="D4127" t="s">
        <v>3586</v>
      </c>
      <c r="E4127" t="s">
        <v>45</v>
      </c>
      <c r="F4127" t="s">
        <v>51</v>
      </c>
      <c r="G4127">
        <v>1196</v>
      </c>
    </row>
    <row r="4128" spans="2:7">
      <c r="B4128" s="433">
        <v>100</v>
      </c>
      <c r="C4128" s="434" t="s">
        <v>4245</v>
      </c>
      <c r="D4128" t="s">
        <v>3586</v>
      </c>
      <c r="E4128" t="s">
        <v>45</v>
      </c>
      <c r="F4128" t="s">
        <v>52</v>
      </c>
      <c r="G4128">
        <v>6836</v>
      </c>
    </row>
    <row r="4129" spans="2:7">
      <c r="B4129" s="433">
        <v>100</v>
      </c>
      <c r="C4129" s="434" t="s">
        <v>4245</v>
      </c>
      <c r="D4129" t="s">
        <v>3586</v>
      </c>
      <c r="E4129" t="s">
        <v>45</v>
      </c>
      <c r="F4129" t="s">
        <v>1272</v>
      </c>
      <c r="G4129">
        <v>29685</v>
      </c>
    </row>
    <row r="4130" spans="2:7">
      <c r="B4130" s="433">
        <v>100</v>
      </c>
      <c r="C4130" s="434" t="s">
        <v>4245</v>
      </c>
      <c r="D4130" t="s">
        <v>45</v>
      </c>
      <c r="E4130" t="s">
        <v>3706</v>
      </c>
      <c r="F4130" t="s">
        <v>249</v>
      </c>
      <c r="G4130">
        <v>36040</v>
      </c>
    </row>
    <row r="4131" spans="2:7">
      <c r="B4131" s="433">
        <v>100</v>
      </c>
      <c r="C4131" s="434" t="s">
        <v>4245</v>
      </c>
      <c r="D4131" t="s">
        <v>45</v>
      </c>
      <c r="E4131" t="s">
        <v>3706</v>
      </c>
      <c r="F4131" t="s">
        <v>48</v>
      </c>
      <c r="G4131">
        <v>202</v>
      </c>
    </row>
    <row r="4132" spans="2:7">
      <c r="B4132" s="433">
        <v>100</v>
      </c>
      <c r="C4132" s="434" t="s">
        <v>4245</v>
      </c>
      <c r="D4132" t="s">
        <v>45</v>
      </c>
      <c r="E4132" t="s">
        <v>3706</v>
      </c>
      <c r="F4132" t="s">
        <v>49</v>
      </c>
      <c r="G4132">
        <v>821</v>
      </c>
    </row>
    <row r="4133" spans="2:7">
      <c r="B4133" s="433">
        <v>100</v>
      </c>
      <c r="C4133" s="434" t="s">
        <v>4245</v>
      </c>
      <c r="D4133" t="s">
        <v>45</v>
      </c>
      <c r="E4133" t="s">
        <v>3706</v>
      </c>
      <c r="F4133" t="s">
        <v>50</v>
      </c>
      <c r="G4133">
        <v>953</v>
      </c>
    </row>
    <row r="4134" spans="2:7">
      <c r="B4134" s="433">
        <v>100</v>
      </c>
      <c r="C4134" s="434" t="s">
        <v>4245</v>
      </c>
      <c r="D4134" t="s">
        <v>45</v>
      </c>
      <c r="E4134" t="s">
        <v>3706</v>
      </c>
      <c r="F4134" t="s">
        <v>51</v>
      </c>
      <c r="G4134">
        <v>766</v>
      </c>
    </row>
    <row r="4135" spans="2:7">
      <c r="B4135" s="433">
        <v>100</v>
      </c>
      <c r="C4135" s="434" t="s">
        <v>4245</v>
      </c>
      <c r="D4135" t="s">
        <v>45</v>
      </c>
      <c r="E4135" t="s">
        <v>3706</v>
      </c>
      <c r="F4135" t="s">
        <v>52</v>
      </c>
      <c r="G4135">
        <v>52742</v>
      </c>
    </row>
    <row r="4136" spans="2:7">
      <c r="B4136" s="433">
        <v>100</v>
      </c>
      <c r="C4136" s="434" t="s">
        <v>4245</v>
      </c>
      <c r="D4136" t="s">
        <v>45</v>
      </c>
      <c r="E4136" t="s">
        <v>3706</v>
      </c>
      <c r="F4136" t="s">
        <v>1272</v>
      </c>
      <c r="G4136">
        <v>17965</v>
      </c>
    </row>
    <row r="4137" spans="2:7">
      <c r="B4137" s="433">
        <v>100</v>
      </c>
      <c r="C4137" s="434" t="s">
        <v>4245</v>
      </c>
      <c r="D4137" t="s">
        <v>45</v>
      </c>
      <c r="E4137" t="s">
        <v>1280</v>
      </c>
      <c r="F4137" t="s">
        <v>249</v>
      </c>
      <c r="G4137">
        <v>0</v>
      </c>
    </row>
    <row r="4138" spans="2:7">
      <c r="B4138" s="433">
        <v>100</v>
      </c>
      <c r="C4138" s="434" t="s">
        <v>4245</v>
      </c>
      <c r="D4138" t="s">
        <v>45</v>
      </c>
      <c r="E4138" t="s">
        <v>1280</v>
      </c>
      <c r="F4138" t="s">
        <v>48</v>
      </c>
      <c r="G4138">
        <v>2279</v>
      </c>
    </row>
    <row r="4139" spans="2:7">
      <c r="B4139" s="433">
        <v>100</v>
      </c>
      <c r="C4139" s="434" t="s">
        <v>4245</v>
      </c>
      <c r="D4139" t="s">
        <v>45</v>
      </c>
      <c r="E4139" t="s">
        <v>1280</v>
      </c>
      <c r="F4139" t="s">
        <v>49</v>
      </c>
      <c r="G4139">
        <v>8250</v>
      </c>
    </row>
    <row r="4140" spans="2:7">
      <c r="B4140" s="433">
        <v>100</v>
      </c>
      <c r="C4140" s="434" t="s">
        <v>4245</v>
      </c>
      <c r="D4140" t="s">
        <v>45</v>
      </c>
      <c r="E4140" t="s">
        <v>1280</v>
      </c>
      <c r="F4140" t="s">
        <v>50</v>
      </c>
      <c r="G4140">
        <v>6517</v>
      </c>
    </row>
    <row r="4141" spans="2:7">
      <c r="B4141" s="433">
        <v>100</v>
      </c>
      <c r="C4141" s="434" t="s">
        <v>4245</v>
      </c>
      <c r="D4141" t="s">
        <v>45</v>
      </c>
      <c r="E4141" t="s">
        <v>1280</v>
      </c>
      <c r="F4141" t="s">
        <v>51</v>
      </c>
      <c r="G4141">
        <v>2568</v>
      </c>
    </row>
    <row r="4142" spans="2:7">
      <c r="B4142" s="433">
        <v>100</v>
      </c>
      <c r="C4142" s="434" t="s">
        <v>4245</v>
      </c>
      <c r="D4142" t="s">
        <v>45</v>
      </c>
      <c r="E4142" t="s">
        <v>1280</v>
      </c>
      <c r="F4142" t="s">
        <v>52</v>
      </c>
      <c r="G4142">
        <v>3834</v>
      </c>
    </row>
    <row r="4143" spans="2:7">
      <c r="B4143" s="433">
        <v>100</v>
      </c>
      <c r="C4143" s="434" t="s">
        <v>4245</v>
      </c>
      <c r="D4143" t="s">
        <v>45</v>
      </c>
      <c r="E4143" t="s">
        <v>1280</v>
      </c>
      <c r="F4143" t="s">
        <v>1272</v>
      </c>
      <c r="G4143">
        <v>4272</v>
      </c>
    </row>
    <row r="4144" spans="2:7">
      <c r="B4144" s="433">
        <v>100</v>
      </c>
      <c r="C4144" s="434" t="s">
        <v>4245</v>
      </c>
      <c r="D4144" t="s">
        <v>45</v>
      </c>
      <c r="E4144" t="s">
        <v>1281</v>
      </c>
      <c r="F4144" t="s">
        <v>249</v>
      </c>
      <c r="G4144">
        <v>0</v>
      </c>
    </row>
    <row r="4145" spans="2:7">
      <c r="B4145" s="433">
        <v>100</v>
      </c>
      <c r="C4145" s="434" t="s">
        <v>4245</v>
      </c>
      <c r="D4145" t="s">
        <v>45</v>
      </c>
      <c r="E4145" t="s">
        <v>1281</v>
      </c>
      <c r="F4145" t="s">
        <v>48</v>
      </c>
      <c r="G4145">
        <v>830</v>
      </c>
    </row>
    <row r="4146" spans="2:7">
      <c r="B4146" s="433">
        <v>100</v>
      </c>
      <c r="C4146" s="434" t="s">
        <v>4245</v>
      </c>
      <c r="D4146" t="s">
        <v>45</v>
      </c>
      <c r="E4146" t="s">
        <v>1281</v>
      </c>
      <c r="F4146" t="s">
        <v>49</v>
      </c>
      <c r="G4146">
        <v>1483</v>
      </c>
    </row>
    <row r="4147" spans="2:7">
      <c r="B4147" s="433">
        <v>100</v>
      </c>
      <c r="C4147" s="434" t="s">
        <v>4245</v>
      </c>
      <c r="D4147" t="s">
        <v>45</v>
      </c>
      <c r="E4147" t="s">
        <v>1281</v>
      </c>
      <c r="F4147" t="s">
        <v>50</v>
      </c>
      <c r="G4147">
        <v>1783</v>
      </c>
    </row>
    <row r="4148" spans="2:7">
      <c r="B4148" s="433">
        <v>100</v>
      </c>
      <c r="C4148" s="434" t="s">
        <v>4245</v>
      </c>
      <c r="D4148" t="s">
        <v>45</v>
      </c>
      <c r="E4148" t="s">
        <v>1281</v>
      </c>
      <c r="F4148" t="s">
        <v>51</v>
      </c>
      <c r="G4148">
        <v>1088</v>
      </c>
    </row>
    <row r="4149" spans="2:7">
      <c r="B4149" s="433">
        <v>100</v>
      </c>
      <c r="C4149" s="434" t="s">
        <v>4245</v>
      </c>
      <c r="D4149" t="s">
        <v>45</v>
      </c>
      <c r="E4149" t="s">
        <v>1281</v>
      </c>
      <c r="F4149" t="s">
        <v>52</v>
      </c>
      <c r="G4149">
        <v>7360</v>
      </c>
    </row>
    <row r="4150" spans="2:7">
      <c r="B4150" s="433">
        <v>100</v>
      </c>
      <c r="C4150" s="434" t="s">
        <v>4245</v>
      </c>
      <c r="D4150" t="s">
        <v>45</v>
      </c>
      <c r="E4150" t="s">
        <v>1281</v>
      </c>
      <c r="F4150" t="s">
        <v>1272</v>
      </c>
      <c r="G4150">
        <v>44811</v>
      </c>
    </row>
    <row r="4151" spans="2:7">
      <c r="B4151" s="433">
        <v>100</v>
      </c>
      <c r="C4151" s="434" t="s">
        <v>4245</v>
      </c>
      <c r="D4151" t="s">
        <v>45</v>
      </c>
      <c r="E4151" t="s">
        <v>45</v>
      </c>
      <c r="F4151" t="s">
        <v>249</v>
      </c>
      <c r="G4151">
        <v>0</v>
      </c>
    </row>
    <row r="4152" spans="2:7">
      <c r="B4152" s="433">
        <v>100</v>
      </c>
      <c r="C4152" s="434" t="s">
        <v>4245</v>
      </c>
      <c r="D4152" t="s">
        <v>45</v>
      </c>
      <c r="E4152" t="s">
        <v>45</v>
      </c>
      <c r="F4152" t="s">
        <v>48</v>
      </c>
      <c r="G4152">
        <v>8925</v>
      </c>
    </row>
    <row r="4153" spans="2:7">
      <c r="B4153" s="433">
        <v>100</v>
      </c>
      <c r="C4153" s="434" t="s">
        <v>4245</v>
      </c>
      <c r="D4153" t="s">
        <v>45</v>
      </c>
      <c r="E4153" t="s">
        <v>45</v>
      </c>
      <c r="F4153" t="s">
        <v>49</v>
      </c>
      <c r="G4153">
        <v>22029</v>
      </c>
    </row>
    <row r="4154" spans="2:7">
      <c r="B4154" s="433">
        <v>100</v>
      </c>
      <c r="C4154" s="434" t="s">
        <v>4245</v>
      </c>
      <c r="D4154" t="s">
        <v>45</v>
      </c>
      <c r="E4154" t="s">
        <v>45</v>
      </c>
      <c r="F4154" t="s">
        <v>50</v>
      </c>
      <c r="G4154">
        <v>18859</v>
      </c>
    </row>
    <row r="4155" spans="2:7">
      <c r="B4155" s="433">
        <v>100</v>
      </c>
      <c r="C4155" s="434" t="s">
        <v>4245</v>
      </c>
      <c r="D4155" t="s">
        <v>45</v>
      </c>
      <c r="E4155" t="s">
        <v>45</v>
      </c>
      <c r="F4155" t="s">
        <v>51</v>
      </c>
      <c r="G4155">
        <v>11183</v>
      </c>
    </row>
    <row r="4156" spans="2:7">
      <c r="B4156" s="433">
        <v>100</v>
      </c>
      <c r="C4156" s="434" t="s">
        <v>4245</v>
      </c>
      <c r="D4156" t="s">
        <v>45</v>
      </c>
      <c r="E4156" t="s">
        <v>45</v>
      </c>
      <c r="F4156" t="s">
        <v>52</v>
      </c>
      <c r="G4156">
        <v>65113</v>
      </c>
    </row>
    <row r="4157" spans="2:7">
      <c r="B4157" s="433">
        <v>100</v>
      </c>
      <c r="C4157" s="434" t="s">
        <v>4245</v>
      </c>
      <c r="D4157" t="s">
        <v>45</v>
      </c>
      <c r="E4157" t="s">
        <v>45</v>
      </c>
      <c r="F4157" t="s">
        <v>1272</v>
      </c>
      <c r="G4157">
        <v>274913</v>
      </c>
    </row>
    <row r="4158" spans="2:7">
      <c r="C4158" s="435" t="s">
        <v>4250</v>
      </c>
      <c r="G4158" s="82">
        <v>44164417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C000"/>
  </sheetPr>
  <dimension ref="A1:G295"/>
  <sheetViews>
    <sheetView topLeftCell="A256" workbookViewId="0">
      <selection activeCell="E272" sqref="E272"/>
    </sheetView>
  </sheetViews>
  <sheetFormatPr baseColWidth="10" defaultRowHeight="14.5"/>
  <sheetData>
    <row r="1" spans="1:7">
      <c r="A1" s="51" t="s">
        <v>123</v>
      </c>
      <c r="B1" s="51" t="s">
        <v>170</v>
      </c>
      <c r="C1" s="51" t="s">
        <v>1282</v>
      </c>
      <c r="D1" s="51" t="s">
        <v>248</v>
      </c>
      <c r="E1" s="51" t="s">
        <v>171</v>
      </c>
      <c r="F1" s="51" t="s">
        <v>37</v>
      </c>
    </row>
    <row r="2" spans="1:7">
      <c r="A2" s="51">
        <v>5</v>
      </c>
      <c r="B2" s="51" t="s">
        <v>107</v>
      </c>
      <c r="C2" s="51" t="s">
        <v>3706</v>
      </c>
      <c r="D2" s="51" t="s">
        <v>63</v>
      </c>
      <c r="E2" s="51">
        <v>42540</v>
      </c>
      <c r="F2" s="51">
        <v>108224</v>
      </c>
      <c r="G2" s="82">
        <v>2982224</v>
      </c>
    </row>
    <row r="3" spans="1:7">
      <c r="A3" s="51">
        <v>5</v>
      </c>
      <c r="B3" s="51" t="s">
        <v>107</v>
      </c>
      <c r="C3" s="51" t="s">
        <v>3706</v>
      </c>
      <c r="D3" s="51" t="s">
        <v>46</v>
      </c>
      <c r="E3" s="51">
        <v>41168</v>
      </c>
      <c r="F3" s="51">
        <v>119796</v>
      </c>
    </row>
    <row r="4" spans="1:7">
      <c r="A4" s="51">
        <v>5</v>
      </c>
      <c r="B4" s="51" t="s">
        <v>107</v>
      </c>
      <c r="C4" s="51" t="s">
        <v>1280</v>
      </c>
      <c r="D4" s="51" t="s">
        <v>63</v>
      </c>
      <c r="E4" s="51">
        <v>100934</v>
      </c>
      <c r="F4" s="51">
        <v>108224</v>
      </c>
    </row>
    <row r="5" spans="1:7">
      <c r="A5" s="51">
        <v>5</v>
      </c>
      <c r="B5" s="51" t="s">
        <v>107</v>
      </c>
      <c r="C5" s="51" t="s">
        <v>1280</v>
      </c>
      <c r="D5" s="51" t="s">
        <v>46</v>
      </c>
      <c r="E5" s="51">
        <v>111598</v>
      </c>
      <c r="F5" s="51">
        <v>119796</v>
      </c>
    </row>
    <row r="6" spans="1:7">
      <c r="A6" s="51">
        <v>5</v>
      </c>
      <c r="B6" s="51" t="s">
        <v>107</v>
      </c>
      <c r="C6" s="51" t="s">
        <v>1281</v>
      </c>
      <c r="D6" s="51" t="s">
        <v>63</v>
      </c>
      <c r="E6" s="51">
        <v>7290</v>
      </c>
      <c r="F6" s="51">
        <v>108224</v>
      </c>
    </row>
    <row r="7" spans="1:7">
      <c r="A7" s="51">
        <v>5</v>
      </c>
      <c r="B7" s="51" t="s">
        <v>107</v>
      </c>
      <c r="C7" s="51" t="s">
        <v>1281</v>
      </c>
      <c r="D7" s="51" t="s">
        <v>46</v>
      </c>
      <c r="E7" s="51">
        <v>8198</v>
      </c>
      <c r="F7" s="51">
        <v>119796</v>
      </c>
    </row>
    <row r="8" spans="1:7">
      <c r="A8" s="51">
        <v>5</v>
      </c>
      <c r="B8" s="51" t="s">
        <v>107</v>
      </c>
      <c r="C8" s="51" t="s">
        <v>45</v>
      </c>
      <c r="D8" s="51" t="s">
        <v>63</v>
      </c>
      <c r="E8" s="51">
        <v>216</v>
      </c>
      <c r="F8" s="51">
        <v>108224</v>
      </c>
    </row>
    <row r="9" spans="1:7">
      <c r="A9" s="51">
        <v>5</v>
      </c>
      <c r="B9" s="51" t="s">
        <v>107</v>
      </c>
      <c r="C9" s="51" t="s">
        <v>45</v>
      </c>
      <c r="D9" s="51" t="s">
        <v>46</v>
      </c>
      <c r="E9" s="51">
        <v>168</v>
      </c>
      <c r="F9" s="51">
        <v>119796</v>
      </c>
    </row>
    <row r="10" spans="1:7">
      <c r="A10" s="51">
        <v>8</v>
      </c>
      <c r="B10" s="51" t="s">
        <v>173</v>
      </c>
      <c r="C10" s="51" t="s">
        <v>3706</v>
      </c>
      <c r="D10" s="51" t="s">
        <v>63</v>
      </c>
      <c r="E10" s="51">
        <v>17983</v>
      </c>
      <c r="F10" s="51">
        <v>51833</v>
      </c>
    </row>
    <row r="11" spans="1:7">
      <c r="A11" s="51">
        <v>8</v>
      </c>
      <c r="B11" s="51" t="s">
        <v>173</v>
      </c>
      <c r="C11" s="51" t="s">
        <v>3706</v>
      </c>
      <c r="D11" s="51" t="s">
        <v>46</v>
      </c>
      <c r="E11" s="51">
        <v>17079</v>
      </c>
      <c r="F11" s="51">
        <v>53096</v>
      </c>
    </row>
    <row r="12" spans="1:7">
      <c r="A12" s="51">
        <v>8</v>
      </c>
      <c r="B12" s="51" t="s">
        <v>173</v>
      </c>
      <c r="C12" s="51" t="s">
        <v>1280</v>
      </c>
      <c r="D12" s="51" t="s">
        <v>63</v>
      </c>
      <c r="E12" s="51">
        <v>47500</v>
      </c>
      <c r="F12" s="51">
        <v>51833</v>
      </c>
    </row>
    <row r="13" spans="1:7">
      <c r="A13" s="51">
        <v>8</v>
      </c>
      <c r="B13" s="51" t="s">
        <v>173</v>
      </c>
      <c r="C13" s="51" t="s">
        <v>1280</v>
      </c>
      <c r="D13" s="51" t="s">
        <v>46</v>
      </c>
      <c r="E13" s="51">
        <v>49440</v>
      </c>
      <c r="F13" s="51">
        <v>53096</v>
      </c>
    </row>
    <row r="14" spans="1:7">
      <c r="A14" s="51">
        <v>8</v>
      </c>
      <c r="B14" s="51" t="s">
        <v>173</v>
      </c>
      <c r="C14" s="51" t="s">
        <v>1281</v>
      </c>
      <c r="D14" s="51" t="s">
        <v>63</v>
      </c>
      <c r="E14" s="51">
        <v>4333</v>
      </c>
      <c r="F14" s="51">
        <v>51833</v>
      </c>
    </row>
    <row r="15" spans="1:7">
      <c r="A15" s="51">
        <v>8</v>
      </c>
      <c r="B15" s="51" t="s">
        <v>173</v>
      </c>
      <c r="C15" s="51" t="s">
        <v>1281</v>
      </c>
      <c r="D15" s="51" t="s">
        <v>46</v>
      </c>
      <c r="E15" s="51">
        <v>3656</v>
      </c>
      <c r="F15" s="51">
        <v>53096</v>
      </c>
    </row>
    <row r="16" spans="1:7">
      <c r="A16" s="51">
        <v>8</v>
      </c>
      <c r="B16" s="51" t="s">
        <v>173</v>
      </c>
      <c r="C16" s="51" t="s">
        <v>45</v>
      </c>
      <c r="D16" s="51" t="s">
        <v>63</v>
      </c>
      <c r="E16" s="51">
        <v>73</v>
      </c>
      <c r="F16" s="51">
        <v>51833</v>
      </c>
    </row>
    <row r="17" spans="1:6">
      <c r="A17" s="51">
        <v>8</v>
      </c>
      <c r="B17" s="51" t="s">
        <v>173</v>
      </c>
      <c r="C17" s="51" t="s">
        <v>45</v>
      </c>
      <c r="D17" s="51" t="s">
        <v>46</v>
      </c>
      <c r="E17" s="51">
        <v>78</v>
      </c>
      <c r="F17" s="51">
        <v>53096</v>
      </c>
    </row>
    <row r="18" spans="1:6">
      <c r="A18" s="51">
        <v>11</v>
      </c>
      <c r="B18" s="51" t="s">
        <v>174</v>
      </c>
      <c r="C18" s="51" t="s">
        <v>3706</v>
      </c>
      <c r="D18" s="51" t="s">
        <v>63</v>
      </c>
      <c r="E18" s="51">
        <v>6398</v>
      </c>
      <c r="F18" s="51">
        <v>26663</v>
      </c>
    </row>
    <row r="19" spans="1:6">
      <c r="A19" s="51">
        <v>11</v>
      </c>
      <c r="B19" s="51" t="s">
        <v>174</v>
      </c>
      <c r="C19" s="51" t="s">
        <v>3706</v>
      </c>
      <c r="D19" s="51" t="s">
        <v>46</v>
      </c>
      <c r="E19" s="51">
        <v>6110</v>
      </c>
      <c r="F19" s="51">
        <v>27506</v>
      </c>
    </row>
    <row r="20" spans="1:6">
      <c r="A20" s="51">
        <v>11</v>
      </c>
      <c r="B20" s="51" t="s">
        <v>174</v>
      </c>
      <c r="C20" s="51" t="s">
        <v>1280</v>
      </c>
      <c r="D20" s="51" t="s">
        <v>63</v>
      </c>
      <c r="E20" s="51">
        <v>26327</v>
      </c>
      <c r="F20" s="51">
        <v>26663</v>
      </c>
    </row>
    <row r="21" spans="1:6">
      <c r="A21" s="51">
        <v>11</v>
      </c>
      <c r="B21" s="51" t="s">
        <v>174</v>
      </c>
      <c r="C21" s="51" t="s">
        <v>1280</v>
      </c>
      <c r="D21" s="51" t="s">
        <v>46</v>
      </c>
      <c r="E21" s="51">
        <v>27088</v>
      </c>
      <c r="F21" s="51">
        <v>27506</v>
      </c>
    </row>
    <row r="22" spans="1:6">
      <c r="A22" s="51">
        <v>11</v>
      </c>
      <c r="B22" s="51" t="s">
        <v>174</v>
      </c>
      <c r="C22" s="51" t="s">
        <v>1281</v>
      </c>
      <c r="D22" s="51" t="s">
        <v>63</v>
      </c>
      <c r="E22" s="51">
        <v>336</v>
      </c>
      <c r="F22" s="51">
        <v>26663</v>
      </c>
    </row>
    <row r="23" spans="1:6">
      <c r="A23" s="51">
        <v>11</v>
      </c>
      <c r="B23" s="51" t="s">
        <v>174</v>
      </c>
      <c r="C23" s="51" t="s">
        <v>1281</v>
      </c>
      <c r="D23" s="51" t="s">
        <v>46</v>
      </c>
      <c r="E23" s="51">
        <v>418</v>
      </c>
      <c r="F23" s="51">
        <v>27506</v>
      </c>
    </row>
    <row r="24" spans="1:6">
      <c r="A24" s="51">
        <v>11</v>
      </c>
      <c r="B24" s="51" t="s">
        <v>174</v>
      </c>
      <c r="C24" s="51" t="s">
        <v>45</v>
      </c>
      <c r="D24" s="51" t="s">
        <v>63</v>
      </c>
      <c r="E24" s="51">
        <v>145</v>
      </c>
      <c r="F24" s="51">
        <v>26663</v>
      </c>
    </row>
    <row r="25" spans="1:6">
      <c r="A25" s="51">
        <v>11</v>
      </c>
      <c r="B25" s="51" t="s">
        <v>174</v>
      </c>
      <c r="C25" s="51" t="s">
        <v>45</v>
      </c>
      <c r="D25" s="51" t="s">
        <v>46</v>
      </c>
      <c r="E25" s="51">
        <v>112</v>
      </c>
      <c r="F25" s="51">
        <v>27506</v>
      </c>
    </row>
    <row r="26" spans="1:6">
      <c r="A26" s="51">
        <v>13</v>
      </c>
      <c r="B26" s="51" t="s">
        <v>175</v>
      </c>
      <c r="C26" s="51" t="s">
        <v>3706</v>
      </c>
      <c r="D26" s="51" t="s">
        <v>63</v>
      </c>
      <c r="E26" s="51">
        <v>43404</v>
      </c>
      <c r="F26" s="51">
        <v>114411</v>
      </c>
    </row>
    <row r="27" spans="1:6">
      <c r="A27" s="51">
        <v>13</v>
      </c>
      <c r="B27" s="51" t="s">
        <v>175</v>
      </c>
      <c r="C27" s="51" t="s">
        <v>3706</v>
      </c>
      <c r="D27" s="51" t="s">
        <v>46</v>
      </c>
      <c r="E27" s="51">
        <v>40938</v>
      </c>
      <c r="F27" s="51">
        <v>120340</v>
      </c>
    </row>
    <row r="28" spans="1:6">
      <c r="A28" s="51">
        <v>13</v>
      </c>
      <c r="B28" s="51" t="s">
        <v>175</v>
      </c>
      <c r="C28" s="51" t="s">
        <v>1280</v>
      </c>
      <c r="D28" s="51" t="s">
        <v>63</v>
      </c>
      <c r="E28" s="51">
        <v>103316</v>
      </c>
      <c r="F28" s="51">
        <v>114411</v>
      </c>
    </row>
    <row r="29" spans="1:6">
      <c r="A29" s="51">
        <v>13</v>
      </c>
      <c r="B29" s="51" t="s">
        <v>175</v>
      </c>
      <c r="C29" s="51" t="s">
        <v>1280</v>
      </c>
      <c r="D29" s="51" t="s">
        <v>46</v>
      </c>
      <c r="E29" s="51">
        <v>111231</v>
      </c>
      <c r="F29" s="51">
        <v>120340</v>
      </c>
    </row>
    <row r="30" spans="1:6">
      <c r="A30" s="51">
        <v>13</v>
      </c>
      <c r="B30" s="51" t="s">
        <v>175</v>
      </c>
      <c r="C30" s="51" t="s">
        <v>1281</v>
      </c>
      <c r="D30" s="51" t="s">
        <v>63</v>
      </c>
      <c r="E30" s="51">
        <v>11095</v>
      </c>
      <c r="F30" s="51">
        <v>114411</v>
      </c>
    </row>
    <row r="31" spans="1:6">
      <c r="A31" s="51">
        <v>13</v>
      </c>
      <c r="B31" s="51" t="s">
        <v>175</v>
      </c>
      <c r="C31" s="51" t="s">
        <v>1281</v>
      </c>
      <c r="D31" s="51" t="s">
        <v>46</v>
      </c>
      <c r="E31" s="51">
        <v>9109</v>
      </c>
      <c r="F31" s="51">
        <v>120340</v>
      </c>
    </row>
    <row r="32" spans="1:6">
      <c r="A32" s="51">
        <v>13</v>
      </c>
      <c r="B32" s="51" t="s">
        <v>175</v>
      </c>
      <c r="C32" s="51" t="s">
        <v>45</v>
      </c>
      <c r="D32" s="51" t="s">
        <v>63</v>
      </c>
      <c r="E32" s="51">
        <v>151</v>
      </c>
      <c r="F32" s="51">
        <v>114411</v>
      </c>
    </row>
    <row r="33" spans="1:6">
      <c r="A33" s="51">
        <v>13</v>
      </c>
      <c r="B33" s="51" t="s">
        <v>175</v>
      </c>
      <c r="C33" s="51" t="s">
        <v>45</v>
      </c>
      <c r="D33" s="51" t="s">
        <v>46</v>
      </c>
      <c r="E33" s="51">
        <v>152</v>
      </c>
      <c r="F33" s="51">
        <v>120340</v>
      </c>
    </row>
    <row r="34" spans="1:6">
      <c r="A34" s="51">
        <v>15</v>
      </c>
      <c r="B34" s="51" t="s">
        <v>176</v>
      </c>
      <c r="C34" s="51" t="s">
        <v>3706</v>
      </c>
      <c r="D34" s="51" t="s">
        <v>63</v>
      </c>
      <c r="E34" s="51">
        <v>424</v>
      </c>
      <c r="F34" s="51">
        <v>1928</v>
      </c>
    </row>
    <row r="35" spans="1:6">
      <c r="A35" s="51">
        <v>15</v>
      </c>
      <c r="B35" s="51" t="s">
        <v>176</v>
      </c>
      <c r="C35" s="51" t="s">
        <v>3706</v>
      </c>
      <c r="D35" s="51" t="s">
        <v>46</v>
      </c>
      <c r="E35" s="51">
        <v>367</v>
      </c>
      <c r="F35" s="51">
        <v>1483</v>
      </c>
    </row>
    <row r="36" spans="1:6">
      <c r="A36" s="51">
        <v>15</v>
      </c>
      <c r="B36" s="51" t="s">
        <v>176</v>
      </c>
      <c r="C36" s="51" t="s">
        <v>1280</v>
      </c>
      <c r="D36" s="51" t="s">
        <v>63</v>
      </c>
      <c r="E36" s="51">
        <v>1826</v>
      </c>
      <c r="F36" s="51">
        <v>1928</v>
      </c>
    </row>
    <row r="37" spans="1:6">
      <c r="A37" s="51">
        <v>15</v>
      </c>
      <c r="B37" s="51" t="s">
        <v>176</v>
      </c>
      <c r="C37" s="51" t="s">
        <v>1280</v>
      </c>
      <c r="D37" s="51" t="s">
        <v>46</v>
      </c>
      <c r="E37" s="51">
        <v>1406</v>
      </c>
      <c r="F37" s="51">
        <v>1483</v>
      </c>
    </row>
    <row r="38" spans="1:6">
      <c r="A38" s="51">
        <v>15</v>
      </c>
      <c r="B38" s="51" t="s">
        <v>176</v>
      </c>
      <c r="C38" s="51" t="s">
        <v>1281</v>
      </c>
      <c r="D38" s="51" t="s">
        <v>63</v>
      </c>
      <c r="E38" s="51">
        <v>102</v>
      </c>
      <c r="F38" s="51">
        <v>1928</v>
      </c>
    </row>
    <row r="39" spans="1:6">
      <c r="A39" s="51">
        <v>15</v>
      </c>
      <c r="B39" s="51" t="s">
        <v>176</v>
      </c>
      <c r="C39" s="51" t="s">
        <v>1281</v>
      </c>
      <c r="D39" s="51" t="s">
        <v>46</v>
      </c>
      <c r="E39" s="51">
        <v>77</v>
      </c>
      <c r="F39" s="51">
        <v>1483</v>
      </c>
    </row>
    <row r="40" spans="1:6">
      <c r="A40" s="51">
        <v>15</v>
      </c>
      <c r="B40" s="51" t="s">
        <v>176</v>
      </c>
      <c r="C40" s="51" t="s">
        <v>45</v>
      </c>
      <c r="D40" s="51" t="s">
        <v>63</v>
      </c>
      <c r="E40" s="51">
        <v>41</v>
      </c>
      <c r="F40" s="51">
        <v>1928</v>
      </c>
    </row>
    <row r="41" spans="1:6">
      <c r="A41" s="51">
        <v>15</v>
      </c>
      <c r="B41" s="51" t="s">
        <v>176</v>
      </c>
      <c r="C41" s="51" t="s">
        <v>45</v>
      </c>
      <c r="D41" s="51" t="s">
        <v>46</v>
      </c>
      <c r="E41" s="51">
        <v>4</v>
      </c>
      <c r="F41" s="51">
        <v>1483</v>
      </c>
    </row>
    <row r="42" spans="1:6">
      <c r="A42" s="51">
        <v>17</v>
      </c>
      <c r="B42" s="51" t="s">
        <v>177</v>
      </c>
      <c r="C42" s="51" t="s">
        <v>3706</v>
      </c>
      <c r="D42" s="51" t="s">
        <v>63</v>
      </c>
      <c r="E42" s="51">
        <v>1688</v>
      </c>
      <c r="F42" s="51">
        <v>5717</v>
      </c>
    </row>
    <row r="43" spans="1:6">
      <c r="A43" s="51">
        <v>17</v>
      </c>
      <c r="B43" s="51" t="s">
        <v>177</v>
      </c>
      <c r="C43" s="51" t="s">
        <v>3706</v>
      </c>
      <c r="D43" s="51" t="s">
        <v>46</v>
      </c>
      <c r="E43" s="51">
        <v>1668</v>
      </c>
      <c r="F43" s="51">
        <v>5622</v>
      </c>
    </row>
    <row r="44" spans="1:6">
      <c r="A44" s="51">
        <v>17</v>
      </c>
      <c r="B44" s="51" t="s">
        <v>177</v>
      </c>
      <c r="C44" s="51" t="s">
        <v>1280</v>
      </c>
      <c r="D44" s="51" t="s">
        <v>63</v>
      </c>
      <c r="E44" s="51">
        <v>5174</v>
      </c>
      <c r="F44" s="51">
        <v>5717</v>
      </c>
    </row>
    <row r="45" spans="1:6">
      <c r="A45" s="51">
        <v>17</v>
      </c>
      <c r="B45" s="51" t="s">
        <v>177</v>
      </c>
      <c r="C45" s="51" t="s">
        <v>1280</v>
      </c>
      <c r="D45" s="51" t="s">
        <v>46</v>
      </c>
      <c r="E45" s="51">
        <v>5238</v>
      </c>
      <c r="F45" s="51">
        <v>5622</v>
      </c>
    </row>
    <row r="46" spans="1:6">
      <c r="A46" s="51">
        <v>17</v>
      </c>
      <c r="B46" s="51" t="s">
        <v>177</v>
      </c>
      <c r="C46" s="51" t="s">
        <v>1281</v>
      </c>
      <c r="D46" s="51" t="s">
        <v>63</v>
      </c>
      <c r="E46" s="51">
        <v>543</v>
      </c>
      <c r="F46" s="51">
        <v>5717</v>
      </c>
    </row>
    <row r="47" spans="1:6">
      <c r="A47" s="51">
        <v>17</v>
      </c>
      <c r="B47" s="51" t="s">
        <v>177</v>
      </c>
      <c r="C47" s="51" t="s">
        <v>1281</v>
      </c>
      <c r="D47" s="51" t="s">
        <v>46</v>
      </c>
      <c r="E47" s="51">
        <v>384</v>
      </c>
      <c r="F47" s="51">
        <v>5622</v>
      </c>
    </row>
    <row r="48" spans="1:6">
      <c r="A48" s="51">
        <v>17</v>
      </c>
      <c r="B48" s="51" t="s">
        <v>177</v>
      </c>
      <c r="C48" s="51" t="s">
        <v>45</v>
      </c>
      <c r="D48" s="51" t="s">
        <v>63</v>
      </c>
      <c r="E48" s="51">
        <v>15</v>
      </c>
      <c r="F48" s="51">
        <v>5717</v>
      </c>
    </row>
    <row r="49" spans="1:6">
      <c r="A49" s="51">
        <v>17</v>
      </c>
      <c r="B49" s="51" t="s">
        <v>177</v>
      </c>
      <c r="C49" s="51" t="s">
        <v>45</v>
      </c>
      <c r="D49" s="51" t="s">
        <v>46</v>
      </c>
      <c r="E49" s="51">
        <v>6</v>
      </c>
      <c r="F49" s="51">
        <v>5622</v>
      </c>
    </row>
    <row r="50" spans="1:6">
      <c r="A50" s="51">
        <v>18</v>
      </c>
      <c r="B50" s="51" t="s">
        <v>178</v>
      </c>
      <c r="C50" s="51" t="s">
        <v>3706</v>
      </c>
      <c r="D50" s="51" t="s">
        <v>63</v>
      </c>
      <c r="E50" s="51">
        <v>618</v>
      </c>
      <c r="F50" s="51">
        <v>2093</v>
      </c>
    </row>
    <row r="51" spans="1:6">
      <c r="A51" s="51">
        <v>18</v>
      </c>
      <c r="B51" s="51" t="s">
        <v>178</v>
      </c>
      <c r="C51" s="51" t="s">
        <v>3706</v>
      </c>
      <c r="D51" s="51" t="s">
        <v>46</v>
      </c>
      <c r="E51" s="51">
        <v>600</v>
      </c>
      <c r="F51" s="51">
        <v>1750</v>
      </c>
    </row>
    <row r="52" spans="1:6">
      <c r="A52" s="51">
        <v>18</v>
      </c>
      <c r="B52" s="51" t="s">
        <v>178</v>
      </c>
      <c r="C52" s="51" t="s">
        <v>1280</v>
      </c>
      <c r="D52" s="51" t="s">
        <v>63</v>
      </c>
      <c r="E52" s="51">
        <v>1953</v>
      </c>
      <c r="F52" s="51">
        <v>2093</v>
      </c>
    </row>
    <row r="53" spans="1:6">
      <c r="A53" s="51">
        <v>18</v>
      </c>
      <c r="B53" s="51" t="s">
        <v>178</v>
      </c>
      <c r="C53" s="51" t="s">
        <v>1280</v>
      </c>
      <c r="D53" s="51" t="s">
        <v>46</v>
      </c>
      <c r="E53" s="51">
        <v>1651</v>
      </c>
      <c r="F53" s="51">
        <v>1750</v>
      </c>
    </row>
    <row r="54" spans="1:6">
      <c r="A54" s="51">
        <v>18</v>
      </c>
      <c r="B54" s="51" t="s">
        <v>178</v>
      </c>
      <c r="C54" s="51" t="s">
        <v>1281</v>
      </c>
      <c r="D54" s="51" t="s">
        <v>63</v>
      </c>
      <c r="E54" s="51">
        <v>140</v>
      </c>
      <c r="F54" s="51">
        <v>2093</v>
      </c>
    </row>
    <row r="55" spans="1:6">
      <c r="A55" s="51">
        <v>18</v>
      </c>
      <c r="B55" s="51" t="s">
        <v>178</v>
      </c>
      <c r="C55" s="51" t="s">
        <v>1281</v>
      </c>
      <c r="D55" s="51" t="s">
        <v>46</v>
      </c>
      <c r="E55" s="51">
        <v>99</v>
      </c>
      <c r="F55" s="51">
        <v>1750</v>
      </c>
    </row>
    <row r="56" spans="1:6">
      <c r="A56" s="51">
        <v>18</v>
      </c>
      <c r="B56" s="51" t="s">
        <v>178</v>
      </c>
      <c r="C56" s="51" t="s">
        <v>45</v>
      </c>
      <c r="D56" s="51" t="s">
        <v>63</v>
      </c>
      <c r="E56" s="51">
        <v>14</v>
      </c>
      <c r="F56" s="51">
        <v>2093</v>
      </c>
    </row>
    <row r="57" spans="1:6">
      <c r="A57" s="51">
        <v>18</v>
      </c>
      <c r="B57" s="51" t="s">
        <v>178</v>
      </c>
      <c r="C57" s="51" t="s">
        <v>45</v>
      </c>
      <c r="D57" s="51" t="s">
        <v>46</v>
      </c>
      <c r="E57" s="51">
        <v>12</v>
      </c>
      <c r="F57" s="51">
        <v>1750</v>
      </c>
    </row>
    <row r="58" spans="1:6">
      <c r="A58" s="51">
        <v>19</v>
      </c>
      <c r="B58" s="51" t="s">
        <v>179</v>
      </c>
      <c r="C58" s="51" t="s">
        <v>3706</v>
      </c>
      <c r="D58" s="51" t="s">
        <v>63</v>
      </c>
      <c r="E58" s="51">
        <v>32983</v>
      </c>
      <c r="F58" s="51">
        <v>85036</v>
      </c>
    </row>
    <row r="59" spans="1:6">
      <c r="A59" s="51">
        <v>19</v>
      </c>
      <c r="B59" s="51" t="s">
        <v>179</v>
      </c>
      <c r="C59" s="51" t="s">
        <v>3706</v>
      </c>
      <c r="D59" s="51" t="s">
        <v>46</v>
      </c>
      <c r="E59" s="51">
        <v>31554</v>
      </c>
      <c r="F59" s="51">
        <v>95322</v>
      </c>
    </row>
    <row r="60" spans="1:6">
      <c r="A60" s="51">
        <v>19</v>
      </c>
      <c r="B60" s="51" t="s">
        <v>179</v>
      </c>
      <c r="C60" s="51" t="s">
        <v>1280</v>
      </c>
      <c r="D60" s="51" t="s">
        <v>63</v>
      </c>
      <c r="E60" s="51">
        <v>78760</v>
      </c>
      <c r="F60" s="51">
        <v>85036</v>
      </c>
    </row>
    <row r="61" spans="1:6">
      <c r="A61" s="51">
        <v>19</v>
      </c>
      <c r="B61" s="51" t="s">
        <v>179</v>
      </c>
      <c r="C61" s="51" t="s">
        <v>1280</v>
      </c>
      <c r="D61" s="51" t="s">
        <v>46</v>
      </c>
      <c r="E61" s="51">
        <v>87772</v>
      </c>
      <c r="F61" s="51">
        <v>95322</v>
      </c>
    </row>
    <row r="62" spans="1:6">
      <c r="A62" s="51">
        <v>19</v>
      </c>
      <c r="B62" s="51" t="s">
        <v>179</v>
      </c>
      <c r="C62" s="51" t="s">
        <v>1281</v>
      </c>
      <c r="D62" s="51" t="s">
        <v>63</v>
      </c>
      <c r="E62" s="51">
        <v>6276</v>
      </c>
      <c r="F62" s="51">
        <v>85036</v>
      </c>
    </row>
    <row r="63" spans="1:6">
      <c r="A63" s="51">
        <v>19</v>
      </c>
      <c r="B63" s="51" t="s">
        <v>179</v>
      </c>
      <c r="C63" s="51" t="s">
        <v>1281</v>
      </c>
      <c r="D63" s="51" t="s">
        <v>46</v>
      </c>
      <c r="E63" s="51">
        <v>7550</v>
      </c>
      <c r="F63" s="51">
        <v>95322</v>
      </c>
    </row>
    <row r="64" spans="1:6">
      <c r="A64" s="51">
        <v>19</v>
      </c>
      <c r="B64" s="51" t="s">
        <v>179</v>
      </c>
      <c r="C64" s="51" t="s">
        <v>45</v>
      </c>
      <c r="D64" s="51" t="s">
        <v>63</v>
      </c>
      <c r="E64" s="51">
        <v>244</v>
      </c>
      <c r="F64" s="51">
        <v>85036</v>
      </c>
    </row>
    <row r="65" spans="1:6">
      <c r="A65" s="51">
        <v>19</v>
      </c>
      <c r="B65" s="51" t="s">
        <v>179</v>
      </c>
      <c r="C65" s="51" t="s">
        <v>45</v>
      </c>
      <c r="D65" s="51" t="s">
        <v>46</v>
      </c>
      <c r="E65" s="51">
        <v>223</v>
      </c>
      <c r="F65" s="51">
        <v>95322</v>
      </c>
    </row>
    <row r="66" spans="1:6">
      <c r="A66" s="51">
        <v>20</v>
      </c>
      <c r="B66" s="51" t="s">
        <v>180</v>
      </c>
      <c r="C66" s="51" t="s">
        <v>3706</v>
      </c>
      <c r="D66" s="51" t="s">
        <v>63</v>
      </c>
      <c r="E66" s="51">
        <v>22051</v>
      </c>
      <c r="F66" s="51">
        <v>49487</v>
      </c>
    </row>
    <row r="67" spans="1:6">
      <c r="A67" s="51">
        <v>20</v>
      </c>
      <c r="B67" s="51" t="s">
        <v>180</v>
      </c>
      <c r="C67" s="51" t="s">
        <v>3706</v>
      </c>
      <c r="D67" s="51" t="s">
        <v>46</v>
      </c>
      <c r="E67" s="51">
        <v>21117</v>
      </c>
      <c r="F67" s="51">
        <v>49676</v>
      </c>
    </row>
    <row r="68" spans="1:6">
      <c r="A68" s="51">
        <v>20</v>
      </c>
      <c r="B68" s="51" t="s">
        <v>180</v>
      </c>
      <c r="C68" s="51" t="s">
        <v>1280</v>
      </c>
      <c r="D68" s="51" t="s">
        <v>63</v>
      </c>
      <c r="E68" s="51">
        <v>43860</v>
      </c>
      <c r="F68" s="51">
        <v>49487</v>
      </c>
    </row>
    <row r="69" spans="1:6">
      <c r="A69" s="51">
        <v>20</v>
      </c>
      <c r="B69" s="51" t="s">
        <v>180</v>
      </c>
      <c r="C69" s="51" t="s">
        <v>1280</v>
      </c>
      <c r="D69" s="51" t="s">
        <v>46</v>
      </c>
      <c r="E69" s="51">
        <v>45280</v>
      </c>
      <c r="F69" s="51">
        <v>49676</v>
      </c>
    </row>
    <row r="70" spans="1:6">
      <c r="A70" s="51">
        <v>20</v>
      </c>
      <c r="B70" s="51" t="s">
        <v>180</v>
      </c>
      <c r="C70" s="51" t="s">
        <v>1281</v>
      </c>
      <c r="D70" s="51" t="s">
        <v>63</v>
      </c>
      <c r="E70" s="51">
        <v>5627</v>
      </c>
      <c r="F70" s="51">
        <v>49487</v>
      </c>
    </row>
    <row r="71" spans="1:6">
      <c r="A71" s="51">
        <v>20</v>
      </c>
      <c r="B71" s="51" t="s">
        <v>180</v>
      </c>
      <c r="C71" s="51" t="s">
        <v>1281</v>
      </c>
      <c r="D71" s="51" t="s">
        <v>46</v>
      </c>
      <c r="E71" s="51">
        <v>4396</v>
      </c>
      <c r="F71" s="51">
        <v>49676</v>
      </c>
    </row>
    <row r="72" spans="1:6">
      <c r="A72" s="51">
        <v>20</v>
      </c>
      <c r="B72" s="51" t="s">
        <v>180</v>
      </c>
      <c r="C72" s="51" t="s">
        <v>45</v>
      </c>
      <c r="D72" s="51" t="s">
        <v>63</v>
      </c>
      <c r="E72" s="51">
        <v>53</v>
      </c>
      <c r="F72" s="51">
        <v>49487</v>
      </c>
    </row>
    <row r="73" spans="1:6">
      <c r="A73" s="51">
        <v>20</v>
      </c>
      <c r="B73" s="51" t="s">
        <v>180</v>
      </c>
      <c r="C73" s="51" t="s">
        <v>45</v>
      </c>
      <c r="D73" s="51" t="s">
        <v>46</v>
      </c>
      <c r="E73" s="51">
        <v>52</v>
      </c>
      <c r="F73" s="51">
        <v>49676</v>
      </c>
    </row>
    <row r="74" spans="1:6">
      <c r="A74" s="51">
        <v>23</v>
      </c>
      <c r="B74" s="51" t="s">
        <v>181</v>
      </c>
      <c r="C74" s="51" t="s">
        <v>3706</v>
      </c>
      <c r="D74" s="51" t="s">
        <v>63</v>
      </c>
      <c r="E74" s="51">
        <v>14869</v>
      </c>
      <c r="F74" s="51">
        <v>37376</v>
      </c>
    </row>
    <row r="75" spans="1:6">
      <c r="A75" s="51">
        <v>23</v>
      </c>
      <c r="B75" s="51" t="s">
        <v>181</v>
      </c>
      <c r="C75" s="51" t="s">
        <v>3706</v>
      </c>
      <c r="D75" s="51" t="s">
        <v>46</v>
      </c>
      <c r="E75" s="51">
        <v>13507</v>
      </c>
      <c r="F75" s="51">
        <v>36663</v>
      </c>
    </row>
    <row r="76" spans="1:6">
      <c r="A76" s="51">
        <v>23</v>
      </c>
      <c r="B76" s="51" t="s">
        <v>181</v>
      </c>
      <c r="C76" s="51" t="s">
        <v>1280</v>
      </c>
      <c r="D76" s="51" t="s">
        <v>63</v>
      </c>
      <c r="E76" s="51">
        <v>32711</v>
      </c>
      <c r="F76" s="51">
        <v>37376</v>
      </c>
    </row>
    <row r="77" spans="1:6">
      <c r="A77" s="51">
        <v>23</v>
      </c>
      <c r="B77" s="51" t="s">
        <v>181</v>
      </c>
      <c r="C77" s="51" t="s">
        <v>1280</v>
      </c>
      <c r="D77" s="51" t="s">
        <v>46</v>
      </c>
      <c r="E77" s="51">
        <v>32460</v>
      </c>
      <c r="F77" s="51">
        <v>36663</v>
      </c>
    </row>
    <row r="78" spans="1:6">
      <c r="A78" s="51">
        <v>23</v>
      </c>
      <c r="B78" s="51" t="s">
        <v>181</v>
      </c>
      <c r="C78" s="51" t="s">
        <v>1281</v>
      </c>
      <c r="D78" s="51" t="s">
        <v>63</v>
      </c>
      <c r="E78" s="51">
        <v>4665</v>
      </c>
      <c r="F78" s="51">
        <v>37376</v>
      </c>
    </row>
    <row r="79" spans="1:6">
      <c r="A79" s="51">
        <v>23</v>
      </c>
      <c r="B79" s="51" t="s">
        <v>181</v>
      </c>
      <c r="C79" s="51" t="s">
        <v>1281</v>
      </c>
      <c r="D79" s="51" t="s">
        <v>46</v>
      </c>
      <c r="E79" s="51">
        <v>4203</v>
      </c>
      <c r="F79" s="51">
        <v>36663</v>
      </c>
    </row>
    <row r="80" spans="1:6">
      <c r="A80" s="51">
        <v>23</v>
      </c>
      <c r="B80" s="51" t="s">
        <v>181</v>
      </c>
      <c r="C80" s="51" t="s">
        <v>45</v>
      </c>
      <c r="D80" s="51" t="s">
        <v>63</v>
      </c>
      <c r="E80" s="51">
        <v>44</v>
      </c>
      <c r="F80" s="51">
        <v>37376</v>
      </c>
    </row>
    <row r="81" spans="1:6">
      <c r="A81" s="51">
        <v>23</v>
      </c>
      <c r="B81" s="51" t="s">
        <v>181</v>
      </c>
      <c r="C81" s="51" t="s">
        <v>45</v>
      </c>
      <c r="D81" s="51" t="s">
        <v>46</v>
      </c>
      <c r="E81" s="51">
        <v>36</v>
      </c>
      <c r="F81" s="51">
        <v>36663</v>
      </c>
    </row>
    <row r="82" spans="1:6">
      <c r="A82" s="51">
        <v>25</v>
      </c>
      <c r="B82" s="51" t="s">
        <v>182</v>
      </c>
      <c r="C82" s="51" t="s">
        <v>3706</v>
      </c>
      <c r="D82" s="51" t="s">
        <v>63</v>
      </c>
      <c r="E82" s="51">
        <v>1507</v>
      </c>
      <c r="F82" s="51">
        <v>5182</v>
      </c>
    </row>
    <row r="83" spans="1:6">
      <c r="A83" s="51">
        <v>25</v>
      </c>
      <c r="B83" s="51" t="s">
        <v>182</v>
      </c>
      <c r="C83" s="51" t="s">
        <v>3706</v>
      </c>
      <c r="D83" s="51" t="s">
        <v>46</v>
      </c>
      <c r="E83" s="51">
        <v>1429</v>
      </c>
      <c r="F83" s="51">
        <v>4904</v>
      </c>
    </row>
    <row r="84" spans="1:6">
      <c r="A84" s="51">
        <v>25</v>
      </c>
      <c r="B84" s="51" t="s">
        <v>182</v>
      </c>
      <c r="C84" s="51" t="s">
        <v>1280</v>
      </c>
      <c r="D84" s="51" t="s">
        <v>63</v>
      </c>
      <c r="E84" s="51">
        <v>5090</v>
      </c>
      <c r="F84" s="51">
        <v>5182</v>
      </c>
    </row>
    <row r="85" spans="1:6">
      <c r="A85" s="51">
        <v>25</v>
      </c>
      <c r="B85" s="51" t="s">
        <v>182</v>
      </c>
      <c r="C85" s="51" t="s">
        <v>1280</v>
      </c>
      <c r="D85" s="51" t="s">
        <v>46</v>
      </c>
      <c r="E85" s="51">
        <v>4789</v>
      </c>
      <c r="F85" s="51">
        <v>4904</v>
      </c>
    </row>
    <row r="86" spans="1:6">
      <c r="A86" s="51">
        <v>25</v>
      </c>
      <c r="B86" s="51" t="s">
        <v>182</v>
      </c>
      <c r="C86" s="51" t="s">
        <v>1281</v>
      </c>
      <c r="D86" s="51" t="s">
        <v>63</v>
      </c>
      <c r="E86" s="51">
        <v>92</v>
      </c>
      <c r="F86" s="51">
        <v>5182</v>
      </c>
    </row>
    <row r="87" spans="1:6">
      <c r="A87" s="51">
        <v>25</v>
      </c>
      <c r="B87" s="51" t="s">
        <v>182</v>
      </c>
      <c r="C87" s="51" t="s">
        <v>1281</v>
      </c>
      <c r="D87" s="51" t="s">
        <v>46</v>
      </c>
      <c r="E87" s="51">
        <v>115</v>
      </c>
      <c r="F87" s="51">
        <v>4904</v>
      </c>
    </row>
    <row r="88" spans="1:6">
      <c r="A88" s="51">
        <v>25</v>
      </c>
      <c r="B88" s="51" t="s">
        <v>182</v>
      </c>
      <c r="C88" s="51" t="s">
        <v>45</v>
      </c>
      <c r="D88" s="51" t="s">
        <v>63</v>
      </c>
      <c r="E88" s="51">
        <v>42</v>
      </c>
      <c r="F88" s="51">
        <v>5182</v>
      </c>
    </row>
    <row r="89" spans="1:6">
      <c r="A89" s="51">
        <v>25</v>
      </c>
      <c r="B89" s="51" t="s">
        <v>182</v>
      </c>
      <c r="C89" s="51" t="s">
        <v>45</v>
      </c>
      <c r="D89" s="51" t="s">
        <v>46</v>
      </c>
      <c r="E89" s="51">
        <v>28</v>
      </c>
      <c r="F89" s="51">
        <v>4904</v>
      </c>
    </row>
    <row r="90" spans="1:6">
      <c r="A90" s="51">
        <v>27</v>
      </c>
      <c r="B90" s="51" t="s">
        <v>183</v>
      </c>
      <c r="C90" s="51" t="s">
        <v>3706</v>
      </c>
      <c r="D90" s="51" t="s">
        <v>63</v>
      </c>
      <c r="E90" s="51">
        <v>54355</v>
      </c>
      <c r="F90" s="51">
        <v>108527</v>
      </c>
    </row>
    <row r="91" spans="1:6">
      <c r="A91" s="51">
        <v>27</v>
      </c>
      <c r="B91" s="51" t="s">
        <v>183</v>
      </c>
      <c r="C91" s="51" t="s">
        <v>3706</v>
      </c>
      <c r="D91" s="51" t="s">
        <v>46</v>
      </c>
      <c r="E91" s="51">
        <v>51818</v>
      </c>
      <c r="F91" s="51">
        <v>121707</v>
      </c>
    </row>
    <row r="92" spans="1:6">
      <c r="A92" s="51">
        <v>27</v>
      </c>
      <c r="B92" s="51" t="s">
        <v>183</v>
      </c>
      <c r="C92" s="51" t="s">
        <v>1280</v>
      </c>
      <c r="D92" s="51" t="s">
        <v>63</v>
      </c>
      <c r="E92" s="51">
        <v>96170</v>
      </c>
      <c r="F92" s="51">
        <v>108527</v>
      </c>
    </row>
    <row r="93" spans="1:6">
      <c r="A93" s="51">
        <v>27</v>
      </c>
      <c r="B93" s="51" t="s">
        <v>183</v>
      </c>
      <c r="C93" s="51" t="s">
        <v>1280</v>
      </c>
      <c r="D93" s="51" t="s">
        <v>46</v>
      </c>
      <c r="E93" s="51">
        <v>106541</v>
      </c>
      <c r="F93" s="51">
        <v>121707</v>
      </c>
    </row>
    <row r="94" spans="1:6">
      <c r="A94" s="51">
        <v>27</v>
      </c>
      <c r="B94" s="51" t="s">
        <v>183</v>
      </c>
      <c r="C94" s="51" t="s">
        <v>1281</v>
      </c>
      <c r="D94" s="51" t="s">
        <v>63</v>
      </c>
      <c r="E94" s="51">
        <v>12357</v>
      </c>
      <c r="F94" s="51">
        <v>108527</v>
      </c>
    </row>
    <row r="95" spans="1:6">
      <c r="A95" s="51">
        <v>27</v>
      </c>
      <c r="B95" s="51" t="s">
        <v>183</v>
      </c>
      <c r="C95" s="51" t="s">
        <v>1281</v>
      </c>
      <c r="D95" s="51" t="s">
        <v>46</v>
      </c>
      <c r="E95" s="51">
        <v>15166</v>
      </c>
      <c r="F95" s="51">
        <v>121707</v>
      </c>
    </row>
    <row r="96" spans="1:6">
      <c r="A96" s="51">
        <v>27</v>
      </c>
      <c r="B96" s="51" t="s">
        <v>183</v>
      </c>
      <c r="C96" s="51" t="s">
        <v>45</v>
      </c>
      <c r="D96" s="51" t="s">
        <v>63</v>
      </c>
      <c r="E96" s="51">
        <v>644</v>
      </c>
      <c r="F96" s="51">
        <v>108527</v>
      </c>
    </row>
    <row r="97" spans="1:6">
      <c r="A97" s="51">
        <v>27</v>
      </c>
      <c r="B97" s="51" t="s">
        <v>183</v>
      </c>
      <c r="C97" s="51" t="s">
        <v>45</v>
      </c>
      <c r="D97" s="51" t="s">
        <v>46</v>
      </c>
      <c r="E97" s="51">
        <v>645</v>
      </c>
      <c r="F97" s="51">
        <v>121707</v>
      </c>
    </row>
    <row r="98" spans="1:6">
      <c r="A98" s="51">
        <v>41</v>
      </c>
      <c r="B98" s="51" t="s">
        <v>184</v>
      </c>
      <c r="C98" s="51" t="s">
        <v>3706</v>
      </c>
      <c r="D98" s="51" t="s">
        <v>63</v>
      </c>
      <c r="E98" s="51">
        <v>566</v>
      </c>
      <c r="F98" s="51">
        <v>2261</v>
      </c>
    </row>
    <row r="99" spans="1:6">
      <c r="A99" s="51">
        <v>41</v>
      </c>
      <c r="B99" s="51" t="s">
        <v>184</v>
      </c>
      <c r="C99" s="51" t="s">
        <v>3706</v>
      </c>
      <c r="D99" s="51" t="s">
        <v>46</v>
      </c>
      <c r="E99" s="51">
        <v>509</v>
      </c>
      <c r="F99" s="51">
        <v>1748</v>
      </c>
    </row>
    <row r="100" spans="1:6">
      <c r="A100" s="51">
        <v>41</v>
      </c>
      <c r="B100" s="51" t="s">
        <v>184</v>
      </c>
      <c r="C100" s="51" t="s">
        <v>1280</v>
      </c>
      <c r="D100" s="51" t="s">
        <v>63</v>
      </c>
      <c r="E100" s="51">
        <v>2205</v>
      </c>
      <c r="F100" s="51">
        <v>2261</v>
      </c>
    </row>
    <row r="101" spans="1:6">
      <c r="A101" s="51">
        <v>41</v>
      </c>
      <c r="B101" s="51" t="s">
        <v>184</v>
      </c>
      <c r="C101" s="51" t="s">
        <v>1280</v>
      </c>
      <c r="D101" s="51" t="s">
        <v>46</v>
      </c>
      <c r="E101" s="51">
        <v>1682</v>
      </c>
      <c r="F101" s="51">
        <v>1748</v>
      </c>
    </row>
    <row r="102" spans="1:6">
      <c r="A102" s="51">
        <v>41</v>
      </c>
      <c r="B102" s="51" t="s">
        <v>184</v>
      </c>
      <c r="C102" s="51" t="s">
        <v>1281</v>
      </c>
      <c r="D102" s="51" t="s">
        <v>63</v>
      </c>
      <c r="E102" s="51">
        <v>56</v>
      </c>
      <c r="F102" s="51">
        <v>2261</v>
      </c>
    </row>
    <row r="103" spans="1:6">
      <c r="A103" s="51">
        <v>41</v>
      </c>
      <c r="B103" s="51" t="s">
        <v>184</v>
      </c>
      <c r="C103" s="51" t="s">
        <v>1281</v>
      </c>
      <c r="D103" s="51" t="s">
        <v>46</v>
      </c>
      <c r="E103" s="51">
        <v>66</v>
      </c>
      <c r="F103" s="51">
        <v>1748</v>
      </c>
    </row>
    <row r="104" spans="1:6">
      <c r="A104" s="51">
        <v>41</v>
      </c>
      <c r="B104" s="51" t="s">
        <v>184</v>
      </c>
      <c r="C104" s="51" t="s">
        <v>45</v>
      </c>
      <c r="D104" s="51" t="s">
        <v>63</v>
      </c>
      <c r="E104" s="51">
        <v>10</v>
      </c>
      <c r="F104" s="51">
        <v>2261</v>
      </c>
    </row>
    <row r="105" spans="1:6">
      <c r="A105" s="51">
        <v>41</v>
      </c>
      <c r="B105" s="51" t="s">
        <v>184</v>
      </c>
      <c r="C105" s="51" t="s">
        <v>45</v>
      </c>
      <c r="D105" s="51" t="s">
        <v>46</v>
      </c>
      <c r="E105" s="51">
        <v>5</v>
      </c>
      <c r="F105" s="51">
        <v>1748</v>
      </c>
    </row>
    <row r="106" spans="1:6">
      <c r="A106" s="51">
        <v>44</v>
      </c>
      <c r="B106" s="51" t="s">
        <v>185</v>
      </c>
      <c r="C106" s="51" t="s">
        <v>3706</v>
      </c>
      <c r="D106" s="51" t="s">
        <v>63</v>
      </c>
      <c r="E106" s="51">
        <v>8508</v>
      </c>
      <c r="F106" s="51">
        <v>21812</v>
      </c>
    </row>
    <row r="107" spans="1:6">
      <c r="A107" s="51">
        <v>44</v>
      </c>
      <c r="B107" s="51" t="s">
        <v>185</v>
      </c>
      <c r="C107" s="51" t="s">
        <v>3706</v>
      </c>
      <c r="D107" s="51" t="s">
        <v>46</v>
      </c>
      <c r="E107" s="51">
        <v>7888</v>
      </c>
      <c r="F107" s="51">
        <v>22211</v>
      </c>
    </row>
    <row r="108" spans="1:6">
      <c r="A108" s="51">
        <v>44</v>
      </c>
      <c r="B108" s="51" t="s">
        <v>185</v>
      </c>
      <c r="C108" s="51" t="s">
        <v>1280</v>
      </c>
      <c r="D108" s="51" t="s">
        <v>63</v>
      </c>
      <c r="E108" s="51">
        <v>20085</v>
      </c>
      <c r="F108" s="51">
        <v>21812</v>
      </c>
    </row>
    <row r="109" spans="1:6">
      <c r="A109" s="51">
        <v>44</v>
      </c>
      <c r="B109" s="51" t="s">
        <v>185</v>
      </c>
      <c r="C109" s="51" t="s">
        <v>1280</v>
      </c>
      <c r="D109" s="51" t="s">
        <v>46</v>
      </c>
      <c r="E109" s="51">
        <v>20955</v>
      </c>
      <c r="F109" s="51">
        <v>22211</v>
      </c>
    </row>
    <row r="110" spans="1:6">
      <c r="A110" s="51">
        <v>44</v>
      </c>
      <c r="B110" s="51" t="s">
        <v>185</v>
      </c>
      <c r="C110" s="51" t="s">
        <v>1281</v>
      </c>
      <c r="D110" s="51" t="s">
        <v>63</v>
      </c>
      <c r="E110" s="51">
        <v>1727</v>
      </c>
      <c r="F110" s="51">
        <v>21812</v>
      </c>
    </row>
    <row r="111" spans="1:6">
      <c r="A111" s="51">
        <v>44</v>
      </c>
      <c r="B111" s="51" t="s">
        <v>185</v>
      </c>
      <c r="C111" s="51" t="s">
        <v>1281</v>
      </c>
      <c r="D111" s="51" t="s">
        <v>46</v>
      </c>
      <c r="E111" s="51">
        <v>1256</v>
      </c>
      <c r="F111" s="51">
        <v>22211</v>
      </c>
    </row>
    <row r="112" spans="1:6">
      <c r="A112" s="51">
        <v>44</v>
      </c>
      <c r="B112" s="51" t="s">
        <v>185</v>
      </c>
      <c r="C112" s="51" t="s">
        <v>45</v>
      </c>
      <c r="D112" s="51" t="s">
        <v>63</v>
      </c>
      <c r="E112" s="51">
        <v>22</v>
      </c>
      <c r="F112" s="51">
        <v>21812</v>
      </c>
    </row>
    <row r="113" spans="1:6">
      <c r="A113" s="51">
        <v>44</v>
      </c>
      <c r="B113" s="51" t="s">
        <v>185</v>
      </c>
      <c r="C113" s="51" t="s">
        <v>45</v>
      </c>
      <c r="D113" s="51" t="s">
        <v>46</v>
      </c>
      <c r="E113" s="51">
        <v>34</v>
      </c>
      <c r="F113" s="51">
        <v>22211</v>
      </c>
    </row>
    <row r="114" spans="1:6">
      <c r="A114" s="51">
        <v>47</v>
      </c>
      <c r="B114" s="51" t="s">
        <v>186</v>
      </c>
      <c r="C114" s="51" t="s">
        <v>3706</v>
      </c>
      <c r="D114" s="51" t="s">
        <v>63</v>
      </c>
      <c r="E114" s="51">
        <v>16012</v>
      </c>
      <c r="F114" s="51">
        <v>37741</v>
      </c>
    </row>
    <row r="115" spans="1:6">
      <c r="A115" s="51">
        <v>47</v>
      </c>
      <c r="B115" s="51" t="s">
        <v>186</v>
      </c>
      <c r="C115" s="51" t="s">
        <v>3706</v>
      </c>
      <c r="D115" s="51" t="s">
        <v>46</v>
      </c>
      <c r="E115" s="51">
        <v>15113</v>
      </c>
      <c r="F115" s="51">
        <v>37374</v>
      </c>
    </row>
    <row r="116" spans="1:6">
      <c r="A116" s="51">
        <v>47</v>
      </c>
      <c r="B116" s="51" t="s">
        <v>186</v>
      </c>
      <c r="C116" s="51" t="s">
        <v>1280</v>
      </c>
      <c r="D116" s="51" t="s">
        <v>63</v>
      </c>
      <c r="E116" s="51">
        <v>33187</v>
      </c>
      <c r="F116" s="51">
        <v>37741</v>
      </c>
    </row>
    <row r="117" spans="1:6">
      <c r="A117" s="51">
        <v>47</v>
      </c>
      <c r="B117" s="51" t="s">
        <v>186</v>
      </c>
      <c r="C117" s="51" t="s">
        <v>1280</v>
      </c>
      <c r="D117" s="51" t="s">
        <v>46</v>
      </c>
      <c r="E117" s="51">
        <v>34072</v>
      </c>
      <c r="F117" s="51">
        <v>37374</v>
      </c>
    </row>
    <row r="118" spans="1:6">
      <c r="A118" s="51">
        <v>47</v>
      </c>
      <c r="B118" s="51" t="s">
        <v>186</v>
      </c>
      <c r="C118" s="51" t="s">
        <v>1281</v>
      </c>
      <c r="D118" s="51" t="s">
        <v>63</v>
      </c>
      <c r="E118" s="51">
        <v>4554</v>
      </c>
      <c r="F118" s="51">
        <v>37741</v>
      </c>
    </row>
    <row r="119" spans="1:6">
      <c r="A119" s="51">
        <v>47</v>
      </c>
      <c r="B119" s="51" t="s">
        <v>186</v>
      </c>
      <c r="C119" s="51" t="s">
        <v>1281</v>
      </c>
      <c r="D119" s="51" t="s">
        <v>46</v>
      </c>
      <c r="E119" s="51">
        <v>3302</v>
      </c>
      <c r="F119" s="51">
        <v>37374</v>
      </c>
    </row>
    <row r="120" spans="1:6">
      <c r="A120" s="51">
        <v>47</v>
      </c>
      <c r="B120" s="51" t="s">
        <v>186</v>
      </c>
      <c r="C120" s="51" t="s">
        <v>45</v>
      </c>
      <c r="D120" s="51" t="s">
        <v>63</v>
      </c>
      <c r="E120" s="51">
        <v>47</v>
      </c>
      <c r="F120" s="51">
        <v>37741</v>
      </c>
    </row>
    <row r="121" spans="1:6">
      <c r="A121" s="51">
        <v>47</v>
      </c>
      <c r="B121" s="51" t="s">
        <v>186</v>
      </c>
      <c r="C121" s="51" t="s">
        <v>45</v>
      </c>
      <c r="D121" s="51" t="s">
        <v>46</v>
      </c>
      <c r="E121" s="51">
        <v>31</v>
      </c>
      <c r="F121" s="51">
        <v>37374</v>
      </c>
    </row>
    <row r="122" spans="1:6">
      <c r="A122" s="51">
        <v>50</v>
      </c>
      <c r="B122" s="51" t="s">
        <v>187</v>
      </c>
      <c r="C122" s="51" t="s">
        <v>3706</v>
      </c>
      <c r="D122" s="51" t="s">
        <v>63</v>
      </c>
      <c r="E122" s="51">
        <v>1010</v>
      </c>
      <c r="F122" s="51">
        <v>3682</v>
      </c>
    </row>
    <row r="123" spans="1:6">
      <c r="A123" s="51">
        <v>50</v>
      </c>
      <c r="B123" s="51" t="s">
        <v>187</v>
      </c>
      <c r="C123" s="51" t="s">
        <v>3706</v>
      </c>
      <c r="D123" s="51" t="s">
        <v>46</v>
      </c>
      <c r="E123" s="51">
        <v>960</v>
      </c>
      <c r="F123" s="51">
        <v>3159</v>
      </c>
    </row>
    <row r="124" spans="1:6">
      <c r="A124" s="51">
        <v>50</v>
      </c>
      <c r="B124" s="51" t="s">
        <v>187</v>
      </c>
      <c r="C124" s="51" t="s">
        <v>1280</v>
      </c>
      <c r="D124" s="51" t="s">
        <v>63</v>
      </c>
      <c r="E124" s="51">
        <v>3540</v>
      </c>
      <c r="F124" s="51">
        <v>3682</v>
      </c>
    </row>
    <row r="125" spans="1:6">
      <c r="A125" s="51">
        <v>50</v>
      </c>
      <c r="B125" s="51" t="s">
        <v>187</v>
      </c>
      <c r="C125" s="51" t="s">
        <v>1280</v>
      </c>
      <c r="D125" s="51" t="s">
        <v>46</v>
      </c>
      <c r="E125" s="51">
        <v>3044</v>
      </c>
      <c r="F125" s="51">
        <v>3159</v>
      </c>
    </row>
    <row r="126" spans="1:6">
      <c r="A126" s="51">
        <v>50</v>
      </c>
      <c r="B126" s="51" t="s">
        <v>187</v>
      </c>
      <c r="C126" s="51" t="s">
        <v>1281</v>
      </c>
      <c r="D126" s="51" t="s">
        <v>63</v>
      </c>
      <c r="E126" s="51">
        <v>142</v>
      </c>
      <c r="F126" s="51">
        <v>3682</v>
      </c>
    </row>
    <row r="127" spans="1:6">
      <c r="A127" s="51">
        <v>50</v>
      </c>
      <c r="B127" s="51" t="s">
        <v>187</v>
      </c>
      <c r="C127" s="51" t="s">
        <v>1281</v>
      </c>
      <c r="D127" s="51" t="s">
        <v>46</v>
      </c>
      <c r="E127" s="51">
        <v>115</v>
      </c>
      <c r="F127" s="51">
        <v>3159</v>
      </c>
    </row>
    <row r="128" spans="1:6">
      <c r="A128" s="51">
        <v>50</v>
      </c>
      <c r="B128" s="51" t="s">
        <v>187</v>
      </c>
      <c r="C128" s="51" t="s">
        <v>45</v>
      </c>
      <c r="D128" s="51" t="s">
        <v>63</v>
      </c>
      <c r="E128" s="51">
        <v>20</v>
      </c>
      <c r="F128" s="51">
        <v>3682</v>
      </c>
    </row>
    <row r="129" spans="1:6">
      <c r="A129" s="51">
        <v>50</v>
      </c>
      <c r="B129" s="51" t="s">
        <v>187</v>
      </c>
      <c r="C129" s="51" t="s">
        <v>45</v>
      </c>
      <c r="D129" s="51" t="s">
        <v>46</v>
      </c>
      <c r="E129" s="51">
        <v>5</v>
      </c>
      <c r="F129" s="51">
        <v>3159</v>
      </c>
    </row>
    <row r="130" spans="1:6">
      <c r="A130" s="51">
        <v>52</v>
      </c>
      <c r="B130" s="51" t="s">
        <v>188</v>
      </c>
      <c r="C130" s="51" t="s">
        <v>3706</v>
      </c>
      <c r="D130" s="51" t="s">
        <v>63</v>
      </c>
      <c r="E130" s="51">
        <v>37280</v>
      </c>
      <c r="F130" s="51">
        <v>75440</v>
      </c>
    </row>
    <row r="131" spans="1:6">
      <c r="A131" s="51">
        <v>52</v>
      </c>
      <c r="B131" s="51" t="s">
        <v>188</v>
      </c>
      <c r="C131" s="51" t="s">
        <v>3706</v>
      </c>
      <c r="D131" s="51" t="s">
        <v>46</v>
      </c>
      <c r="E131" s="51">
        <v>36144</v>
      </c>
      <c r="F131" s="51">
        <v>83137</v>
      </c>
    </row>
    <row r="132" spans="1:6">
      <c r="A132" s="51">
        <v>52</v>
      </c>
      <c r="B132" s="51" t="s">
        <v>188</v>
      </c>
      <c r="C132" s="51" t="s">
        <v>1280</v>
      </c>
      <c r="D132" s="51" t="s">
        <v>63</v>
      </c>
      <c r="E132" s="51">
        <v>65137</v>
      </c>
      <c r="F132" s="51">
        <v>75440</v>
      </c>
    </row>
    <row r="133" spans="1:6">
      <c r="A133" s="51">
        <v>52</v>
      </c>
      <c r="B133" s="51" t="s">
        <v>188</v>
      </c>
      <c r="C133" s="51" t="s">
        <v>1280</v>
      </c>
      <c r="D133" s="51" t="s">
        <v>46</v>
      </c>
      <c r="E133" s="51">
        <v>72610</v>
      </c>
      <c r="F133" s="51">
        <v>83137</v>
      </c>
    </row>
    <row r="134" spans="1:6">
      <c r="A134" s="51">
        <v>52</v>
      </c>
      <c r="B134" s="51" t="s">
        <v>188</v>
      </c>
      <c r="C134" s="51" t="s">
        <v>1281</v>
      </c>
      <c r="D134" s="51" t="s">
        <v>63</v>
      </c>
      <c r="E134" s="51">
        <v>10303</v>
      </c>
      <c r="F134" s="51">
        <v>75440</v>
      </c>
    </row>
    <row r="135" spans="1:6">
      <c r="A135" s="51">
        <v>52</v>
      </c>
      <c r="B135" s="51" t="s">
        <v>188</v>
      </c>
      <c r="C135" s="51" t="s">
        <v>1281</v>
      </c>
      <c r="D135" s="51" t="s">
        <v>46</v>
      </c>
      <c r="E135" s="51">
        <v>10527</v>
      </c>
      <c r="F135" s="51">
        <v>83137</v>
      </c>
    </row>
    <row r="136" spans="1:6">
      <c r="A136" s="51">
        <v>52</v>
      </c>
      <c r="B136" s="51" t="s">
        <v>188</v>
      </c>
      <c r="C136" s="51" t="s">
        <v>45</v>
      </c>
      <c r="D136" s="51" t="s">
        <v>63</v>
      </c>
      <c r="E136" s="51">
        <v>559</v>
      </c>
      <c r="F136" s="51">
        <v>75440</v>
      </c>
    </row>
    <row r="137" spans="1:6">
      <c r="A137" s="51">
        <v>52</v>
      </c>
      <c r="B137" s="51" t="s">
        <v>188</v>
      </c>
      <c r="C137" s="51" t="s">
        <v>45</v>
      </c>
      <c r="D137" s="51" t="s">
        <v>46</v>
      </c>
      <c r="E137" s="51">
        <v>502</v>
      </c>
      <c r="F137" s="51">
        <v>83137</v>
      </c>
    </row>
    <row r="138" spans="1:6">
      <c r="A138" s="51">
        <v>54</v>
      </c>
      <c r="B138" s="51" t="s">
        <v>189</v>
      </c>
      <c r="C138" s="51" t="s">
        <v>3706</v>
      </c>
      <c r="D138" s="51" t="s">
        <v>63</v>
      </c>
      <c r="E138" s="51">
        <v>517</v>
      </c>
      <c r="F138" s="51">
        <v>2377</v>
      </c>
    </row>
    <row r="139" spans="1:6">
      <c r="A139" s="51">
        <v>54</v>
      </c>
      <c r="B139" s="51" t="s">
        <v>189</v>
      </c>
      <c r="C139" s="51" t="s">
        <v>3706</v>
      </c>
      <c r="D139" s="51" t="s">
        <v>46</v>
      </c>
      <c r="E139" s="51">
        <v>469</v>
      </c>
      <c r="F139" s="51">
        <v>2015</v>
      </c>
    </row>
    <row r="140" spans="1:6">
      <c r="A140" s="51">
        <v>54</v>
      </c>
      <c r="B140" s="51" t="s">
        <v>189</v>
      </c>
      <c r="C140" s="51" t="s">
        <v>1280</v>
      </c>
      <c r="D140" s="51" t="s">
        <v>63</v>
      </c>
      <c r="E140" s="51">
        <v>2328</v>
      </c>
      <c r="F140" s="51">
        <v>2377</v>
      </c>
    </row>
    <row r="141" spans="1:6">
      <c r="A141" s="51">
        <v>54</v>
      </c>
      <c r="B141" s="51" t="s">
        <v>189</v>
      </c>
      <c r="C141" s="51" t="s">
        <v>1280</v>
      </c>
      <c r="D141" s="51" t="s">
        <v>46</v>
      </c>
      <c r="E141" s="51">
        <v>1955</v>
      </c>
      <c r="F141" s="51">
        <v>2015</v>
      </c>
    </row>
    <row r="142" spans="1:6">
      <c r="A142" s="51">
        <v>54</v>
      </c>
      <c r="B142" s="51" t="s">
        <v>189</v>
      </c>
      <c r="C142" s="51" t="s">
        <v>1281</v>
      </c>
      <c r="D142" s="51" t="s">
        <v>63</v>
      </c>
      <c r="E142" s="51">
        <v>49</v>
      </c>
      <c r="F142" s="51">
        <v>2377</v>
      </c>
    </row>
    <row r="143" spans="1:6">
      <c r="A143" s="51">
        <v>54</v>
      </c>
      <c r="B143" s="51" t="s">
        <v>189</v>
      </c>
      <c r="C143" s="51" t="s">
        <v>1281</v>
      </c>
      <c r="D143" s="51" t="s">
        <v>46</v>
      </c>
      <c r="E143" s="51">
        <v>60</v>
      </c>
      <c r="F143" s="51">
        <v>2015</v>
      </c>
    </row>
    <row r="144" spans="1:6">
      <c r="A144" s="51">
        <v>54</v>
      </c>
      <c r="B144" s="51" t="s">
        <v>189</v>
      </c>
      <c r="C144" s="51" t="s">
        <v>45</v>
      </c>
      <c r="D144" s="51" t="s">
        <v>63</v>
      </c>
      <c r="E144" s="51">
        <v>61</v>
      </c>
      <c r="F144" s="51">
        <v>2377</v>
      </c>
    </row>
    <row r="145" spans="1:6">
      <c r="A145" s="51">
        <v>54</v>
      </c>
      <c r="B145" s="51" t="s">
        <v>189</v>
      </c>
      <c r="C145" s="51" t="s">
        <v>45</v>
      </c>
      <c r="D145" s="51" t="s">
        <v>46</v>
      </c>
      <c r="E145" s="51">
        <v>31</v>
      </c>
      <c r="F145" s="51">
        <v>2015</v>
      </c>
    </row>
    <row r="146" spans="1:6">
      <c r="A146" s="51">
        <v>63</v>
      </c>
      <c r="B146" s="51" t="s">
        <v>190</v>
      </c>
      <c r="C146" s="51" t="s">
        <v>3706</v>
      </c>
      <c r="D146" s="51" t="s">
        <v>63</v>
      </c>
      <c r="E146" s="51">
        <v>618</v>
      </c>
      <c r="F146" s="51">
        <v>2395</v>
      </c>
    </row>
    <row r="147" spans="1:6">
      <c r="A147" s="51">
        <v>63</v>
      </c>
      <c r="B147" s="51" t="s">
        <v>190</v>
      </c>
      <c r="C147" s="51" t="s">
        <v>3706</v>
      </c>
      <c r="D147" s="51" t="s">
        <v>46</v>
      </c>
      <c r="E147" s="51">
        <v>656</v>
      </c>
      <c r="F147" s="51">
        <v>2375</v>
      </c>
    </row>
    <row r="148" spans="1:6">
      <c r="A148" s="51">
        <v>63</v>
      </c>
      <c r="B148" s="51" t="s">
        <v>190</v>
      </c>
      <c r="C148" s="51" t="s">
        <v>1280</v>
      </c>
      <c r="D148" s="51" t="s">
        <v>63</v>
      </c>
      <c r="E148" s="51">
        <v>2282</v>
      </c>
      <c r="F148" s="51">
        <v>2395</v>
      </c>
    </row>
    <row r="149" spans="1:6">
      <c r="A149" s="51">
        <v>63</v>
      </c>
      <c r="B149" s="51" t="s">
        <v>190</v>
      </c>
      <c r="C149" s="51" t="s">
        <v>1280</v>
      </c>
      <c r="D149" s="51" t="s">
        <v>46</v>
      </c>
      <c r="E149" s="51">
        <v>2241</v>
      </c>
      <c r="F149" s="51">
        <v>2375</v>
      </c>
    </row>
    <row r="150" spans="1:6">
      <c r="A150" s="51">
        <v>63</v>
      </c>
      <c r="B150" s="51" t="s">
        <v>190</v>
      </c>
      <c r="C150" s="51" t="s">
        <v>1281</v>
      </c>
      <c r="D150" s="51" t="s">
        <v>63</v>
      </c>
      <c r="E150" s="51">
        <v>113</v>
      </c>
      <c r="F150" s="51">
        <v>2395</v>
      </c>
    </row>
    <row r="151" spans="1:6">
      <c r="A151" s="51">
        <v>63</v>
      </c>
      <c r="B151" s="51" t="s">
        <v>190</v>
      </c>
      <c r="C151" s="51" t="s">
        <v>1281</v>
      </c>
      <c r="D151" s="51" t="s">
        <v>46</v>
      </c>
      <c r="E151" s="51">
        <v>134</v>
      </c>
      <c r="F151" s="51">
        <v>2375</v>
      </c>
    </row>
    <row r="152" spans="1:6">
      <c r="A152" s="51">
        <v>63</v>
      </c>
      <c r="B152" s="51" t="s">
        <v>190</v>
      </c>
      <c r="C152" s="51" t="s">
        <v>45</v>
      </c>
      <c r="D152" s="51" t="s">
        <v>63</v>
      </c>
      <c r="E152" s="51">
        <v>10</v>
      </c>
      <c r="F152" s="51">
        <v>2395</v>
      </c>
    </row>
    <row r="153" spans="1:6">
      <c r="A153" s="51">
        <v>63</v>
      </c>
      <c r="B153" s="51" t="s">
        <v>190</v>
      </c>
      <c r="C153" s="51" t="s">
        <v>45</v>
      </c>
      <c r="D153" s="51" t="s">
        <v>46</v>
      </c>
      <c r="E153" s="51">
        <v>6</v>
      </c>
      <c r="F153" s="51">
        <v>2375</v>
      </c>
    </row>
    <row r="154" spans="1:6">
      <c r="A154" s="51">
        <v>66</v>
      </c>
      <c r="B154" s="51" t="s">
        <v>191</v>
      </c>
      <c r="C154" s="51" t="s">
        <v>3706</v>
      </c>
      <c r="D154" s="51" t="s">
        <v>63</v>
      </c>
      <c r="E154" s="51">
        <v>1886</v>
      </c>
      <c r="F154" s="51">
        <v>6084</v>
      </c>
    </row>
    <row r="155" spans="1:6">
      <c r="A155" s="51">
        <v>66</v>
      </c>
      <c r="B155" s="51" t="s">
        <v>191</v>
      </c>
      <c r="C155" s="51" t="s">
        <v>3706</v>
      </c>
      <c r="D155" s="51" t="s">
        <v>46</v>
      </c>
      <c r="E155" s="51">
        <v>1921</v>
      </c>
      <c r="F155" s="51">
        <v>6812</v>
      </c>
    </row>
    <row r="156" spans="1:6">
      <c r="A156" s="51">
        <v>66</v>
      </c>
      <c r="B156" s="51" t="s">
        <v>191</v>
      </c>
      <c r="C156" s="51" t="s">
        <v>1280</v>
      </c>
      <c r="D156" s="51" t="s">
        <v>63</v>
      </c>
      <c r="E156" s="51">
        <v>5832</v>
      </c>
      <c r="F156" s="51">
        <v>6084</v>
      </c>
    </row>
    <row r="157" spans="1:6">
      <c r="A157" s="51">
        <v>66</v>
      </c>
      <c r="B157" s="51" t="s">
        <v>191</v>
      </c>
      <c r="C157" s="51" t="s">
        <v>1280</v>
      </c>
      <c r="D157" s="51" t="s">
        <v>46</v>
      </c>
      <c r="E157" s="51">
        <v>6509</v>
      </c>
      <c r="F157" s="51">
        <v>6812</v>
      </c>
    </row>
    <row r="158" spans="1:6">
      <c r="A158" s="51">
        <v>66</v>
      </c>
      <c r="B158" s="51" t="s">
        <v>191</v>
      </c>
      <c r="C158" s="51" t="s">
        <v>1281</v>
      </c>
      <c r="D158" s="51" t="s">
        <v>63</v>
      </c>
      <c r="E158" s="51">
        <v>252</v>
      </c>
      <c r="F158" s="51">
        <v>6084</v>
      </c>
    </row>
    <row r="159" spans="1:6">
      <c r="A159" s="51">
        <v>66</v>
      </c>
      <c r="B159" s="51" t="s">
        <v>191</v>
      </c>
      <c r="C159" s="51" t="s">
        <v>1281</v>
      </c>
      <c r="D159" s="51" t="s">
        <v>46</v>
      </c>
      <c r="E159" s="51">
        <v>303</v>
      </c>
      <c r="F159" s="51">
        <v>6812</v>
      </c>
    </row>
    <row r="160" spans="1:6">
      <c r="A160" s="51">
        <v>66</v>
      </c>
      <c r="B160" s="51" t="s">
        <v>191</v>
      </c>
      <c r="C160" s="51" t="s">
        <v>45</v>
      </c>
      <c r="D160" s="51" t="s">
        <v>63</v>
      </c>
      <c r="E160" s="51">
        <v>16</v>
      </c>
      <c r="F160" s="51">
        <v>6084</v>
      </c>
    </row>
    <row r="161" spans="1:6">
      <c r="A161" s="51">
        <v>66</v>
      </c>
      <c r="B161" s="51" t="s">
        <v>191</v>
      </c>
      <c r="C161" s="51" t="s">
        <v>45</v>
      </c>
      <c r="D161" s="51" t="s">
        <v>46</v>
      </c>
      <c r="E161" s="51">
        <v>14</v>
      </c>
      <c r="F161" s="51">
        <v>6812</v>
      </c>
    </row>
    <row r="162" spans="1:6">
      <c r="A162" s="51">
        <v>68</v>
      </c>
      <c r="B162" s="51" t="s">
        <v>192</v>
      </c>
      <c r="C162" s="51" t="s">
        <v>3706</v>
      </c>
      <c r="D162" s="51" t="s">
        <v>63</v>
      </c>
      <c r="E162" s="51">
        <v>2298</v>
      </c>
      <c r="F162" s="51">
        <v>8914</v>
      </c>
    </row>
    <row r="163" spans="1:6">
      <c r="A163" s="51">
        <v>68</v>
      </c>
      <c r="B163" s="51" t="s">
        <v>192</v>
      </c>
      <c r="C163" s="51" t="s">
        <v>3706</v>
      </c>
      <c r="D163" s="51" t="s">
        <v>46</v>
      </c>
      <c r="E163" s="51">
        <v>2195</v>
      </c>
      <c r="F163" s="51">
        <v>9278</v>
      </c>
    </row>
    <row r="164" spans="1:6">
      <c r="A164" s="51">
        <v>68</v>
      </c>
      <c r="B164" s="51" t="s">
        <v>192</v>
      </c>
      <c r="C164" s="51" t="s">
        <v>1280</v>
      </c>
      <c r="D164" s="51" t="s">
        <v>63</v>
      </c>
      <c r="E164" s="51">
        <v>8670</v>
      </c>
      <c r="F164" s="51">
        <v>8914</v>
      </c>
    </row>
    <row r="165" spans="1:6">
      <c r="A165" s="51">
        <v>68</v>
      </c>
      <c r="B165" s="51" t="s">
        <v>192</v>
      </c>
      <c r="C165" s="51" t="s">
        <v>1280</v>
      </c>
      <c r="D165" s="51" t="s">
        <v>46</v>
      </c>
      <c r="E165" s="51">
        <v>9005</v>
      </c>
      <c r="F165" s="51">
        <v>9278</v>
      </c>
    </row>
    <row r="166" spans="1:6">
      <c r="A166" s="51">
        <v>68</v>
      </c>
      <c r="B166" s="51" t="s">
        <v>192</v>
      </c>
      <c r="C166" s="51" t="s">
        <v>1281</v>
      </c>
      <c r="D166" s="51" t="s">
        <v>63</v>
      </c>
      <c r="E166" s="51">
        <v>244</v>
      </c>
      <c r="F166" s="51">
        <v>8914</v>
      </c>
    </row>
    <row r="167" spans="1:6">
      <c r="A167" s="51">
        <v>68</v>
      </c>
      <c r="B167" s="51" t="s">
        <v>192</v>
      </c>
      <c r="C167" s="51" t="s">
        <v>1281</v>
      </c>
      <c r="D167" s="51" t="s">
        <v>46</v>
      </c>
      <c r="E167" s="51">
        <v>273</v>
      </c>
      <c r="F167" s="51">
        <v>9278</v>
      </c>
    </row>
    <row r="168" spans="1:6">
      <c r="A168" s="51">
        <v>68</v>
      </c>
      <c r="B168" s="51" t="s">
        <v>192</v>
      </c>
      <c r="C168" s="51" t="s">
        <v>45</v>
      </c>
      <c r="D168" s="51" t="s">
        <v>63</v>
      </c>
      <c r="E168" s="51">
        <v>39</v>
      </c>
      <c r="F168" s="51">
        <v>8914</v>
      </c>
    </row>
    <row r="169" spans="1:6">
      <c r="A169" s="51">
        <v>68</v>
      </c>
      <c r="B169" s="51" t="s">
        <v>192</v>
      </c>
      <c r="C169" s="51" t="s">
        <v>45</v>
      </c>
      <c r="D169" s="51" t="s">
        <v>46</v>
      </c>
      <c r="E169" s="51">
        <v>35</v>
      </c>
      <c r="F169" s="51">
        <v>9278</v>
      </c>
    </row>
    <row r="170" spans="1:6">
      <c r="A170" s="51">
        <v>70</v>
      </c>
      <c r="B170" s="51" t="s">
        <v>193</v>
      </c>
      <c r="C170" s="51" t="s">
        <v>3706</v>
      </c>
      <c r="D170" s="51" t="s">
        <v>63</v>
      </c>
      <c r="E170" s="51">
        <v>15442</v>
      </c>
      <c r="F170" s="51">
        <v>36352</v>
      </c>
    </row>
    <row r="171" spans="1:6">
      <c r="A171" s="51">
        <v>70</v>
      </c>
      <c r="B171" s="51" t="s">
        <v>193</v>
      </c>
      <c r="C171" s="51" t="s">
        <v>3706</v>
      </c>
      <c r="D171" s="51" t="s">
        <v>46</v>
      </c>
      <c r="E171" s="51">
        <v>14628</v>
      </c>
      <c r="F171" s="51">
        <v>36370</v>
      </c>
    </row>
    <row r="172" spans="1:6">
      <c r="A172" s="51">
        <v>70</v>
      </c>
      <c r="B172" s="51" t="s">
        <v>193</v>
      </c>
      <c r="C172" s="51" t="s">
        <v>1280</v>
      </c>
      <c r="D172" s="51" t="s">
        <v>63</v>
      </c>
      <c r="E172" s="51">
        <v>30247</v>
      </c>
      <c r="F172" s="51">
        <v>36352</v>
      </c>
    </row>
    <row r="173" spans="1:6">
      <c r="A173" s="51">
        <v>70</v>
      </c>
      <c r="B173" s="51" t="s">
        <v>193</v>
      </c>
      <c r="C173" s="51" t="s">
        <v>1280</v>
      </c>
      <c r="D173" s="51" t="s">
        <v>46</v>
      </c>
      <c r="E173" s="51">
        <v>31258</v>
      </c>
      <c r="F173" s="51">
        <v>36370</v>
      </c>
    </row>
    <row r="174" spans="1:6">
      <c r="A174" s="51">
        <v>70</v>
      </c>
      <c r="B174" s="51" t="s">
        <v>193</v>
      </c>
      <c r="C174" s="51" t="s">
        <v>1281</v>
      </c>
      <c r="D174" s="51" t="s">
        <v>63</v>
      </c>
      <c r="E174" s="51">
        <v>6105</v>
      </c>
      <c r="F174" s="51">
        <v>36352</v>
      </c>
    </row>
    <row r="175" spans="1:6">
      <c r="A175" s="51">
        <v>70</v>
      </c>
      <c r="B175" s="51" t="s">
        <v>193</v>
      </c>
      <c r="C175" s="51" t="s">
        <v>1281</v>
      </c>
      <c r="D175" s="51" t="s">
        <v>46</v>
      </c>
      <c r="E175" s="51">
        <v>5112</v>
      </c>
      <c r="F175" s="51">
        <v>36370</v>
      </c>
    </row>
    <row r="176" spans="1:6">
      <c r="A176" s="51">
        <v>70</v>
      </c>
      <c r="B176" s="51" t="s">
        <v>193</v>
      </c>
      <c r="C176" s="51" t="s">
        <v>45</v>
      </c>
      <c r="D176" s="51" t="s">
        <v>63</v>
      </c>
      <c r="E176" s="51">
        <v>23</v>
      </c>
      <c r="F176" s="51">
        <v>36352</v>
      </c>
    </row>
    <row r="177" spans="1:6">
      <c r="A177" s="51">
        <v>70</v>
      </c>
      <c r="B177" s="51" t="s">
        <v>193</v>
      </c>
      <c r="C177" s="51" t="s">
        <v>45</v>
      </c>
      <c r="D177" s="51" t="s">
        <v>46</v>
      </c>
      <c r="E177" s="51">
        <v>21</v>
      </c>
      <c r="F177" s="51">
        <v>36370</v>
      </c>
    </row>
    <row r="178" spans="1:6">
      <c r="A178" s="51">
        <v>73</v>
      </c>
      <c r="B178" s="51" t="s">
        <v>194</v>
      </c>
      <c r="C178" s="51" t="s">
        <v>3706</v>
      </c>
      <c r="D178" s="51" t="s">
        <v>63</v>
      </c>
      <c r="E178" s="51">
        <v>537</v>
      </c>
      <c r="F178" s="51">
        <v>2456</v>
      </c>
    </row>
    <row r="179" spans="1:6">
      <c r="A179" s="51">
        <v>73</v>
      </c>
      <c r="B179" s="51" t="s">
        <v>194</v>
      </c>
      <c r="C179" s="51" t="s">
        <v>3706</v>
      </c>
      <c r="D179" s="51" t="s">
        <v>46</v>
      </c>
      <c r="E179" s="51">
        <v>470</v>
      </c>
      <c r="F179" s="51">
        <v>1712</v>
      </c>
    </row>
    <row r="180" spans="1:6">
      <c r="A180" s="51">
        <v>73</v>
      </c>
      <c r="B180" s="51" t="s">
        <v>194</v>
      </c>
      <c r="C180" s="51" t="s">
        <v>1280</v>
      </c>
      <c r="D180" s="51" t="s">
        <v>63</v>
      </c>
      <c r="E180" s="51">
        <v>2371</v>
      </c>
      <c r="F180" s="51">
        <v>2456</v>
      </c>
    </row>
    <row r="181" spans="1:6">
      <c r="A181" s="51">
        <v>73</v>
      </c>
      <c r="B181" s="51" t="s">
        <v>194</v>
      </c>
      <c r="C181" s="51" t="s">
        <v>1280</v>
      </c>
      <c r="D181" s="51" t="s">
        <v>46</v>
      </c>
      <c r="E181" s="51">
        <v>1633</v>
      </c>
      <c r="F181" s="51">
        <v>1712</v>
      </c>
    </row>
    <row r="182" spans="1:6">
      <c r="A182" s="51">
        <v>73</v>
      </c>
      <c r="B182" s="51" t="s">
        <v>194</v>
      </c>
      <c r="C182" s="51" t="s">
        <v>1281</v>
      </c>
      <c r="D182" s="51" t="s">
        <v>63</v>
      </c>
      <c r="E182" s="51">
        <v>85</v>
      </c>
      <c r="F182" s="51">
        <v>2456</v>
      </c>
    </row>
    <row r="183" spans="1:6">
      <c r="A183" s="51">
        <v>73</v>
      </c>
      <c r="B183" s="51" t="s">
        <v>194</v>
      </c>
      <c r="C183" s="51" t="s">
        <v>1281</v>
      </c>
      <c r="D183" s="51" t="s">
        <v>46</v>
      </c>
      <c r="E183" s="51">
        <v>79</v>
      </c>
      <c r="F183" s="51">
        <v>1712</v>
      </c>
    </row>
    <row r="184" spans="1:6">
      <c r="A184" s="51">
        <v>73</v>
      </c>
      <c r="B184" s="51" t="s">
        <v>194</v>
      </c>
      <c r="C184" s="51" t="s">
        <v>45</v>
      </c>
      <c r="D184" s="51" t="s">
        <v>63</v>
      </c>
      <c r="E184" s="51">
        <v>29</v>
      </c>
      <c r="F184" s="51">
        <v>2456</v>
      </c>
    </row>
    <row r="185" spans="1:6">
      <c r="A185" s="51">
        <v>73</v>
      </c>
      <c r="B185" s="51" t="s">
        <v>194</v>
      </c>
      <c r="C185" s="51" t="s">
        <v>45</v>
      </c>
      <c r="D185" s="51" t="s">
        <v>46</v>
      </c>
      <c r="E185" s="51">
        <v>3</v>
      </c>
      <c r="F185" s="51">
        <v>1712</v>
      </c>
    </row>
    <row r="186" spans="1:6">
      <c r="A186" s="51">
        <v>76</v>
      </c>
      <c r="B186" s="51" t="s">
        <v>195</v>
      </c>
      <c r="C186" s="51" t="s">
        <v>3706</v>
      </c>
      <c r="D186" s="51" t="s">
        <v>63</v>
      </c>
      <c r="E186" s="51">
        <v>78564</v>
      </c>
      <c r="F186" s="51">
        <v>224099</v>
      </c>
    </row>
    <row r="187" spans="1:6">
      <c r="A187" s="51">
        <v>76</v>
      </c>
      <c r="B187" s="51" t="s">
        <v>195</v>
      </c>
      <c r="C187" s="51" t="s">
        <v>3706</v>
      </c>
      <c r="D187" s="51" t="s">
        <v>46</v>
      </c>
      <c r="E187" s="51">
        <v>76271</v>
      </c>
      <c r="F187" s="51">
        <v>267687</v>
      </c>
    </row>
    <row r="188" spans="1:6">
      <c r="A188" s="51">
        <v>76</v>
      </c>
      <c r="B188" s="51" t="s">
        <v>195</v>
      </c>
      <c r="C188" s="51" t="s">
        <v>1280</v>
      </c>
      <c r="D188" s="51" t="s">
        <v>63</v>
      </c>
      <c r="E188" s="51">
        <v>213936</v>
      </c>
      <c r="F188" s="51">
        <v>224099</v>
      </c>
    </row>
    <row r="189" spans="1:6">
      <c r="A189" s="51">
        <v>76</v>
      </c>
      <c r="B189" s="51" t="s">
        <v>195</v>
      </c>
      <c r="C189" s="51" t="s">
        <v>1280</v>
      </c>
      <c r="D189" s="51" t="s">
        <v>46</v>
      </c>
      <c r="E189" s="51">
        <v>253391</v>
      </c>
      <c r="F189" s="51">
        <v>267687</v>
      </c>
    </row>
    <row r="190" spans="1:6">
      <c r="A190" s="51">
        <v>76</v>
      </c>
      <c r="B190" s="51" t="s">
        <v>195</v>
      </c>
      <c r="C190" s="51" t="s">
        <v>1281</v>
      </c>
      <c r="D190" s="51" t="s">
        <v>63</v>
      </c>
      <c r="E190" s="51">
        <v>10163</v>
      </c>
      <c r="F190" s="51">
        <v>224099</v>
      </c>
    </row>
    <row r="191" spans="1:6">
      <c r="A191" s="51">
        <v>76</v>
      </c>
      <c r="B191" s="51" t="s">
        <v>195</v>
      </c>
      <c r="C191" s="51" t="s">
        <v>1281</v>
      </c>
      <c r="D191" s="51" t="s">
        <v>46</v>
      </c>
      <c r="E191" s="51">
        <v>14296</v>
      </c>
      <c r="F191" s="51">
        <v>267687</v>
      </c>
    </row>
    <row r="192" spans="1:6">
      <c r="A192" s="51">
        <v>76</v>
      </c>
      <c r="B192" s="51" t="s">
        <v>195</v>
      </c>
      <c r="C192" s="51" t="s">
        <v>45</v>
      </c>
      <c r="D192" s="51" t="s">
        <v>63</v>
      </c>
      <c r="E192" s="51">
        <v>533</v>
      </c>
      <c r="F192" s="51">
        <v>224099</v>
      </c>
    </row>
    <row r="193" spans="1:6">
      <c r="A193" s="51">
        <v>76</v>
      </c>
      <c r="B193" s="51" t="s">
        <v>195</v>
      </c>
      <c r="C193" s="51" t="s">
        <v>45</v>
      </c>
      <c r="D193" s="51" t="s">
        <v>46</v>
      </c>
      <c r="E193" s="51">
        <v>372</v>
      </c>
      <c r="F193" s="51">
        <v>267687</v>
      </c>
    </row>
    <row r="194" spans="1:6">
      <c r="A194" s="51">
        <v>81</v>
      </c>
      <c r="B194" s="51" t="s">
        <v>196</v>
      </c>
      <c r="C194" s="51" t="s">
        <v>3706</v>
      </c>
      <c r="D194" s="51" t="s">
        <v>63</v>
      </c>
      <c r="E194" s="51">
        <v>1465</v>
      </c>
      <c r="F194" s="51">
        <v>3552</v>
      </c>
    </row>
    <row r="195" spans="1:6">
      <c r="A195" s="51">
        <v>81</v>
      </c>
      <c r="B195" s="51" t="s">
        <v>196</v>
      </c>
      <c r="C195" s="51" t="s">
        <v>3706</v>
      </c>
      <c r="D195" s="51" t="s">
        <v>46</v>
      </c>
      <c r="E195" s="51">
        <v>1469</v>
      </c>
      <c r="F195" s="51">
        <v>3557</v>
      </c>
    </row>
    <row r="196" spans="1:6">
      <c r="A196" s="51">
        <v>81</v>
      </c>
      <c r="B196" s="51" t="s">
        <v>196</v>
      </c>
      <c r="C196" s="51" t="s">
        <v>1280</v>
      </c>
      <c r="D196" s="51" t="s">
        <v>63</v>
      </c>
      <c r="E196" s="51">
        <v>3273</v>
      </c>
      <c r="F196" s="51">
        <v>3552</v>
      </c>
    </row>
    <row r="197" spans="1:6">
      <c r="A197" s="51">
        <v>81</v>
      </c>
      <c r="B197" s="51" t="s">
        <v>196</v>
      </c>
      <c r="C197" s="51" t="s">
        <v>1280</v>
      </c>
      <c r="D197" s="51" t="s">
        <v>46</v>
      </c>
      <c r="E197" s="51">
        <v>3375</v>
      </c>
      <c r="F197" s="51">
        <v>3557</v>
      </c>
    </row>
    <row r="198" spans="1:6">
      <c r="A198" s="51">
        <v>81</v>
      </c>
      <c r="B198" s="51" t="s">
        <v>196</v>
      </c>
      <c r="C198" s="51" t="s">
        <v>1281</v>
      </c>
      <c r="D198" s="51" t="s">
        <v>63</v>
      </c>
      <c r="E198" s="51">
        <v>279</v>
      </c>
      <c r="F198" s="51">
        <v>3552</v>
      </c>
    </row>
    <row r="199" spans="1:6">
      <c r="A199" s="51">
        <v>81</v>
      </c>
      <c r="B199" s="51" t="s">
        <v>196</v>
      </c>
      <c r="C199" s="51" t="s">
        <v>1281</v>
      </c>
      <c r="D199" s="51" t="s">
        <v>46</v>
      </c>
      <c r="E199" s="51">
        <v>182</v>
      </c>
      <c r="F199" s="51">
        <v>3557</v>
      </c>
    </row>
    <row r="200" spans="1:6">
      <c r="A200" s="51">
        <v>81</v>
      </c>
      <c r="B200" s="51" t="s">
        <v>196</v>
      </c>
      <c r="C200" s="51" t="s">
        <v>45</v>
      </c>
      <c r="D200" s="51" t="s">
        <v>63</v>
      </c>
      <c r="E200" s="51">
        <v>10</v>
      </c>
      <c r="F200" s="51">
        <v>3552</v>
      </c>
    </row>
    <row r="201" spans="1:6">
      <c r="A201" s="51">
        <v>81</v>
      </c>
      <c r="B201" s="51" t="s">
        <v>196</v>
      </c>
      <c r="C201" s="51" t="s">
        <v>45</v>
      </c>
      <c r="D201" s="51" t="s">
        <v>46</v>
      </c>
      <c r="E201" s="51">
        <v>5</v>
      </c>
      <c r="F201" s="51">
        <v>3557</v>
      </c>
    </row>
    <row r="202" spans="1:6">
      <c r="A202" s="51">
        <v>85</v>
      </c>
      <c r="B202" s="51" t="s">
        <v>197</v>
      </c>
      <c r="C202" s="51" t="s">
        <v>3706</v>
      </c>
      <c r="D202" s="51" t="s">
        <v>63</v>
      </c>
      <c r="E202" s="51">
        <v>813</v>
      </c>
      <c r="F202" s="51">
        <v>2460</v>
      </c>
    </row>
    <row r="203" spans="1:6">
      <c r="A203" s="51">
        <v>85</v>
      </c>
      <c r="B203" s="51" t="s">
        <v>197</v>
      </c>
      <c r="C203" s="51" t="s">
        <v>3706</v>
      </c>
      <c r="D203" s="51" t="s">
        <v>46</v>
      </c>
      <c r="E203" s="51">
        <v>737</v>
      </c>
      <c r="F203" s="51">
        <v>2107</v>
      </c>
    </row>
    <row r="204" spans="1:6">
      <c r="A204" s="51">
        <v>85</v>
      </c>
      <c r="B204" s="51" t="s">
        <v>197</v>
      </c>
      <c r="C204" s="51" t="s">
        <v>1280</v>
      </c>
      <c r="D204" s="51" t="s">
        <v>63</v>
      </c>
      <c r="E204" s="51">
        <v>2359</v>
      </c>
      <c r="F204" s="51">
        <v>2460</v>
      </c>
    </row>
    <row r="205" spans="1:6">
      <c r="A205" s="51">
        <v>85</v>
      </c>
      <c r="B205" s="51" t="s">
        <v>197</v>
      </c>
      <c r="C205" s="51" t="s">
        <v>1280</v>
      </c>
      <c r="D205" s="51" t="s">
        <v>46</v>
      </c>
      <c r="E205" s="51">
        <v>2034</v>
      </c>
      <c r="F205" s="51">
        <v>2107</v>
      </c>
    </row>
    <row r="206" spans="1:6">
      <c r="A206" s="51">
        <v>85</v>
      </c>
      <c r="B206" s="51" t="s">
        <v>197</v>
      </c>
      <c r="C206" s="51" t="s">
        <v>1281</v>
      </c>
      <c r="D206" s="51" t="s">
        <v>63</v>
      </c>
      <c r="E206" s="51">
        <v>101</v>
      </c>
      <c r="F206" s="51">
        <v>2460</v>
      </c>
    </row>
    <row r="207" spans="1:6">
      <c r="A207" s="51">
        <v>85</v>
      </c>
      <c r="B207" s="51" t="s">
        <v>197</v>
      </c>
      <c r="C207" s="51" t="s">
        <v>1281</v>
      </c>
      <c r="D207" s="51" t="s">
        <v>46</v>
      </c>
      <c r="E207" s="51">
        <v>73</v>
      </c>
      <c r="F207" s="51">
        <v>2107</v>
      </c>
    </row>
    <row r="208" spans="1:6">
      <c r="A208" s="51">
        <v>85</v>
      </c>
      <c r="B208" s="51" t="s">
        <v>197</v>
      </c>
      <c r="C208" s="51" t="s">
        <v>45</v>
      </c>
      <c r="D208" s="51" t="s">
        <v>63</v>
      </c>
      <c r="E208" s="51">
        <v>7</v>
      </c>
      <c r="F208" s="51">
        <v>2460</v>
      </c>
    </row>
    <row r="209" spans="1:6">
      <c r="A209" s="51">
        <v>85</v>
      </c>
      <c r="B209" s="51" t="s">
        <v>197</v>
      </c>
      <c r="C209" s="51" t="s">
        <v>45</v>
      </c>
      <c r="D209" s="51" t="s">
        <v>46</v>
      </c>
      <c r="E209" s="51">
        <v>6</v>
      </c>
      <c r="F209" s="51">
        <v>2107</v>
      </c>
    </row>
    <row r="210" spans="1:6">
      <c r="A210" s="51">
        <v>86</v>
      </c>
      <c r="B210" s="51" t="s">
        <v>198</v>
      </c>
      <c r="C210" s="51" t="s">
        <v>3706</v>
      </c>
      <c r="D210" s="51" t="s">
        <v>63</v>
      </c>
      <c r="E210" s="51">
        <v>1456</v>
      </c>
      <c r="F210" s="51">
        <v>3673</v>
      </c>
    </row>
    <row r="211" spans="1:6">
      <c r="A211" s="51">
        <v>86</v>
      </c>
      <c r="B211" s="51" t="s">
        <v>198</v>
      </c>
      <c r="C211" s="51" t="s">
        <v>3706</v>
      </c>
      <c r="D211" s="51" t="s">
        <v>46</v>
      </c>
      <c r="E211" s="51">
        <v>1288</v>
      </c>
      <c r="F211" s="51">
        <v>3826</v>
      </c>
    </row>
    <row r="212" spans="1:6">
      <c r="A212" s="51">
        <v>86</v>
      </c>
      <c r="B212" s="51" t="s">
        <v>198</v>
      </c>
      <c r="C212" s="51" t="s">
        <v>1280</v>
      </c>
      <c r="D212" s="51" t="s">
        <v>63</v>
      </c>
      <c r="E212" s="51">
        <v>3413</v>
      </c>
      <c r="F212" s="51">
        <v>3673</v>
      </c>
    </row>
    <row r="213" spans="1:6">
      <c r="A213" s="51">
        <v>86</v>
      </c>
      <c r="B213" s="51" t="s">
        <v>198</v>
      </c>
      <c r="C213" s="51" t="s">
        <v>1280</v>
      </c>
      <c r="D213" s="51" t="s">
        <v>46</v>
      </c>
      <c r="E213" s="51">
        <v>3560</v>
      </c>
      <c r="F213" s="51">
        <v>3826</v>
      </c>
    </row>
    <row r="214" spans="1:6">
      <c r="A214" s="51">
        <v>86</v>
      </c>
      <c r="B214" s="51" t="s">
        <v>198</v>
      </c>
      <c r="C214" s="51" t="s">
        <v>1281</v>
      </c>
      <c r="D214" s="51" t="s">
        <v>63</v>
      </c>
      <c r="E214" s="51">
        <v>260</v>
      </c>
      <c r="F214" s="51">
        <v>3673</v>
      </c>
    </row>
    <row r="215" spans="1:6">
      <c r="A215" s="51">
        <v>86</v>
      </c>
      <c r="B215" s="51" t="s">
        <v>198</v>
      </c>
      <c r="C215" s="51" t="s">
        <v>1281</v>
      </c>
      <c r="D215" s="51" t="s">
        <v>46</v>
      </c>
      <c r="E215" s="51">
        <v>266</v>
      </c>
      <c r="F215" s="51">
        <v>3826</v>
      </c>
    </row>
    <row r="216" spans="1:6">
      <c r="A216" s="51">
        <v>86</v>
      </c>
      <c r="B216" s="51" t="s">
        <v>198</v>
      </c>
      <c r="C216" s="51" t="s">
        <v>45</v>
      </c>
      <c r="D216" s="51" t="s">
        <v>63</v>
      </c>
      <c r="E216" s="51">
        <v>13</v>
      </c>
      <c r="F216" s="51">
        <v>3673</v>
      </c>
    </row>
    <row r="217" spans="1:6">
      <c r="A217" s="51">
        <v>86</v>
      </c>
      <c r="B217" s="51" t="s">
        <v>198</v>
      </c>
      <c r="C217" s="51" t="s">
        <v>45</v>
      </c>
      <c r="D217" s="51" t="s">
        <v>46</v>
      </c>
      <c r="E217" s="51">
        <v>6</v>
      </c>
      <c r="F217" s="51">
        <v>3826</v>
      </c>
    </row>
    <row r="218" spans="1:6">
      <c r="A218" s="51">
        <v>88</v>
      </c>
      <c r="B218" s="51" t="s">
        <v>199</v>
      </c>
      <c r="C218" s="51" t="s">
        <v>3706</v>
      </c>
      <c r="D218" s="51" t="s">
        <v>63</v>
      </c>
      <c r="E218" s="51">
        <v>3222</v>
      </c>
      <c r="F218" s="51">
        <v>9683</v>
      </c>
    </row>
    <row r="219" spans="1:6">
      <c r="A219" s="51">
        <v>88</v>
      </c>
      <c r="B219" s="51" t="s">
        <v>199</v>
      </c>
      <c r="C219" s="51" t="s">
        <v>3706</v>
      </c>
      <c r="D219" s="51" t="s">
        <v>46</v>
      </c>
      <c r="E219" s="51">
        <v>3031</v>
      </c>
      <c r="F219" s="51">
        <v>10910</v>
      </c>
    </row>
    <row r="220" spans="1:6">
      <c r="A220" s="51">
        <v>88</v>
      </c>
      <c r="B220" s="51" t="s">
        <v>199</v>
      </c>
      <c r="C220" s="51" t="s">
        <v>1280</v>
      </c>
      <c r="D220" s="51" t="s">
        <v>63</v>
      </c>
      <c r="E220" s="51">
        <v>9556</v>
      </c>
      <c r="F220" s="51">
        <v>9683</v>
      </c>
    </row>
    <row r="221" spans="1:6">
      <c r="A221" s="51">
        <v>88</v>
      </c>
      <c r="B221" s="51" t="s">
        <v>199</v>
      </c>
      <c r="C221" s="51" t="s">
        <v>1280</v>
      </c>
      <c r="D221" s="51" t="s">
        <v>46</v>
      </c>
      <c r="E221" s="51">
        <v>10805</v>
      </c>
      <c r="F221" s="51">
        <v>10910</v>
      </c>
    </row>
    <row r="222" spans="1:6">
      <c r="A222" s="51">
        <v>88</v>
      </c>
      <c r="B222" s="51" t="s">
        <v>199</v>
      </c>
      <c r="C222" s="51" t="s">
        <v>1281</v>
      </c>
      <c r="D222" s="51" t="s">
        <v>63</v>
      </c>
      <c r="E222" s="51">
        <v>127</v>
      </c>
      <c r="F222" s="51">
        <v>9683</v>
      </c>
    </row>
    <row r="223" spans="1:6">
      <c r="A223" s="51">
        <v>88</v>
      </c>
      <c r="B223" s="51" t="s">
        <v>199</v>
      </c>
      <c r="C223" s="51" t="s">
        <v>1281</v>
      </c>
      <c r="D223" s="51" t="s">
        <v>46</v>
      </c>
      <c r="E223" s="51">
        <v>105</v>
      </c>
      <c r="F223" s="51">
        <v>10910</v>
      </c>
    </row>
    <row r="224" spans="1:6">
      <c r="A224" s="51">
        <v>88</v>
      </c>
      <c r="B224" s="51" t="s">
        <v>199</v>
      </c>
      <c r="C224" s="51" t="s">
        <v>45</v>
      </c>
      <c r="D224" s="51" t="s">
        <v>63</v>
      </c>
      <c r="E224" s="51">
        <v>15</v>
      </c>
      <c r="F224" s="51">
        <v>9683</v>
      </c>
    </row>
    <row r="225" spans="1:6">
      <c r="A225" s="51">
        <v>88</v>
      </c>
      <c r="B225" s="51" t="s">
        <v>199</v>
      </c>
      <c r="C225" s="51" t="s">
        <v>45</v>
      </c>
      <c r="D225" s="51" t="s">
        <v>46</v>
      </c>
      <c r="E225" s="51">
        <v>12</v>
      </c>
      <c r="F225" s="51">
        <v>10910</v>
      </c>
    </row>
    <row r="226" spans="1:6">
      <c r="A226" s="51">
        <v>91</v>
      </c>
      <c r="B226" s="51" t="s">
        <v>200</v>
      </c>
      <c r="C226" s="51" t="s">
        <v>3706</v>
      </c>
      <c r="D226" s="51" t="s">
        <v>63</v>
      </c>
      <c r="E226" s="51">
        <v>51</v>
      </c>
      <c r="F226" s="51">
        <v>215</v>
      </c>
    </row>
    <row r="227" spans="1:6">
      <c r="A227" s="51">
        <v>91</v>
      </c>
      <c r="B227" s="51" t="s">
        <v>200</v>
      </c>
      <c r="C227" s="51" t="s">
        <v>3706</v>
      </c>
      <c r="D227" s="51" t="s">
        <v>46</v>
      </c>
      <c r="E227" s="51">
        <v>46</v>
      </c>
      <c r="F227" s="51">
        <v>168</v>
      </c>
    </row>
    <row r="228" spans="1:6">
      <c r="A228" s="51">
        <v>91</v>
      </c>
      <c r="B228" s="51" t="s">
        <v>200</v>
      </c>
      <c r="C228" s="51" t="s">
        <v>1280</v>
      </c>
      <c r="D228" s="51" t="s">
        <v>63</v>
      </c>
      <c r="E228" s="51">
        <v>210</v>
      </c>
      <c r="F228" s="51">
        <v>215</v>
      </c>
    </row>
    <row r="229" spans="1:6">
      <c r="A229" s="51">
        <v>91</v>
      </c>
      <c r="B229" s="51" t="s">
        <v>200</v>
      </c>
      <c r="C229" s="51" t="s">
        <v>1280</v>
      </c>
      <c r="D229" s="51" t="s">
        <v>46</v>
      </c>
      <c r="E229" s="51">
        <v>158</v>
      </c>
      <c r="F229" s="51">
        <v>168</v>
      </c>
    </row>
    <row r="230" spans="1:6">
      <c r="A230" s="51">
        <v>91</v>
      </c>
      <c r="B230" s="51" t="s">
        <v>200</v>
      </c>
      <c r="C230" s="51" t="s">
        <v>1281</v>
      </c>
      <c r="D230" s="51" t="s">
        <v>63</v>
      </c>
      <c r="E230" s="51">
        <v>5</v>
      </c>
      <c r="F230" s="51">
        <v>215</v>
      </c>
    </row>
    <row r="231" spans="1:6">
      <c r="A231" s="51">
        <v>91</v>
      </c>
      <c r="B231" s="51" t="s">
        <v>200</v>
      </c>
      <c r="C231" s="51" t="s">
        <v>1281</v>
      </c>
      <c r="D231" s="51" t="s">
        <v>46</v>
      </c>
      <c r="E231" s="51">
        <v>10</v>
      </c>
      <c r="F231" s="51">
        <v>168</v>
      </c>
    </row>
    <row r="232" spans="1:6">
      <c r="A232" s="51">
        <v>91</v>
      </c>
      <c r="B232" s="51" t="s">
        <v>200</v>
      </c>
      <c r="C232" s="51" t="s">
        <v>45</v>
      </c>
      <c r="D232" s="51" t="s">
        <v>63</v>
      </c>
      <c r="E232" s="51">
        <v>5</v>
      </c>
      <c r="F232" s="51">
        <v>215</v>
      </c>
    </row>
    <row r="233" spans="1:6">
      <c r="A233" s="51">
        <v>91</v>
      </c>
      <c r="B233" s="51" t="s">
        <v>200</v>
      </c>
      <c r="C233" s="51" t="s">
        <v>45</v>
      </c>
      <c r="D233" s="51" t="s">
        <v>46</v>
      </c>
      <c r="E233" s="51">
        <v>1</v>
      </c>
      <c r="F233" s="51">
        <v>168</v>
      </c>
    </row>
    <row r="234" spans="1:6">
      <c r="A234" s="51">
        <v>94</v>
      </c>
      <c r="B234" s="51" t="s">
        <v>201</v>
      </c>
      <c r="C234" s="51" t="s">
        <v>3706</v>
      </c>
      <c r="D234" s="51" t="s">
        <v>63</v>
      </c>
      <c r="E234" s="51">
        <v>58</v>
      </c>
      <c r="F234" s="51">
        <v>195</v>
      </c>
    </row>
    <row r="235" spans="1:6">
      <c r="A235" s="51">
        <v>94</v>
      </c>
      <c r="B235" s="51" t="s">
        <v>201</v>
      </c>
      <c r="C235" s="51" t="s">
        <v>3706</v>
      </c>
      <c r="D235" s="51" t="s">
        <v>46</v>
      </c>
      <c r="E235" s="51">
        <v>58</v>
      </c>
      <c r="F235" s="51">
        <v>145</v>
      </c>
    </row>
    <row r="236" spans="1:6">
      <c r="A236" s="51">
        <v>94</v>
      </c>
      <c r="B236" s="51" t="s">
        <v>201</v>
      </c>
      <c r="C236" s="51" t="s">
        <v>1280</v>
      </c>
      <c r="D236" s="51" t="s">
        <v>63</v>
      </c>
      <c r="E236" s="51">
        <v>193</v>
      </c>
      <c r="F236" s="51">
        <v>195</v>
      </c>
    </row>
    <row r="237" spans="1:6">
      <c r="A237" s="51">
        <v>94</v>
      </c>
      <c r="B237" s="51" t="s">
        <v>201</v>
      </c>
      <c r="C237" s="51" t="s">
        <v>1280</v>
      </c>
      <c r="D237" s="51" t="s">
        <v>46</v>
      </c>
      <c r="E237" s="51">
        <v>145</v>
      </c>
      <c r="F237" s="51">
        <v>145</v>
      </c>
    </row>
    <row r="238" spans="1:6">
      <c r="A238" s="51">
        <v>94</v>
      </c>
      <c r="B238" s="51" t="s">
        <v>201</v>
      </c>
      <c r="C238" s="51" t="s">
        <v>1281</v>
      </c>
      <c r="D238" s="51" t="s">
        <v>63</v>
      </c>
      <c r="E238" s="51">
        <v>2</v>
      </c>
      <c r="F238" s="51">
        <v>195</v>
      </c>
    </row>
    <row r="239" spans="1:6">
      <c r="A239" s="51">
        <v>94</v>
      </c>
      <c r="B239" s="51" t="s">
        <v>201</v>
      </c>
      <c r="C239" s="51" t="s">
        <v>45</v>
      </c>
      <c r="D239" s="51" t="s">
        <v>63</v>
      </c>
      <c r="E239" s="51">
        <v>1</v>
      </c>
      <c r="F239" s="51">
        <v>195</v>
      </c>
    </row>
    <row r="240" spans="1:6">
      <c r="A240" s="51">
        <v>94</v>
      </c>
      <c r="B240" s="51" t="s">
        <v>201</v>
      </c>
      <c r="C240" s="51" t="s">
        <v>45</v>
      </c>
      <c r="D240" s="51" t="s">
        <v>46</v>
      </c>
      <c r="E240" s="51">
        <v>3</v>
      </c>
      <c r="F240" s="51">
        <v>145</v>
      </c>
    </row>
    <row r="241" spans="1:6">
      <c r="A241" s="51">
        <v>95</v>
      </c>
      <c r="B241" s="51" t="s">
        <v>202</v>
      </c>
      <c r="C241" s="51" t="s">
        <v>3706</v>
      </c>
      <c r="D241" s="51" t="s">
        <v>63</v>
      </c>
      <c r="E241" s="51">
        <v>377</v>
      </c>
      <c r="F241" s="51">
        <v>1164</v>
      </c>
    </row>
    <row r="242" spans="1:6">
      <c r="A242" s="51">
        <v>95</v>
      </c>
      <c r="B242" s="51" t="s">
        <v>202</v>
      </c>
      <c r="C242" s="51" t="s">
        <v>3706</v>
      </c>
      <c r="D242" s="51" t="s">
        <v>46</v>
      </c>
      <c r="E242" s="51">
        <v>387</v>
      </c>
      <c r="F242" s="51">
        <v>1058</v>
      </c>
    </row>
    <row r="243" spans="1:6">
      <c r="A243" s="51">
        <v>95</v>
      </c>
      <c r="B243" s="51" t="s">
        <v>202</v>
      </c>
      <c r="C243" s="51" t="s">
        <v>1280</v>
      </c>
      <c r="D243" s="51" t="s">
        <v>63</v>
      </c>
      <c r="E243" s="51">
        <v>1074</v>
      </c>
      <c r="F243" s="51">
        <v>1164</v>
      </c>
    </row>
    <row r="244" spans="1:6">
      <c r="A244" s="51">
        <v>95</v>
      </c>
      <c r="B244" s="51" t="s">
        <v>202</v>
      </c>
      <c r="C244" s="51" t="s">
        <v>1280</v>
      </c>
      <c r="D244" s="51" t="s">
        <v>46</v>
      </c>
      <c r="E244" s="51">
        <v>995</v>
      </c>
      <c r="F244" s="51">
        <v>1058</v>
      </c>
    </row>
    <row r="245" spans="1:6">
      <c r="A245" s="51">
        <v>95</v>
      </c>
      <c r="B245" s="51" t="s">
        <v>202</v>
      </c>
      <c r="C245" s="51" t="s">
        <v>1281</v>
      </c>
      <c r="D245" s="51" t="s">
        <v>63</v>
      </c>
      <c r="E245" s="51">
        <v>90</v>
      </c>
      <c r="F245" s="51">
        <v>1164</v>
      </c>
    </row>
    <row r="246" spans="1:6">
      <c r="A246" s="51">
        <v>95</v>
      </c>
      <c r="B246" s="51" t="s">
        <v>202</v>
      </c>
      <c r="C246" s="51" t="s">
        <v>1281</v>
      </c>
      <c r="D246" s="51" t="s">
        <v>46</v>
      </c>
      <c r="E246" s="51">
        <v>63</v>
      </c>
      <c r="F246" s="51">
        <v>1058</v>
      </c>
    </row>
    <row r="247" spans="1:6">
      <c r="A247" s="51">
        <v>95</v>
      </c>
      <c r="B247" s="51" t="s">
        <v>202</v>
      </c>
      <c r="C247" s="51" t="s">
        <v>45</v>
      </c>
      <c r="D247" s="51" t="s">
        <v>63</v>
      </c>
      <c r="E247" s="51">
        <v>2</v>
      </c>
      <c r="F247" s="51">
        <v>1164</v>
      </c>
    </row>
    <row r="248" spans="1:6">
      <c r="A248" s="51">
        <v>95</v>
      </c>
      <c r="B248" s="51" t="s">
        <v>202</v>
      </c>
      <c r="C248" s="51" t="s">
        <v>45</v>
      </c>
      <c r="D248" s="51" t="s">
        <v>46</v>
      </c>
      <c r="E248" s="51">
        <v>3</v>
      </c>
      <c r="F248" s="51">
        <v>1058</v>
      </c>
    </row>
    <row r="249" spans="1:6">
      <c r="A249" s="51">
        <v>97</v>
      </c>
      <c r="B249" s="51" t="s">
        <v>203</v>
      </c>
      <c r="C249" s="51" t="s">
        <v>3706</v>
      </c>
      <c r="D249" s="51" t="s">
        <v>63</v>
      </c>
      <c r="E249" s="51">
        <v>47</v>
      </c>
      <c r="F249" s="51">
        <v>109</v>
      </c>
    </row>
    <row r="250" spans="1:6">
      <c r="A250" s="51">
        <v>97</v>
      </c>
      <c r="B250" s="51" t="s">
        <v>203</v>
      </c>
      <c r="C250" s="51" t="s">
        <v>3706</v>
      </c>
      <c r="D250" s="51" t="s">
        <v>46</v>
      </c>
      <c r="E250" s="51">
        <v>38</v>
      </c>
      <c r="F250" s="51">
        <v>93</v>
      </c>
    </row>
    <row r="251" spans="1:6">
      <c r="A251" s="51">
        <v>97</v>
      </c>
      <c r="B251" s="51" t="s">
        <v>203</v>
      </c>
      <c r="C251" s="51" t="s">
        <v>1280</v>
      </c>
      <c r="D251" s="51" t="s">
        <v>63</v>
      </c>
      <c r="E251" s="51">
        <v>105</v>
      </c>
      <c r="F251" s="51">
        <v>109</v>
      </c>
    </row>
    <row r="252" spans="1:6">
      <c r="A252" s="51">
        <v>97</v>
      </c>
      <c r="B252" s="51" t="s">
        <v>203</v>
      </c>
      <c r="C252" s="51" t="s">
        <v>1280</v>
      </c>
      <c r="D252" s="51" t="s">
        <v>46</v>
      </c>
      <c r="E252" s="51">
        <v>89</v>
      </c>
      <c r="F252" s="51">
        <v>93</v>
      </c>
    </row>
    <row r="253" spans="1:6">
      <c r="A253" s="51">
        <v>97</v>
      </c>
      <c r="B253" s="51" t="s">
        <v>203</v>
      </c>
      <c r="C253" s="51" t="s">
        <v>1281</v>
      </c>
      <c r="D253" s="51" t="s">
        <v>63</v>
      </c>
      <c r="E253" s="51">
        <v>4</v>
      </c>
      <c r="F253" s="51">
        <v>109</v>
      </c>
    </row>
    <row r="254" spans="1:6">
      <c r="A254" s="51">
        <v>97</v>
      </c>
      <c r="B254" s="51" t="s">
        <v>203</v>
      </c>
      <c r="C254" s="51" t="s">
        <v>1281</v>
      </c>
      <c r="D254" s="51" t="s">
        <v>46</v>
      </c>
      <c r="E254" s="51">
        <v>4</v>
      </c>
      <c r="F254" s="51">
        <v>93</v>
      </c>
    </row>
    <row r="255" spans="1:6">
      <c r="A255" s="51">
        <v>97</v>
      </c>
      <c r="B255" s="51" t="s">
        <v>203</v>
      </c>
      <c r="C255" s="51" t="s">
        <v>45</v>
      </c>
      <c r="D255" s="51" t="s">
        <v>63</v>
      </c>
      <c r="E255" s="51">
        <v>1</v>
      </c>
      <c r="F255" s="51">
        <v>109</v>
      </c>
    </row>
    <row r="256" spans="1:6">
      <c r="A256" s="51">
        <v>99</v>
      </c>
      <c r="B256" s="51" t="s">
        <v>204</v>
      </c>
      <c r="C256" s="51" t="s">
        <v>3706</v>
      </c>
      <c r="D256" s="51" t="s">
        <v>63</v>
      </c>
      <c r="E256" s="51">
        <v>76</v>
      </c>
      <c r="F256" s="51">
        <v>264</v>
      </c>
    </row>
    <row r="257" spans="1:6">
      <c r="A257" s="51">
        <v>99</v>
      </c>
      <c r="B257" s="51" t="s">
        <v>204</v>
      </c>
      <c r="C257" s="51" t="s">
        <v>3706</v>
      </c>
      <c r="D257" s="51" t="s">
        <v>46</v>
      </c>
      <c r="E257" s="51">
        <v>57</v>
      </c>
      <c r="F257" s="51">
        <v>178</v>
      </c>
    </row>
    <row r="258" spans="1:6">
      <c r="A258" s="51">
        <v>99</v>
      </c>
      <c r="B258" s="51" t="s">
        <v>204</v>
      </c>
      <c r="C258" s="51" t="s">
        <v>1280</v>
      </c>
      <c r="D258" s="51" t="s">
        <v>63</v>
      </c>
      <c r="E258" s="51">
        <v>256</v>
      </c>
      <c r="F258" s="51">
        <v>264</v>
      </c>
    </row>
    <row r="259" spans="1:6">
      <c r="A259" s="51">
        <v>99</v>
      </c>
      <c r="B259" s="51" t="s">
        <v>204</v>
      </c>
      <c r="C259" s="51" t="s">
        <v>1280</v>
      </c>
      <c r="D259" s="51" t="s">
        <v>46</v>
      </c>
      <c r="E259" s="51">
        <v>172</v>
      </c>
      <c r="F259" s="51">
        <v>178</v>
      </c>
    </row>
    <row r="260" spans="1:6">
      <c r="A260" s="51">
        <v>99</v>
      </c>
      <c r="B260" s="51" t="s">
        <v>204</v>
      </c>
      <c r="C260" s="51" t="s">
        <v>1281</v>
      </c>
      <c r="D260" s="51" t="s">
        <v>63</v>
      </c>
      <c r="E260" s="51">
        <v>8</v>
      </c>
      <c r="F260" s="51">
        <v>264</v>
      </c>
    </row>
    <row r="261" spans="1:6">
      <c r="A261" s="51">
        <v>99</v>
      </c>
      <c r="B261" s="51" t="s">
        <v>204</v>
      </c>
      <c r="C261" s="51" t="s">
        <v>1281</v>
      </c>
      <c r="D261" s="51" t="s">
        <v>46</v>
      </c>
      <c r="E261" s="51">
        <v>6</v>
      </c>
      <c r="F261" s="51">
        <v>178</v>
      </c>
    </row>
    <row r="262" spans="1:6">
      <c r="A262" s="51">
        <v>99</v>
      </c>
      <c r="B262" s="51" t="s">
        <v>204</v>
      </c>
      <c r="C262" s="51" t="s">
        <v>45</v>
      </c>
      <c r="D262" s="51" t="s">
        <v>63</v>
      </c>
      <c r="E262" s="51">
        <v>2</v>
      </c>
      <c r="F262" s="51">
        <v>264</v>
      </c>
    </row>
    <row r="263" spans="1:6">
      <c r="A263" s="51">
        <v>99</v>
      </c>
      <c r="B263" s="51" t="s">
        <v>204</v>
      </c>
      <c r="C263" s="51" t="s">
        <v>45</v>
      </c>
      <c r="D263" s="51" t="s">
        <v>46</v>
      </c>
      <c r="E263" s="51">
        <v>3</v>
      </c>
      <c r="F263" s="51">
        <v>178</v>
      </c>
    </row>
    <row r="264" spans="1:6">
      <c r="A264" s="433">
        <v>100</v>
      </c>
      <c r="B264" t="s">
        <v>4245</v>
      </c>
      <c r="C264" s="51" t="s">
        <v>3706</v>
      </c>
      <c r="D264" s="51" t="s">
        <v>63</v>
      </c>
      <c r="E264">
        <v>409623</v>
      </c>
    </row>
    <row r="265" spans="1:6">
      <c r="A265">
        <v>100</v>
      </c>
      <c r="B265" t="s">
        <v>4245</v>
      </c>
      <c r="C265" s="51" t="s">
        <v>3706</v>
      </c>
      <c r="D265" s="51" t="s">
        <v>46</v>
      </c>
      <c r="E265">
        <v>391690</v>
      </c>
    </row>
    <row r="266" spans="1:6">
      <c r="A266">
        <v>100</v>
      </c>
      <c r="B266" t="s">
        <v>4245</v>
      </c>
      <c r="C266" s="51" t="s">
        <v>1280</v>
      </c>
      <c r="D266" s="51" t="s">
        <v>63</v>
      </c>
      <c r="E266">
        <v>953880</v>
      </c>
    </row>
    <row r="267" spans="1:6">
      <c r="A267">
        <v>100</v>
      </c>
      <c r="B267" t="s">
        <v>4245</v>
      </c>
      <c r="C267" s="51" t="s">
        <v>1280</v>
      </c>
      <c r="D267" s="51" t="s">
        <v>46</v>
      </c>
      <c r="E267">
        <v>1044182</v>
      </c>
    </row>
    <row r="268" spans="1:6">
      <c r="A268">
        <v>100</v>
      </c>
      <c r="B268" t="s">
        <v>4245</v>
      </c>
      <c r="C268" s="51" t="s">
        <v>1281</v>
      </c>
      <c r="D268" s="51" t="s">
        <v>63</v>
      </c>
      <c r="E268">
        <v>87525</v>
      </c>
    </row>
    <row r="269" spans="1:6">
      <c r="A269">
        <v>100</v>
      </c>
      <c r="B269" t="s">
        <v>4245</v>
      </c>
      <c r="C269" s="51" t="s">
        <v>1281</v>
      </c>
      <c r="D269" s="51" t="s">
        <v>46</v>
      </c>
      <c r="E269">
        <v>89603</v>
      </c>
    </row>
    <row r="270" spans="1:6">
      <c r="A270">
        <v>100</v>
      </c>
      <c r="B270" t="s">
        <v>4245</v>
      </c>
      <c r="C270" s="51" t="s">
        <v>45</v>
      </c>
      <c r="D270" s="51" t="s">
        <v>63</v>
      </c>
      <c r="E270">
        <v>3107</v>
      </c>
    </row>
    <row r="271" spans="1:6">
      <c r="A271">
        <v>100</v>
      </c>
      <c r="B271" t="s">
        <v>4245</v>
      </c>
      <c r="C271" s="51" t="s">
        <v>45</v>
      </c>
      <c r="D271" s="51" t="s">
        <v>46</v>
      </c>
      <c r="E271">
        <v>2614</v>
      </c>
    </row>
    <row r="272" spans="1:6">
      <c r="B272" t="s">
        <v>4249</v>
      </c>
      <c r="C272" s="51"/>
      <c r="D272" s="51"/>
      <c r="E272" s="82">
        <v>2982224</v>
      </c>
    </row>
    <row r="273" spans="3:4">
      <c r="D273" s="51"/>
    </row>
    <row r="274" spans="3:4">
      <c r="D274" s="51"/>
    </row>
    <row r="275" spans="3:4">
      <c r="D275" s="51"/>
    </row>
    <row r="276" spans="3:4">
      <c r="D276" s="51"/>
    </row>
    <row r="277" spans="3:4">
      <c r="D277" s="51"/>
    </row>
    <row r="278" spans="3:4">
      <c r="D278" s="51"/>
    </row>
    <row r="279" spans="3:4">
      <c r="D279" s="51"/>
    </row>
    <row r="280" spans="3:4">
      <c r="C280" s="51"/>
      <c r="D280" s="51"/>
    </row>
    <row r="281" spans="3:4">
      <c r="D281" s="51"/>
    </row>
    <row r="282" spans="3:4">
      <c r="D282" s="51"/>
    </row>
    <row r="283" spans="3:4">
      <c r="D283" s="51"/>
    </row>
    <row r="284" spans="3:4">
      <c r="D284" s="51"/>
    </row>
    <row r="285" spans="3:4">
      <c r="D285" s="51"/>
    </row>
    <row r="286" spans="3:4">
      <c r="D286" s="51"/>
    </row>
    <row r="287" spans="3:4">
      <c r="D287" s="51"/>
    </row>
    <row r="288" spans="3:4">
      <c r="C288" s="51"/>
      <c r="D288" s="51"/>
    </row>
    <row r="289" spans="4:4">
      <c r="D289" s="51"/>
    </row>
    <row r="290" spans="4:4">
      <c r="D290" s="51"/>
    </row>
    <row r="291" spans="4:4">
      <c r="D291" s="51"/>
    </row>
    <row r="292" spans="4:4">
      <c r="D292" s="51"/>
    </row>
    <row r="293" spans="4:4">
      <c r="D293" s="51"/>
    </row>
    <row r="294" spans="4:4">
      <c r="D294" s="51"/>
    </row>
    <row r="295" spans="4:4">
      <c r="D295" s="5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
    <tabColor rgb="FFFFC000"/>
  </sheetPr>
  <dimension ref="A1:I1614"/>
  <sheetViews>
    <sheetView topLeftCell="A1599" workbookViewId="0">
      <selection activeCell="G1614" sqref="G1614"/>
    </sheetView>
  </sheetViews>
  <sheetFormatPr baseColWidth="10" defaultRowHeight="14.5"/>
  <sheetData>
    <row r="1" spans="1:9">
      <c r="B1" t="s">
        <v>123</v>
      </c>
      <c r="C1" t="s">
        <v>170</v>
      </c>
      <c r="D1" t="s">
        <v>3580</v>
      </c>
      <c r="E1" t="s">
        <v>1282</v>
      </c>
      <c r="F1" t="s">
        <v>248</v>
      </c>
      <c r="G1" t="s">
        <v>3581</v>
      </c>
      <c r="H1" t="s">
        <v>37</v>
      </c>
      <c r="I1">
        <v>44164417</v>
      </c>
    </row>
    <row r="2" spans="1:9">
      <c r="A2">
        <v>1</v>
      </c>
      <c r="B2">
        <v>5</v>
      </c>
      <c r="C2" t="s">
        <v>107</v>
      </c>
      <c r="D2" t="s">
        <v>1413</v>
      </c>
      <c r="E2" t="s">
        <v>3706</v>
      </c>
      <c r="F2" t="s">
        <v>63</v>
      </c>
      <c r="G2">
        <v>7800</v>
      </c>
      <c r="H2">
        <v>37628</v>
      </c>
    </row>
    <row r="3" spans="1:9">
      <c r="A3">
        <v>2</v>
      </c>
      <c r="B3">
        <v>5</v>
      </c>
      <c r="C3" t="s">
        <v>107</v>
      </c>
      <c r="D3" t="s">
        <v>1413</v>
      </c>
      <c r="E3" t="s">
        <v>3706</v>
      </c>
      <c r="F3" t="s">
        <v>46</v>
      </c>
      <c r="G3">
        <v>7503</v>
      </c>
      <c r="H3">
        <v>37628</v>
      </c>
    </row>
    <row r="4" spans="1:9">
      <c r="A4">
        <v>3</v>
      </c>
      <c r="B4">
        <v>5</v>
      </c>
      <c r="C4" t="s">
        <v>107</v>
      </c>
      <c r="D4" t="s">
        <v>1413</v>
      </c>
      <c r="E4" t="s">
        <v>1280</v>
      </c>
      <c r="F4" t="s">
        <v>63</v>
      </c>
      <c r="G4">
        <v>8441</v>
      </c>
      <c r="H4">
        <v>37628</v>
      </c>
    </row>
    <row r="5" spans="1:9">
      <c r="A5">
        <v>4</v>
      </c>
      <c r="B5">
        <v>5</v>
      </c>
      <c r="C5" t="s">
        <v>107</v>
      </c>
      <c r="D5" t="s">
        <v>1413</v>
      </c>
      <c r="E5" t="s">
        <v>1280</v>
      </c>
      <c r="F5" t="s">
        <v>46</v>
      </c>
      <c r="G5">
        <v>7220</v>
      </c>
      <c r="H5">
        <v>37628</v>
      </c>
    </row>
    <row r="6" spans="1:9">
      <c r="A6">
        <v>5</v>
      </c>
      <c r="B6">
        <v>5</v>
      </c>
      <c r="C6" t="s">
        <v>107</v>
      </c>
      <c r="D6" t="s">
        <v>1413</v>
      </c>
      <c r="E6" t="s">
        <v>1281</v>
      </c>
      <c r="F6" t="s">
        <v>63</v>
      </c>
      <c r="G6">
        <v>2736</v>
      </c>
      <c r="H6">
        <v>37628</v>
      </c>
    </row>
    <row r="7" spans="1:9">
      <c r="A7">
        <v>6</v>
      </c>
      <c r="B7">
        <v>5</v>
      </c>
      <c r="C7" t="s">
        <v>107</v>
      </c>
      <c r="D7" t="s">
        <v>1413</v>
      </c>
      <c r="E7" t="s">
        <v>1281</v>
      </c>
      <c r="F7" t="s">
        <v>46</v>
      </c>
      <c r="G7">
        <v>3812</v>
      </c>
      <c r="H7">
        <v>37628</v>
      </c>
    </row>
    <row r="8" spans="1:9">
      <c r="A8">
        <v>7</v>
      </c>
      <c r="B8">
        <v>5</v>
      </c>
      <c r="C8" t="s">
        <v>107</v>
      </c>
      <c r="D8" t="s">
        <v>1413</v>
      </c>
      <c r="E8" t="s">
        <v>45</v>
      </c>
      <c r="F8" t="s">
        <v>63</v>
      </c>
      <c r="G8">
        <v>64</v>
      </c>
      <c r="H8">
        <v>37628</v>
      </c>
    </row>
    <row r="9" spans="1:9">
      <c r="A9">
        <v>8</v>
      </c>
      <c r="B9">
        <v>5</v>
      </c>
      <c r="C9" t="s">
        <v>107</v>
      </c>
      <c r="D9" t="s">
        <v>1413</v>
      </c>
      <c r="E9" t="s">
        <v>45</v>
      </c>
      <c r="F9" t="s">
        <v>46</v>
      </c>
      <c r="G9">
        <v>52</v>
      </c>
      <c r="H9">
        <v>37628</v>
      </c>
    </row>
    <row r="10" spans="1:9">
      <c r="A10">
        <v>9</v>
      </c>
      <c r="B10">
        <v>5</v>
      </c>
      <c r="C10" t="s">
        <v>107</v>
      </c>
      <c r="D10" t="s">
        <v>3582</v>
      </c>
      <c r="E10" t="s">
        <v>3706</v>
      </c>
      <c r="F10" t="s">
        <v>63</v>
      </c>
      <c r="G10">
        <v>14</v>
      </c>
      <c r="H10">
        <v>140</v>
      </c>
    </row>
    <row r="11" spans="1:9">
      <c r="A11">
        <v>10</v>
      </c>
      <c r="B11">
        <v>5</v>
      </c>
      <c r="C11" t="s">
        <v>107</v>
      </c>
      <c r="D11" t="s">
        <v>3582</v>
      </c>
      <c r="E11" t="s">
        <v>3706</v>
      </c>
      <c r="F11" t="s">
        <v>46</v>
      </c>
      <c r="G11">
        <v>13</v>
      </c>
      <c r="H11">
        <v>140</v>
      </c>
    </row>
    <row r="12" spans="1:9">
      <c r="A12">
        <v>11</v>
      </c>
      <c r="B12">
        <v>5</v>
      </c>
      <c r="C12" t="s">
        <v>107</v>
      </c>
      <c r="D12" t="s">
        <v>3582</v>
      </c>
      <c r="E12" t="s">
        <v>1280</v>
      </c>
      <c r="F12" t="s">
        <v>63</v>
      </c>
      <c r="G12">
        <v>56</v>
      </c>
      <c r="H12">
        <v>140</v>
      </c>
    </row>
    <row r="13" spans="1:9">
      <c r="A13">
        <v>12</v>
      </c>
      <c r="B13">
        <v>5</v>
      </c>
      <c r="C13" t="s">
        <v>107</v>
      </c>
      <c r="D13" t="s">
        <v>3582</v>
      </c>
      <c r="E13" t="s">
        <v>1280</v>
      </c>
      <c r="F13" t="s">
        <v>46</v>
      </c>
      <c r="G13">
        <v>50</v>
      </c>
      <c r="H13">
        <v>140</v>
      </c>
    </row>
    <row r="14" spans="1:9">
      <c r="A14">
        <v>13</v>
      </c>
      <c r="B14">
        <v>5</v>
      </c>
      <c r="C14" t="s">
        <v>107</v>
      </c>
      <c r="D14" t="s">
        <v>3582</v>
      </c>
      <c r="E14" t="s">
        <v>1281</v>
      </c>
      <c r="F14" t="s">
        <v>63</v>
      </c>
      <c r="G14">
        <v>4</v>
      </c>
      <c r="H14">
        <v>140</v>
      </c>
    </row>
    <row r="15" spans="1:9">
      <c r="A15">
        <v>14</v>
      </c>
      <c r="B15">
        <v>5</v>
      </c>
      <c r="C15" t="s">
        <v>107</v>
      </c>
      <c r="D15" t="s">
        <v>3582</v>
      </c>
      <c r="E15" t="s">
        <v>1281</v>
      </c>
      <c r="F15" t="s">
        <v>46</v>
      </c>
      <c r="G15">
        <v>2</v>
      </c>
      <c r="H15">
        <v>140</v>
      </c>
    </row>
    <row r="16" spans="1:9">
      <c r="A16">
        <v>15</v>
      </c>
      <c r="B16">
        <v>5</v>
      </c>
      <c r="C16" t="s">
        <v>107</v>
      </c>
      <c r="D16" t="s">
        <v>3582</v>
      </c>
      <c r="E16" t="s">
        <v>45</v>
      </c>
      <c r="F16" t="s">
        <v>46</v>
      </c>
      <c r="G16">
        <v>1</v>
      </c>
      <c r="H16">
        <v>140</v>
      </c>
    </row>
    <row r="17" spans="1:8">
      <c r="A17">
        <v>16</v>
      </c>
      <c r="B17">
        <v>5</v>
      </c>
      <c r="C17" t="s">
        <v>107</v>
      </c>
      <c r="D17" t="s">
        <v>3583</v>
      </c>
      <c r="E17" t="s">
        <v>3706</v>
      </c>
      <c r="F17" t="s">
        <v>63</v>
      </c>
      <c r="G17">
        <v>40</v>
      </c>
      <c r="H17">
        <v>640</v>
      </c>
    </row>
    <row r="18" spans="1:8">
      <c r="A18">
        <v>17</v>
      </c>
      <c r="B18">
        <v>5</v>
      </c>
      <c r="C18" t="s">
        <v>107</v>
      </c>
      <c r="D18" t="s">
        <v>3583</v>
      </c>
      <c r="E18" t="s">
        <v>3706</v>
      </c>
      <c r="F18" t="s">
        <v>46</v>
      </c>
      <c r="G18">
        <v>43</v>
      </c>
      <c r="H18">
        <v>640</v>
      </c>
    </row>
    <row r="19" spans="1:8">
      <c r="A19">
        <v>18</v>
      </c>
      <c r="B19">
        <v>5</v>
      </c>
      <c r="C19" t="s">
        <v>107</v>
      </c>
      <c r="D19" t="s">
        <v>3583</v>
      </c>
      <c r="E19" t="s">
        <v>1280</v>
      </c>
      <c r="F19" t="s">
        <v>63</v>
      </c>
      <c r="G19">
        <v>273</v>
      </c>
      <c r="H19">
        <v>640</v>
      </c>
    </row>
    <row r="20" spans="1:8">
      <c r="A20">
        <v>19</v>
      </c>
      <c r="B20">
        <v>5</v>
      </c>
      <c r="C20" t="s">
        <v>107</v>
      </c>
      <c r="D20" t="s">
        <v>3583</v>
      </c>
      <c r="E20" t="s">
        <v>1280</v>
      </c>
      <c r="F20" t="s">
        <v>46</v>
      </c>
      <c r="G20">
        <v>234</v>
      </c>
      <c r="H20">
        <v>640</v>
      </c>
    </row>
    <row r="21" spans="1:8">
      <c r="A21">
        <v>20</v>
      </c>
      <c r="B21">
        <v>5</v>
      </c>
      <c r="C21" t="s">
        <v>107</v>
      </c>
      <c r="D21" t="s">
        <v>3583</v>
      </c>
      <c r="E21" t="s">
        <v>1281</v>
      </c>
      <c r="F21" t="s">
        <v>63</v>
      </c>
      <c r="G21">
        <v>25</v>
      </c>
      <c r="H21">
        <v>640</v>
      </c>
    </row>
    <row r="22" spans="1:8">
      <c r="A22">
        <v>21</v>
      </c>
      <c r="B22">
        <v>5</v>
      </c>
      <c r="C22" t="s">
        <v>107</v>
      </c>
      <c r="D22" t="s">
        <v>3583</v>
      </c>
      <c r="E22" t="s">
        <v>1281</v>
      </c>
      <c r="F22" t="s">
        <v>46</v>
      </c>
      <c r="G22">
        <v>24</v>
      </c>
      <c r="H22">
        <v>640</v>
      </c>
    </row>
    <row r="23" spans="1:8">
      <c r="A23">
        <v>22</v>
      </c>
      <c r="B23">
        <v>5</v>
      </c>
      <c r="C23" t="s">
        <v>107</v>
      </c>
      <c r="D23" t="s">
        <v>3583</v>
      </c>
      <c r="E23" t="s">
        <v>45</v>
      </c>
      <c r="F23" t="s">
        <v>63</v>
      </c>
      <c r="G23">
        <v>1</v>
      </c>
      <c r="H23">
        <v>640</v>
      </c>
    </row>
    <row r="24" spans="1:8">
      <c r="A24">
        <v>23</v>
      </c>
      <c r="B24">
        <v>5</v>
      </c>
      <c r="C24" t="s">
        <v>107</v>
      </c>
      <c r="D24" t="s">
        <v>3584</v>
      </c>
      <c r="E24" t="s">
        <v>3706</v>
      </c>
      <c r="F24" t="s">
        <v>63</v>
      </c>
      <c r="G24">
        <v>17</v>
      </c>
      <c r="H24">
        <v>183</v>
      </c>
    </row>
    <row r="25" spans="1:8">
      <c r="A25">
        <v>24</v>
      </c>
      <c r="B25">
        <v>5</v>
      </c>
      <c r="C25" t="s">
        <v>107</v>
      </c>
      <c r="D25" t="s">
        <v>3584</v>
      </c>
      <c r="E25" t="s">
        <v>3706</v>
      </c>
      <c r="F25" t="s">
        <v>46</v>
      </c>
      <c r="G25">
        <v>13</v>
      </c>
      <c r="H25">
        <v>183</v>
      </c>
    </row>
    <row r="26" spans="1:8">
      <c r="A26">
        <v>25</v>
      </c>
      <c r="B26">
        <v>5</v>
      </c>
      <c r="C26" t="s">
        <v>107</v>
      </c>
      <c r="D26" t="s">
        <v>3584</v>
      </c>
      <c r="E26" t="s">
        <v>1280</v>
      </c>
      <c r="F26" t="s">
        <v>63</v>
      </c>
      <c r="G26">
        <v>65</v>
      </c>
      <c r="H26">
        <v>183</v>
      </c>
    </row>
    <row r="27" spans="1:8">
      <c r="A27">
        <v>26</v>
      </c>
      <c r="B27">
        <v>5</v>
      </c>
      <c r="C27" t="s">
        <v>107</v>
      </c>
      <c r="D27" t="s">
        <v>3584</v>
      </c>
      <c r="E27" t="s">
        <v>1280</v>
      </c>
      <c r="F27" t="s">
        <v>46</v>
      </c>
      <c r="G27">
        <v>71</v>
      </c>
      <c r="H27">
        <v>183</v>
      </c>
    </row>
    <row r="28" spans="1:8">
      <c r="A28">
        <v>27</v>
      </c>
      <c r="B28">
        <v>5</v>
      </c>
      <c r="C28" t="s">
        <v>107</v>
      </c>
      <c r="D28" t="s">
        <v>3584</v>
      </c>
      <c r="E28" t="s">
        <v>1281</v>
      </c>
      <c r="F28" t="s">
        <v>63</v>
      </c>
      <c r="G28">
        <v>9</v>
      </c>
      <c r="H28">
        <v>183</v>
      </c>
    </row>
    <row r="29" spans="1:8">
      <c r="A29">
        <v>28</v>
      </c>
      <c r="B29">
        <v>5</v>
      </c>
      <c r="C29" t="s">
        <v>107</v>
      </c>
      <c r="D29" t="s">
        <v>3584</v>
      </c>
      <c r="E29" t="s">
        <v>1281</v>
      </c>
      <c r="F29" t="s">
        <v>46</v>
      </c>
      <c r="G29">
        <v>8</v>
      </c>
      <c r="H29">
        <v>183</v>
      </c>
    </row>
    <row r="30" spans="1:8">
      <c r="A30">
        <v>29</v>
      </c>
      <c r="B30">
        <v>5</v>
      </c>
      <c r="C30" t="s">
        <v>107</v>
      </c>
      <c r="D30" t="s">
        <v>3585</v>
      </c>
      <c r="E30" t="s">
        <v>3706</v>
      </c>
      <c r="F30" t="s">
        <v>63</v>
      </c>
      <c r="G30">
        <v>42483</v>
      </c>
      <c r="H30">
        <v>311289</v>
      </c>
    </row>
    <row r="31" spans="1:8">
      <c r="A31">
        <v>30</v>
      </c>
      <c r="B31">
        <v>5</v>
      </c>
      <c r="C31" t="s">
        <v>107</v>
      </c>
      <c r="D31" t="s">
        <v>3585</v>
      </c>
      <c r="E31" t="s">
        <v>3706</v>
      </c>
      <c r="F31" t="s">
        <v>46</v>
      </c>
      <c r="G31">
        <v>41112</v>
      </c>
      <c r="H31">
        <v>311289</v>
      </c>
    </row>
    <row r="32" spans="1:8">
      <c r="A32">
        <v>31</v>
      </c>
      <c r="B32">
        <v>5</v>
      </c>
      <c r="C32" t="s">
        <v>107</v>
      </c>
      <c r="D32" t="s">
        <v>3585</v>
      </c>
      <c r="E32" t="s">
        <v>1280</v>
      </c>
      <c r="F32" t="s">
        <v>63</v>
      </c>
      <c r="G32">
        <v>100596</v>
      </c>
      <c r="H32">
        <v>311289</v>
      </c>
    </row>
    <row r="33" spans="1:8">
      <c r="A33">
        <v>32</v>
      </c>
      <c r="B33">
        <v>5</v>
      </c>
      <c r="C33" t="s">
        <v>107</v>
      </c>
      <c r="D33" t="s">
        <v>3585</v>
      </c>
      <c r="E33" t="s">
        <v>1280</v>
      </c>
      <c r="F33" t="s">
        <v>46</v>
      </c>
      <c r="G33">
        <v>111293</v>
      </c>
      <c r="H33">
        <v>311289</v>
      </c>
    </row>
    <row r="34" spans="1:8">
      <c r="A34">
        <v>33</v>
      </c>
      <c r="B34">
        <v>5</v>
      </c>
      <c r="C34" t="s">
        <v>107</v>
      </c>
      <c r="D34" t="s">
        <v>3585</v>
      </c>
      <c r="E34" t="s">
        <v>1281</v>
      </c>
      <c r="F34" t="s">
        <v>63</v>
      </c>
      <c r="G34">
        <v>7256</v>
      </c>
      <c r="H34">
        <v>311289</v>
      </c>
    </row>
    <row r="35" spans="1:8">
      <c r="A35">
        <v>34</v>
      </c>
      <c r="B35">
        <v>5</v>
      </c>
      <c r="C35" t="s">
        <v>107</v>
      </c>
      <c r="D35" t="s">
        <v>3585</v>
      </c>
      <c r="E35" t="s">
        <v>1281</v>
      </c>
      <c r="F35" t="s">
        <v>46</v>
      </c>
      <c r="G35">
        <v>8166</v>
      </c>
      <c r="H35">
        <v>311289</v>
      </c>
    </row>
    <row r="36" spans="1:8">
      <c r="A36">
        <v>35</v>
      </c>
      <c r="B36">
        <v>5</v>
      </c>
      <c r="C36" t="s">
        <v>107</v>
      </c>
      <c r="D36" t="s">
        <v>3585</v>
      </c>
      <c r="E36" t="s">
        <v>45</v>
      </c>
      <c r="F36" t="s">
        <v>63</v>
      </c>
      <c r="G36">
        <v>215</v>
      </c>
      <c r="H36">
        <v>311289</v>
      </c>
    </row>
    <row r="37" spans="1:8">
      <c r="A37">
        <v>36</v>
      </c>
      <c r="B37">
        <v>5</v>
      </c>
      <c r="C37" t="s">
        <v>107</v>
      </c>
      <c r="D37" t="s">
        <v>3585</v>
      </c>
      <c r="E37" t="s">
        <v>45</v>
      </c>
      <c r="F37" t="s">
        <v>46</v>
      </c>
      <c r="G37">
        <v>168</v>
      </c>
      <c r="H37">
        <v>311289</v>
      </c>
    </row>
    <row r="38" spans="1:8">
      <c r="A38">
        <v>37</v>
      </c>
      <c r="B38">
        <v>5</v>
      </c>
      <c r="C38" t="s">
        <v>107</v>
      </c>
      <c r="D38" t="s">
        <v>3586</v>
      </c>
      <c r="E38" t="s">
        <v>3706</v>
      </c>
      <c r="F38" t="s">
        <v>63</v>
      </c>
      <c r="G38">
        <v>548166</v>
      </c>
      <c r="H38">
        <v>5557278</v>
      </c>
    </row>
    <row r="39" spans="1:8">
      <c r="A39">
        <v>38</v>
      </c>
      <c r="B39">
        <v>5</v>
      </c>
      <c r="C39" t="s">
        <v>107</v>
      </c>
      <c r="D39" t="s">
        <v>3586</v>
      </c>
      <c r="E39" t="s">
        <v>3706</v>
      </c>
      <c r="F39" t="s">
        <v>46</v>
      </c>
      <c r="G39">
        <v>522239</v>
      </c>
      <c r="H39">
        <v>5557278</v>
      </c>
    </row>
    <row r="40" spans="1:8">
      <c r="A40">
        <v>39</v>
      </c>
      <c r="B40">
        <v>5</v>
      </c>
      <c r="C40" t="s">
        <v>107</v>
      </c>
      <c r="D40" t="s">
        <v>3586</v>
      </c>
      <c r="E40" t="s">
        <v>1280</v>
      </c>
      <c r="F40" t="s">
        <v>63</v>
      </c>
      <c r="G40">
        <v>2023012</v>
      </c>
      <c r="H40">
        <v>5557278</v>
      </c>
    </row>
    <row r="41" spans="1:8">
      <c r="A41">
        <v>40</v>
      </c>
      <c r="B41">
        <v>5</v>
      </c>
      <c r="C41" t="s">
        <v>107</v>
      </c>
      <c r="D41" t="s">
        <v>3586</v>
      </c>
      <c r="E41" t="s">
        <v>1280</v>
      </c>
      <c r="F41" t="s">
        <v>46</v>
      </c>
      <c r="G41">
        <v>2269313</v>
      </c>
      <c r="H41">
        <v>5557278</v>
      </c>
    </row>
    <row r="42" spans="1:8">
      <c r="A42">
        <v>41</v>
      </c>
      <c r="B42">
        <v>5</v>
      </c>
      <c r="C42" t="s">
        <v>107</v>
      </c>
      <c r="D42" t="s">
        <v>3586</v>
      </c>
      <c r="E42" t="s">
        <v>1281</v>
      </c>
      <c r="F42" t="s">
        <v>63</v>
      </c>
      <c r="G42">
        <v>101638</v>
      </c>
      <c r="H42">
        <v>5557278</v>
      </c>
    </row>
    <row r="43" spans="1:8">
      <c r="A43">
        <v>42</v>
      </c>
      <c r="B43">
        <v>5</v>
      </c>
      <c r="C43" t="s">
        <v>107</v>
      </c>
      <c r="D43" t="s">
        <v>3586</v>
      </c>
      <c r="E43" t="s">
        <v>1281</v>
      </c>
      <c r="F43" t="s">
        <v>46</v>
      </c>
      <c r="G43">
        <v>87372</v>
      </c>
      <c r="H43">
        <v>5557278</v>
      </c>
    </row>
    <row r="44" spans="1:8">
      <c r="A44">
        <v>43</v>
      </c>
      <c r="B44">
        <v>5</v>
      </c>
      <c r="C44" t="s">
        <v>107</v>
      </c>
      <c r="D44" t="s">
        <v>3586</v>
      </c>
      <c r="E44" t="s">
        <v>45</v>
      </c>
      <c r="F44" t="s">
        <v>63</v>
      </c>
      <c r="G44">
        <v>3424</v>
      </c>
      <c r="H44">
        <v>5557278</v>
      </c>
    </row>
    <row r="45" spans="1:8">
      <c r="A45">
        <v>44</v>
      </c>
      <c r="B45">
        <v>5</v>
      </c>
      <c r="C45" t="s">
        <v>107</v>
      </c>
      <c r="D45" t="s">
        <v>3586</v>
      </c>
      <c r="E45" t="s">
        <v>45</v>
      </c>
      <c r="F45" t="s">
        <v>46</v>
      </c>
      <c r="G45">
        <v>2114</v>
      </c>
      <c r="H45">
        <v>5557278</v>
      </c>
    </row>
    <row r="46" spans="1:8">
      <c r="A46">
        <v>45</v>
      </c>
      <c r="B46">
        <v>5</v>
      </c>
      <c r="C46" t="s">
        <v>107</v>
      </c>
      <c r="D46" t="s">
        <v>45</v>
      </c>
      <c r="E46" t="s">
        <v>3706</v>
      </c>
      <c r="F46" t="s">
        <v>63</v>
      </c>
      <c r="G46">
        <v>4400</v>
      </c>
    </row>
    <row r="47" spans="1:8">
      <c r="A47">
        <v>46</v>
      </c>
      <c r="B47">
        <v>5</v>
      </c>
      <c r="C47" t="s">
        <v>107</v>
      </c>
      <c r="D47" t="s">
        <v>45</v>
      </c>
      <c r="E47" t="s">
        <v>3706</v>
      </c>
      <c r="F47" t="s">
        <v>46</v>
      </c>
      <c r="G47">
        <v>4129</v>
      </c>
    </row>
    <row r="48" spans="1:8">
      <c r="A48">
        <v>47</v>
      </c>
      <c r="B48">
        <v>5</v>
      </c>
      <c r="C48" t="s">
        <v>107</v>
      </c>
      <c r="D48" t="s">
        <v>45</v>
      </c>
      <c r="E48" t="s">
        <v>1280</v>
      </c>
      <c r="F48" t="s">
        <v>63</v>
      </c>
      <c r="G48">
        <v>7209</v>
      </c>
    </row>
    <row r="49" spans="1:8">
      <c r="A49">
        <v>48</v>
      </c>
      <c r="B49">
        <v>5</v>
      </c>
      <c r="C49" t="s">
        <v>107</v>
      </c>
      <c r="D49" t="s">
        <v>45</v>
      </c>
      <c r="E49" t="s">
        <v>1280</v>
      </c>
      <c r="F49" t="s">
        <v>46</v>
      </c>
      <c r="G49">
        <v>2892</v>
      </c>
    </row>
    <row r="50" spans="1:8">
      <c r="A50">
        <v>49</v>
      </c>
      <c r="B50">
        <v>5</v>
      </c>
      <c r="C50" t="s">
        <v>107</v>
      </c>
      <c r="D50" t="s">
        <v>45</v>
      </c>
      <c r="E50" t="s">
        <v>1281</v>
      </c>
      <c r="F50" t="s">
        <v>63</v>
      </c>
      <c r="G50">
        <v>259</v>
      </c>
    </row>
    <row r="51" spans="1:8">
      <c r="A51">
        <v>50</v>
      </c>
      <c r="B51">
        <v>5</v>
      </c>
      <c r="C51" t="s">
        <v>107</v>
      </c>
      <c r="D51" t="s">
        <v>45</v>
      </c>
      <c r="E51" t="s">
        <v>1281</v>
      </c>
      <c r="F51" t="s">
        <v>46</v>
      </c>
      <c r="G51">
        <v>142</v>
      </c>
    </row>
    <row r="52" spans="1:8">
      <c r="A52">
        <v>51</v>
      </c>
      <c r="B52">
        <v>5</v>
      </c>
      <c r="C52" t="s">
        <v>107</v>
      </c>
      <c r="D52" t="s">
        <v>45</v>
      </c>
      <c r="E52" t="s">
        <v>45</v>
      </c>
      <c r="F52" t="s">
        <v>63</v>
      </c>
      <c r="G52">
        <v>27180</v>
      </c>
    </row>
    <row r="53" spans="1:8">
      <c r="A53">
        <v>52</v>
      </c>
      <c r="B53">
        <v>5</v>
      </c>
      <c r="C53" t="s">
        <v>107</v>
      </c>
      <c r="D53" t="s">
        <v>45</v>
      </c>
      <c r="E53" t="s">
        <v>45</v>
      </c>
      <c r="F53" t="s">
        <v>46</v>
      </c>
      <c r="G53">
        <v>21419</v>
      </c>
    </row>
    <row r="54" spans="1:8">
      <c r="A54">
        <v>53</v>
      </c>
      <c r="B54">
        <v>8</v>
      </c>
      <c r="C54" t="s">
        <v>173</v>
      </c>
      <c r="D54" t="s">
        <v>1413</v>
      </c>
      <c r="E54" t="s">
        <v>3706</v>
      </c>
      <c r="F54" t="s">
        <v>63</v>
      </c>
      <c r="G54">
        <v>4516</v>
      </c>
      <c r="H54">
        <v>39061</v>
      </c>
    </row>
    <row r="55" spans="1:8">
      <c r="A55">
        <v>54</v>
      </c>
      <c r="B55">
        <v>8</v>
      </c>
      <c r="C55" t="s">
        <v>173</v>
      </c>
      <c r="D55" t="s">
        <v>1413</v>
      </c>
      <c r="E55" t="s">
        <v>3706</v>
      </c>
      <c r="F55" t="s">
        <v>46</v>
      </c>
      <c r="G55">
        <v>4366</v>
      </c>
      <c r="H55">
        <v>39061</v>
      </c>
    </row>
    <row r="56" spans="1:8">
      <c r="A56">
        <v>55</v>
      </c>
      <c r="B56">
        <v>8</v>
      </c>
      <c r="C56" t="s">
        <v>173</v>
      </c>
      <c r="D56" t="s">
        <v>1413</v>
      </c>
      <c r="E56" t="s">
        <v>1280</v>
      </c>
      <c r="F56" t="s">
        <v>63</v>
      </c>
      <c r="G56">
        <v>14066</v>
      </c>
      <c r="H56">
        <v>39061</v>
      </c>
    </row>
    <row r="57" spans="1:8">
      <c r="A57">
        <v>56</v>
      </c>
      <c r="B57">
        <v>8</v>
      </c>
      <c r="C57" t="s">
        <v>173</v>
      </c>
      <c r="D57" t="s">
        <v>1413</v>
      </c>
      <c r="E57" t="s">
        <v>1280</v>
      </c>
      <c r="F57" t="s">
        <v>46</v>
      </c>
      <c r="G57">
        <v>14201</v>
      </c>
      <c r="H57">
        <v>39061</v>
      </c>
    </row>
    <row r="58" spans="1:8">
      <c r="A58">
        <v>57</v>
      </c>
      <c r="B58">
        <v>8</v>
      </c>
      <c r="C58" t="s">
        <v>173</v>
      </c>
      <c r="D58" t="s">
        <v>1413</v>
      </c>
      <c r="E58" t="s">
        <v>1281</v>
      </c>
      <c r="F58" t="s">
        <v>63</v>
      </c>
      <c r="G58">
        <v>943</v>
      </c>
      <c r="H58">
        <v>39061</v>
      </c>
    </row>
    <row r="59" spans="1:8">
      <c r="A59">
        <v>58</v>
      </c>
      <c r="B59">
        <v>8</v>
      </c>
      <c r="C59" t="s">
        <v>173</v>
      </c>
      <c r="D59" t="s">
        <v>1413</v>
      </c>
      <c r="E59" t="s">
        <v>1281</v>
      </c>
      <c r="F59" t="s">
        <v>46</v>
      </c>
      <c r="G59">
        <v>921</v>
      </c>
      <c r="H59">
        <v>39061</v>
      </c>
    </row>
    <row r="60" spans="1:8">
      <c r="A60">
        <v>59</v>
      </c>
      <c r="B60">
        <v>8</v>
      </c>
      <c r="C60" t="s">
        <v>173</v>
      </c>
      <c r="D60" t="s">
        <v>1413</v>
      </c>
      <c r="E60" t="s">
        <v>45</v>
      </c>
      <c r="F60" t="s">
        <v>63</v>
      </c>
      <c r="G60">
        <v>28</v>
      </c>
      <c r="H60">
        <v>39061</v>
      </c>
    </row>
    <row r="61" spans="1:8">
      <c r="A61">
        <v>60</v>
      </c>
      <c r="B61">
        <v>8</v>
      </c>
      <c r="C61" t="s">
        <v>173</v>
      </c>
      <c r="D61" t="s">
        <v>1413</v>
      </c>
      <c r="E61" t="s">
        <v>45</v>
      </c>
      <c r="F61" t="s">
        <v>46</v>
      </c>
      <c r="G61">
        <v>20</v>
      </c>
      <c r="H61">
        <v>39061</v>
      </c>
    </row>
    <row r="62" spans="1:8">
      <c r="A62">
        <v>61</v>
      </c>
      <c r="B62">
        <v>8</v>
      </c>
      <c r="C62" t="s">
        <v>173</v>
      </c>
      <c r="D62" t="s">
        <v>3582</v>
      </c>
      <c r="E62" t="s">
        <v>3706</v>
      </c>
      <c r="F62" t="s">
        <v>63</v>
      </c>
      <c r="G62">
        <v>12</v>
      </c>
      <c r="H62">
        <v>101</v>
      </c>
    </row>
    <row r="63" spans="1:8">
      <c r="A63">
        <v>62</v>
      </c>
      <c r="B63">
        <v>8</v>
      </c>
      <c r="C63" t="s">
        <v>173</v>
      </c>
      <c r="D63" t="s">
        <v>3582</v>
      </c>
      <c r="E63" t="s">
        <v>3706</v>
      </c>
      <c r="F63" t="s">
        <v>46</v>
      </c>
      <c r="G63">
        <v>14</v>
      </c>
      <c r="H63">
        <v>101</v>
      </c>
    </row>
    <row r="64" spans="1:8">
      <c r="A64">
        <v>63</v>
      </c>
      <c r="B64">
        <v>8</v>
      </c>
      <c r="C64" t="s">
        <v>173</v>
      </c>
      <c r="D64" t="s">
        <v>3582</v>
      </c>
      <c r="E64" t="s">
        <v>1280</v>
      </c>
      <c r="F64" t="s">
        <v>63</v>
      </c>
      <c r="G64">
        <v>34</v>
      </c>
      <c r="H64">
        <v>101</v>
      </c>
    </row>
    <row r="65" spans="1:8">
      <c r="A65">
        <v>64</v>
      </c>
      <c r="B65">
        <v>8</v>
      </c>
      <c r="C65" t="s">
        <v>173</v>
      </c>
      <c r="D65" t="s">
        <v>3582</v>
      </c>
      <c r="E65" t="s">
        <v>1280</v>
      </c>
      <c r="F65" t="s">
        <v>46</v>
      </c>
      <c r="G65">
        <v>30</v>
      </c>
      <c r="H65">
        <v>101</v>
      </c>
    </row>
    <row r="66" spans="1:8">
      <c r="A66">
        <v>65</v>
      </c>
      <c r="B66">
        <v>8</v>
      </c>
      <c r="C66" t="s">
        <v>173</v>
      </c>
      <c r="D66" t="s">
        <v>3582</v>
      </c>
      <c r="E66" t="s">
        <v>1281</v>
      </c>
      <c r="F66" t="s">
        <v>63</v>
      </c>
      <c r="G66">
        <v>4</v>
      </c>
      <c r="H66">
        <v>101</v>
      </c>
    </row>
    <row r="67" spans="1:8">
      <c r="A67">
        <v>66</v>
      </c>
      <c r="B67">
        <v>8</v>
      </c>
      <c r="C67" t="s">
        <v>173</v>
      </c>
      <c r="D67" t="s">
        <v>3582</v>
      </c>
      <c r="E67" t="s">
        <v>1281</v>
      </c>
      <c r="F67" t="s">
        <v>46</v>
      </c>
      <c r="G67">
        <v>6</v>
      </c>
      <c r="H67">
        <v>101</v>
      </c>
    </row>
    <row r="68" spans="1:8">
      <c r="A68">
        <v>67</v>
      </c>
      <c r="B68">
        <v>8</v>
      </c>
      <c r="C68" t="s">
        <v>173</v>
      </c>
      <c r="D68" t="s">
        <v>3582</v>
      </c>
      <c r="E68" t="s">
        <v>45</v>
      </c>
      <c r="F68" t="s">
        <v>63</v>
      </c>
      <c r="G68">
        <v>1</v>
      </c>
      <c r="H68">
        <v>101</v>
      </c>
    </row>
    <row r="69" spans="1:8">
      <c r="A69">
        <v>68</v>
      </c>
      <c r="B69">
        <v>8</v>
      </c>
      <c r="C69" t="s">
        <v>173</v>
      </c>
      <c r="D69" t="s">
        <v>3583</v>
      </c>
      <c r="E69" t="s">
        <v>3706</v>
      </c>
      <c r="F69" t="s">
        <v>63</v>
      </c>
      <c r="G69">
        <v>35</v>
      </c>
      <c r="H69">
        <v>478</v>
      </c>
    </row>
    <row r="70" spans="1:8">
      <c r="A70">
        <v>69</v>
      </c>
      <c r="B70">
        <v>8</v>
      </c>
      <c r="C70" t="s">
        <v>173</v>
      </c>
      <c r="D70" t="s">
        <v>3583</v>
      </c>
      <c r="E70" t="s">
        <v>3706</v>
      </c>
      <c r="F70" t="s">
        <v>46</v>
      </c>
      <c r="G70">
        <v>28</v>
      </c>
      <c r="H70">
        <v>478</v>
      </c>
    </row>
    <row r="71" spans="1:8">
      <c r="A71">
        <v>70</v>
      </c>
      <c r="B71">
        <v>8</v>
      </c>
      <c r="C71" t="s">
        <v>173</v>
      </c>
      <c r="D71" t="s">
        <v>3583</v>
      </c>
      <c r="E71" t="s">
        <v>1280</v>
      </c>
      <c r="F71" t="s">
        <v>63</v>
      </c>
      <c r="G71">
        <v>223</v>
      </c>
      <c r="H71">
        <v>478</v>
      </c>
    </row>
    <row r="72" spans="1:8">
      <c r="A72">
        <v>71</v>
      </c>
      <c r="B72">
        <v>8</v>
      </c>
      <c r="C72" t="s">
        <v>173</v>
      </c>
      <c r="D72" t="s">
        <v>3583</v>
      </c>
      <c r="E72" t="s">
        <v>1280</v>
      </c>
      <c r="F72" t="s">
        <v>46</v>
      </c>
      <c r="G72">
        <v>180</v>
      </c>
      <c r="H72">
        <v>478</v>
      </c>
    </row>
    <row r="73" spans="1:8">
      <c r="A73">
        <v>72</v>
      </c>
      <c r="B73">
        <v>8</v>
      </c>
      <c r="C73" t="s">
        <v>173</v>
      </c>
      <c r="D73" t="s">
        <v>3583</v>
      </c>
      <c r="E73" t="s">
        <v>1281</v>
      </c>
      <c r="F73" t="s">
        <v>63</v>
      </c>
      <c r="G73">
        <v>5</v>
      </c>
      <c r="H73">
        <v>478</v>
      </c>
    </row>
    <row r="74" spans="1:8">
      <c r="A74">
        <v>73</v>
      </c>
      <c r="B74">
        <v>8</v>
      </c>
      <c r="C74" t="s">
        <v>173</v>
      </c>
      <c r="D74" t="s">
        <v>3583</v>
      </c>
      <c r="E74" t="s">
        <v>1281</v>
      </c>
      <c r="F74" t="s">
        <v>46</v>
      </c>
      <c r="G74">
        <v>4</v>
      </c>
      <c r="H74">
        <v>478</v>
      </c>
    </row>
    <row r="75" spans="1:8">
      <c r="A75">
        <v>74</v>
      </c>
      <c r="B75">
        <v>8</v>
      </c>
      <c r="C75" t="s">
        <v>173</v>
      </c>
      <c r="D75" t="s">
        <v>3583</v>
      </c>
      <c r="E75" t="s">
        <v>45</v>
      </c>
      <c r="F75" t="s">
        <v>63</v>
      </c>
      <c r="G75">
        <v>1</v>
      </c>
      <c r="H75">
        <v>478</v>
      </c>
    </row>
    <row r="76" spans="1:8">
      <c r="A76">
        <v>75</v>
      </c>
      <c r="B76">
        <v>8</v>
      </c>
      <c r="C76" t="s">
        <v>173</v>
      </c>
      <c r="D76" t="s">
        <v>3583</v>
      </c>
      <c r="E76" t="s">
        <v>45</v>
      </c>
      <c r="F76" t="s">
        <v>46</v>
      </c>
      <c r="G76">
        <v>2</v>
      </c>
      <c r="H76">
        <v>478</v>
      </c>
    </row>
    <row r="77" spans="1:8">
      <c r="A77">
        <v>76</v>
      </c>
      <c r="B77">
        <v>8</v>
      </c>
      <c r="C77" t="s">
        <v>173</v>
      </c>
      <c r="D77" t="s">
        <v>3584</v>
      </c>
      <c r="E77" t="s">
        <v>3706</v>
      </c>
      <c r="F77" t="s">
        <v>63</v>
      </c>
      <c r="G77">
        <v>57</v>
      </c>
      <c r="H77">
        <v>852</v>
      </c>
    </row>
    <row r="78" spans="1:8">
      <c r="A78">
        <v>77</v>
      </c>
      <c r="B78">
        <v>8</v>
      </c>
      <c r="C78" t="s">
        <v>173</v>
      </c>
      <c r="D78" t="s">
        <v>3584</v>
      </c>
      <c r="E78" t="s">
        <v>3706</v>
      </c>
      <c r="F78" t="s">
        <v>46</v>
      </c>
      <c r="G78">
        <v>42</v>
      </c>
      <c r="H78">
        <v>852</v>
      </c>
    </row>
    <row r="79" spans="1:8">
      <c r="A79">
        <v>78</v>
      </c>
      <c r="B79">
        <v>8</v>
      </c>
      <c r="C79" t="s">
        <v>173</v>
      </c>
      <c r="D79" t="s">
        <v>3584</v>
      </c>
      <c r="E79" t="s">
        <v>1280</v>
      </c>
      <c r="F79" t="s">
        <v>63</v>
      </c>
      <c r="G79">
        <v>342</v>
      </c>
      <c r="H79">
        <v>852</v>
      </c>
    </row>
    <row r="80" spans="1:8">
      <c r="A80">
        <v>79</v>
      </c>
      <c r="B80">
        <v>8</v>
      </c>
      <c r="C80" t="s">
        <v>173</v>
      </c>
      <c r="D80" t="s">
        <v>3584</v>
      </c>
      <c r="E80" t="s">
        <v>1280</v>
      </c>
      <c r="F80" t="s">
        <v>46</v>
      </c>
      <c r="G80">
        <v>337</v>
      </c>
      <c r="H80">
        <v>852</v>
      </c>
    </row>
    <row r="81" spans="1:8">
      <c r="A81">
        <v>80</v>
      </c>
      <c r="B81">
        <v>8</v>
      </c>
      <c r="C81" t="s">
        <v>173</v>
      </c>
      <c r="D81" t="s">
        <v>3584</v>
      </c>
      <c r="E81" t="s">
        <v>1281</v>
      </c>
      <c r="F81" t="s">
        <v>63</v>
      </c>
      <c r="G81">
        <v>23</v>
      </c>
      <c r="H81">
        <v>852</v>
      </c>
    </row>
    <row r="82" spans="1:8">
      <c r="A82">
        <v>81</v>
      </c>
      <c r="B82">
        <v>8</v>
      </c>
      <c r="C82" t="s">
        <v>173</v>
      </c>
      <c r="D82" t="s">
        <v>3584</v>
      </c>
      <c r="E82" t="s">
        <v>1281</v>
      </c>
      <c r="F82" t="s">
        <v>46</v>
      </c>
      <c r="G82">
        <v>50</v>
      </c>
      <c r="H82">
        <v>852</v>
      </c>
    </row>
    <row r="83" spans="1:8">
      <c r="A83">
        <v>82</v>
      </c>
      <c r="B83">
        <v>8</v>
      </c>
      <c r="C83" t="s">
        <v>173</v>
      </c>
      <c r="D83" t="s">
        <v>3584</v>
      </c>
      <c r="E83" t="s">
        <v>45</v>
      </c>
      <c r="F83" t="s">
        <v>63</v>
      </c>
      <c r="G83">
        <v>1</v>
      </c>
      <c r="H83">
        <v>852</v>
      </c>
    </row>
    <row r="84" spans="1:8">
      <c r="A84">
        <v>83</v>
      </c>
      <c r="B84">
        <v>8</v>
      </c>
      <c r="C84" t="s">
        <v>173</v>
      </c>
      <c r="D84" t="s">
        <v>3585</v>
      </c>
      <c r="E84" t="s">
        <v>3706</v>
      </c>
      <c r="F84" t="s">
        <v>63</v>
      </c>
      <c r="G84">
        <v>17891</v>
      </c>
      <c r="H84">
        <v>138812</v>
      </c>
    </row>
    <row r="85" spans="1:8">
      <c r="A85">
        <v>84</v>
      </c>
      <c r="B85">
        <v>8</v>
      </c>
      <c r="C85" t="s">
        <v>173</v>
      </c>
      <c r="D85" t="s">
        <v>3585</v>
      </c>
      <c r="E85" t="s">
        <v>3706</v>
      </c>
      <c r="F85" t="s">
        <v>46</v>
      </c>
      <c r="G85">
        <v>17009</v>
      </c>
      <c r="H85">
        <v>138812</v>
      </c>
    </row>
    <row r="86" spans="1:8">
      <c r="A86">
        <v>85</v>
      </c>
      <c r="B86">
        <v>8</v>
      </c>
      <c r="C86" t="s">
        <v>173</v>
      </c>
      <c r="D86" t="s">
        <v>3585</v>
      </c>
      <c r="E86" t="s">
        <v>1280</v>
      </c>
      <c r="F86" t="s">
        <v>63</v>
      </c>
      <c r="G86">
        <v>46935</v>
      </c>
      <c r="H86">
        <v>138812</v>
      </c>
    </row>
    <row r="87" spans="1:8">
      <c r="A87">
        <v>86</v>
      </c>
      <c r="B87">
        <v>8</v>
      </c>
      <c r="C87" t="s">
        <v>173</v>
      </c>
      <c r="D87" t="s">
        <v>3585</v>
      </c>
      <c r="E87" t="s">
        <v>1280</v>
      </c>
      <c r="F87" t="s">
        <v>46</v>
      </c>
      <c r="G87">
        <v>48923</v>
      </c>
      <c r="H87">
        <v>138812</v>
      </c>
    </row>
    <row r="88" spans="1:8">
      <c r="A88">
        <v>87</v>
      </c>
      <c r="B88">
        <v>8</v>
      </c>
      <c r="C88" t="s">
        <v>173</v>
      </c>
      <c r="D88" t="s">
        <v>3585</v>
      </c>
      <c r="E88" t="s">
        <v>1281</v>
      </c>
      <c r="F88" t="s">
        <v>63</v>
      </c>
      <c r="G88">
        <v>4305</v>
      </c>
      <c r="H88">
        <v>138812</v>
      </c>
    </row>
    <row r="89" spans="1:8">
      <c r="A89">
        <v>88</v>
      </c>
      <c r="B89">
        <v>8</v>
      </c>
      <c r="C89" t="s">
        <v>173</v>
      </c>
      <c r="D89" t="s">
        <v>3585</v>
      </c>
      <c r="E89" t="s">
        <v>1281</v>
      </c>
      <c r="F89" t="s">
        <v>46</v>
      </c>
      <c r="G89">
        <v>3602</v>
      </c>
      <c r="H89">
        <v>138812</v>
      </c>
    </row>
    <row r="90" spans="1:8">
      <c r="A90">
        <v>89</v>
      </c>
      <c r="B90">
        <v>8</v>
      </c>
      <c r="C90" t="s">
        <v>173</v>
      </c>
      <c r="D90" t="s">
        <v>3585</v>
      </c>
      <c r="E90" t="s">
        <v>45</v>
      </c>
      <c r="F90" t="s">
        <v>63</v>
      </c>
      <c r="G90">
        <v>71</v>
      </c>
      <c r="H90">
        <v>138812</v>
      </c>
    </row>
    <row r="91" spans="1:8">
      <c r="A91">
        <v>90</v>
      </c>
      <c r="B91">
        <v>8</v>
      </c>
      <c r="C91" t="s">
        <v>173</v>
      </c>
      <c r="D91" t="s">
        <v>3585</v>
      </c>
      <c r="E91" t="s">
        <v>45</v>
      </c>
      <c r="F91" t="s">
        <v>46</v>
      </c>
      <c r="G91">
        <v>76</v>
      </c>
      <c r="H91">
        <v>138812</v>
      </c>
    </row>
    <row r="92" spans="1:8">
      <c r="A92">
        <v>91</v>
      </c>
      <c r="B92">
        <v>8</v>
      </c>
      <c r="C92" t="s">
        <v>173</v>
      </c>
      <c r="D92" t="s">
        <v>3586</v>
      </c>
      <c r="E92" t="s">
        <v>3706</v>
      </c>
      <c r="F92" t="s">
        <v>63</v>
      </c>
      <c r="G92">
        <v>259600</v>
      </c>
      <c r="H92">
        <v>2138226</v>
      </c>
    </row>
    <row r="93" spans="1:8">
      <c r="A93">
        <v>92</v>
      </c>
      <c r="B93">
        <v>8</v>
      </c>
      <c r="C93" t="s">
        <v>173</v>
      </c>
      <c r="D93" t="s">
        <v>3586</v>
      </c>
      <c r="E93" t="s">
        <v>3706</v>
      </c>
      <c r="F93" t="s">
        <v>46</v>
      </c>
      <c r="G93">
        <v>249120</v>
      </c>
      <c r="H93">
        <v>2138226</v>
      </c>
    </row>
    <row r="94" spans="1:8">
      <c r="A94">
        <v>93</v>
      </c>
      <c r="B94">
        <v>8</v>
      </c>
      <c r="C94" t="s">
        <v>173</v>
      </c>
      <c r="D94" t="s">
        <v>3586</v>
      </c>
      <c r="E94" t="s">
        <v>1280</v>
      </c>
      <c r="F94" t="s">
        <v>63</v>
      </c>
      <c r="G94">
        <v>749942</v>
      </c>
      <c r="H94">
        <v>2138226</v>
      </c>
    </row>
    <row r="95" spans="1:8">
      <c r="A95">
        <v>94</v>
      </c>
      <c r="B95">
        <v>8</v>
      </c>
      <c r="C95" t="s">
        <v>173</v>
      </c>
      <c r="D95" t="s">
        <v>3586</v>
      </c>
      <c r="E95" t="s">
        <v>1280</v>
      </c>
      <c r="F95" t="s">
        <v>46</v>
      </c>
      <c r="G95">
        <v>823146</v>
      </c>
      <c r="H95">
        <v>2138226</v>
      </c>
    </row>
    <row r="96" spans="1:8">
      <c r="A96">
        <v>95</v>
      </c>
      <c r="B96">
        <v>8</v>
      </c>
      <c r="C96" t="s">
        <v>173</v>
      </c>
      <c r="D96" t="s">
        <v>3586</v>
      </c>
      <c r="E96" t="s">
        <v>1281</v>
      </c>
      <c r="F96" t="s">
        <v>63</v>
      </c>
      <c r="G96">
        <v>27508</v>
      </c>
      <c r="H96">
        <v>2138226</v>
      </c>
    </row>
    <row r="97" spans="1:8">
      <c r="A97">
        <v>96</v>
      </c>
      <c r="B97">
        <v>8</v>
      </c>
      <c r="C97" t="s">
        <v>173</v>
      </c>
      <c r="D97" t="s">
        <v>3586</v>
      </c>
      <c r="E97" t="s">
        <v>1281</v>
      </c>
      <c r="F97" t="s">
        <v>46</v>
      </c>
      <c r="G97">
        <v>26998</v>
      </c>
      <c r="H97">
        <v>2138226</v>
      </c>
    </row>
    <row r="98" spans="1:8">
      <c r="A98">
        <v>97</v>
      </c>
      <c r="B98">
        <v>8</v>
      </c>
      <c r="C98" t="s">
        <v>173</v>
      </c>
      <c r="D98" t="s">
        <v>3586</v>
      </c>
      <c r="E98" t="s">
        <v>45</v>
      </c>
      <c r="F98" t="s">
        <v>63</v>
      </c>
      <c r="G98">
        <v>1118</v>
      </c>
      <c r="H98">
        <v>2138226</v>
      </c>
    </row>
    <row r="99" spans="1:8">
      <c r="A99">
        <v>98</v>
      </c>
      <c r="B99">
        <v>8</v>
      </c>
      <c r="C99" t="s">
        <v>173</v>
      </c>
      <c r="D99" t="s">
        <v>3586</v>
      </c>
      <c r="E99" t="s">
        <v>45</v>
      </c>
      <c r="F99" t="s">
        <v>46</v>
      </c>
      <c r="G99">
        <v>794</v>
      </c>
      <c r="H99">
        <v>2138226</v>
      </c>
    </row>
    <row r="100" spans="1:8">
      <c r="A100">
        <v>99</v>
      </c>
      <c r="B100">
        <v>8</v>
      </c>
      <c r="C100" t="s">
        <v>173</v>
      </c>
      <c r="D100" t="s">
        <v>45</v>
      </c>
      <c r="E100" t="s">
        <v>3706</v>
      </c>
      <c r="F100" t="s">
        <v>63</v>
      </c>
      <c r="G100">
        <v>2067</v>
      </c>
    </row>
    <row r="101" spans="1:8">
      <c r="A101">
        <v>100</v>
      </c>
      <c r="B101">
        <v>8</v>
      </c>
      <c r="C101" t="s">
        <v>173</v>
      </c>
      <c r="D101" t="s">
        <v>45</v>
      </c>
      <c r="E101" t="s">
        <v>3706</v>
      </c>
      <c r="F101" t="s">
        <v>46</v>
      </c>
      <c r="G101">
        <v>1943</v>
      </c>
    </row>
    <row r="102" spans="1:8">
      <c r="A102">
        <v>101</v>
      </c>
      <c r="B102">
        <v>8</v>
      </c>
      <c r="C102" t="s">
        <v>173</v>
      </c>
      <c r="D102" t="s">
        <v>45</v>
      </c>
      <c r="E102" t="s">
        <v>1280</v>
      </c>
      <c r="F102" t="s">
        <v>63</v>
      </c>
      <c r="G102">
        <v>1642</v>
      </c>
    </row>
    <row r="103" spans="1:8">
      <c r="A103">
        <v>102</v>
      </c>
      <c r="B103">
        <v>8</v>
      </c>
      <c r="C103" t="s">
        <v>173</v>
      </c>
      <c r="D103" t="s">
        <v>45</v>
      </c>
      <c r="E103" t="s">
        <v>1280</v>
      </c>
      <c r="F103" t="s">
        <v>46</v>
      </c>
      <c r="G103">
        <v>1576</v>
      </c>
    </row>
    <row r="104" spans="1:8">
      <c r="A104">
        <v>103</v>
      </c>
      <c r="B104">
        <v>8</v>
      </c>
      <c r="C104" t="s">
        <v>173</v>
      </c>
      <c r="D104" t="s">
        <v>45</v>
      </c>
      <c r="E104" t="s">
        <v>1281</v>
      </c>
      <c r="F104" t="s">
        <v>63</v>
      </c>
      <c r="G104">
        <v>53</v>
      </c>
    </row>
    <row r="105" spans="1:8">
      <c r="A105">
        <v>104</v>
      </c>
      <c r="B105">
        <v>8</v>
      </c>
      <c r="C105" t="s">
        <v>173</v>
      </c>
      <c r="D105" t="s">
        <v>45</v>
      </c>
      <c r="E105" t="s">
        <v>1281</v>
      </c>
      <c r="F105" t="s">
        <v>46</v>
      </c>
      <c r="G105">
        <v>56</v>
      </c>
    </row>
    <row r="106" spans="1:8">
      <c r="A106">
        <v>105</v>
      </c>
      <c r="B106">
        <v>8</v>
      </c>
      <c r="C106" t="s">
        <v>173</v>
      </c>
      <c r="D106" t="s">
        <v>45</v>
      </c>
      <c r="E106" t="s">
        <v>45</v>
      </c>
      <c r="F106" t="s">
        <v>63</v>
      </c>
      <c r="G106">
        <v>8934</v>
      </c>
    </row>
    <row r="107" spans="1:8">
      <c r="A107">
        <v>106</v>
      </c>
      <c r="B107">
        <v>8</v>
      </c>
      <c r="C107" t="s">
        <v>173</v>
      </c>
      <c r="D107" t="s">
        <v>45</v>
      </c>
      <c r="E107" t="s">
        <v>45</v>
      </c>
      <c r="F107" t="s">
        <v>46</v>
      </c>
      <c r="G107">
        <v>8464</v>
      </c>
    </row>
    <row r="108" spans="1:8">
      <c r="A108">
        <v>107</v>
      </c>
      <c r="B108">
        <v>11</v>
      </c>
      <c r="C108" t="s">
        <v>174</v>
      </c>
      <c r="D108" t="s">
        <v>1413</v>
      </c>
      <c r="E108" t="s">
        <v>3706</v>
      </c>
      <c r="F108" t="s">
        <v>63</v>
      </c>
      <c r="G108">
        <v>2001</v>
      </c>
      <c r="H108">
        <v>19063</v>
      </c>
    </row>
    <row r="109" spans="1:8">
      <c r="A109">
        <v>108</v>
      </c>
      <c r="B109">
        <v>11</v>
      </c>
      <c r="C109" t="s">
        <v>174</v>
      </c>
      <c r="D109" t="s">
        <v>1413</v>
      </c>
      <c r="E109" t="s">
        <v>3706</v>
      </c>
      <c r="F109" t="s">
        <v>46</v>
      </c>
      <c r="G109">
        <v>1946</v>
      </c>
      <c r="H109">
        <v>19063</v>
      </c>
    </row>
    <row r="110" spans="1:8">
      <c r="A110">
        <v>109</v>
      </c>
      <c r="B110">
        <v>11</v>
      </c>
      <c r="C110" t="s">
        <v>174</v>
      </c>
      <c r="D110" t="s">
        <v>1413</v>
      </c>
      <c r="E110" t="s">
        <v>1280</v>
      </c>
      <c r="F110" t="s">
        <v>63</v>
      </c>
      <c r="G110">
        <v>6891</v>
      </c>
      <c r="H110">
        <v>19063</v>
      </c>
    </row>
    <row r="111" spans="1:8">
      <c r="A111">
        <v>110</v>
      </c>
      <c r="B111">
        <v>11</v>
      </c>
      <c r="C111" t="s">
        <v>174</v>
      </c>
      <c r="D111" t="s">
        <v>1413</v>
      </c>
      <c r="E111" t="s">
        <v>1280</v>
      </c>
      <c r="F111" t="s">
        <v>46</v>
      </c>
      <c r="G111">
        <v>7543</v>
      </c>
      <c r="H111">
        <v>19063</v>
      </c>
    </row>
    <row r="112" spans="1:8">
      <c r="A112">
        <v>111</v>
      </c>
      <c r="B112">
        <v>11</v>
      </c>
      <c r="C112" t="s">
        <v>174</v>
      </c>
      <c r="D112" t="s">
        <v>1413</v>
      </c>
      <c r="E112" t="s">
        <v>1281</v>
      </c>
      <c r="F112" t="s">
        <v>63</v>
      </c>
      <c r="G112">
        <v>155</v>
      </c>
      <c r="H112">
        <v>19063</v>
      </c>
    </row>
    <row r="113" spans="1:8">
      <c r="A113">
        <v>112</v>
      </c>
      <c r="B113">
        <v>11</v>
      </c>
      <c r="C113" t="s">
        <v>174</v>
      </c>
      <c r="D113" t="s">
        <v>1413</v>
      </c>
      <c r="E113" t="s">
        <v>1281</v>
      </c>
      <c r="F113" t="s">
        <v>46</v>
      </c>
      <c r="G113">
        <v>325</v>
      </c>
      <c r="H113">
        <v>19063</v>
      </c>
    </row>
    <row r="114" spans="1:8">
      <c r="A114">
        <v>113</v>
      </c>
      <c r="B114">
        <v>11</v>
      </c>
      <c r="C114" t="s">
        <v>174</v>
      </c>
      <c r="D114" t="s">
        <v>1413</v>
      </c>
      <c r="E114" t="s">
        <v>45</v>
      </c>
      <c r="F114" t="s">
        <v>63</v>
      </c>
      <c r="G114">
        <v>111</v>
      </c>
      <c r="H114">
        <v>19063</v>
      </c>
    </row>
    <row r="115" spans="1:8">
      <c r="A115">
        <v>114</v>
      </c>
      <c r="B115">
        <v>11</v>
      </c>
      <c r="C115" t="s">
        <v>174</v>
      </c>
      <c r="D115" t="s">
        <v>1413</v>
      </c>
      <c r="E115" t="s">
        <v>45</v>
      </c>
      <c r="F115" t="s">
        <v>46</v>
      </c>
      <c r="G115">
        <v>91</v>
      </c>
      <c r="H115">
        <v>19063</v>
      </c>
    </row>
    <row r="116" spans="1:8">
      <c r="A116">
        <v>115</v>
      </c>
      <c r="B116">
        <v>11</v>
      </c>
      <c r="C116" t="s">
        <v>174</v>
      </c>
      <c r="D116" t="s">
        <v>3582</v>
      </c>
      <c r="E116" t="s">
        <v>3706</v>
      </c>
      <c r="F116" t="s">
        <v>63</v>
      </c>
      <c r="G116">
        <v>74</v>
      </c>
      <c r="H116">
        <v>603</v>
      </c>
    </row>
    <row r="117" spans="1:8">
      <c r="A117">
        <v>116</v>
      </c>
      <c r="B117">
        <v>11</v>
      </c>
      <c r="C117" t="s">
        <v>174</v>
      </c>
      <c r="D117" t="s">
        <v>3582</v>
      </c>
      <c r="E117" t="s">
        <v>3706</v>
      </c>
      <c r="F117" t="s">
        <v>46</v>
      </c>
      <c r="G117">
        <v>75</v>
      </c>
      <c r="H117">
        <v>603</v>
      </c>
    </row>
    <row r="118" spans="1:8">
      <c r="A118">
        <v>117</v>
      </c>
      <c r="B118">
        <v>11</v>
      </c>
      <c r="C118" t="s">
        <v>174</v>
      </c>
      <c r="D118" t="s">
        <v>3582</v>
      </c>
      <c r="E118" t="s">
        <v>1280</v>
      </c>
      <c r="F118" t="s">
        <v>63</v>
      </c>
      <c r="G118">
        <v>247</v>
      </c>
      <c r="H118">
        <v>603</v>
      </c>
    </row>
    <row r="119" spans="1:8">
      <c r="A119">
        <v>118</v>
      </c>
      <c r="B119">
        <v>11</v>
      </c>
      <c r="C119" t="s">
        <v>174</v>
      </c>
      <c r="D119" t="s">
        <v>3582</v>
      </c>
      <c r="E119" t="s">
        <v>1280</v>
      </c>
      <c r="F119" t="s">
        <v>46</v>
      </c>
      <c r="G119">
        <v>186</v>
      </c>
      <c r="H119">
        <v>603</v>
      </c>
    </row>
    <row r="120" spans="1:8">
      <c r="A120">
        <v>119</v>
      </c>
      <c r="B120">
        <v>11</v>
      </c>
      <c r="C120" t="s">
        <v>174</v>
      </c>
      <c r="D120" t="s">
        <v>3582</v>
      </c>
      <c r="E120" t="s">
        <v>1281</v>
      </c>
      <c r="F120" t="s">
        <v>63</v>
      </c>
      <c r="G120">
        <v>5</v>
      </c>
      <c r="H120">
        <v>603</v>
      </c>
    </row>
    <row r="121" spans="1:8">
      <c r="A121">
        <v>120</v>
      </c>
      <c r="B121">
        <v>11</v>
      </c>
      <c r="C121" t="s">
        <v>174</v>
      </c>
      <c r="D121" t="s">
        <v>3582</v>
      </c>
      <c r="E121" t="s">
        <v>1281</v>
      </c>
      <c r="F121" t="s">
        <v>46</v>
      </c>
      <c r="G121">
        <v>10</v>
      </c>
      <c r="H121">
        <v>603</v>
      </c>
    </row>
    <row r="122" spans="1:8">
      <c r="A122">
        <v>121</v>
      </c>
      <c r="B122">
        <v>11</v>
      </c>
      <c r="C122" t="s">
        <v>174</v>
      </c>
      <c r="D122" t="s">
        <v>3582</v>
      </c>
      <c r="E122" t="s">
        <v>45</v>
      </c>
      <c r="F122" t="s">
        <v>63</v>
      </c>
      <c r="G122">
        <v>2</v>
      </c>
      <c r="H122">
        <v>603</v>
      </c>
    </row>
    <row r="123" spans="1:8">
      <c r="A123">
        <v>122</v>
      </c>
      <c r="B123">
        <v>11</v>
      </c>
      <c r="C123" t="s">
        <v>174</v>
      </c>
      <c r="D123" t="s">
        <v>3582</v>
      </c>
      <c r="E123" t="s">
        <v>45</v>
      </c>
      <c r="F123" t="s">
        <v>46</v>
      </c>
      <c r="G123">
        <v>4</v>
      </c>
      <c r="H123">
        <v>603</v>
      </c>
    </row>
    <row r="124" spans="1:8">
      <c r="A124">
        <v>123</v>
      </c>
      <c r="B124">
        <v>11</v>
      </c>
      <c r="C124" t="s">
        <v>174</v>
      </c>
      <c r="D124" t="s">
        <v>3583</v>
      </c>
      <c r="E124" t="s">
        <v>3706</v>
      </c>
      <c r="F124" t="s">
        <v>63</v>
      </c>
      <c r="G124">
        <v>61</v>
      </c>
      <c r="H124">
        <v>1060</v>
      </c>
    </row>
    <row r="125" spans="1:8">
      <c r="A125">
        <v>124</v>
      </c>
      <c r="B125">
        <v>11</v>
      </c>
      <c r="C125" t="s">
        <v>174</v>
      </c>
      <c r="D125" t="s">
        <v>3583</v>
      </c>
      <c r="E125" t="s">
        <v>3706</v>
      </c>
      <c r="F125" t="s">
        <v>46</v>
      </c>
      <c r="G125">
        <v>68</v>
      </c>
      <c r="H125">
        <v>1060</v>
      </c>
    </row>
    <row r="126" spans="1:8">
      <c r="A126">
        <v>125</v>
      </c>
      <c r="B126">
        <v>11</v>
      </c>
      <c r="C126" t="s">
        <v>174</v>
      </c>
      <c r="D126" t="s">
        <v>3583</v>
      </c>
      <c r="E126" t="s">
        <v>1280</v>
      </c>
      <c r="F126" t="s">
        <v>63</v>
      </c>
      <c r="G126">
        <v>488</v>
      </c>
      <c r="H126">
        <v>1060</v>
      </c>
    </row>
    <row r="127" spans="1:8">
      <c r="A127">
        <v>126</v>
      </c>
      <c r="B127">
        <v>11</v>
      </c>
      <c r="C127" t="s">
        <v>174</v>
      </c>
      <c r="D127" t="s">
        <v>3583</v>
      </c>
      <c r="E127" t="s">
        <v>1280</v>
      </c>
      <c r="F127" t="s">
        <v>46</v>
      </c>
      <c r="G127">
        <v>435</v>
      </c>
      <c r="H127">
        <v>1060</v>
      </c>
    </row>
    <row r="128" spans="1:8">
      <c r="A128">
        <v>127</v>
      </c>
      <c r="B128">
        <v>11</v>
      </c>
      <c r="C128" t="s">
        <v>174</v>
      </c>
      <c r="D128" t="s">
        <v>3583</v>
      </c>
      <c r="E128" t="s">
        <v>1281</v>
      </c>
      <c r="F128" t="s">
        <v>63</v>
      </c>
      <c r="G128">
        <v>4</v>
      </c>
      <c r="H128">
        <v>1060</v>
      </c>
    </row>
    <row r="129" spans="1:8">
      <c r="A129">
        <v>128</v>
      </c>
      <c r="B129">
        <v>11</v>
      </c>
      <c r="C129" t="s">
        <v>174</v>
      </c>
      <c r="D129" t="s">
        <v>3583</v>
      </c>
      <c r="E129" t="s">
        <v>1281</v>
      </c>
      <c r="F129" t="s">
        <v>46</v>
      </c>
      <c r="G129">
        <v>1</v>
      </c>
      <c r="H129">
        <v>1060</v>
      </c>
    </row>
    <row r="130" spans="1:8">
      <c r="A130">
        <v>129</v>
      </c>
      <c r="B130">
        <v>11</v>
      </c>
      <c r="C130" t="s">
        <v>174</v>
      </c>
      <c r="D130" t="s">
        <v>3583</v>
      </c>
      <c r="E130" t="s">
        <v>45</v>
      </c>
      <c r="F130" t="s">
        <v>63</v>
      </c>
      <c r="G130">
        <v>2</v>
      </c>
      <c r="H130">
        <v>1060</v>
      </c>
    </row>
    <row r="131" spans="1:8">
      <c r="A131">
        <v>130</v>
      </c>
      <c r="B131">
        <v>11</v>
      </c>
      <c r="C131" t="s">
        <v>174</v>
      </c>
      <c r="D131" t="s">
        <v>3583</v>
      </c>
      <c r="E131" t="s">
        <v>45</v>
      </c>
      <c r="F131" t="s">
        <v>46</v>
      </c>
      <c r="G131">
        <v>1</v>
      </c>
      <c r="H131">
        <v>1060</v>
      </c>
    </row>
    <row r="132" spans="1:8">
      <c r="A132">
        <v>131</v>
      </c>
      <c r="B132">
        <v>11</v>
      </c>
      <c r="C132" t="s">
        <v>174</v>
      </c>
      <c r="D132" t="s">
        <v>3584</v>
      </c>
      <c r="E132" t="s">
        <v>3706</v>
      </c>
      <c r="F132" t="s">
        <v>63</v>
      </c>
      <c r="G132">
        <v>9</v>
      </c>
      <c r="H132">
        <v>218</v>
      </c>
    </row>
    <row r="133" spans="1:8">
      <c r="A133">
        <v>132</v>
      </c>
      <c r="B133">
        <v>11</v>
      </c>
      <c r="C133" t="s">
        <v>174</v>
      </c>
      <c r="D133" t="s">
        <v>3584</v>
      </c>
      <c r="E133" t="s">
        <v>3706</v>
      </c>
      <c r="F133" t="s">
        <v>46</v>
      </c>
      <c r="G133">
        <v>12</v>
      </c>
      <c r="H133">
        <v>218</v>
      </c>
    </row>
    <row r="134" spans="1:8">
      <c r="A134">
        <v>133</v>
      </c>
      <c r="B134">
        <v>11</v>
      </c>
      <c r="C134" t="s">
        <v>174</v>
      </c>
      <c r="D134" t="s">
        <v>3584</v>
      </c>
      <c r="E134" t="s">
        <v>1280</v>
      </c>
      <c r="F134" t="s">
        <v>63</v>
      </c>
      <c r="G134">
        <v>112</v>
      </c>
      <c r="H134">
        <v>218</v>
      </c>
    </row>
    <row r="135" spans="1:8">
      <c r="A135">
        <v>134</v>
      </c>
      <c r="B135">
        <v>11</v>
      </c>
      <c r="C135" t="s">
        <v>174</v>
      </c>
      <c r="D135" t="s">
        <v>3584</v>
      </c>
      <c r="E135" t="s">
        <v>1280</v>
      </c>
      <c r="F135" t="s">
        <v>46</v>
      </c>
      <c r="G135">
        <v>79</v>
      </c>
      <c r="H135">
        <v>218</v>
      </c>
    </row>
    <row r="136" spans="1:8">
      <c r="A136">
        <v>135</v>
      </c>
      <c r="B136">
        <v>11</v>
      </c>
      <c r="C136" t="s">
        <v>174</v>
      </c>
      <c r="D136" t="s">
        <v>3584</v>
      </c>
      <c r="E136" t="s">
        <v>1281</v>
      </c>
      <c r="F136" t="s">
        <v>63</v>
      </c>
      <c r="G136">
        <v>5</v>
      </c>
      <c r="H136">
        <v>218</v>
      </c>
    </row>
    <row r="137" spans="1:8">
      <c r="A137">
        <v>136</v>
      </c>
      <c r="B137">
        <v>11</v>
      </c>
      <c r="C137" t="s">
        <v>174</v>
      </c>
      <c r="D137" t="s">
        <v>3584</v>
      </c>
      <c r="E137" t="s">
        <v>1281</v>
      </c>
      <c r="F137" t="s">
        <v>46</v>
      </c>
      <c r="G137">
        <v>1</v>
      </c>
      <c r="H137">
        <v>218</v>
      </c>
    </row>
    <row r="138" spans="1:8">
      <c r="A138">
        <v>137</v>
      </c>
      <c r="B138">
        <v>11</v>
      </c>
      <c r="C138" t="s">
        <v>174</v>
      </c>
      <c r="D138" t="s">
        <v>3585</v>
      </c>
      <c r="E138" t="s">
        <v>3706</v>
      </c>
      <c r="F138" t="s">
        <v>63</v>
      </c>
      <c r="G138">
        <v>6328</v>
      </c>
      <c r="H138">
        <v>65656</v>
      </c>
    </row>
    <row r="139" spans="1:8">
      <c r="A139">
        <v>138</v>
      </c>
      <c r="B139">
        <v>11</v>
      </c>
      <c r="C139" t="s">
        <v>174</v>
      </c>
      <c r="D139" t="s">
        <v>3585</v>
      </c>
      <c r="E139" t="s">
        <v>3706</v>
      </c>
      <c r="F139" t="s">
        <v>46</v>
      </c>
      <c r="G139">
        <v>6030</v>
      </c>
      <c r="H139">
        <v>65656</v>
      </c>
    </row>
    <row r="140" spans="1:8">
      <c r="A140">
        <v>139</v>
      </c>
      <c r="B140">
        <v>11</v>
      </c>
      <c r="C140" t="s">
        <v>174</v>
      </c>
      <c r="D140" t="s">
        <v>3585</v>
      </c>
      <c r="E140" t="s">
        <v>1280</v>
      </c>
      <c r="F140" t="s">
        <v>63</v>
      </c>
      <c r="G140">
        <v>25727</v>
      </c>
      <c r="H140">
        <v>65656</v>
      </c>
    </row>
    <row r="141" spans="1:8">
      <c r="A141">
        <v>140</v>
      </c>
      <c r="B141">
        <v>11</v>
      </c>
      <c r="C141" t="s">
        <v>174</v>
      </c>
      <c r="D141" t="s">
        <v>3585</v>
      </c>
      <c r="E141" t="s">
        <v>1280</v>
      </c>
      <c r="F141" t="s">
        <v>46</v>
      </c>
      <c r="G141">
        <v>26574</v>
      </c>
      <c r="H141">
        <v>65656</v>
      </c>
    </row>
    <row r="142" spans="1:8">
      <c r="A142">
        <v>141</v>
      </c>
      <c r="B142">
        <v>11</v>
      </c>
      <c r="C142" t="s">
        <v>174</v>
      </c>
      <c r="D142" t="s">
        <v>3585</v>
      </c>
      <c r="E142" t="s">
        <v>1281</v>
      </c>
      <c r="F142" t="s">
        <v>63</v>
      </c>
      <c r="G142">
        <v>327</v>
      </c>
      <c r="H142">
        <v>65656</v>
      </c>
    </row>
    <row r="143" spans="1:8">
      <c r="A143">
        <v>142</v>
      </c>
      <c r="B143">
        <v>11</v>
      </c>
      <c r="C143" t="s">
        <v>174</v>
      </c>
      <c r="D143" t="s">
        <v>3585</v>
      </c>
      <c r="E143" t="s">
        <v>1281</v>
      </c>
      <c r="F143" t="s">
        <v>46</v>
      </c>
      <c r="G143">
        <v>416</v>
      </c>
      <c r="H143">
        <v>65656</v>
      </c>
    </row>
    <row r="144" spans="1:8">
      <c r="A144">
        <v>143</v>
      </c>
      <c r="B144">
        <v>11</v>
      </c>
      <c r="C144" t="s">
        <v>174</v>
      </c>
      <c r="D144" t="s">
        <v>3585</v>
      </c>
      <c r="E144" t="s">
        <v>45</v>
      </c>
      <c r="F144" t="s">
        <v>63</v>
      </c>
      <c r="G144">
        <v>143</v>
      </c>
      <c r="H144">
        <v>65656</v>
      </c>
    </row>
    <row r="145" spans="1:8">
      <c r="A145">
        <v>144</v>
      </c>
      <c r="B145">
        <v>11</v>
      </c>
      <c r="C145" t="s">
        <v>174</v>
      </c>
      <c r="D145" t="s">
        <v>3585</v>
      </c>
      <c r="E145" t="s">
        <v>45</v>
      </c>
      <c r="F145" t="s">
        <v>46</v>
      </c>
      <c r="G145">
        <v>111</v>
      </c>
      <c r="H145">
        <v>65656</v>
      </c>
    </row>
    <row r="146" spans="1:8">
      <c r="A146">
        <v>145</v>
      </c>
      <c r="B146">
        <v>11</v>
      </c>
      <c r="C146" t="s">
        <v>174</v>
      </c>
      <c r="D146" t="s">
        <v>3586</v>
      </c>
      <c r="E146" t="s">
        <v>3706</v>
      </c>
      <c r="F146" t="s">
        <v>63</v>
      </c>
      <c r="G146">
        <v>660862</v>
      </c>
      <c r="H146">
        <v>6952305</v>
      </c>
    </row>
    <row r="147" spans="1:8">
      <c r="A147">
        <v>146</v>
      </c>
      <c r="B147">
        <v>11</v>
      </c>
      <c r="C147" t="s">
        <v>174</v>
      </c>
      <c r="D147" t="s">
        <v>3586</v>
      </c>
      <c r="E147" t="s">
        <v>3706</v>
      </c>
      <c r="F147" t="s">
        <v>46</v>
      </c>
      <c r="G147">
        <v>634019</v>
      </c>
      <c r="H147">
        <v>6952305</v>
      </c>
    </row>
    <row r="148" spans="1:8">
      <c r="A148">
        <v>147</v>
      </c>
      <c r="B148">
        <v>11</v>
      </c>
      <c r="C148" t="s">
        <v>174</v>
      </c>
      <c r="D148" t="s">
        <v>3586</v>
      </c>
      <c r="E148" t="s">
        <v>1280</v>
      </c>
      <c r="F148" t="s">
        <v>63</v>
      </c>
      <c r="G148">
        <v>2626330</v>
      </c>
      <c r="H148">
        <v>6952305</v>
      </c>
    </row>
    <row r="149" spans="1:8">
      <c r="A149">
        <v>148</v>
      </c>
      <c r="B149">
        <v>11</v>
      </c>
      <c r="C149" t="s">
        <v>174</v>
      </c>
      <c r="D149" t="s">
        <v>3586</v>
      </c>
      <c r="E149" t="s">
        <v>1280</v>
      </c>
      <c r="F149" t="s">
        <v>46</v>
      </c>
      <c r="G149">
        <v>2949104</v>
      </c>
      <c r="H149">
        <v>6952305</v>
      </c>
    </row>
    <row r="150" spans="1:8">
      <c r="A150">
        <v>149</v>
      </c>
      <c r="B150">
        <v>11</v>
      </c>
      <c r="C150" t="s">
        <v>174</v>
      </c>
      <c r="D150" t="s">
        <v>3586</v>
      </c>
      <c r="E150" t="s">
        <v>1281</v>
      </c>
      <c r="F150" t="s">
        <v>63</v>
      </c>
      <c r="G150">
        <v>28841</v>
      </c>
      <c r="H150">
        <v>6952305</v>
      </c>
    </row>
    <row r="151" spans="1:8">
      <c r="A151">
        <v>150</v>
      </c>
      <c r="B151">
        <v>11</v>
      </c>
      <c r="C151" t="s">
        <v>174</v>
      </c>
      <c r="D151" t="s">
        <v>3586</v>
      </c>
      <c r="E151" t="s">
        <v>1281</v>
      </c>
      <c r="F151" t="s">
        <v>46</v>
      </c>
      <c r="G151">
        <v>45217</v>
      </c>
      <c r="H151">
        <v>6952305</v>
      </c>
    </row>
    <row r="152" spans="1:8">
      <c r="A152">
        <v>151</v>
      </c>
      <c r="B152">
        <v>11</v>
      </c>
      <c r="C152" t="s">
        <v>174</v>
      </c>
      <c r="D152" t="s">
        <v>3586</v>
      </c>
      <c r="E152" t="s">
        <v>45</v>
      </c>
      <c r="F152" t="s">
        <v>63</v>
      </c>
      <c r="G152">
        <v>4170</v>
      </c>
      <c r="H152">
        <v>6952305</v>
      </c>
    </row>
    <row r="153" spans="1:8">
      <c r="A153">
        <v>152</v>
      </c>
      <c r="B153">
        <v>11</v>
      </c>
      <c r="C153" t="s">
        <v>174</v>
      </c>
      <c r="D153" t="s">
        <v>3586</v>
      </c>
      <c r="E153" t="s">
        <v>45</v>
      </c>
      <c r="F153" t="s">
        <v>46</v>
      </c>
      <c r="G153">
        <v>3762</v>
      </c>
      <c r="H153">
        <v>6952305</v>
      </c>
    </row>
    <row r="154" spans="1:8">
      <c r="A154">
        <v>153</v>
      </c>
      <c r="B154">
        <v>11</v>
      </c>
      <c r="C154" t="s">
        <v>174</v>
      </c>
      <c r="D154" t="s">
        <v>45</v>
      </c>
      <c r="E154" t="s">
        <v>3706</v>
      </c>
      <c r="F154" t="s">
        <v>63</v>
      </c>
      <c r="G154">
        <v>11339</v>
      </c>
    </row>
    <row r="155" spans="1:8">
      <c r="A155">
        <v>154</v>
      </c>
      <c r="B155">
        <v>11</v>
      </c>
      <c r="C155" t="s">
        <v>174</v>
      </c>
      <c r="D155" t="s">
        <v>45</v>
      </c>
      <c r="E155" t="s">
        <v>3706</v>
      </c>
      <c r="F155" t="s">
        <v>46</v>
      </c>
      <c r="G155">
        <v>11126</v>
      </c>
    </row>
    <row r="156" spans="1:8">
      <c r="A156">
        <v>155</v>
      </c>
      <c r="B156">
        <v>11</v>
      </c>
      <c r="C156" t="s">
        <v>174</v>
      </c>
      <c r="D156" t="s">
        <v>45</v>
      </c>
      <c r="E156" t="s">
        <v>1280</v>
      </c>
      <c r="F156" t="s">
        <v>63</v>
      </c>
      <c r="G156">
        <v>5885</v>
      </c>
    </row>
    <row r="157" spans="1:8">
      <c r="A157">
        <v>156</v>
      </c>
      <c r="B157">
        <v>11</v>
      </c>
      <c r="C157" t="s">
        <v>174</v>
      </c>
      <c r="D157" t="s">
        <v>45</v>
      </c>
      <c r="E157" t="s">
        <v>1280</v>
      </c>
      <c r="F157" t="s">
        <v>46</v>
      </c>
      <c r="G157">
        <v>6010</v>
      </c>
    </row>
    <row r="158" spans="1:8">
      <c r="A158">
        <v>157</v>
      </c>
      <c r="B158">
        <v>11</v>
      </c>
      <c r="C158" t="s">
        <v>174</v>
      </c>
      <c r="D158" t="s">
        <v>45</v>
      </c>
      <c r="E158" t="s">
        <v>1281</v>
      </c>
      <c r="F158" t="s">
        <v>63</v>
      </c>
      <c r="G158">
        <v>125</v>
      </c>
    </row>
    <row r="159" spans="1:8">
      <c r="A159">
        <v>158</v>
      </c>
      <c r="B159">
        <v>11</v>
      </c>
      <c r="C159" t="s">
        <v>174</v>
      </c>
      <c r="D159" t="s">
        <v>45</v>
      </c>
      <c r="E159" t="s">
        <v>1281</v>
      </c>
      <c r="F159" t="s">
        <v>46</v>
      </c>
      <c r="G159">
        <v>189</v>
      </c>
    </row>
    <row r="160" spans="1:8">
      <c r="A160">
        <v>159</v>
      </c>
      <c r="B160">
        <v>11</v>
      </c>
      <c r="C160" t="s">
        <v>174</v>
      </c>
      <c r="D160" t="s">
        <v>45</v>
      </c>
      <c r="E160" t="s">
        <v>45</v>
      </c>
      <c r="F160" t="s">
        <v>63</v>
      </c>
      <c r="G160">
        <v>53342</v>
      </c>
    </row>
    <row r="161" spans="1:8">
      <c r="A161">
        <v>160</v>
      </c>
      <c r="B161">
        <v>11</v>
      </c>
      <c r="C161" t="s">
        <v>174</v>
      </c>
      <c r="D161" t="s">
        <v>45</v>
      </c>
      <c r="E161" t="s">
        <v>45</v>
      </c>
      <c r="F161" t="s">
        <v>46</v>
      </c>
      <c r="G161">
        <v>54548</v>
      </c>
    </row>
    <row r="162" spans="1:8">
      <c r="A162">
        <v>161</v>
      </c>
      <c r="B162">
        <v>13</v>
      </c>
      <c r="C162" t="s">
        <v>175</v>
      </c>
      <c r="D162" t="s">
        <v>1413</v>
      </c>
      <c r="E162" t="s">
        <v>3706</v>
      </c>
      <c r="F162" t="s">
        <v>63</v>
      </c>
      <c r="G162">
        <v>706</v>
      </c>
      <c r="H162">
        <v>5204</v>
      </c>
    </row>
    <row r="163" spans="1:8">
      <c r="A163">
        <v>162</v>
      </c>
      <c r="B163">
        <v>13</v>
      </c>
      <c r="C163" t="s">
        <v>175</v>
      </c>
      <c r="D163" t="s">
        <v>1413</v>
      </c>
      <c r="E163" t="s">
        <v>3706</v>
      </c>
      <c r="F163" t="s">
        <v>46</v>
      </c>
      <c r="G163">
        <v>703</v>
      </c>
      <c r="H163">
        <v>5204</v>
      </c>
    </row>
    <row r="164" spans="1:8">
      <c r="A164">
        <v>163</v>
      </c>
      <c r="B164">
        <v>13</v>
      </c>
      <c r="C164" t="s">
        <v>175</v>
      </c>
      <c r="D164" t="s">
        <v>1413</v>
      </c>
      <c r="E164" t="s">
        <v>1280</v>
      </c>
      <c r="F164" t="s">
        <v>63</v>
      </c>
      <c r="G164">
        <v>1605</v>
      </c>
      <c r="H164">
        <v>5204</v>
      </c>
    </row>
    <row r="165" spans="1:8">
      <c r="A165">
        <v>164</v>
      </c>
      <c r="B165">
        <v>13</v>
      </c>
      <c r="C165" t="s">
        <v>175</v>
      </c>
      <c r="D165" t="s">
        <v>1413</v>
      </c>
      <c r="E165" t="s">
        <v>1280</v>
      </c>
      <c r="F165" t="s">
        <v>46</v>
      </c>
      <c r="G165">
        <v>1716</v>
      </c>
      <c r="H165">
        <v>5204</v>
      </c>
    </row>
    <row r="166" spans="1:8">
      <c r="A166">
        <v>165</v>
      </c>
      <c r="B166">
        <v>13</v>
      </c>
      <c r="C166" t="s">
        <v>175</v>
      </c>
      <c r="D166" t="s">
        <v>1413</v>
      </c>
      <c r="E166" t="s">
        <v>1281</v>
      </c>
      <c r="F166" t="s">
        <v>63</v>
      </c>
      <c r="G166">
        <v>239</v>
      </c>
      <c r="H166">
        <v>5204</v>
      </c>
    </row>
    <row r="167" spans="1:8">
      <c r="A167">
        <v>166</v>
      </c>
      <c r="B167">
        <v>13</v>
      </c>
      <c r="C167" t="s">
        <v>175</v>
      </c>
      <c r="D167" t="s">
        <v>1413</v>
      </c>
      <c r="E167" t="s">
        <v>1281</v>
      </c>
      <c r="F167" t="s">
        <v>46</v>
      </c>
      <c r="G167">
        <v>222</v>
      </c>
      <c r="H167">
        <v>5204</v>
      </c>
    </row>
    <row r="168" spans="1:8">
      <c r="A168">
        <v>167</v>
      </c>
      <c r="B168">
        <v>13</v>
      </c>
      <c r="C168" t="s">
        <v>175</v>
      </c>
      <c r="D168" t="s">
        <v>1413</v>
      </c>
      <c r="E168" t="s">
        <v>45</v>
      </c>
      <c r="F168" t="s">
        <v>63</v>
      </c>
      <c r="G168">
        <v>8</v>
      </c>
      <c r="H168">
        <v>5204</v>
      </c>
    </row>
    <row r="169" spans="1:8">
      <c r="A169">
        <v>168</v>
      </c>
      <c r="B169">
        <v>13</v>
      </c>
      <c r="C169" t="s">
        <v>175</v>
      </c>
      <c r="D169" t="s">
        <v>1413</v>
      </c>
      <c r="E169" t="s">
        <v>45</v>
      </c>
      <c r="F169" t="s">
        <v>46</v>
      </c>
      <c r="G169">
        <v>5</v>
      </c>
      <c r="H169">
        <v>5204</v>
      </c>
    </row>
    <row r="170" spans="1:8">
      <c r="A170">
        <v>169</v>
      </c>
      <c r="B170">
        <v>13</v>
      </c>
      <c r="C170" t="s">
        <v>175</v>
      </c>
      <c r="D170" t="s">
        <v>3582</v>
      </c>
      <c r="E170" t="s">
        <v>3706</v>
      </c>
      <c r="F170" t="s">
        <v>46</v>
      </c>
      <c r="G170">
        <v>5</v>
      </c>
      <c r="H170">
        <v>31</v>
      </c>
    </row>
    <row r="171" spans="1:8">
      <c r="A171">
        <v>170</v>
      </c>
      <c r="B171">
        <v>13</v>
      </c>
      <c r="C171" t="s">
        <v>175</v>
      </c>
      <c r="D171" t="s">
        <v>3582</v>
      </c>
      <c r="E171" t="s">
        <v>1280</v>
      </c>
      <c r="F171" t="s">
        <v>63</v>
      </c>
      <c r="G171">
        <v>11</v>
      </c>
      <c r="H171">
        <v>31</v>
      </c>
    </row>
    <row r="172" spans="1:8">
      <c r="A172">
        <v>171</v>
      </c>
      <c r="B172">
        <v>13</v>
      </c>
      <c r="C172" t="s">
        <v>175</v>
      </c>
      <c r="D172" t="s">
        <v>3582</v>
      </c>
      <c r="E172" t="s">
        <v>1280</v>
      </c>
      <c r="F172" t="s">
        <v>46</v>
      </c>
      <c r="G172">
        <v>13</v>
      </c>
      <c r="H172">
        <v>31</v>
      </c>
    </row>
    <row r="173" spans="1:8">
      <c r="A173">
        <v>172</v>
      </c>
      <c r="B173">
        <v>13</v>
      </c>
      <c r="C173" t="s">
        <v>175</v>
      </c>
      <c r="D173" t="s">
        <v>3582</v>
      </c>
      <c r="E173" t="s">
        <v>1281</v>
      </c>
      <c r="F173" t="s">
        <v>63</v>
      </c>
      <c r="G173">
        <v>1</v>
      </c>
      <c r="H173">
        <v>31</v>
      </c>
    </row>
    <row r="174" spans="1:8">
      <c r="A174">
        <v>173</v>
      </c>
      <c r="B174">
        <v>13</v>
      </c>
      <c r="C174" t="s">
        <v>175</v>
      </c>
      <c r="D174" t="s">
        <v>3582</v>
      </c>
      <c r="E174" t="s">
        <v>1281</v>
      </c>
      <c r="F174" t="s">
        <v>46</v>
      </c>
      <c r="G174">
        <v>1</v>
      </c>
      <c r="H174">
        <v>31</v>
      </c>
    </row>
    <row r="175" spans="1:8">
      <c r="A175">
        <v>174</v>
      </c>
      <c r="B175">
        <v>13</v>
      </c>
      <c r="C175" t="s">
        <v>175</v>
      </c>
      <c r="D175" t="s">
        <v>3583</v>
      </c>
      <c r="E175" t="s">
        <v>3706</v>
      </c>
      <c r="F175" t="s">
        <v>63</v>
      </c>
      <c r="G175">
        <v>33</v>
      </c>
      <c r="H175">
        <v>573</v>
      </c>
    </row>
    <row r="176" spans="1:8">
      <c r="A176">
        <v>175</v>
      </c>
      <c r="B176">
        <v>13</v>
      </c>
      <c r="C176" t="s">
        <v>175</v>
      </c>
      <c r="D176" t="s">
        <v>3583</v>
      </c>
      <c r="E176" t="s">
        <v>3706</v>
      </c>
      <c r="F176" t="s">
        <v>46</v>
      </c>
      <c r="G176">
        <v>36</v>
      </c>
      <c r="H176">
        <v>573</v>
      </c>
    </row>
    <row r="177" spans="1:8">
      <c r="A177">
        <v>176</v>
      </c>
      <c r="B177">
        <v>13</v>
      </c>
      <c r="C177" t="s">
        <v>175</v>
      </c>
      <c r="D177" t="s">
        <v>3583</v>
      </c>
      <c r="E177" t="s">
        <v>1280</v>
      </c>
      <c r="F177" t="s">
        <v>63</v>
      </c>
      <c r="G177">
        <v>252</v>
      </c>
      <c r="H177">
        <v>573</v>
      </c>
    </row>
    <row r="178" spans="1:8">
      <c r="A178">
        <v>177</v>
      </c>
      <c r="B178">
        <v>13</v>
      </c>
      <c r="C178" t="s">
        <v>175</v>
      </c>
      <c r="D178" t="s">
        <v>3583</v>
      </c>
      <c r="E178" t="s">
        <v>1280</v>
      </c>
      <c r="F178" t="s">
        <v>46</v>
      </c>
      <c r="G178">
        <v>240</v>
      </c>
      <c r="H178">
        <v>573</v>
      </c>
    </row>
    <row r="179" spans="1:8">
      <c r="A179">
        <v>178</v>
      </c>
      <c r="B179">
        <v>13</v>
      </c>
      <c r="C179" t="s">
        <v>175</v>
      </c>
      <c r="D179" t="s">
        <v>3583</v>
      </c>
      <c r="E179" t="s">
        <v>1281</v>
      </c>
      <c r="F179" t="s">
        <v>63</v>
      </c>
      <c r="G179">
        <v>4</v>
      </c>
      <c r="H179">
        <v>573</v>
      </c>
    </row>
    <row r="180" spans="1:8">
      <c r="A180">
        <v>179</v>
      </c>
      <c r="B180">
        <v>13</v>
      </c>
      <c r="C180" t="s">
        <v>175</v>
      </c>
      <c r="D180" t="s">
        <v>3583</v>
      </c>
      <c r="E180" t="s">
        <v>1281</v>
      </c>
      <c r="F180" t="s">
        <v>46</v>
      </c>
      <c r="G180">
        <v>7</v>
      </c>
      <c r="H180">
        <v>573</v>
      </c>
    </row>
    <row r="181" spans="1:8">
      <c r="A181">
        <v>180</v>
      </c>
      <c r="B181">
        <v>13</v>
      </c>
      <c r="C181" t="s">
        <v>175</v>
      </c>
      <c r="D181" t="s">
        <v>3583</v>
      </c>
      <c r="E181" t="s">
        <v>45</v>
      </c>
      <c r="F181" t="s">
        <v>46</v>
      </c>
      <c r="G181">
        <v>1</v>
      </c>
      <c r="H181">
        <v>573</v>
      </c>
    </row>
    <row r="182" spans="1:8">
      <c r="A182">
        <v>181</v>
      </c>
      <c r="B182">
        <v>13</v>
      </c>
      <c r="C182" t="s">
        <v>175</v>
      </c>
      <c r="D182" t="s">
        <v>3584</v>
      </c>
      <c r="E182" t="s">
        <v>3706</v>
      </c>
      <c r="F182" t="s">
        <v>63</v>
      </c>
      <c r="G182">
        <v>457</v>
      </c>
      <c r="H182">
        <v>3988</v>
      </c>
    </row>
    <row r="183" spans="1:8">
      <c r="A183">
        <v>182</v>
      </c>
      <c r="B183">
        <v>13</v>
      </c>
      <c r="C183" t="s">
        <v>175</v>
      </c>
      <c r="D183" t="s">
        <v>3584</v>
      </c>
      <c r="E183" t="s">
        <v>3706</v>
      </c>
      <c r="F183" t="s">
        <v>46</v>
      </c>
      <c r="G183">
        <v>446</v>
      </c>
      <c r="H183">
        <v>3988</v>
      </c>
    </row>
    <row r="184" spans="1:8">
      <c r="A184">
        <v>183</v>
      </c>
      <c r="B184">
        <v>13</v>
      </c>
      <c r="C184" t="s">
        <v>175</v>
      </c>
      <c r="D184" t="s">
        <v>3584</v>
      </c>
      <c r="E184" t="s">
        <v>1280</v>
      </c>
      <c r="F184" t="s">
        <v>63</v>
      </c>
      <c r="G184">
        <v>1235</v>
      </c>
      <c r="H184">
        <v>3988</v>
      </c>
    </row>
    <row r="185" spans="1:8">
      <c r="A185">
        <v>184</v>
      </c>
      <c r="B185">
        <v>13</v>
      </c>
      <c r="C185" t="s">
        <v>175</v>
      </c>
      <c r="D185" t="s">
        <v>3584</v>
      </c>
      <c r="E185" t="s">
        <v>1280</v>
      </c>
      <c r="F185" t="s">
        <v>46</v>
      </c>
      <c r="G185">
        <v>1223</v>
      </c>
      <c r="H185">
        <v>3988</v>
      </c>
    </row>
    <row r="186" spans="1:8">
      <c r="A186">
        <v>185</v>
      </c>
      <c r="B186">
        <v>13</v>
      </c>
      <c r="C186" t="s">
        <v>175</v>
      </c>
      <c r="D186" t="s">
        <v>3584</v>
      </c>
      <c r="E186" t="s">
        <v>1281</v>
      </c>
      <c r="F186" t="s">
        <v>63</v>
      </c>
      <c r="G186">
        <v>260</v>
      </c>
      <c r="H186">
        <v>3988</v>
      </c>
    </row>
    <row r="187" spans="1:8">
      <c r="A187">
        <v>186</v>
      </c>
      <c r="B187">
        <v>13</v>
      </c>
      <c r="C187" t="s">
        <v>175</v>
      </c>
      <c r="D187" t="s">
        <v>3584</v>
      </c>
      <c r="E187" t="s">
        <v>1281</v>
      </c>
      <c r="F187" t="s">
        <v>46</v>
      </c>
      <c r="G187">
        <v>357</v>
      </c>
      <c r="H187">
        <v>3988</v>
      </c>
    </row>
    <row r="188" spans="1:8">
      <c r="A188">
        <v>187</v>
      </c>
      <c r="B188">
        <v>13</v>
      </c>
      <c r="C188" t="s">
        <v>175</v>
      </c>
      <c r="D188" t="s">
        <v>3584</v>
      </c>
      <c r="E188" t="s">
        <v>45</v>
      </c>
      <c r="F188" t="s">
        <v>63</v>
      </c>
      <c r="G188">
        <v>3</v>
      </c>
      <c r="H188">
        <v>3988</v>
      </c>
    </row>
    <row r="189" spans="1:8">
      <c r="A189">
        <v>188</v>
      </c>
      <c r="B189">
        <v>13</v>
      </c>
      <c r="C189" t="s">
        <v>175</v>
      </c>
      <c r="D189" t="s">
        <v>3584</v>
      </c>
      <c r="E189" t="s">
        <v>45</v>
      </c>
      <c r="F189" t="s">
        <v>46</v>
      </c>
      <c r="G189">
        <v>7</v>
      </c>
      <c r="H189">
        <v>3988</v>
      </c>
    </row>
    <row r="190" spans="1:8">
      <c r="A190">
        <v>189</v>
      </c>
      <c r="B190">
        <v>13</v>
      </c>
      <c r="C190" t="s">
        <v>175</v>
      </c>
      <c r="D190" t="s">
        <v>3585</v>
      </c>
      <c r="E190" t="s">
        <v>3706</v>
      </c>
      <c r="F190" t="s">
        <v>63</v>
      </c>
      <c r="G190">
        <v>42914</v>
      </c>
      <c r="H190">
        <v>314835</v>
      </c>
    </row>
    <row r="191" spans="1:8">
      <c r="A191">
        <v>190</v>
      </c>
      <c r="B191">
        <v>13</v>
      </c>
      <c r="C191" t="s">
        <v>175</v>
      </c>
      <c r="D191" t="s">
        <v>3585</v>
      </c>
      <c r="E191" t="s">
        <v>3706</v>
      </c>
      <c r="F191" t="s">
        <v>46</v>
      </c>
      <c r="G191">
        <v>40456</v>
      </c>
      <c r="H191">
        <v>314835</v>
      </c>
    </row>
    <row r="192" spans="1:8">
      <c r="A192">
        <v>191</v>
      </c>
      <c r="B192">
        <v>13</v>
      </c>
      <c r="C192" t="s">
        <v>175</v>
      </c>
      <c r="D192" t="s">
        <v>3585</v>
      </c>
      <c r="E192" t="s">
        <v>1280</v>
      </c>
      <c r="F192" t="s">
        <v>63</v>
      </c>
      <c r="G192">
        <v>101829</v>
      </c>
      <c r="H192">
        <v>314835</v>
      </c>
    </row>
    <row r="193" spans="1:8">
      <c r="A193">
        <v>192</v>
      </c>
      <c r="B193">
        <v>13</v>
      </c>
      <c r="C193" t="s">
        <v>175</v>
      </c>
      <c r="D193" t="s">
        <v>3585</v>
      </c>
      <c r="E193" t="s">
        <v>1280</v>
      </c>
      <c r="F193" t="s">
        <v>46</v>
      </c>
      <c r="G193">
        <v>109768</v>
      </c>
      <c r="H193">
        <v>314835</v>
      </c>
    </row>
    <row r="194" spans="1:8">
      <c r="A194">
        <v>193</v>
      </c>
      <c r="B194">
        <v>13</v>
      </c>
      <c r="C194" t="s">
        <v>175</v>
      </c>
      <c r="D194" t="s">
        <v>3585</v>
      </c>
      <c r="E194" t="s">
        <v>1281</v>
      </c>
      <c r="F194" t="s">
        <v>63</v>
      </c>
      <c r="G194">
        <v>10831</v>
      </c>
      <c r="H194">
        <v>314835</v>
      </c>
    </row>
    <row r="195" spans="1:8">
      <c r="A195">
        <v>194</v>
      </c>
      <c r="B195">
        <v>13</v>
      </c>
      <c r="C195" t="s">
        <v>175</v>
      </c>
      <c r="D195" t="s">
        <v>3585</v>
      </c>
      <c r="E195" t="s">
        <v>1281</v>
      </c>
      <c r="F195" t="s">
        <v>46</v>
      </c>
      <c r="G195">
        <v>8745</v>
      </c>
      <c r="H195">
        <v>314835</v>
      </c>
    </row>
    <row r="196" spans="1:8">
      <c r="A196">
        <v>195</v>
      </c>
      <c r="B196">
        <v>13</v>
      </c>
      <c r="C196" t="s">
        <v>175</v>
      </c>
      <c r="D196" t="s">
        <v>3585</v>
      </c>
      <c r="E196" t="s">
        <v>45</v>
      </c>
      <c r="F196" t="s">
        <v>63</v>
      </c>
      <c r="G196">
        <v>148</v>
      </c>
      <c r="H196">
        <v>314835</v>
      </c>
    </row>
    <row r="197" spans="1:8">
      <c r="A197">
        <v>196</v>
      </c>
      <c r="B197">
        <v>13</v>
      </c>
      <c r="C197" t="s">
        <v>175</v>
      </c>
      <c r="D197" t="s">
        <v>3585</v>
      </c>
      <c r="E197" t="s">
        <v>45</v>
      </c>
      <c r="F197" t="s">
        <v>46</v>
      </c>
      <c r="G197">
        <v>144</v>
      </c>
      <c r="H197">
        <v>314835</v>
      </c>
    </row>
    <row r="198" spans="1:8">
      <c r="A198">
        <v>197</v>
      </c>
      <c r="B198">
        <v>13</v>
      </c>
      <c r="C198" t="s">
        <v>175</v>
      </c>
      <c r="D198" t="s">
        <v>3586</v>
      </c>
      <c r="E198" t="s">
        <v>3706</v>
      </c>
      <c r="F198" t="s">
        <v>63</v>
      </c>
      <c r="G198">
        <v>218865</v>
      </c>
      <c r="H198">
        <v>1570804</v>
      </c>
    </row>
    <row r="199" spans="1:8">
      <c r="A199">
        <v>198</v>
      </c>
      <c r="B199">
        <v>13</v>
      </c>
      <c r="C199" t="s">
        <v>175</v>
      </c>
      <c r="D199" t="s">
        <v>3586</v>
      </c>
      <c r="E199" t="s">
        <v>3706</v>
      </c>
      <c r="F199" t="s">
        <v>46</v>
      </c>
      <c r="G199">
        <v>207385</v>
      </c>
      <c r="H199">
        <v>1570804</v>
      </c>
    </row>
    <row r="200" spans="1:8">
      <c r="A200">
        <v>199</v>
      </c>
      <c r="B200">
        <v>13</v>
      </c>
      <c r="C200" t="s">
        <v>175</v>
      </c>
      <c r="D200" t="s">
        <v>3586</v>
      </c>
      <c r="E200" t="s">
        <v>1280</v>
      </c>
      <c r="F200" t="s">
        <v>63</v>
      </c>
      <c r="G200">
        <v>511116</v>
      </c>
      <c r="H200">
        <v>1570804</v>
      </c>
    </row>
    <row r="201" spans="1:8">
      <c r="A201">
        <v>200</v>
      </c>
      <c r="B201">
        <v>13</v>
      </c>
      <c r="C201" t="s">
        <v>175</v>
      </c>
      <c r="D201" t="s">
        <v>3586</v>
      </c>
      <c r="E201" t="s">
        <v>1280</v>
      </c>
      <c r="F201" t="s">
        <v>46</v>
      </c>
      <c r="G201">
        <v>545449</v>
      </c>
      <c r="H201">
        <v>1570804</v>
      </c>
    </row>
    <row r="202" spans="1:8">
      <c r="A202">
        <v>201</v>
      </c>
      <c r="B202">
        <v>13</v>
      </c>
      <c r="C202" t="s">
        <v>175</v>
      </c>
      <c r="D202" t="s">
        <v>3586</v>
      </c>
      <c r="E202" t="s">
        <v>1281</v>
      </c>
      <c r="F202" t="s">
        <v>63</v>
      </c>
      <c r="G202">
        <v>48575</v>
      </c>
      <c r="H202">
        <v>1570804</v>
      </c>
    </row>
    <row r="203" spans="1:8">
      <c r="A203">
        <v>202</v>
      </c>
      <c r="B203">
        <v>13</v>
      </c>
      <c r="C203" t="s">
        <v>175</v>
      </c>
      <c r="D203" t="s">
        <v>3586</v>
      </c>
      <c r="E203" t="s">
        <v>1281</v>
      </c>
      <c r="F203" t="s">
        <v>46</v>
      </c>
      <c r="G203">
        <v>38190</v>
      </c>
      <c r="H203">
        <v>1570804</v>
      </c>
    </row>
    <row r="204" spans="1:8">
      <c r="A204">
        <v>203</v>
      </c>
      <c r="B204">
        <v>13</v>
      </c>
      <c r="C204" t="s">
        <v>175</v>
      </c>
      <c r="D204" t="s">
        <v>3586</v>
      </c>
      <c r="E204" t="s">
        <v>45</v>
      </c>
      <c r="F204" t="s">
        <v>63</v>
      </c>
      <c r="G204">
        <v>746</v>
      </c>
      <c r="H204">
        <v>1570804</v>
      </c>
    </row>
    <row r="205" spans="1:8">
      <c r="A205">
        <v>204</v>
      </c>
      <c r="B205">
        <v>13</v>
      </c>
      <c r="C205" t="s">
        <v>175</v>
      </c>
      <c r="D205" t="s">
        <v>3586</v>
      </c>
      <c r="E205" t="s">
        <v>45</v>
      </c>
      <c r="F205" t="s">
        <v>46</v>
      </c>
      <c r="G205">
        <v>478</v>
      </c>
      <c r="H205">
        <v>1570804</v>
      </c>
    </row>
    <row r="206" spans="1:8">
      <c r="A206">
        <v>205</v>
      </c>
      <c r="B206">
        <v>13</v>
      </c>
      <c r="C206" t="s">
        <v>175</v>
      </c>
      <c r="D206" t="s">
        <v>45</v>
      </c>
      <c r="E206" t="s">
        <v>3706</v>
      </c>
      <c r="F206" t="s">
        <v>63</v>
      </c>
      <c r="G206">
        <v>968</v>
      </c>
    </row>
    <row r="207" spans="1:8">
      <c r="A207">
        <v>206</v>
      </c>
      <c r="B207">
        <v>13</v>
      </c>
      <c r="C207" t="s">
        <v>175</v>
      </c>
      <c r="D207" t="s">
        <v>45</v>
      </c>
      <c r="E207" t="s">
        <v>3706</v>
      </c>
      <c r="F207" t="s">
        <v>46</v>
      </c>
      <c r="G207">
        <v>940</v>
      </c>
    </row>
    <row r="208" spans="1:8">
      <c r="A208">
        <v>207</v>
      </c>
      <c r="B208">
        <v>13</v>
      </c>
      <c r="C208" t="s">
        <v>175</v>
      </c>
      <c r="D208" t="s">
        <v>45</v>
      </c>
      <c r="E208" t="s">
        <v>1280</v>
      </c>
      <c r="F208" t="s">
        <v>63</v>
      </c>
      <c r="G208">
        <v>407</v>
      </c>
    </row>
    <row r="209" spans="1:8">
      <c r="A209">
        <v>208</v>
      </c>
      <c r="B209">
        <v>13</v>
      </c>
      <c r="C209" t="s">
        <v>175</v>
      </c>
      <c r="D209" t="s">
        <v>45</v>
      </c>
      <c r="E209" t="s">
        <v>1280</v>
      </c>
      <c r="F209" t="s">
        <v>46</v>
      </c>
      <c r="G209">
        <v>386</v>
      </c>
    </row>
    <row r="210" spans="1:8">
      <c r="A210">
        <v>209</v>
      </c>
      <c r="B210">
        <v>13</v>
      </c>
      <c r="C210" t="s">
        <v>175</v>
      </c>
      <c r="D210" t="s">
        <v>45</v>
      </c>
      <c r="E210" t="s">
        <v>1281</v>
      </c>
      <c r="F210" t="s">
        <v>63</v>
      </c>
      <c r="G210">
        <v>34</v>
      </c>
    </row>
    <row r="211" spans="1:8">
      <c r="A211">
        <v>210</v>
      </c>
      <c r="B211">
        <v>13</v>
      </c>
      <c r="C211" t="s">
        <v>175</v>
      </c>
      <c r="D211" t="s">
        <v>45</v>
      </c>
      <c r="E211" t="s">
        <v>1281</v>
      </c>
      <c r="F211" t="s">
        <v>46</v>
      </c>
      <c r="G211">
        <v>25</v>
      </c>
    </row>
    <row r="212" spans="1:8">
      <c r="A212">
        <v>211</v>
      </c>
      <c r="B212">
        <v>13</v>
      </c>
      <c r="C212" t="s">
        <v>175</v>
      </c>
      <c r="D212" t="s">
        <v>45</v>
      </c>
      <c r="E212" t="s">
        <v>45</v>
      </c>
      <c r="F212" t="s">
        <v>63</v>
      </c>
      <c r="G212">
        <v>6351</v>
      </c>
    </row>
    <row r="213" spans="1:8">
      <c r="A213">
        <v>212</v>
      </c>
      <c r="B213">
        <v>13</v>
      </c>
      <c r="C213" t="s">
        <v>175</v>
      </c>
      <c r="D213" t="s">
        <v>45</v>
      </c>
      <c r="E213" t="s">
        <v>45</v>
      </c>
      <c r="F213" t="s">
        <v>46</v>
      </c>
      <c r="G213">
        <v>4914</v>
      </c>
    </row>
    <row r="214" spans="1:8">
      <c r="A214">
        <v>213</v>
      </c>
      <c r="B214">
        <v>15</v>
      </c>
      <c r="C214" t="s">
        <v>176</v>
      </c>
      <c r="D214" t="s">
        <v>1413</v>
      </c>
      <c r="E214" t="s">
        <v>3706</v>
      </c>
      <c r="F214" t="s">
        <v>63</v>
      </c>
      <c r="G214">
        <v>1524</v>
      </c>
      <c r="H214">
        <v>7151</v>
      </c>
    </row>
    <row r="215" spans="1:8">
      <c r="A215">
        <v>214</v>
      </c>
      <c r="B215">
        <v>15</v>
      </c>
      <c r="C215" t="s">
        <v>176</v>
      </c>
      <c r="D215" t="s">
        <v>1413</v>
      </c>
      <c r="E215" t="s">
        <v>3706</v>
      </c>
      <c r="F215" t="s">
        <v>46</v>
      </c>
      <c r="G215">
        <v>1529</v>
      </c>
      <c r="H215">
        <v>7151</v>
      </c>
    </row>
    <row r="216" spans="1:8">
      <c r="A216">
        <v>215</v>
      </c>
      <c r="B216">
        <v>15</v>
      </c>
      <c r="C216" t="s">
        <v>176</v>
      </c>
      <c r="D216" t="s">
        <v>1413</v>
      </c>
      <c r="E216" t="s">
        <v>1280</v>
      </c>
      <c r="F216" t="s">
        <v>63</v>
      </c>
      <c r="G216">
        <v>731</v>
      </c>
      <c r="H216">
        <v>7151</v>
      </c>
    </row>
    <row r="217" spans="1:8">
      <c r="A217">
        <v>216</v>
      </c>
      <c r="B217">
        <v>15</v>
      </c>
      <c r="C217" t="s">
        <v>176</v>
      </c>
      <c r="D217" t="s">
        <v>1413</v>
      </c>
      <c r="E217" t="s">
        <v>1280</v>
      </c>
      <c r="F217" t="s">
        <v>46</v>
      </c>
      <c r="G217">
        <v>548</v>
      </c>
      <c r="H217">
        <v>7151</v>
      </c>
    </row>
    <row r="218" spans="1:8">
      <c r="A218">
        <v>217</v>
      </c>
      <c r="B218">
        <v>15</v>
      </c>
      <c r="C218" t="s">
        <v>176</v>
      </c>
      <c r="D218" t="s">
        <v>1413</v>
      </c>
      <c r="E218" t="s">
        <v>1281</v>
      </c>
      <c r="F218" t="s">
        <v>63</v>
      </c>
      <c r="G218">
        <v>1214</v>
      </c>
      <c r="H218">
        <v>7151</v>
      </c>
    </row>
    <row r="219" spans="1:8">
      <c r="A219">
        <v>218</v>
      </c>
      <c r="B219">
        <v>15</v>
      </c>
      <c r="C219" t="s">
        <v>176</v>
      </c>
      <c r="D219" t="s">
        <v>1413</v>
      </c>
      <c r="E219" t="s">
        <v>1281</v>
      </c>
      <c r="F219" t="s">
        <v>46</v>
      </c>
      <c r="G219">
        <v>1365</v>
      </c>
      <c r="H219">
        <v>7151</v>
      </c>
    </row>
    <row r="220" spans="1:8">
      <c r="A220">
        <v>219</v>
      </c>
      <c r="B220">
        <v>15</v>
      </c>
      <c r="C220" t="s">
        <v>176</v>
      </c>
      <c r="D220" t="s">
        <v>1413</v>
      </c>
      <c r="E220" t="s">
        <v>45</v>
      </c>
      <c r="F220" t="s">
        <v>63</v>
      </c>
      <c r="G220">
        <v>141</v>
      </c>
      <c r="H220">
        <v>7151</v>
      </c>
    </row>
    <row r="221" spans="1:8">
      <c r="A221">
        <v>220</v>
      </c>
      <c r="B221">
        <v>15</v>
      </c>
      <c r="C221" t="s">
        <v>176</v>
      </c>
      <c r="D221" t="s">
        <v>1413</v>
      </c>
      <c r="E221" t="s">
        <v>45</v>
      </c>
      <c r="F221" t="s">
        <v>46</v>
      </c>
      <c r="G221">
        <v>99</v>
      </c>
      <c r="H221">
        <v>7151</v>
      </c>
    </row>
    <row r="222" spans="1:8">
      <c r="A222">
        <v>221</v>
      </c>
      <c r="B222">
        <v>15</v>
      </c>
      <c r="C222" t="s">
        <v>176</v>
      </c>
      <c r="D222" t="s">
        <v>3582</v>
      </c>
      <c r="E222" t="s">
        <v>3706</v>
      </c>
      <c r="F222" t="s">
        <v>63</v>
      </c>
      <c r="G222">
        <v>2</v>
      </c>
      <c r="H222">
        <v>18</v>
      </c>
    </row>
    <row r="223" spans="1:8">
      <c r="A223">
        <v>222</v>
      </c>
      <c r="B223">
        <v>15</v>
      </c>
      <c r="C223" t="s">
        <v>176</v>
      </c>
      <c r="D223" t="s">
        <v>3582</v>
      </c>
      <c r="E223" t="s">
        <v>3706</v>
      </c>
      <c r="F223" t="s">
        <v>46</v>
      </c>
      <c r="G223">
        <v>2</v>
      </c>
      <c r="H223">
        <v>18</v>
      </c>
    </row>
    <row r="224" spans="1:8">
      <c r="A224">
        <v>223</v>
      </c>
      <c r="B224">
        <v>15</v>
      </c>
      <c r="C224" t="s">
        <v>176</v>
      </c>
      <c r="D224" t="s">
        <v>3582</v>
      </c>
      <c r="E224" t="s">
        <v>1280</v>
      </c>
      <c r="F224" t="s">
        <v>63</v>
      </c>
      <c r="G224">
        <v>6</v>
      </c>
      <c r="H224">
        <v>18</v>
      </c>
    </row>
    <row r="225" spans="1:8">
      <c r="A225">
        <v>224</v>
      </c>
      <c r="B225">
        <v>15</v>
      </c>
      <c r="C225" t="s">
        <v>176</v>
      </c>
      <c r="D225" t="s">
        <v>3582</v>
      </c>
      <c r="E225" t="s">
        <v>1280</v>
      </c>
      <c r="F225" t="s">
        <v>46</v>
      </c>
      <c r="G225">
        <v>7</v>
      </c>
      <c r="H225">
        <v>18</v>
      </c>
    </row>
    <row r="226" spans="1:8">
      <c r="A226">
        <v>225</v>
      </c>
      <c r="B226">
        <v>15</v>
      </c>
      <c r="C226" t="s">
        <v>176</v>
      </c>
      <c r="D226" t="s">
        <v>3582</v>
      </c>
      <c r="E226" t="s">
        <v>1281</v>
      </c>
      <c r="F226" t="s">
        <v>63</v>
      </c>
      <c r="G226">
        <v>1</v>
      </c>
      <c r="H226">
        <v>18</v>
      </c>
    </row>
    <row r="227" spans="1:8">
      <c r="A227">
        <v>226</v>
      </c>
      <c r="B227">
        <v>15</v>
      </c>
      <c r="C227" t="s">
        <v>176</v>
      </c>
      <c r="D227" t="s">
        <v>3583</v>
      </c>
      <c r="E227" t="s">
        <v>3706</v>
      </c>
      <c r="F227" t="s">
        <v>63</v>
      </c>
      <c r="G227">
        <v>5</v>
      </c>
      <c r="H227">
        <v>62</v>
      </c>
    </row>
    <row r="228" spans="1:8">
      <c r="A228">
        <v>227</v>
      </c>
      <c r="B228">
        <v>15</v>
      </c>
      <c r="C228" t="s">
        <v>176</v>
      </c>
      <c r="D228" t="s">
        <v>3583</v>
      </c>
      <c r="E228" t="s">
        <v>3706</v>
      </c>
      <c r="F228" t="s">
        <v>46</v>
      </c>
      <c r="G228">
        <v>4</v>
      </c>
      <c r="H228">
        <v>62</v>
      </c>
    </row>
    <row r="229" spans="1:8">
      <c r="A229">
        <v>228</v>
      </c>
      <c r="B229">
        <v>15</v>
      </c>
      <c r="C229" t="s">
        <v>176</v>
      </c>
      <c r="D229" t="s">
        <v>3583</v>
      </c>
      <c r="E229" t="s">
        <v>1280</v>
      </c>
      <c r="F229" t="s">
        <v>63</v>
      </c>
      <c r="G229">
        <v>32</v>
      </c>
      <c r="H229">
        <v>62</v>
      </c>
    </row>
    <row r="230" spans="1:8">
      <c r="A230">
        <v>229</v>
      </c>
      <c r="B230">
        <v>15</v>
      </c>
      <c r="C230" t="s">
        <v>176</v>
      </c>
      <c r="D230" t="s">
        <v>3583</v>
      </c>
      <c r="E230" t="s">
        <v>1280</v>
      </c>
      <c r="F230" t="s">
        <v>46</v>
      </c>
      <c r="G230">
        <v>21</v>
      </c>
      <c r="H230">
        <v>62</v>
      </c>
    </row>
    <row r="231" spans="1:8">
      <c r="A231">
        <v>230</v>
      </c>
      <c r="B231">
        <v>15</v>
      </c>
      <c r="C231" t="s">
        <v>176</v>
      </c>
      <c r="D231" t="s">
        <v>3584</v>
      </c>
      <c r="E231" t="s">
        <v>3706</v>
      </c>
      <c r="F231" t="s">
        <v>46</v>
      </c>
      <c r="G231">
        <v>3</v>
      </c>
      <c r="H231">
        <v>16</v>
      </c>
    </row>
    <row r="232" spans="1:8">
      <c r="A232">
        <v>231</v>
      </c>
      <c r="B232">
        <v>15</v>
      </c>
      <c r="C232" t="s">
        <v>176</v>
      </c>
      <c r="D232" t="s">
        <v>3584</v>
      </c>
      <c r="E232" t="s">
        <v>1280</v>
      </c>
      <c r="F232" t="s">
        <v>63</v>
      </c>
      <c r="G232">
        <v>6</v>
      </c>
      <c r="H232">
        <v>16</v>
      </c>
    </row>
    <row r="233" spans="1:8">
      <c r="A233">
        <v>232</v>
      </c>
      <c r="B233">
        <v>15</v>
      </c>
      <c r="C233" t="s">
        <v>176</v>
      </c>
      <c r="D233" t="s">
        <v>3584</v>
      </c>
      <c r="E233" t="s">
        <v>1280</v>
      </c>
      <c r="F233" t="s">
        <v>46</v>
      </c>
      <c r="G233">
        <v>7</v>
      </c>
      <c r="H233">
        <v>16</v>
      </c>
    </row>
    <row r="234" spans="1:8">
      <c r="A234">
        <v>233</v>
      </c>
      <c r="B234">
        <v>15</v>
      </c>
      <c r="C234" t="s">
        <v>176</v>
      </c>
      <c r="D234" t="s">
        <v>3585</v>
      </c>
      <c r="E234" t="s">
        <v>3706</v>
      </c>
      <c r="F234" t="s">
        <v>63</v>
      </c>
      <c r="G234">
        <v>419</v>
      </c>
      <c r="H234">
        <v>4169</v>
      </c>
    </row>
    <row r="235" spans="1:8">
      <c r="A235">
        <v>234</v>
      </c>
      <c r="B235">
        <v>15</v>
      </c>
      <c r="C235" t="s">
        <v>176</v>
      </c>
      <c r="D235" t="s">
        <v>3585</v>
      </c>
      <c r="E235" t="s">
        <v>3706</v>
      </c>
      <c r="F235" t="s">
        <v>46</v>
      </c>
      <c r="G235">
        <v>360</v>
      </c>
      <c r="H235">
        <v>4169</v>
      </c>
    </row>
    <row r="236" spans="1:8">
      <c r="A236">
        <v>235</v>
      </c>
      <c r="B236">
        <v>15</v>
      </c>
      <c r="C236" t="s">
        <v>176</v>
      </c>
      <c r="D236" t="s">
        <v>3585</v>
      </c>
      <c r="E236" t="s">
        <v>1280</v>
      </c>
      <c r="F236" t="s">
        <v>63</v>
      </c>
      <c r="G236">
        <v>1788</v>
      </c>
      <c r="H236">
        <v>4169</v>
      </c>
    </row>
    <row r="237" spans="1:8">
      <c r="A237">
        <v>236</v>
      </c>
      <c r="B237">
        <v>15</v>
      </c>
      <c r="C237" t="s">
        <v>176</v>
      </c>
      <c r="D237" t="s">
        <v>3585</v>
      </c>
      <c r="E237" t="s">
        <v>1280</v>
      </c>
      <c r="F237" t="s">
        <v>46</v>
      </c>
      <c r="G237">
        <v>1378</v>
      </c>
      <c r="H237">
        <v>4169</v>
      </c>
    </row>
    <row r="238" spans="1:8">
      <c r="A238">
        <v>237</v>
      </c>
      <c r="B238">
        <v>15</v>
      </c>
      <c r="C238" t="s">
        <v>176</v>
      </c>
      <c r="D238" t="s">
        <v>3585</v>
      </c>
      <c r="E238" t="s">
        <v>1281</v>
      </c>
      <c r="F238" t="s">
        <v>63</v>
      </c>
      <c r="G238">
        <v>102</v>
      </c>
      <c r="H238">
        <v>4169</v>
      </c>
    </row>
    <row r="239" spans="1:8">
      <c r="A239">
        <v>238</v>
      </c>
      <c r="B239">
        <v>15</v>
      </c>
      <c r="C239" t="s">
        <v>176</v>
      </c>
      <c r="D239" t="s">
        <v>3585</v>
      </c>
      <c r="E239" t="s">
        <v>1281</v>
      </c>
      <c r="F239" t="s">
        <v>46</v>
      </c>
      <c r="G239">
        <v>77</v>
      </c>
      <c r="H239">
        <v>4169</v>
      </c>
    </row>
    <row r="240" spans="1:8">
      <c r="A240">
        <v>239</v>
      </c>
      <c r="B240">
        <v>15</v>
      </c>
      <c r="C240" t="s">
        <v>176</v>
      </c>
      <c r="D240" t="s">
        <v>3585</v>
      </c>
      <c r="E240" t="s">
        <v>45</v>
      </c>
      <c r="F240" t="s">
        <v>63</v>
      </c>
      <c r="G240">
        <v>41</v>
      </c>
      <c r="H240">
        <v>4169</v>
      </c>
    </row>
    <row r="241" spans="1:8">
      <c r="A241">
        <v>240</v>
      </c>
      <c r="B241">
        <v>15</v>
      </c>
      <c r="C241" t="s">
        <v>176</v>
      </c>
      <c r="D241" t="s">
        <v>3585</v>
      </c>
      <c r="E241" t="s">
        <v>45</v>
      </c>
      <c r="F241" t="s">
        <v>46</v>
      </c>
      <c r="G241">
        <v>4</v>
      </c>
      <c r="H241">
        <v>4169</v>
      </c>
    </row>
    <row r="242" spans="1:8">
      <c r="A242">
        <v>241</v>
      </c>
      <c r="B242">
        <v>15</v>
      </c>
      <c r="C242" t="s">
        <v>176</v>
      </c>
      <c r="D242" t="s">
        <v>3586</v>
      </c>
      <c r="E242" t="s">
        <v>3706</v>
      </c>
      <c r="F242" t="s">
        <v>63</v>
      </c>
      <c r="G242">
        <v>126892</v>
      </c>
      <c r="H242">
        <v>1112064</v>
      </c>
    </row>
    <row r="243" spans="1:8">
      <c r="A243">
        <v>242</v>
      </c>
      <c r="B243">
        <v>15</v>
      </c>
      <c r="C243" t="s">
        <v>176</v>
      </c>
      <c r="D243" t="s">
        <v>3586</v>
      </c>
      <c r="E243" t="s">
        <v>3706</v>
      </c>
      <c r="F243" t="s">
        <v>46</v>
      </c>
      <c r="G243">
        <v>121005</v>
      </c>
      <c r="H243">
        <v>1112064</v>
      </c>
    </row>
    <row r="244" spans="1:8">
      <c r="A244">
        <v>243</v>
      </c>
      <c r="B244">
        <v>15</v>
      </c>
      <c r="C244" t="s">
        <v>176</v>
      </c>
      <c r="D244" t="s">
        <v>3586</v>
      </c>
      <c r="E244" t="s">
        <v>1280</v>
      </c>
      <c r="F244" t="s">
        <v>63</v>
      </c>
      <c r="G244">
        <v>397400</v>
      </c>
      <c r="H244">
        <v>1112064</v>
      </c>
    </row>
    <row r="245" spans="1:8">
      <c r="A245">
        <v>244</v>
      </c>
      <c r="B245">
        <v>15</v>
      </c>
      <c r="C245" t="s">
        <v>176</v>
      </c>
      <c r="D245" t="s">
        <v>3586</v>
      </c>
      <c r="E245" t="s">
        <v>1280</v>
      </c>
      <c r="F245" t="s">
        <v>46</v>
      </c>
      <c r="G245">
        <v>417165</v>
      </c>
      <c r="H245">
        <v>1112064</v>
      </c>
    </row>
    <row r="246" spans="1:8">
      <c r="A246">
        <v>245</v>
      </c>
      <c r="B246">
        <v>15</v>
      </c>
      <c r="C246" t="s">
        <v>176</v>
      </c>
      <c r="D246" t="s">
        <v>3586</v>
      </c>
      <c r="E246" t="s">
        <v>1281</v>
      </c>
      <c r="F246" t="s">
        <v>63</v>
      </c>
      <c r="G246">
        <v>20706</v>
      </c>
      <c r="H246">
        <v>1112064</v>
      </c>
    </row>
    <row r="247" spans="1:8">
      <c r="A247">
        <v>246</v>
      </c>
      <c r="B247">
        <v>15</v>
      </c>
      <c r="C247" t="s">
        <v>176</v>
      </c>
      <c r="D247" t="s">
        <v>3586</v>
      </c>
      <c r="E247" t="s">
        <v>1281</v>
      </c>
      <c r="F247" t="s">
        <v>46</v>
      </c>
      <c r="G247">
        <v>27349</v>
      </c>
      <c r="H247">
        <v>1112064</v>
      </c>
    </row>
    <row r="248" spans="1:8">
      <c r="A248">
        <v>247</v>
      </c>
      <c r="B248">
        <v>15</v>
      </c>
      <c r="C248" t="s">
        <v>176</v>
      </c>
      <c r="D248" t="s">
        <v>3586</v>
      </c>
      <c r="E248" t="s">
        <v>45</v>
      </c>
      <c r="F248" t="s">
        <v>63</v>
      </c>
      <c r="G248">
        <v>1155</v>
      </c>
      <c r="H248">
        <v>1112064</v>
      </c>
    </row>
    <row r="249" spans="1:8">
      <c r="A249">
        <v>248</v>
      </c>
      <c r="B249">
        <v>15</v>
      </c>
      <c r="C249" t="s">
        <v>176</v>
      </c>
      <c r="D249" t="s">
        <v>3586</v>
      </c>
      <c r="E249" t="s">
        <v>45</v>
      </c>
      <c r="F249" t="s">
        <v>46</v>
      </c>
      <c r="G249">
        <v>392</v>
      </c>
      <c r="H249">
        <v>1112064</v>
      </c>
    </row>
    <row r="250" spans="1:8">
      <c r="A250">
        <v>249</v>
      </c>
      <c r="B250">
        <v>15</v>
      </c>
      <c r="C250" t="s">
        <v>176</v>
      </c>
      <c r="D250" t="s">
        <v>45</v>
      </c>
      <c r="E250" t="s">
        <v>3706</v>
      </c>
      <c r="F250" t="s">
        <v>63</v>
      </c>
      <c r="G250">
        <v>851</v>
      </c>
    </row>
    <row r="251" spans="1:8">
      <c r="A251">
        <v>250</v>
      </c>
      <c r="B251">
        <v>15</v>
      </c>
      <c r="C251" t="s">
        <v>176</v>
      </c>
      <c r="D251" t="s">
        <v>45</v>
      </c>
      <c r="E251" t="s">
        <v>3706</v>
      </c>
      <c r="F251" t="s">
        <v>46</v>
      </c>
      <c r="G251">
        <v>824</v>
      </c>
    </row>
    <row r="252" spans="1:8">
      <c r="A252">
        <v>251</v>
      </c>
      <c r="B252">
        <v>15</v>
      </c>
      <c r="C252" t="s">
        <v>176</v>
      </c>
      <c r="D252" t="s">
        <v>45</v>
      </c>
      <c r="E252" t="s">
        <v>1280</v>
      </c>
      <c r="F252" t="s">
        <v>63</v>
      </c>
      <c r="G252">
        <v>380</v>
      </c>
    </row>
    <row r="253" spans="1:8">
      <c r="A253">
        <v>252</v>
      </c>
      <c r="B253">
        <v>15</v>
      </c>
      <c r="C253" t="s">
        <v>176</v>
      </c>
      <c r="D253" t="s">
        <v>45</v>
      </c>
      <c r="E253" t="s">
        <v>1280</v>
      </c>
      <c r="F253" t="s">
        <v>46</v>
      </c>
      <c r="G253">
        <v>383</v>
      </c>
    </row>
    <row r="254" spans="1:8">
      <c r="A254">
        <v>253</v>
      </c>
      <c r="B254">
        <v>15</v>
      </c>
      <c r="C254" t="s">
        <v>176</v>
      </c>
      <c r="D254" t="s">
        <v>45</v>
      </c>
      <c r="E254" t="s">
        <v>1281</v>
      </c>
      <c r="F254" t="s">
        <v>63</v>
      </c>
      <c r="G254">
        <v>24</v>
      </c>
    </row>
    <row r="255" spans="1:8">
      <c r="A255">
        <v>254</v>
      </c>
      <c r="B255">
        <v>15</v>
      </c>
      <c r="C255" t="s">
        <v>176</v>
      </c>
      <c r="D255" t="s">
        <v>45</v>
      </c>
      <c r="E255" t="s">
        <v>1281</v>
      </c>
      <c r="F255" t="s">
        <v>46</v>
      </c>
      <c r="G255">
        <v>33</v>
      </c>
    </row>
    <row r="256" spans="1:8">
      <c r="A256">
        <v>255</v>
      </c>
      <c r="B256">
        <v>15</v>
      </c>
      <c r="C256" t="s">
        <v>176</v>
      </c>
      <c r="D256" t="s">
        <v>45</v>
      </c>
      <c r="E256" t="s">
        <v>45</v>
      </c>
      <c r="F256" t="s">
        <v>63</v>
      </c>
      <c r="G256">
        <v>5664</v>
      </c>
    </row>
    <row r="257" spans="1:8">
      <c r="A257">
        <v>256</v>
      </c>
      <c r="B257">
        <v>15</v>
      </c>
      <c r="C257" t="s">
        <v>176</v>
      </c>
      <c r="D257" t="s">
        <v>45</v>
      </c>
      <c r="E257" t="s">
        <v>45</v>
      </c>
      <c r="F257" t="s">
        <v>46</v>
      </c>
      <c r="G257">
        <v>4059</v>
      </c>
    </row>
    <row r="258" spans="1:8">
      <c r="A258">
        <v>257</v>
      </c>
      <c r="B258">
        <v>17</v>
      </c>
      <c r="C258" t="s">
        <v>177</v>
      </c>
      <c r="D258" t="s">
        <v>1413</v>
      </c>
      <c r="E258" t="s">
        <v>3706</v>
      </c>
      <c r="F258" t="s">
        <v>63</v>
      </c>
      <c r="G258">
        <v>6683</v>
      </c>
      <c r="H258">
        <v>55801</v>
      </c>
    </row>
    <row r="259" spans="1:8">
      <c r="A259">
        <v>258</v>
      </c>
      <c r="B259">
        <v>17</v>
      </c>
      <c r="C259" t="s">
        <v>177</v>
      </c>
      <c r="D259" t="s">
        <v>1413</v>
      </c>
      <c r="E259" t="s">
        <v>3706</v>
      </c>
      <c r="F259" t="s">
        <v>46</v>
      </c>
      <c r="G259">
        <v>6368</v>
      </c>
      <c r="H259">
        <v>55801</v>
      </c>
    </row>
    <row r="260" spans="1:8">
      <c r="A260">
        <v>259</v>
      </c>
      <c r="B260">
        <v>17</v>
      </c>
      <c r="C260" t="s">
        <v>177</v>
      </c>
      <c r="D260" t="s">
        <v>1413</v>
      </c>
      <c r="E260" t="s">
        <v>1280</v>
      </c>
      <c r="F260" t="s">
        <v>63</v>
      </c>
      <c r="G260">
        <v>19540</v>
      </c>
      <c r="H260">
        <v>55801</v>
      </c>
    </row>
    <row r="261" spans="1:8">
      <c r="A261">
        <v>260</v>
      </c>
      <c r="B261">
        <v>17</v>
      </c>
      <c r="C261" t="s">
        <v>177</v>
      </c>
      <c r="D261" t="s">
        <v>1413</v>
      </c>
      <c r="E261" t="s">
        <v>1280</v>
      </c>
      <c r="F261" t="s">
        <v>46</v>
      </c>
      <c r="G261">
        <v>20037</v>
      </c>
      <c r="H261">
        <v>55801</v>
      </c>
    </row>
    <row r="262" spans="1:8">
      <c r="A262">
        <v>261</v>
      </c>
      <c r="B262">
        <v>17</v>
      </c>
      <c r="C262" t="s">
        <v>177</v>
      </c>
      <c r="D262" t="s">
        <v>1413</v>
      </c>
      <c r="E262" t="s">
        <v>1281</v>
      </c>
      <c r="F262" t="s">
        <v>63</v>
      </c>
      <c r="G262">
        <v>1348</v>
      </c>
      <c r="H262">
        <v>55801</v>
      </c>
    </row>
    <row r="263" spans="1:8">
      <c r="A263">
        <v>262</v>
      </c>
      <c r="B263">
        <v>17</v>
      </c>
      <c r="C263" t="s">
        <v>177</v>
      </c>
      <c r="D263" t="s">
        <v>1413</v>
      </c>
      <c r="E263" t="s">
        <v>1281</v>
      </c>
      <c r="F263" t="s">
        <v>46</v>
      </c>
      <c r="G263">
        <v>1776</v>
      </c>
      <c r="H263">
        <v>55801</v>
      </c>
    </row>
    <row r="264" spans="1:8">
      <c r="A264">
        <v>263</v>
      </c>
      <c r="B264">
        <v>17</v>
      </c>
      <c r="C264" t="s">
        <v>177</v>
      </c>
      <c r="D264" t="s">
        <v>1413</v>
      </c>
      <c r="E264" t="s">
        <v>45</v>
      </c>
      <c r="F264" t="s">
        <v>63</v>
      </c>
      <c r="G264">
        <v>29</v>
      </c>
      <c r="H264">
        <v>55801</v>
      </c>
    </row>
    <row r="265" spans="1:8">
      <c r="A265">
        <v>264</v>
      </c>
      <c r="B265">
        <v>17</v>
      </c>
      <c r="C265" t="s">
        <v>177</v>
      </c>
      <c r="D265" t="s">
        <v>1413</v>
      </c>
      <c r="E265" t="s">
        <v>45</v>
      </c>
      <c r="F265" t="s">
        <v>46</v>
      </c>
      <c r="G265">
        <v>20</v>
      </c>
      <c r="H265">
        <v>55801</v>
      </c>
    </row>
    <row r="266" spans="1:8">
      <c r="A266">
        <v>265</v>
      </c>
      <c r="B266">
        <v>17</v>
      </c>
      <c r="C266" t="s">
        <v>177</v>
      </c>
      <c r="D266" t="s">
        <v>3582</v>
      </c>
      <c r="E266" t="s">
        <v>3706</v>
      </c>
      <c r="F266" t="s">
        <v>63</v>
      </c>
      <c r="G266">
        <v>2</v>
      </c>
      <c r="H266">
        <v>37</v>
      </c>
    </row>
    <row r="267" spans="1:8">
      <c r="A267">
        <v>266</v>
      </c>
      <c r="B267">
        <v>17</v>
      </c>
      <c r="C267" t="s">
        <v>177</v>
      </c>
      <c r="D267" t="s">
        <v>3582</v>
      </c>
      <c r="E267" t="s">
        <v>3706</v>
      </c>
      <c r="F267" t="s">
        <v>46</v>
      </c>
      <c r="G267">
        <v>1</v>
      </c>
      <c r="H267">
        <v>37</v>
      </c>
    </row>
    <row r="268" spans="1:8">
      <c r="A268">
        <v>267</v>
      </c>
      <c r="B268">
        <v>17</v>
      </c>
      <c r="C268" t="s">
        <v>177</v>
      </c>
      <c r="D268" t="s">
        <v>3582</v>
      </c>
      <c r="E268" t="s">
        <v>1280</v>
      </c>
      <c r="F268" t="s">
        <v>63</v>
      </c>
      <c r="G268">
        <v>26</v>
      </c>
      <c r="H268">
        <v>37</v>
      </c>
    </row>
    <row r="269" spans="1:8">
      <c r="A269">
        <v>268</v>
      </c>
      <c r="B269">
        <v>17</v>
      </c>
      <c r="C269" t="s">
        <v>177</v>
      </c>
      <c r="D269" t="s">
        <v>3582</v>
      </c>
      <c r="E269" t="s">
        <v>1280</v>
      </c>
      <c r="F269" t="s">
        <v>46</v>
      </c>
      <c r="G269">
        <v>5</v>
      </c>
      <c r="H269">
        <v>37</v>
      </c>
    </row>
    <row r="270" spans="1:8">
      <c r="A270">
        <v>269</v>
      </c>
      <c r="B270">
        <v>17</v>
      </c>
      <c r="C270" t="s">
        <v>177</v>
      </c>
      <c r="D270" t="s">
        <v>3582</v>
      </c>
      <c r="E270" t="s">
        <v>1281</v>
      </c>
      <c r="F270" t="s">
        <v>63</v>
      </c>
      <c r="G270">
        <v>2</v>
      </c>
      <c r="H270">
        <v>37</v>
      </c>
    </row>
    <row r="271" spans="1:8">
      <c r="A271">
        <v>270</v>
      </c>
      <c r="B271">
        <v>17</v>
      </c>
      <c r="C271" t="s">
        <v>177</v>
      </c>
      <c r="D271" t="s">
        <v>3582</v>
      </c>
      <c r="E271" t="s">
        <v>45</v>
      </c>
      <c r="F271" t="s">
        <v>63</v>
      </c>
      <c r="G271">
        <v>1</v>
      </c>
      <c r="H271">
        <v>37</v>
      </c>
    </row>
    <row r="272" spans="1:8">
      <c r="A272">
        <v>271</v>
      </c>
      <c r="B272">
        <v>17</v>
      </c>
      <c r="C272" t="s">
        <v>177</v>
      </c>
      <c r="D272" t="s">
        <v>3583</v>
      </c>
      <c r="E272" t="s">
        <v>3706</v>
      </c>
      <c r="F272" t="s">
        <v>63</v>
      </c>
      <c r="G272">
        <v>10</v>
      </c>
      <c r="H272">
        <v>107</v>
      </c>
    </row>
    <row r="273" spans="1:8">
      <c r="A273">
        <v>272</v>
      </c>
      <c r="B273">
        <v>17</v>
      </c>
      <c r="C273" t="s">
        <v>177</v>
      </c>
      <c r="D273" t="s">
        <v>3583</v>
      </c>
      <c r="E273" t="s">
        <v>3706</v>
      </c>
      <c r="F273" t="s">
        <v>46</v>
      </c>
      <c r="G273">
        <v>10</v>
      </c>
      <c r="H273">
        <v>107</v>
      </c>
    </row>
    <row r="274" spans="1:8">
      <c r="A274">
        <v>273</v>
      </c>
      <c r="B274">
        <v>17</v>
      </c>
      <c r="C274" t="s">
        <v>177</v>
      </c>
      <c r="D274" t="s">
        <v>3583</v>
      </c>
      <c r="E274" t="s">
        <v>1280</v>
      </c>
      <c r="F274" t="s">
        <v>63</v>
      </c>
      <c r="G274">
        <v>44</v>
      </c>
      <c r="H274">
        <v>107</v>
      </c>
    </row>
    <row r="275" spans="1:8">
      <c r="A275">
        <v>274</v>
      </c>
      <c r="B275">
        <v>17</v>
      </c>
      <c r="C275" t="s">
        <v>177</v>
      </c>
      <c r="D275" t="s">
        <v>3583</v>
      </c>
      <c r="E275" t="s">
        <v>1280</v>
      </c>
      <c r="F275" t="s">
        <v>46</v>
      </c>
      <c r="G275">
        <v>40</v>
      </c>
      <c r="H275">
        <v>107</v>
      </c>
    </row>
    <row r="276" spans="1:8">
      <c r="A276">
        <v>275</v>
      </c>
      <c r="B276">
        <v>17</v>
      </c>
      <c r="C276" t="s">
        <v>177</v>
      </c>
      <c r="D276" t="s">
        <v>3583</v>
      </c>
      <c r="E276" t="s">
        <v>1281</v>
      </c>
      <c r="F276" t="s">
        <v>63</v>
      </c>
      <c r="G276">
        <v>2</v>
      </c>
      <c r="H276">
        <v>107</v>
      </c>
    </row>
    <row r="277" spans="1:8">
      <c r="A277">
        <v>276</v>
      </c>
      <c r="B277">
        <v>17</v>
      </c>
      <c r="C277" t="s">
        <v>177</v>
      </c>
      <c r="D277" t="s">
        <v>3583</v>
      </c>
      <c r="E277" t="s">
        <v>45</v>
      </c>
      <c r="F277" t="s">
        <v>63</v>
      </c>
      <c r="G277">
        <v>1</v>
      </c>
      <c r="H277">
        <v>107</v>
      </c>
    </row>
    <row r="278" spans="1:8">
      <c r="A278">
        <v>277</v>
      </c>
      <c r="B278">
        <v>17</v>
      </c>
      <c r="C278" t="s">
        <v>177</v>
      </c>
      <c r="D278" t="s">
        <v>3584</v>
      </c>
      <c r="E278" t="s">
        <v>3706</v>
      </c>
      <c r="F278" t="s">
        <v>63</v>
      </c>
      <c r="G278">
        <v>2</v>
      </c>
      <c r="H278">
        <v>30</v>
      </c>
    </row>
    <row r="279" spans="1:8">
      <c r="A279">
        <v>278</v>
      </c>
      <c r="B279">
        <v>17</v>
      </c>
      <c r="C279" t="s">
        <v>177</v>
      </c>
      <c r="D279" t="s">
        <v>3584</v>
      </c>
      <c r="E279" t="s">
        <v>1280</v>
      </c>
      <c r="F279" t="s">
        <v>63</v>
      </c>
      <c r="G279">
        <v>12</v>
      </c>
      <c r="H279">
        <v>30</v>
      </c>
    </row>
    <row r="280" spans="1:8">
      <c r="A280">
        <v>279</v>
      </c>
      <c r="B280">
        <v>17</v>
      </c>
      <c r="C280" t="s">
        <v>177</v>
      </c>
      <c r="D280" t="s">
        <v>3584</v>
      </c>
      <c r="E280" t="s">
        <v>1280</v>
      </c>
      <c r="F280" t="s">
        <v>46</v>
      </c>
      <c r="G280">
        <v>11</v>
      </c>
      <c r="H280">
        <v>30</v>
      </c>
    </row>
    <row r="281" spans="1:8">
      <c r="A281">
        <v>280</v>
      </c>
      <c r="B281">
        <v>17</v>
      </c>
      <c r="C281" t="s">
        <v>177</v>
      </c>
      <c r="D281" t="s">
        <v>3584</v>
      </c>
      <c r="E281" t="s">
        <v>1281</v>
      </c>
      <c r="F281" t="s">
        <v>63</v>
      </c>
      <c r="G281">
        <v>3</v>
      </c>
      <c r="H281">
        <v>30</v>
      </c>
    </row>
    <row r="282" spans="1:8">
      <c r="A282">
        <v>281</v>
      </c>
      <c r="B282">
        <v>17</v>
      </c>
      <c r="C282" t="s">
        <v>177</v>
      </c>
      <c r="D282" t="s">
        <v>3584</v>
      </c>
      <c r="E282" t="s">
        <v>1281</v>
      </c>
      <c r="F282" t="s">
        <v>46</v>
      </c>
      <c r="G282">
        <v>1</v>
      </c>
      <c r="H282">
        <v>30</v>
      </c>
    </row>
    <row r="283" spans="1:8">
      <c r="A283">
        <v>282</v>
      </c>
      <c r="B283">
        <v>17</v>
      </c>
      <c r="C283" t="s">
        <v>177</v>
      </c>
      <c r="D283" t="s">
        <v>3584</v>
      </c>
      <c r="E283" t="s">
        <v>45</v>
      </c>
      <c r="F283" t="s">
        <v>63</v>
      </c>
      <c r="G283">
        <v>1</v>
      </c>
      <c r="H283">
        <v>30</v>
      </c>
    </row>
    <row r="284" spans="1:8">
      <c r="A284">
        <v>283</v>
      </c>
      <c r="B284">
        <v>17</v>
      </c>
      <c r="C284" t="s">
        <v>177</v>
      </c>
      <c r="D284" t="s">
        <v>3585</v>
      </c>
      <c r="E284" t="s">
        <v>3706</v>
      </c>
      <c r="F284" t="s">
        <v>63</v>
      </c>
      <c r="G284">
        <v>1676</v>
      </c>
      <c r="H284">
        <v>14579</v>
      </c>
    </row>
    <row r="285" spans="1:8">
      <c r="A285">
        <v>284</v>
      </c>
      <c r="B285">
        <v>17</v>
      </c>
      <c r="C285" t="s">
        <v>177</v>
      </c>
      <c r="D285" t="s">
        <v>3585</v>
      </c>
      <c r="E285" t="s">
        <v>3706</v>
      </c>
      <c r="F285" t="s">
        <v>46</v>
      </c>
      <c r="G285">
        <v>1658</v>
      </c>
      <c r="H285">
        <v>14579</v>
      </c>
    </row>
    <row r="286" spans="1:8">
      <c r="A286">
        <v>285</v>
      </c>
      <c r="B286">
        <v>17</v>
      </c>
      <c r="C286" t="s">
        <v>177</v>
      </c>
      <c r="D286" t="s">
        <v>3585</v>
      </c>
      <c r="E286" t="s">
        <v>1280</v>
      </c>
      <c r="F286" t="s">
        <v>63</v>
      </c>
      <c r="G286">
        <v>5118</v>
      </c>
      <c r="H286">
        <v>14579</v>
      </c>
    </row>
    <row r="287" spans="1:8">
      <c r="A287">
        <v>286</v>
      </c>
      <c r="B287">
        <v>17</v>
      </c>
      <c r="C287" t="s">
        <v>177</v>
      </c>
      <c r="D287" t="s">
        <v>3585</v>
      </c>
      <c r="E287" t="s">
        <v>1280</v>
      </c>
      <c r="F287" t="s">
        <v>46</v>
      </c>
      <c r="G287">
        <v>5187</v>
      </c>
      <c r="H287">
        <v>14579</v>
      </c>
    </row>
    <row r="288" spans="1:8">
      <c r="A288">
        <v>287</v>
      </c>
      <c r="B288">
        <v>17</v>
      </c>
      <c r="C288" t="s">
        <v>177</v>
      </c>
      <c r="D288" t="s">
        <v>3585</v>
      </c>
      <c r="E288" t="s">
        <v>1281</v>
      </c>
      <c r="F288" t="s">
        <v>63</v>
      </c>
      <c r="G288">
        <v>538</v>
      </c>
      <c r="H288">
        <v>14579</v>
      </c>
    </row>
    <row r="289" spans="1:8">
      <c r="A289">
        <v>288</v>
      </c>
      <c r="B289">
        <v>17</v>
      </c>
      <c r="C289" t="s">
        <v>177</v>
      </c>
      <c r="D289" t="s">
        <v>3585</v>
      </c>
      <c r="E289" t="s">
        <v>1281</v>
      </c>
      <c r="F289" t="s">
        <v>46</v>
      </c>
      <c r="G289">
        <v>383</v>
      </c>
      <c r="H289">
        <v>14579</v>
      </c>
    </row>
    <row r="290" spans="1:8">
      <c r="A290">
        <v>289</v>
      </c>
      <c r="B290">
        <v>17</v>
      </c>
      <c r="C290" t="s">
        <v>177</v>
      </c>
      <c r="D290" t="s">
        <v>3585</v>
      </c>
      <c r="E290" t="s">
        <v>45</v>
      </c>
      <c r="F290" t="s">
        <v>63</v>
      </c>
      <c r="G290">
        <v>13</v>
      </c>
      <c r="H290">
        <v>14579</v>
      </c>
    </row>
    <row r="291" spans="1:8">
      <c r="A291">
        <v>290</v>
      </c>
      <c r="B291">
        <v>17</v>
      </c>
      <c r="C291" t="s">
        <v>177</v>
      </c>
      <c r="D291" t="s">
        <v>3585</v>
      </c>
      <c r="E291" t="s">
        <v>45</v>
      </c>
      <c r="F291" t="s">
        <v>46</v>
      </c>
      <c r="G291">
        <v>6</v>
      </c>
      <c r="H291">
        <v>14579</v>
      </c>
    </row>
    <row r="292" spans="1:8">
      <c r="A292">
        <v>291</v>
      </c>
      <c r="B292">
        <v>17</v>
      </c>
      <c r="C292" t="s">
        <v>177</v>
      </c>
      <c r="D292" t="s">
        <v>3586</v>
      </c>
      <c r="E292" t="s">
        <v>3706</v>
      </c>
      <c r="F292" t="s">
        <v>63</v>
      </c>
      <c r="G292">
        <v>78575</v>
      </c>
      <c r="H292">
        <v>845530</v>
      </c>
    </row>
    <row r="293" spans="1:8">
      <c r="A293">
        <v>292</v>
      </c>
      <c r="B293">
        <v>17</v>
      </c>
      <c r="C293" t="s">
        <v>177</v>
      </c>
      <c r="D293" t="s">
        <v>3586</v>
      </c>
      <c r="E293" t="s">
        <v>3706</v>
      </c>
      <c r="F293" t="s">
        <v>46</v>
      </c>
      <c r="G293">
        <v>75150</v>
      </c>
      <c r="H293">
        <v>845530</v>
      </c>
    </row>
    <row r="294" spans="1:8">
      <c r="A294">
        <v>293</v>
      </c>
      <c r="B294">
        <v>17</v>
      </c>
      <c r="C294" t="s">
        <v>177</v>
      </c>
      <c r="D294" t="s">
        <v>3586</v>
      </c>
      <c r="E294" t="s">
        <v>1280</v>
      </c>
      <c r="F294" t="s">
        <v>63</v>
      </c>
      <c r="G294">
        <v>310412</v>
      </c>
      <c r="H294">
        <v>845530</v>
      </c>
    </row>
    <row r="295" spans="1:8">
      <c r="A295">
        <v>294</v>
      </c>
      <c r="B295">
        <v>17</v>
      </c>
      <c r="C295" t="s">
        <v>177</v>
      </c>
      <c r="D295" t="s">
        <v>3586</v>
      </c>
      <c r="E295" t="s">
        <v>1280</v>
      </c>
      <c r="F295" t="s">
        <v>46</v>
      </c>
      <c r="G295">
        <v>346599</v>
      </c>
      <c r="H295">
        <v>845530</v>
      </c>
    </row>
    <row r="296" spans="1:8">
      <c r="A296">
        <v>295</v>
      </c>
      <c r="B296">
        <v>17</v>
      </c>
      <c r="C296" t="s">
        <v>177</v>
      </c>
      <c r="D296" t="s">
        <v>3586</v>
      </c>
      <c r="E296" t="s">
        <v>1281</v>
      </c>
      <c r="F296" t="s">
        <v>63</v>
      </c>
      <c r="G296">
        <v>18816</v>
      </c>
      <c r="H296">
        <v>845530</v>
      </c>
    </row>
    <row r="297" spans="1:8">
      <c r="A297">
        <v>296</v>
      </c>
      <c r="B297">
        <v>17</v>
      </c>
      <c r="C297" t="s">
        <v>177</v>
      </c>
      <c r="D297" t="s">
        <v>3586</v>
      </c>
      <c r="E297" t="s">
        <v>1281</v>
      </c>
      <c r="F297" t="s">
        <v>46</v>
      </c>
      <c r="G297">
        <v>14929</v>
      </c>
      <c r="H297">
        <v>845530</v>
      </c>
    </row>
    <row r="298" spans="1:8">
      <c r="A298">
        <v>297</v>
      </c>
      <c r="B298">
        <v>17</v>
      </c>
      <c r="C298" t="s">
        <v>177</v>
      </c>
      <c r="D298" t="s">
        <v>3586</v>
      </c>
      <c r="E298" t="s">
        <v>45</v>
      </c>
      <c r="F298" t="s">
        <v>63</v>
      </c>
      <c r="G298">
        <v>800</v>
      </c>
      <c r="H298">
        <v>845530</v>
      </c>
    </row>
    <row r="299" spans="1:8">
      <c r="A299">
        <v>298</v>
      </c>
      <c r="B299">
        <v>17</v>
      </c>
      <c r="C299" t="s">
        <v>177</v>
      </c>
      <c r="D299" t="s">
        <v>3586</v>
      </c>
      <c r="E299" t="s">
        <v>45</v>
      </c>
      <c r="F299" t="s">
        <v>46</v>
      </c>
      <c r="G299">
        <v>249</v>
      </c>
      <c r="H299">
        <v>845530</v>
      </c>
    </row>
    <row r="300" spans="1:8">
      <c r="A300">
        <v>299</v>
      </c>
      <c r="B300">
        <v>17</v>
      </c>
      <c r="C300" t="s">
        <v>177</v>
      </c>
      <c r="D300" t="s">
        <v>45</v>
      </c>
      <c r="E300" t="s">
        <v>3706</v>
      </c>
      <c r="F300" t="s">
        <v>63</v>
      </c>
      <c r="G300">
        <v>466</v>
      </c>
    </row>
    <row r="301" spans="1:8">
      <c r="A301">
        <v>300</v>
      </c>
      <c r="B301">
        <v>17</v>
      </c>
      <c r="C301" t="s">
        <v>177</v>
      </c>
      <c r="D301" t="s">
        <v>45</v>
      </c>
      <c r="E301" t="s">
        <v>3706</v>
      </c>
      <c r="F301" t="s">
        <v>46</v>
      </c>
      <c r="G301">
        <v>455</v>
      </c>
    </row>
    <row r="302" spans="1:8">
      <c r="A302">
        <v>301</v>
      </c>
      <c r="B302">
        <v>17</v>
      </c>
      <c r="C302" t="s">
        <v>177</v>
      </c>
      <c r="D302" t="s">
        <v>45</v>
      </c>
      <c r="E302" t="s">
        <v>1280</v>
      </c>
      <c r="F302" t="s">
        <v>63</v>
      </c>
      <c r="G302">
        <v>594</v>
      </c>
    </row>
    <row r="303" spans="1:8">
      <c r="A303">
        <v>302</v>
      </c>
      <c r="B303">
        <v>17</v>
      </c>
      <c r="C303" t="s">
        <v>177</v>
      </c>
      <c r="D303" t="s">
        <v>45</v>
      </c>
      <c r="E303" t="s">
        <v>1280</v>
      </c>
      <c r="F303" t="s">
        <v>46</v>
      </c>
      <c r="G303">
        <v>386</v>
      </c>
    </row>
    <row r="304" spans="1:8">
      <c r="A304">
        <v>303</v>
      </c>
      <c r="B304">
        <v>17</v>
      </c>
      <c r="C304" t="s">
        <v>177</v>
      </c>
      <c r="D304" t="s">
        <v>45</v>
      </c>
      <c r="E304" t="s">
        <v>1281</v>
      </c>
      <c r="F304" t="s">
        <v>63</v>
      </c>
      <c r="G304">
        <v>24</v>
      </c>
    </row>
    <row r="305" spans="1:8">
      <c r="A305">
        <v>304</v>
      </c>
      <c r="B305">
        <v>17</v>
      </c>
      <c r="C305" t="s">
        <v>177</v>
      </c>
      <c r="D305" t="s">
        <v>45</v>
      </c>
      <c r="E305" t="s">
        <v>1281</v>
      </c>
      <c r="F305" t="s">
        <v>46</v>
      </c>
      <c r="G305">
        <v>19</v>
      </c>
    </row>
    <row r="306" spans="1:8">
      <c r="A306">
        <v>305</v>
      </c>
      <c r="B306">
        <v>17</v>
      </c>
      <c r="C306" t="s">
        <v>177</v>
      </c>
      <c r="D306" t="s">
        <v>45</v>
      </c>
      <c r="E306" t="s">
        <v>45</v>
      </c>
      <c r="F306" t="s">
        <v>63</v>
      </c>
      <c r="G306">
        <v>2761</v>
      </c>
    </row>
    <row r="307" spans="1:8">
      <c r="A307">
        <v>306</v>
      </c>
      <c r="B307">
        <v>17</v>
      </c>
      <c r="C307" t="s">
        <v>177</v>
      </c>
      <c r="D307" t="s">
        <v>45</v>
      </c>
      <c r="E307" t="s">
        <v>45</v>
      </c>
      <c r="F307" t="s">
        <v>46</v>
      </c>
      <c r="G307">
        <v>2683</v>
      </c>
    </row>
    <row r="308" spans="1:8">
      <c r="A308">
        <v>307</v>
      </c>
      <c r="B308">
        <v>18</v>
      </c>
      <c r="C308" t="s">
        <v>178</v>
      </c>
      <c r="D308" t="s">
        <v>1413</v>
      </c>
      <c r="E308" t="s">
        <v>3706</v>
      </c>
      <c r="F308" t="s">
        <v>63</v>
      </c>
      <c r="G308">
        <v>1582</v>
      </c>
      <c r="H308">
        <v>8825</v>
      </c>
    </row>
    <row r="309" spans="1:8">
      <c r="A309">
        <v>308</v>
      </c>
      <c r="B309">
        <v>18</v>
      </c>
      <c r="C309" t="s">
        <v>178</v>
      </c>
      <c r="D309" t="s">
        <v>1413</v>
      </c>
      <c r="E309" t="s">
        <v>3706</v>
      </c>
      <c r="F309" t="s">
        <v>46</v>
      </c>
      <c r="G309">
        <v>1567</v>
      </c>
      <c r="H309">
        <v>8825</v>
      </c>
    </row>
    <row r="310" spans="1:8">
      <c r="A310">
        <v>309</v>
      </c>
      <c r="B310">
        <v>18</v>
      </c>
      <c r="C310" t="s">
        <v>178</v>
      </c>
      <c r="D310" t="s">
        <v>1413</v>
      </c>
      <c r="E310" t="s">
        <v>1280</v>
      </c>
      <c r="F310" t="s">
        <v>63</v>
      </c>
      <c r="G310">
        <v>2639</v>
      </c>
      <c r="H310">
        <v>8825</v>
      </c>
    </row>
    <row r="311" spans="1:8">
      <c r="A311">
        <v>310</v>
      </c>
      <c r="B311">
        <v>18</v>
      </c>
      <c r="C311" t="s">
        <v>178</v>
      </c>
      <c r="D311" t="s">
        <v>1413</v>
      </c>
      <c r="E311" t="s">
        <v>1280</v>
      </c>
      <c r="F311" t="s">
        <v>46</v>
      </c>
      <c r="G311">
        <v>2372</v>
      </c>
      <c r="H311">
        <v>8825</v>
      </c>
    </row>
    <row r="312" spans="1:8">
      <c r="A312">
        <v>311</v>
      </c>
      <c r="B312">
        <v>18</v>
      </c>
      <c r="C312" t="s">
        <v>178</v>
      </c>
      <c r="D312" t="s">
        <v>1413</v>
      </c>
      <c r="E312" t="s">
        <v>1281</v>
      </c>
      <c r="F312" t="s">
        <v>63</v>
      </c>
      <c r="G312">
        <v>266</v>
      </c>
      <c r="H312">
        <v>8825</v>
      </c>
    </row>
    <row r="313" spans="1:8">
      <c r="A313">
        <v>312</v>
      </c>
      <c r="B313">
        <v>18</v>
      </c>
      <c r="C313" t="s">
        <v>178</v>
      </c>
      <c r="D313" t="s">
        <v>1413</v>
      </c>
      <c r="E313" t="s">
        <v>1281</v>
      </c>
      <c r="F313" t="s">
        <v>46</v>
      </c>
      <c r="G313">
        <v>371</v>
      </c>
      <c r="H313">
        <v>8825</v>
      </c>
    </row>
    <row r="314" spans="1:8">
      <c r="A314">
        <v>313</v>
      </c>
      <c r="B314">
        <v>18</v>
      </c>
      <c r="C314" t="s">
        <v>178</v>
      </c>
      <c r="D314" t="s">
        <v>1413</v>
      </c>
      <c r="E314" t="s">
        <v>45</v>
      </c>
      <c r="F314" t="s">
        <v>63</v>
      </c>
      <c r="G314">
        <v>19</v>
      </c>
      <c r="H314">
        <v>8825</v>
      </c>
    </row>
    <row r="315" spans="1:8">
      <c r="A315">
        <v>314</v>
      </c>
      <c r="B315">
        <v>18</v>
      </c>
      <c r="C315" t="s">
        <v>178</v>
      </c>
      <c r="D315" t="s">
        <v>1413</v>
      </c>
      <c r="E315" t="s">
        <v>45</v>
      </c>
      <c r="F315" t="s">
        <v>46</v>
      </c>
      <c r="G315">
        <v>9</v>
      </c>
      <c r="H315">
        <v>8825</v>
      </c>
    </row>
    <row r="316" spans="1:8">
      <c r="A316">
        <v>315</v>
      </c>
      <c r="B316">
        <v>18</v>
      </c>
      <c r="C316" t="s">
        <v>178</v>
      </c>
      <c r="D316" t="s">
        <v>3582</v>
      </c>
      <c r="E316" t="s">
        <v>3706</v>
      </c>
      <c r="F316" t="s">
        <v>63</v>
      </c>
      <c r="G316">
        <v>3</v>
      </c>
      <c r="H316">
        <v>21</v>
      </c>
    </row>
    <row r="317" spans="1:8">
      <c r="A317">
        <v>316</v>
      </c>
      <c r="B317">
        <v>18</v>
      </c>
      <c r="C317" t="s">
        <v>178</v>
      </c>
      <c r="D317" t="s">
        <v>3582</v>
      </c>
      <c r="E317" t="s">
        <v>1280</v>
      </c>
      <c r="F317" t="s">
        <v>63</v>
      </c>
      <c r="G317">
        <v>8</v>
      </c>
      <c r="H317">
        <v>21</v>
      </c>
    </row>
    <row r="318" spans="1:8">
      <c r="A318">
        <v>317</v>
      </c>
      <c r="B318">
        <v>18</v>
      </c>
      <c r="C318" t="s">
        <v>178</v>
      </c>
      <c r="D318" t="s">
        <v>3582</v>
      </c>
      <c r="E318" t="s">
        <v>1280</v>
      </c>
      <c r="F318" t="s">
        <v>46</v>
      </c>
      <c r="G318">
        <v>7</v>
      </c>
      <c r="H318">
        <v>21</v>
      </c>
    </row>
    <row r="319" spans="1:8">
      <c r="A319">
        <v>318</v>
      </c>
      <c r="B319">
        <v>18</v>
      </c>
      <c r="C319" t="s">
        <v>178</v>
      </c>
      <c r="D319" t="s">
        <v>3582</v>
      </c>
      <c r="E319" t="s">
        <v>1281</v>
      </c>
      <c r="F319" t="s">
        <v>46</v>
      </c>
      <c r="G319">
        <v>2</v>
      </c>
      <c r="H319">
        <v>21</v>
      </c>
    </row>
    <row r="320" spans="1:8">
      <c r="A320">
        <v>319</v>
      </c>
      <c r="B320">
        <v>18</v>
      </c>
      <c r="C320" t="s">
        <v>178</v>
      </c>
      <c r="D320" t="s">
        <v>3582</v>
      </c>
      <c r="E320" t="s">
        <v>45</v>
      </c>
      <c r="F320" t="s">
        <v>63</v>
      </c>
      <c r="G320">
        <v>1</v>
      </c>
      <c r="H320">
        <v>21</v>
      </c>
    </row>
    <row r="321" spans="1:8">
      <c r="A321">
        <v>320</v>
      </c>
      <c r="B321">
        <v>18</v>
      </c>
      <c r="C321" t="s">
        <v>178</v>
      </c>
      <c r="D321" t="s">
        <v>3583</v>
      </c>
      <c r="E321" t="s">
        <v>3706</v>
      </c>
      <c r="F321" t="s">
        <v>63</v>
      </c>
      <c r="G321">
        <v>2</v>
      </c>
      <c r="H321">
        <v>30</v>
      </c>
    </row>
    <row r="322" spans="1:8">
      <c r="A322">
        <v>321</v>
      </c>
      <c r="B322">
        <v>18</v>
      </c>
      <c r="C322" t="s">
        <v>178</v>
      </c>
      <c r="D322" t="s">
        <v>3583</v>
      </c>
      <c r="E322" t="s">
        <v>3706</v>
      </c>
      <c r="F322" t="s">
        <v>46</v>
      </c>
      <c r="G322">
        <v>1</v>
      </c>
      <c r="H322">
        <v>30</v>
      </c>
    </row>
    <row r="323" spans="1:8">
      <c r="A323">
        <v>322</v>
      </c>
      <c r="B323">
        <v>18</v>
      </c>
      <c r="C323" t="s">
        <v>178</v>
      </c>
      <c r="D323" t="s">
        <v>3583</v>
      </c>
      <c r="E323" t="s">
        <v>1280</v>
      </c>
      <c r="F323" t="s">
        <v>63</v>
      </c>
      <c r="G323">
        <v>14</v>
      </c>
      <c r="H323">
        <v>30</v>
      </c>
    </row>
    <row r="324" spans="1:8">
      <c r="A324">
        <v>323</v>
      </c>
      <c r="B324">
        <v>18</v>
      </c>
      <c r="C324" t="s">
        <v>178</v>
      </c>
      <c r="D324" t="s">
        <v>3583</v>
      </c>
      <c r="E324" t="s">
        <v>1280</v>
      </c>
      <c r="F324" t="s">
        <v>46</v>
      </c>
      <c r="G324">
        <v>13</v>
      </c>
      <c r="H324">
        <v>30</v>
      </c>
    </row>
    <row r="325" spans="1:8">
      <c r="A325">
        <v>324</v>
      </c>
      <c r="B325">
        <v>18</v>
      </c>
      <c r="C325" t="s">
        <v>178</v>
      </c>
      <c r="D325" t="s">
        <v>3584</v>
      </c>
      <c r="E325" t="s">
        <v>3706</v>
      </c>
      <c r="F325" t="s">
        <v>63</v>
      </c>
      <c r="G325">
        <v>2</v>
      </c>
      <c r="H325">
        <v>14</v>
      </c>
    </row>
    <row r="326" spans="1:8">
      <c r="A326">
        <v>325</v>
      </c>
      <c r="B326">
        <v>18</v>
      </c>
      <c r="C326" t="s">
        <v>178</v>
      </c>
      <c r="D326" t="s">
        <v>3584</v>
      </c>
      <c r="E326" t="s">
        <v>1280</v>
      </c>
      <c r="F326" t="s">
        <v>63</v>
      </c>
      <c r="G326">
        <v>9</v>
      </c>
      <c r="H326">
        <v>14</v>
      </c>
    </row>
    <row r="327" spans="1:8">
      <c r="A327">
        <v>326</v>
      </c>
      <c r="B327">
        <v>18</v>
      </c>
      <c r="C327" t="s">
        <v>178</v>
      </c>
      <c r="D327" t="s">
        <v>3584</v>
      </c>
      <c r="E327" t="s">
        <v>1280</v>
      </c>
      <c r="F327" t="s">
        <v>46</v>
      </c>
      <c r="G327">
        <v>3</v>
      </c>
      <c r="H327">
        <v>14</v>
      </c>
    </row>
    <row r="328" spans="1:8">
      <c r="A328">
        <v>327</v>
      </c>
      <c r="B328">
        <v>18</v>
      </c>
      <c r="C328" t="s">
        <v>178</v>
      </c>
      <c r="D328" t="s">
        <v>3585</v>
      </c>
      <c r="E328" t="s">
        <v>3706</v>
      </c>
      <c r="F328" t="s">
        <v>63</v>
      </c>
      <c r="G328">
        <v>614</v>
      </c>
      <c r="H328">
        <v>5043</v>
      </c>
    </row>
    <row r="329" spans="1:8">
      <c r="A329">
        <v>328</v>
      </c>
      <c r="B329">
        <v>18</v>
      </c>
      <c r="C329" t="s">
        <v>178</v>
      </c>
      <c r="D329" t="s">
        <v>3585</v>
      </c>
      <c r="E329" t="s">
        <v>3706</v>
      </c>
      <c r="F329" t="s">
        <v>46</v>
      </c>
      <c r="G329">
        <v>599</v>
      </c>
      <c r="H329">
        <v>5043</v>
      </c>
    </row>
    <row r="330" spans="1:8">
      <c r="A330">
        <v>329</v>
      </c>
      <c r="B330">
        <v>18</v>
      </c>
      <c r="C330" t="s">
        <v>178</v>
      </c>
      <c r="D330" t="s">
        <v>3585</v>
      </c>
      <c r="E330" t="s">
        <v>1280</v>
      </c>
      <c r="F330" t="s">
        <v>63</v>
      </c>
      <c r="G330">
        <v>1930</v>
      </c>
      <c r="H330">
        <v>5043</v>
      </c>
    </row>
    <row r="331" spans="1:8">
      <c r="A331">
        <v>330</v>
      </c>
      <c r="B331">
        <v>18</v>
      </c>
      <c r="C331" t="s">
        <v>178</v>
      </c>
      <c r="D331" t="s">
        <v>3585</v>
      </c>
      <c r="E331" t="s">
        <v>1280</v>
      </c>
      <c r="F331" t="s">
        <v>46</v>
      </c>
      <c r="G331">
        <v>1635</v>
      </c>
      <c r="H331">
        <v>5043</v>
      </c>
    </row>
    <row r="332" spans="1:8">
      <c r="A332">
        <v>331</v>
      </c>
      <c r="B332">
        <v>18</v>
      </c>
      <c r="C332" t="s">
        <v>178</v>
      </c>
      <c r="D332" t="s">
        <v>3585</v>
      </c>
      <c r="E332" t="s">
        <v>1281</v>
      </c>
      <c r="F332" t="s">
        <v>63</v>
      </c>
      <c r="G332">
        <v>140</v>
      </c>
      <c r="H332">
        <v>5043</v>
      </c>
    </row>
    <row r="333" spans="1:8">
      <c r="A333">
        <v>332</v>
      </c>
      <c r="B333">
        <v>18</v>
      </c>
      <c r="C333" t="s">
        <v>178</v>
      </c>
      <c r="D333" t="s">
        <v>3585</v>
      </c>
      <c r="E333" t="s">
        <v>1281</v>
      </c>
      <c r="F333" t="s">
        <v>46</v>
      </c>
      <c r="G333">
        <v>99</v>
      </c>
      <c r="H333">
        <v>5043</v>
      </c>
    </row>
    <row r="334" spans="1:8">
      <c r="A334">
        <v>333</v>
      </c>
      <c r="B334">
        <v>18</v>
      </c>
      <c r="C334" t="s">
        <v>178</v>
      </c>
      <c r="D334" t="s">
        <v>3585</v>
      </c>
      <c r="E334" t="s">
        <v>45</v>
      </c>
      <c r="F334" t="s">
        <v>63</v>
      </c>
      <c r="G334">
        <v>14</v>
      </c>
      <c r="H334">
        <v>5043</v>
      </c>
    </row>
    <row r="335" spans="1:8">
      <c r="A335">
        <v>334</v>
      </c>
      <c r="B335">
        <v>18</v>
      </c>
      <c r="C335" t="s">
        <v>178</v>
      </c>
      <c r="D335" t="s">
        <v>3585</v>
      </c>
      <c r="E335" t="s">
        <v>45</v>
      </c>
      <c r="F335" t="s">
        <v>46</v>
      </c>
      <c r="G335">
        <v>12</v>
      </c>
      <c r="H335">
        <v>5043</v>
      </c>
    </row>
    <row r="336" spans="1:8">
      <c r="A336">
        <v>335</v>
      </c>
      <c r="B336">
        <v>18</v>
      </c>
      <c r="C336" t="s">
        <v>178</v>
      </c>
      <c r="D336" t="s">
        <v>3586</v>
      </c>
      <c r="E336" t="s">
        <v>3706</v>
      </c>
      <c r="F336" t="s">
        <v>63</v>
      </c>
      <c r="G336">
        <v>49021</v>
      </c>
      <c r="H336">
        <v>331975</v>
      </c>
    </row>
    <row r="337" spans="1:8">
      <c r="A337">
        <v>336</v>
      </c>
      <c r="B337">
        <v>18</v>
      </c>
      <c r="C337" t="s">
        <v>178</v>
      </c>
      <c r="D337" t="s">
        <v>3586</v>
      </c>
      <c r="E337" t="s">
        <v>3706</v>
      </c>
      <c r="F337" t="s">
        <v>46</v>
      </c>
      <c r="G337">
        <v>46468</v>
      </c>
      <c r="H337">
        <v>331975</v>
      </c>
    </row>
    <row r="338" spans="1:8">
      <c r="A338">
        <v>337</v>
      </c>
      <c r="B338">
        <v>18</v>
      </c>
      <c r="C338" t="s">
        <v>178</v>
      </c>
      <c r="D338" t="s">
        <v>3586</v>
      </c>
      <c r="E338" t="s">
        <v>1280</v>
      </c>
      <c r="F338" t="s">
        <v>63</v>
      </c>
      <c r="G338">
        <v>108250</v>
      </c>
      <c r="H338">
        <v>331975</v>
      </c>
    </row>
    <row r="339" spans="1:8">
      <c r="A339">
        <v>338</v>
      </c>
      <c r="B339">
        <v>18</v>
      </c>
      <c r="C339" t="s">
        <v>178</v>
      </c>
      <c r="D339" t="s">
        <v>3586</v>
      </c>
      <c r="E339" t="s">
        <v>1280</v>
      </c>
      <c r="F339" t="s">
        <v>46</v>
      </c>
      <c r="G339">
        <v>111354</v>
      </c>
      <c r="H339">
        <v>331975</v>
      </c>
    </row>
    <row r="340" spans="1:8">
      <c r="A340">
        <v>339</v>
      </c>
      <c r="B340">
        <v>18</v>
      </c>
      <c r="C340" t="s">
        <v>178</v>
      </c>
      <c r="D340" t="s">
        <v>3586</v>
      </c>
      <c r="E340" t="s">
        <v>1281</v>
      </c>
      <c r="F340" t="s">
        <v>63</v>
      </c>
      <c r="G340">
        <v>8509</v>
      </c>
      <c r="H340">
        <v>331975</v>
      </c>
    </row>
    <row r="341" spans="1:8">
      <c r="A341">
        <v>340</v>
      </c>
      <c r="B341">
        <v>18</v>
      </c>
      <c r="C341" t="s">
        <v>178</v>
      </c>
      <c r="D341" t="s">
        <v>3586</v>
      </c>
      <c r="E341" t="s">
        <v>1281</v>
      </c>
      <c r="F341" t="s">
        <v>46</v>
      </c>
      <c r="G341">
        <v>7364</v>
      </c>
      <c r="H341">
        <v>331975</v>
      </c>
    </row>
    <row r="342" spans="1:8">
      <c r="A342">
        <v>341</v>
      </c>
      <c r="B342">
        <v>18</v>
      </c>
      <c r="C342" t="s">
        <v>178</v>
      </c>
      <c r="D342" t="s">
        <v>3586</v>
      </c>
      <c r="E342" t="s">
        <v>45</v>
      </c>
      <c r="F342" t="s">
        <v>63</v>
      </c>
      <c r="G342">
        <v>698</v>
      </c>
      <c r="H342">
        <v>331975</v>
      </c>
    </row>
    <row r="343" spans="1:8">
      <c r="A343">
        <v>342</v>
      </c>
      <c r="B343">
        <v>18</v>
      </c>
      <c r="C343" t="s">
        <v>178</v>
      </c>
      <c r="D343" t="s">
        <v>3586</v>
      </c>
      <c r="E343" t="s">
        <v>45</v>
      </c>
      <c r="F343" t="s">
        <v>46</v>
      </c>
      <c r="G343">
        <v>311</v>
      </c>
      <c r="H343">
        <v>331975</v>
      </c>
    </row>
    <row r="344" spans="1:8">
      <c r="A344">
        <v>343</v>
      </c>
      <c r="B344">
        <v>18</v>
      </c>
      <c r="C344" t="s">
        <v>178</v>
      </c>
      <c r="D344" t="s">
        <v>45</v>
      </c>
      <c r="E344" t="s">
        <v>3706</v>
      </c>
      <c r="F344" t="s">
        <v>63</v>
      </c>
      <c r="G344">
        <v>1798</v>
      </c>
    </row>
    <row r="345" spans="1:8">
      <c r="A345">
        <v>344</v>
      </c>
      <c r="B345">
        <v>18</v>
      </c>
      <c r="C345" t="s">
        <v>178</v>
      </c>
      <c r="D345" t="s">
        <v>45</v>
      </c>
      <c r="E345" t="s">
        <v>3706</v>
      </c>
      <c r="F345" t="s">
        <v>46</v>
      </c>
      <c r="G345">
        <v>1701</v>
      </c>
    </row>
    <row r="346" spans="1:8">
      <c r="A346">
        <v>345</v>
      </c>
      <c r="B346">
        <v>18</v>
      </c>
      <c r="C346" t="s">
        <v>178</v>
      </c>
      <c r="D346" t="s">
        <v>45</v>
      </c>
      <c r="E346" t="s">
        <v>1280</v>
      </c>
      <c r="F346" t="s">
        <v>63</v>
      </c>
      <c r="G346">
        <v>2279</v>
      </c>
    </row>
    <row r="347" spans="1:8">
      <c r="A347">
        <v>346</v>
      </c>
      <c r="B347">
        <v>18</v>
      </c>
      <c r="C347" t="s">
        <v>178</v>
      </c>
      <c r="D347" t="s">
        <v>45</v>
      </c>
      <c r="E347" t="s">
        <v>1280</v>
      </c>
      <c r="F347" t="s">
        <v>46</v>
      </c>
      <c r="G347">
        <v>1891</v>
      </c>
    </row>
    <row r="348" spans="1:8">
      <c r="A348">
        <v>347</v>
      </c>
      <c r="B348">
        <v>18</v>
      </c>
      <c r="C348" t="s">
        <v>178</v>
      </c>
      <c r="D348" t="s">
        <v>45</v>
      </c>
      <c r="E348" t="s">
        <v>1281</v>
      </c>
      <c r="F348" t="s">
        <v>63</v>
      </c>
      <c r="G348">
        <v>282</v>
      </c>
    </row>
    <row r="349" spans="1:8">
      <c r="A349">
        <v>348</v>
      </c>
      <c r="B349">
        <v>18</v>
      </c>
      <c r="C349" t="s">
        <v>178</v>
      </c>
      <c r="D349" t="s">
        <v>45</v>
      </c>
      <c r="E349" t="s">
        <v>1281</v>
      </c>
      <c r="F349" t="s">
        <v>46</v>
      </c>
      <c r="G349">
        <v>175</v>
      </c>
    </row>
    <row r="350" spans="1:8">
      <c r="A350">
        <v>349</v>
      </c>
      <c r="B350">
        <v>18</v>
      </c>
      <c r="C350" t="s">
        <v>178</v>
      </c>
      <c r="D350" t="s">
        <v>45</v>
      </c>
      <c r="E350" t="s">
        <v>45</v>
      </c>
      <c r="F350" t="s">
        <v>63</v>
      </c>
      <c r="G350">
        <v>4298</v>
      </c>
    </row>
    <row r="351" spans="1:8">
      <c r="A351">
        <v>350</v>
      </c>
      <c r="B351">
        <v>18</v>
      </c>
      <c r="C351" t="s">
        <v>178</v>
      </c>
      <c r="D351" t="s">
        <v>45</v>
      </c>
      <c r="E351" t="s">
        <v>45</v>
      </c>
      <c r="F351" t="s">
        <v>46</v>
      </c>
      <c r="G351">
        <v>1270</v>
      </c>
    </row>
    <row r="352" spans="1:8">
      <c r="A352">
        <v>351</v>
      </c>
      <c r="B352">
        <v>19</v>
      </c>
      <c r="C352" t="s">
        <v>179</v>
      </c>
      <c r="D352" t="s">
        <v>1413</v>
      </c>
      <c r="E352" t="s">
        <v>3706</v>
      </c>
      <c r="F352" t="s">
        <v>63</v>
      </c>
      <c r="G352">
        <v>47975</v>
      </c>
      <c r="H352">
        <v>308455</v>
      </c>
    </row>
    <row r="353" spans="1:8">
      <c r="A353">
        <v>352</v>
      </c>
      <c r="B353">
        <v>19</v>
      </c>
      <c r="C353" t="s">
        <v>179</v>
      </c>
      <c r="D353" t="s">
        <v>1413</v>
      </c>
      <c r="E353" t="s">
        <v>3706</v>
      </c>
      <c r="F353" t="s">
        <v>46</v>
      </c>
      <c r="G353">
        <v>46270</v>
      </c>
      <c r="H353">
        <v>308455</v>
      </c>
    </row>
    <row r="354" spans="1:8">
      <c r="A354">
        <v>353</v>
      </c>
      <c r="B354">
        <v>19</v>
      </c>
      <c r="C354" t="s">
        <v>179</v>
      </c>
      <c r="D354" t="s">
        <v>1413</v>
      </c>
      <c r="E354" t="s">
        <v>1280</v>
      </c>
      <c r="F354" t="s">
        <v>63</v>
      </c>
      <c r="G354">
        <v>98942</v>
      </c>
      <c r="H354">
        <v>308455</v>
      </c>
    </row>
    <row r="355" spans="1:8">
      <c r="A355">
        <v>354</v>
      </c>
      <c r="B355">
        <v>19</v>
      </c>
      <c r="C355" t="s">
        <v>179</v>
      </c>
      <c r="D355" t="s">
        <v>1413</v>
      </c>
      <c r="E355" t="s">
        <v>1280</v>
      </c>
      <c r="F355" t="s">
        <v>46</v>
      </c>
      <c r="G355">
        <v>93461</v>
      </c>
      <c r="H355">
        <v>308455</v>
      </c>
    </row>
    <row r="356" spans="1:8">
      <c r="A356">
        <v>355</v>
      </c>
      <c r="B356">
        <v>19</v>
      </c>
      <c r="C356" t="s">
        <v>179</v>
      </c>
      <c r="D356" t="s">
        <v>1413</v>
      </c>
      <c r="E356" t="s">
        <v>1281</v>
      </c>
      <c r="F356" t="s">
        <v>63</v>
      </c>
      <c r="G356">
        <v>7927</v>
      </c>
      <c r="H356">
        <v>308455</v>
      </c>
    </row>
    <row r="357" spans="1:8">
      <c r="A357">
        <v>356</v>
      </c>
      <c r="B357">
        <v>19</v>
      </c>
      <c r="C357" t="s">
        <v>179</v>
      </c>
      <c r="D357" t="s">
        <v>1413</v>
      </c>
      <c r="E357" t="s">
        <v>1281</v>
      </c>
      <c r="F357" t="s">
        <v>46</v>
      </c>
      <c r="G357">
        <v>13443</v>
      </c>
      <c r="H357">
        <v>308455</v>
      </c>
    </row>
    <row r="358" spans="1:8">
      <c r="A358">
        <v>357</v>
      </c>
      <c r="B358">
        <v>19</v>
      </c>
      <c r="C358" t="s">
        <v>179</v>
      </c>
      <c r="D358" t="s">
        <v>1413</v>
      </c>
      <c r="E358" t="s">
        <v>45</v>
      </c>
      <c r="F358" t="s">
        <v>63</v>
      </c>
      <c r="G358">
        <v>271</v>
      </c>
      <c r="H358">
        <v>308455</v>
      </c>
    </row>
    <row r="359" spans="1:8">
      <c r="A359">
        <v>358</v>
      </c>
      <c r="B359">
        <v>19</v>
      </c>
      <c r="C359" t="s">
        <v>179</v>
      </c>
      <c r="D359" t="s">
        <v>1413</v>
      </c>
      <c r="E359" t="s">
        <v>45</v>
      </c>
      <c r="F359" t="s">
        <v>46</v>
      </c>
      <c r="G359">
        <v>166</v>
      </c>
      <c r="H359">
        <v>308455</v>
      </c>
    </row>
    <row r="360" spans="1:8">
      <c r="A360">
        <v>359</v>
      </c>
      <c r="B360">
        <v>19</v>
      </c>
      <c r="C360" t="s">
        <v>179</v>
      </c>
      <c r="D360" t="s">
        <v>3582</v>
      </c>
      <c r="E360" t="s">
        <v>3706</v>
      </c>
      <c r="F360" t="s">
        <v>63</v>
      </c>
      <c r="G360">
        <v>3</v>
      </c>
      <c r="H360">
        <v>39</v>
      </c>
    </row>
    <row r="361" spans="1:8">
      <c r="A361">
        <v>360</v>
      </c>
      <c r="B361">
        <v>19</v>
      </c>
      <c r="C361" t="s">
        <v>179</v>
      </c>
      <c r="D361" t="s">
        <v>3582</v>
      </c>
      <c r="E361" t="s">
        <v>3706</v>
      </c>
      <c r="F361" t="s">
        <v>46</v>
      </c>
      <c r="G361">
        <v>4</v>
      </c>
      <c r="H361">
        <v>39</v>
      </c>
    </row>
    <row r="362" spans="1:8">
      <c r="A362">
        <v>361</v>
      </c>
      <c r="B362">
        <v>19</v>
      </c>
      <c r="C362" t="s">
        <v>179</v>
      </c>
      <c r="D362" t="s">
        <v>3582</v>
      </c>
      <c r="E362" t="s">
        <v>1280</v>
      </c>
      <c r="F362" t="s">
        <v>63</v>
      </c>
      <c r="G362">
        <v>13</v>
      </c>
      <c r="H362">
        <v>39</v>
      </c>
    </row>
    <row r="363" spans="1:8">
      <c r="A363">
        <v>362</v>
      </c>
      <c r="B363">
        <v>19</v>
      </c>
      <c r="C363" t="s">
        <v>179</v>
      </c>
      <c r="D363" t="s">
        <v>3582</v>
      </c>
      <c r="E363" t="s">
        <v>1280</v>
      </c>
      <c r="F363" t="s">
        <v>46</v>
      </c>
      <c r="G363">
        <v>13</v>
      </c>
      <c r="H363">
        <v>39</v>
      </c>
    </row>
    <row r="364" spans="1:8">
      <c r="A364">
        <v>363</v>
      </c>
      <c r="B364">
        <v>19</v>
      </c>
      <c r="C364" t="s">
        <v>179</v>
      </c>
      <c r="D364" t="s">
        <v>3582</v>
      </c>
      <c r="E364" t="s">
        <v>1281</v>
      </c>
      <c r="F364" t="s">
        <v>63</v>
      </c>
      <c r="G364">
        <v>1</v>
      </c>
      <c r="H364">
        <v>39</v>
      </c>
    </row>
    <row r="365" spans="1:8">
      <c r="A365">
        <v>364</v>
      </c>
      <c r="B365">
        <v>19</v>
      </c>
      <c r="C365" t="s">
        <v>179</v>
      </c>
      <c r="D365" t="s">
        <v>3582</v>
      </c>
      <c r="E365" t="s">
        <v>1281</v>
      </c>
      <c r="F365" t="s">
        <v>46</v>
      </c>
      <c r="G365">
        <v>3</v>
      </c>
      <c r="H365">
        <v>39</v>
      </c>
    </row>
    <row r="366" spans="1:8">
      <c r="A366">
        <v>365</v>
      </c>
      <c r="B366">
        <v>19</v>
      </c>
      <c r="C366" t="s">
        <v>179</v>
      </c>
      <c r="D366" t="s">
        <v>3582</v>
      </c>
      <c r="E366" t="s">
        <v>45</v>
      </c>
      <c r="F366" t="s">
        <v>63</v>
      </c>
      <c r="G366">
        <v>1</v>
      </c>
      <c r="H366">
        <v>39</v>
      </c>
    </row>
    <row r="367" spans="1:8">
      <c r="A367">
        <v>366</v>
      </c>
      <c r="B367">
        <v>19</v>
      </c>
      <c r="C367" t="s">
        <v>179</v>
      </c>
      <c r="D367" t="s">
        <v>3582</v>
      </c>
      <c r="E367" t="s">
        <v>45</v>
      </c>
      <c r="F367" t="s">
        <v>46</v>
      </c>
      <c r="G367">
        <v>1</v>
      </c>
      <c r="H367">
        <v>39</v>
      </c>
    </row>
    <row r="368" spans="1:8">
      <c r="A368">
        <v>367</v>
      </c>
      <c r="B368">
        <v>19</v>
      </c>
      <c r="C368" t="s">
        <v>179</v>
      </c>
      <c r="D368" t="s">
        <v>3583</v>
      </c>
      <c r="E368" t="s">
        <v>3706</v>
      </c>
      <c r="F368" t="s">
        <v>63</v>
      </c>
      <c r="G368">
        <v>10</v>
      </c>
      <c r="H368">
        <v>93</v>
      </c>
    </row>
    <row r="369" spans="1:8">
      <c r="A369">
        <v>368</v>
      </c>
      <c r="B369">
        <v>19</v>
      </c>
      <c r="C369" t="s">
        <v>179</v>
      </c>
      <c r="D369" t="s">
        <v>3583</v>
      </c>
      <c r="E369" t="s">
        <v>3706</v>
      </c>
      <c r="F369" t="s">
        <v>46</v>
      </c>
      <c r="G369">
        <v>11</v>
      </c>
      <c r="H369">
        <v>93</v>
      </c>
    </row>
    <row r="370" spans="1:8">
      <c r="A370">
        <v>369</v>
      </c>
      <c r="B370">
        <v>19</v>
      </c>
      <c r="C370" t="s">
        <v>179</v>
      </c>
      <c r="D370" t="s">
        <v>3583</v>
      </c>
      <c r="E370" t="s">
        <v>1280</v>
      </c>
      <c r="F370" t="s">
        <v>63</v>
      </c>
      <c r="G370">
        <v>33</v>
      </c>
      <c r="H370">
        <v>93</v>
      </c>
    </row>
    <row r="371" spans="1:8">
      <c r="A371">
        <v>370</v>
      </c>
      <c r="B371">
        <v>19</v>
      </c>
      <c r="C371" t="s">
        <v>179</v>
      </c>
      <c r="D371" t="s">
        <v>3583</v>
      </c>
      <c r="E371" t="s">
        <v>1280</v>
      </c>
      <c r="F371" t="s">
        <v>46</v>
      </c>
      <c r="G371">
        <v>34</v>
      </c>
      <c r="H371">
        <v>93</v>
      </c>
    </row>
    <row r="372" spans="1:8">
      <c r="A372">
        <v>371</v>
      </c>
      <c r="B372">
        <v>19</v>
      </c>
      <c r="C372" t="s">
        <v>179</v>
      </c>
      <c r="D372" t="s">
        <v>3583</v>
      </c>
      <c r="E372" t="s">
        <v>1281</v>
      </c>
      <c r="F372" t="s">
        <v>63</v>
      </c>
      <c r="G372">
        <v>3</v>
      </c>
      <c r="H372">
        <v>93</v>
      </c>
    </row>
    <row r="373" spans="1:8">
      <c r="A373">
        <v>372</v>
      </c>
      <c r="B373">
        <v>19</v>
      </c>
      <c r="C373" t="s">
        <v>179</v>
      </c>
      <c r="D373" t="s">
        <v>3583</v>
      </c>
      <c r="E373" t="s">
        <v>1281</v>
      </c>
      <c r="F373" t="s">
        <v>46</v>
      </c>
      <c r="G373">
        <v>1</v>
      </c>
      <c r="H373">
        <v>93</v>
      </c>
    </row>
    <row r="374" spans="1:8">
      <c r="A374">
        <v>373</v>
      </c>
      <c r="B374">
        <v>19</v>
      </c>
      <c r="C374" t="s">
        <v>179</v>
      </c>
      <c r="D374" t="s">
        <v>3583</v>
      </c>
      <c r="E374" t="s">
        <v>45</v>
      </c>
      <c r="F374" t="s">
        <v>46</v>
      </c>
      <c r="G374">
        <v>1</v>
      </c>
      <c r="H374">
        <v>93</v>
      </c>
    </row>
    <row r="375" spans="1:8">
      <c r="A375">
        <v>374</v>
      </c>
      <c r="B375">
        <v>19</v>
      </c>
      <c r="C375" t="s">
        <v>179</v>
      </c>
      <c r="D375" t="s">
        <v>3584</v>
      </c>
      <c r="E375" t="s">
        <v>3706</v>
      </c>
      <c r="F375" t="s">
        <v>63</v>
      </c>
      <c r="G375">
        <v>5</v>
      </c>
      <c r="H375">
        <v>86</v>
      </c>
    </row>
    <row r="376" spans="1:8">
      <c r="A376">
        <v>375</v>
      </c>
      <c r="B376">
        <v>19</v>
      </c>
      <c r="C376" t="s">
        <v>179</v>
      </c>
      <c r="D376" t="s">
        <v>3584</v>
      </c>
      <c r="E376" t="s">
        <v>3706</v>
      </c>
      <c r="F376" t="s">
        <v>46</v>
      </c>
      <c r="G376">
        <v>7</v>
      </c>
      <c r="H376">
        <v>86</v>
      </c>
    </row>
    <row r="377" spans="1:8">
      <c r="A377">
        <v>376</v>
      </c>
      <c r="B377">
        <v>19</v>
      </c>
      <c r="C377" t="s">
        <v>179</v>
      </c>
      <c r="D377" t="s">
        <v>3584</v>
      </c>
      <c r="E377" t="s">
        <v>1280</v>
      </c>
      <c r="F377" t="s">
        <v>63</v>
      </c>
      <c r="G377">
        <v>32</v>
      </c>
      <c r="H377">
        <v>86</v>
      </c>
    </row>
    <row r="378" spans="1:8">
      <c r="A378">
        <v>377</v>
      </c>
      <c r="B378">
        <v>19</v>
      </c>
      <c r="C378" t="s">
        <v>179</v>
      </c>
      <c r="D378" t="s">
        <v>3584</v>
      </c>
      <c r="E378" t="s">
        <v>1280</v>
      </c>
      <c r="F378" t="s">
        <v>46</v>
      </c>
      <c r="G378">
        <v>33</v>
      </c>
      <c r="H378">
        <v>86</v>
      </c>
    </row>
    <row r="379" spans="1:8">
      <c r="A379">
        <v>378</v>
      </c>
      <c r="B379">
        <v>19</v>
      </c>
      <c r="C379" t="s">
        <v>179</v>
      </c>
      <c r="D379" t="s">
        <v>3584</v>
      </c>
      <c r="E379" t="s">
        <v>1281</v>
      </c>
      <c r="F379" t="s">
        <v>63</v>
      </c>
      <c r="G379">
        <v>5</v>
      </c>
      <c r="H379">
        <v>86</v>
      </c>
    </row>
    <row r="380" spans="1:8">
      <c r="A380">
        <v>379</v>
      </c>
      <c r="B380">
        <v>19</v>
      </c>
      <c r="C380" t="s">
        <v>179</v>
      </c>
      <c r="D380" t="s">
        <v>3584</v>
      </c>
      <c r="E380" t="s">
        <v>1281</v>
      </c>
      <c r="F380" t="s">
        <v>46</v>
      </c>
      <c r="G380">
        <v>2</v>
      </c>
      <c r="H380">
        <v>86</v>
      </c>
    </row>
    <row r="381" spans="1:8">
      <c r="A381">
        <v>380</v>
      </c>
      <c r="B381">
        <v>19</v>
      </c>
      <c r="C381" t="s">
        <v>179</v>
      </c>
      <c r="D381" t="s">
        <v>3584</v>
      </c>
      <c r="E381" t="s">
        <v>45</v>
      </c>
      <c r="F381" t="s">
        <v>63</v>
      </c>
      <c r="G381">
        <v>2</v>
      </c>
      <c r="H381">
        <v>86</v>
      </c>
    </row>
    <row r="382" spans="1:8">
      <c r="A382">
        <v>381</v>
      </c>
      <c r="B382">
        <v>19</v>
      </c>
      <c r="C382" t="s">
        <v>179</v>
      </c>
      <c r="D382" t="s">
        <v>3585</v>
      </c>
      <c r="E382" t="s">
        <v>3706</v>
      </c>
      <c r="F382" t="s">
        <v>63</v>
      </c>
      <c r="G382">
        <v>32968</v>
      </c>
      <c r="H382">
        <v>245183</v>
      </c>
    </row>
    <row r="383" spans="1:8">
      <c r="A383">
        <v>382</v>
      </c>
      <c r="B383">
        <v>19</v>
      </c>
      <c r="C383" t="s">
        <v>179</v>
      </c>
      <c r="D383" t="s">
        <v>3585</v>
      </c>
      <c r="E383" t="s">
        <v>3706</v>
      </c>
      <c r="F383" t="s">
        <v>46</v>
      </c>
      <c r="G383">
        <v>31536</v>
      </c>
      <c r="H383">
        <v>245183</v>
      </c>
    </row>
    <row r="384" spans="1:8">
      <c r="A384">
        <v>383</v>
      </c>
      <c r="B384">
        <v>19</v>
      </c>
      <c r="C384" t="s">
        <v>179</v>
      </c>
      <c r="D384" t="s">
        <v>3585</v>
      </c>
      <c r="E384" t="s">
        <v>1280</v>
      </c>
      <c r="F384" t="s">
        <v>63</v>
      </c>
      <c r="G384">
        <v>78695</v>
      </c>
      <c r="H384">
        <v>245183</v>
      </c>
    </row>
    <row r="385" spans="1:8">
      <c r="A385">
        <v>384</v>
      </c>
      <c r="B385">
        <v>19</v>
      </c>
      <c r="C385" t="s">
        <v>179</v>
      </c>
      <c r="D385" t="s">
        <v>3585</v>
      </c>
      <c r="E385" t="s">
        <v>1280</v>
      </c>
      <c r="F385" t="s">
        <v>46</v>
      </c>
      <c r="G385">
        <v>87705</v>
      </c>
      <c r="H385">
        <v>245183</v>
      </c>
    </row>
    <row r="386" spans="1:8">
      <c r="A386">
        <v>385</v>
      </c>
      <c r="B386">
        <v>19</v>
      </c>
      <c r="C386" t="s">
        <v>179</v>
      </c>
      <c r="D386" t="s">
        <v>3585</v>
      </c>
      <c r="E386" t="s">
        <v>1281</v>
      </c>
      <c r="F386" t="s">
        <v>63</v>
      </c>
      <c r="G386">
        <v>6268</v>
      </c>
      <c r="H386">
        <v>245183</v>
      </c>
    </row>
    <row r="387" spans="1:8">
      <c r="A387">
        <v>386</v>
      </c>
      <c r="B387">
        <v>19</v>
      </c>
      <c r="C387" t="s">
        <v>179</v>
      </c>
      <c r="D387" t="s">
        <v>3585</v>
      </c>
      <c r="E387" t="s">
        <v>1281</v>
      </c>
      <c r="F387" t="s">
        <v>46</v>
      </c>
      <c r="G387">
        <v>7547</v>
      </c>
      <c r="H387">
        <v>245183</v>
      </c>
    </row>
    <row r="388" spans="1:8">
      <c r="A388">
        <v>387</v>
      </c>
      <c r="B388">
        <v>19</v>
      </c>
      <c r="C388" t="s">
        <v>179</v>
      </c>
      <c r="D388" t="s">
        <v>3585</v>
      </c>
      <c r="E388" t="s">
        <v>45</v>
      </c>
      <c r="F388" t="s">
        <v>63</v>
      </c>
      <c r="G388">
        <v>242</v>
      </c>
      <c r="H388">
        <v>245183</v>
      </c>
    </row>
    <row r="389" spans="1:8">
      <c r="A389">
        <v>388</v>
      </c>
      <c r="B389">
        <v>19</v>
      </c>
      <c r="C389" t="s">
        <v>179</v>
      </c>
      <c r="D389" t="s">
        <v>3585</v>
      </c>
      <c r="E389" t="s">
        <v>45</v>
      </c>
      <c r="F389" t="s">
        <v>46</v>
      </c>
      <c r="G389">
        <v>222</v>
      </c>
      <c r="H389">
        <v>245183</v>
      </c>
    </row>
    <row r="390" spans="1:8">
      <c r="A390">
        <v>389</v>
      </c>
      <c r="B390">
        <v>19</v>
      </c>
      <c r="C390" t="s">
        <v>179</v>
      </c>
      <c r="D390" t="s">
        <v>3586</v>
      </c>
      <c r="E390" t="s">
        <v>3706</v>
      </c>
      <c r="F390" t="s">
        <v>63</v>
      </c>
      <c r="G390">
        <v>74845</v>
      </c>
      <c r="H390">
        <v>677308</v>
      </c>
    </row>
    <row r="391" spans="1:8">
      <c r="A391">
        <v>390</v>
      </c>
      <c r="B391">
        <v>19</v>
      </c>
      <c r="C391" t="s">
        <v>179</v>
      </c>
      <c r="D391" t="s">
        <v>3586</v>
      </c>
      <c r="E391" t="s">
        <v>3706</v>
      </c>
      <c r="F391" t="s">
        <v>46</v>
      </c>
      <c r="G391">
        <v>71659</v>
      </c>
      <c r="H391">
        <v>677308</v>
      </c>
    </row>
    <row r="392" spans="1:8">
      <c r="A392">
        <v>391</v>
      </c>
      <c r="B392">
        <v>19</v>
      </c>
      <c r="C392" t="s">
        <v>179</v>
      </c>
      <c r="D392" t="s">
        <v>3586</v>
      </c>
      <c r="E392" t="s">
        <v>1280</v>
      </c>
      <c r="F392" t="s">
        <v>63</v>
      </c>
      <c r="G392">
        <v>244888</v>
      </c>
      <c r="H392">
        <v>677308</v>
      </c>
    </row>
    <row r="393" spans="1:8">
      <c r="A393">
        <v>392</v>
      </c>
      <c r="B393">
        <v>19</v>
      </c>
      <c r="C393" t="s">
        <v>179</v>
      </c>
      <c r="D393" t="s">
        <v>3586</v>
      </c>
      <c r="E393" t="s">
        <v>1280</v>
      </c>
      <c r="F393" t="s">
        <v>46</v>
      </c>
      <c r="G393">
        <v>250505</v>
      </c>
      <c r="H393">
        <v>677308</v>
      </c>
    </row>
    <row r="394" spans="1:8">
      <c r="A394">
        <v>393</v>
      </c>
      <c r="B394">
        <v>19</v>
      </c>
      <c r="C394" t="s">
        <v>179</v>
      </c>
      <c r="D394" t="s">
        <v>3586</v>
      </c>
      <c r="E394" t="s">
        <v>1281</v>
      </c>
      <c r="F394" t="s">
        <v>63</v>
      </c>
      <c r="G394">
        <v>14963</v>
      </c>
      <c r="H394">
        <v>677308</v>
      </c>
    </row>
    <row r="395" spans="1:8">
      <c r="A395">
        <v>394</v>
      </c>
      <c r="B395">
        <v>19</v>
      </c>
      <c r="C395" t="s">
        <v>179</v>
      </c>
      <c r="D395" t="s">
        <v>3586</v>
      </c>
      <c r="E395" t="s">
        <v>1281</v>
      </c>
      <c r="F395" t="s">
        <v>46</v>
      </c>
      <c r="G395">
        <v>19308</v>
      </c>
      <c r="H395">
        <v>677308</v>
      </c>
    </row>
    <row r="396" spans="1:8">
      <c r="A396">
        <v>395</v>
      </c>
      <c r="B396">
        <v>19</v>
      </c>
      <c r="C396" t="s">
        <v>179</v>
      </c>
      <c r="D396" t="s">
        <v>3586</v>
      </c>
      <c r="E396" t="s">
        <v>45</v>
      </c>
      <c r="F396" t="s">
        <v>63</v>
      </c>
      <c r="G396">
        <v>794</v>
      </c>
      <c r="H396">
        <v>677308</v>
      </c>
    </row>
    <row r="397" spans="1:8">
      <c r="A397">
        <v>396</v>
      </c>
      <c r="B397">
        <v>19</v>
      </c>
      <c r="C397" t="s">
        <v>179</v>
      </c>
      <c r="D397" t="s">
        <v>3586</v>
      </c>
      <c r="E397" t="s">
        <v>45</v>
      </c>
      <c r="F397" t="s">
        <v>46</v>
      </c>
      <c r="G397">
        <v>346</v>
      </c>
      <c r="H397">
        <v>677308</v>
      </c>
    </row>
    <row r="398" spans="1:8">
      <c r="A398">
        <v>397</v>
      </c>
      <c r="B398">
        <v>19</v>
      </c>
      <c r="C398" t="s">
        <v>179</v>
      </c>
      <c r="D398" t="s">
        <v>45</v>
      </c>
      <c r="E398" t="s">
        <v>3706</v>
      </c>
      <c r="F398" t="s">
        <v>63</v>
      </c>
      <c r="G398">
        <v>1289</v>
      </c>
    </row>
    <row r="399" spans="1:8">
      <c r="A399">
        <v>398</v>
      </c>
      <c r="B399">
        <v>19</v>
      </c>
      <c r="C399" t="s">
        <v>179</v>
      </c>
      <c r="D399" t="s">
        <v>45</v>
      </c>
      <c r="E399" t="s">
        <v>3706</v>
      </c>
      <c r="F399" t="s">
        <v>46</v>
      </c>
      <c r="G399">
        <v>1105</v>
      </c>
    </row>
    <row r="400" spans="1:8">
      <c r="A400">
        <v>399</v>
      </c>
      <c r="B400">
        <v>19</v>
      </c>
      <c r="C400" t="s">
        <v>179</v>
      </c>
      <c r="D400" t="s">
        <v>45</v>
      </c>
      <c r="E400" t="s">
        <v>1280</v>
      </c>
      <c r="F400" t="s">
        <v>63</v>
      </c>
      <c r="G400">
        <v>741</v>
      </c>
    </row>
    <row r="401" spans="1:8">
      <c r="A401">
        <v>400</v>
      </c>
      <c r="B401">
        <v>19</v>
      </c>
      <c r="C401" t="s">
        <v>179</v>
      </c>
      <c r="D401" t="s">
        <v>45</v>
      </c>
      <c r="E401" t="s">
        <v>1280</v>
      </c>
      <c r="F401" t="s">
        <v>46</v>
      </c>
      <c r="G401">
        <v>745</v>
      </c>
    </row>
    <row r="402" spans="1:8">
      <c r="A402">
        <v>401</v>
      </c>
      <c r="B402">
        <v>19</v>
      </c>
      <c r="C402" t="s">
        <v>179</v>
      </c>
      <c r="D402" t="s">
        <v>45</v>
      </c>
      <c r="E402" t="s">
        <v>1281</v>
      </c>
      <c r="F402" t="s">
        <v>63</v>
      </c>
      <c r="G402">
        <v>109</v>
      </c>
    </row>
    <row r="403" spans="1:8">
      <c r="A403">
        <v>402</v>
      </c>
      <c r="B403">
        <v>19</v>
      </c>
      <c r="C403" t="s">
        <v>179</v>
      </c>
      <c r="D403" t="s">
        <v>45</v>
      </c>
      <c r="E403" t="s">
        <v>1281</v>
      </c>
      <c r="F403" t="s">
        <v>46</v>
      </c>
      <c r="G403">
        <v>112</v>
      </c>
    </row>
    <row r="404" spans="1:8">
      <c r="A404">
        <v>403</v>
      </c>
      <c r="B404">
        <v>19</v>
      </c>
      <c r="C404" t="s">
        <v>179</v>
      </c>
      <c r="D404" t="s">
        <v>45</v>
      </c>
      <c r="E404" t="s">
        <v>45</v>
      </c>
      <c r="F404" t="s">
        <v>63</v>
      </c>
      <c r="G404">
        <v>4808</v>
      </c>
    </row>
    <row r="405" spans="1:8">
      <c r="A405">
        <v>404</v>
      </c>
      <c r="B405">
        <v>19</v>
      </c>
      <c r="C405" t="s">
        <v>179</v>
      </c>
      <c r="D405" t="s">
        <v>45</v>
      </c>
      <c r="E405" t="s">
        <v>45</v>
      </c>
      <c r="F405" t="s">
        <v>46</v>
      </c>
      <c r="G405">
        <v>3430</v>
      </c>
    </row>
    <row r="406" spans="1:8">
      <c r="A406">
        <v>405</v>
      </c>
      <c r="B406">
        <v>20</v>
      </c>
      <c r="C406" t="s">
        <v>180</v>
      </c>
      <c r="D406" t="s">
        <v>1413</v>
      </c>
      <c r="E406" t="s">
        <v>3706</v>
      </c>
      <c r="F406" t="s">
        <v>63</v>
      </c>
      <c r="G406">
        <v>10127</v>
      </c>
      <c r="H406">
        <v>51233</v>
      </c>
    </row>
    <row r="407" spans="1:8">
      <c r="A407">
        <v>406</v>
      </c>
      <c r="B407">
        <v>20</v>
      </c>
      <c r="C407" t="s">
        <v>180</v>
      </c>
      <c r="D407" t="s">
        <v>1413</v>
      </c>
      <c r="E407" t="s">
        <v>3706</v>
      </c>
      <c r="F407" t="s">
        <v>46</v>
      </c>
      <c r="G407">
        <v>9735</v>
      </c>
      <c r="H407">
        <v>51233</v>
      </c>
    </row>
    <row r="408" spans="1:8">
      <c r="A408">
        <v>407</v>
      </c>
      <c r="B408">
        <v>20</v>
      </c>
      <c r="C408" t="s">
        <v>180</v>
      </c>
      <c r="D408" t="s">
        <v>1413</v>
      </c>
      <c r="E408" t="s">
        <v>1280</v>
      </c>
      <c r="F408" t="s">
        <v>63</v>
      </c>
      <c r="G408">
        <v>12602</v>
      </c>
      <c r="H408">
        <v>51233</v>
      </c>
    </row>
    <row r="409" spans="1:8">
      <c r="A409">
        <v>408</v>
      </c>
      <c r="B409">
        <v>20</v>
      </c>
      <c r="C409" t="s">
        <v>180</v>
      </c>
      <c r="D409" t="s">
        <v>1413</v>
      </c>
      <c r="E409" t="s">
        <v>1280</v>
      </c>
      <c r="F409" t="s">
        <v>46</v>
      </c>
      <c r="G409">
        <v>12250</v>
      </c>
      <c r="H409">
        <v>51233</v>
      </c>
    </row>
    <row r="410" spans="1:8">
      <c r="A410">
        <v>409</v>
      </c>
      <c r="B410">
        <v>20</v>
      </c>
      <c r="C410" t="s">
        <v>180</v>
      </c>
      <c r="D410" t="s">
        <v>1413</v>
      </c>
      <c r="E410" t="s">
        <v>1281</v>
      </c>
      <c r="F410" t="s">
        <v>63</v>
      </c>
      <c r="G410">
        <v>2667</v>
      </c>
      <c r="H410">
        <v>51233</v>
      </c>
    </row>
    <row r="411" spans="1:8">
      <c r="A411">
        <v>410</v>
      </c>
      <c r="B411">
        <v>20</v>
      </c>
      <c r="C411" t="s">
        <v>180</v>
      </c>
      <c r="D411" t="s">
        <v>1413</v>
      </c>
      <c r="E411" t="s">
        <v>1281</v>
      </c>
      <c r="F411" t="s">
        <v>46</v>
      </c>
      <c r="G411">
        <v>3630</v>
      </c>
      <c r="H411">
        <v>51233</v>
      </c>
    </row>
    <row r="412" spans="1:8">
      <c r="A412">
        <v>411</v>
      </c>
      <c r="B412">
        <v>20</v>
      </c>
      <c r="C412" t="s">
        <v>180</v>
      </c>
      <c r="D412" t="s">
        <v>1413</v>
      </c>
      <c r="E412" t="s">
        <v>45</v>
      </c>
      <c r="F412" t="s">
        <v>63</v>
      </c>
      <c r="G412">
        <v>122</v>
      </c>
      <c r="H412">
        <v>51233</v>
      </c>
    </row>
    <row r="413" spans="1:8">
      <c r="A413">
        <v>412</v>
      </c>
      <c r="B413">
        <v>20</v>
      </c>
      <c r="C413" t="s">
        <v>180</v>
      </c>
      <c r="D413" t="s">
        <v>1413</v>
      </c>
      <c r="E413" t="s">
        <v>45</v>
      </c>
      <c r="F413" t="s">
        <v>46</v>
      </c>
      <c r="G413">
        <v>100</v>
      </c>
      <c r="H413">
        <v>51233</v>
      </c>
    </row>
    <row r="414" spans="1:8">
      <c r="A414">
        <v>413</v>
      </c>
      <c r="B414">
        <v>20</v>
      </c>
      <c r="C414" t="s">
        <v>180</v>
      </c>
      <c r="D414" t="s">
        <v>3582</v>
      </c>
      <c r="E414" t="s">
        <v>3706</v>
      </c>
      <c r="F414" t="s">
        <v>46</v>
      </c>
      <c r="G414">
        <v>2</v>
      </c>
      <c r="H414">
        <v>20</v>
      </c>
    </row>
    <row r="415" spans="1:8">
      <c r="A415">
        <v>414</v>
      </c>
      <c r="B415">
        <v>20</v>
      </c>
      <c r="C415" t="s">
        <v>180</v>
      </c>
      <c r="D415" t="s">
        <v>3582</v>
      </c>
      <c r="E415" t="s">
        <v>1280</v>
      </c>
      <c r="F415" t="s">
        <v>63</v>
      </c>
      <c r="G415">
        <v>7</v>
      </c>
      <c r="H415">
        <v>20</v>
      </c>
    </row>
    <row r="416" spans="1:8">
      <c r="A416">
        <v>415</v>
      </c>
      <c r="B416">
        <v>20</v>
      </c>
      <c r="C416" t="s">
        <v>180</v>
      </c>
      <c r="D416" t="s">
        <v>3582</v>
      </c>
      <c r="E416" t="s">
        <v>1280</v>
      </c>
      <c r="F416" t="s">
        <v>46</v>
      </c>
      <c r="G416">
        <v>9</v>
      </c>
      <c r="H416">
        <v>20</v>
      </c>
    </row>
    <row r="417" spans="1:8">
      <c r="A417">
        <v>416</v>
      </c>
      <c r="B417">
        <v>20</v>
      </c>
      <c r="C417" t="s">
        <v>180</v>
      </c>
      <c r="D417" t="s">
        <v>3582</v>
      </c>
      <c r="E417" t="s">
        <v>1281</v>
      </c>
      <c r="F417" t="s">
        <v>46</v>
      </c>
      <c r="G417">
        <v>1</v>
      </c>
      <c r="H417">
        <v>20</v>
      </c>
    </row>
    <row r="418" spans="1:8">
      <c r="A418">
        <v>417</v>
      </c>
      <c r="B418">
        <v>20</v>
      </c>
      <c r="C418" t="s">
        <v>180</v>
      </c>
      <c r="D418" t="s">
        <v>3582</v>
      </c>
      <c r="E418" t="s">
        <v>45</v>
      </c>
      <c r="F418" t="s">
        <v>63</v>
      </c>
      <c r="G418">
        <v>1</v>
      </c>
      <c r="H418">
        <v>20</v>
      </c>
    </row>
    <row r="419" spans="1:8">
      <c r="A419">
        <v>418</v>
      </c>
      <c r="B419">
        <v>20</v>
      </c>
      <c r="C419" t="s">
        <v>180</v>
      </c>
      <c r="D419" t="s">
        <v>3583</v>
      </c>
      <c r="E419" t="s">
        <v>3706</v>
      </c>
      <c r="F419" t="s">
        <v>63</v>
      </c>
      <c r="G419">
        <v>7</v>
      </c>
      <c r="H419">
        <v>128</v>
      </c>
    </row>
    <row r="420" spans="1:8">
      <c r="A420">
        <v>419</v>
      </c>
      <c r="B420">
        <v>20</v>
      </c>
      <c r="C420" t="s">
        <v>180</v>
      </c>
      <c r="D420" t="s">
        <v>3583</v>
      </c>
      <c r="E420" t="s">
        <v>3706</v>
      </c>
      <c r="F420" t="s">
        <v>46</v>
      </c>
      <c r="G420">
        <v>10</v>
      </c>
      <c r="H420">
        <v>128</v>
      </c>
    </row>
    <row r="421" spans="1:8">
      <c r="A421">
        <v>420</v>
      </c>
      <c r="B421">
        <v>20</v>
      </c>
      <c r="C421" t="s">
        <v>180</v>
      </c>
      <c r="D421" t="s">
        <v>3583</v>
      </c>
      <c r="E421" t="s">
        <v>1280</v>
      </c>
      <c r="F421" t="s">
        <v>63</v>
      </c>
      <c r="G421">
        <v>66</v>
      </c>
      <c r="H421">
        <v>128</v>
      </c>
    </row>
    <row r="422" spans="1:8">
      <c r="A422">
        <v>421</v>
      </c>
      <c r="B422">
        <v>20</v>
      </c>
      <c r="C422" t="s">
        <v>180</v>
      </c>
      <c r="D422" t="s">
        <v>3583</v>
      </c>
      <c r="E422" t="s">
        <v>1280</v>
      </c>
      <c r="F422" t="s">
        <v>46</v>
      </c>
      <c r="G422">
        <v>42</v>
      </c>
      <c r="H422">
        <v>128</v>
      </c>
    </row>
    <row r="423" spans="1:8">
      <c r="A423">
        <v>422</v>
      </c>
      <c r="B423">
        <v>20</v>
      </c>
      <c r="C423" t="s">
        <v>180</v>
      </c>
      <c r="D423" t="s">
        <v>3583</v>
      </c>
      <c r="E423" t="s">
        <v>1281</v>
      </c>
      <c r="F423" t="s">
        <v>63</v>
      </c>
      <c r="G423">
        <v>2</v>
      </c>
      <c r="H423">
        <v>128</v>
      </c>
    </row>
    <row r="424" spans="1:8">
      <c r="A424">
        <v>423</v>
      </c>
      <c r="B424">
        <v>20</v>
      </c>
      <c r="C424" t="s">
        <v>180</v>
      </c>
      <c r="D424" t="s">
        <v>3583</v>
      </c>
      <c r="E424" t="s">
        <v>1281</v>
      </c>
      <c r="F424" t="s">
        <v>46</v>
      </c>
      <c r="G424">
        <v>1</v>
      </c>
      <c r="H424">
        <v>128</v>
      </c>
    </row>
    <row r="425" spans="1:8">
      <c r="A425">
        <v>424</v>
      </c>
      <c r="B425">
        <v>20</v>
      </c>
      <c r="C425" t="s">
        <v>180</v>
      </c>
      <c r="D425" t="s">
        <v>3584</v>
      </c>
      <c r="E425" t="s">
        <v>3706</v>
      </c>
      <c r="F425" t="s">
        <v>63</v>
      </c>
      <c r="G425">
        <v>2</v>
      </c>
      <c r="H425">
        <v>75</v>
      </c>
    </row>
    <row r="426" spans="1:8">
      <c r="A426">
        <v>425</v>
      </c>
      <c r="B426">
        <v>20</v>
      </c>
      <c r="C426" t="s">
        <v>180</v>
      </c>
      <c r="D426" t="s">
        <v>3584</v>
      </c>
      <c r="E426" t="s">
        <v>3706</v>
      </c>
      <c r="F426" t="s">
        <v>46</v>
      </c>
      <c r="G426">
        <v>8</v>
      </c>
      <c r="H426">
        <v>75</v>
      </c>
    </row>
    <row r="427" spans="1:8">
      <c r="A427">
        <v>426</v>
      </c>
      <c r="B427">
        <v>20</v>
      </c>
      <c r="C427" t="s">
        <v>180</v>
      </c>
      <c r="D427" t="s">
        <v>3584</v>
      </c>
      <c r="E427" t="s">
        <v>1280</v>
      </c>
      <c r="F427" t="s">
        <v>63</v>
      </c>
      <c r="G427">
        <v>25</v>
      </c>
      <c r="H427">
        <v>75</v>
      </c>
    </row>
    <row r="428" spans="1:8">
      <c r="A428">
        <v>427</v>
      </c>
      <c r="B428">
        <v>20</v>
      </c>
      <c r="C428" t="s">
        <v>180</v>
      </c>
      <c r="D428" t="s">
        <v>3584</v>
      </c>
      <c r="E428" t="s">
        <v>1280</v>
      </c>
      <c r="F428" t="s">
        <v>46</v>
      </c>
      <c r="G428">
        <v>24</v>
      </c>
      <c r="H428">
        <v>75</v>
      </c>
    </row>
    <row r="429" spans="1:8">
      <c r="A429">
        <v>428</v>
      </c>
      <c r="B429">
        <v>20</v>
      </c>
      <c r="C429" t="s">
        <v>180</v>
      </c>
      <c r="D429" t="s">
        <v>3584</v>
      </c>
      <c r="E429" t="s">
        <v>1281</v>
      </c>
      <c r="F429" t="s">
        <v>63</v>
      </c>
      <c r="G429">
        <v>8</v>
      </c>
      <c r="H429">
        <v>75</v>
      </c>
    </row>
    <row r="430" spans="1:8">
      <c r="A430">
        <v>429</v>
      </c>
      <c r="B430">
        <v>20</v>
      </c>
      <c r="C430" t="s">
        <v>180</v>
      </c>
      <c r="D430" t="s">
        <v>3584</v>
      </c>
      <c r="E430" t="s">
        <v>1281</v>
      </c>
      <c r="F430" t="s">
        <v>46</v>
      </c>
      <c r="G430">
        <v>8</v>
      </c>
      <c r="H430">
        <v>75</v>
      </c>
    </row>
    <row r="431" spans="1:8">
      <c r="A431">
        <v>430</v>
      </c>
      <c r="B431">
        <v>20</v>
      </c>
      <c r="C431" t="s">
        <v>180</v>
      </c>
      <c r="D431" t="s">
        <v>3585</v>
      </c>
      <c r="E431" t="s">
        <v>3706</v>
      </c>
      <c r="F431" t="s">
        <v>63</v>
      </c>
      <c r="G431">
        <v>22042</v>
      </c>
      <c r="H431">
        <v>142233</v>
      </c>
    </row>
    <row r="432" spans="1:8">
      <c r="A432">
        <v>431</v>
      </c>
      <c r="B432">
        <v>20</v>
      </c>
      <c r="C432" t="s">
        <v>180</v>
      </c>
      <c r="D432" t="s">
        <v>3585</v>
      </c>
      <c r="E432" t="s">
        <v>3706</v>
      </c>
      <c r="F432" t="s">
        <v>46</v>
      </c>
      <c r="G432">
        <v>21099</v>
      </c>
      <c r="H432">
        <v>142233</v>
      </c>
    </row>
    <row r="433" spans="1:8">
      <c r="A433">
        <v>432</v>
      </c>
      <c r="B433">
        <v>20</v>
      </c>
      <c r="C433" t="s">
        <v>180</v>
      </c>
      <c r="D433" t="s">
        <v>3585</v>
      </c>
      <c r="E433" t="s">
        <v>1280</v>
      </c>
      <c r="F433" t="s">
        <v>63</v>
      </c>
      <c r="G433">
        <v>43769</v>
      </c>
      <c r="H433">
        <v>142233</v>
      </c>
    </row>
    <row r="434" spans="1:8">
      <c r="A434">
        <v>433</v>
      </c>
      <c r="B434">
        <v>20</v>
      </c>
      <c r="C434" t="s">
        <v>180</v>
      </c>
      <c r="D434" t="s">
        <v>3585</v>
      </c>
      <c r="E434" t="s">
        <v>1280</v>
      </c>
      <c r="F434" t="s">
        <v>46</v>
      </c>
      <c r="G434">
        <v>45214</v>
      </c>
      <c r="H434">
        <v>142233</v>
      </c>
    </row>
    <row r="435" spans="1:8">
      <c r="A435">
        <v>434</v>
      </c>
      <c r="B435">
        <v>20</v>
      </c>
      <c r="C435" t="s">
        <v>180</v>
      </c>
      <c r="D435" t="s">
        <v>3585</v>
      </c>
      <c r="E435" t="s">
        <v>1281</v>
      </c>
      <c r="F435" t="s">
        <v>63</v>
      </c>
      <c r="G435">
        <v>5617</v>
      </c>
      <c r="H435">
        <v>142233</v>
      </c>
    </row>
    <row r="436" spans="1:8">
      <c r="A436">
        <v>435</v>
      </c>
      <c r="B436">
        <v>20</v>
      </c>
      <c r="C436" t="s">
        <v>180</v>
      </c>
      <c r="D436" t="s">
        <v>3585</v>
      </c>
      <c r="E436" t="s">
        <v>1281</v>
      </c>
      <c r="F436" t="s">
        <v>46</v>
      </c>
      <c r="G436">
        <v>4387</v>
      </c>
      <c r="H436">
        <v>142233</v>
      </c>
    </row>
    <row r="437" spans="1:8">
      <c r="A437">
        <v>436</v>
      </c>
      <c r="B437">
        <v>20</v>
      </c>
      <c r="C437" t="s">
        <v>180</v>
      </c>
      <c r="D437" t="s">
        <v>3585</v>
      </c>
      <c r="E437" t="s">
        <v>45</v>
      </c>
      <c r="F437" t="s">
        <v>63</v>
      </c>
      <c r="G437">
        <v>53</v>
      </c>
      <c r="H437">
        <v>142233</v>
      </c>
    </row>
    <row r="438" spans="1:8">
      <c r="A438">
        <v>437</v>
      </c>
      <c r="B438">
        <v>20</v>
      </c>
      <c r="C438" t="s">
        <v>180</v>
      </c>
      <c r="D438" t="s">
        <v>3585</v>
      </c>
      <c r="E438" t="s">
        <v>45</v>
      </c>
      <c r="F438" t="s">
        <v>46</v>
      </c>
      <c r="G438">
        <v>52</v>
      </c>
      <c r="H438">
        <v>142233</v>
      </c>
    </row>
    <row r="439" spans="1:8">
      <c r="A439">
        <v>438</v>
      </c>
      <c r="B439">
        <v>20</v>
      </c>
      <c r="C439" t="s">
        <v>180</v>
      </c>
      <c r="D439" t="s">
        <v>3586</v>
      </c>
      <c r="E439" t="s">
        <v>3706</v>
      </c>
      <c r="F439" t="s">
        <v>63</v>
      </c>
      <c r="G439">
        <v>132897</v>
      </c>
      <c r="H439">
        <v>893538</v>
      </c>
    </row>
    <row r="440" spans="1:8">
      <c r="A440">
        <v>439</v>
      </c>
      <c r="B440">
        <v>20</v>
      </c>
      <c r="C440" t="s">
        <v>180</v>
      </c>
      <c r="D440" t="s">
        <v>3586</v>
      </c>
      <c r="E440" t="s">
        <v>3706</v>
      </c>
      <c r="F440" t="s">
        <v>46</v>
      </c>
      <c r="G440">
        <v>126964</v>
      </c>
      <c r="H440">
        <v>893538</v>
      </c>
    </row>
    <row r="441" spans="1:8">
      <c r="A441">
        <v>440</v>
      </c>
      <c r="B441">
        <v>20</v>
      </c>
      <c r="C441" t="s">
        <v>180</v>
      </c>
      <c r="D441" t="s">
        <v>3586</v>
      </c>
      <c r="E441" t="s">
        <v>1280</v>
      </c>
      <c r="F441" t="s">
        <v>63</v>
      </c>
      <c r="G441">
        <v>279936</v>
      </c>
      <c r="H441">
        <v>893538</v>
      </c>
    </row>
    <row r="442" spans="1:8">
      <c r="A442">
        <v>441</v>
      </c>
      <c r="B442">
        <v>20</v>
      </c>
      <c r="C442" t="s">
        <v>180</v>
      </c>
      <c r="D442" t="s">
        <v>3586</v>
      </c>
      <c r="E442" t="s">
        <v>1280</v>
      </c>
      <c r="F442" t="s">
        <v>46</v>
      </c>
      <c r="G442">
        <v>302854</v>
      </c>
      <c r="H442">
        <v>893538</v>
      </c>
    </row>
    <row r="443" spans="1:8">
      <c r="A443">
        <v>442</v>
      </c>
      <c r="B443">
        <v>20</v>
      </c>
      <c r="C443" t="s">
        <v>180</v>
      </c>
      <c r="D443" t="s">
        <v>3586</v>
      </c>
      <c r="E443" t="s">
        <v>1281</v>
      </c>
      <c r="F443" t="s">
        <v>63</v>
      </c>
      <c r="G443">
        <v>26861</v>
      </c>
      <c r="H443">
        <v>893538</v>
      </c>
    </row>
    <row r="444" spans="1:8">
      <c r="A444">
        <v>443</v>
      </c>
      <c r="B444">
        <v>20</v>
      </c>
      <c r="C444" t="s">
        <v>180</v>
      </c>
      <c r="D444" t="s">
        <v>3586</v>
      </c>
      <c r="E444" t="s">
        <v>1281</v>
      </c>
      <c r="F444" t="s">
        <v>46</v>
      </c>
      <c r="G444">
        <v>23022</v>
      </c>
      <c r="H444">
        <v>893538</v>
      </c>
    </row>
    <row r="445" spans="1:8">
      <c r="A445">
        <v>444</v>
      </c>
      <c r="B445">
        <v>20</v>
      </c>
      <c r="C445" t="s">
        <v>180</v>
      </c>
      <c r="D445" t="s">
        <v>3586</v>
      </c>
      <c r="E445" t="s">
        <v>45</v>
      </c>
      <c r="F445" t="s">
        <v>63</v>
      </c>
      <c r="G445">
        <v>738</v>
      </c>
      <c r="H445">
        <v>893538</v>
      </c>
    </row>
    <row r="446" spans="1:8">
      <c r="A446">
        <v>445</v>
      </c>
      <c r="B446">
        <v>20</v>
      </c>
      <c r="C446" t="s">
        <v>180</v>
      </c>
      <c r="D446" t="s">
        <v>3586</v>
      </c>
      <c r="E446" t="s">
        <v>45</v>
      </c>
      <c r="F446" t="s">
        <v>46</v>
      </c>
      <c r="G446">
        <v>266</v>
      </c>
      <c r="H446">
        <v>893538</v>
      </c>
    </row>
    <row r="447" spans="1:8">
      <c r="A447">
        <v>446</v>
      </c>
      <c r="B447">
        <v>20</v>
      </c>
      <c r="C447" t="s">
        <v>180</v>
      </c>
      <c r="D447" t="s">
        <v>45</v>
      </c>
      <c r="E447" t="s">
        <v>3706</v>
      </c>
      <c r="F447" t="s">
        <v>63</v>
      </c>
      <c r="G447">
        <v>1356</v>
      </c>
    </row>
    <row r="448" spans="1:8">
      <c r="A448">
        <v>447</v>
      </c>
      <c r="B448">
        <v>20</v>
      </c>
      <c r="C448" t="s">
        <v>180</v>
      </c>
      <c r="D448" t="s">
        <v>45</v>
      </c>
      <c r="E448" t="s">
        <v>3706</v>
      </c>
      <c r="F448" t="s">
        <v>46</v>
      </c>
      <c r="G448">
        <v>1346</v>
      </c>
    </row>
    <row r="449" spans="1:8">
      <c r="A449">
        <v>448</v>
      </c>
      <c r="B449">
        <v>20</v>
      </c>
      <c r="C449" t="s">
        <v>180</v>
      </c>
      <c r="D449" t="s">
        <v>45</v>
      </c>
      <c r="E449" t="s">
        <v>1280</v>
      </c>
      <c r="F449" t="s">
        <v>63</v>
      </c>
      <c r="G449">
        <v>722</v>
      </c>
    </row>
    <row r="450" spans="1:8">
      <c r="A450">
        <v>449</v>
      </c>
      <c r="B450">
        <v>20</v>
      </c>
      <c r="C450" t="s">
        <v>180</v>
      </c>
      <c r="D450" t="s">
        <v>45</v>
      </c>
      <c r="E450" t="s">
        <v>1280</v>
      </c>
      <c r="F450" t="s">
        <v>46</v>
      </c>
      <c r="G450">
        <v>660</v>
      </c>
    </row>
    <row r="451" spans="1:8">
      <c r="A451">
        <v>450</v>
      </c>
      <c r="B451">
        <v>20</v>
      </c>
      <c r="C451" t="s">
        <v>180</v>
      </c>
      <c r="D451" t="s">
        <v>45</v>
      </c>
      <c r="E451" t="s">
        <v>1281</v>
      </c>
      <c r="F451" t="s">
        <v>63</v>
      </c>
      <c r="G451">
        <v>115</v>
      </c>
    </row>
    <row r="452" spans="1:8">
      <c r="A452">
        <v>451</v>
      </c>
      <c r="B452">
        <v>20</v>
      </c>
      <c r="C452" t="s">
        <v>180</v>
      </c>
      <c r="D452" t="s">
        <v>45</v>
      </c>
      <c r="E452" t="s">
        <v>1281</v>
      </c>
      <c r="F452" t="s">
        <v>46</v>
      </c>
      <c r="G452">
        <v>165</v>
      </c>
    </row>
    <row r="453" spans="1:8">
      <c r="A453">
        <v>452</v>
      </c>
      <c r="B453">
        <v>20</v>
      </c>
      <c r="C453" t="s">
        <v>180</v>
      </c>
      <c r="D453" t="s">
        <v>45</v>
      </c>
      <c r="E453" t="s">
        <v>45</v>
      </c>
      <c r="F453" t="s">
        <v>63</v>
      </c>
      <c r="G453">
        <v>4096</v>
      </c>
    </row>
    <row r="454" spans="1:8">
      <c r="A454">
        <v>453</v>
      </c>
      <c r="B454">
        <v>20</v>
      </c>
      <c r="C454" t="s">
        <v>180</v>
      </c>
      <c r="D454" t="s">
        <v>45</v>
      </c>
      <c r="E454" t="s">
        <v>45</v>
      </c>
      <c r="F454" t="s">
        <v>46</v>
      </c>
      <c r="G454">
        <v>2890</v>
      </c>
    </row>
    <row r="455" spans="1:8">
      <c r="A455">
        <v>454</v>
      </c>
      <c r="B455">
        <v>23</v>
      </c>
      <c r="C455" t="s">
        <v>181</v>
      </c>
      <c r="D455" t="s">
        <v>1413</v>
      </c>
      <c r="E455" t="s">
        <v>3706</v>
      </c>
      <c r="F455" t="s">
        <v>63</v>
      </c>
      <c r="G455">
        <v>30896</v>
      </c>
      <c r="H455">
        <v>202621</v>
      </c>
    </row>
    <row r="456" spans="1:8">
      <c r="A456">
        <v>455</v>
      </c>
      <c r="B456">
        <v>23</v>
      </c>
      <c r="C456" t="s">
        <v>181</v>
      </c>
      <c r="D456" t="s">
        <v>1413</v>
      </c>
      <c r="E456" t="s">
        <v>3706</v>
      </c>
      <c r="F456" t="s">
        <v>46</v>
      </c>
      <c r="G456">
        <v>28642</v>
      </c>
      <c r="H456">
        <v>202621</v>
      </c>
    </row>
    <row r="457" spans="1:8">
      <c r="A457">
        <v>456</v>
      </c>
      <c r="B457">
        <v>23</v>
      </c>
      <c r="C457" t="s">
        <v>181</v>
      </c>
      <c r="D457" t="s">
        <v>1413</v>
      </c>
      <c r="E457" t="s">
        <v>1280</v>
      </c>
      <c r="F457" t="s">
        <v>63</v>
      </c>
      <c r="G457">
        <v>59397</v>
      </c>
      <c r="H457">
        <v>202621</v>
      </c>
    </row>
    <row r="458" spans="1:8">
      <c r="A458">
        <v>457</v>
      </c>
      <c r="B458">
        <v>23</v>
      </c>
      <c r="C458" t="s">
        <v>181</v>
      </c>
      <c r="D458" t="s">
        <v>1413</v>
      </c>
      <c r="E458" t="s">
        <v>1280</v>
      </c>
      <c r="F458" t="s">
        <v>46</v>
      </c>
      <c r="G458">
        <v>55910</v>
      </c>
      <c r="H458">
        <v>202621</v>
      </c>
    </row>
    <row r="459" spans="1:8">
      <c r="A459">
        <v>458</v>
      </c>
      <c r="B459">
        <v>23</v>
      </c>
      <c r="C459" t="s">
        <v>181</v>
      </c>
      <c r="D459" t="s">
        <v>1413</v>
      </c>
      <c r="E459" t="s">
        <v>1281</v>
      </c>
      <c r="F459" t="s">
        <v>63</v>
      </c>
      <c r="G459">
        <v>13424</v>
      </c>
      <c r="H459">
        <v>202621</v>
      </c>
    </row>
    <row r="460" spans="1:8">
      <c r="A460">
        <v>459</v>
      </c>
      <c r="B460">
        <v>23</v>
      </c>
      <c r="C460" t="s">
        <v>181</v>
      </c>
      <c r="D460" t="s">
        <v>1413</v>
      </c>
      <c r="E460" t="s">
        <v>1281</v>
      </c>
      <c r="F460" t="s">
        <v>46</v>
      </c>
      <c r="G460">
        <v>14153</v>
      </c>
      <c r="H460">
        <v>202621</v>
      </c>
    </row>
    <row r="461" spans="1:8">
      <c r="A461">
        <v>460</v>
      </c>
      <c r="B461">
        <v>23</v>
      </c>
      <c r="C461" t="s">
        <v>181</v>
      </c>
      <c r="D461" t="s">
        <v>1413</v>
      </c>
      <c r="E461" t="s">
        <v>45</v>
      </c>
      <c r="F461" t="s">
        <v>63</v>
      </c>
      <c r="G461">
        <v>107</v>
      </c>
      <c r="H461">
        <v>202621</v>
      </c>
    </row>
    <row r="462" spans="1:8">
      <c r="A462">
        <v>461</v>
      </c>
      <c r="B462">
        <v>23</v>
      </c>
      <c r="C462" t="s">
        <v>181</v>
      </c>
      <c r="D462" t="s">
        <v>1413</v>
      </c>
      <c r="E462" t="s">
        <v>45</v>
      </c>
      <c r="F462" t="s">
        <v>46</v>
      </c>
      <c r="G462">
        <v>92</v>
      </c>
      <c r="H462">
        <v>202621</v>
      </c>
    </row>
    <row r="463" spans="1:8">
      <c r="A463">
        <v>462</v>
      </c>
      <c r="B463">
        <v>23</v>
      </c>
      <c r="C463" t="s">
        <v>181</v>
      </c>
      <c r="D463" t="s">
        <v>3582</v>
      </c>
      <c r="E463" t="s">
        <v>3706</v>
      </c>
      <c r="F463" t="s">
        <v>63</v>
      </c>
      <c r="G463">
        <v>12</v>
      </c>
      <c r="H463">
        <v>142</v>
      </c>
    </row>
    <row r="464" spans="1:8">
      <c r="A464">
        <v>463</v>
      </c>
      <c r="B464">
        <v>23</v>
      </c>
      <c r="C464" t="s">
        <v>181</v>
      </c>
      <c r="D464" t="s">
        <v>3582</v>
      </c>
      <c r="E464" t="s">
        <v>3706</v>
      </c>
      <c r="F464" t="s">
        <v>46</v>
      </c>
      <c r="G464">
        <v>22</v>
      </c>
      <c r="H464">
        <v>142</v>
      </c>
    </row>
    <row r="465" spans="1:8">
      <c r="A465">
        <v>464</v>
      </c>
      <c r="B465">
        <v>23</v>
      </c>
      <c r="C465" t="s">
        <v>181</v>
      </c>
      <c r="D465" t="s">
        <v>3582</v>
      </c>
      <c r="E465" t="s">
        <v>1280</v>
      </c>
      <c r="F465" t="s">
        <v>63</v>
      </c>
      <c r="G465">
        <v>41</v>
      </c>
      <c r="H465">
        <v>142</v>
      </c>
    </row>
    <row r="466" spans="1:8">
      <c r="A466">
        <v>465</v>
      </c>
      <c r="B466">
        <v>23</v>
      </c>
      <c r="C466" t="s">
        <v>181</v>
      </c>
      <c r="D466" t="s">
        <v>3582</v>
      </c>
      <c r="E466" t="s">
        <v>1280</v>
      </c>
      <c r="F466" t="s">
        <v>46</v>
      </c>
      <c r="G466">
        <v>61</v>
      </c>
      <c r="H466">
        <v>142</v>
      </c>
    </row>
    <row r="467" spans="1:8">
      <c r="A467">
        <v>466</v>
      </c>
      <c r="B467">
        <v>23</v>
      </c>
      <c r="C467" t="s">
        <v>181</v>
      </c>
      <c r="D467" t="s">
        <v>3582</v>
      </c>
      <c r="E467" t="s">
        <v>1281</v>
      </c>
      <c r="F467" t="s">
        <v>63</v>
      </c>
      <c r="G467">
        <v>4</v>
      </c>
      <c r="H467">
        <v>142</v>
      </c>
    </row>
    <row r="468" spans="1:8">
      <c r="A468">
        <v>467</v>
      </c>
      <c r="B468">
        <v>23</v>
      </c>
      <c r="C468" t="s">
        <v>181</v>
      </c>
      <c r="D468" t="s">
        <v>3582</v>
      </c>
      <c r="E468" t="s">
        <v>1281</v>
      </c>
      <c r="F468" t="s">
        <v>46</v>
      </c>
      <c r="G468">
        <v>2</v>
      </c>
      <c r="H468">
        <v>142</v>
      </c>
    </row>
    <row r="469" spans="1:8">
      <c r="A469">
        <v>468</v>
      </c>
      <c r="B469">
        <v>23</v>
      </c>
      <c r="C469" t="s">
        <v>181</v>
      </c>
      <c r="D469" t="s">
        <v>3583</v>
      </c>
      <c r="E469" t="s">
        <v>3706</v>
      </c>
      <c r="F469" t="s">
        <v>63</v>
      </c>
      <c r="G469">
        <v>14</v>
      </c>
      <c r="H469">
        <v>167</v>
      </c>
    </row>
    <row r="470" spans="1:8">
      <c r="A470">
        <v>469</v>
      </c>
      <c r="B470">
        <v>23</v>
      </c>
      <c r="C470" t="s">
        <v>181</v>
      </c>
      <c r="D470" t="s">
        <v>3583</v>
      </c>
      <c r="E470" t="s">
        <v>3706</v>
      </c>
      <c r="F470" t="s">
        <v>46</v>
      </c>
      <c r="G470">
        <v>11</v>
      </c>
      <c r="H470">
        <v>167</v>
      </c>
    </row>
    <row r="471" spans="1:8">
      <c r="A471">
        <v>470</v>
      </c>
      <c r="B471">
        <v>23</v>
      </c>
      <c r="C471" t="s">
        <v>181</v>
      </c>
      <c r="D471" t="s">
        <v>3583</v>
      </c>
      <c r="E471" t="s">
        <v>1280</v>
      </c>
      <c r="F471" t="s">
        <v>63</v>
      </c>
      <c r="G471">
        <v>75</v>
      </c>
      <c r="H471">
        <v>167</v>
      </c>
    </row>
    <row r="472" spans="1:8">
      <c r="A472">
        <v>471</v>
      </c>
      <c r="B472">
        <v>23</v>
      </c>
      <c r="C472" t="s">
        <v>181</v>
      </c>
      <c r="D472" t="s">
        <v>3583</v>
      </c>
      <c r="E472" t="s">
        <v>1280</v>
      </c>
      <c r="F472" t="s">
        <v>46</v>
      </c>
      <c r="G472">
        <v>61</v>
      </c>
      <c r="H472">
        <v>167</v>
      </c>
    </row>
    <row r="473" spans="1:8">
      <c r="A473">
        <v>472</v>
      </c>
      <c r="B473">
        <v>23</v>
      </c>
      <c r="C473" t="s">
        <v>181</v>
      </c>
      <c r="D473" t="s">
        <v>3583</v>
      </c>
      <c r="E473" t="s">
        <v>1281</v>
      </c>
      <c r="F473" t="s">
        <v>63</v>
      </c>
      <c r="G473">
        <v>2</v>
      </c>
      <c r="H473">
        <v>167</v>
      </c>
    </row>
    <row r="474" spans="1:8">
      <c r="A474">
        <v>473</v>
      </c>
      <c r="B474">
        <v>23</v>
      </c>
      <c r="C474" t="s">
        <v>181</v>
      </c>
      <c r="D474" t="s">
        <v>3583</v>
      </c>
      <c r="E474" t="s">
        <v>1281</v>
      </c>
      <c r="F474" t="s">
        <v>46</v>
      </c>
      <c r="G474">
        <v>4</v>
      </c>
      <c r="H474">
        <v>167</v>
      </c>
    </row>
    <row r="475" spans="1:8">
      <c r="A475">
        <v>474</v>
      </c>
      <c r="B475">
        <v>23</v>
      </c>
      <c r="C475" t="s">
        <v>181</v>
      </c>
      <c r="D475" t="s">
        <v>3584</v>
      </c>
      <c r="E475" t="s">
        <v>3706</v>
      </c>
      <c r="F475" t="s">
        <v>63</v>
      </c>
      <c r="G475">
        <v>8</v>
      </c>
      <c r="H475">
        <v>77</v>
      </c>
    </row>
    <row r="476" spans="1:8">
      <c r="A476">
        <v>475</v>
      </c>
      <c r="B476">
        <v>23</v>
      </c>
      <c r="C476" t="s">
        <v>181</v>
      </c>
      <c r="D476" t="s">
        <v>3584</v>
      </c>
      <c r="E476" t="s">
        <v>3706</v>
      </c>
      <c r="F476" t="s">
        <v>46</v>
      </c>
      <c r="G476">
        <v>4</v>
      </c>
      <c r="H476">
        <v>77</v>
      </c>
    </row>
    <row r="477" spans="1:8">
      <c r="A477">
        <v>476</v>
      </c>
      <c r="B477">
        <v>23</v>
      </c>
      <c r="C477" t="s">
        <v>181</v>
      </c>
      <c r="D477" t="s">
        <v>3584</v>
      </c>
      <c r="E477" t="s">
        <v>1280</v>
      </c>
      <c r="F477" t="s">
        <v>63</v>
      </c>
      <c r="G477">
        <v>28</v>
      </c>
      <c r="H477">
        <v>77</v>
      </c>
    </row>
    <row r="478" spans="1:8">
      <c r="A478">
        <v>477</v>
      </c>
      <c r="B478">
        <v>23</v>
      </c>
      <c r="C478" t="s">
        <v>181</v>
      </c>
      <c r="D478" t="s">
        <v>3584</v>
      </c>
      <c r="E478" t="s">
        <v>1280</v>
      </c>
      <c r="F478" t="s">
        <v>46</v>
      </c>
      <c r="G478">
        <v>32</v>
      </c>
      <c r="H478">
        <v>77</v>
      </c>
    </row>
    <row r="479" spans="1:8">
      <c r="A479">
        <v>478</v>
      </c>
      <c r="B479">
        <v>23</v>
      </c>
      <c r="C479" t="s">
        <v>181</v>
      </c>
      <c r="D479" t="s">
        <v>3584</v>
      </c>
      <c r="E479" t="s">
        <v>1281</v>
      </c>
      <c r="F479" t="s">
        <v>63</v>
      </c>
      <c r="G479">
        <v>3</v>
      </c>
      <c r="H479">
        <v>77</v>
      </c>
    </row>
    <row r="480" spans="1:8">
      <c r="A480">
        <v>479</v>
      </c>
      <c r="B480">
        <v>23</v>
      </c>
      <c r="C480" t="s">
        <v>181</v>
      </c>
      <c r="D480" t="s">
        <v>3584</v>
      </c>
      <c r="E480" t="s">
        <v>1281</v>
      </c>
      <c r="F480" t="s">
        <v>46</v>
      </c>
      <c r="G480">
        <v>2</v>
      </c>
      <c r="H480">
        <v>77</v>
      </c>
    </row>
    <row r="481" spans="1:8">
      <c r="A481">
        <v>480</v>
      </c>
      <c r="B481">
        <v>23</v>
      </c>
      <c r="C481" t="s">
        <v>181</v>
      </c>
      <c r="D481" t="s">
        <v>3585</v>
      </c>
      <c r="E481" t="s">
        <v>3706</v>
      </c>
      <c r="F481" t="s">
        <v>63</v>
      </c>
      <c r="G481">
        <v>14847</v>
      </c>
      <c r="H481">
        <v>102251</v>
      </c>
    </row>
    <row r="482" spans="1:8">
      <c r="A482">
        <v>481</v>
      </c>
      <c r="B482">
        <v>23</v>
      </c>
      <c r="C482" t="s">
        <v>181</v>
      </c>
      <c r="D482" t="s">
        <v>3585</v>
      </c>
      <c r="E482" t="s">
        <v>3706</v>
      </c>
      <c r="F482" t="s">
        <v>46</v>
      </c>
      <c r="G482">
        <v>13492</v>
      </c>
      <c r="H482">
        <v>102251</v>
      </c>
    </row>
    <row r="483" spans="1:8">
      <c r="A483">
        <v>482</v>
      </c>
      <c r="B483">
        <v>23</v>
      </c>
      <c r="C483" t="s">
        <v>181</v>
      </c>
      <c r="D483" t="s">
        <v>3585</v>
      </c>
      <c r="E483" t="s">
        <v>1280</v>
      </c>
      <c r="F483" t="s">
        <v>63</v>
      </c>
      <c r="G483">
        <v>32608</v>
      </c>
      <c r="H483">
        <v>102251</v>
      </c>
    </row>
    <row r="484" spans="1:8">
      <c r="A484">
        <v>483</v>
      </c>
      <c r="B484">
        <v>23</v>
      </c>
      <c r="C484" t="s">
        <v>181</v>
      </c>
      <c r="D484" t="s">
        <v>3585</v>
      </c>
      <c r="E484" t="s">
        <v>1280</v>
      </c>
      <c r="F484" t="s">
        <v>46</v>
      </c>
      <c r="G484">
        <v>32367</v>
      </c>
      <c r="H484">
        <v>102251</v>
      </c>
    </row>
    <row r="485" spans="1:8">
      <c r="A485">
        <v>484</v>
      </c>
      <c r="B485">
        <v>23</v>
      </c>
      <c r="C485" t="s">
        <v>181</v>
      </c>
      <c r="D485" t="s">
        <v>3585</v>
      </c>
      <c r="E485" t="s">
        <v>1281</v>
      </c>
      <c r="F485" t="s">
        <v>63</v>
      </c>
      <c r="G485">
        <v>4660</v>
      </c>
      <c r="H485">
        <v>102251</v>
      </c>
    </row>
    <row r="486" spans="1:8">
      <c r="A486">
        <v>485</v>
      </c>
      <c r="B486">
        <v>23</v>
      </c>
      <c r="C486" t="s">
        <v>181</v>
      </c>
      <c r="D486" t="s">
        <v>3585</v>
      </c>
      <c r="E486" t="s">
        <v>1281</v>
      </c>
      <c r="F486" t="s">
        <v>46</v>
      </c>
      <c r="G486">
        <v>4197</v>
      </c>
      <c r="H486">
        <v>102251</v>
      </c>
    </row>
    <row r="487" spans="1:8">
      <c r="A487">
        <v>486</v>
      </c>
      <c r="B487">
        <v>23</v>
      </c>
      <c r="C487" t="s">
        <v>181</v>
      </c>
      <c r="D487" t="s">
        <v>3585</v>
      </c>
      <c r="E487" t="s">
        <v>45</v>
      </c>
      <c r="F487" t="s">
        <v>63</v>
      </c>
      <c r="G487">
        <v>44</v>
      </c>
      <c r="H487">
        <v>102251</v>
      </c>
    </row>
    <row r="488" spans="1:8">
      <c r="A488">
        <v>487</v>
      </c>
      <c r="B488">
        <v>23</v>
      </c>
      <c r="C488" t="s">
        <v>181</v>
      </c>
      <c r="D488" t="s">
        <v>3585</v>
      </c>
      <c r="E488" t="s">
        <v>45</v>
      </c>
      <c r="F488" t="s">
        <v>46</v>
      </c>
      <c r="G488">
        <v>36</v>
      </c>
      <c r="H488">
        <v>102251</v>
      </c>
    </row>
    <row r="489" spans="1:8">
      <c r="A489">
        <v>488</v>
      </c>
      <c r="B489">
        <v>23</v>
      </c>
      <c r="C489" t="s">
        <v>181</v>
      </c>
      <c r="D489" t="s">
        <v>3586</v>
      </c>
      <c r="E489" t="s">
        <v>3706</v>
      </c>
      <c r="F489" t="s">
        <v>63</v>
      </c>
      <c r="G489">
        <v>169960</v>
      </c>
      <c r="H489">
        <v>1240617</v>
      </c>
    </row>
    <row r="490" spans="1:8">
      <c r="A490">
        <v>489</v>
      </c>
      <c r="B490">
        <v>23</v>
      </c>
      <c r="C490" t="s">
        <v>181</v>
      </c>
      <c r="D490" t="s">
        <v>3586</v>
      </c>
      <c r="E490" t="s">
        <v>3706</v>
      </c>
      <c r="F490" t="s">
        <v>46</v>
      </c>
      <c r="G490">
        <v>161785</v>
      </c>
      <c r="H490">
        <v>1240617</v>
      </c>
    </row>
    <row r="491" spans="1:8">
      <c r="A491">
        <v>490</v>
      </c>
      <c r="B491">
        <v>23</v>
      </c>
      <c r="C491" t="s">
        <v>181</v>
      </c>
      <c r="D491" t="s">
        <v>3586</v>
      </c>
      <c r="E491" t="s">
        <v>1280</v>
      </c>
      <c r="F491" t="s">
        <v>63</v>
      </c>
      <c r="G491">
        <v>395286</v>
      </c>
      <c r="H491">
        <v>1240617</v>
      </c>
    </row>
    <row r="492" spans="1:8">
      <c r="A492">
        <v>491</v>
      </c>
      <c r="B492">
        <v>23</v>
      </c>
      <c r="C492" t="s">
        <v>181</v>
      </c>
      <c r="D492" t="s">
        <v>3586</v>
      </c>
      <c r="E492" t="s">
        <v>1280</v>
      </c>
      <c r="F492" t="s">
        <v>46</v>
      </c>
      <c r="G492">
        <v>418913</v>
      </c>
      <c r="H492">
        <v>1240617</v>
      </c>
    </row>
    <row r="493" spans="1:8">
      <c r="A493">
        <v>492</v>
      </c>
      <c r="B493">
        <v>23</v>
      </c>
      <c r="C493" t="s">
        <v>181</v>
      </c>
      <c r="D493" t="s">
        <v>3586</v>
      </c>
      <c r="E493" t="s">
        <v>1281</v>
      </c>
      <c r="F493" t="s">
        <v>63</v>
      </c>
      <c r="G493">
        <v>47148</v>
      </c>
      <c r="H493">
        <v>1240617</v>
      </c>
    </row>
    <row r="494" spans="1:8">
      <c r="A494">
        <v>493</v>
      </c>
      <c r="B494">
        <v>23</v>
      </c>
      <c r="C494" t="s">
        <v>181</v>
      </c>
      <c r="D494" t="s">
        <v>3586</v>
      </c>
      <c r="E494" t="s">
        <v>1281</v>
      </c>
      <c r="F494" t="s">
        <v>46</v>
      </c>
      <c r="G494">
        <v>46302</v>
      </c>
      <c r="H494">
        <v>1240617</v>
      </c>
    </row>
    <row r="495" spans="1:8">
      <c r="A495">
        <v>494</v>
      </c>
      <c r="B495">
        <v>23</v>
      </c>
      <c r="C495" t="s">
        <v>181</v>
      </c>
      <c r="D495" t="s">
        <v>3586</v>
      </c>
      <c r="E495" t="s">
        <v>45</v>
      </c>
      <c r="F495" t="s">
        <v>63</v>
      </c>
      <c r="G495">
        <v>774</v>
      </c>
      <c r="H495">
        <v>1240617</v>
      </c>
    </row>
    <row r="496" spans="1:8">
      <c r="A496">
        <v>495</v>
      </c>
      <c r="B496">
        <v>23</v>
      </c>
      <c r="C496" t="s">
        <v>181</v>
      </c>
      <c r="D496" t="s">
        <v>3586</v>
      </c>
      <c r="E496" t="s">
        <v>45</v>
      </c>
      <c r="F496" t="s">
        <v>46</v>
      </c>
      <c r="G496">
        <v>449</v>
      </c>
      <c r="H496">
        <v>1240617</v>
      </c>
    </row>
    <row r="497" spans="1:8">
      <c r="A497">
        <v>496</v>
      </c>
      <c r="B497">
        <v>23</v>
      </c>
      <c r="C497" t="s">
        <v>181</v>
      </c>
      <c r="D497" t="s">
        <v>45</v>
      </c>
      <c r="E497" t="s">
        <v>3706</v>
      </c>
      <c r="F497" t="s">
        <v>63</v>
      </c>
      <c r="G497">
        <v>771</v>
      </c>
    </row>
    <row r="498" spans="1:8">
      <c r="A498">
        <v>497</v>
      </c>
      <c r="B498">
        <v>23</v>
      </c>
      <c r="C498" t="s">
        <v>181</v>
      </c>
      <c r="D498" t="s">
        <v>45</v>
      </c>
      <c r="E498" t="s">
        <v>3706</v>
      </c>
      <c r="F498" t="s">
        <v>46</v>
      </c>
      <c r="G498">
        <v>787</v>
      </c>
    </row>
    <row r="499" spans="1:8">
      <c r="A499">
        <v>498</v>
      </c>
      <c r="B499">
        <v>23</v>
      </c>
      <c r="C499" t="s">
        <v>181</v>
      </c>
      <c r="D499" t="s">
        <v>45</v>
      </c>
      <c r="E499" t="s">
        <v>1280</v>
      </c>
      <c r="F499" t="s">
        <v>63</v>
      </c>
      <c r="G499">
        <v>430</v>
      </c>
    </row>
    <row r="500" spans="1:8">
      <c r="A500">
        <v>499</v>
      </c>
      <c r="B500">
        <v>23</v>
      </c>
      <c r="C500" t="s">
        <v>181</v>
      </c>
      <c r="D500" t="s">
        <v>45</v>
      </c>
      <c r="E500" t="s">
        <v>1280</v>
      </c>
      <c r="F500" t="s">
        <v>46</v>
      </c>
      <c r="G500">
        <v>359</v>
      </c>
    </row>
    <row r="501" spans="1:8">
      <c r="A501">
        <v>500</v>
      </c>
      <c r="B501">
        <v>23</v>
      </c>
      <c r="C501" t="s">
        <v>181</v>
      </c>
      <c r="D501" t="s">
        <v>45</v>
      </c>
      <c r="E501" t="s">
        <v>1281</v>
      </c>
      <c r="F501" t="s">
        <v>63</v>
      </c>
      <c r="G501">
        <v>31</v>
      </c>
    </row>
    <row r="502" spans="1:8">
      <c r="A502">
        <v>501</v>
      </c>
      <c r="B502">
        <v>23</v>
      </c>
      <c r="C502" t="s">
        <v>181</v>
      </c>
      <c r="D502" t="s">
        <v>45</v>
      </c>
      <c r="E502" t="s">
        <v>1281</v>
      </c>
      <c r="F502" t="s">
        <v>46</v>
      </c>
      <c r="G502">
        <v>43</v>
      </c>
    </row>
    <row r="503" spans="1:8">
      <c r="A503">
        <v>502</v>
      </c>
      <c r="B503">
        <v>23</v>
      </c>
      <c r="C503" t="s">
        <v>181</v>
      </c>
      <c r="D503" t="s">
        <v>45</v>
      </c>
      <c r="E503" t="s">
        <v>45</v>
      </c>
      <c r="F503" t="s">
        <v>63</v>
      </c>
      <c r="G503">
        <v>3878</v>
      </c>
    </row>
    <row r="504" spans="1:8">
      <c r="A504">
        <v>503</v>
      </c>
      <c r="B504">
        <v>23</v>
      </c>
      <c r="C504" t="s">
        <v>181</v>
      </c>
      <c r="D504" t="s">
        <v>45</v>
      </c>
      <c r="E504" t="s">
        <v>45</v>
      </c>
      <c r="F504" t="s">
        <v>46</v>
      </c>
      <c r="G504">
        <v>3422</v>
      </c>
    </row>
    <row r="505" spans="1:8">
      <c r="A505">
        <v>504</v>
      </c>
      <c r="B505">
        <v>25</v>
      </c>
      <c r="C505" t="s">
        <v>182</v>
      </c>
      <c r="D505" t="s">
        <v>1413</v>
      </c>
      <c r="E505" t="s">
        <v>3706</v>
      </c>
      <c r="F505" t="s">
        <v>63</v>
      </c>
      <c r="G505">
        <v>1201</v>
      </c>
      <c r="H505">
        <v>9949</v>
      </c>
    </row>
    <row r="506" spans="1:8">
      <c r="A506">
        <v>505</v>
      </c>
      <c r="B506">
        <v>25</v>
      </c>
      <c r="C506" t="s">
        <v>182</v>
      </c>
      <c r="D506" t="s">
        <v>1413</v>
      </c>
      <c r="E506" t="s">
        <v>3706</v>
      </c>
      <c r="F506" t="s">
        <v>46</v>
      </c>
      <c r="G506">
        <v>1098</v>
      </c>
      <c r="H506">
        <v>9949</v>
      </c>
    </row>
    <row r="507" spans="1:8">
      <c r="A507">
        <v>506</v>
      </c>
      <c r="B507">
        <v>25</v>
      </c>
      <c r="C507" t="s">
        <v>182</v>
      </c>
      <c r="D507" t="s">
        <v>1413</v>
      </c>
      <c r="E507" t="s">
        <v>1280</v>
      </c>
      <c r="F507" t="s">
        <v>63</v>
      </c>
      <c r="G507">
        <v>3706</v>
      </c>
      <c r="H507">
        <v>9949</v>
      </c>
    </row>
    <row r="508" spans="1:8">
      <c r="A508">
        <v>507</v>
      </c>
      <c r="B508">
        <v>25</v>
      </c>
      <c r="C508" t="s">
        <v>182</v>
      </c>
      <c r="D508" t="s">
        <v>1413</v>
      </c>
      <c r="E508" t="s">
        <v>1280</v>
      </c>
      <c r="F508" t="s">
        <v>46</v>
      </c>
      <c r="G508">
        <v>3660</v>
      </c>
      <c r="H508">
        <v>9949</v>
      </c>
    </row>
    <row r="509" spans="1:8">
      <c r="A509">
        <v>508</v>
      </c>
      <c r="B509">
        <v>25</v>
      </c>
      <c r="C509" t="s">
        <v>182</v>
      </c>
      <c r="D509" t="s">
        <v>1413</v>
      </c>
      <c r="E509" t="s">
        <v>1281</v>
      </c>
      <c r="F509" t="s">
        <v>63</v>
      </c>
      <c r="G509">
        <v>110</v>
      </c>
      <c r="H509">
        <v>9949</v>
      </c>
    </row>
    <row r="510" spans="1:8">
      <c r="A510">
        <v>509</v>
      </c>
      <c r="B510">
        <v>25</v>
      </c>
      <c r="C510" t="s">
        <v>182</v>
      </c>
      <c r="D510" t="s">
        <v>1413</v>
      </c>
      <c r="E510" t="s">
        <v>1281</v>
      </c>
      <c r="F510" t="s">
        <v>46</v>
      </c>
      <c r="G510">
        <v>140</v>
      </c>
      <c r="H510">
        <v>9949</v>
      </c>
    </row>
    <row r="511" spans="1:8">
      <c r="A511">
        <v>510</v>
      </c>
      <c r="B511">
        <v>25</v>
      </c>
      <c r="C511" t="s">
        <v>182</v>
      </c>
      <c r="D511" t="s">
        <v>1413</v>
      </c>
      <c r="E511" t="s">
        <v>45</v>
      </c>
      <c r="F511" t="s">
        <v>63</v>
      </c>
      <c r="G511">
        <v>18</v>
      </c>
      <c r="H511">
        <v>9949</v>
      </c>
    </row>
    <row r="512" spans="1:8">
      <c r="A512">
        <v>511</v>
      </c>
      <c r="B512">
        <v>25</v>
      </c>
      <c r="C512" t="s">
        <v>182</v>
      </c>
      <c r="D512" t="s">
        <v>1413</v>
      </c>
      <c r="E512" t="s">
        <v>45</v>
      </c>
      <c r="F512" t="s">
        <v>46</v>
      </c>
      <c r="G512">
        <v>16</v>
      </c>
      <c r="H512">
        <v>9949</v>
      </c>
    </row>
    <row r="513" spans="1:8">
      <c r="A513">
        <v>512</v>
      </c>
      <c r="B513">
        <v>25</v>
      </c>
      <c r="C513" t="s">
        <v>182</v>
      </c>
      <c r="D513" t="s">
        <v>3582</v>
      </c>
      <c r="E513" t="s">
        <v>3706</v>
      </c>
      <c r="F513" t="s">
        <v>63</v>
      </c>
      <c r="G513">
        <v>4</v>
      </c>
      <c r="H513">
        <v>98</v>
      </c>
    </row>
    <row r="514" spans="1:8">
      <c r="A514">
        <v>513</v>
      </c>
      <c r="B514">
        <v>25</v>
      </c>
      <c r="C514" t="s">
        <v>182</v>
      </c>
      <c r="D514" t="s">
        <v>3582</v>
      </c>
      <c r="E514" t="s">
        <v>3706</v>
      </c>
      <c r="F514" t="s">
        <v>46</v>
      </c>
      <c r="G514">
        <v>10</v>
      </c>
      <c r="H514">
        <v>98</v>
      </c>
    </row>
    <row r="515" spans="1:8">
      <c r="A515">
        <v>514</v>
      </c>
      <c r="B515">
        <v>25</v>
      </c>
      <c r="C515" t="s">
        <v>182</v>
      </c>
      <c r="D515" t="s">
        <v>3582</v>
      </c>
      <c r="E515" t="s">
        <v>1280</v>
      </c>
      <c r="F515" t="s">
        <v>63</v>
      </c>
      <c r="G515">
        <v>44</v>
      </c>
      <c r="H515">
        <v>98</v>
      </c>
    </row>
    <row r="516" spans="1:8">
      <c r="A516">
        <v>515</v>
      </c>
      <c r="B516">
        <v>25</v>
      </c>
      <c r="C516" t="s">
        <v>182</v>
      </c>
      <c r="D516" t="s">
        <v>3582</v>
      </c>
      <c r="E516" t="s">
        <v>1280</v>
      </c>
      <c r="F516" t="s">
        <v>46</v>
      </c>
      <c r="G516">
        <v>32</v>
      </c>
      <c r="H516">
        <v>98</v>
      </c>
    </row>
    <row r="517" spans="1:8">
      <c r="A517">
        <v>516</v>
      </c>
      <c r="B517">
        <v>25</v>
      </c>
      <c r="C517" t="s">
        <v>182</v>
      </c>
      <c r="D517" t="s">
        <v>3582</v>
      </c>
      <c r="E517" t="s">
        <v>1281</v>
      </c>
      <c r="F517" t="s">
        <v>63</v>
      </c>
      <c r="G517">
        <v>2</v>
      </c>
      <c r="H517">
        <v>98</v>
      </c>
    </row>
    <row r="518" spans="1:8">
      <c r="A518">
        <v>517</v>
      </c>
      <c r="B518">
        <v>25</v>
      </c>
      <c r="C518" t="s">
        <v>182</v>
      </c>
      <c r="D518" t="s">
        <v>3582</v>
      </c>
      <c r="E518" t="s">
        <v>1281</v>
      </c>
      <c r="F518" t="s">
        <v>46</v>
      </c>
      <c r="G518">
        <v>3</v>
      </c>
      <c r="H518">
        <v>98</v>
      </c>
    </row>
    <row r="519" spans="1:8">
      <c r="A519">
        <v>518</v>
      </c>
      <c r="B519">
        <v>25</v>
      </c>
      <c r="C519" t="s">
        <v>182</v>
      </c>
      <c r="D519" t="s">
        <v>3582</v>
      </c>
      <c r="E519" t="s">
        <v>45</v>
      </c>
      <c r="F519" t="s">
        <v>63</v>
      </c>
      <c r="G519">
        <v>1</v>
      </c>
      <c r="H519">
        <v>98</v>
      </c>
    </row>
    <row r="520" spans="1:8">
      <c r="A520">
        <v>519</v>
      </c>
      <c r="B520">
        <v>25</v>
      </c>
      <c r="C520" t="s">
        <v>182</v>
      </c>
      <c r="D520" t="s">
        <v>3582</v>
      </c>
      <c r="E520" t="s">
        <v>45</v>
      </c>
      <c r="F520" t="s">
        <v>46</v>
      </c>
      <c r="G520">
        <v>2</v>
      </c>
      <c r="H520">
        <v>98</v>
      </c>
    </row>
    <row r="521" spans="1:8">
      <c r="A521">
        <v>520</v>
      </c>
      <c r="B521">
        <v>25</v>
      </c>
      <c r="C521" t="s">
        <v>182</v>
      </c>
      <c r="D521" t="s">
        <v>3583</v>
      </c>
      <c r="E521" t="s">
        <v>3706</v>
      </c>
      <c r="F521" t="s">
        <v>63</v>
      </c>
      <c r="G521">
        <v>12</v>
      </c>
      <c r="H521">
        <v>148</v>
      </c>
    </row>
    <row r="522" spans="1:8">
      <c r="A522">
        <v>521</v>
      </c>
      <c r="B522">
        <v>25</v>
      </c>
      <c r="C522" t="s">
        <v>182</v>
      </c>
      <c r="D522" t="s">
        <v>3583</v>
      </c>
      <c r="E522" t="s">
        <v>3706</v>
      </c>
      <c r="F522" t="s">
        <v>46</v>
      </c>
      <c r="G522">
        <v>3</v>
      </c>
      <c r="H522">
        <v>148</v>
      </c>
    </row>
    <row r="523" spans="1:8">
      <c r="A523">
        <v>522</v>
      </c>
      <c r="B523">
        <v>25</v>
      </c>
      <c r="C523" t="s">
        <v>182</v>
      </c>
      <c r="D523" t="s">
        <v>3583</v>
      </c>
      <c r="E523" t="s">
        <v>1280</v>
      </c>
      <c r="F523" t="s">
        <v>63</v>
      </c>
      <c r="G523">
        <v>68</v>
      </c>
      <c r="H523">
        <v>148</v>
      </c>
    </row>
    <row r="524" spans="1:8">
      <c r="A524">
        <v>523</v>
      </c>
      <c r="B524">
        <v>25</v>
      </c>
      <c r="C524" t="s">
        <v>182</v>
      </c>
      <c r="D524" t="s">
        <v>3583</v>
      </c>
      <c r="E524" t="s">
        <v>1280</v>
      </c>
      <c r="F524" t="s">
        <v>46</v>
      </c>
      <c r="G524">
        <v>61</v>
      </c>
      <c r="H524">
        <v>148</v>
      </c>
    </row>
    <row r="525" spans="1:8">
      <c r="A525">
        <v>524</v>
      </c>
      <c r="B525">
        <v>25</v>
      </c>
      <c r="C525" t="s">
        <v>182</v>
      </c>
      <c r="D525" t="s">
        <v>3583</v>
      </c>
      <c r="E525" t="s">
        <v>1281</v>
      </c>
      <c r="F525" t="s">
        <v>46</v>
      </c>
      <c r="G525">
        <v>2</v>
      </c>
      <c r="H525">
        <v>148</v>
      </c>
    </row>
    <row r="526" spans="1:8">
      <c r="A526">
        <v>525</v>
      </c>
      <c r="B526">
        <v>25</v>
      </c>
      <c r="C526" t="s">
        <v>182</v>
      </c>
      <c r="D526" t="s">
        <v>3583</v>
      </c>
      <c r="E526" t="s">
        <v>45</v>
      </c>
      <c r="F526" t="s">
        <v>63</v>
      </c>
      <c r="G526">
        <v>2</v>
      </c>
      <c r="H526">
        <v>148</v>
      </c>
    </row>
    <row r="527" spans="1:8">
      <c r="A527">
        <v>526</v>
      </c>
      <c r="B527">
        <v>25</v>
      </c>
      <c r="C527" t="s">
        <v>182</v>
      </c>
      <c r="D527" t="s">
        <v>3584</v>
      </c>
      <c r="E527" t="s">
        <v>3706</v>
      </c>
      <c r="F527" t="s">
        <v>63</v>
      </c>
      <c r="G527">
        <v>8</v>
      </c>
      <c r="H527">
        <v>60</v>
      </c>
    </row>
    <row r="528" spans="1:8">
      <c r="A528">
        <v>527</v>
      </c>
      <c r="B528">
        <v>25</v>
      </c>
      <c r="C528" t="s">
        <v>182</v>
      </c>
      <c r="D528" t="s">
        <v>3584</v>
      </c>
      <c r="E528" t="s">
        <v>3706</v>
      </c>
      <c r="F528" t="s">
        <v>46</v>
      </c>
      <c r="G528">
        <v>2</v>
      </c>
      <c r="H528">
        <v>60</v>
      </c>
    </row>
    <row r="529" spans="1:8">
      <c r="A529">
        <v>528</v>
      </c>
      <c r="B529">
        <v>25</v>
      </c>
      <c r="C529" t="s">
        <v>182</v>
      </c>
      <c r="D529" t="s">
        <v>3584</v>
      </c>
      <c r="E529" t="s">
        <v>1280</v>
      </c>
      <c r="F529" t="s">
        <v>63</v>
      </c>
      <c r="G529">
        <v>23</v>
      </c>
      <c r="H529">
        <v>60</v>
      </c>
    </row>
    <row r="530" spans="1:8">
      <c r="A530">
        <v>529</v>
      </c>
      <c r="B530">
        <v>25</v>
      </c>
      <c r="C530" t="s">
        <v>182</v>
      </c>
      <c r="D530" t="s">
        <v>3584</v>
      </c>
      <c r="E530" t="s">
        <v>1280</v>
      </c>
      <c r="F530" t="s">
        <v>46</v>
      </c>
      <c r="G530">
        <v>21</v>
      </c>
      <c r="H530">
        <v>60</v>
      </c>
    </row>
    <row r="531" spans="1:8">
      <c r="A531">
        <v>530</v>
      </c>
      <c r="B531">
        <v>25</v>
      </c>
      <c r="C531" t="s">
        <v>182</v>
      </c>
      <c r="D531" t="s">
        <v>3584</v>
      </c>
      <c r="E531" t="s">
        <v>1281</v>
      </c>
      <c r="F531" t="s">
        <v>63</v>
      </c>
      <c r="G531">
        <v>3</v>
      </c>
      <c r="H531">
        <v>60</v>
      </c>
    </row>
    <row r="532" spans="1:8">
      <c r="A532">
        <v>531</v>
      </c>
      <c r="B532">
        <v>25</v>
      </c>
      <c r="C532" t="s">
        <v>182</v>
      </c>
      <c r="D532" t="s">
        <v>3584</v>
      </c>
      <c r="E532" t="s">
        <v>1281</v>
      </c>
      <c r="F532" t="s">
        <v>46</v>
      </c>
      <c r="G532">
        <v>3</v>
      </c>
      <c r="H532">
        <v>60</v>
      </c>
    </row>
    <row r="533" spans="1:8">
      <c r="A533">
        <v>532</v>
      </c>
      <c r="B533">
        <v>25</v>
      </c>
      <c r="C533" t="s">
        <v>182</v>
      </c>
      <c r="D533" t="s">
        <v>3585</v>
      </c>
      <c r="E533" t="s">
        <v>3706</v>
      </c>
      <c r="F533" t="s">
        <v>63</v>
      </c>
      <c r="G533">
        <v>1487</v>
      </c>
      <c r="H533">
        <v>12884</v>
      </c>
    </row>
    <row r="534" spans="1:8">
      <c r="A534">
        <v>533</v>
      </c>
      <c r="B534">
        <v>25</v>
      </c>
      <c r="C534" t="s">
        <v>182</v>
      </c>
      <c r="D534" t="s">
        <v>3585</v>
      </c>
      <c r="E534" t="s">
        <v>3706</v>
      </c>
      <c r="F534" t="s">
        <v>46</v>
      </c>
      <c r="G534">
        <v>1424</v>
      </c>
      <c r="H534">
        <v>12884</v>
      </c>
    </row>
    <row r="535" spans="1:8">
      <c r="A535">
        <v>534</v>
      </c>
      <c r="B535">
        <v>25</v>
      </c>
      <c r="C535" t="s">
        <v>182</v>
      </c>
      <c r="D535" t="s">
        <v>3585</v>
      </c>
      <c r="E535" t="s">
        <v>1280</v>
      </c>
      <c r="F535" t="s">
        <v>63</v>
      </c>
      <c r="G535">
        <v>4999</v>
      </c>
      <c r="H535">
        <v>12884</v>
      </c>
    </row>
    <row r="536" spans="1:8">
      <c r="A536">
        <v>535</v>
      </c>
      <c r="B536">
        <v>25</v>
      </c>
      <c r="C536" t="s">
        <v>182</v>
      </c>
      <c r="D536" t="s">
        <v>3585</v>
      </c>
      <c r="E536" t="s">
        <v>1280</v>
      </c>
      <c r="F536" t="s">
        <v>46</v>
      </c>
      <c r="G536">
        <v>4707</v>
      </c>
      <c r="H536">
        <v>12884</v>
      </c>
    </row>
    <row r="537" spans="1:8">
      <c r="A537">
        <v>536</v>
      </c>
      <c r="B537">
        <v>25</v>
      </c>
      <c r="C537" t="s">
        <v>182</v>
      </c>
      <c r="D537" t="s">
        <v>3585</v>
      </c>
      <c r="E537" t="s">
        <v>1281</v>
      </c>
      <c r="F537" t="s">
        <v>63</v>
      </c>
      <c r="G537">
        <v>89</v>
      </c>
      <c r="H537">
        <v>12884</v>
      </c>
    </row>
    <row r="538" spans="1:8">
      <c r="A538">
        <v>537</v>
      </c>
      <c r="B538">
        <v>25</v>
      </c>
      <c r="C538" t="s">
        <v>182</v>
      </c>
      <c r="D538" t="s">
        <v>3585</v>
      </c>
      <c r="E538" t="s">
        <v>1281</v>
      </c>
      <c r="F538" t="s">
        <v>46</v>
      </c>
      <c r="G538">
        <v>110</v>
      </c>
      <c r="H538">
        <v>12884</v>
      </c>
    </row>
    <row r="539" spans="1:8">
      <c r="A539">
        <v>538</v>
      </c>
      <c r="B539">
        <v>25</v>
      </c>
      <c r="C539" t="s">
        <v>182</v>
      </c>
      <c r="D539" t="s">
        <v>3585</v>
      </c>
      <c r="E539" t="s">
        <v>45</v>
      </c>
      <c r="F539" t="s">
        <v>63</v>
      </c>
      <c r="G539">
        <v>40</v>
      </c>
      <c r="H539">
        <v>12884</v>
      </c>
    </row>
    <row r="540" spans="1:8">
      <c r="A540">
        <v>539</v>
      </c>
      <c r="B540">
        <v>25</v>
      </c>
      <c r="C540" t="s">
        <v>182</v>
      </c>
      <c r="D540" t="s">
        <v>3585</v>
      </c>
      <c r="E540" t="s">
        <v>45</v>
      </c>
      <c r="F540" t="s">
        <v>46</v>
      </c>
      <c r="G540">
        <v>28</v>
      </c>
      <c r="H540">
        <v>12884</v>
      </c>
    </row>
    <row r="541" spans="1:8">
      <c r="A541">
        <v>540</v>
      </c>
      <c r="B541">
        <v>25</v>
      </c>
      <c r="C541" t="s">
        <v>182</v>
      </c>
      <c r="D541" t="s">
        <v>3586</v>
      </c>
      <c r="E541" t="s">
        <v>3706</v>
      </c>
      <c r="F541" t="s">
        <v>63</v>
      </c>
      <c r="G541">
        <v>310263</v>
      </c>
      <c r="H541">
        <v>2735949</v>
      </c>
    </row>
    <row r="542" spans="1:8">
      <c r="A542">
        <v>541</v>
      </c>
      <c r="B542">
        <v>25</v>
      </c>
      <c r="C542" t="s">
        <v>182</v>
      </c>
      <c r="D542" t="s">
        <v>3586</v>
      </c>
      <c r="E542" t="s">
        <v>3706</v>
      </c>
      <c r="F542" t="s">
        <v>46</v>
      </c>
      <c r="G542">
        <v>294626</v>
      </c>
      <c r="H542">
        <v>2735949</v>
      </c>
    </row>
    <row r="543" spans="1:8">
      <c r="A543">
        <v>542</v>
      </c>
      <c r="B543">
        <v>25</v>
      </c>
      <c r="C543" t="s">
        <v>182</v>
      </c>
      <c r="D543" t="s">
        <v>3586</v>
      </c>
      <c r="E543" t="s">
        <v>1280</v>
      </c>
      <c r="F543" t="s">
        <v>63</v>
      </c>
      <c r="G543">
        <v>1001380</v>
      </c>
      <c r="H543">
        <v>2735949</v>
      </c>
    </row>
    <row r="544" spans="1:8">
      <c r="A544">
        <v>543</v>
      </c>
      <c r="B544">
        <v>25</v>
      </c>
      <c r="C544" t="s">
        <v>182</v>
      </c>
      <c r="D544" t="s">
        <v>3586</v>
      </c>
      <c r="E544" t="s">
        <v>1280</v>
      </c>
      <c r="F544" t="s">
        <v>46</v>
      </c>
      <c r="G544">
        <v>1055251</v>
      </c>
      <c r="H544">
        <v>2735949</v>
      </c>
    </row>
    <row r="545" spans="1:8">
      <c r="A545">
        <v>544</v>
      </c>
      <c r="B545">
        <v>25</v>
      </c>
      <c r="C545" t="s">
        <v>182</v>
      </c>
      <c r="D545" t="s">
        <v>3586</v>
      </c>
      <c r="E545" t="s">
        <v>1281</v>
      </c>
      <c r="F545" t="s">
        <v>63</v>
      </c>
      <c r="G545">
        <v>35015</v>
      </c>
      <c r="H545">
        <v>2735949</v>
      </c>
    </row>
    <row r="546" spans="1:8">
      <c r="A546">
        <v>545</v>
      </c>
      <c r="B546">
        <v>25</v>
      </c>
      <c r="C546" t="s">
        <v>182</v>
      </c>
      <c r="D546" t="s">
        <v>3586</v>
      </c>
      <c r="E546" t="s">
        <v>1281</v>
      </c>
      <c r="F546" t="s">
        <v>46</v>
      </c>
      <c r="G546">
        <v>36380</v>
      </c>
      <c r="H546">
        <v>2735949</v>
      </c>
    </row>
    <row r="547" spans="1:8">
      <c r="A547">
        <v>546</v>
      </c>
      <c r="B547">
        <v>25</v>
      </c>
      <c r="C547" t="s">
        <v>182</v>
      </c>
      <c r="D547" t="s">
        <v>3586</v>
      </c>
      <c r="E547" t="s">
        <v>45</v>
      </c>
      <c r="F547" t="s">
        <v>63</v>
      </c>
      <c r="G547">
        <v>1873</v>
      </c>
      <c r="H547">
        <v>2735949</v>
      </c>
    </row>
    <row r="548" spans="1:8">
      <c r="A548">
        <v>547</v>
      </c>
      <c r="B548">
        <v>25</v>
      </c>
      <c r="C548" t="s">
        <v>182</v>
      </c>
      <c r="D548" t="s">
        <v>3586</v>
      </c>
      <c r="E548" t="s">
        <v>45</v>
      </c>
      <c r="F548" t="s">
        <v>46</v>
      </c>
      <c r="G548">
        <v>1161</v>
      </c>
      <c r="H548">
        <v>2735949</v>
      </c>
    </row>
    <row r="549" spans="1:8">
      <c r="A549">
        <v>548</v>
      </c>
      <c r="B549">
        <v>25</v>
      </c>
      <c r="C549" t="s">
        <v>182</v>
      </c>
      <c r="D549" t="s">
        <v>45</v>
      </c>
      <c r="E549" t="s">
        <v>3706</v>
      </c>
      <c r="F549" t="s">
        <v>63</v>
      </c>
      <c r="G549">
        <v>2477</v>
      </c>
    </row>
    <row r="550" spans="1:8">
      <c r="A550">
        <v>549</v>
      </c>
      <c r="B550">
        <v>25</v>
      </c>
      <c r="C550" t="s">
        <v>182</v>
      </c>
      <c r="D550" t="s">
        <v>45</v>
      </c>
      <c r="E550" t="s">
        <v>3706</v>
      </c>
      <c r="F550" t="s">
        <v>46</v>
      </c>
      <c r="G550">
        <v>2411</v>
      </c>
    </row>
    <row r="551" spans="1:8">
      <c r="A551">
        <v>550</v>
      </c>
      <c r="B551">
        <v>25</v>
      </c>
      <c r="C551" t="s">
        <v>182</v>
      </c>
      <c r="D551" t="s">
        <v>45</v>
      </c>
      <c r="E551" t="s">
        <v>1280</v>
      </c>
      <c r="F551" t="s">
        <v>63</v>
      </c>
      <c r="G551">
        <v>2003</v>
      </c>
    </row>
    <row r="552" spans="1:8">
      <c r="A552">
        <v>551</v>
      </c>
      <c r="B552">
        <v>25</v>
      </c>
      <c r="C552" t="s">
        <v>182</v>
      </c>
      <c r="D552" t="s">
        <v>45</v>
      </c>
      <c r="E552" t="s">
        <v>1280</v>
      </c>
      <c r="F552" t="s">
        <v>46</v>
      </c>
      <c r="G552">
        <v>1982</v>
      </c>
    </row>
    <row r="553" spans="1:8">
      <c r="A553">
        <v>552</v>
      </c>
      <c r="B553">
        <v>25</v>
      </c>
      <c r="C553" t="s">
        <v>182</v>
      </c>
      <c r="D553" t="s">
        <v>45</v>
      </c>
      <c r="E553" t="s">
        <v>1281</v>
      </c>
      <c r="F553" t="s">
        <v>63</v>
      </c>
      <c r="G553">
        <v>144</v>
      </c>
    </row>
    <row r="554" spans="1:8">
      <c r="A554">
        <v>553</v>
      </c>
      <c r="B554">
        <v>25</v>
      </c>
      <c r="C554" t="s">
        <v>182</v>
      </c>
      <c r="D554" t="s">
        <v>45</v>
      </c>
      <c r="E554" t="s">
        <v>1281</v>
      </c>
      <c r="F554" t="s">
        <v>46</v>
      </c>
      <c r="G554">
        <v>95</v>
      </c>
    </row>
    <row r="555" spans="1:8">
      <c r="A555">
        <v>554</v>
      </c>
      <c r="B555">
        <v>25</v>
      </c>
      <c r="C555" t="s">
        <v>182</v>
      </c>
      <c r="D555" t="s">
        <v>45</v>
      </c>
      <c r="E555" t="s">
        <v>45</v>
      </c>
      <c r="F555" t="s">
        <v>63</v>
      </c>
      <c r="G555">
        <v>14886</v>
      </c>
    </row>
    <row r="556" spans="1:8">
      <c r="A556">
        <v>555</v>
      </c>
      <c r="B556">
        <v>25</v>
      </c>
      <c r="C556" t="s">
        <v>182</v>
      </c>
      <c r="D556" t="s">
        <v>45</v>
      </c>
      <c r="E556" t="s">
        <v>45</v>
      </c>
      <c r="F556" t="s">
        <v>46</v>
      </c>
      <c r="G556">
        <v>9791</v>
      </c>
    </row>
    <row r="557" spans="1:8">
      <c r="A557">
        <v>556</v>
      </c>
      <c r="B557">
        <v>27</v>
      </c>
      <c r="C557" t="s">
        <v>183</v>
      </c>
      <c r="D557" t="s">
        <v>1413</v>
      </c>
      <c r="E557" t="s">
        <v>3706</v>
      </c>
      <c r="F557" t="s">
        <v>63</v>
      </c>
      <c r="G557">
        <v>16679</v>
      </c>
      <c r="H557">
        <v>68415</v>
      </c>
    </row>
    <row r="558" spans="1:8">
      <c r="A558">
        <v>557</v>
      </c>
      <c r="B558">
        <v>27</v>
      </c>
      <c r="C558" t="s">
        <v>183</v>
      </c>
      <c r="D558" t="s">
        <v>1413</v>
      </c>
      <c r="E558" t="s">
        <v>3706</v>
      </c>
      <c r="F558" t="s">
        <v>46</v>
      </c>
      <c r="G558">
        <v>16669</v>
      </c>
      <c r="H558">
        <v>68415</v>
      </c>
    </row>
    <row r="559" spans="1:8">
      <c r="A559">
        <v>558</v>
      </c>
      <c r="B559">
        <v>27</v>
      </c>
      <c r="C559" t="s">
        <v>183</v>
      </c>
      <c r="D559" t="s">
        <v>1413</v>
      </c>
      <c r="E559" t="s">
        <v>1280</v>
      </c>
      <c r="F559" t="s">
        <v>63</v>
      </c>
      <c r="G559">
        <v>12859</v>
      </c>
      <c r="H559">
        <v>68415</v>
      </c>
    </row>
    <row r="560" spans="1:8">
      <c r="A560">
        <v>559</v>
      </c>
      <c r="B560">
        <v>27</v>
      </c>
      <c r="C560" t="s">
        <v>183</v>
      </c>
      <c r="D560" t="s">
        <v>1413</v>
      </c>
      <c r="E560" t="s">
        <v>1280</v>
      </c>
      <c r="F560" t="s">
        <v>46</v>
      </c>
      <c r="G560">
        <v>9006</v>
      </c>
      <c r="H560">
        <v>68415</v>
      </c>
    </row>
    <row r="561" spans="1:8">
      <c r="A561">
        <v>560</v>
      </c>
      <c r="B561">
        <v>27</v>
      </c>
      <c r="C561" t="s">
        <v>183</v>
      </c>
      <c r="D561" t="s">
        <v>1413</v>
      </c>
      <c r="E561" t="s">
        <v>1281</v>
      </c>
      <c r="F561" t="s">
        <v>63</v>
      </c>
      <c r="G561">
        <v>4112</v>
      </c>
      <c r="H561">
        <v>68415</v>
      </c>
    </row>
    <row r="562" spans="1:8">
      <c r="A562">
        <v>561</v>
      </c>
      <c r="B562">
        <v>27</v>
      </c>
      <c r="C562" t="s">
        <v>183</v>
      </c>
      <c r="D562" t="s">
        <v>1413</v>
      </c>
      <c r="E562" t="s">
        <v>1281</v>
      </c>
      <c r="F562" t="s">
        <v>46</v>
      </c>
      <c r="G562">
        <v>7717</v>
      </c>
      <c r="H562">
        <v>68415</v>
      </c>
    </row>
    <row r="563" spans="1:8">
      <c r="A563">
        <v>562</v>
      </c>
      <c r="B563">
        <v>27</v>
      </c>
      <c r="C563" t="s">
        <v>183</v>
      </c>
      <c r="D563" t="s">
        <v>1413</v>
      </c>
      <c r="E563" t="s">
        <v>45</v>
      </c>
      <c r="F563" t="s">
        <v>63</v>
      </c>
      <c r="G563">
        <v>635</v>
      </c>
      <c r="H563">
        <v>68415</v>
      </c>
    </row>
    <row r="564" spans="1:8">
      <c r="A564">
        <v>563</v>
      </c>
      <c r="B564">
        <v>27</v>
      </c>
      <c r="C564" t="s">
        <v>183</v>
      </c>
      <c r="D564" t="s">
        <v>1413</v>
      </c>
      <c r="E564" t="s">
        <v>45</v>
      </c>
      <c r="F564" t="s">
        <v>46</v>
      </c>
      <c r="G564">
        <v>738</v>
      </c>
      <c r="H564">
        <v>68415</v>
      </c>
    </row>
    <row r="565" spans="1:8">
      <c r="A565">
        <v>564</v>
      </c>
      <c r="B565">
        <v>27</v>
      </c>
      <c r="C565" t="s">
        <v>183</v>
      </c>
      <c r="D565" t="s">
        <v>3582</v>
      </c>
      <c r="E565" t="s">
        <v>3706</v>
      </c>
      <c r="F565" t="s">
        <v>63</v>
      </c>
      <c r="G565">
        <v>4</v>
      </c>
      <c r="H565">
        <v>36</v>
      </c>
    </row>
    <row r="566" spans="1:8">
      <c r="A566">
        <v>565</v>
      </c>
      <c r="B566">
        <v>27</v>
      </c>
      <c r="C566" t="s">
        <v>183</v>
      </c>
      <c r="D566" t="s">
        <v>3582</v>
      </c>
      <c r="E566" t="s">
        <v>3706</v>
      </c>
      <c r="F566" t="s">
        <v>46</v>
      </c>
      <c r="G566">
        <v>7</v>
      </c>
      <c r="H566">
        <v>36</v>
      </c>
    </row>
    <row r="567" spans="1:8">
      <c r="A567">
        <v>566</v>
      </c>
      <c r="B567">
        <v>27</v>
      </c>
      <c r="C567" t="s">
        <v>183</v>
      </c>
      <c r="D567" t="s">
        <v>3582</v>
      </c>
      <c r="E567" t="s">
        <v>1280</v>
      </c>
      <c r="F567" t="s">
        <v>63</v>
      </c>
      <c r="G567">
        <v>7</v>
      </c>
      <c r="H567">
        <v>36</v>
      </c>
    </row>
    <row r="568" spans="1:8">
      <c r="A568">
        <v>567</v>
      </c>
      <c r="B568">
        <v>27</v>
      </c>
      <c r="C568" t="s">
        <v>183</v>
      </c>
      <c r="D568" t="s">
        <v>3582</v>
      </c>
      <c r="E568" t="s">
        <v>1280</v>
      </c>
      <c r="F568" t="s">
        <v>46</v>
      </c>
      <c r="G568">
        <v>1</v>
      </c>
      <c r="H568">
        <v>36</v>
      </c>
    </row>
    <row r="569" spans="1:8">
      <c r="A569">
        <v>568</v>
      </c>
      <c r="B569">
        <v>27</v>
      </c>
      <c r="C569" t="s">
        <v>183</v>
      </c>
      <c r="D569" t="s">
        <v>3582</v>
      </c>
      <c r="E569" t="s">
        <v>1281</v>
      </c>
      <c r="F569" t="s">
        <v>63</v>
      </c>
      <c r="G569">
        <v>6</v>
      </c>
      <c r="H569">
        <v>36</v>
      </c>
    </row>
    <row r="570" spans="1:8">
      <c r="A570">
        <v>569</v>
      </c>
      <c r="B570">
        <v>27</v>
      </c>
      <c r="C570" t="s">
        <v>183</v>
      </c>
      <c r="D570" t="s">
        <v>3582</v>
      </c>
      <c r="E570" t="s">
        <v>1281</v>
      </c>
      <c r="F570" t="s">
        <v>46</v>
      </c>
      <c r="G570">
        <v>3</v>
      </c>
      <c r="H570">
        <v>36</v>
      </c>
    </row>
    <row r="571" spans="1:8">
      <c r="A571">
        <v>570</v>
      </c>
      <c r="B571">
        <v>27</v>
      </c>
      <c r="C571" t="s">
        <v>183</v>
      </c>
      <c r="D571" t="s">
        <v>3582</v>
      </c>
      <c r="E571" t="s">
        <v>45</v>
      </c>
      <c r="F571" t="s">
        <v>63</v>
      </c>
      <c r="G571">
        <v>6</v>
      </c>
      <c r="H571">
        <v>36</v>
      </c>
    </row>
    <row r="572" spans="1:8">
      <c r="A572">
        <v>571</v>
      </c>
      <c r="B572">
        <v>27</v>
      </c>
      <c r="C572" t="s">
        <v>183</v>
      </c>
      <c r="D572" t="s">
        <v>3582</v>
      </c>
      <c r="E572" t="s">
        <v>45</v>
      </c>
      <c r="F572" t="s">
        <v>46</v>
      </c>
      <c r="G572">
        <v>2</v>
      </c>
      <c r="H572">
        <v>36</v>
      </c>
    </row>
    <row r="573" spans="1:8">
      <c r="A573">
        <v>572</v>
      </c>
      <c r="B573">
        <v>27</v>
      </c>
      <c r="C573" t="s">
        <v>183</v>
      </c>
      <c r="D573" t="s">
        <v>3583</v>
      </c>
      <c r="E573" t="s">
        <v>3706</v>
      </c>
      <c r="F573" t="s">
        <v>63</v>
      </c>
      <c r="G573">
        <v>15</v>
      </c>
      <c r="H573">
        <v>130</v>
      </c>
    </row>
    <row r="574" spans="1:8">
      <c r="A574">
        <v>573</v>
      </c>
      <c r="B574">
        <v>27</v>
      </c>
      <c r="C574" t="s">
        <v>183</v>
      </c>
      <c r="D574" t="s">
        <v>3583</v>
      </c>
      <c r="E574" t="s">
        <v>3706</v>
      </c>
      <c r="F574" t="s">
        <v>46</v>
      </c>
      <c r="G574">
        <v>13</v>
      </c>
      <c r="H574">
        <v>130</v>
      </c>
    </row>
    <row r="575" spans="1:8">
      <c r="A575">
        <v>574</v>
      </c>
      <c r="B575">
        <v>27</v>
      </c>
      <c r="C575" t="s">
        <v>183</v>
      </c>
      <c r="D575" t="s">
        <v>3583</v>
      </c>
      <c r="E575" t="s">
        <v>1280</v>
      </c>
      <c r="F575" t="s">
        <v>63</v>
      </c>
      <c r="G575">
        <v>47</v>
      </c>
      <c r="H575">
        <v>130</v>
      </c>
    </row>
    <row r="576" spans="1:8">
      <c r="A576">
        <v>575</v>
      </c>
      <c r="B576">
        <v>27</v>
      </c>
      <c r="C576" t="s">
        <v>183</v>
      </c>
      <c r="D576" t="s">
        <v>3583</v>
      </c>
      <c r="E576" t="s">
        <v>1280</v>
      </c>
      <c r="F576" t="s">
        <v>46</v>
      </c>
      <c r="G576">
        <v>45</v>
      </c>
      <c r="H576">
        <v>130</v>
      </c>
    </row>
    <row r="577" spans="1:8">
      <c r="A577">
        <v>576</v>
      </c>
      <c r="B577">
        <v>27</v>
      </c>
      <c r="C577" t="s">
        <v>183</v>
      </c>
      <c r="D577" t="s">
        <v>3583</v>
      </c>
      <c r="E577" t="s">
        <v>1281</v>
      </c>
      <c r="F577" t="s">
        <v>63</v>
      </c>
      <c r="G577">
        <v>4</v>
      </c>
      <c r="H577">
        <v>130</v>
      </c>
    </row>
    <row r="578" spans="1:8">
      <c r="A578">
        <v>577</v>
      </c>
      <c r="B578">
        <v>27</v>
      </c>
      <c r="C578" t="s">
        <v>183</v>
      </c>
      <c r="D578" t="s">
        <v>3583</v>
      </c>
      <c r="E578" t="s">
        <v>1281</v>
      </c>
      <c r="F578" t="s">
        <v>46</v>
      </c>
      <c r="G578">
        <v>5</v>
      </c>
      <c r="H578">
        <v>130</v>
      </c>
    </row>
    <row r="579" spans="1:8">
      <c r="A579">
        <v>578</v>
      </c>
      <c r="B579">
        <v>27</v>
      </c>
      <c r="C579" t="s">
        <v>183</v>
      </c>
      <c r="D579" t="s">
        <v>3583</v>
      </c>
      <c r="E579" t="s">
        <v>45</v>
      </c>
      <c r="F579" t="s">
        <v>63</v>
      </c>
      <c r="G579">
        <v>1</v>
      </c>
      <c r="H579">
        <v>130</v>
      </c>
    </row>
    <row r="580" spans="1:8">
      <c r="A580">
        <v>579</v>
      </c>
      <c r="B580">
        <v>27</v>
      </c>
      <c r="C580" t="s">
        <v>183</v>
      </c>
      <c r="D580" t="s">
        <v>3584</v>
      </c>
      <c r="E580" t="s">
        <v>3706</v>
      </c>
      <c r="F580" t="s">
        <v>63</v>
      </c>
      <c r="G580">
        <v>15</v>
      </c>
      <c r="H580">
        <v>124</v>
      </c>
    </row>
    <row r="581" spans="1:8">
      <c r="A581">
        <v>580</v>
      </c>
      <c r="B581">
        <v>27</v>
      </c>
      <c r="C581" t="s">
        <v>183</v>
      </c>
      <c r="D581" t="s">
        <v>3584</v>
      </c>
      <c r="E581" t="s">
        <v>3706</v>
      </c>
      <c r="F581" t="s">
        <v>46</v>
      </c>
      <c r="G581">
        <v>18</v>
      </c>
      <c r="H581">
        <v>124</v>
      </c>
    </row>
    <row r="582" spans="1:8">
      <c r="A582">
        <v>581</v>
      </c>
      <c r="B582">
        <v>27</v>
      </c>
      <c r="C582" t="s">
        <v>183</v>
      </c>
      <c r="D582" t="s">
        <v>3584</v>
      </c>
      <c r="E582" t="s">
        <v>1280</v>
      </c>
      <c r="F582" t="s">
        <v>63</v>
      </c>
      <c r="G582">
        <v>42</v>
      </c>
      <c r="H582">
        <v>124</v>
      </c>
    </row>
    <row r="583" spans="1:8">
      <c r="A583">
        <v>582</v>
      </c>
      <c r="B583">
        <v>27</v>
      </c>
      <c r="C583" t="s">
        <v>183</v>
      </c>
      <c r="D583" t="s">
        <v>3584</v>
      </c>
      <c r="E583" t="s">
        <v>1280</v>
      </c>
      <c r="F583" t="s">
        <v>46</v>
      </c>
      <c r="G583">
        <v>36</v>
      </c>
      <c r="H583">
        <v>124</v>
      </c>
    </row>
    <row r="584" spans="1:8">
      <c r="A584">
        <v>583</v>
      </c>
      <c r="B584">
        <v>27</v>
      </c>
      <c r="C584" t="s">
        <v>183</v>
      </c>
      <c r="D584" t="s">
        <v>3584</v>
      </c>
      <c r="E584" t="s">
        <v>1281</v>
      </c>
      <c r="F584" t="s">
        <v>63</v>
      </c>
      <c r="G584">
        <v>4</v>
      </c>
      <c r="H584">
        <v>124</v>
      </c>
    </row>
    <row r="585" spans="1:8">
      <c r="A585">
        <v>584</v>
      </c>
      <c r="B585">
        <v>27</v>
      </c>
      <c r="C585" t="s">
        <v>183</v>
      </c>
      <c r="D585" t="s">
        <v>3584</v>
      </c>
      <c r="E585" t="s">
        <v>1281</v>
      </c>
      <c r="F585" t="s">
        <v>46</v>
      </c>
      <c r="G585">
        <v>7</v>
      </c>
      <c r="H585">
        <v>124</v>
      </c>
    </row>
    <row r="586" spans="1:8">
      <c r="A586">
        <v>585</v>
      </c>
      <c r="B586">
        <v>27</v>
      </c>
      <c r="C586" t="s">
        <v>183</v>
      </c>
      <c r="D586" t="s">
        <v>3584</v>
      </c>
      <c r="E586" t="s">
        <v>45</v>
      </c>
      <c r="F586" t="s">
        <v>63</v>
      </c>
      <c r="G586">
        <v>1</v>
      </c>
      <c r="H586">
        <v>124</v>
      </c>
    </row>
    <row r="587" spans="1:8">
      <c r="A587">
        <v>586</v>
      </c>
      <c r="B587">
        <v>27</v>
      </c>
      <c r="C587" t="s">
        <v>183</v>
      </c>
      <c r="D587" t="s">
        <v>3584</v>
      </c>
      <c r="E587" t="s">
        <v>45</v>
      </c>
      <c r="F587" t="s">
        <v>46</v>
      </c>
      <c r="G587">
        <v>1</v>
      </c>
      <c r="H587">
        <v>124</v>
      </c>
    </row>
    <row r="588" spans="1:8">
      <c r="A588">
        <v>587</v>
      </c>
      <c r="B588">
        <v>27</v>
      </c>
      <c r="C588" t="s">
        <v>183</v>
      </c>
      <c r="D588" t="s">
        <v>3585</v>
      </c>
      <c r="E588" t="s">
        <v>3706</v>
      </c>
      <c r="F588" t="s">
        <v>63</v>
      </c>
      <c r="G588">
        <v>54325</v>
      </c>
      <c r="H588">
        <v>337442</v>
      </c>
    </row>
    <row r="589" spans="1:8">
      <c r="A589">
        <v>588</v>
      </c>
      <c r="B589">
        <v>27</v>
      </c>
      <c r="C589" t="s">
        <v>183</v>
      </c>
      <c r="D589" t="s">
        <v>3585</v>
      </c>
      <c r="E589" t="s">
        <v>3706</v>
      </c>
      <c r="F589" t="s">
        <v>46</v>
      </c>
      <c r="G589">
        <v>51787</v>
      </c>
      <c r="H589">
        <v>337442</v>
      </c>
    </row>
    <row r="590" spans="1:8">
      <c r="A590">
        <v>589</v>
      </c>
      <c r="B590">
        <v>27</v>
      </c>
      <c r="C590" t="s">
        <v>183</v>
      </c>
      <c r="D590" t="s">
        <v>3585</v>
      </c>
      <c r="E590" t="s">
        <v>1280</v>
      </c>
      <c r="F590" t="s">
        <v>63</v>
      </c>
      <c r="G590">
        <v>96081</v>
      </c>
      <c r="H590">
        <v>337442</v>
      </c>
    </row>
    <row r="591" spans="1:8">
      <c r="A591">
        <v>590</v>
      </c>
      <c r="B591">
        <v>27</v>
      </c>
      <c r="C591" t="s">
        <v>183</v>
      </c>
      <c r="D591" t="s">
        <v>3585</v>
      </c>
      <c r="E591" t="s">
        <v>1280</v>
      </c>
      <c r="F591" t="s">
        <v>46</v>
      </c>
      <c r="G591">
        <v>106460</v>
      </c>
      <c r="H591">
        <v>337442</v>
      </c>
    </row>
    <row r="592" spans="1:8">
      <c r="A592">
        <v>591</v>
      </c>
      <c r="B592">
        <v>27</v>
      </c>
      <c r="C592" t="s">
        <v>183</v>
      </c>
      <c r="D592" t="s">
        <v>3585</v>
      </c>
      <c r="E592" t="s">
        <v>1281</v>
      </c>
      <c r="F592" t="s">
        <v>63</v>
      </c>
      <c r="G592">
        <v>12349</v>
      </c>
      <c r="H592">
        <v>337442</v>
      </c>
    </row>
    <row r="593" spans="1:8">
      <c r="A593">
        <v>592</v>
      </c>
      <c r="B593">
        <v>27</v>
      </c>
      <c r="C593" t="s">
        <v>183</v>
      </c>
      <c r="D593" t="s">
        <v>3585</v>
      </c>
      <c r="E593" t="s">
        <v>1281</v>
      </c>
      <c r="F593" t="s">
        <v>46</v>
      </c>
      <c r="G593">
        <v>15154</v>
      </c>
      <c r="H593">
        <v>337442</v>
      </c>
    </row>
    <row r="594" spans="1:8">
      <c r="A594">
        <v>593</v>
      </c>
      <c r="B594">
        <v>27</v>
      </c>
      <c r="C594" t="s">
        <v>183</v>
      </c>
      <c r="D594" t="s">
        <v>3585</v>
      </c>
      <c r="E594" t="s">
        <v>45</v>
      </c>
      <c r="F594" t="s">
        <v>63</v>
      </c>
      <c r="G594">
        <v>642</v>
      </c>
      <c r="H594">
        <v>337442</v>
      </c>
    </row>
    <row r="595" spans="1:8">
      <c r="A595">
        <v>594</v>
      </c>
      <c r="B595">
        <v>27</v>
      </c>
      <c r="C595" t="s">
        <v>183</v>
      </c>
      <c r="D595" t="s">
        <v>3585</v>
      </c>
      <c r="E595" t="s">
        <v>45</v>
      </c>
      <c r="F595" t="s">
        <v>46</v>
      </c>
      <c r="G595">
        <v>644</v>
      </c>
      <c r="H595">
        <v>337442</v>
      </c>
    </row>
    <row r="596" spans="1:8">
      <c r="A596">
        <v>595</v>
      </c>
      <c r="B596">
        <v>27</v>
      </c>
      <c r="C596" t="s">
        <v>183</v>
      </c>
      <c r="D596" t="s">
        <v>3586</v>
      </c>
      <c r="E596" t="s">
        <v>3706</v>
      </c>
      <c r="F596" t="s">
        <v>63</v>
      </c>
      <c r="G596">
        <v>2818</v>
      </c>
      <c r="H596">
        <v>21465</v>
      </c>
    </row>
    <row r="597" spans="1:8">
      <c r="A597">
        <v>596</v>
      </c>
      <c r="B597">
        <v>27</v>
      </c>
      <c r="C597" t="s">
        <v>183</v>
      </c>
      <c r="D597" t="s">
        <v>3586</v>
      </c>
      <c r="E597" t="s">
        <v>3706</v>
      </c>
      <c r="F597" t="s">
        <v>46</v>
      </c>
      <c r="G597">
        <v>2762</v>
      </c>
      <c r="H597">
        <v>21465</v>
      </c>
    </row>
    <row r="598" spans="1:8">
      <c r="A598">
        <v>597</v>
      </c>
      <c r="B598">
        <v>27</v>
      </c>
      <c r="C598" t="s">
        <v>183</v>
      </c>
      <c r="D598" t="s">
        <v>3586</v>
      </c>
      <c r="E598" t="s">
        <v>1280</v>
      </c>
      <c r="F598" t="s">
        <v>63</v>
      </c>
      <c r="G598">
        <v>7771</v>
      </c>
      <c r="H598">
        <v>21465</v>
      </c>
    </row>
    <row r="599" spans="1:8">
      <c r="A599">
        <v>598</v>
      </c>
      <c r="B599">
        <v>27</v>
      </c>
      <c r="C599" t="s">
        <v>183</v>
      </c>
      <c r="D599" t="s">
        <v>3586</v>
      </c>
      <c r="E599" t="s">
        <v>1280</v>
      </c>
      <c r="F599" t="s">
        <v>46</v>
      </c>
      <c r="G599">
        <v>6498</v>
      </c>
      <c r="H599">
        <v>21465</v>
      </c>
    </row>
    <row r="600" spans="1:8">
      <c r="A600">
        <v>599</v>
      </c>
      <c r="B600">
        <v>27</v>
      </c>
      <c r="C600" t="s">
        <v>183</v>
      </c>
      <c r="D600" t="s">
        <v>3586</v>
      </c>
      <c r="E600" t="s">
        <v>1281</v>
      </c>
      <c r="F600" t="s">
        <v>63</v>
      </c>
      <c r="G600">
        <v>801</v>
      </c>
      <c r="H600">
        <v>21465</v>
      </c>
    </row>
    <row r="601" spans="1:8">
      <c r="A601">
        <v>600</v>
      </c>
      <c r="B601">
        <v>27</v>
      </c>
      <c r="C601" t="s">
        <v>183</v>
      </c>
      <c r="D601" t="s">
        <v>3586</v>
      </c>
      <c r="E601" t="s">
        <v>1281</v>
      </c>
      <c r="F601" t="s">
        <v>46</v>
      </c>
      <c r="G601">
        <v>634</v>
      </c>
      <c r="H601">
        <v>21465</v>
      </c>
    </row>
    <row r="602" spans="1:8">
      <c r="A602">
        <v>601</v>
      </c>
      <c r="B602">
        <v>27</v>
      </c>
      <c r="C602" t="s">
        <v>183</v>
      </c>
      <c r="D602" t="s">
        <v>3586</v>
      </c>
      <c r="E602" t="s">
        <v>45</v>
      </c>
      <c r="F602" t="s">
        <v>63</v>
      </c>
      <c r="G602">
        <v>141</v>
      </c>
      <c r="H602">
        <v>21465</v>
      </c>
    </row>
    <row r="603" spans="1:8">
      <c r="A603">
        <v>602</v>
      </c>
      <c r="B603">
        <v>27</v>
      </c>
      <c r="C603" t="s">
        <v>183</v>
      </c>
      <c r="D603" t="s">
        <v>3586</v>
      </c>
      <c r="E603" t="s">
        <v>45</v>
      </c>
      <c r="F603" t="s">
        <v>46</v>
      </c>
      <c r="G603">
        <v>40</v>
      </c>
      <c r="H603">
        <v>21465</v>
      </c>
    </row>
    <row r="604" spans="1:8">
      <c r="A604">
        <v>603</v>
      </c>
      <c r="B604">
        <v>27</v>
      </c>
      <c r="C604" t="s">
        <v>183</v>
      </c>
      <c r="D604" t="s">
        <v>45</v>
      </c>
      <c r="E604" t="s">
        <v>3706</v>
      </c>
      <c r="F604" t="s">
        <v>63</v>
      </c>
      <c r="G604">
        <v>5666</v>
      </c>
    </row>
    <row r="605" spans="1:8">
      <c r="A605">
        <v>604</v>
      </c>
      <c r="B605">
        <v>27</v>
      </c>
      <c r="C605" t="s">
        <v>183</v>
      </c>
      <c r="D605" t="s">
        <v>45</v>
      </c>
      <c r="E605" t="s">
        <v>3706</v>
      </c>
      <c r="F605" t="s">
        <v>46</v>
      </c>
      <c r="G605">
        <v>5613</v>
      </c>
    </row>
    <row r="606" spans="1:8">
      <c r="A606">
        <v>605</v>
      </c>
      <c r="B606">
        <v>27</v>
      </c>
      <c r="C606" t="s">
        <v>183</v>
      </c>
      <c r="D606" t="s">
        <v>45</v>
      </c>
      <c r="E606" t="s">
        <v>1280</v>
      </c>
      <c r="F606" t="s">
        <v>63</v>
      </c>
      <c r="G606">
        <v>3419</v>
      </c>
    </row>
    <row r="607" spans="1:8">
      <c r="A607">
        <v>606</v>
      </c>
      <c r="B607">
        <v>27</v>
      </c>
      <c r="C607" t="s">
        <v>183</v>
      </c>
      <c r="D607" t="s">
        <v>45</v>
      </c>
      <c r="E607" t="s">
        <v>1280</v>
      </c>
      <c r="F607" t="s">
        <v>46</v>
      </c>
      <c r="G607">
        <v>3050</v>
      </c>
    </row>
    <row r="608" spans="1:8">
      <c r="A608">
        <v>607</v>
      </c>
      <c r="B608">
        <v>27</v>
      </c>
      <c r="C608" t="s">
        <v>183</v>
      </c>
      <c r="D608" t="s">
        <v>45</v>
      </c>
      <c r="E608" t="s">
        <v>1281</v>
      </c>
      <c r="F608" t="s">
        <v>63</v>
      </c>
      <c r="G608">
        <v>811</v>
      </c>
    </row>
    <row r="609" spans="1:8">
      <c r="A609">
        <v>608</v>
      </c>
      <c r="B609">
        <v>27</v>
      </c>
      <c r="C609" t="s">
        <v>183</v>
      </c>
      <c r="D609" t="s">
        <v>45</v>
      </c>
      <c r="E609" t="s">
        <v>1281</v>
      </c>
      <c r="F609" t="s">
        <v>46</v>
      </c>
      <c r="G609">
        <v>1042</v>
      </c>
    </row>
    <row r="610" spans="1:8">
      <c r="A610">
        <v>609</v>
      </c>
      <c r="B610">
        <v>27</v>
      </c>
      <c r="C610" t="s">
        <v>183</v>
      </c>
      <c r="D610" t="s">
        <v>45</v>
      </c>
      <c r="E610" t="s">
        <v>45</v>
      </c>
      <c r="F610" t="s">
        <v>63</v>
      </c>
      <c r="G610">
        <v>6721</v>
      </c>
    </row>
    <row r="611" spans="1:8">
      <c r="A611">
        <v>610</v>
      </c>
      <c r="B611">
        <v>27</v>
      </c>
      <c r="C611" t="s">
        <v>183</v>
      </c>
      <c r="D611" t="s">
        <v>45</v>
      </c>
      <c r="E611" t="s">
        <v>45</v>
      </c>
      <c r="F611" t="s">
        <v>46</v>
      </c>
      <c r="G611">
        <v>3478</v>
      </c>
    </row>
    <row r="612" spans="1:8">
      <c r="A612">
        <v>611</v>
      </c>
      <c r="B612">
        <v>41</v>
      </c>
      <c r="C612" t="s">
        <v>184</v>
      </c>
      <c r="D612" t="s">
        <v>1413</v>
      </c>
      <c r="E612" t="s">
        <v>3706</v>
      </c>
      <c r="F612" t="s">
        <v>63</v>
      </c>
      <c r="G612">
        <v>1976</v>
      </c>
      <c r="H612">
        <v>12194</v>
      </c>
    </row>
    <row r="613" spans="1:8">
      <c r="A613">
        <v>612</v>
      </c>
      <c r="B613">
        <v>41</v>
      </c>
      <c r="C613" t="s">
        <v>184</v>
      </c>
      <c r="D613" t="s">
        <v>1413</v>
      </c>
      <c r="E613" t="s">
        <v>3706</v>
      </c>
      <c r="F613" t="s">
        <v>46</v>
      </c>
      <c r="G613">
        <v>1887</v>
      </c>
      <c r="H613">
        <v>12194</v>
      </c>
    </row>
    <row r="614" spans="1:8">
      <c r="A614">
        <v>613</v>
      </c>
      <c r="B614">
        <v>41</v>
      </c>
      <c r="C614" t="s">
        <v>184</v>
      </c>
      <c r="D614" t="s">
        <v>1413</v>
      </c>
      <c r="E614" t="s">
        <v>1280</v>
      </c>
      <c r="F614" t="s">
        <v>63</v>
      </c>
      <c r="G614">
        <v>3944</v>
      </c>
      <c r="H614">
        <v>12194</v>
      </c>
    </row>
    <row r="615" spans="1:8">
      <c r="A615">
        <v>614</v>
      </c>
      <c r="B615">
        <v>41</v>
      </c>
      <c r="C615" t="s">
        <v>184</v>
      </c>
      <c r="D615" t="s">
        <v>1413</v>
      </c>
      <c r="E615" t="s">
        <v>1280</v>
      </c>
      <c r="F615" t="s">
        <v>46</v>
      </c>
      <c r="G615">
        <v>3666</v>
      </c>
      <c r="H615">
        <v>12194</v>
      </c>
    </row>
    <row r="616" spans="1:8">
      <c r="A616">
        <v>615</v>
      </c>
      <c r="B616">
        <v>41</v>
      </c>
      <c r="C616" t="s">
        <v>184</v>
      </c>
      <c r="D616" t="s">
        <v>1413</v>
      </c>
      <c r="E616" t="s">
        <v>1281</v>
      </c>
      <c r="F616" t="s">
        <v>63</v>
      </c>
      <c r="G616">
        <v>303</v>
      </c>
      <c r="H616">
        <v>12194</v>
      </c>
    </row>
    <row r="617" spans="1:8">
      <c r="A617">
        <v>616</v>
      </c>
      <c r="B617">
        <v>41</v>
      </c>
      <c r="C617" t="s">
        <v>184</v>
      </c>
      <c r="D617" t="s">
        <v>1413</v>
      </c>
      <c r="E617" t="s">
        <v>1281</v>
      </c>
      <c r="F617" t="s">
        <v>46</v>
      </c>
      <c r="G617">
        <v>384</v>
      </c>
      <c r="H617">
        <v>12194</v>
      </c>
    </row>
    <row r="618" spans="1:8">
      <c r="A618">
        <v>617</v>
      </c>
      <c r="B618">
        <v>41</v>
      </c>
      <c r="C618" t="s">
        <v>184</v>
      </c>
      <c r="D618" t="s">
        <v>1413</v>
      </c>
      <c r="E618" t="s">
        <v>45</v>
      </c>
      <c r="F618" t="s">
        <v>63</v>
      </c>
      <c r="G618">
        <v>24</v>
      </c>
      <c r="H618">
        <v>12194</v>
      </c>
    </row>
    <row r="619" spans="1:8">
      <c r="A619">
        <v>618</v>
      </c>
      <c r="B619">
        <v>41</v>
      </c>
      <c r="C619" t="s">
        <v>184</v>
      </c>
      <c r="D619" t="s">
        <v>1413</v>
      </c>
      <c r="E619" t="s">
        <v>45</v>
      </c>
      <c r="F619" t="s">
        <v>46</v>
      </c>
      <c r="G619">
        <v>10</v>
      </c>
      <c r="H619">
        <v>12194</v>
      </c>
    </row>
    <row r="620" spans="1:8">
      <c r="A620">
        <v>619</v>
      </c>
      <c r="B620">
        <v>41</v>
      </c>
      <c r="C620" t="s">
        <v>184</v>
      </c>
      <c r="D620" t="s">
        <v>3582</v>
      </c>
      <c r="E620" t="s">
        <v>3706</v>
      </c>
      <c r="F620" t="s">
        <v>46</v>
      </c>
      <c r="G620">
        <v>4</v>
      </c>
      <c r="H620">
        <v>35</v>
      </c>
    </row>
    <row r="621" spans="1:8">
      <c r="A621">
        <v>620</v>
      </c>
      <c r="B621">
        <v>41</v>
      </c>
      <c r="C621" t="s">
        <v>184</v>
      </c>
      <c r="D621" t="s">
        <v>3582</v>
      </c>
      <c r="E621" t="s">
        <v>1280</v>
      </c>
      <c r="F621" t="s">
        <v>63</v>
      </c>
      <c r="G621">
        <v>15</v>
      </c>
      <c r="H621">
        <v>35</v>
      </c>
    </row>
    <row r="622" spans="1:8">
      <c r="A622">
        <v>621</v>
      </c>
      <c r="B622">
        <v>41</v>
      </c>
      <c r="C622" t="s">
        <v>184</v>
      </c>
      <c r="D622" t="s">
        <v>3582</v>
      </c>
      <c r="E622" t="s">
        <v>1280</v>
      </c>
      <c r="F622" t="s">
        <v>46</v>
      </c>
      <c r="G622">
        <v>14</v>
      </c>
      <c r="H622">
        <v>35</v>
      </c>
    </row>
    <row r="623" spans="1:8">
      <c r="A623">
        <v>622</v>
      </c>
      <c r="B623">
        <v>41</v>
      </c>
      <c r="C623" t="s">
        <v>184</v>
      </c>
      <c r="D623" t="s">
        <v>3582</v>
      </c>
      <c r="E623" t="s">
        <v>1281</v>
      </c>
      <c r="F623" t="s">
        <v>63</v>
      </c>
      <c r="G623">
        <v>1</v>
      </c>
      <c r="H623">
        <v>35</v>
      </c>
    </row>
    <row r="624" spans="1:8">
      <c r="A624">
        <v>623</v>
      </c>
      <c r="B624">
        <v>41</v>
      </c>
      <c r="C624" t="s">
        <v>184</v>
      </c>
      <c r="D624" t="s">
        <v>3582</v>
      </c>
      <c r="E624" t="s">
        <v>45</v>
      </c>
      <c r="F624" t="s">
        <v>46</v>
      </c>
      <c r="G624">
        <v>1</v>
      </c>
      <c r="H624">
        <v>35</v>
      </c>
    </row>
    <row r="625" spans="1:8">
      <c r="A625">
        <v>624</v>
      </c>
      <c r="B625">
        <v>41</v>
      </c>
      <c r="C625" t="s">
        <v>184</v>
      </c>
      <c r="D625" t="s">
        <v>3583</v>
      </c>
      <c r="E625" t="s">
        <v>3706</v>
      </c>
      <c r="F625" t="s">
        <v>63</v>
      </c>
      <c r="G625">
        <v>4</v>
      </c>
      <c r="H625">
        <v>43</v>
      </c>
    </row>
    <row r="626" spans="1:8">
      <c r="A626">
        <v>625</v>
      </c>
      <c r="B626">
        <v>41</v>
      </c>
      <c r="C626" t="s">
        <v>184</v>
      </c>
      <c r="D626" t="s">
        <v>3583</v>
      </c>
      <c r="E626" t="s">
        <v>3706</v>
      </c>
      <c r="F626" t="s">
        <v>46</v>
      </c>
      <c r="G626">
        <v>1</v>
      </c>
      <c r="H626">
        <v>43</v>
      </c>
    </row>
    <row r="627" spans="1:8">
      <c r="A627">
        <v>626</v>
      </c>
      <c r="B627">
        <v>41</v>
      </c>
      <c r="C627" t="s">
        <v>184</v>
      </c>
      <c r="D627" t="s">
        <v>3583</v>
      </c>
      <c r="E627" t="s">
        <v>1280</v>
      </c>
      <c r="F627" t="s">
        <v>63</v>
      </c>
      <c r="G627">
        <v>25</v>
      </c>
      <c r="H627">
        <v>43</v>
      </c>
    </row>
    <row r="628" spans="1:8">
      <c r="A628">
        <v>627</v>
      </c>
      <c r="B628">
        <v>41</v>
      </c>
      <c r="C628" t="s">
        <v>184</v>
      </c>
      <c r="D628" t="s">
        <v>3583</v>
      </c>
      <c r="E628" t="s">
        <v>1280</v>
      </c>
      <c r="F628" t="s">
        <v>46</v>
      </c>
      <c r="G628">
        <v>12</v>
      </c>
      <c r="H628">
        <v>43</v>
      </c>
    </row>
    <row r="629" spans="1:8">
      <c r="A629">
        <v>628</v>
      </c>
      <c r="B629">
        <v>41</v>
      </c>
      <c r="C629" t="s">
        <v>184</v>
      </c>
      <c r="D629" t="s">
        <v>3583</v>
      </c>
      <c r="E629" t="s">
        <v>45</v>
      </c>
      <c r="F629" t="s">
        <v>63</v>
      </c>
      <c r="G629">
        <v>1</v>
      </c>
      <c r="H629">
        <v>43</v>
      </c>
    </row>
    <row r="630" spans="1:8">
      <c r="A630">
        <v>629</v>
      </c>
      <c r="B630">
        <v>41</v>
      </c>
      <c r="C630" t="s">
        <v>184</v>
      </c>
      <c r="D630" t="s">
        <v>3584</v>
      </c>
      <c r="E630" t="s">
        <v>3706</v>
      </c>
      <c r="F630" t="s">
        <v>46</v>
      </c>
      <c r="G630">
        <v>1</v>
      </c>
      <c r="H630">
        <v>29</v>
      </c>
    </row>
    <row r="631" spans="1:8">
      <c r="A631">
        <v>630</v>
      </c>
      <c r="B631">
        <v>41</v>
      </c>
      <c r="C631" t="s">
        <v>184</v>
      </c>
      <c r="D631" t="s">
        <v>3584</v>
      </c>
      <c r="E631" t="s">
        <v>1280</v>
      </c>
      <c r="F631" t="s">
        <v>63</v>
      </c>
      <c r="G631">
        <v>20</v>
      </c>
      <c r="H631">
        <v>29</v>
      </c>
    </row>
    <row r="632" spans="1:8">
      <c r="A632">
        <v>631</v>
      </c>
      <c r="B632">
        <v>41</v>
      </c>
      <c r="C632" t="s">
        <v>184</v>
      </c>
      <c r="D632" t="s">
        <v>3584</v>
      </c>
      <c r="E632" t="s">
        <v>1280</v>
      </c>
      <c r="F632" t="s">
        <v>46</v>
      </c>
      <c r="G632">
        <v>8</v>
      </c>
      <c r="H632">
        <v>29</v>
      </c>
    </row>
    <row r="633" spans="1:8">
      <c r="A633">
        <v>632</v>
      </c>
      <c r="B633">
        <v>41</v>
      </c>
      <c r="C633" t="s">
        <v>184</v>
      </c>
      <c r="D633" t="s">
        <v>3585</v>
      </c>
      <c r="E633" t="s">
        <v>3706</v>
      </c>
      <c r="F633" t="s">
        <v>63</v>
      </c>
      <c r="G633">
        <v>562</v>
      </c>
      <c r="H633">
        <v>5027</v>
      </c>
    </row>
    <row r="634" spans="1:8">
      <c r="A634">
        <v>633</v>
      </c>
      <c r="B634">
        <v>41</v>
      </c>
      <c r="C634" t="s">
        <v>184</v>
      </c>
      <c r="D634" t="s">
        <v>3585</v>
      </c>
      <c r="E634" t="s">
        <v>3706</v>
      </c>
      <c r="F634" t="s">
        <v>46</v>
      </c>
      <c r="G634">
        <v>507</v>
      </c>
      <c r="H634">
        <v>5027</v>
      </c>
    </row>
    <row r="635" spans="1:8">
      <c r="A635">
        <v>634</v>
      </c>
      <c r="B635">
        <v>41</v>
      </c>
      <c r="C635" t="s">
        <v>184</v>
      </c>
      <c r="D635" t="s">
        <v>3585</v>
      </c>
      <c r="E635" t="s">
        <v>1280</v>
      </c>
      <c r="F635" t="s">
        <v>63</v>
      </c>
      <c r="G635">
        <v>2160</v>
      </c>
      <c r="H635">
        <v>5027</v>
      </c>
    </row>
    <row r="636" spans="1:8">
      <c r="A636">
        <v>635</v>
      </c>
      <c r="B636">
        <v>41</v>
      </c>
      <c r="C636" t="s">
        <v>184</v>
      </c>
      <c r="D636" t="s">
        <v>3585</v>
      </c>
      <c r="E636" t="s">
        <v>1280</v>
      </c>
      <c r="F636" t="s">
        <v>46</v>
      </c>
      <c r="G636">
        <v>1662</v>
      </c>
      <c r="H636">
        <v>5027</v>
      </c>
    </row>
    <row r="637" spans="1:8">
      <c r="A637">
        <v>636</v>
      </c>
      <c r="B637">
        <v>41</v>
      </c>
      <c r="C637" t="s">
        <v>184</v>
      </c>
      <c r="D637" t="s">
        <v>3585</v>
      </c>
      <c r="E637" t="s">
        <v>1281</v>
      </c>
      <c r="F637" t="s">
        <v>63</v>
      </c>
      <c r="G637">
        <v>56</v>
      </c>
      <c r="H637">
        <v>5027</v>
      </c>
    </row>
    <row r="638" spans="1:8">
      <c r="A638">
        <v>637</v>
      </c>
      <c r="B638">
        <v>41</v>
      </c>
      <c r="C638" t="s">
        <v>184</v>
      </c>
      <c r="D638" t="s">
        <v>3585</v>
      </c>
      <c r="E638" t="s">
        <v>1281</v>
      </c>
      <c r="F638" t="s">
        <v>46</v>
      </c>
      <c r="G638">
        <v>66</v>
      </c>
      <c r="H638">
        <v>5027</v>
      </c>
    </row>
    <row r="639" spans="1:8">
      <c r="A639">
        <v>638</v>
      </c>
      <c r="B639">
        <v>41</v>
      </c>
      <c r="C639" t="s">
        <v>184</v>
      </c>
      <c r="D639" t="s">
        <v>3585</v>
      </c>
      <c r="E639" t="s">
        <v>45</v>
      </c>
      <c r="F639" t="s">
        <v>63</v>
      </c>
      <c r="G639">
        <v>9</v>
      </c>
      <c r="H639">
        <v>5027</v>
      </c>
    </row>
    <row r="640" spans="1:8">
      <c r="A640">
        <v>639</v>
      </c>
      <c r="B640">
        <v>41</v>
      </c>
      <c r="C640" t="s">
        <v>184</v>
      </c>
      <c r="D640" t="s">
        <v>3585</v>
      </c>
      <c r="E640" t="s">
        <v>45</v>
      </c>
      <c r="F640" t="s">
        <v>46</v>
      </c>
      <c r="G640">
        <v>5</v>
      </c>
      <c r="H640">
        <v>5027</v>
      </c>
    </row>
    <row r="641" spans="1:8">
      <c r="A641">
        <v>640</v>
      </c>
      <c r="B641">
        <v>41</v>
      </c>
      <c r="C641" t="s">
        <v>184</v>
      </c>
      <c r="D641" t="s">
        <v>3586</v>
      </c>
      <c r="E641" t="s">
        <v>3706</v>
      </c>
      <c r="F641" t="s">
        <v>63</v>
      </c>
      <c r="G641">
        <v>127334</v>
      </c>
      <c r="H641">
        <v>981886</v>
      </c>
    </row>
    <row r="642" spans="1:8">
      <c r="A642">
        <v>641</v>
      </c>
      <c r="B642">
        <v>41</v>
      </c>
      <c r="C642" t="s">
        <v>184</v>
      </c>
      <c r="D642" t="s">
        <v>3586</v>
      </c>
      <c r="E642" t="s">
        <v>3706</v>
      </c>
      <c r="F642" t="s">
        <v>46</v>
      </c>
      <c r="G642">
        <v>120924</v>
      </c>
      <c r="H642">
        <v>981886</v>
      </c>
    </row>
    <row r="643" spans="1:8">
      <c r="A643">
        <v>642</v>
      </c>
      <c r="B643">
        <v>41</v>
      </c>
      <c r="C643" t="s">
        <v>184</v>
      </c>
      <c r="D643" t="s">
        <v>3586</v>
      </c>
      <c r="E643" t="s">
        <v>1280</v>
      </c>
      <c r="F643" t="s">
        <v>63</v>
      </c>
      <c r="G643">
        <v>338280</v>
      </c>
      <c r="H643">
        <v>981886</v>
      </c>
    </row>
    <row r="644" spans="1:8">
      <c r="A644">
        <v>643</v>
      </c>
      <c r="B644">
        <v>41</v>
      </c>
      <c r="C644" t="s">
        <v>184</v>
      </c>
      <c r="D644" t="s">
        <v>3586</v>
      </c>
      <c r="E644" t="s">
        <v>1280</v>
      </c>
      <c r="F644" t="s">
        <v>46</v>
      </c>
      <c r="G644">
        <v>353211</v>
      </c>
      <c r="H644">
        <v>981886</v>
      </c>
    </row>
    <row r="645" spans="1:8">
      <c r="A645">
        <v>644</v>
      </c>
      <c r="B645">
        <v>41</v>
      </c>
      <c r="C645" t="s">
        <v>184</v>
      </c>
      <c r="D645" t="s">
        <v>3586</v>
      </c>
      <c r="E645" t="s">
        <v>1281</v>
      </c>
      <c r="F645" t="s">
        <v>63</v>
      </c>
      <c r="G645">
        <v>22131</v>
      </c>
      <c r="H645">
        <v>981886</v>
      </c>
    </row>
    <row r="646" spans="1:8">
      <c r="A646">
        <v>645</v>
      </c>
      <c r="B646">
        <v>41</v>
      </c>
      <c r="C646" t="s">
        <v>184</v>
      </c>
      <c r="D646" t="s">
        <v>3586</v>
      </c>
      <c r="E646" t="s">
        <v>1281</v>
      </c>
      <c r="F646" t="s">
        <v>46</v>
      </c>
      <c r="G646">
        <v>18826</v>
      </c>
      <c r="H646">
        <v>981886</v>
      </c>
    </row>
    <row r="647" spans="1:8">
      <c r="A647">
        <v>646</v>
      </c>
      <c r="B647">
        <v>41</v>
      </c>
      <c r="C647" t="s">
        <v>184</v>
      </c>
      <c r="D647" t="s">
        <v>3586</v>
      </c>
      <c r="E647" t="s">
        <v>45</v>
      </c>
      <c r="F647" t="s">
        <v>63</v>
      </c>
      <c r="G647">
        <v>827</v>
      </c>
      <c r="H647">
        <v>981886</v>
      </c>
    </row>
    <row r="648" spans="1:8">
      <c r="A648">
        <v>647</v>
      </c>
      <c r="B648">
        <v>41</v>
      </c>
      <c r="C648" t="s">
        <v>184</v>
      </c>
      <c r="D648" t="s">
        <v>3586</v>
      </c>
      <c r="E648" t="s">
        <v>45</v>
      </c>
      <c r="F648" t="s">
        <v>46</v>
      </c>
      <c r="G648">
        <v>353</v>
      </c>
      <c r="H648">
        <v>981886</v>
      </c>
    </row>
    <row r="649" spans="1:8">
      <c r="A649">
        <v>648</v>
      </c>
      <c r="B649">
        <v>41</v>
      </c>
      <c r="C649" t="s">
        <v>184</v>
      </c>
      <c r="D649" t="s">
        <v>45</v>
      </c>
      <c r="E649" t="s">
        <v>3706</v>
      </c>
      <c r="F649" t="s">
        <v>63</v>
      </c>
      <c r="G649">
        <v>741</v>
      </c>
    </row>
    <row r="650" spans="1:8">
      <c r="A650">
        <v>649</v>
      </c>
      <c r="B650">
        <v>41</v>
      </c>
      <c r="C650" t="s">
        <v>184</v>
      </c>
      <c r="D650" t="s">
        <v>45</v>
      </c>
      <c r="E650" t="s">
        <v>3706</v>
      </c>
      <c r="F650" t="s">
        <v>46</v>
      </c>
      <c r="G650">
        <v>721</v>
      </c>
    </row>
    <row r="651" spans="1:8">
      <c r="A651">
        <v>650</v>
      </c>
      <c r="B651">
        <v>41</v>
      </c>
      <c r="C651" t="s">
        <v>184</v>
      </c>
      <c r="D651" t="s">
        <v>45</v>
      </c>
      <c r="E651" t="s">
        <v>1280</v>
      </c>
      <c r="F651" t="s">
        <v>63</v>
      </c>
      <c r="G651">
        <v>428</v>
      </c>
    </row>
    <row r="652" spans="1:8">
      <c r="A652">
        <v>651</v>
      </c>
      <c r="B652">
        <v>41</v>
      </c>
      <c r="C652" t="s">
        <v>184</v>
      </c>
      <c r="D652" t="s">
        <v>45</v>
      </c>
      <c r="E652" t="s">
        <v>1280</v>
      </c>
      <c r="F652" t="s">
        <v>46</v>
      </c>
      <c r="G652">
        <v>438</v>
      </c>
    </row>
    <row r="653" spans="1:8">
      <c r="A653">
        <v>652</v>
      </c>
      <c r="B653">
        <v>41</v>
      </c>
      <c r="C653" t="s">
        <v>184</v>
      </c>
      <c r="D653" t="s">
        <v>45</v>
      </c>
      <c r="E653" t="s">
        <v>1281</v>
      </c>
      <c r="F653" t="s">
        <v>63</v>
      </c>
      <c r="G653">
        <v>27</v>
      </c>
    </row>
    <row r="654" spans="1:8">
      <c r="A654">
        <v>653</v>
      </c>
      <c r="B654">
        <v>41</v>
      </c>
      <c r="C654" t="s">
        <v>184</v>
      </c>
      <c r="D654" t="s">
        <v>45</v>
      </c>
      <c r="E654" t="s">
        <v>1281</v>
      </c>
      <c r="F654" t="s">
        <v>46</v>
      </c>
      <c r="G654">
        <v>19</v>
      </c>
    </row>
    <row r="655" spans="1:8">
      <c r="A655">
        <v>654</v>
      </c>
      <c r="B655">
        <v>41</v>
      </c>
      <c r="C655" t="s">
        <v>184</v>
      </c>
      <c r="D655" t="s">
        <v>45</v>
      </c>
      <c r="E655" t="s">
        <v>45</v>
      </c>
      <c r="F655" t="s">
        <v>63</v>
      </c>
      <c r="G655">
        <v>4898</v>
      </c>
    </row>
    <row r="656" spans="1:8">
      <c r="A656">
        <v>655</v>
      </c>
      <c r="B656">
        <v>41</v>
      </c>
      <c r="C656" t="s">
        <v>184</v>
      </c>
      <c r="D656" t="s">
        <v>45</v>
      </c>
      <c r="E656" t="s">
        <v>45</v>
      </c>
      <c r="F656" t="s">
        <v>46</v>
      </c>
      <c r="G656">
        <v>3062</v>
      </c>
    </row>
    <row r="657" spans="1:8">
      <c r="A657">
        <v>656</v>
      </c>
      <c r="B657">
        <v>44</v>
      </c>
      <c r="C657" t="s">
        <v>185</v>
      </c>
      <c r="D657" t="s">
        <v>1413</v>
      </c>
      <c r="E657" t="s">
        <v>3706</v>
      </c>
      <c r="F657" t="s">
        <v>63</v>
      </c>
      <c r="G657">
        <v>81844</v>
      </c>
      <c r="H657">
        <v>394683</v>
      </c>
    </row>
    <row r="658" spans="1:8">
      <c r="A658">
        <v>657</v>
      </c>
      <c r="B658">
        <v>44</v>
      </c>
      <c r="C658" t="s">
        <v>185</v>
      </c>
      <c r="D658" t="s">
        <v>1413</v>
      </c>
      <c r="E658" t="s">
        <v>3706</v>
      </c>
      <c r="F658" t="s">
        <v>46</v>
      </c>
      <c r="G658">
        <v>79872</v>
      </c>
      <c r="H658">
        <v>394683</v>
      </c>
    </row>
    <row r="659" spans="1:8">
      <c r="A659">
        <v>658</v>
      </c>
      <c r="B659">
        <v>44</v>
      </c>
      <c r="C659" t="s">
        <v>185</v>
      </c>
      <c r="D659" t="s">
        <v>1413</v>
      </c>
      <c r="E659" t="s">
        <v>1280</v>
      </c>
      <c r="F659" t="s">
        <v>63</v>
      </c>
      <c r="G659">
        <v>76868</v>
      </c>
      <c r="H659">
        <v>394683</v>
      </c>
    </row>
    <row r="660" spans="1:8">
      <c r="A660">
        <v>659</v>
      </c>
      <c r="B660">
        <v>44</v>
      </c>
      <c r="C660" t="s">
        <v>185</v>
      </c>
      <c r="D660" t="s">
        <v>1413</v>
      </c>
      <c r="E660" t="s">
        <v>1280</v>
      </c>
      <c r="F660" t="s">
        <v>46</v>
      </c>
      <c r="G660">
        <v>82901</v>
      </c>
      <c r="H660">
        <v>394683</v>
      </c>
    </row>
    <row r="661" spans="1:8">
      <c r="A661">
        <v>660</v>
      </c>
      <c r="B661">
        <v>44</v>
      </c>
      <c r="C661" t="s">
        <v>185</v>
      </c>
      <c r="D661" t="s">
        <v>1413</v>
      </c>
      <c r="E661" t="s">
        <v>1281</v>
      </c>
      <c r="F661" t="s">
        <v>63</v>
      </c>
      <c r="G661">
        <v>31861</v>
      </c>
      <c r="H661">
        <v>394683</v>
      </c>
    </row>
    <row r="662" spans="1:8">
      <c r="A662">
        <v>661</v>
      </c>
      <c r="B662">
        <v>44</v>
      </c>
      <c r="C662" t="s">
        <v>185</v>
      </c>
      <c r="D662" t="s">
        <v>1413</v>
      </c>
      <c r="E662" t="s">
        <v>1281</v>
      </c>
      <c r="F662" t="s">
        <v>46</v>
      </c>
      <c r="G662">
        <v>40734</v>
      </c>
      <c r="H662">
        <v>394683</v>
      </c>
    </row>
    <row r="663" spans="1:8">
      <c r="A663">
        <v>662</v>
      </c>
      <c r="B663">
        <v>44</v>
      </c>
      <c r="C663" t="s">
        <v>185</v>
      </c>
      <c r="D663" t="s">
        <v>1413</v>
      </c>
      <c r="E663" t="s">
        <v>45</v>
      </c>
      <c r="F663" t="s">
        <v>63</v>
      </c>
      <c r="G663">
        <v>316</v>
      </c>
      <c r="H663">
        <v>394683</v>
      </c>
    </row>
    <row r="664" spans="1:8">
      <c r="A664">
        <v>663</v>
      </c>
      <c r="B664">
        <v>44</v>
      </c>
      <c r="C664" t="s">
        <v>185</v>
      </c>
      <c r="D664" t="s">
        <v>1413</v>
      </c>
      <c r="E664" t="s">
        <v>45</v>
      </c>
      <c r="F664" t="s">
        <v>46</v>
      </c>
      <c r="G664">
        <v>287</v>
      </c>
      <c r="H664">
        <v>394683</v>
      </c>
    </row>
    <row r="665" spans="1:8">
      <c r="A665">
        <v>664</v>
      </c>
      <c r="B665">
        <v>44</v>
      </c>
      <c r="C665" t="s">
        <v>185</v>
      </c>
      <c r="D665" t="s">
        <v>3582</v>
      </c>
      <c r="E665" t="s">
        <v>3706</v>
      </c>
      <c r="F665" t="s">
        <v>63</v>
      </c>
      <c r="G665">
        <v>5</v>
      </c>
      <c r="H665">
        <v>29</v>
      </c>
    </row>
    <row r="666" spans="1:8">
      <c r="A666">
        <v>665</v>
      </c>
      <c r="B666">
        <v>44</v>
      </c>
      <c r="C666" t="s">
        <v>185</v>
      </c>
      <c r="D666" t="s">
        <v>3582</v>
      </c>
      <c r="E666" t="s">
        <v>3706</v>
      </c>
      <c r="F666" t="s">
        <v>46</v>
      </c>
      <c r="G666">
        <v>2</v>
      </c>
      <c r="H666">
        <v>29</v>
      </c>
    </row>
    <row r="667" spans="1:8">
      <c r="A667">
        <v>666</v>
      </c>
      <c r="B667">
        <v>44</v>
      </c>
      <c r="C667" t="s">
        <v>185</v>
      </c>
      <c r="D667" t="s">
        <v>3582</v>
      </c>
      <c r="E667" t="s">
        <v>1280</v>
      </c>
      <c r="F667" t="s">
        <v>63</v>
      </c>
      <c r="G667">
        <v>9</v>
      </c>
      <c r="H667">
        <v>29</v>
      </c>
    </row>
    <row r="668" spans="1:8">
      <c r="A668">
        <v>667</v>
      </c>
      <c r="B668">
        <v>44</v>
      </c>
      <c r="C668" t="s">
        <v>185</v>
      </c>
      <c r="D668" t="s">
        <v>3582</v>
      </c>
      <c r="E668" t="s">
        <v>1280</v>
      </c>
      <c r="F668" t="s">
        <v>46</v>
      </c>
      <c r="G668">
        <v>9</v>
      </c>
      <c r="H668">
        <v>29</v>
      </c>
    </row>
    <row r="669" spans="1:8">
      <c r="A669">
        <v>668</v>
      </c>
      <c r="B669">
        <v>44</v>
      </c>
      <c r="C669" t="s">
        <v>185</v>
      </c>
      <c r="D669" t="s">
        <v>3582</v>
      </c>
      <c r="E669" t="s">
        <v>1281</v>
      </c>
      <c r="F669" t="s">
        <v>63</v>
      </c>
      <c r="G669">
        <v>3</v>
      </c>
      <c r="H669">
        <v>29</v>
      </c>
    </row>
    <row r="670" spans="1:8">
      <c r="A670">
        <v>669</v>
      </c>
      <c r="B670">
        <v>44</v>
      </c>
      <c r="C670" t="s">
        <v>185</v>
      </c>
      <c r="D670" t="s">
        <v>3582</v>
      </c>
      <c r="E670" t="s">
        <v>45</v>
      </c>
      <c r="F670" t="s">
        <v>46</v>
      </c>
      <c r="G670">
        <v>1</v>
      </c>
      <c r="H670">
        <v>29</v>
      </c>
    </row>
    <row r="671" spans="1:8">
      <c r="A671">
        <v>670</v>
      </c>
      <c r="B671">
        <v>44</v>
      </c>
      <c r="C671" t="s">
        <v>185</v>
      </c>
      <c r="D671" t="s">
        <v>3583</v>
      </c>
      <c r="E671" t="s">
        <v>3706</v>
      </c>
      <c r="F671" t="s">
        <v>63</v>
      </c>
      <c r="G671">
        <v>14</v>
      </c>
      <c r="H671">
        <v>108</v>
      </c>
    </row>
    <row r="672" spans="1:8">
      <c r="A672">
        <v>671</v>
      </c>
      <c r="B672">
        <v>44</v>
      </c>
      <c r="C672" t="s">
        <v>185</v>
      </c>
      <c r="D672" t="s">
        <v>3583</v>
      </c>
      <c r="E672" t="s">
        <v>3706</v>
      </c>
      <c r="F672" t="s">
        <v>46</v>
      </c>
      <c r="G672">
        <v>12</v>
      </c>
      <c r="H672">
        <v>108</v>
      </c>
    </row>
    <row r="673" spans="1:8">
      <c r="A673">
        <v>672</v>
      </c>
      <c r="B673">
        <v>44</v>
      </c>
      <c r="C673" t="s">
        <v>185</v>
      </c>
      <c r="D673" t="s">
        <v>3583</v>
      </c>
      <c r="E673" t="s">
        <v>1280</v>
      </c>
      <c r="F673" t="s">
        <v>63</v>
      </c>
      <c r="G673">
        <v>46</v>
      </c>
      <c r="H673">
        <v>108</v>
      </c>
    </row>
    <row r="674" spans="1:8">
      <c r="A674">
        <v>673</v>
      </c>
      <c r="B674">
        <v>44</v>
      </c>
      <c r="C674" t="s">
        <v>185</v>
      </c>
      <c r="D674" t="s">
        <v>3583</v>
      </c>
      <c r="E674" t="s">
        <v>1280</v>
      </c>
      <c r="F674" t="s">
        <v>46</v>
      </c>
      <c r="G674">
        <v>29</v>
      </c>
      <c r="H674">
        <v>108</v>
      </c>
    </row>
    <row r="675" spans="1:8">
      <c r="A675">
        <v>674</v>
      </c>
      <c r="B675">
        <v>44</v>
      </c>
      <c r="C675" t="s">
        <v>185</v>
      </c>
      <c r="D675" t="s">
        <v>3583</v>
      </c>
      <c r="E675" t="s">
        <v>1281</v>
      </c>
      <c r="F675" t="s">
        <v>63</v>
      </c>
      <c r="G675">
        <v>3</v>
      </c>
      <c r="H675">
        <v>108</v>
      </c>
    </row>
    <row r="676" spans="1:8">
      <c r="A676">
        <v>675</v>
      </c>
      <c r="B676">
        <v>44</v>
      </c>
      <c r="C676" t="s">
        <v>185</v>
      </c>
      <c r="D676" t="s">
        <v>3583</v>
      </c>
      <c r="E676" t="s">
        <v>1281</v>
      </c>
      <c r="F676" t="s">
        <v>46</v>
      </c>
      <c r="G676">
        <v>2</v>
      </c>
      <c r="H676">
        <v>108</v>
      </c>
    </row>
    <row r="677" spans="1:8">
      <c r="A677">
        <v>676</v>
      </c>
      <c r="B677">
        <v>44</v>
      </c>
      <c r="C677" t="s">
        <v>185</v>
      </c>
      <c r="D677" t="s">
        <v>3583</v>
      </c>
      <c r="E677" t="s">
        <v>45</v>
      </c>
      <c r="F677" t="s">
        <v>63</v>
      </c>
      <c r="G677">
        <v>1</v>
      </c>
      <c r="H677">
        <v>108</v>
      </c>
    </row>
    <row r="678" spans="1:8">
      <c r="A678">
        <v>677</v>
      </c>
      <c r="B678">
        <v>44</v>
      </c>
      <c r="C678" t="s">
        <v>185</v>
      </c>
      <c r="D678" t="s">
        <v>3583</v>
      </c>
      <c r="E678" t="s">
        <v>45</v>
      </c>
      <c r="F678" t="s">
        <v>46</v>
      </c>
      <c r="G678">
        <v>1</v>
      </c>
      <c r="H678">
        <v>108</v>
      </c>
    </row>
    <row r="679" spans="1:8">
      <c r="A679">
        <v>678</v>
      </c>
      <c r="B679">
        <v>44</v>
      </c>
      <c r="C679" t="s">
        <v>185</v>
      </c>
      <c r="D679" t="s">
        <v>3584</v>
      </c>
      <c r="E679" t="s">
        <v>3706</v>
      </c>
      <c r="F679" t="s">
        <v>63</v>
      </c>
      <c r="G679">
        <v>12</v>
      </c>
      <c r="H679">
        <v>111</v>
      </c>
    </row>
    <row r="680" spans="1:8">
      <c r="A680">
        <v>679</v>
      </c>
      <c r="B680">
        <v>44</v>
      </c>
      <c r="C680" t="s">
        <v>185</v>
      </c>
      <c r="D680" t="s">
        <v>3584</v>
      </c>
      <c r="E680" t="s">
        <v>3706</v>
      </c>
      <c r="F680" t="s">
        <v>46</v>
      </c>
      <c r="G680">
        <v>11</v>
      </c>
      <c r="H680">
        <v>111</v>
      </c>
    </row>
    <row r="681" spans="1:8">
      <c r="A681">
        <v>680</v>
      </c>
      <c r="B681">
        <v>44</v>
      </c>
      <c r="C681" t="s">
        <v>185</v>
      </c>
      <c r="D681" t="s">
        <v>3584</v>
      </c>
      <c r="E681" t="s">
        <v>1280</v>
      </c>
      <c r="F681" t="s">
        <v>63</v>
      </c>
      <c r="G681">
        <v>33</v>
      </c>
      <c r="H681">
        <v>111</v>
      </c>
    </row>
    <row r="682" spans="1:8">
      <c r="A682">
        <v>681</v>
      </c>
      <c r="B682">
        <v>44</v>
      </c>
      <c r="C682" t="s">
        <v>185</v>
      </c>
      <c r="D682" t="s">
        <v>3584</v>
      </c>
      <c r="E682" t="s">
        <v>1280</v>
      </c>
      <c r="F682" t="s">
        <v>46</v>
      </c>
      <c r="G682">
        <v>39</v>
      </c>
      <c r="H682">
        <v>111</v>
      </c>
    </row>
    <row r="683" spans="1:8">
      <c r="A683">
        <v>682</v>
      </c>
      <c r="B683">
        <v>44</v>
      </c>
      <c r="C683" t="s">
        <v>185</v>
      </c>
      <c r="D683" t="s">
        <v>3584</v>
      </c>
      <c r="E683" t="s">
        <v>1281</v>
      </c>
      <c r="F683" t="s">
        <v>63</v>
      </c>
      <c r="G683">
        <v>12</v>
      </c>
      <c r="H683">
        <v>111</v>
      </c>
    </row>
    <row r="684" spans="1:8">
      <c r="A684">
        <v>683</v>
      </c>
      <c r="B684">
        <v>44</v>
      </c>
      <c r="C684" t="s">
        <v>185</v>
      </c>
      <c r="D684" t="s">
        <v>3584</v>
      </c>
      <c r="E684" t="s">
        <v>1281</v>
      </c>
      <c r="F684" t="s">
        <v>46</v>
      </c>
      <c r="G684">
        <v>4</v>
      </c>
      <c r="H684">
        <v>111</v>
      </c>
    </row>
    <row r="685" spans="1:8">
      <c r="A685">
        <v>684</v>
      </c>
      <c r="B685">
        <v>44</v>
      </c>
      <c r="C685" t="s">
        <v>185</v>
      </c>
      <c r="D685" t="s">
        <v>3585</v>
      </c>
      <c r="E685" t="s">
        <v>3706</v>
      </c>
      <c r="F685" t="s">
        <v>63</v>
      </c>
      <c r="G685">
        <v>8482</v>
      </c>
      <c r="H685">
        <v>60256</v>
      </c>
    </row>
    <row r="686" spans="1:8">
      <c r="A686">
        <v>685</v>
      </c>
      <c r="B686">
        <v>44</v>
      </c>
      <c r="C686" t="s">
        <v>185</v>
      </c>
      <c r="D686" t="s">
        <v>3585</v>
      </c>
      <c r="E686" t="s">
        <v>3706</v>
      </c>
      <c r="F686" t="s">
        <v>46</v>
      </c>
      <c r="G686">
        <v>7865</v>
      </c>
      <c r="H686">
        <v>60256</v>
      </c>
    </row>
    <row r="687" spans="1:8">
      <c r="A687">
        <v>686</v>
      </c>
      <c r="B687">
        <v>44</v>
      </c>
      <c r="C687" t="s">
        <v>185</v>
      </c>
      <c r="D687" t="s">
        <v>3585</v>
      </c>
      <c r="E687" t="s">
        <v>1280</v>
      </c>
      <c r="F687" t="s">
        <v>63</v>
      </c>
      <c r="G687">
        <v>20006</v>
      </c>
      <c r="H687">
        <v>60256</v>
      </c>
    </row>
    <row r="688" spans="1:8">
      <c r="A688">
        <v>687</v>
      </c>
      <c r="B688">
        <v>44</v>
      </c>
      <c r="C688" t="s">
        <v>185</v>
      </c>
      <c r="D688" t="s">
        <v>3585</v>
      </c>
      <c r="E688" t="s">
        <v>1280</v>
      </c>
      <c r="F688" t="s">
        <v>46</v>
      </c>
      <c r="G688">
        <v>20887</v>
      </c>
      <c r="H688">
        <v>60256</v>
      </c>
    </row>
    <row r="689" spans="1:8">
      <c r="A689">
        <v>688</v>
      </c>
      <c r="B689">
        <v>44</v>
      </c>
      <c r="C689" t="s">
        <v>185</v>
      </c>
      <c r="D689" t="s">
        <v>3585</v>
      </c>
      <c r="E689" t="s">
        <v>1281</v>
      </c>
      <c r="F689" t="s">
        <v>63</v>
      </c>
      <c r="G689">
        <v>1712</v>
      </c>
      <c r="H689">
        <v>60256</v>
      </c>
    </row>
    <row r="690" spans="1:8">
      <c r="A690">
        <v>689</v>
      </c>
      <c r="B690">
        <v>44</v>
      </c>
      <c r="C690" t="s">
        <v>185</v>
      </c>
      <c r="D690" t="s">
        <v>3585</v>
      </c>
      <c r="E690" t="s">
        <v>1281</v>
      </c>
      <c r="F690" t="s">
        <v>46</v>
      </c>
      <c r="G690">
        <v>1250</v>
      </c>
      <c r="H690">
        <v>60256</v>
      </c>
    </row>
    <row r="691" spans="1:8">
      <c r="A691">
        <v>690</v>
      </c>
      <c r="B691">
        <v>44</v>
      </c>
      <c r="C691" t="s">
        <v>185</v>
      </c>
      <c r="D691" t="s">
        <v>3585</v>
      </c>
      <c r="E691" t="s">
        <v>45</v>
      </c>
      <c r="F691" t="s">
        <v>63</v>
      </c>
      <c r="G691">
        <v>21</v>
      </c>
      <c r="H691">
        <v>60256</v>
      </c>
    </row>
    <row r="692" spans="1:8">
      <c r="A692">
        <v>691</v>
      </c>
      <c r="B692">
        <v>44</v>
      </c>
      <c r="C692" t="s">
        <v>185</v>
      </c>
      <c r="D692" t="s">
        <v>3585</v>
      </c>
      <c r="E692" t="s">
        <v>45</v>
      </c>
      <c r="F692" t="s">
        <v>46</v>
      </c>
      <c r="G692">
        <v>33</v>
      </c>
      <c r="H692">
        <v>60256</v>
      </c>
    </row>
    <row r="693" spans="1:8">
      <c r="A693">
        <v>692</v>
      </c>
      <c r="B693">
        <v>44</v>
      </c>
      <c r="C693" t="s">
        <v>185</v>
      </c>
      <c r="D693" t="s">
        <v>3586</v>
      </c>
      <c r="E693" t="s">
        <v>3706</v>
      </c>
      <c r="F693" t="s">
        <v>63</v>
      </c>
      <c r="G693">
        <v>54285</v>
      </c>
      <c r="H693">
        <v>360151</v>
      </c>
    </row>
    <row r="694" spans="1:8">
      <c r="A694">
        <v>693</v>
      </c>
      <c r="B694">
        <v>44</v>
      </c>
      <c r="C694" t="s">
        <v>185</v>
      </c>
      <c r="D694" t="s">
        <v>3586</v>
      </c>
      <c r="E694" t="s">
        <v>3706</v>
      </c>
      <c r="F694" t="s">
        <v>46</v>
      </c>
      <c r="G694">
        <v>52235</v>
      </c>
      <c r="H694">
        <v>360151</v>
      </c>
    </row>
    <row r="695" spans="1:8">
      <c r="A695">
        <v>694</v>
      </c>
      <c r="B695">
        <v>44</v>
      </c>
      <c r="C695" t="s">
        <v>185</v>
      </c>
      <c r="D695" t="s">
        <v>3586</v>
      </c>
      <c r="E695" t="s">
        <v>1280</v>
      </c>
      <c r="F695" t="s">
        <v>63</v>
      </c>
      <c r="G695">
        <v>115271</v>
      </c>
      <c r="H695">
        <v>360151</v>
      </c>
    </row>
    <row r="696" spans="1:8">
      <c r="A696">
        <v>695</v>
      </c>
      <c r="B696">
        <v>44</v>
      </c>
      <c r="C696" t="s">
        <v>185</v>
      </c>
      <c r="D696" t="s">
        <v>3586</v>
      </c>
      <c r="E696" t="s">
        <v>1280</v>
      </c>
      <c r="F696" t="s">
        <v>46</v>
      </c>
      <c r="G696">
        <v>123687</v>
      </c>
      <c r="H696">
        <v>360151</v>
      </c>
    </row>
    <row r="697" spans="1:8">
      <c r="A697">
        <v>696</v>
      </c>
      <c r="B697">
        <v>44</v>
      </c>
      <c r="C697" t="s">
        <v>185</v>
      </c>
      <c r="D697" t="s">
        <v>3586</v>
      </c>
      <c r="E697" t="s">
        <v>1281</v>
      </c>
      <c r="F697" t="s">
        <v>63</v>
      </c>
      <c r="G697">
        <v>7742</v>
      </c>
      <c r="H697">
        <v>360151</v>
      </c>
    </row>
    <row r="698" spans="1:8">
      <c r="A698">
        <v>697</v>
      </c>
      <c r="B698">
        <v>44</v>
      </c>
      <c r="C698" t="s">
        <v>185</v>
      </c>
      <c r="D698" t="s">
        <v>3586</v>
      </c>
      <c r="E698" t="s">
        <v>1281</v>
      </c>
      <c r="F698" t="s">
        <v>46</v>
      </c>
      <c r="G698">
        <v>6657</v>
      </c>
      <c r="H698">
        <v>360151</v>
      </c>
    </row>
    <row r="699" spans="1:8">
      <c r="A699">
        <v>698</v>
      </c>
      <c r="B699">
        <v>44</v>
      </c>
      <c r="C699" t="s">
        <v>185</v>
      </c>
      <c r="D699" t="s">
        <v>3586</v>
      </c>
      <c r="E699" t="s">
        <v>45</v>
      </c>
      <c r="F699" t="s">
        <v>63</v>
      </c>
      <c r="G699">
        <v>162</v>
      </c>
      <c r="H699">
        <v>360151</v>
      </c>
    </row>
    <row r="700" spans="1:8">
      <c r="A700">
        <v>699</v>
      </c>
      <c r="B700">
        <v>44</v>
      </c>
      <c r="C700" t="s">
        <v>185</v>
      </c>
      <c r="D700" t="s">
        <v>3586</v>
      </c>
      <c r="E700" t="s">
        <v>45</v>
      </c>
      <c r="F700" t="s">
        <v>46</v>
      </c>
      <c r="G700">
        <v>112</v>
      </c>
      <c r="H700">
        <v>360151</v>
      </c>
    </row>
    <row r="701" spans="1:8">
      <c r="A701">
        <v>700</v>
      </c>
      <c r="B701">
        <v>44</v>
      </c>
      <c r="C701" t="s">
        <v>185</v>
      </c>
      <c r="D701" t="s">
        <v>45</v>
      </c>
      <c r="E701" t="s">
        <v>3706</v>
      </c>
      <c r="F701" t="s">
        <v>63</v>
      </c>
      <c r="G701">
        <v>1134</v>
      </c>
    </row>
    <row r="702" spans="1:8">
      <c r="A702">
        <v>701</v>
      </c>
      <c r="B702">
        <v>44</v>
      </c>
      <c r="C702" t="s">
        <v>185</v>
      </c>
      <c r="D702" t="s">
        <v>45</v>
      </c>
      <c r="E702" t="s">
        <v>3706</v>
      </c>
      <c r="F702" t="s">
        <v>46</v>
      </c>
      <c r="G702">
        <v>1056</v>
      </c>
    </row>
    <row r="703" spans="1:8">
      <c r="A703">
        <v>702</v>
      </c>
      <c r="B703">
        <v>44</v>
      </c>
      <c r="C703" t="s">
        <v>185</v>
      </c>
      <c r="D703" t="s">
        <v>45</v>
      </c>
      <c r="E703" t="s">
        <v>1280</v>
      </c>
      <c r="F703" t="s">
        <v>63</v>
      </c>
      <c r="G703">
        <v>497</v>
      </c>
    </row>
    <row r="704" spans="1:8">
      <c r="A704">
        <v>703</v>
      </c>
      <c r="B704">
        <v>44</v>
      </c>
      <c r="C704" t="s">
        <v>185</v>
      </c>
      <c r="D704" t="s">
        <v>45</v>
      </c>
      <c r="E704" t="s">
        <v>1280</v>
      </c>
      <c r="F704" t="s">
        <v>46</v>
      </c>
      <c r="G704">
        <v>443</v>
      </c>
    </row>
    <row r="705" spans="1:8">
      <c r="A705">
        <v>704</v>
      </c>
      <c r="B705">
        <v>44</v>
      </c>
      <c r="C705" t="s">
        <v>185</v>
      </c>
      <c r="D705" t="s">
        <v>45</v>
      </c>
      <c r="E705" t="s">
        <v>1281</v>
      </c>
      <c r="F705" t="s">
        <v>63</v>
      </c>
      <c r="G705">
        <v>164</v>
      </c>
    </row>
    <row r="706" spans="1:8">
      <c r="A706">
        <v>705</v>
      </c>
      <c r="B706">
        <v>44</v>
      </c>
      <c r="C706" t="s">
        <v>185</v>
      </c>
      <c r="D706" t="s">
        <v>45</v>
      </c>
      <c r="E706" t="s">
        <v>1281</v>
      </c>
      <c r="F706" t="s">
        <v>46</v>
      </c>
      <c r="G706">
        <v>221</v>
      </c>
    </row>
    <row r="707" spans="1:8">
      <c r="A707">
        <v>706</v>
      </c>
      <c r="B707">
        <v>44</v>
      </c>
      <c r="C707" t="s">
        <v>185</v>
      </c>
      <c r="D707" t="s">
        <v>45</v>
      </c>
      <c r="E707" t="s">
        <v>45</v>
      </c>
      <c r="F707" t="s">
        <v>63</v>
      </c>
      <c r="G707">
        <v>3712</v>
      </c>
    </row>
    <row r="708" spans="1:8">
      <c r="A708">
        <v>707</v>
      </c>
      <c r="B708">
        <v>44</v>
      </c>
      <c r="C708" t="s">
        <v>185</v>
      </c>
      <c r="D708" t="s">
        <v>45</v>
      </c>
      <c r="E708" t="s">
        <v>45</v>
      </c>
      <c r="F708" t="s">
        <v>46</v>
      </c>
      <c r="G708">
        <v>2799</v>
      </c>
    </row>
    <row r="709" spans="1:8">
      <c r="A709">
        <v>708</v>
      </c>
      <c r="B709">
        <v>47</v>
      </c>
      <c r="C709" t="s">
        <v>186</v>
      </c>
      <c r="D709" t="s">
        <v>1413</v>
      </c>
      <c r="E709" t="s">
        <v>3706</v>
      </c>
      <c r="F709" t="s">
        <v>63</v>
      </c>
      <c r="G709">
        <v>4764</v>
      </c>
      <c r="H709">
        <v>20938</v>
      </c>
    </row>
    <row r="710" spans="1:8">
      <c r="A710">
        <v>709</v>
      </c>
      <c r="B710">
        <v>47</v>
      </c>
      <c r="C710" t="s">
        <v>186</v>
      </c>
      <c r="D710" t="s">
        <v>1413</v>
      </c>
      <c r="E710" t="s">
        <v>3706</v>
      </c>
      <c r="F710" t="s">
        <v>46</v>
      </c>
      <c r="G710">
        <v>4487</v>
      </c>
      <c r="H710">
        <v>20938</v>
      </c>
    </row>
    <row r="711" spans="1:8">
      <c r="A711">
        <v>710</v>
      </c>
      <c r="B711">
        <v>47</v>
      </c>
      <c r="C711" t="s">
        <v>186</v>
      </c>
      <c r="D711" t="s">
        <v>1413</v>
      </c>
      <c r="E711" t="s">
        <v>1280</v>
      </c>
      <c r="F711" t="s">
        <v>63</v>
      </c>
      <c r="G711">
        <v>4018</v>
      </c>
      <c r="H711">
        <v>20938</v>
      </c>
    </row>
    <row r="712" spans="1:8">
      <c r="A712">
        <v>711</v>
      </c>
      <c r="B712">
        <v>47</v>
      </c>
      <c r="C712" t="s">
        <v>186</v>
      </c>
      <c r="D712" t="s">
        <v>1413</v>
      </c>
      <c r="E712" t="s">
        <v>1280</v>
      </c>
      <c r="F712" t="s">
        <v>46</v>
      </c>
      <c r="G712">
        <v>3513</v>
      </c>
      <c r="H712">
        <v>20938</v>
      </c>
    </row>
    <row r="713" spans="1:8">
      <c r="A713">
        <v>712</v>
      </c>
      <c r="B713">
        <v>47</v>
      </c>
      <c r="C713" t="s">
        <v>186</v>
      </c>
      <c r="D713" t="s">
        <v>1413</v>
      </c>
      <c r="E713" t="s">
        <v>1281</v>
      </c>
      <c r="F713" t="s">
        <v>63</v>
      </c>
      <c r="G713">
        <v>1798</v>
      </c>
      <c r="H713">
        <v>20938</v>
      </c>
    </row>
    <row r="714" spans="1:8">
      <c r="A714">
        <v>713</v>
      </c>
      <c r="B714">
        <v>47</v>
      </c>
      <c r="C714" t="s">
        <v>186</v>
      </c>
      <c r="D714" t="s">
        <v>1413</v>
      </c>
      <c r="E714" t="s">
        <v>1281</v>
      </c>
      <c r="F714" t="s">
        <v>46</v>
      </c>
      <c r="G714">
        <v>2110</v>
      </c>
      <c r="H714">
        <v>20938</v>
      </c>
    </row>
    <row r="715" spans="1:8">
      <c r="A715">
        <v>714</v>
      </c>
      <c r="B715">
        <v>47</v>
      </c>
      <c r="C715" t="s">
        <v>186</v>
      </c>
      <c r="D715" t="s">
        <v>1413</v>
      </c>
      <c r="E715" t="s">
        <v>45</v>
      </c>
      <c r="F715" t="s">
        <v>63</v>
      </c>
      <c r="G715">
        <v>133</v>
      </c>
      <c r="H715">
        <v>20938</v>
      </c>
    </row>
    <row r="716" spans="1:8">
      <c r="A716">
        <v>715</v>
      </c>
      <c r="B716">
        <v>47</v>
      </c>
      <c r="C716" t="s">
        <v>186</v>
      </c>
      <c r="D716" t="s">
        <v>1413</v>
      </c>
      <c r="E716" t="s">
        <v>45</v>
      </c>
      <c r="F716" t="s">
        <v>46</v>
      </c>
      <c r="G716">
        <v>115</v>
      </c>
      <c r="H716">
        <v>20938</v>
      </c>
    </row>
    <row r="717" spans="1:8">
      <c r="A717">
        <v>716</v>
      </c>
      <c r="B717">
        <v>47</v>
      </c>
      <c r="C717" t="s">
        <v>186</v>
      </c>
      <c r="D717" t="s">
        <v>3582</v>
      </c>
      <c r="E717" t="s">
        <v>3706</v>
      </c>
      <c r="F717" t="s">
        <v>63</v>
      </c>
      <c r="G717">
        <v>4</v>
      </c>
      <c r="H717">
        <v>39</v>
      </c>
    </row>
    <row r="718" spans="1:8">
      <c r="A718">
        <v>717</v>
      </c>
      <c r="B718">
        <v>47</v>
      </c>
      <c r="C718" t="s">
        <v>186</v>
      </c>
      <c r="D718" t="s">
        <v>3582</v>
      </c>
      <c r="E718" t="s">
        <v>3706</v>
      </c>
      <c r="F718" t="s">
        <v>46</v>
      </c>
      <c r="G718">
        <v>4</v>
      </c>
      <c r="H718">
        <v>39</v>
      </c>
    </row>
    <row r="719" spans="1:8">
      <c r="A719">
        <v>718</v>
      </c>
      <c r="B719">
        <v>47</v>
      </c>
      <c r="C719" t="s">
        <v>186</v>
      </c>
      <c r="D719" t="s">
        <v>3582</v>
      </c>
      <c r="E719" t="s">
        <v>1280</v>
      </c>
      <c r="F719" t="s">
        <v>63</v>
      </c>
      <c r="G719">
        <v>14</v>
      </c>
      <c r="H719">
        <v>39</v>
      </c>
    </row>
    <row r="720" spans="1:8">
      <c r="A720">
        <v>719</v>
      </c>
      <c r="B720">
        <v>47</v>
      </c>
      <c r="C720" t="s">
        <v>186</v>
      </c>
      <c r="D720" t="s">
        <v>3582</v>
      </c>
      <c r="E720" t="s">
        <v>1280</v>
      </c>
      <c r="F720" t="s">
        <v>46</v>
      </c>
      <c r="G720">
        <v>13</v>
      </c>
      <c r="H720">
        <v>39</v>
      </c>
    </row>
    <row r="721" spans="1:8">
      <c r="A721">
        <v>720</v>
      </c>
      <c r="B721">
        <v>47</v>
      </c>
      <c r="C721" t="s">
        <v>186</v>
      </c>
      <c r="D721" t="s">
        <v>3582</v>
      </c>
      <c r="E721" t="s">
        <v>1281</v>
      </c>
      <c r="F721" t="s">
        <v>46</v>
      </c>
      <c r="G721">
        <v>1</v>
      </c>
      <c r="H721">
        <v>39</v>
      </c>
    </row>
    <row r="722" spans="1:8">
      <c r="A722">
        <v>721</v>
      </c>
      <c r="B722">
        <v>47</v>
      </c>
      <c r="C722" t="s">
        <v>186</v>
      </c>
      <c r="D722" t="s">
        <v>3582</v>
      </c>
      <c r="E722" t="s">
        <v>45</v>
      </c>
      <c r="F722" t="s">
        <v>63</v>
      </c>
      <c r="G722">
        <v>2</v>
      </c>
      <c r="H722">
        <v>39</v>
      </c>
    </row>
    <row r="723" spans="1:8">
      <c r="A723">
        <v>722</v>
      </c>
      <c r="B723">
        <v>47</v>
      </c>
      <c r="C723" t="s">
        <v>186</v>
      </c>
      <c r="D723" t="s">
        <v>3582</v>
      </c>
      <c r="E723" t="s">
        <v>45</v>
      </c>
      <c r="F723" t="s">
        <v>46</v>
      </c>
      <c r="G723">
        <v>1</v>
      </c>
      <c r="H723">
        <v>39</v>
      </c>
    </row>
    <row r="724" spans="1:8">
      <c r="A724">
        <v>723</v>
      </c>
      <c r="B724">
        <v>47</v>
      </c>
      <c r="C724" t="s">
        <v>186</v>
      </c>
      <c r="D724" t="s">
        <v>3583</v>
      </c>
      <c r="E724" t="s">
        <v>3706</v>
      </c>
      <c r="F724" t="s">
        <v>63</v>
      </c>
      <c r="G724">
        <v>7</v>
      </c>
      <c r="H724">
        <v>95</v>
      </c>
    </row>
    <row r="725" spans="1:8">
      <c r="A725">
        <v>724</v>
      </c>
      <c r="B725">
        <v>47</v>
      </c>
      <c r="C725" t="s">
        <v>186</v>
      </c>
      <c r="D725" t="s">
        <v>3583</v>
      </c>
      <c r="E725" t="s">
        <v>3706</v>
      </c>
      <c r="F725" t="s">
        <v>46</v>
      </c>
      <c r="G725">
        <v>9</v>
      </c>
      <c r="H725">
        <v>95</v>
      </c>
    </row>
    <row r="726" spans="1:8">
      <c r="A726">
        <v>725</v>
      </c>
      <c r="B726">
        <v>47</v>
      </c>
      <c r="C726" t="s">
        <v>186</v>
      </c>
      <c r="D726" t="s">
        <v>3583</v>
      </c>
      <c r="E726" t="s">
        <v>1280</v>
      </c>
      <c r="F726" t="s">
        <v>63</v>
      </c>
      <c r="G726">
        <v>43</v>
      </c>
      <c r="H726">
        <v>95</v>
      </c>
    </row>
    <row r="727" spans="1:8">
      <c r="A727">
        <v>726</v>
      </c>
      <c r="B727">
        <v>47</v>
      </c>
      <c r="C727" t="s">
        <v>186</v>
      </c>
      <c r="D727" t="s">
        <v>3583</v>
      </c>
      <c r="E727" t="s">
        <v>1280</v>
      </c>
      <c r="F727" t="s">
        <v>46</v>
      </c>
      <c r="G727">
        <v>34</v>
      </c>
      <c r="H727">
        <v>95</v>
      </c>
    </row>
    <row r="728" spans="1:8">
      <c r="A728">
        <v>727</v>
      </c>
      <c r="B728">
        <v>47</v>
      </c>
      <c r="C728" t="s">
        <v>186</v>
      </c>
      <c r="D728" t="s">
        <v>3583</v>
      </c>
      <c r="E728" t="s">
        <v>1281</v>
      </c>
      <c r="F728" t="s">
        <v>46</v>
      </c>
      <c r="G728">
        <v>1</v>
      </c>
      <c r="H728">
        <v>95</v>
      </c>
    </row>
    <row r="729" spans="1:8">
      <c r="A729">
        <v>728</v>
      </c>
      <c r="B729">
        <v>47</v>
      </c>
      <c r="C729" t="s">
        <v>186</v>
      </c>
      <c r="D729" t="s">
        <v>3583</v>
      </c>
      <c r="E729" t="s">
        <v>45</v>
      </c>
      <c r="F729" t="s">
        <v>63</v>
      </c>
      <c r="G729">
        <v>1</v>
      </c>
      <c r="H729">
        <v>95</v>
      </c>
    </row>
    <row r="730" spans="1:8">
      <c r="A730">
        <v>729</v>
      </c>
      <c r="B730">
        <v>47</v>
      </c>
      <c r="C730" t="s">
        <v>186</v>
      </c>
      <c r="D730" t="s">
        <v>3584</v>
      </c>
      <c r="E730" t="s">
        <v>3706</v>
      </c>
      <c r="F730" t="s">
        <v>63</v>
      </c>
      <c r="G730">
        <v>3</v>
      </c>
      <c r="H730">
        <v>80</v>
      </c>
    </row>
    <row r="731" spans="1:8">
      <c r="A731">
        <v>730</v>
      </c>
      <c r="B731">
        <v>47</v>
      </c>
      <c r="C731" t="s">
        <v>186</v>
      </c>
      <c r="D731" t="s">
        <v>3584</v>
      </c>
      <c r="E731" t="s">
        <v>3706</v>
      </c>
      <c r="F731" t="s">
        <v>46</v>
      </c>
      <c r="G731">
        <v>2</v>
      </c>
      <c r="H731">
        <v>80</v>
      </c>
    </row>
    <row r="732" spans="1:8">
      <c r="A732">
        <v>731</v>
      </c>
      <c r="B732">
        <v>47</v>
      </c>
      <c r="C732" t="s">
        <v>186</v>
      </c>
      <c r="D732" t="s">
        <v>3584</v>
      </c>
      <c r="E732" t="s">
        <v>1280</v>
      </c>
      <c r="F732" t="s">
        <v>63</v>
      </c>
      <c r="G732">
        <v>36</v>
      </c>
      <c r="H732">
        <v>80</v>
      </c>
    </row>
    <row r="733" spans="1:8">
      <c r="A733">
        <v>732</v>
      </c>
      <c r="B733">
        <v>47</v>
      </c>
      <c r="C733" t="s">
        <v>186</v>
      </c>
      <c r="D733" t="s">
        <v>3584</v>
      </c>
      <c r="E733" t="s">
        <v>1280</v>
      </c>
      <c r="F733" t="s">
        <v>46</v>
      </c>
      <c r="G733">
        <v>29</v>
      </c>
      <c r="H733">
        <v>80</v>
      </c>
    </row>
    <row r="734" spans="1:8">
      <c r="A734">
        <v>733</v>
      </c>
      <c r="B734">
        <v>47</v>
      </c>
      <c r="C734" t="s">
        <v>186</v>
      </c>
      <c r="D734" t="s">
        <v>3584</v>
      </c>
      <c r="E734" t="s">
        <v>1281</v>
      </c>
      <c r="F734" t="s">
        <v>63</v>
      </c>
      <c r="G734">
        <v>3</v>
      </c>
      <c r="H734">
        <v>80</v>
      </c>
    </row>
    <row r="735" spans="1:8">
      <c r="A735">
        <v>734</v>
      </c>
      <c r="B735">
        <v>47</v>
      </c>
      <c r="C735" t="s">
        <v>186</v>
      </c>
      <c r="D735" t="s">
        <v>3584</v>
      </c>
      <c r="E735" t="s">
        <v>1281</v>
      </c>
      <c r="F735" t="s">
        <v>46</v>
      </c>
      <c r="G735">
        <v>6</v>
      </c>
      <c r="H735">
        <v>80</v>
      </c>
    </row>
    <row r="736" spans="1:8">
      <c r="A736">
        <v>735</v>
      </c>
      <c r="B736">
        <v>47</v>
      </c>
      <c r="C736" t="s">
        <v>186</v>
      </c>
      <c r="D736" t="s">
        <v>3584</v>
      </c>
      <c r="E736" t="s">
        <v>45</v>
      </c>
      <c r="F736" t="s">
        <v>63</v>
      </c>
      <c r="G736">
        <v>1</v>
      </c>
      <c r="H736">
        <v>80</v>
      </c>
    </row>
    <row r="737" spans="1:8">
      <c r="A737">
        <v>736</v>
      </c>
      <c r="B737">
        <v>47</v>
      </c>
      <c r="C737" t="s">
        <v>186</v>
      </c>
      <c r="D737" t="s">
        <v>3585</v>
      </c>
      <c r="E737" t="s">
        <v>3706</v>
      </c>
      <c r="F737" t="s">
        <v>63</v>
      </c>
      <c r="G737">
        <v>16002</v>
      </c>
      <c r="H737">
        <v>106143</v>
      </c>
    </row>
    <row r="738" spans="1:8">
      <c r="A738">
        <v>737</v>
      </c>
      <c r="B738">
        <v>47</v>
      </c>
      <c r="C738" t="s">
        <v>186</v>
      </c>
      <c r="D738" t="s">
        <v>3585</v>
      </c>
      <c r="E738" t="s">
        <v>3706</v>
      </c>
      <c r="F738" t="s">
        <v>46</v>
      </c>
      <c r="G738">
        <v>15102</v>
      </c>
      <c r="H738">
        <v>106143</v>
      </c>
    </row>
    <row r="739" spans="1:8">
      <c r="A739">
        <v>738</v>
      </c>
      <c r="B739">
        <v>47</v>
      </c>
      <c r="C739" t="s">
        <v>186</v>
      </c>
      <c r="D739" t="s">
        <v>3585</v>
      </c>
      <c r="E739" t="s">
        <v>1280</v>
      </c>
      <c r="F739" t="s">
        <v>63</v>
      </c>
      <c r="G739">
        <v>33108</v>
      </c>
      <c r="H739">
        <v>106143</v>
      </c>
    </row>
    <row r="740" spans="1:8">
      <c r="A740">
        <v>739</v>
      </c>
      <c r="B740">
        <v>47</v>
      </c>
      <c r="C740" t="s">
        <v>186</v>
      </c>
      <c r="D740" t="s">
        <v>3585</v>
      </c>
      <c r="E740" t="s">
        <v>1280</v>
      </c>
      <c r="F740" t="s">
        <v>46</v>
      </c>
      <c r="G740">
        <v>34009</v>
      </c>
      <c r="H740">
        <v>106143</v>
      </c>
    </row>
    <row r="741" spans="1:8">
      <c r="A741">
        <v>740</v>
      </c>
      <c r="B741">
        <v>47</v>
      </c>
      <c r="C741" t="s">
        <v>186</v>
      </c>
      <c r="D741" t="s">
        <v>3585</v>
      </c>
      <c r="E741" t="s">
        <v>1281</v>
      </c>
      <c r="F741" t="s">
        <v>63</v>
      </c>
      <c r="G741">
        <v>4551</v>
      </c>
      <c r="H741">
        <v>106143</v>
      </c>
    </row>
    <row r="742" spans="1:8">
      <c r="A742">
        <v>741</v>
      </c>
      <c r="B742">
        <v>47</v>
      </c>
      <c r="C742" t="s">
        <v>186</v>
      </c>
      <c r="D742" t="s">
        <v>3585</v>
      </c>
      <c r="E742" t="s">
        <v>1281</v>
      </c>
      <c r="F742" t="s">
        <v>46</v>
      </c>
      <c r="G742">
        <v>3295</v>
      </c>
      <c r="H742">
        <v>106143</v>
      </c>
    </row>
    <row r="743" spans="1:8">
      <c r="A743">
        <v>742</v>
      </c>
      <c r="B743">
        <v>47</v>
      </c>
      <c r="C743" t="s">
        <v>186</v>
      </c>
      <c r="D743" t="s">
        <v>3585</v>
      </c>
      <c r="E743" t="s">
        <v>45</v>
      </c>
      <c r="F743" t="s">
        <v>63</v>
      </c>
      <c r="G743">
        <v>45</v>
      </c>
      <c r="H743">
        <v>106143</v>
      </c>
    </row>
    <row r="744" spans="1:8">
      <c r="A744">
        <v>743</v>
      </c>
      <c r="B744">
        <v>47</v>
      </c>
      <c r="C744" t="s">
        <v>186</v>
      </c>
      <c r="D744" t="s">
        <v>3585</v>
      </c>
      <c r="E744" t="s">
        <v>45</v>
      </c>
      <c r="F744" t="s">
        <v>46</v>
      </c>
      <c r="G744">
        <v>31</v>
      </c>
      <c r="H744">
        <v>106143</v>
      </c>
    </row>
    <row r="745" spans="1:8">
      <c r="A745">
        <v>744</v>
      </c>
      <c r="B745">
        <v>47</v>
      </c>
      <c r="C745" t="s">
        <v>186</v>
      </c>
      <c r="D745" t="s">
        <v>3586</v>
      </c>
      <c r="E745" t="s">
        <v>3706</v>
      </c>
      <c r="F745" t="s">
        <v>63</v>
      </c>
      <c r="G745">
        <v>164905</v>
      </c>
      <c r="H745">
        <v>1127085</v>
      </c>
    </row>
    <row r="746" spans="1:8">
      <c r="A746">
        <v>745</v>
      </c>
      <c r="B746">
        <v>47</v>
      </c>
      <c r="C746" t="s">
        <v>186</v>
      </c>
      <c r="D746" t="s">
        <v>3586</v>
      </c>
      <c r="E746" t="s">
        <v>3706</v>
      </c>
      <c r="F746" t="s">
        <v>46</v>
      </c>
      <c r="G746">
        <v>155708</v>
      </c>
      <c r="H746">
        <v>1127085</v>
      </c>
    </row>
    <row r="747" spans="1:8">
      <c r="A747">
        <v>746</v>
      </c>
      <c r="B747">
        <v>47</v>
      </c>
      <c r="C747" t="s">
        <v>186</v>
      </c>
      <c r="D747" t="s">
        <v>3586</v>
      </c>
      <c r="E747" t="s">
        <v>1280</v>
      </c>
      <c r="F747" t="s">
        <v>63</v>
      </c>
      <c r="G747">
        <v>356707</v>
      </c>
      <c r="H747">
        <v>1127085</v>
      </c>
    </row>
    <row r="748" spans="1:8">
      <c r="A748">
        <v>747</v>
      </c>
      <c r="B748">
        <v>47</v>
      </c>
      <c r="C748" t="s">
        <v>186</v>
      </c>
      <c r="D748" t="s">
        <v>3586</v>
      </c>
      <c r="E748" t="s">
        <v>1280</v>
      </c>
      <c r="F748" t="s">
        <v>46</v>
      </c>
      <c r="G748">
        <v>379446</v>
      </c>
      <c r="H748">
        <v>1127085</v>
      </c>
    </row>
    <row r="749" spans="1:8">
      <c r="A749">
        <v>748</v>
      </c>
      <c r="B749">
        <v>47</v>
      </c>
      <c r="C749" t="s">
        <v>186</v>
      </c>
      <c r="D749" t="s">
        <v>3586</v>
      </c>
      <c r="E749" t="s">
        <v>1281</v>
      </c>
      <c r="F749" t="s">
        <v>63</v>
      </c>
      <c r="G749">
        <v>40953</v>
      </c>
      <c r="H749">
        <v>1127085</v>
      </c>
    </row>
    <row r="750" spans="1:8">
      <c r="A750">
        <v>749</v>
      </c>
      <c r="B750">
        <v>47</v>
      </c>
      <c r="C750" t="s">
        <v>186</v>
      </c>
      <c r="D750" t="s">
        <v>3586</v>
      </c>
      <c r="E750" t="s">
        <v>1281</v>
      </c>
      <c r="F750" t="s">
        <v>46</v>
      </c>
      <c r="G750">
        <v>28502</v>
      </c>
      <c r="H750">
        <v>1127085</v>
      </c>
    </row>
    <row r="751" spans="1:8">
      <c r="A751">
        <v>750</v>
      </c>
      <c r="B751">
        <v>47</v>
      </c>
      <c r="C751" t="s">
        <v>186</v>
      </c>
      <c r="D751" t="s">
        <v>3586</v>
      </c>
      <c r="E751" t="s">
        <v>45</v>
      </c>
      <c r="F751" t="s">
        <v>63</v>
      </c>
      <c r="G751">
        <v>558</v>
      </c>
      <c r="H751">
        <v>1127085</v>
      </c>
    </row>
    <row r="752" spans="1:8">
      <c r="A752">
        <v>751</v>
      </c>
      <c r="B752">
        <v>47</v>
      </c>
      <c r="C752" t="s">
        <v>186</v>
      </c>
      <c r="D752" t="s">
        <v>3586</v>
      </c>
      <c r="E752" t="s">
        <v>45</v>
      </c>
      <c r="F752" t="s">
        <v>46</v>
      </c>
      <c r="G752">
        <v>306</v>
      </c>
      <c r="H752">
        <v>1127085</v>
      </c>
    </row>
    <row r="753" spans="1:8">
      <c r="A753">
        <v>752</v>
      </c>
      <c r="B753">
        <v>47</v>
      </c>
      <c r="C753" t="s">
        <v>186</v>
      </c>
      <c r="D753" t="s">
        <v>45</v>
      </c>
      <c r="E753" t="s">
        <v>3706</v>
      </c>
      <c r="F753" t="s">
        <v>63</v>
      </c>
      <c r="G753">
        <v>985</v>
      </c>
    </row>
    <row r="754" spans="1:8">
      <c r="A754">
        <v>753</v>
      </c>
      <c r="B754">
        <v>47</v>
      </c>
      <c r="C754" t="s">
        <v>186</v>
      </c>
      <c r="D754" t="s">
        <v>45</v>
      </c>
      <c r="E754" t="s">
        <v>3706</v>
      </c>
      <c r="F754" t="s">
        <v>46</v>
      </c>
      <c r="G754">
        <v>975</v>
      </c>
    </row>
    <row r="755" spans="1:8">
      <c r="A755">
        <v>754</v>
      </c>
      <c r="B755">
        <v>47</v>
      </c>
      <c r="C755" t="s">
        <v>186</v>
      </c>
      <c r="D755" t="s">
        <v>45</v>
      </c>
      <c r="E755" t="s">
        <v>1280</v>
      </c>
      <c r="F755" t="s">
        <v>63</v>
      </c>
      <c r="G755">
        <v>490</v>
      </c>
    </row>
    <row r="756" spans="1:8">
      <c r="A756">
        <v>755</v>
      </c>
      <c r="B756">
        <v>47</v>
      </c>
      <c r="C756" t="s">
        <v>186</v>
      </c>
      <c r="D756" t="s">
        <v>45</v>
      </c>
      <c r="E756" t="s">
        <v>1280</v>
      </c>
      <c r="F756" t="s">
        <v>46</v>
      </c>
      <c r="G756">
        <v>417</v>
      </c>
    </row>
    <row r="757" spans="1:8">
      <c r="A757">
        <v>756</v>
      </c>
      <c r="B757">
        <v>47</v>
      </c>
      <c r="C757" t="s">
        <v>186</v>
      </c>
      <c r="D757" t="s">
        <v>45</v>
      </c>
      <c r="E757" t="s">
        <v>1281</v>
      </c>
      <c r="F757" t="s">
        <v>63</v>
      </c>
      <c r="G757">
        <v>97</v>
      </c>
    </row>
    <row r="758" spans="1:8">
      <c r="A758">
        <v>757</v>
      </c>
      <c r="B758">
        <v>47</v>
      </c>
      <c r="C758" t="s">
        <v>186</v>
      </c>
      <c r="D758" t="s">
        <v>45</v>
      </c>
      <c r="E758" t="s">
        <v>1281</v>
      </c>
      <c r="F758" t="s">
        <v>46</v>
      </c>
      <c r="G758">
        <v>104</v>
      </c>
    </row>
    <row r="759" spans="1:8">
      <c r="A759">
        <v>758</v>
      </c>
      <c r="B759">
        <v>47</v>
      </c>
      <c r="C759" t="s">
        <v>186</v>
      </c>
      <c r="D759" t="s">
        <v>45</v>
      </c>
      <c r="E759" t="s">
        <v>45</v>
      </c>
      <c r="F759" t="s">
        <v>63</v>
      </c>
      <c r="G759">
        <v>3274</v>
      </c>
    </row>
    <row r="760" spans="1:8">
      <c r="A760">
        <v>759</v>
      </c>
      <c r="B760">
        <v>47</v>
      </c>
      <c r="C760" t="s">
        <v>186</v>
      </c>
      <c r="D760" t="s">
        <v>45</v>
      </c>
      <c r="E760" t="s">
        <v>45</v>
      </c>
      <c r="F760" t="s">
        <v>46</v>
      </c>
      <c r="G760">
        <v>3066</v>
      </c>
    </row>
    <row r="761" spans="1:8">
      <c r="A761">
        <v>760</v>
      </c>
      <c r="B761">
        <v>50</v>
      </c>
      <c r="C761" t="s">
        <v>187</v>
      </c>
      <c r="D761" t="s">
        <v>1413</v>
      </c>
      <c r="E761" t="s">
        <v>3706</v>
      </c>
      <c r="F761" t="s">
        <v>63</v>
      </c>
      <c r="G761">
        <v>4368</v>
      </c>
      <c r="H761">
        <v>20528</v>
      </c>
    </row>
    <row r="762" spans="1:8">
      <c r="A762">
        <v>761</v>
      </c>
      <c r="B762">
        <v>50</v>
      </c>
      <c r="C762" t="s">
        <v>187</v>
      </c>
      <c r="D762" t="s">
        <v>1413</v>
      </c>
      <c r="E762" t="s">
        <v>3706</v>
      </c>
      <c r="F762" t="s">
        <v>46</v>
      </c>
      <c r="G762">
        <v>4385</v>
      </c>
      <c r="H762">
        <v>20528</v>
      </c>
    </row>
    <row r="763" spans="1:8">
      <c r="A763">
        <v>762</v>
      </c>
      <c r="B763">
        <v>50</v>
      </c>
      <c r="C763" t="s">
        <v>187</v>
      </c>
      <c r="D763" t="s">
        <v>1413</v>
      </c>
      <c r="E763" t="s">
        <v>1280</v>
      </c>
      <c r="F763" t="s">
        <v>63</v>
      </c>
      <c r="G763">
        <v>5340</v>
      </c>
      <c r="H763">
        <v>20528</v>
      </c>
    </row>
    <row r="764" spans="1:8">
      <c r="A764">
        <v>763</v>
      </c>
      <c r="B764">
        <v>50</v>
      </c>
      <c r="C764" t="s">
        <v>187</v>
      </c>
      <c r="D764" t="s">
        <v>1413</v>
      </c>
      <c r="E764" t="s">
        <v>1280</v>
      </c>
      <c r="F764" t="s">
        <v>46</v>
      </c>
      <c r="G764">
        <v>4361</v>
      </c>
      <c r="H764">
        <v>20528</v>
      </c>
    </row>
    <row r="765" spans="1:8">
      <c r="A765">
        <v>764</v>
      </c>
      <c r="B765">
        <v>50</v>
      </c>
      <c r="C765" t="s">
        <v>187</v>
      </c>
      <c r="D765" t="s">
        <v>1413</v>
      </c>
      <c r="E765" t="s">
        <v>1281</v>
      </c>
      <c r="F765" t="s">
        <v>63</v>
      </c>
      <c r="G765">
        <v>768</v>
      </c>
      <c r="H765">
        <v>20528</v>
      </c>
    </row>
    <row r="766" spans="1:8">
      <c r="A766">
        <v>765</v>
      </c>
      <c r="B766">
        <v>50</v>
      </c>
      <c r="C766" t="s">
        <v>187</v>
      </c>
      <c r="D766" t="s">
        <v>1413</v>
      </c>
      <c r="E766" t="s">
        <v>1281</v>
      </c>
      <c r="F766" t="s">
        <v>46</v>
      </c>
      <c r="G766">
        <v>1216</v>
      </c>
      <c r="H766">
        <v>20528</v>
      </c>
    </row>
    <row r="767" spans="1:8">
      <c r="A767">
        <v>766</v>
      </c>
      <c r="B767">
        <v>50</v>
      </c>
      <c r="C767" t="s">
        <v>187</v>
      </c>
      <c r="D767" t="s">
        <v>1413</v>
      </c>
      <c r="E767" t="s">
        <v>45</v>
      </c>
      <c r="F767" t="s">
        <v>63</v>
      </c>
      <c r="G767">
        <v>54</v>
      </c>
      <c r="H767">
        <v>20528</v>
      </c>
    </row>
    <row r="768" spans="1:8">
      <c r="A768">
        <v>767</v>
      </c>
      <c r="B768">
        <v>50</v>
      </c>
      <c r="C768" t="s">
        <v>187</v>
      </c>
      <c r="D768" t="s">
        <v>1413</v>
      </c>
      <c r="E768" t="s">
        <v>45</v>
      </c>
      <c r="F768" t="s">
        <v>46</v>
      </c>
      <c r="G768">
        <v>36</v>
      </c>
      <c r="H768">
        <v>20528</v>
      </c>
    </row>
    <row r="769" spans="1:8">
      <c r="A769">
        <v>768</v>
      </c>
      <c r="B769">
        <v>50</v>
      </c>
      <c r="C769" t="s">
        <v>187</v>
      </c>
      <c r="D769" t="s">
        <v>3582</v>
      </c>
      <c r="E769" t="s">
        <v>3706</v>
      </c>
      <c r="F769" t="s">
        <v>63</v>
      </c>
      <c r="G769">
        <v>4</v>
      </c>
      <c r="H769">
        <v>32</v>
      </c>
    </row>
    <row r="770" spans="1:8">
      <c r="A770">
        <v>769</v>
      </c>
      <c r="B770">
        <v>50</v>
      </c>
      <c r="C770" t="s">
        <v>187</v>
      </c>
      <c r="D770" t="s">
        <v>3582</v>
      </c>
      <c r="E770" t="s">
        <v>3706</v>
      </c>
      <c r="F770" t="s">
        <v>46</v>
      </c>
      <c r="G770">
        <v>2</v>
      </c>
      <c r="H770">
        <v>32</v>
      </c>
    </row>
    <row r="771" spans="1:8">
      <c r="A771">
        <v>770</v>
      </c>
      <c r="B771">
        <v>50</v>
      </c>
      <c r="C771" t="s">
        <v>187</v>
      </c>
      <c r="D771" t="s">
        <v>3582</v>
      </c>
      <c r="E771" t="s">
        <v>1280</v>
      </c>
      <c r="F771" t="s">
        <v>63</v>
      </c>
      <c r="G771">
        <v>14</v>
      </c>
      <c r="H771">
        <v>32</v>
      </c>
    </row>
    <row r="772" spans="1:8">
      <c r="A772">
        <v>771</v>
      </c>
      <c r="B772">
        <v>50</v>
      </c>
      <c r="C772" t="s">
        <v>187</v>
      </c>
      <c r="D772" t="s">
        <v>3582</v>
      </c>
      <c r="E772" t="s">
        <v>1280</v>
      </c>
      <c r="F772" t="s">
        <v>46</v>
      </c>
      <c r="G772">
        <v>10</v>
      </c>
      <c r="H772">
        <v>32</v>
      </c>
    </row>
    <row r="773" spans="1:8">
      <c r="A773">
        <v>772</v>
      </c>
      <c r="B773">
        <v>50</v>
      </c>
      <c r="C773" t="s">
        <v>187</v>
      </c>
      <c r="D773" t="s">
        <v>3582</v>
      </c>
      <c r="E773" t="s">
        <v>1281</v>
      </c>
      <c r="F773" t="s">
        <v>63</v>
      </c>
      <c r="G773">
        <v>2</v>
      </c>
      <c r="H773">
        <v>32</v>
      </c>
    </row>
    <row r="774" spans="1:8">
      <c r="A774">
        <v>773</v>
      </c>
      <c r="B774">
        <v>50</v>
      </c>
      <c r="C774" t="s">
        <v>187</v>
      </c>
      <c r="D774" t="s">
        <v>3583</v>
      </c>
      <c r="E774" t="s">
        <v>3706</v>
      </c>
      <c r="F774" t="s">
        <v>63</v>
      </c>
      <c r="G774">
        <v>13</v>
      </c>
      <c r="H774">
        <v>96</v>
      </c>
    </row>
    <row r="775" spans="1:8">
      <c r="A775">
        <v>774</v>
      </c>
      <c r="B775">
        <v>50</v>
      </c>
      <c r="C775" t="s">
        <v>187</v>
      </c>
      <c r="D775" t="s">
        <v>3583</v>
      </c>
      <c r="E775" t="s">
        <v>3706</v>
      </c>
      <c r="F775" t="s">
        <v>46</v>
      </c>
      <c r="G775">
        <v>7</v>
      </c>
      <c r="H775">
        <v>96</v>
      </c>
    </row>
    <row r="776" spans="1:8">
      <c r="A776">
        <v>775</v>
      </c>
      <c r="B776">
        <v>50</v>
      </c>
      <c r="C776" t="s">
        <v>187</v>
      </c>
      <c r="D776" t="s">
        <v>3583</v>
      </c>
      <c r="E776" t="s">
        <v>1280</v>
      </c>
      <c r="F776" t="s">
        <v>63</v>
      </c>
      <c r="G776">
        <v>42</v>
      </c>
      <c r="H776">
        <v>96</v>
      </c>
    </row>
    <row r="777" spans="1:8">
      <c r="A777">
        <v>776</v>
      </c>
      <c r="B777">
        <v>50</v>
      </c>
      <c r="C777" t="s">
        <v>187</v>
      </c>
      <c r="D777" t="s">
        <v>3583</v>
      </c>
      <c r="E777" t="s">
        <v>1280</v>
      </c>
      <c r="F777" t="s">
        <v>46</v>
      </c>
      <c r="G777">
        <v>33</v>
      </c>
      <c r="H777">
        <v>96</v>
      </c>
    </row>
    <row r="778" spans="1:8">
      <c r="A778">
        <v>777</v>
      </c>
      <c r="B778">
        <v>50</v>
      </c>
      <c r="C778" t="s">
        <v>187</v>
      </c>
      <c r="D778" t="s">
        <v>3583</v>
      </c>
      <c r="E778" t="s">
        <v>1281</v>
      </c>
      <c r="F778" t="s">
        <v>63</v>
      </c>
      <c r="G778">
        <v>1</v>
      </c>
      <c r="H778">
        <v>96</v>
      </c>
    </row>
    <row r="779" spans="1:8">
      <c r="A779">
        <v>778</v>
      </c>
      <c r="B779">
        <v>50</v>
      </c>
      <c r="C779" t="s">
        <v>187</v>
      </c>
      <c r="D779" t="s">
        <v>3584</v>
      </c>
      <c r="E779" t="s">
        <v>3706</v>
      </c>
      <c r="F779" t="s">
        <v>63</v>
      </c>
      <c r="G779">
        <v>2</v>
      </c>
      <c r="H779">
        <v>30</v>
      </c>
    </row>
    <row r="780" spans="1:8">
      <c r="A780">
        <v>779</v>
      </c>
      <c r="B780">
        <v>50</v>
      </c>
      <c r="C780" t="s">
        <v>187</v>
      </c>
      <c r="D780" t="s">
        <v>3584</v>
      </c>
      <c r="E780" t="s">
        <v>3706</v>
      </c>
      <c r="F780" t="s">
        <v>46</v>
      </c>
      <c r="G780">
        <v>2</v>
      </c>
      <c r="H780">
        <v>30</v>
      </c>
    </row>
    <row r="781" spans="1:8">
      <c r="A781">
        <v>780</v>
      </c>
      <c r="B781">
        <v>50</v>
      </c>
      <c r="C781" t="s">
        <v>187</v>
      </c>
      <c r="D781" t="s">
        <v>3584</v>
      </c>
      <c r="E781" t="s">
        <v>1280</v>
      </c>
      <c r="F781" t="s">
        <v>63</v>
      </c>
      <c r="G781">
        <v>16</v>
      </c>
      <c r="H781">
        <v>30</v>
      </c>
    </row>
    <row r="782" spans="1:8">
      <c r="A782">
        <v>781</v>
      </c>
      <c r="B782">
        <v>50</v>
      </c>
      <c r="C782" t="s">
        <v>187</v>
      </c>
      <c r="D782" t="s">
        <v>3584</v>
      </c>
      <c r="E782" t="s">
        <v>1280</v>
      </c>
      <c r="F782" t="s">
        <v>46</v>
      </c>
      <c r="G782">
        <v>7</v>
      </c>
      <c r="H782">
        <v>30</v>
      </c>
    </row>
    <row r="783" spans="1:8">
      <c r="A783">
        <v>782</v>
      </c>
      <c r="B783">
        <v>50</v>
      </c>
      <c r="C783" t="s">
        <v>187</v>
      </c>
      <c r="D783" t="s">
        <v>3584</v>
      </c>
      <c r="E783" t="s">
        <v>1281</v>
      </c>
      <c r="F783" t="s">
        <v>63</v>
      </c>
      <c r="G783">
        <v>2</v>
      </c>
      <c r="H783">
        <v>30</v>
      </c>
    </row>
    <row r="784" spans="1:8">
      <c r="A784">
        <v>783</v>
      </c>
      <c r="B784">
        <v>50</v>
      </c>
      <c r="C784" t="s">
        <v>187</v>
      </c>
      <c r="D784" t="s">
        <v>3584</v>
      </c>
      <c r="E784" t="s">
        <v>45</v>
      </c>
      <c r="F784" t="s">
        <v>46</v>
      </c>
      <c r="G784">
        <v>1</v>
      </c>
      <c r="H784">
        <v>30</v>
      </c>
    </row>
    <row r="785" spans="1:8">
      <c r="A785">
        <v>784</v>
      </c>
      <c r="B785">
        <v>50</v>
      </c>
      <c r="C785" t="s">
        <v>187</v>
      </c>
      <c r="D785" t="s">
        <v>3585</v>
      </c>
      <c r="E785" t="s">
        <v>3706</v>
      </c>
      <c r="F785" t="s">
        <v>63</v>
      </c>
      <c r="G785">
        <v>995</v>
      </c>
      <c r="H785">
        <v>8710</v>
      </c>
    </row>
    <row r="786" spans="1:8">
      <c r="A786">
        <v>785</v>
      </c>
      <c r="B786">
        <v>50</v>
      </c>
      <c r="C786" t="s">
        <v>187</v>
      </c>
      <c r="D786" t="s">
        <v>3585</v>
      </c>
      <c r="E786" t="s">
        <v>3706</v>
      </c>
      <c r="F786" t="s">
        <v>46</v>
      </c>
      <c r="G786">
        <v>951</v>
      </c>
      <c r="H786">
        <v>8710</v>
      </c>
    </row>
    <row r="787" spans="1:8">
      <c r="A787">
        <v>786</v>
      </c>
      <c r="B787">
        <v>50</v>
      </c>
      <c r="C787" t="s">
        <v>187</v>
      </c>
      <c r="D787" t="s">
        <v>3585</v>
      </c>
      <c r="E787" t="s">
        <v>1280</v>
      </c>
      <c r="F787" t="s">
        <v>63</v>
      </c>
      <c r="G787">
        <v>3482</v>
      </c>
      <c r="H787">
        <v>8710</v>
      </c>
    </row>
    <row r="788" spans="1:8">
      <c r="A788">
        <v>787</v>
      </c>
      <c r="B788">
        <v>50</v>
      </c>
      <c r="C788" t="s">
        <v>187</v>
      </c>
      <c r="D788" t="s">
        <v>3585</v>
      </c>
      <c r="E788" t="s">
        <v>1280</v>
      </c>
      <c r="F788" t="s">
        <v>46</v>
      </c>
      <c r="G788">
        <v>3004</v>
      </c>
      <c r="H788">
        <v>8710</v>
      </c>
    </row>
    <row r="789" spans="1:8">
      <c r="A789">
        <v>788</v>
      </c>
      <c r="B789">
        <v>50</v>
      </c>
      <c r="C789" t="s">
        <v>187</v>
      </c>
      <c r="D789" t="s">
        <v>3585</v>
      </c>
      <c r="E789" t="s">
        <v>1281</v>
      </c>
      <c r="F789" t="s">
        <v>63</v>
      </c>
      <c r="G789">
        <v>139</v>
      </c>
      <c r="H789">
        <v>8710</v>
      </c>
    </row>
    <row r="790" spans="1:8">
      <c r="A790">
        <v>789</v>
      </c>
      <c r="B790">
        <v>50</v>
      </c>
      <c r="C790" t="s">
        <v>187</v>
      </c>
      <c r="D790" t="s">
        <v>3585</v>
      </c>
      <c r="E790" t="s">
        <v>1281</v>
      </c>
      <c r="F790" t="s">
        <v>46</v>
      </c>
      <c r="G790">
        <v>115</v>
      </c>
      <c r="H790">
        <v>8710</v>
      </c>
    </row>
    <row r="791" spans="1:8">
      <c r="A791">
        <v>790</v>
      </c>
      <c r="B791">
        <v>50</v>
      </c>
      <c r="C791" t="s">
        <v>187</v>
      </c>
      <c r="D791" t="s">
        <v>3585</v>
      </c>
      <c r="E791" t="s">
        <v>45</v>
      </c>
      <c r="F791" t="s">
        <v>63</v>
      </c>
      <c r="G791">
        <v>20</v>
      </c>
      <c r="H791">
        <v>8710</v>
      </c>
    </row>
    <row r="792" spans="1:8">
      <c r="A792">
        <v>791</v>
      </c>
      <c r="B792">
        <v>50</v>
      </c>
      <c r="C792" t="s">
        <v>187</v>
      </c>
      <c r="D792" t="s">
        <v>3585</v>
      </c>
      <c r="E792" t="s">
        <v>45</v>
      </c>
      <c r="F792" t="s">
        <v>46</v>
      </c>
      <c r="G792">
        <v>4</v>
      </c>
      <c r="H792">
        <v>8710</v>
      </c>
    </row>
    <row r="793" spans="1:8">
      <c r="A793">
        <v>792</v>
      </c>
      <c r="B793">
        <v>50</v>
      </c>
      <c r="C793" t="s">
        <v>187</v>
      </c>
      <c r="D793" t="s">
        <v>3586</v>
      </c>
      <c r="E793" t="s">
        <v>3706</v>
      </c>
      <c r="F793" t="s">
        <v>63</v>
      </c>
      <c r="G793">
        <v>110982</v>
      </c>
      <c r="H793">
        <v>869856</v>
      </c>
    </row>
    <row r="794" spans="1:8">
      <c r="A794">
        <v>793</v>
      </c>
      <c r="B794">
        <v>50</v>
      </c>
      <c r="C794" t="s">
        <v>187</v>
      </c>
      <c r="D794" t="s">
        <v>3586</v>
      </c>
      <c r="E794" t="s">
        <v>3706</v>
      </c>
      <c r="F794" t="s">
        <v>46</v>
      </c>
      <c r="G794">
        <v>105114</v>
      </c>
      <c r="H794">
        <v>869856</v>
      </c>
    </row>
    <row r="795" spans="1:8">
      <c r="A795">
        <v>794</v>
      </c>
      <c r="B795">
        <v>50</v>
      </c>
      <c r="C795" t="s">
        <v>187</v>
      </c>
      <c r="D795" t="s">
        <v>3586</v>
      </c>
      <c r="E795" t="s">
        <v>1280</v>
      </c>
      <c r="F795" t="s">
        <v>63</v>
      </c>
      <c r="G795">
        <v>309354</v>
      </c>
      <c r="H795">
        <v>869856</v>
      </c>
    </row>
    <row r="796" spans="1:8">
      <c r="A796">
        <v>795</v>
      </c>
      <c r="B796">
        <v>50</v>
      </c>
      <c r="C796" t="s">
        <v>187</v>
      </c>
      <c r="D796" t="s">
        <v>3586</v>
      </c>
      <c r="E796" t="s">
        <v>1280</v>
      </c>
      <c r="F796" t="s">
        <v>46</v>
      </c>
      <c r="G796">
        <v>316221</v>
      </c>
      <c r="H796">
        <v>869856</v>
      </c>
    </row>
    <row r="797" spans="1:8">
      <c r="A797">
        <v>796</v>
      </c>
      <c r="B797">
        <v>50</v>
      </c>
      <c r="C797" t="s">
        <v>187</v>
      </c>
      <c r="D797" t="s">
        <v>3586</v>
      </c>
      <c r="E797" t="s">
        <v>1281</v>
      </c>
      <c r="F797" t="s">
        <v>63</v>
      </c>
      <c r="G797">
        <v>13830</v>
      </c>
      <c r="H797">
        <v>869856</v>
      </c>
    </row>
    <row r="798" spans="1:8">
      <c r="A798">
        <v>797</v>
      </c>
      <c r="B798">
        <v>50</v>
      </c>
      <c r="C798" t="s">
        <v>187</v>
      </c>
      <c r="D798" t="s">
        <v>3586</v>
      </c>
      <c r="E798" t="s">
        <v>1281</v>
      </c>
      <c r="F798" t="s">
        <v>46</v>
      </c>
      <c r="G798">
        <v>12456</v>
      </c>
      <c r="H798">
        <v>869856</v>
      </c>
    </row>
    <row r="799" spans="1:8">
      <c r="A799">
        <v>798</v>
      </c>
      <c r="B799">
        <v>50</v>
      </c>
      <c r="C799" t="s">
        <v>187</v>
      </c>
      <c r="D799" t="s">
        <v>3586</v>
      </c>
      <c r="E799" t="s">
        <v>45</v>
      </c>
      <c r="F799" t="s">
        <v>63</v>
      </c>
      <c r="G799">
        <v>1458</v>
      </c>
      <c r="H799">
        <v>869856</v>
      </c>
    </row>
    <row r="800" spans="1:8">
      <c r="A800">
        <v>799</v>
      </c>
      <c r="B800">
        <v>50</v>
      </c>
      <c r="C800" t="s">
        <v>187</v>
      </c>
      <c r="D800" t="s">
        <v>3586</v>
      </c>
      <c r="E800" t="s">
        <v>45</v>
      </c>
      <c r="F800" t="s">
        <v>46</v>
      </c>
      <c r="G800">
        <v>441</v>
      </c>
      <c r="H800">
        <v>869856</v>
      </c>
    </row>
    <row r="801" spans="1:8">
      <c r="A801">
        <v>800</v>
      </c>
      <c r="B801">
        <v>50</v>
      </c>
      <c r="C801" t="s">
        <v>187</v>
      </c>
      <c r="D801" t="s">
        <v>45</v>
      </c>
      <c r="E801" t="s">
        <v>3706</v>
      </c>
      <c r="F801" t="s">
        <v>63</v>
      </c>
      <c r="G801">
        <v>1152</v>
      </c>
    </row>
    <row r="802" spans="1:8">
      <c r="A802">
        <v>801</v>
      </c>
      <c r="B802">
        <v>50</v>
      </c>
      <c r="C802" t="s">
        <v>187</v>
      </c>
      <c r="D802" t="s">
        <v>45</v>
      </c>
      <c r="E802" t="s">
        <v>3706</v>
      </c>
      <c r="F802" t="s">
        <v>46</v>
      </c>
      <c r="G802">
        <v>1145</v>
      </c>
    </row>
    <row r="803" spans="1:8">
      <c r="A803">
        <v>802</v>
      </c>
      <c r="B803">
        <v>50</v>
      </c>
      <c r="C803" t="s">
        <v>187</v>
      </c>
      <c r="D803" t="s">
        <v>45</v>
      </c>
      <c r="E803" t="s">
        <v>1280</v>
      </c>
      <c r="F803" t="s">
        <v>63</v>
      </c>
      <c r="G803">
        <v>1089</v>
      </c>
    </row>
    <row r="804" spans="1:8">
      <c r="A804">
        <v>803</v>
      </c>
      <c r="B804">
        <v>50</v>
      </c>
      <c r="C804" t="s">
        <v>187</v>
      </c>
      <c r="D804" t="s">
        <v>45</v>
      </c>
      <c r="E804" t="s">
        <v>1280</v>
      </c>
      <c r="F804" t="s">
        <v>46</v>
      </c>
      <c r="G804">
        <v>996</v>
      </c>
    </row>
    <row r="805" spans="1:8">
      <c r="A805">
        <v>804</v>
      </c>
      <c r="B805">
        <v>50</v>
      </c>
      <c r="C805" t="s">
        <v>187</v>
      </c>
      <c r="D805" t="s">
        <v>45</v>
      </c>
      <c r="E805" t="s">
        <v>1281</v>
      </c>
      <c r="F805" t="s">
        <v>63</v>
      </c>
      <c r="G805">
        <v>75</v>
      </c>
    </row>
    <row r="806" spans="1:8">
      <c r="A806">
        <v>805</v>
      </c>
      <c r="B806">
        <v>50</v>
      </c>
      <c r="C806" t="s">
        <v>187</v>
      </c>
      <c r="D806" t="s">
        <v>45</v>
      </c>
      <c r="E806" t="s">
        <v>1281</v>
      </c>
      <c r="F806" t="s">
        <v>46</v>
      </c>
      <c r="G806">
        <v>57</v>
      </c>
    </row>
    <row r="807" spans="1:8">
      <c r="A807">
        <v>806</v>
      </c>
      <c r="B807">
        <v>50</v>
      </c>
      <c r="C807" t="s">
        <v>187</v>
      </c>
      <c r="D807" t="s">
        <v>45</v>
      </c>
      <c r="E807" t="s">
        <v>45</v>
      </c>
      <c r="F807" t="s">
        <v>63</v>
      </c>
      <c r="G807">
        <v>11704</v>
      </c>
    </row>
    <row r="808" spans="1:8">
      <c r="A808">
        <v>807</v>
      </c>
      <c r="B808">
        <v>50</v>
      </c>
      <c r="C808" t="s">
        <v>187</v>
      </c>
      <c r="D808" t="s">
        <v>45</v>
      </c>
      <c r="E808" t="s">
        <v>45</v>
      </c>
      <c r="F808" t="s">
        <v>46</v>
      </c>
      <c r="G808">
        <v>3659</v>
      </c>
    </row>
    <row r="809" spans="1:8">
      <c r="A809">
        <v>808</v>
      </c>
      <c r="B809">
        <v>52</v>
      </c>
      <c r="C809" t="s">
        <v>188</v>
      </c>
      <c r="D809" t="s">
        <v>1413</v>
      </c>
      <c r="E809" t="s">
        <v>3706</v>
      </c>
      <c r="F809" t="s">
        <v>63</v>
      </c>
      <c r="G809">
        <v>27611</v>
      </c>
      <c r="H809">
        <v>206455</v>
      </c>
    </row>
    <row r="810" spans="1:8">
      <c r="A810">
        <v>809</v>
      </c>
      <c r="B810">
        <v>52</v>
      </c>
      <c r="C810" t="s">
        <v>188</v>
      </c>
      <c r="D810" t="s">
        <v>1413</v>
      </c>
      <c r="E810" t="s">
        <v>3706</v>
      </c>
      <c r="F810" t="s">
        <v>46</v>
      </c>
      <c r="G810">
        <v>26219</v>
      </c>
      <c r="H810">
        <v>206455</v>
      </c>
    </row>
    <row r="811" spans="1:8">
      <c r="A811">
        <v>810</v>
      </c>
      <c r="B811">
        <v>52</v>
      </c>
      <c r="C811" t="s">
        <v>188</v>
      </c>
      <c r="D811" t="s">
        <v>1413</v>
      </c>
      <c r="E811" t="s">
        <v>1280</v>
      </c>
      <c r="F811" t="s">
        <v>63</v>
      </c>
      <c r="G811">
        <v>67205</v>
      </c>
      <c r="H811">
        <v>206455</v>
      </c>
    </row>
    <row r="812" spans="1:8">
      <c r="A812">
        <v>811</v>
      </c>
      <c r="B812">
        <v>52</v>
      </c>
      <c r="C812" t="s">
        <v>188</v>
      </c>
      <c r="D812" t="s">
        <v>1413</v>
      </c>
      <c r="E812" t="s">
        <v>1280</v>
      </c>
      <c r="F812" t="s">
        <v>46</v>
      </c>
      <c r="G812">
        <v>67629</v>
      </c>
      <c r="H812">
        <v>206455</v>
      </c>
    </row>
    <row r="813" spans="1:8">
      <c r="A813">
        <v>812</v>
      </c>
      <c r="B813">
        <v>52</v>
      </c>
      <c r="C813" t="s">
        <v>188</v>
      </c>
      <c r="D813" t="s">
        <v>1413</v>
      </c>
      <c r="E813" t="s">
        <v>1281</v>
      </c>
      <c r="F813" t="s">
        <v>63</v>
      </c>
      <c r="G813">
        <v>6694</v>
      </c>
      <c r="H813">
        <v>206455</v>
      </c>
    </row>
    <row r="814" spans="1:8">
      <c r="A814">
        <v>813</v>
      </c>
      <c r="B814">
        <v>52</v>
      </c>
      <c r="C814" t="s">
        <v>188</v>
      </c>
      <c r="D814" t="s">
        <v>1413</v>
      </c>
      <c r="E814" t="s">
        <v>1281</v>
      </c>
      <c r="F814" t="s">
        <v>46</v>
      </c>
      <c r="G814">
        <v>10618</v>
      </c>
      <c r="H814">
        <v>206455</v>
      </c>
    </row>
    <row r="815" spans="1:8">
      <c r="A815">
        <v>814</v>
      </c>
      <c r="B815">
        <v>52</v>
      </c>
      <c r="C815" t="s">
        <v>188</v>
      </c>
      <c r="D815" t="s">
        <v>1413</v>
      </c>
      <c r="E815" t="s">
        <v>45</v>
      </c>
      <c r="F815" t="s">
        <v>63</v>
      </c>
      <c r="G815">
        <v>245</v>
      </c>
      <c r="H815">
        <v>206455</v>
      </c>
    </row>
    <row r="816" spans="1:8">
      <c r="A816">
        <v>815</v>
      </c>
      <c r="B816">
        <v>52</v>
      </c>
      <c r="C816" t="s">
        <v>188</v>
      </c>
      <c r="D816" t="s">
        <v>1413</v>
      </c>
      <c r="E816" t="s">
        <v>45</v>
      </c>
      <c r="F816" t="s">
        <v>46</v>
      </c>
      <c r="G816">
        <v>234</v>
      </c>
      <c r="H816">
        <v>206455</v>
      </c>
    </row>
    <row r="817" spans="1:8">
      <c r="A817">
        <v>816</v>
      </c>
      <c r="B817">
        <v>52</v>
      </c>
      <c r="C817" t="s">
        <v>188</v>
      </c>
      <c r="D817" t="s">
        <v>3582</v>
      </c>
      <c r="E817" t="s">
        <v>3706</v>
      </c>
      <c r="F817" t="s">
        <v>63</v>
      </c>
      <c r="G817">
        <v>16</v>
      </c>
      <c r="H817">
        <v>141</v>
      </c>
    </row>
    <row r="818" spans="1:8">
      <c r="A818">
        <v>817</v>
      </c>
      <c r="B818">
        <v>52</v>
      </c>
      <c r="C818" t="s">
        <v>188</v>
      </c>
      <c r="D818" t="s">
        <v>3582</v>
      </c>
      <c r="E818" t="s">
        <v>3706</v>
      </c>
      <c r="F818" t="s">
        <v>46</v>
      </c>
      <c r="G818">
        <v>22</v>
      </c>
      <c r="H818">
        <v>141</v>
      </c>
    </row>
    <row r="819" spans="1:8">
      <c r="A819">
        <v>818</v>
      </c>
      <c r="B819">
        <v>52</v>
      </c>
      <c r="C819" t="s">
        <v>188</v>
      </c>
      <c r="D819" t="s">
        <v>3582</v>
      </c>
      <c r="E819" t="s">
        <v>1280</v>
      </c>
      <c r="F819" t="s">
        <v>63</v>
      </c>
      <c r="G819">
        <v>48</v>
      </c>
      <c r="H819">
        <v>141</v>
      </c>
    </row>
    <row r="820" spans="1:8">
      <c r="A820">
        <v>819</v>
      </c>
      <c r="B820">
        <v>52</v>
      </c>
      <c r="C820" t="s">
        <v>188</v>
      </c>
      <c r="D820" t="s">
        <v>3582</v>
      </c>
      <c r="E820" t="s">
        <v>1280</v>
      </c>
      <c r="F820" t="s">
        <v>46</v>
      </c>
      <c r="G820">
        <v>51</v>
      </c>
      <c r="H820">
        <v>141</v>
      </c>
    </row>
    <row r="821" spans="1:8">
      <c r="A821">
        <v>820</v>
      </c>
      <c r="B821">
        <v>52</v>
      </c>
      <c r="C821" t="s">
        <v>188</v>
      </c>
      <c r="D821" t="s">
        <v>3582</v>
      </c>
      <c r="E821" t="s">
        <v>1281</v>
      </c>
      <c r="F821" t="s">
        <v>63</v>
      </c>
      <c r="G821">
        <v>1</v>
      </c>
      <c r="H821">
        <v>141</v>
      </c>
    </row>
    <row r="822" spans="1:8">
      <c r="A822">
        <v>821</v>
      </c>
      <c r="B822">
        <v>52</v>
      </c>
      <c r="C822" t="s">
        <v>188</v>
      </c>
      <c r="D822" t="s">
        <v>3582</v>
      </c>
      <c r="E822" t="s">
        <v>1281</v>
      </c>
      <c r="F822" t="s">
        <v>46</v>
      </c>
      <c r="G822">
        <v>2</v>
      </c>
      <c r="H822">
        <v>141</v>
      </c>
    </row>
    <row r="823" spans="1:8">
      <c r="A823">
        <v>822</v>
      </c>
      <c r="B823">
        <v>52</v>
      </c>
      <c r="C823" t="s">
        <v>188</v>
      </c>
      <c r="D823" t="s">
        <v>3582</v>
      </c>
      <c r="E823" t="s">
        <v>45</v>
      </c>
      <c r="F823" t="s">
        <v>46</v>
      </c>
      <c r="G823">
        <v>1</v>
      </c>
      <c r="H823">
        <v>141</v>
      </c>
    </row>
    <row r="824" spans="1:8">
      <c r="A824">
        <v>823</v>
      </c>
      <c r="B824">
        <v>52</v>
      </c>
      <c r="C824" t="s">
        <v>188</v>
      </c>
      <c r="D824" t="s">
        <v>3583</v>
      </c>
      <c r="E824" t="s">
        <v>3706</v>
      </c>
      <c r="F824" t="s">
        <v>63</v>
      </c>
      <c r="G824">
        <v>18</v>
      </c>
      <c r="H824">
        <v>114</v>
      </c>
    </row>
    <row r="825" spans="1:8">
      <c r="A825">
        <v>824</v>
      </c>
      <c r="B825">
        <v>52</v>
      </c>
      <c r="C825" t="s">
        <v>188</v>
      </c>
      <c r="D825" t="s">
        <v>3583</v>
      </c>
      <c r="E825" t="s">
        <v>3706</v>
      </c>
      <c r="F825" t="s">
        <v>46</v>
      </c>
      <c r="G825">
        <v>10</v>
      </c>
      <c r="H825">
        <v>114</v>
      </c>
    </row>
    <row r="826" spans="1:8">
      <c r="A826">
        <v>825</v>
      </c>
      <c r="B826">
        <v>52</v>
      </c>
      <c r="C826" t="s">
        <v>188</v>
      </c>
      <c r="D826" t="s">
        <v>3583</v>
      </c>
      <c r="E826" t="s">
        <v>1280</v>
      </c>
      <c r="F826" t="s">
        <v>63</v>
      </c>
      <c r="G826">
        <v>48</v>
      </c>
      <c r="H826">
        <v>114</v>
      </c>
    </row>
    <row r="827" spans="1:8">
      <c r="A827">
        <v>826</v>
      </c>
      <c r="B827">
        <v>52</v>
      </c>
      <c r="C827" t="s">
        <v>188</v>
      </c>
      <c r="D827" t="s">
        <v>3583</v>
      </c>
      <c r="E827" t="s">
        <v>1280</v>
      </c>
      <c r="F827" t="s">
        <v>46</v>
      </c>
      <c r="G827">
        <v>30</v>
      </c>
      <c r="H827">
        <v>114</v>
      </c>
    </row>
    <row r="828" spans="1:8">
      <c r="A828">
        <v>827</v>
      </c>
      <c r="B828">
        <v>52</v>
      </c>
      <c r="C828" t="s">
        <v>188</v>
      </c>
      <c r="D828" t="s">
        <v>3583</v>
      </c>
      <c r="E828" t="s">
        <v>1281</v>
      </c>
      <c r="F828" t="s">
        <v>63</v>
      </c>
      <c r="G828">
        <v>3</v>
      </c>
      <c r="H828">
        <v>114</v>
      </c>
    </row>
    <row r="829" spans="1:8">
      <c r="A829">
        <v>828</v>
      </c>
      <c r="B829">
        <v>52</v>
      </c>
      <c r="C829" t="s">
        <v>188</v>
      </c>
      <c r="D829" t="s">
        <v>3583</v>
      </c>
      <c r="E829" t="s">
        <v>1281</v>
      </c>
      <c r="F829" t="s">
        <v>46</v>
      </c>
      <c r="G829">
        <v>5</v>
      </c>
      <c r="H829">
        <v>114</v>
      </c>
    </row>
    <row r="830" spans="1:8">
      <c r="A830">
        <v>829</v>
      </c>
      <c r="B830">
        <v>52</v>
      </c>
      <c r="C830" t="s">
        <v>188</v>
      </c>
      <c r="D830" t="s">
        <v>3584</v>
      </c>
      <c r="E830" t="s">
        <v>3706</v>
      </c>
      <c r="F830" t="s">
        <v>63</v>
      </c>
      <c r="G830">
        <v>13</v>
      </c>
      <c r="H830">
        <v>101</v>
      </c>
    </row>
    <row r="831" spans="1:8">
      <c r="A831">
        <v>830</v>
      </c>
      <c r="B831">
        <v>52</v>
      </c>
      <c r="C831" t="s">
        <v>188</v>
      </c>
      <c r="D831" t="s">
        <v>3584</v>
      </c>
      <c r="E831" t="s">
        <v>3706</v>
      </c>
      <c r="F831" t="s">
        <v>46</v>
      </c>
      <c r="G831">
        <v>13</v>
      </c>
      <c r="H831">
        <v>101</v>
      </c>
    </row>
    <row r="832" spans="1:8">
      <c r="A832">
        <v>831</v>
      </c>
      <c r="B832">
        <v>52</v>
      </c>
      <c r="C832" t="s">
        <v>188</v>
      </c>
      <c r="D832" t="s">
        <v>3584</v>
      </c>
      <c r="E832" t="s">
        <v>1280</v>
      </c>
      <c r="F832" t="s">
        <v>63</v>
      </c>
      <c r="G832">
        <v>33</v>
      </c>
      <c r="H832">
        <v>101</v>
      </c>
    </row>
    <row r="833" spans="1:8">
      <c r="A833">
        <v>832</v>
      </c>
      <c r="B833">
        <v>52</v>
      </c>
      <c r="C833" t="s">
        <v>188</v>
      </c>
      <c r="D833" t="s">
        <v>3584</v>
      </c>
      <c r="E833" t="s">
        <v>1280</v>
      </c>
      <c r="F833" t="s">
        <v>46</v>
      </c>
      <c r="G833">
        <v>26</v>
      </c>
      <c r="H833">
        <v>101</v>
      </c>
    </row>
    <row r="834" spans="1:8">
      <c r="A834">
        <v>833</v>
      </c>
      <c r="B834">
        <v>52</v>
      </c>
      <c r="C834" t="s">
        <v>188</v>
      </c>
      <c r="D834" t="s">
        <v>3584</v>
      </c>
      <c r="E834" t="s">
        <v>1281</v>
      </c>
      <c r="F834" t="s">
        <v>63</v>
      </c>
      <c r="G834">
        <v>7</v>
      </c>
      <c r="H834">
        <v>101</v>
      </c>
    </row>
    <row r="835" spans="1:8">
      <c r="A835">
        <v>834</v>
      </c>
      <c r="B835">
        <v>52</v>
      </c>
      <c r="C835" t="s">
        <v>188</v>
      </c>
      <c r="D835" t="s">
        <v>3584</v>
      </c>
      <c r="E835" t="s">
        <v>1281</v>
      </c>
      <c r="F835" t="s">
        <v>46</v>
      </c>
      <c r="G835">
        <v>9</v>
      </c>
      <c r="H835">
        <v>101</v>
      </c>
    </row>
    <row r="836" spans="1:8">
      <c r="A836">
        <v>835</v>
      </c>
      <c r="B836">
        <v>52</v>
      </c>
      <c r="C836" t="s">
        <v>188</v>
      </c>
      <c r="D836" t="s">
        <v>3585</v>
      </c>
      <c r="E836" t="s">
        <v>3706</v>
      </c>
      <c r="F836" t="s">
        <v>63</v>
      </c>
      <c r="G836">
        <v>37249</v>
      </c>
      <c r="H836">
        <v>232847</v>
      </c>
    </row>
    <row r="837" spans="1:8">
      <c r="A837">
        <v>836</v>
      </c>
      <c r="B837">
        <v>52</v>
      </c>
      <c r="C837" t="s">
        <v>188</v>
      </c>
      <c r="D837" t="s">
        <v>3585</v>
      </c>
      <c r="E837" t="s">
        <v>3706</v>
      </c>
      <c r="F837" t="s">
        <v>46</v>
      </c>
      <c r="G837">
        <v>36121</v>
      </c>
      <c r="H837">
        <v>232847</v>
      </c>
    </row>
    <row r="838" spans="1:8">
      <c r="A838">
        <v>837</v>
      </c>
      <c r="B838">
        <v>52</v>
      </c>
      <c r="C838" t="s">
        <v>188</v>
      </c>
      <c r="D838" t="s">
        <v>3585</v>
      </c>
      <c r="E838" t="s">
        <v>1280</v>
      </c>
      <c r="F838" t="s">
        <v>63</v>
      </c>
      <c r="G838">
        <v>65056</v>
      </c>
      <c r="H838">
        <v>232847</v>
      </c>
    </row>
    <row r="839" spans="1:8">
      <c r="A839">
        <v>838</v>
      </c>
      <c r="B839">
        <v>52</v>
      </c>
      <c r="C839" t="s">
        <v>188</v>
      </c>
      <c r="D839" t="s">
        <v>3585</v>
      </c>
      <c r="E839" t="s">
        <v>1280</v>
      </c>
      <c r="F839" t="s">
        <v>46</v>
      </c>
      <c r="G839">
        <v>72554</v>
      </c>
      <c r="H839">
        <v>232847</v>
      </c>
    </row>
    <row r="840" spans="1:8">
      <c r="A840">
        <v>839</v>
      </c>
      <c r="B840">
        <v>52</v>
      </c>
      <c r="C840" t="s">
        <v>188</v>
      </c>
      <c r="D840" t="s">
        <v>3585</v>
      </c>
      <c r="E840" t="s">
        <v>1281</v>
      </c>
      <c r="F840" t="s">
        <v>63</v>
      </c>
      <c r="G840">
        <v>10293</v>
      </c>
      <c r="H840">
        <v>232847</v>
      </c>
    </row>
    <row r="841" spans="1:8">
      <c r="A841">
        <v>840</v>
      </c>
      <c r="B841">
        <v>52</v>
      </c>
      <c r="C841" t="s">
        <v>188</v>
      </c>
      <c r="D841" t="s">
        <v>3585</v>
      </c>
      <c r="E841" t="s">
        <v>1281</v>
      </c>
      <c r="F841" t="s">
        <v>46</v>
      </c>
      <c r="G841">
        <v>10513</v>
      </c>
      <c r="H841">
        <v>232847</v>
      </c>
    </row>
    <row r="842" spans="1:8">
      <c r="A842">
        <v>841</v>
      </c>
      <c r="B842">
        <v>52</v>
      </c>
      <c r="C842" t="s">
        <v>188</v>
      </c>
      <c r="D842" t="s">
        <v>3585</v>
      </c>
      <c r="E842" t="s">
        <v>45</v>
      </c>
      <c r="F842" t="s">
        <v>63</v>
      </c>
      <c r="G842">
        <v>559</v>
      </c>
      <c r="H842">
        <v>232847</v>
      </c>
    </row>
    <row r="843" spans="1:8">
      <c r="A843">
        <v>842</v>
      </c>
      <c r="B843">
        <v>52</v>
      </c>
      <c r="C843" t="s">
        <v>188</v>
      </c>
      <c r="D843" t="s">
        <v>3585</v>
      </c>
      <c r="E843" t="s">
        <v>45</v>
      </c>
      <c r="F843" t="s">
        <v>46</v>
      </c>
      <c r="G843">
        <v>502</v>
      </c>
      <c r="H843">
        <v>232847</v>
      </c>
    </row>
    <row r="844" spans="1:8">
      <c r="A844">
        <v>843</v>
      </c>
      <c r="B844">
        <v>52</v>
      </c>
      <c r="C844" t="s">
        <v>188</v>
      </c>
      <c r="D844" t="s">
        <v>3586</v>
      </c>
      <c r="E844" t="s">
        <v>3706</v>
      </c>
      <c r="F844" t="s">
        <v>63</v>
      </c>
      <c r="G844">
        <v>84660</v>
      </c>
      <c r="H844">
        <v>871276</v>
      </c>
    </row>
    <row r="845" spans="1:8">
      <c r="A845">
        <v>844</v>
      </c>
      <c r="B845">
        <v>52</v>
      </c>
      <c r="C845" t="s">
        <v>188</v>
      </c>
      <c r="D845" t="s">
        <v>3586</v>
      </c>
      <c r="E845" t="s">
        <v>3706</v>
      </c>
      <c r="F845" t="s">
        <v>46</v>
      </c>
      <c r="G845">
        <v>80946</v>
      </c>
      <c r="H845">
        <v>871276</v>
      </c>
    </row>
    <row r="846" spans="1:8">
      <c r="A846">
        <v>845</v>
      </c>
      <c r="B846">
        <v>52</v>
      </c>
      <c r="C846" t="s">
        <v>188</v>
      </c>
      <c r="D846" t="s">
        <v>3586</v>
      </c>
      <c r="E846" t="s">
        <v>1280</v>
      </c>
      <c r="F846" t="s">
        <v>63</v>
      </c>
      <c r="G846">
        <v>319637</v>
      </c>
      <c r="H846">
        <v>871276</v>
      </c>
    </row>
    <row r="847" spans="1:8">
      <c r="A847">
        <v>846</v>
      </c>
      <c r="B847">
        <v>52</v>
      </c>
      <c r="C847" t="s">
        <v>188</v>
      </c>
      <c r="D847" t="s">
        <v>3586</v>
      </c>
      <c r="E847" t="s">
        <v>1280</v>
      </c>
      <c r="F847" t="s">
        <v>46</v>
      </c>
      <c r="G847">
        <v>338417</v>
      </c>
      <c r="H847">
        <v>871276</v>
      </c>
    </row>
    <row r="848" spans="1:8">
      <c r="A848">
        <v>847</v>
      </c>
      <c r="B848">
        <v>52</v>
      </c>
      <c r="C848" t="s">
        <v>188</v>
      </c>
      <c r="D848" t="s">
        <v>3586</v>
      </c>
      <c r="E848" t="s">
        <v>1281</v>
      </c>
      <c r="F848" t="s">
        <v>63</v>
      </c>
      <c r="G848">
        <v>18820</v>
      </c>
      <c r="H848">
        <v>871276</v>
      </c>
    </row>
    <row r="849" spans="1:8">
      <c r="A849">
        <v>848</v>
      </c>
      <c r="B849">
        <v>52</v>
      </c>
      <c r="C849" t="s">
        <v>188</v>
      </c>
      <c r="D849" t="s">
        <v>3586</v>
      </c>
      <c r="E849" t="s">
        <v>1281</v>
      </c>
      <c r="F849" t="s">
        <v>46</v>
      </c>
      <c r="G849">
        <v>27651</v>
      </c>
      <c r="H849">
        <v>871276</v>
      </c>
    </row>
    <row r="850" spans="1:8">
      <c r="A850">
        <v>849</v>
      </c>
      <c r="B850">
        <v>52</v>
      </c>
      <c r="C850" t="s">
        <v>188</v>
      </c>
      <c r="D850" t="s">
        <v>3586</v>
      </c>
      <c r="E850" t="s">
        <v>45</v>
      </c>
      <c r="F850" t="s">
        <v>63</v>
      </c>
      <c r="G850">
        <v>770</v>
      </c>
      <c r="H850">
        <v>871276</v>
      </c>
    </row>
    <row r="851" spans="1:8">
      <c r="A851">
        <v>850</v>
      </c>
      <c r="B851">
        <v>52</v>
      </c>
      <c r="C851" t="s">
        <v>188</v>
      </c>
      <c r="D851" t="s">
        <v>3586</v>
      </c>
      <c r="E851" t="s">
        <v>45</v>
      </c>
      <c r="F851" t="s">
        <v>46</v>
      </c>
      <c r="G851">
        <v>375</v>
      </c>
      <c r="H851">
        <v>871276</v>
      </c>
    </row>
    <row r="852" spans="1:8">
      <c r="A852">
        <v>851</v>
      </c>
      <c r="B852">
        <v>52</v>
      </c>
      <c r="C852" t="s">
        <v>188</v>
      </c>
      <c r="D852" t="s">
        <v>45</v>
      </c>
      <c r="E852" t="s">
        <v>3706</v>
      </c>
      <c r="F852" t="s">
        <v>63</v>
      </c>
      <c r="G852">
        <v>3061</v>
      </c>
    </row>
    <row r="853" spans="1:8">
      <c r="A853">
        <v>852</v>
      </c>
      <c r="B853">
        <v>52</v>
      </c>
      <c r="C853" t="s">
        <v>188</v>
      </c>
      <c r="D853" t="s">
        <v>45</v>
      </c>
      <c r="E853" t="s">
        <v>3706</v>
      </c>
      <c r="F853" t="s">
        <v>46</v>
      </c>
      <c r="G853">
        <v>2860</v>
      </c>
    </row>
    <row r="854" spans="1:8">
      <c r="A854">
        <v>853</v>
      </c>
      <c r="B854">
        <v>52</v>
      </c>
      <c r="C854" t="s">
        <v>188</v>
      </c>
      <c r="D854" t="s">
        <v>45</v>
      </c>
      <c r="E854" t="s">
        <v>1280</v>
      </c>
      <c r="F854" t="s">
        <v>63</v>
      </c>
      <c r="G854">
        <v>2719</v>
      </c>
    </row>
    <row r="855" spans="1:8">
      <c r="A855">
        <v>854</v>
      </c>
      <c r="B855">
        <v>52</v>
      </c>
      <c r="C855" t="s">
        <v>188</v>
      </c>
      <c r="D855" t="s">
        <v>45</v>
      </c>
      <c r="E855" t="s">
        <v>1280</v>
      </c>
      <c r="F855" t="s">
        <v>46</v>
      </c>
      <c r="G855">
        <v>2435</v>
      </c>
    </row>
    <row r="856" spans="1:8">
      <c r="A856">
        <v>855</v>
      </c>
      <c r="B856">
        <v>52</v>
      </c>
      <c r="C856" t="s">
        <v>188</v>
      </c>
      <c r="D856" t="s">
        <v>45</v>
      </c>
      <c r="E856" t="s">
        <v>1281</v>
      </c>
      <c r="F856" t="s">
        <v>63</v>
      </c>
      <c r="G856">
        <v>495</v>
      </c>
    </row>
    <row r="857" spans="1:8">
      <c r="A857">
        <v>856</v>
      </c>
      <c r="B857">
        <v>52</v>
      </c>
      <c r="C857" t="s">
        <v>188</v>
      </c>
      <c r="D857" t="s">
        <v>45</v>
      </c>
      <c r="E857" t="s">
        <v>1281</v>
      </c>
      <c r="F857" t="s">
        <v>46</v>
      </c>
      <c r="G857">
        <v>469</v>
      </c>
    </row>
    <row r="858" spans="1:8">
      <c r="A858">
        <v>857</v>
      </c>
      <c r="B858">
        <v>52</v>
      </c>
      <c r="C858" t="s">
        <v>188</v>
      </c>
      <c r="D858" t="s">
        <v>45</v>
      </c>
      <c r="E858" t="s">
        <v>45</v>
      </c>
      <c r="F858" t="s">
        <v>63</v>
      </c>
      <c r="G858">
        <v>8493</v>
      </c>
    </row>
    <row r="859" spans="1:8">
      <c r="A859">
        <v>858</v>
      </c>
      <c r="B859">
        <v>52</v>
      </c>
      <c r="C859" t="s">
        <v>188</v>
      </c>
      <c r="D859" t="s">
        <v>45</v>
      </c>
      <c r="E859" t="s">
        <v>45</v>
      </c>
      <c r="F859" t="s">
        <v>46</v>
      </c>
      <c r="G859">
        <v>4055</v>
      </c>
    </row>
    <row r="860" spans="1:8">
      <c r="A860">
        <v>859</v>
      </c>
      <c r="B860">
        <v>54</v>
      </c>
      <c r="C860" t="s">
        <v>189</v>
      </c>
      <c r="D860" t="s">
        <v>1413</v>
      </c>
      <c r="E860" t="s">
        <v>3706</v>
      </c>
      <c r="F860" t="s">
        <v>63</v>
      </c>
      <c r="G860">
        <v>965</v>
      </c>
      <c r="H860">
        <v>4545</v>
      </c>
    </row>
    <row r="861" spans="1:8">
      <c r="A861">
        <v>860</v>
      </c>
      <c r="B861">
        <v>54</v>
      </c>
      <c r="C861" t="s">
        <v>189</v>
      </c>
      <c r="D861" t="s">
        <v>1413</v>
      </c>
      <c r="E861" t="s">
        <v>3706</v>
      </c>
      <c r="F861" t="s">
        <v>46</v>
      </c>
      <c r="G861">
        <v>886</v>
      </c>
      <c r="H861">
        <v>4545</v>
      </c>
    </row>
    <row r="862" spans="1:8">
      <c r="A862">
        <v>861</v>
      </c>
      <c r="B862">
        <v>54</v>
      </c>
      <c r="C862" t="s">
        <v>189</v>
      </c>
      <c r="D862" t="s">
        <v>1413</v>
      </c>
      <c r="E862" t="s">
        <v>1280</v>
      </c>
      <c r="F862" t="s">
        <v>63</v>
      </c>
      <c r="G862">
        <v>1160</v>
      </c>
      <c r="H862">
        <v>4545</v>
      </c>
    </row>
    <row r="863" spans="1:8">
      <c r="A863">
        <v>862</v>
      </c>
      <c r="B863">
        <v>54</v>
      </c>
      <c r="C863" t="s">
        <v>189</v>
      </c>
      <c r="D863" t="s">
        <v>1413</v>
      </c>
      <c r="E863" t="s">
        <v>1280</v>
      </c>
      <c r="F863" t="s">
        <v>46</v>
      </c>
      <c r="G863">
        <v>1006</v>
      </c>
      <c r="H863">
        <v>4545</v>
      </c>
    </row>
    <row r="864" spans="1:8">
      <c r="A864">
        <v>863</v>
      </c>
      <c r="B864">
        <v>54</v>
      </c>
      <c r="C864" t="s">
        <v>189</v>
      </c>
      <c r="D864" t="s">
        <v>1413</v>
      </c>
      <c r="E864" t="s">
        <v>1281</v>
      </c>
      <c r="F864" t="s">
        <v>63</v>
      </c>
      <c r="G864">
        <v>240</v>
      </c>
      <c r="H864">
        <v>4545</v>
      </c>
    </row>
    <row r="865" spans="1:8">
      <c r="A865">
        <v>864</v>
      </c>
      <c r="B865">
        <v>54</v>
      </c>
      <c r="C865" t="s">
        <v>189</v>
      </c>
      <c r="D865" t="s">
        <v>1413</v>
      </c>
      <c r="E865" t="s">
        <v>1281</v>
      </c>
      <c r="F865" t="s">
        <v>46</v>
      </c>
      <c r="G865">
        <v>271</v>
      </c>
      <c r="H865">
        <v>4545</v>
      </c>
    </row>
    <row r="866" spans="1:8">
      <c r="A866">
        <v>865</v>
      </c>
      <c r="B866">
        <v>54</v>
      </c>
      <c r="C866" t="s">
        <v>189</v>
      </c>
      <c r="D866" t="s">
        <v>1413</v>
      </c>
      <c r="E866" t="s">
        <v>45</v>
      </c>
      <c r="F866" t="s">
        <v>63</v>
      </c>
      <c r="G866">
        <v>9</v>
      </c>
      <c r="H866">
        <v>4545</v>
      </c>
    </row>
    <row r="867" spans="1:8">
      <c r="A867">
        <v>866</v>
      </c>
      <c r="B867">
        <v>54</v>
      </c>
      <c r="C867" t="s">
        <v>189</v>
      </c>
      <c r="D867" t="s">
        <v>1413</v>
      </c>
      <c r="E867" t="s">
        <v>45</v>
      </c>
      <c r="F867" t="s">
        <v>46</v>
      </c>
      <c r="G867">
        <v>8</v>
      </c>
      <c r="H867">
        <v>4545</v>
      </c>
    </row>
    <row r="868" spans="1:8">
      <c r="A868">
        <v>867</v>
      </c>
      <c r="B868">
        <v>54</v>
      </c>
      <c r="C868" t="s">
        <v>189</v>
      </c>
      <c r="D868" t="s">
        <v>3582</v>
      </c>
      <c r="E868" t="s">
        <v>3706</v>
      </c>
      <c r="F868" t="s">
        <v>63</v>
      </c>
      <c r="G868">
        <v>33</v>
      </c>
      <c r="H868">
        <v>238</v>
      </c>
    </row>
    <row r="869" spans="1:8">
      <c r="A869">
        <v>868</v>
      </c>
      <c r="B869">
        <v>54</v>
      </c>
      <c r="C869" t="s">
        <v>189</v>
      </c>
      <c r="D869" t="s">
        <v>3582</v>
      </c>
      <c r="E869" t="s">
        <v>3706</v>
      </c>
      <c r="F869" t="s">
        <v>46</v>
      </c>
      <c r="G869">
        <v>21</v>
      </c>
      <c r="H869">
        <v>238</v>
      </c>
    </row>
    <row r="870" spans="1:8">
      <c r="A870">
        <v>869</v>
      </c>
      <c r="B870">
        <v>54</v>
      </c>
      <c r="C870" t="s">
        <v>189</v>
      </c>
      <c r="D870" t="s">
        <v>3582</v>
      </c>
      <c r="E870" t="s">
        <v>1280</v>
      </c>
      <c r="F870" t="s">
        <v>63</v>
      </c>
      <c r="G870">
        <v>76</v>
      </c>
      <c r="H870">
        <v>238</v>
      </c>
    </row>
    <row r="871" spans="1:8">
      <c r="A871">
        <v>870</v>
      </c>
      <c r="B871">
        <v>54</v>
      </c>
      <c r="C871" t="s">
        <v>189</v>
      </c>
      <c r="D871" t="s">
        <v>3582</v>
      </c>
      <c r="E871" t="s">
        <v>1280</v>
      </c>
      <c r="F871" t="s">
        <v>46</v>
      </c>
      <c r="G871">
        <v>80</v>
      </c>
      <c r="H871">
        <v>238</v>
      </c>
    </row>
    <row r="872" spans="1:8">
      <c r="A872">
        <v>871</v>
      </c>
      <c r="B872">
        <v>54</v>
      </c>
      <c r="C872" t="s">
        <v>189</v>
      </c>
      <c r="D872" t="s">
        <v>3582</v>
      </c>
      <c r="E872" t="s">
        <v>1281</v>
      </c>
      <c r="F872" t="s">
        <v>63</v>
      </c>
      <c r="G872">
        <v>11</v>
      </c>
      <c r="H872">
        <v>238</v>
      </c>
    </row>
    <row r="873" spans="1:8">
      <c r="A873">
        <v>872</v>
      </c>
      <c r="B873">
        <v>54</v>
      </c>
      <c r="C873" t="s">
        <v>189</v>
      </c>
      <c r="D873" t="s">
        <v>3582</v>
      </c>
      <c r="E873" t="s">
        <v>1281</v>
      </c>
      <c r="F873" t="s">
        <v>46</v>
      </c>
      <c r="G873">
        <v>15</v>
      </c>
      <c r="H873">
        <v>238</v>
      </c>
    </row>
    <row r="874" spans="1:8">
      <c r="A874">
        <v>873</v>
      </c>
      <c r="B874">
        <v>54</v>
      </c>
      <c r="C874" t="s">
        <v>189</v>
      </c>
      <c r="D874" t="s">
        <v>3582</v>
      </c>
      <c r="E874" t="s">
        <v>45</v>
      </c>
      <c r="F874" t="s">
        <v>63</v>
      </c>
      <c r="G874">
        <v>2</v>
      </c>
      <c r="H874">
        <v>238</v>
      </c>
    </row>
    <row r="875" spans="1:8">
      <c r="A875">
        <v>874</v>
      </c>
      <c r="B875">
        <v>54</v>
      </c>
      <c r="C875" t="s">
        <v>189</v>
      </c>
      <c r="D875" t="s">
        <v>3583</v>
      </c>
      <c r="E875" t="s">
        <v>3706</v>
      </c>
      <c r="F875" t="s">
        <v>63</v>
      </c>
      <c r="G875">
        <v>5</v>
      </c>
      <c r="H875">
        <v>38</v>
      </c>
    </row>
    <row r="876" spans="1:8">
      <c r="A876">
        <v>875</v>
      </c>
      <c r="B876">
        <v>54</v>
      </c>
      <c r="C876" t="s">
        <v>189</v>
      </c>
      <c r="D876" t="s">
        <v>3583</v>
      </c>
      <c r="E876" t="s">
        <v>3706</v>
      </c>
      <c r="F876" t="s">
        <v>46</v>
      </c>
      <c r="G876">
        <v>1</v>
      </c>
      <c r="H876">
        <v>38</v>
      </c>
    </row>
    <row r="877" spans="1:8">
      <c r="A877">
        <v>876</v>
      </c>
      <c r="B877">
        <v>54</v>
      </c>
      <c r="C877" t="s">
        <v>189</v>
      </c>
      <c r="D877" t="s">
        <v>3583</v>
      </c>
      <c r="E877" t="s">
        <v>1280</v>
      </c>
      <c r="F877" t="s">
        <v>63</v>
      </c>
      <c r="G877">
        <v>20</v>
      </c>
      <c r="H877">
        <v>38</v>
      </c>
    </row>
    <row r="878" spans="1:8">
      <c r="A878">
        <v>877</v>
      </c>
      <c r="B878">
        <v>54</v>
      </c>
      <c r="C878" t="s">
        <v>189</v>
      </c>
      <c r="D878" t="s">
        <v>3583</v>
      </c>
      <c r="E878" t="s">
        <v>1280</v>
      </c>
      <c r="F878" t="s">
        <v>46</v>
      </c>
      <c r="G878">
        <v>12</v>
      </c>
      <c r="H878">
        <v>38</v>
      </c>
    </row>
    <row r="879" spans="1:8">
      <c r="A879">
        <v>878</v>
      </c>
      <c r="B879">
        <v>54</v>
      </c>
      <c r="C879" t="s">
        <v>189</v>
      </c>
      <c r="D879" t="s">
        <v>3584</v>
      </c>
      <c r="E879" t="s">
        <v>1280</v>
      </c>
      <c r="F879" t="s">
        <v>63</v>
      </c>
      <c r="G879">
        <v>15</v>
      </c>
      <c r="H879">
        <v>22</v>
      </c>
    </row>
    <row r="880" spans="1:8">
      <c r="A880">
        <v>879</v>
      </c>
      <c r="B880">
        <v>54</v>
      </c>
      <c r="C880" t="s">
        <v>189</v>
      </c>
      <c r="D880" t="s">
        <v>3584</v>
      </c>
      <c r="E880" t="s">
        <v>1280</v>
      </c>
      <c r="F880" t="s">
        <v>46</v>
      </c>
      <c r="G880">
        <v>7</v>
      </c>
      <c r="H880">
        <v>22</v>
      </c>
    </row>
    <row r="881" spans="1:8">
      <c r="A881">
        <v>880</v>
      </c>
      <c r="B881">
        <v>54</v>
      </c>
      <c r="C881" t="s">
        <v>189</v>
      </c>
      <c r="D881" t="s">
        <v>3585</v>
      </c>
      <c r="E881" t="s">
        <v>3706</v>
      </c>
      <c r="F881" t="s">
        <v>63</v>
      </c>
      <c r="G881">
        <v>512</v>
      </c>
      <c r="H881">
        <v>5410</v>
      </c>
    </row>
    <row r="882" spans="1:8">
      <c r="A882">
        <v>881</v>
      </c>
      <c r="B882">
        <v>54</v>
      </c>
      <c r="C882" t="s">
        <v>189</v>
      </c>
      <c r="D882" t="s">
        <v>3585</v>
      </c>
      <c r="E882" t="s">
        <v>3706</v>
      </c>
      <c r="F882" t="s">
        <v>46</v>
      </c>
      <c r="G882">
        <v>468</v>
      </c>
      <c r="H882">
        <v>5410</v>
      </c>
    </row>
    <row r="883" spans="1:8">
      <c r="A883">
        <v>882</v>
      </c>
      <c r="B883">
        <v>54</v>
      </c>
      <c r="C883" t="s">
        <v>189</v>
      </c>
      <c r="D883" t="s">
        <v>3585</v>
      </c>
      <c r="E883" t="s">
        <v>1280</v>
      </c>
      <c r="F883" t="s">
        <v>63</v>
      </c>
      <c r="G883">
        <v>2293</v>
      </c>
      <c r="H883">
        <v>5410</v>
      </c>
    </row>
    <row r="884" spans="1:8">
      <c r="A884">
        <v>883</v>
      </c>
      <c r="B884">
        <v>54</v>
      </c>
      <c r="C884" t="s">
        <v>189</v>
      </c>
      <c r="D884" t="s">
        <v>3585</v>
      </c>
      <c r="E884" t="s">
        <v>1280</v>
      </c>
      <c r="F884" t="s">
        <v>46</v>
      </c>
      <c r="G884">
        <v>1936</v>
      </c>
      <c r="H884">
        <v>5410</v>
      </c>
    </row>
    <row r="885" spans="1:8">
      <c r="A885">
        <v>884</v>
      </c>
      <c r="B885">
        <v>54</v>
      </c>
      <c r="C885" t="s">
        <v>189</v>
      </c>
      <c r="D885" t="s">
        <v>3585</v>
      </c>
      <c r="E885" t="s">
        <v>1281</v>
      </c>
      <c r="F885" t="s">
        <v>63</v>
      </c>
      <c r="G885">
        <v>49</v>
      </c>
      <c r="H885">
        <v>5410</v>
      </c>
    </row>
    <row r="886" spans="1:8">
      <c r="A886">
        <v>885</v>
      </c>
      <c r="B886">
        <v>54</v>
      </c>
      <c r="C886" t="s">
        <v>189</v>
      </c>
      <c r="D886" t="s">
        <v>3585</v>
      </c>
      <c r="E886" t="s">
        <v>1281</v>
      </c>
      <c r="F886" t="s">
        <v>46</v>
      </c>
      <c r="G886">
        <v>60</v>
      </c>
      <c r="H886">
        <v>5410</v>
      </c>
    </row>
    <row r="887" spans="1:8">
      <c r="A887">
        <v>886</v>
      </c>
      <c r="B887">
        <v>54</v>
      </c>
      <c r="C887" t="s">
        <v>189</v>
      </c>
      <c r="D887" t="s">
        <v>3585</v>
      </c>
      <c r="E887" t="s">
        <v>45</v>
      </c>
      <c r="F887" t="s">
        <v>63</v>
      </c>
      <c r="G887">
        <v>61</v>
      </c>
      <c r="H887">
        <v>5410</v>
      </c>
    </row>
    <row r="888" spans="1:8">
      <c r="A888">
        <v>887</v>
      </c>
      <c r="B888">
        <v>54</v>
      </c>
      <c r="C888" t="s">
        <v>189</v>
      </c>
      <c r="D888" t="s">
        <v>3585</v>
      </c>
      <c r="E888" t="s">
        <v>45</v>
      </c>
      <c r="F888" t="s">
        <v>46</v>
      </c>
      <c r="G888">
        <v>31</v>
      </c>
      <c r="H888">
        <v>5410</v>
      </c>
    </row>
    <row r="889" spans="1:8">
      <c r="A889">
        <v>888</v>
      </c>
      <c r="B889">
        <v>54</v>
      </c>
      <c r="C889" t="s">
        <v>189</v>
      </c>
      <c r="D889" t="s">
        <v>3586</v>
      </c>
      <c r="E889" t="s">
        <v>3706</v>
      </c>
      <c r="F889" t="s">
        <v>63</v>
      </c>
      <c r="G889">
        <v>165380</v>
      </c>
      <c r="H889">
        <v>1322207</v>
      </c>
    </row>
    <row r="890" spans="1:8">
      <c r="A890">
        <v>889</v>
      </c>
      <c r="B890">
        <v>54</v>
      </c>
      <c r="C890" t="s">
        <v>189</v>
      </c>
      <c r="D890" t="s">
        <v>3586</v>
      </c>
      <c r="E890" t="s">
        <v>3706</v>
      </c>
      <c r="F890" t="s">
        <v>46</v>
      </c>
      <c r="G890">
        <v>156187</v>
      </c>
      <c r="H890">
        <v>1322207</v>
      </c>
    </row>
    <row r="891" spans="1:8">
      <c r="A891">
        <v>890</v>
      </c>
      <c r="B891">
        <v>54</v>
      </c>
      <c r="C891" t="s">
        <v>189</v>
      </c>
      <c r="D891" t="s">
        <v>3586</v>
      </c>
      <c r="E891" t="s">
        <v>1280</v>
      </c>
      <c r="F891" t="s">
        <v>63</v>
      </c>
      <c r="G891">
        <v>451175</v>
      </c>
      <c r="H891">
        <v>1322207</v>
      </c>
    </row>
    <row r="892" spans="1:8">
      <c r="A892">
        <v>891</v>
      </c>
      <c r="B892">
        <v>54</v>
      </c>
      <c r="C892" t="s">
        <v>189</v>
      </c>
      <c r="D892" t="s">
        <v>3586</v>
      </c>
      <c r="E892" t="s">
        <v>1280</v>
      </c>
      <c r="F892" t="s">
        <v>46</v>
      </c>
      <c r="G892">
        <v>484274</v>
      </c>
      <c r="H892">
        <v>1322207</v>
      </c>
    </row>
    <row r="893" spans="1:8">
      <c r="A893">
        <v>892</v>
      </c>
      <c r="B893">
        <v>54</v>
      </c>
      <c r="C893" t="s">
        <v>189</v>
      </c>
      <c r="D893" t="s">
        <v>3586</v>
      </c>
      <c r="E893" t="s">
        <v>1281</v>
      </c>
      <c r="F893" t="s">
        <v>63</v>
      </c>
      <c r="G893">
        <v>32887</v>
      </c>
      <c r="H893">
        <v>1322207</v>
      </c>
    </row>
    <row r="894" spans="1:8">
      <c r="A894">
        <v>893</v>
      </c>
      <c r="B894">
        <v>54</v>
      </c>
      <c r="C894" t="s">
        <v>189</v>
      </c>
      <c r="D894" t="s">
        <v>3586</v>
      </c>
      <c r="E894" t="s">
        <v>1281</v>
      </c>
      <c r="F894" t="s">
        <v>46</v>
      </c>
      <c r="G894">
        <v>30753</v>
      </c>
      <c r="H894">
        <v>1322207</v>
      </c>
    </row>
    <row r="895" spans="1:8">
      <c r="A895">
        <v>894</v>
      </c>
      <c r="B895">
        <v>54</v>
      </c>
      <c r="C895" t="s">
        <v>189</v>
      </c>
      <c r="D895" t="s">
        <v>3586</v>
      </c>
      <c r="E895" t="s">
        <v>45</v>
      </c>
      <c r="F895" t="s">
        <v>63</v>
      </c>
      <c r="G895">
        <v>1082</v>
      </c>
      <c r="H895">
        <v>1322207</v>
      </c>
    </row>
    <row r="896" spans="1:8">
      <c r="A896">
        <v>895</v>
      </c>
      <c r="B896">
        <v>54</v>
      </c>
      <c r="C896" t="s">
        <v>189</v>
      </c>
      <c r="D896" t="s">
        <v>3586</v>
      </c>
      <c r="E896" t="s">
        <v>45</v>
      </c>
      <c r="F896" t="s">
        <v>46</v>
      </c>
      <c r="G896">
        <v>469</v>
      </c>
      <c r="H896">
        <v>1322207</v>
      </c>
    </row>
    <row r="897" spans="1:8">
      <c r="A897">
        <v>896</v>
      </c>
      <c r="B897">
        <v>54</v>
      </c>
      <c r="C897" t="s">
        <v>189</v>
      </c>
      <c r="D897" t="s">
        <v>45</v>
      </c>
      <c r="E897" t="s">
        <v>3706</v>
      </c>
      <c r="F897" t="s">
        <v>63</v>
      </c>
      <c r="G897">
        <v>1109</v>
      </c>
    </row>
    <row r="898" spans="1:8">
      <c r="A898">
        <v>897</v>
      </c>
      <c r="B898">
        <v>54</v>
      </c>
      <c r="C898" t="s">
        <v>189</v>
      </c>
      <c r="D898" t="s">
        <v>45</v>
      </c>
      <c r="E898" t="s">
        <v>3706</v>
      </c>
      <c r="F898" t="s">
        <v>46</v>
      </c>
      <c r="G898">
        <v>1051</v>
      </c>
    </row>
    <row r="899" spans="1:8">
      <c r="A899">
        <v>898</v>
      </c>
      <c r="B899">
        <v>54</v>
      </c>
      <c r="C899" t="s">
        <v>189</v>
      </c>
      <c r="D899" t="s">
        <v>45</v>
      </c>
      <c r="E899" t="s">
        <v>1280</v>
      </c>
      <c r="F899" t="s">
        <v>63</v>
      </c>
      <c r="G899">
        <v>1047</v>
      </c>
    </row>
    <row r="900" spans="1:8">
      <c r="A900">
        <v>899</v>
      </c>
      <c r="B900">
        <v>54</v>
      </c>
      <c r="C900" t="s">
        <v>189</v>
      </c>
      <c r="D900" t="s">
        <v>45</v>
      </c>
      <c r="E900" t="s">
        <v>1280</v>
      </c>
      <c r="F900" t="s">
        <v>46</v>
      </c>
      <c r="G900">
        <v>790</v>
      </c>
    </row>
    <row r="901" spans="1:8">
      <c r="A901">
        <v>900</v>
      </c>
      <c r="B901">
        <v>54</v>
      </c>
      <c r="C901" t="s">
        <v>189</v>
      </c>
      <c r="D901" t="s">
        <v>45</v>
      </c>
      <c r="E901" t="s">
        <v>1281</v>
      </c>
      <c r="F901" t="s">
        <v>63</v>
      </c>
      <c r="G901">
        <v>154</v>
      </c>
    </row>
    <row r="902" spans="1:8">
      <c r="A902">
        <v>901</v>
      </c>
      <c r="B902">
        <v>54</v>
      </c>
      <c r="C902" t="s">
        <v>189</v>
      </c>
      <c r="D902" t="s">
        <v>45</v>
      </c>
      <c r="E902" t="s">
        <v>1281</v>
      </c>
      <c r="F902" t="s">
        <v>46</v>
      </c>
      <c r="G902">
        <v>94</v>
      </c>
    </row>
    <row r="903" spans="1:8">
      <c r="A903">
        <v>902</v>
      </c>
      <c r="B903">
        <v>54</v>
      </c>
      <c r="C903" t="s">
        <v>189</v>
      </c>
      <c r="D903" t="s">
        <v>45</v>
      </c>
      <c r="E903" t="s">
        <v>45</v>
      </c>
      <c r="F903" t="s">
        <v>63</v>
      </c>
      <c r="G903">
        <v>5772</v>
      </c>
    </row>
    <row r="904" spans="1:8">
      <c r="A904">
        <v>903</v>
      </c>
      <c r="B904">
        <v>54</v>
      </c>
      <c r="C904" t="s">
        <v>189</v>
      </c>
      <c r="D904" t="s">
        <v>45</v>
      </c>
      <c r="E904" t="s">
        <v>45</v>
      </c>
      <c r="F904" t="s">
        <v>46</v>
      </c>
      <c r="G904">
        <v>4329</v>
      </c>
    </row>
    <row r="905" spans="1:8">
      <c r="A905">
        <v>904</v>
      </c>
      <c r="B905">
        <v>63</v>
      </c>
      <c r="C905" t="s">
        <v>190</v>
      </c>
      <c r="D905" t="s">
        <v>1413</v>
      </c>
      <c r="E905" t="s">
        <v>3706</v>
      </c>
      <c r="F905" t="s">
        <v>63</v>
      </c>
      <c r="G905">
        <v>414</v>
      </c>
      <c r="H905">
        <v>2883</v>
      </c>
    </row>
    <row r="906" spans="1:8">
      <c r="A906">
        <v>905</v>
      </c>
      <c r="B906">
        <v>63</v>
      </c>
      <c r="C906" t="s">
        <v>190</v>
      </c>
      <c r="D906" t="s">
        <v>1413</v>
      </c>
      <c r="E906" t="s">
        <v>3706</v>
      </c>
      <c r="F906" t="s">
        <v>46</v>
      </c>
      <c r="G906">
        <v>410</v>
      </c>
      <c r="H906">
        <v>2883</v>
      </c>
    </row>
    <row r="907" spans="1:8">
      <c r="A907">
        <v>906</v>
      </c>
      <c r="B907">
        <v>63</v>
      </c>
      <c r="C907" t="s">
        <v>190</v>
      </c>
      <c r="D907" t="s">
        <v>1413</v>
      </c>
      <c r="E907" t="s">
        <v>1280</v>
      </c>
      <c r="F907" t="s">
        <v>63</v>
      </c>
      <c r="G907">
        <v>896</v>
      </c>
      <c r="H907">
        <v>2883</v>
      </c>
    </row>
    <row r="908" spans="1:8">
      <c r="A908">
        <v>907</v>
      </c>
      <c r="B908">
        <v>63</v>
      </c>
      <c r="C908" t="s">
        <v>190</v>
      </c>
      <c r="D908" t="s">
        <v>1413</v>
      </c>
      <c r="E908" t="s">
        <v>1280</v>
      </c>
      <c r="F908" t="s">
        <v>46</v>
      </c>
      <c r="G908">
        <v>853</v>
      </c>
      <c r="H908">
        <v>2883</v>
      </c>
    </row>
    <row r="909" spans="1:8">
      <c r="A909">
        <v>908</v>
      </c>
      <c r="B909">
        <v>63</v>
      </c>
      <c r="C909" t="s">
        <v>190</v>
      </c>
      <c r="D909" t="s">
        <v>1413</v>
      </c>
      <c r="E909" t="s">
        <v>1281</v>
      </c>
      <c r="F909" t="s">
        <v>63</v>
      </c>
      <c r="G909">
        <v>117</v>
      </c>
      <c r="H909">
        <v>2883</v>
      </c>
    </row>
    <row r="910" spans="1:8">
      <c r="A910">
        <v>909</v>
      </c>
      <c r="B910">
        <v>63</v>
      </c>
      <c r="C910" t="s">
        <v>190</v>
      </c>
      <c r="D910" t="s">
        <v>1413</v>
      </c>
      <c r="E910" t="s">
        <v>1281</v>
      </c>
      <c r="F910" t="s">
        <v>46</v>
      </c>
      <c r="G910">
        <v>181</v>
      </c>
      <c r="H910">
        <v>2883</v>
      </c>
    </row>
    <row r="911" spans="1:8">
      <c r="A911">
        <v>910</v>
      </c>
      <c r="B911">
        <v>63</v>
      </c>
      <c r="C911" t="s">
        <v>190</v>
      </c>
      <c r="D911" t="s">
        <v>1413</v>
      </c>
      <c r="E911" t="s">
        <v>45</v>
      </c>
      <c r="F911" t="s">
        <v>63</v>
      </c>
      <c r="G911">
        <v>6</v>
      </c>
      <c r="H911">
        <v>2883</v>
      </c>
    </row>
    <row r="912" spans="1:8">
      <c r="A912">
        <v>911</v>
      </c>
      <c r="B912">
        <v>63</v>
      </c>
      <c r="C912" t="s">
        <v>190</v>
      </c>
      <c r="D912" t="s">
        <v>1413</v>
      </c>
      <c r="E912" t="s">
        <v>45</v>
      </c>
      <c r="F912" t="s">
        <v>46</v>
      </c>
      <c r="G912">
        <v>6</v>
      </c>
      <c r="H912">
        <v>2883</v>
      </c>
    </row>
    <row r="913" spans="1:8">
      <c r="A913">
        <v>912</v>
      </c>
      <c r="B913">
        <v>63</v>
      </c>
      <c r="C913" t="s">
        <v>190</v>
      </c>
      <c r="D913" t="s">
        <v>3582</v>
      </c>
      <c r="E913" t="s">
        <v>1280</v>
      </c>
      <c r="F913" t="s">
        <v>63</v>
      </c>
      <c r="G913">
        <v>2</v>
      </c>
      <c r="H913">
        <v>6</v>
      </c>
    </row>
    <row r="914" spans="1:8">
      <c r="A914">
        <v>913</v>
      </c>
      <c r="B914">
        <v>63</v>
      </c>
      <c r="C914" t="s">
        <v>190</v>
      </c>
      <c r="D914" t="s">
        <v>3582</v>
      </c>
      <c r="E914" t="s">
        <v>1280</v>
      </c>
      <c r="F914" t="s">
        <v>46</v>
      </c>
      <c r="G914">
        <v>2</v>
      </c>
      <c r="H914">
        <v>6</v>
      </c>
    </row>
    <row r="915" spans="1:8">
      <c r="A915">
        <v>914</v>
      </c>
      <c r="B915">
        <v>63</v>
      </c>
      <c r="C915" t="s">
        <v>190</v>
      </c>
      <c r="D915" t="s">
        <v>3582</v>
      </c>
      <c r="E915" t="s">
        <v>1281</v>
      </c>
      <c r="F915" t="s">
        <v>63</v>
      </c>
      <c r="G915">
        <v>1</v>
      </c>
      <c r="H915">
        <v>6</v>
      </c>
    </row>
    <row r="916" spans="1:8">
      <c r="A916">
        <v>915</v>
      </c>
      <c r="B916">
        <v>63</v>
      </c>
      <c r="C916" t="s">
        <v>190</v>
      </c>
      <c r="D916" t="s">
        <v>3582</v>
      </c>
      <c r="E916" t="s">
        <v>45</v>
      </c>
      <c r="F916" t="s">
        <v>63</v>
      </c>
      <c r="G916">
        <v>1</v>
      </c>
      <c r="H916">
        <v>6</v>
      </c>
    </row>
    <row r="917" spans="1:8">
      <c r="A917">
        <v>916</v>
      </c>
      <c r="B917">
        <v>63</v>
      </c>
      <c r="C917" t="s">
        <v>190</v>
      </c>
      <c r="D917" t="s">
        <v>3583</v>
      </c>
      <c r="E917" t="s">
        <v>3706</v>
      </c>
      <c r="F917" t="s">
        <v>63</v>
      </c>
      <c r="G917">
        <v>1</v>
      </c>
      <c r="H917">
        <v>22</v>
      </c>
    </row>
    <row r="918" spans="1:8">
      <c r="A918">
        <v>917</v>
      </c>
      <c r="B918">
        <v>63</v>
      </c>
      <c r="C918" t="s">
        <v>190</v>
      </c>
      <c r="D918" t="s">
        <v>3583</v>
      </c>
      <c r="E918" t="s">
        <v>1280</v>
      </c>
      <c r="F918" t="s">
        <v>63</v>
      </c>
      <c r="G918">
        <v>14</v>
      </c>
      <c r="H918">
        <v>22</v>
      </c>
    </row>
    <row r="919" spans="1:8">
      <c r="A919">
        <v>918</v>
      </c>
      <c r="B919">
        <v>63</v>
      </c>
      <c r="C919" t="s">
        <v>190</v>
      </c>
      <c r="D919" t="s">
        <v>3583</v>
      </c>
      <c r="E919" t="s">
        <v>1280</v>
      </c>
      <c r="F919" t="s">
        <v>46</v>
      </c>
      <c r="G919">
        <v>6</v>
      </c>
      <c r="H919">
        <v>22</v>
      </c>
    </row>
    <row r="920" spans="1:8">
      <c r="A920">
        <v>919</v>
      </c>
      <c r="B920">
        <v>63</v>
      </c>
      <c r="C920" t="s">
        <v>190</v>
      </c>
      <c r="D920" t="s">
        <v>3583</v>
      </c>
      <c r="E920" t="s">
        <v>1281</v>
      </c>
      <c r="F920" t="s">
        <v>46</v>
      </c>
      <c r="G920">
        <v>1</v>
      </c>
      <c r="H920">
        <v>22</v>
      </c>
    </row>
    <row r="921" spans="1:8">
      <c r="A921">
        <v>920</v>
      </c>
      <c r="B921">
        <v>63</v>
      </c>
      <c r="C921" t="s">
        <v>190</v>
      </c>
      <c r="D921" t="s">
        <v>3584</v>
      </c>
      <c r="E921" t="s">
        <v>1280</v>
      </c>
      <c r="F921" t="s">
        <v>63</v>
      </c>
      <c r="G921">
        <v>1</v>
      </c>
      <c r="H921">
        <v>2</v>
      </c>
    </row>
    <row r="922" spans="1:8">
      <c r="A922">
        <v>921</v>
      </c>
      <c r="B922">
        <v>63</v>
      </c>
      <c r="C922" t="s">
        <v>190</v>
      </c>
      <c r="D922" t="s">
        <v>3584</v>
      </c>
      <c r="E922" t="s">
        <v>1280</v>
      </c>
      <c r="F922" t="s">
        <v>46</v>
      </c>
      <c r="G922">
        <v>1</v>
      </c>
      <c r="H922">
        <v>2</v>
      </c>
    </row>
    <row r="923" spans="1:8">
      <c r="A923">
        <v>922</v>
      </c>
      <c r="B923">
        <v>63</v>
      </c>
      <c r="C923" t="s">
        <v>190</v>
      </c>
      <c r="D923" t="s">
        <v>3585</v>
      </c>
      <c r="E923" t="s">
        <v>3706</v>
      </c>
      <c r="F923" t="s">
        <v>63</v>
      </c>
      <c r="G923">
        <v>617</v>
      </c>
      <c r="H923">
        <v>6036</v>
      </c>
    </row>
    <row r="924" spans="1:8">
      <c r="A924">
        <v>923</v>
      </c>
      <c r="B924">
        <v>63</v>
      </c>
      <c r="C924" t="s">
        <v>190</v>
      </c>
      <c r="D924" t="s">
        <v>3585</v>
      </c>
      <c r="E924" t="s">
        <v>3706</v>
      </c>
      <c r="F924" t="s">
        <v>46</v>
      </c>
      <c r="G924">
        <v>656</v>
      </c>
      <c r="H924">
        <v>6036</v>
      </c>
    </row>
    <row r="925" spans="1:8">
      <c r="A925">
        <v>924</v>
      </c>
      <c r="B925">
        <v>63</v>
      </c>
      <c r="C925" t="s">
        <v>190</v>
      </c>
      <c r="D925" t="s">
        <v>3585</v>
      </c>
      <c r="E925" t="s">
        <v>1280</v>
      </c>
      <c r="F925" t="s">
        <v>63</v>
      </c>
      <c r="G925">
        <v>2267</v>
      </c>
      <c r="H925">
        <v>6036</v>
      </c>
    </row>
    <row r="926" spans="1:8">
      <c r="A926">
        <v>925</v>
      </c>
      <c r="B926">
        <v>63</v>
      </c>
      <c r="C926" t="s">
        <v>190</v>
      </c>
      <c r="D926" t="s">
        <v>3585</v>
      </c>
      <c r="E926" t="s">
        <v>1280</v>
      </c>
      <c r="F926" t="s">
        <v>46</v>
      </c>
      <c r="G926">
        <v>2234</v>
      </c>
      <c r="H926">
        <v>6036</v>
      </c>
    </row>
    <row r="927" spans="1:8">
      <c r="A927">
        <v>926</v>
      </c>
      <c r="B927">
        <v>63</v>
      </c>
      <c r="C927" t="s">
        <v>190</v>
      </c>
      <c r="D927" t="s">
        <v>3585</v>
      </c>
      <c r="E927" t="s">
        <v>1281</v>
      </c>
      <c r="F927" t="s">
        <v>63</v>
      </c>
      <c r="G927">
        <v>113</v>
      </c>
      <c r="H927">
        <v>6036</v>
      </c>
    </row>
    <row r="928" spans="1:8">
      <c r="A928">
        <v>927</v>
      </c>
      <c r="B928">
        <v>63</v>
      </c>
      <c r="C928" t="s">
        <v>190</v>
      </c>
      <c r="D928" t="s">
        <v>3585</v>
      </c>
      <c r="E928" t="s">
        <v>1281</v>
      </c>
      <c r="F928" t="s">
        <v>46</v>
      </c>
      <c r="G928">
        <v>133</v>
      </c>
      <c r="H928">
        <v>6036</v>
      </c>
    </row>
    <row r="929" spans="1:8">
      <c r="A929">
        <v>928</v>
      </c>
      <c r="B929">
        <v>63</v>
      </c>
      <c r="C929" t="s">
        <v>190</v>
      </c>
      <c r="D929" t="s">
        <v>3585</v>
      </c>
      <c r="E929" t="s">
        <v>45</v>
      </c>
      <c r="F929" t="s">
        <v>63</v>
      </c>
      <c r="G929">
        <v>10</v>
      </c>
      <c r="H929">
        <v>6036</v>
      </c>
    </row>
    <row r="930" spans="1:8">
      <c r="A930">
        <v>929</v>
      </c>
      <c r="B930">
        <v>63</v>
      </c>
      <c r="C930" t="s">
        <v>190</v>
      </c>
      <c r="D930" t="s">
        <v>3585</v>
      </c>
      <c r="E930" t="s">
        <v>45</v>
      </c>
      <c r="F930" t="s">
        <v>46</v>
      </c>
      <c r="G930">
        <v>6</v>
      </c>
      <c r="H930">
        <v>6036</v>
      </c>
    </row>
    <row r="931" spans="1:8">
      <c r="A931">
        <v>930</v>
      </c>
      <c r="B931">
        <v>63</v>
      </c>
      <c r="C931" t="s">
        <v>190</v>
      </c>
      <c r="D931" t="s">
        <v>3586</v>
      </c>
      <c r="E931" t="s">
        <v>3706</v>
      </c>
      <c r="F931" t="s">
        <v>63</v>
      </c>
      <c r="G931">
        <v>44789</v>
      </c>
      <c r="H931">
        <v>495236</v>
      </c>
    </row>
    <row r="932" spans="1:8">
      <c r="A932">
        <v>931</v>
      </c>
      <c r="B932">
        <v>63</v>
      </c>
      <c r="C932" t="s">
        <v>190</v>
      </c>
      <c r="D932" t="s">
        <v>3586</v>
      </c>
      <c r="E932" t="s">
        <v>3706</v>
      </c>
      <c r="F932" t="s">
        <v>46</v>
      </c>
      <c r="G932">
        <v>42634</v>
      </c>
      <c r="H932">
        <v>495236</v>
      </c>
    </row>
    <row r="933" spans="1:8">
      <c r="A933">
        <v>932</v>
      </c>
      <c r="B933">
        <v>63</v>
      </c>
      <c r="C933" t="s">
        <v>190</v>
      </c>
      <c r="D933" t="s">
        <v>3586</v>
      </c>
      <c r="E933" t="s">
        <v>1280</v>
      </c>
      <c r="F933" t="s">
        <v>63</v>
      </c>
      <c r="G933">
        <v>183802</v>
      </c>
      <c r="H933">
        <v>495236</v>
      </c>
    </row>
    <row r="934" spans="1:8">
      <c r="A934">
        <v>933</v>
      </c>
      <c r="B934">
        <v>63</v>
      </c>
      <c r="C934" t="s">
        <v>190</v>
      </c>
      <c r="D934" t="s">
        <v>3586</v>
      </c>
      <c r="E934" t="s">
        <v>1280</v>
      </c>
      <c r="F934" t="s">
        <v>46</v>
      </c>
      <c r="G934">
        <v>205799</v>
      </c>
      <c r="H934">
        <v>495236</v>
      </c>
    </row>
    <row r="935" spans="1:8">
      <c r="A935">
        <v>934</v>
      </c>
      <c r="B935">
        <v>63</v>
      </c>
      <c r="C935" t="s">
        <v>190</v>
      </c>
      <c r="D935" t="s">
        <v>3586</v>
      </c>
      <c r="E935" t="s">
        <v>1281</v>
      </c>
      <c r="F935" t="s">
        <v>63</v>
      </c>
      <c r="G935">
        <v>9331</v>
      </c>
      <c r="H935">
        <v>495236</v>
      </c>
    </row>
    <row r="936" spans="1:8">
      <c r="A936">
        <v>935</v>
      </c>
      <c r="B936">
        <v>63</v>
      </c>
      <c r="C936" t="s">
        <v>190</v>
      </c>
      <c r="D936" t="s">
        <v>3586</v>
      </c>
      <c r="E936" t="s">
        <v>1281</v>
      </c>
      <c r="F936" t="s">
        <v>46</v>
      </c>
      <c r="G936">
        <v>8279</v>
      </c>
      <c r="H936">
        <v>495236</v>
      </c>
    </row>
    <row r="937" spans="1:8">
      <c r="A937">
        <v>936</v>
      </c>
      <c r="B937">
        <v>63</v>
      </c>
      <c r="C937" t="s">
        <v>190</v>
      </c>
      <c r="D937" t="s">
        <v>3586</v>
      </c>
      <c r="E937" t="s">
        <v>45</v>
      </c>
      <c r="F937" t="s">
        <v>63</v>
      </c>
      <c r="G937">
        <v>374</v>
      </c>
      <c r="H937">
        <v>495236</v>
      </c>
    </row>
    <row r="938" spans="1:8">
      <c r="A938">
        <v>937</v>
      </c>
      <c r="B938">
        <v>63</v>
      </c>
      <c r="C938" t="s">
        <v>190</v>
      </c>
      <c r="D938" t="s">
        <v>3586</v>
      </c>
      <c r="E938" t="s">
        <v>45</v>
      </c>
      <c r="F938" t="s">
        <v>46</v>
      </c>
      <c r="G938">
        <v>228</v>
      </c>
      <c r="H938">
        <v>495236</v>
      </c>
    </row>
    <row r="939" spans="1:8">
      <c r="A939">
        <v>938</v>
      </c>
      <c r="B939">
        <v>63</v>
      </c>
      <c r="C939" t="s">
        <v>190</v>
      </c>
      <c r="D939" t="s">
        <v>45</v>
      </c>
      <c r="E939" t="s">
        <v>3706</v>
      </c>
      <c r="F939" t="s">
        <v>63</v>
      </c>
      <c r="G939">
        <v>369</v>
      </c>
    </row>
    <row r="940" spans="1:8">
      <c r="A940">
        <v>939</v>
      </c>
      <c r="B940">
        <v>63</v>
      </c>
      <c r="C940" t="s">
        <v>190</v>
      </c>
      <c r="D940" t="s">
        <v>45</v>
      </c>
      <c r="E940" t="s">
        <v>3706</v>
      </c>
      <c r="F940" t="s">
        <v>46</v>
      </c>
      <c r="G940">
        <v>323</v>
      </c>
    </row>
    <row r="941" spans="1:8">
      <c r="A941">
        <v>940</v>
      </c>
      <c r="B941">
        <v>63</v>
      </c>
      <c r="C941" t="s">
        <v>190</v>
      </c>
      <c r="D941" t="s">
        <v>45</v>
      </c>
      <c r="E941" t="s">
        <v>1280</v>
      </c>
      <c r="F941" t="s">
        <v>63</v>
      </c>
      <c r="G941">
        <v>527</v>
      </c>
    </row>
    <row r="942" spans="1:8">
      <c r="A942">
        <v>941</v>
      </c>
      <c r="B942">
        <v>63</v>
      </c>
      <c r="C942" t="s">
        <v>190</v>
      </c>
      <c r="D942" t="s">
        <v>45</v>
      </c>
      <c r="E942" t="s">
        <v>1280</v>
      </c>
      <c r="F942" t="s">
        <v>46</v>
      </c>
      <c r="G942">
        <v>497</v>
      </c>
    </row>
    <row r="943" spans="1:8">
      <c r="A943">
        <v>942</v>
      </c>
      <c r="B943">
        <v>63</v>
      </c>
      <c r="C943" t="s">
        <v>190</v>
      </c>
      <c r="D943" t="s">
        <v>45</v>
      </c>
      <c r="E943" t="s">
        <v>1281</v>
      </c>
      <c r="F943" t="s">
        <v>63</v>
      </c>
      <c r="G943">
        <v>57</v>
      </c>
    </row>
    <row r="944" spans="1:8">
      <c r="A944">
        <v>943</v>
      </c>
      <c r="B944">
        <v>63</v>
      </c>
      <c r="C944" t="s">
        <v>190</v>
      </c>
      <c r="D944" t="s">
        <v>45</v>
      </c>
      <c r="E944" t="s">
        <v>1281</v>
      </c>
      <c r="F944" t="s">
        <v>46</v>
      </c>
      <c r="G944">
        <v>36</v>
      </c>
    </row>
    <row r="945" spans="1:8">
      <c r="A945">
        <v>944</v>
      </c>
      <c r="B945">
        <v>63</v>
      </c>
      <c r="C945" t="s">
        <v>190</v>
      </c>
      <c r="D945" t="s">
        <v>45</v>
      </c>
      <c r="E945" t="s">
        <v>45</v>
      </c>
      <c r="F945" t="s">
        <v>63</v>
      </c>
      <c r="G945">
        <v>1954</v>
      </c>
    </row>
    <row r="946" spans="1:8">
      <c r="A946">
        <v>945</v>
      </c>
      <c r="B946">
        <v>63</v>
      </c>
      <c r="C946" t="s">
        <v>190</v>
      </c>
      <c r="D946" t="s">
        <v>45</v>
      </c>
      <c r="E946" t="s">
        <v>45</v>
      </c>
      <c r="F946" t="s">
        <v>46</v>
      </c>
      <c r="G946">
        <v>1692</v>
      </c>
    </row>
    <row r="947" spans="1:8">
      <c r="A947">
        <v>946</v>
      </c>
      <c r="B947">
        <v>66</v>
      </c>
      <c r="C947" t="s">
        <v>191</v>
      </c>
      <c r="D947" t="s">
        <v>1413</v>
      </c>
      <c r="E947" t="s">
        <v>3706</v>
      </c>
      <c r="F947" t="s">
        <v>63</v>
      </c>
      <c r="G947">
        <v>5838</v>
      </c>
      <c r="H947">
        <v>29909</v>
      </c>
    </row>
    <row r="948" spans="1:8">
      <c r="A948">
        <v>947</v>
      </c>
      <c r="B948">
        <v>66</v>
      </c>
      <c r="C948" t="s">
        <v>191</v>
      </c>
      <c r="D948" t="s">
        <v>1413</v>
      </c>
      <c r="E948" t="s">
        <v>3706</v>
      </c>
      <c r="F948" t="s">
        <v>46</v>
      </c>
      <c r="G948">
        <v>5753</v>
      </c>
      <c r="H948">
        <v>29909</v>
      </c>
    </row>
    <row r="949" spans="1:8">
      <c r="A949">
        <v>948</v>
      </c>
      <c r="B949">
        <v>66</v>
      </c>
      <c r="C949" t="s">
        <v>191</v>
      </c>
      <c r="D949" t="s">
        <v>1413</v>
      </c>
      <c r="E949" t="s">
        <v>1280</v>
      </c>
      <c r="F949" t="s">
        <v>63</v>
      </c>
      <c r="G949">
        <v>7584</v>
      </c>
      <c r="H949">
        <v>29909</v>
      </c>
    </row>
    <row r="950" spans="1:8">
      <c r="A950">
        <v>949</v>
      </c>
      <c r="B950">
        <v>66</v>
      </c>
      <c r="C950" t="s">
        <v>191</v>
      </c>
      <c r="D950" t="s">
        <v>1413</v>
      </c>
      <c r="E950" t="s">
        <v>1280</v>
      </c>
      <c r="F950" t="s">
        <v>46</v>
      </c>
      <c r="G950">
        <v>6631</v>
      </c>
      <c r="H950">
        <v>29909</v>
      </c>
    </row>
    <row r="951" spans="1:8">
      <c r="A951">
        <v>950</v>
      </c>
      <c r="B951">
        <v>66</v>
      </c>
      <c r="C951" t="s">
        <v>191</v>
      </c>
      <c r="D951" t="s">
        <v>1413</v>
      </c>
      <c r="E951" t="s">
        <v>1281</v>
      </c>
      <c r="F951" t="s">
        <v>63</v>
      </c>
      <c r="G951">
        <v>1531</v>
      </c>
      <c r="H951">
        <v>29909</v>
      </c>
    </row>
    <row r="952" spans="1:8">
      <c r="A952">
        <v>951</v>
      </c>
      <c r="B952">
        <v>66</v>
      </c>
      <c r="C952" t="s">
        <v>191</v>
      </c>
      <c r="D952" t="s">
        <v>1413</v>
      </c>
      <c r="E952" t="s">
        <v>1281</v>
      </c>
      <c r="F952" t="s">
        <v>46</v>
      </c>
      <c r="G952">
        <v>2486</v>
      </c>
      <c r="H952">
        <v>29909</v>
      </c>
    </row>
    <row r="953" spans="1:8">
      <c r="A953">
        <v>952</v>
      </c>
      <c r="B953">
        <v>66</v>
      </c>
      <c r="C953" t="s">
        <v>191</v>
      </c>
      <c r="D953" t="s">
        <v>1413</v>
      </c>
      <c r="E953" t="s">
        <v>45</v>
      </c>
      <c r="F953" t="s">
        <v>63</v>
      </c>
      <c r="G953">
        <v>43</v>
      </c>
      <c r="H953">
        <v>29909</v>
      </c>
    </row>
    <row r="954" spans="1:8">
      <c r="A954">
        <v>953</v>
      </c>
      <c r="B954">
        <v>66</v>
      </c>
      <c r="C954" t="s">
        <v>191</v>
      </c>
      <c r="D954" t="s">
        <v>1413</v>
      </c>
      <c r="E954" t="s">
        <v>45</v>
      </c>
      <c r="F954" t="s">
        <v>46</v>
      </c>
      <c r="G954">
        <v>43</v>
      </c>
      <c r="H954">
        <v>29909</v>
      </c>
    </row>
    <row r="955" spans="1:8">
      <c r="A955">
        <v>954</v>
      </c>
      <c r="B955">
        <v>66</v>
      </c>
      <c r="C955" t="s">
        <v>191</v>
      </c>
      <c r="D955" t="s">
        <v>3582</v>
      </c>
      <c r="E955" t="s">
        <v>3706</v>
      </c>
      <c r="F955" t="s">
        <v>63</v>
      </c>
      <c r="G955">
        <v>1</v>
      </c>
      <c r="H955">
        <v>18</v>
      </c>
    </row>
    <row r="956" spans="1:8">
      <c r="A956">
        <v>955</v>
      </c>
      <c r="B956">
        <v>66</v>
      </c>
      <c r="C956" t="s">
        <v>191</v>
      </c>
      <c r="D956" t="s">
        <v>3582</v>
      </c>
      <c r="E956" t="s">
        <v>3706</v>
      </c>
      <c r="F956" t="s">
        <v>46</v>
      </c>
      <c r="G956">
        <v>1</v>
      </c>
      <c r="H956">
        <v>18</v>
      </c>
    </row>
    <row r="957" spans="1:8">
      <c r="A957">
        <v>956</v>
      </c>
      <c r="B957">
        <v>66</v>
      </c>
      <c r="C957" t="s">
        <v>191</v>
      </c>
      <c r="D957" t="s">
        <v>3582</v>
      </c>
      <c r="E957" t="s">
        <v>1280</v>
      </c>
      <c r="F957" t="s">
        <v>63</v>
      </c>
      <c r="G957">
        <v>8</v>
      </c>
      <c r="H957">
        <v>18</v>
      </c>
    </row>
    <row r="958" spans="1:8">
      <c r="A958">
        <v>957</v>
      </c>
      <c r="B958">
        <v>66</v>
      </c>
      <c r="C958" t="s">
        <v>191</v>
      </c>
      <c r="D958" t="s">
        <v>3582</v>
      </c>
      <c r="E958" t="s">
        <v>1280</v>
      </c>
      <c r="F958" t="s">
        <v>46</v>
      </c>
      <c r="G958">
        <v>7</v>
      </c>
      <c r="H958">
        <v>18</v>
      </c>
    </row>
    <row r="959" spans="1:8">
      <c r="A959">
        <v>958</v>
      </c>
      <c r="B959">
        <v>66</v>
      </c>
      <c r="C959" t="s">
        <v>191</v>
      </c>
      <c r="D959" t="s">
        <v>3582</v>
      </c>
      <c r="E959" t="s">
        <v>45</v>
      </c>
      <c r="F959" t="s">
        <v>63</v>
      </c>
      <c r="G959">
        <v>1</v>
      </c>
      <c r="H959">
        <v>18</v>
      </c>
    </row>
    <row r="960" spans="1:8">
      <c r="A960">
        <v>959</v>
      </c>
      <c r="B960">
        <v>66</v>
      </c>
      <c r="C960" t="s">
        <v>191</v>
      </c>
      <c r="D960" t="s">
        <v>3583</v>
      </c>
      <c r="E960" t="s">
        <v>3706</v>
      </c>
      <c r="F960" t="s">
        <v>63</v>
      </c>
      <c r="G960">
        <v>5</v>
      </c>
      <c r="H960">
        <v>96</v>
      </c>
    </row>
    <row r="961" spans="1:8">
      <c r="A961">
        <v>960</v>
      </c>
      <c r="B961">
        <v>66</v>
      </c>
      <c r="C961" t="s">
        <v>191</v>
      </c>
      <c r="D961" t="s">
        <v>3583</v>
      </c>
      <c r="E961" t="s">
        <v>3706</v>
      </c>
      <c r="F961" t="s">
        <v>46</v>
      </c>
      <c r="G961">
        <v>3</v>
      </c>
      <c r="H961">
        <v>96</v>
      </c>
    </row>
    <row r="962" spans="1:8">
      <c r="A962">
        <v>961</v>
      </c>
      <c r="B962">
        <v>66</v>
      </c>
      <c r="C962" t="s">
        <v>191</v>
      </c>
      <c r="D962" t="s">
        <v>3583</v>
      </c>
      <c r="E962" t="s">
        <v>1280</v>
      </c>
      <c r="F962" t="s">
        <v>63</v>
      </c>
      <c r="G962">
        <v>46</v>
      </c>
      <c r="H962">
        <v>96</v>
      </c>
    </row>
    <row r="963" spans="1:8">
      <c r="A963">
        <v>962</v>
      </c>
      <c r="B963">
        <v>66</v>
      </c>
      <c r="C963" t="s">
        <v>191</v>
      </c>
      <c r="D963" t="s">
        <v>3583</v>
      </c>
      <c r="E963" t="s">
        <v>1280</v>
      </c>
      <c r="F963" t="s">
        <v>46</v>
      </c>
      <c r="G963">
        <v>40</v>
      </c>
      <c r="H963">
        <v>96</v>
      </c>
    </row>
    <row r="964" spans="1:8">
      <c r="A964">
        <v>963</v>
      </c>
      <c r="B964">
        <v>66</v>
      </c>
      <c r="C964" t="s">
        <v>191</v>
      </c>
      <c r="D964" t="s">
        <v>3583</v>
      </c>
      <c r="E964" t="s">
        <v>1281</v>
      </c>
      <c r="F964" t="s">
        <v>63</v>
      </c>
      <c r="G964">
        <v>2</v>
      </c>
      <c r="H964">
        <v>96</v>
      </c>
    </row>
    <row r="965" spans="1:8">
      <c r="A965">
        <v>964</v>
      </c>
      <c r="B965">
        <v>66</v>
      </c>
      <c r="C965" t="s">
        <v>191</v>
      </c>
      <c r="D965" t="s">
        <v>3584</v>
      </c>
      <c r="E965" t="s">
        <v>3706</v>
      </c>
      <c r="F965" t="s">
        <v>63</v>
      </c>
      <c r="G965">
        <v>1</v>
      </c>
      <c r="H965">
        <v>29</v>
      </c>
    </row>
    <row r="966" spans="1:8">
      <c r="A966">
        <v>965</v>
      </c>
      <c r="B966">
        <v>66</v>
      </c>
      <c r="C966" t="s">
        <v>191</v>
      </c>
      <c r="D966" t="s">
        <v>3584</v>
      </c>
      <c r="E966" t="s">
        <v>3706</v>
      </c>
      <c r="F966" t="s">
        <v>46</v>
      </c>
      <c r="G966">
        <v>2</v>
      </c>
      <c r="H966">
        <v>29</v>
      </c>
    </row>
    <row r="967" spans="1:8">
      <c r="A967">
        <v>966</v>
      </c>
      <c r="B967">
        <v>66</v>
      </c>
      <c r="C967" t="s">
        <v>191</v>
      </c>
      <c r="D967" t="s">
        <v>3584</v>
      </c>
      <c r="E967" t="s">
        <v>1280</v>
      </c>
      <c r="F967" t="s">
        <v>63</v>
      </c>
      <c r="G967">
        <v>15</v>
      </c>
      <c r="H967">
        <v>29</v>
      </c>
    </row>
    <row r="968" spans="1:8">
      <c r="A968">
        <v>967</v>
      </c>
      <c r="B968">
        <v>66</v>
      </c>
      <c r="C968" t="s">
        <v>191</v>
      </c>
      <c r="D968" t="s">
        <v>3584</v>
      </c>
      <c r="E968" t="s">
        <v>1280</v>
      </c>
      <c r="F968" t="s">
        <v>46</v>
      </c>
      <c r="G968">
        <v>9</v>
      </c>
      <c r="H968">
        <v>29</v>
      </c>
    </row>
    <row r="969" spans="1:8">
      <c r="A969">
        <v>968</v>
      </c>
      <c r="B969">
        <v>66</v>
      </c>
      <c r="C969" t="s">
        <v>191</v>
      </c>
      <c r="D969" t="s">
        <v>3584</v>
      </c>
      <c r="E969" t="s">
        <v>1281</v>
      </c>
      <c r="F969" t="s">
        <v>63</v>
      </c>
      <c r="G969">
        <v>1</v>
      </c>
      <c r="H969">
        <v>29</v>
      </c>
    </row>
    <row r="970" spans="1:8">
      <c r="A970">
        <v>969</v>
      </c>
      <c r="B970">
        <v>66</v>
      </c>
      <c r="C970" t="s">
        <v>191</v>
      </c>
      <c r="D970" t="s">
        <v>3584</v>
      </c>
      <c r="E970" t="s">
        <v>1281</v>
      </c>
      <c r="F970" t="s">
        <v>46</v>
      </c>
      <c r="G970">
        <v>1</v>
      </c>
      <c r="H970">
        <v>29</v>
      </c>
    </row>
    <row r="971" spans="1:8">
      <c r="A971">
        <v>970</v>
      </c>
      <c r="B971">
        <v>66</v>
      </c>
      <c r="C971" t="s">
        <v>191</v>
      </c>
      <c r="D971" t="s">
        <v>3585</v>
      </c>
      <c r="E971" t="s">
        <v>3706</v>
      </c>
      <c r="F971" t="s">
        <v>63</v>
      </c>
      <c r="G971">
        <v>1880</v>
      </c>
      <c r="H971">
        <v>16608</v>
      </c>
    </row>
    <row r="972" spans="1:8">
      <c r="A972">
        <v>971</v>
      </c>
      <c r="B972">
        <v>66</v>
      </c>
      <c r="C972" t="s">
        <v>191</v>
      </c>
      <c r="D972" t="s">
        <v>3585</v>
      </c>
      <c r="E972" t="s">
        <v>3706</v>
      </c>
      <c r="F972" t="s">
        <v>46</v>
      </c>
      <c r="G972">
        <v>1916</v>
      </c>
      <c r="H972">
        <v>16608</v>
      </c>
    </row>
    <row r="973" spans="1:8">
      <c r="A973">
        <v>972</v>
      </c>
      <c r="B973">
        <v>66</v>
      </c>
      <c r="C973" t="s">
        <v>191</v>
      </c>
      <c r="D973" t="s">
        <v>3585</v>
      </c>
      <c r="E973" t="s">
        <v>1280</v>
      </c>
      <c r="F973" t="s">
        <v>63</v>
      </c>
      <c r="G973">
        <v>5771</v>
      </c>
      <c r="H973">
        <v>16608</v>
      </c>
    </row>
    <row r="974" spans="1:8">
      <c r="A974">
        <v>973</v>
      </c>
      <c r="B974">
        <v>66</v>
      </c>
      <c r="C974" t="s">
        <v>191</v>
      </c>
      <c r="D974" t="s">
        <v>3585</v>
      </c>
      <c r="E974" t="s">
        <v>1280</v>
      </c>
      <c r="F974" t="s">
        <v>46</v>
      </c>
      <c r="G974">
        <v>6460</v>
      </c>
      <c r="H974">
        <v>16608</v>
      </c>
    </row>
    <row r="975" spans="1:8">
      <c r="A975">
        <v>974</v>
      </c>
      <c r="B975">
        <v>66</v>
      </c>
      <c r="C975" t="s">
        <v>191</v>
      </c>
      <c r="D975" t="s">
        <v>3585</v>
      </c>
      <c r="E975" t="s">
        <v>1281</v>
      </c>
      <c r="F975" t="s">
        <v>63</v>
      </c>
      <c r="G975">
        <v>249</v>
      </c>
      <c r="H975">
        <v>16608</v>
      </c>
    </row>
    <row r="976" spans="1:8">
      <c r="A976">
        <v>975</v>
      </c>
      <c r="B976">
        <v>66</v>
      </c>
      <c r="C976" t="s">
        <v>191</v>
      </c>
      <c r="D976" t="s">
        <v>3585</v>
      </c>
      <c r="E976" t="s">
        <v>1281</v>
      </c>
      <c r="F976" t="s">
        <v>46</v>
      </c>
      <c r="G976">
        <v>302</v>
      </c>
      <c r="H976">
        <v>16608</v>
      </c>
    </row>
    <row r="977" spans="1:8">
      <c r="A977">
        <v>976</v>
      </c>
      <c r="B977">
        <v>66</v>
      </c>
      <c r="C977" t="s">
        <v>191</v>
      </c>
      <c r="D977" t="s">
        <v>3585</v>
      </c>
      <c r="E977" t="s">
        <v>45</v>
      </c>
      <c r="F977" t="s">
        <v>63</v>
      </c>
      <c r="G977">
        <v>16</v>
      </c>
      <c r="H977">
        <v>16608</v>
      </c>
    </row>
    <row r="978" spans="1:8">
      <c r="A978">
        <v>977</v>
      </c>
      <c r="B978">
        <v>66</v>
      </c>
      <c r="C978" t="s">
        <v>191</v>
      </c>
      <c r="D978" t="s">
        <v>3585</v>
      </c>
      <c r="E978" t="s">
        <v>45</v>
      </c>
      <c r="F978" t="s">
        <v>46</v>
      </c>
      <c r="G978">
        <v>14</v>
      </c>
      <c r="H978">
        <v>16608</v>
      </c>
    </row>
    <row r="979" spans="1:8">
      <c r="A979">
        <v>978</v>
      </c>
      <c r="B979">
        <v>66</v>
      </c>
      <c r="C979" t="s">
        <v>191</v>
      </c>
      <c r="D979" t="s">
        <v>3586</v>
      </c>
      <c r="E979" t="s">
        <v>3706</v>
      </c>
      <c r="F979" t="s">
        <v>63</v>
      </c>
      <c r="G979">
        <v>74494</v>
      </c>
      <c r="H979">
        <v>786314</v>
      </c>
    </row>
    <row r="980" spans="1:8">
      <c r="A980">
        <v>979</v>
      </c>
      <c r="B980">
        <v>66</v>
      </c>
      <c r="C980" t="s">
        <v>191</v>
      </c>
      <c r="D980" t="s">
        <v>3586</v>
      </c>
      <c r="E980" t="s">
        <v>3706</v>
      </c>
      <c r="F980" t="s">
        <v>46</v>
      </c>
      <c r="G980">
        <v>71125</v>
      </c>
      <c r="H980">
        <v>786314</v>
      </c>
    </row>
    <row r="981" spans="1:8">
      <c r="A981">
        <v>980</v>
      </c>
      <c r="B981">
        <v>66</v>
      </c>
      <c r="C981" t="s">
        <v>191</v>
      </c>
      <c r="D981" t="s">
        <v>3586</v>
      </c>
      <c r="E981" t="s">
        <v>1280</v>
      </c>
      <c r="F981" t="s">
        <v>63</v>
      </c>
      <c r="G981">
        <v>287211</v>
      </c>
      <c r="H981">
        <v>786314</v>
      </c>
    </row>
    <row r="982" spans="1:8">
      <c r="A982">
        <v>981</v>
      </c>
      <c r="B982">
        <v>66</v>
      </c>
      <c r="C982" t="s">
        <v>191</v>
      </c>
      <c r="D982" t="s">
        <v>3586</v>
      </c>
      <c r="E982" t="s">
        <v>1280</v>
      </c>
      <c r="F982" t="s">
        <v>46</v>
      </c>
      <c r="G982">
        <v>327166</v>
      </c>
      <c r="H982">
        <v>786314</v>
      </c>
    </row>
    <row r="983" spans="1:8">
      <c r="A983">
        <v>982</v>
      </c>
      <c r="B983">
        <v>66</v>
      </c>
      <c r="C983" t="s">
        <v>191</v>
      </c>
      <c r="D983" t="s">
        <v>3586</v>
      </c>
      <c r="E983" t="s">
        <v>1281</v>
      </c>
      <c r="F983" t="s">
        <v>63</v>
      </c>
      <c r="G983">
        <v>13062</v>
      </c>
      <c r="H983">
        <v>786314</v>
      </c>
    </row>
    <row r="984" spans="1:8">
      <c r="A984">
        <v>983</v>
      </c>
      <c r="B984">
        <v>66</v>
      </c>
      <c r="C984" t="s">
        <v>191</v>
      </c>
      <c r="D984" t="s">
        <v>3586</v>
      </c>
      <c r="E984" t="s">
        <v>1281</v>
      </c>
      <c r="F984" t="s">
        <v>46</v>
      </c>
      <c r="G984">
        <v>12299</v>
      </c>
      <c r="H984">
        <v>786314</v>
      </c>
    </row>
    <row r="985" spans="1:8">
      <c r="A985">
        <v>984</v>
      </c>
      <c r="B985">
        <v>66</v>
      </c>
      <c r="C985" t="s">
        <v>191</v>
      </c>
      <c r="D985" t="s">
        <v>3586</v>
      </c>
      <c r="E985" t="s">
        <v>45</v>
      </c>
      <c r="F985" t="s">
        <v>63</v>
      </c>
      <c r="G985">
        <v>568</v>
      </c>
      <c r="H985">
        <v>786314</v>
      </c>
    </row>
    <row r="986" spans="1:8">
      <c r="A986">
        <v>985</v>
      </c>
      <c r="B986">
        <v>66</v>
      </c>
      <c r="C986" t="s">
        <v>191</v>
      </c>
      <c r="D986" t="s">
        <v>3586</v>
      </c>
      <c r="E986" t="s">
        <v>45</v>
      </c>
      <c r="F986" t="s">
        <v>46</v>
      </c>
      <c r="G986">
        <v>389</v>
      </c>
      <c r="H986">
        <v>786314</v>
      </c>
    </row>
    <row r="987" spans="1:8">
      <c r="A987">
        <v>986</v>
      </c>
      <c r="B987">
        <v>66</v>
      </c>
      <c r="C987" t="s">
        <v>191</v>
      </c>
      <c r="D987" t="s">
        <v>45</v>
      </c>
      <c r="E987" t="s">
        <v>3706</v>
      </c>
      <c r="F987" t="s">
        <v>63</v>
      </c>
      <c r="G987">
        <v>406</v>
      </c>
    </row>
    <row r="988" spans="1:8">
      <c r="A988">
        <v>987</v>
      </c>
      <c r="B988">
        <v>66</v>
      </c>
      <c r="C988" t="s">
        <v>191</v>
      </c>
      <c r="D988" t="s">
        <v>45</v>
      </c>
      <c r="E988" t="s">
        <v>3706</v>
      </c>
      <c r="F988" t="s">
        <v>46</v>
      </c>
      <c r="G988">
        <v>392</v>
      </c>
    </row>
    <row r="989" spans="1:8">
      <c r="A989">
        <v>988</v>
      </c>
      <c r="B989">
        <v>66</v>
      </c>
      <c r="C989" t="s">
        <v>191</v>
      </c>
      <c r="D989" t="s">
        <v>45</v>
      </c>
      <c r="E989" t="s">
        <v>1280</v>
      </c>
      <c r="F989" t="s">
        <v>63</v>
      </c>
      <c r="G989">
        <v>271</v>
      </c>
    </row>
    <row r="990" spans="1:8">
      <c r="A990">
        <v>989</v>
      </c>
      <c r="B990">
        <v>66</v>
      </c>
      <c r="C990" t="s">
        <v>191</v>
      </c>
      <c r="D990" t="s">
        <v>45</v>
      </c>
      <c r="E990" t="s">
        <v>1280</v>
      </c>
      <c r="F990" t="s">
        <v>46</v>
      </c>
      <c r="G990">
        <v>253</v>
      </c>
    </row>
    <row r="991" spans="1:8">
      <c r="A991">
        <v>990</v>
      </c>
      <c r="B991">
        <v>66</v>
      </c>
      <c r="C991" t="s">
        <v>191</v>
      </c>
      <c r="D991" t="s">
        <v>45</v>
      </c>
      <c r="E991" t="s">
        <v>1281</v>
      </c>
      <c r="F991" t="s">
        <v>63</v>
      </c>
      <c r="G991">
        <v>7</v>
      </c>
    </row>
    <row r="992" spans="1:8">
      <c r="A992">
        <v>991</v>
      </c>
      <c r="B992">
        <v>66</v>
      </c>
      <c r="C992" t="s">
        <v>191</v>
      </c>
      <c r="D992" t="s">
        <v>45</v>
      </c>
      <c r="E992" t="s">
        <v>1281</v>
      </c>
      <c r="F992" t="s">
        <v>46</v>
      </c>
      <c r="G992">
        <v>7</v>
      </c>
    </row>
    <row r="993" spans="1:8">
      <c r="A993">
        <v>992</v>
      </c>
      <c r="B993">
        <v>66</v>
      </c>
      <c r="C993" t="s">
        <v>191</v>
      </c>
      <c r="D993" t="s">
        <v>45</v>
      </c>
      <c r="E993" t="s">
        <v>45</v>
      </c>
      <c r="F993" t="s">
        <v>63</v>
      </c>
      <c r="G993">
        <v>2737</v>
      </c>
    </row>
    <row r="994" spans="1:8">
      <c r="A994">
        <v>993</v>
      </c>
      <c r="B994">
        <v>66</v>
      </c>
      <c r="C994" t="s">
        <v>191</v>
      </c>
      <c r="D994" t="s">
        <v>45</v>
      </c>
      <c r="E994" t="s">
        <v>45</v>
      </c>
      <c r="F994" t="s">
        <v>46</v>
      </c>
      <c r="G994">
        <v>2550</v>
      </c>
    </row>
    <row r="995" spans="1:8">
      <c r="A995">
        <v>994</v>
      </c>
      <c r="B995">
        <v>68</v>
      </c>
      <c r="C995" t="s">
        <v>192</v>
      </c>
      <c r="D995" t="s">
        <v>1413</v>
      </c>
      <c r="E995" t="s">
        <v>3706</v>
      </c>
      <c r="F995" t="s">
        <v>63</v>
      </c>
      <c r="G995">
        <v>171</v>
      </c>
      <c r="H995">
        <v>1262</v>
      </c>
    </row>
    <row r="996" spans="1:8">
      <c r="A996">
        <v>995</v>
      </c>
      <c r="B996">
        <v>68</v>
      </c>
      <c r="C996" t="s">
        <v>192</v>
      </c>
      <c r="D996" t="s">
        <v>1413</v>
      </c>
      <c r="E996" t="s">
        <v>3706</v>
      </c>
      <c r="F996" t="s">
        <v>46</v>
      </c>
      <c r="G996">
        <v>140</v>
      </c>
      <c r="H996">
        <v>1262</v>
      </c>
    </row>
    <row r="997" spans="1:8">
      <c r="A997">
        <v>996</v>
      </c>
      <c r="B997">
        <v>68</v>
      </c>
      <c r="C997" t="s">
        <v>192</v>
      </c>
      <c r="D997" t="s">
        <v>1413</v>
      </c>
      <c r="E997" t="s">
        <v>1280</v>
      </c>
      <c r="F997" t="s">
        <v>63</v>
      </c>
      <c r="G997">
        <v>468</v>
      </c>
      <c r="H997">
        <v>1262</v>
      </c>
    </row>
    <row r="998" spans="1:8">
      <c r="A998">
        <v>997</v>
      </c>
      <c r="B998">
        <v>68</v>
      </c>
      <c r="C998" t="s">
        <v>192</v>
      </c>
      <c r="D998" t="s">
        <v>1413</v>
      </c>
      <c r="E998" t="s">
        <v>1280</v>
      </c>
      <c r="F998" t="s">
        <v>46</v>
      </c>
      <c r="G998">
        <v>372</v>
      </c>
      <c r="H998">
        <v>1262</v>
      </c>
    </row>
    <row r="999" spans="1:8">
      <c r="A999">
        <v>998</v>
      </c>
      <c r="B999">
        <v>68</v>
      </c>
      <c r="C999" t="s">
        <v>192</v>
      </c>
      <c r="D999" t="s">
        <v>1413</v>
      </c>
      <c r="E999" t="s">
        <v>1281</v>
      </c>
      <c r="F999" t="s">
        <v>63</v>
      </c>
      <c r="G999">
        <v>45</v>
      </c>
      <c r="H999">
        <v>1262</v>
      </c>
    </row>
    <row r="1000" spans="1:8">
      <c r="A1000">
        <v>999</v>
      </c>
      <c r="B1000">
        <v>68</v>
      </c>
      <c r="C1000" t="s">
        <v>192</v>
      </c>
      <c r="D1000" t="s">
        <v>1413</v>
      </c>
      <c r="E1000" t="s">
        <v>1281</v>
      </c>
      <c r="F1000" t="s">
        <v>46</v>
      </c>
      <c r="G1000">
        <v>50</v>
      </c>
      <c r="H1000">
        <v>1262</v>
      </c>
    </row>
    <row r="1001" spans="1:8">
      <c r="A1001">
        <v>1000</v>
      </c>
      <c r="B1001">
        <v>68</v>
      </c>
      <c r="C1001" t="s">
        <v>192</v>
      </c>
      <c r="D1001" t="s">
        <v>1413</v>
      </c>
      <c r="E1001" t="s">
        <v>45</v>
      </c>
      <c r="F1001" t="s">
        <v>63</v>
      </c>
      <c r="G1001">
        <v>6</v>
      </c>
      <c r="H1001">
        <v>1262</v>
      </c>
    </row>
    <row r="1002" spans="1:8">
      <c r="A1002">
        <v>1001</v>
      </c>
      <c r="B1002">
        <v>68</v>
      </c>
      <c r="C1002" t="s">
        <v>192</v>
      </c>
      <c r="D1002" t="s">
        <v>1413</v>
      </c>
      <c r="E1002" t="s">
        <v>45</v>
      </c>
      <c r="F1002" t="s">
        <v>46</v>
      </c>
      <c r="G1002">
        <v>10</v>
      </c>
      <c r="H1002">
        <v>1262</v>
      </c>
    </row>
    <row r="1003" spans="1:8">
      <c r="A1003">
        <v>1002</v>
      </c>
      <c r="B1003">
        <v>68</v>
      </c>
      <c r="C1003" t="s">
        <v>192</v>
      </c>
      <c r="D1003" t="s">
        <v>3582</v>
      </c>
      <c r="E1003" t="s">
        <v>3706</v>
      </c>
      <c r="F1003" t="s">
        <v>63</v>
      </c>
      <c r="G1003">
        <v>59</v>
      </c>
      <c r="H1003">
        <v>347</v>
      </c>
    </row>
    <row r="1004" spans="1:8">
      <c r="A1004">
        <v>1003</v>
      </c>
      <c r="B1004">
        <v>68</v>
      </c>
      <c r="C1004" t="s">
        <v>192</v>
      </c>
      <c r="D1004" t="s">
        <v>3582</v>
      </c>
      <c r="E1004" t="s">
        <v>3706</v>
      </c>
      <c r="F1004" t="s">
        <v>46</v>
      </c>
      <c r="G1004">
        <v>42</v>
      </c>
      <c r="H1004">
        <v>347</v>
      </c>
    </row>
    <row r="1005" spans="1:8">
      <c r="A1005">
        <v>1004</v>
      </c>
      <c r="B1005">
        <v>68</v>
      </c>
      <c r="C1005" t="s">
        <v>192</v>
      </c>
      <c r="D1005" t="s">
        <v>3582</v>
      </c>
      <c r="E1005" t="s">
        <v>1280</v>
      </c>
      <c r="F1005" t="s">
        <v>63</v>
      </c>
      <c r="G1005">
        <v>105</v>
      </c>
      <c r="H1005">
        <v>347</v>
      </c>
    </row>
    <row r="1006" spans="1:8">
      <c r="A1006">
        <v>1005</v>
      </c>
      <c r="B1006">
        <v>68</v>
      </c>
      <c r="C1006" t="s">
        <v>192</v>
      </c>
      <c r="D1006" t="s">
        <v>3582</v>
      </c>
      <c r="E1006" t="s">
        <v>1280</v>
      </c>
      <c r="F1006" t="s">
        <v>46</v>
      </c>
      <c r="G1006">
        <v>123</v>
      </c>
      <c r="H1006">
        <v>347</v>
      </c>
    </row>
    <row r="1007" spans="1:8">
      <c r="A1007">
        <v>1006</v>
      </c>
      <c r="B1007">
        <v>68</v>
      </c>
      <c r="C1007" t="s">
        <v>192</v>
      </c>
      <c r="D1007" t="s">
        <v>3582</v>
      </c>
      <c r="E1007" t="s">
        <v>1281</v>
      </c>
      <c r="F1007" t="s">
        <v>63</v>
      </c>
      <c r="G1007">
        <v>8</v>
      </c>
      <c r="H1007">
        <v>347</v>
      </c>
    </row>
    <row r="1008" spans="1:8">
      <c r="A1008">
        <v>1007</v>
      </c>
      <c r="B1008">
        <v>68</v>
      </c>
      <c r="C1008" t="s">
        <v>192</v>
      </c>
      <c r="D1008" t="s">
        <v>3582</v>
      </c>
      <c r="E1008" t="s">
        <v>1281</v>
      </c>
      <c r="F1008" t="s">
        <v>46</v>
      </c>
      <c r="G1008">
        <v>9</v>
      </c>
      <c r="H1008">
        <v>347</v>
      </c>
    </row>
    <row r="1009" spans="1:8">
      <c r="A1009">
        <v>1008</v>
      </c>
      <c r="B1009">
        <v>68</v>
      </c>
      <c r="C1009" t="s">
        <v>192</v>
      </c>
      <c r="D1009" t="s">
        <v>3582</v>
      </c>
      <c r="E1009" t="s">
        <v>45</v>
      </c>
      <c r="F1009" t="s">
        <v>63</v>
      </c>
      <c r="G1009">
        <v>1</v>
      </c>
      <c r="H1009">
        <v>347</v>
      </c>
    </row>
    <row r="1010" spans="1:8">
      <c r="A1010">
        <v>1009</v>
      </c>
      <c r="B1010">
        <v>68</v>
      </c>
      <c r="C1010" t="s">
        <v>192</v>
      </c>
      <c r="D1010" t="s">
        <v>3583</v>
      </c>
      <c r="E1010" t="s">
        <v>3706</v>
      </c>
      <c r="F1010" t="s">
        <v>63</v>
      </c>
      <c r="G1010">
        <v>13</v>
      </c>
      <c r="H1010">
        <v>156</v>
      </c>
    </row>
    <row r="1011" spans="1:8">
      <c r="A1011">
        <v>1010</v>
      </c>
      <c r="B1011">
        <v>68</v>
      </c>
      <c r="C1011" t="s">
        <v>192</v>
      </c>
      <c r="D1011" t="s">
        <v>3583</v>
      </c>
      <c r="E1011" t="s">
        <v>3706</v>
      </c>
      <c r="F1011" t="s">
        <v>46</v>
      </c>
      <c r="G1011">
        <v>9</v>
      </c>
      <c r="H1011">
        <v>156</v>
      </c>
    </row>
    <row r="1012" spans="1:8">
      <c r="A1012">
        <v>1011</v>
      </c>
      <c r="B1012">
        <v>68</v>
      </c>
      <c r="C1012" t="s">
        <v>192</v>
      </c>
      <c r="D1012" t="s">
        <v>3583</v>
      </c>
      <c r="E1012" t="s">
        <v>1280</v>
      </c>
      <c r="F1012" t="s">
        <v>63</v>
      </c>
      <c r="G1012">
        <v>76</v>
      </c>
      <c r="H1012">
        <v>156</v>
      </c>
    </row>
    <row r="1013" spans="1:8">
      <c r="A1013">
        <v>1012</v>
      </c>
      <c r="B1013">
        <v>68</v>
      </c>
      <c r="C1013" t="s">
        <v>192</v>
      </c>
      <c r="D1013" t="s">
        <v>3583</v>
      </c>
      <c r="E1013" t="s">
        <v>1280</v>
      </c>
      <c r="F1013" t="s">
        <v>46</v>
      </c>
      <c r="G1013">
        <v>52</v>
      </c>
      <c r="H1013">
        <v>156</v>
      </c>
    </row>
    <row r="1014" spans="1:8">
      <c r="A1014">
        <v>1013</v>
      </c>
      <c r="B1014">
        <v>68</v>
      </c>
      <c r="C1014" t="s">
        <v>192</v>
      </c>
      <c r="D1014" t="s">
        <v>3583</v>
      </c>
      <c r="E1014" t="s">
        <v>1281</v>
      </c>
      <c r="F1014" t="s">
        <v>63</v>
      </c>
      <c r="G1014">
        <v>1</v>
      </c>
      <c r="H1014">
        <v>156</v>
      </c>
    </row>
    <row r="1015" spans="1:8">
      <c r="A1015">
        <v>1014</v>
      </c>
      <c r="B1015">
        <v>68</v>
      </c>
      <c r="C1015" t="s">
        <v>192</v>
      </c>
      <c r="D1015" t="s">
        <v>3583</v>
      </c>
      <c r="E1015" t="s">
        <v>1281</v>
      </c>
      <c r="F1015" t="s">
        <v>46</v>
      </c>
      <c r="G1015">
        <v>3</v>
      </c>
      <c r="H1015">
        <v>156</v>
      </c>
    </row>
    <row r="1016" spans="1:8">
      <c r="A1016">
        <v>1015</v>
      </c>
      <c r="B1016">
        <v>68</v>
      </c>
      <c r="C1016" t="s">
        <v>192</v>
      </c>
      <c r="D1016" t="s">
        <v>3583</v>
      </c>
      <c r="E1016" t="s">
        <v>45</v>
      </c>
      <c r="F1016" t="s">
        <v>46</v>
      </c>
      <c r="G1016">
        <v>2</v>
      </c>
      <c r="H1016">
        <v>156</v>
      </c>
    </row>
    <row r="1017" spans="1:8">
      <c r="A1017">
        <v>1016</v>
      </c>
      <c r="B1017">
        <v>68</v>
      </c>
      <c r="C1017" t="s">
        <v>192</v>
      </c>
      <c r="D1017" t="s">
        <v>3584</v>
      </c>
      <c r="E1017" t="s">
        <v>3706</v>
      </c>
      <c r="F1017" t="s">
        <v>63</v>
      </c>
      <c r="G1017">
        <v>7</v>
      </c>
      <c r="H1017">
        <v>49</v>
      </c>
    </row>
    <row r="1018" spans="1:8">
      <c r="A1018">
        <v>1017</v>
      </c>
      <c r="B1018">
        <v>68</v>
      </c>
      <c r="C1018" t="s">
        <v>192</v>
      </c>
      <c r="D1018" t="s">
        <v>3584</v>
      </c>
      <c r="E1018" t="s">
        <v>3706</v>
      </c>
      <c r="F1018" t="s">
        <v>46</v>
      </c>
      <c r="G1018">
        <v>2</v>
      </c>
      <c r="H1018">
        <v>49</v>
      </c>
    </row>
    <row r="1019" spans="1:8">
      <c r="A1019">
        <v>1018</v>
      </c>
      <c r="B1019">
        <v>68</v>
      </c>
      <c r="C1019" t="s">
        <v>192</v>
      </c>
      <c r="D1019" t="s">
        <v>3584</v>
      </c>
      <c r="E1019" t="s">
        <v>1280</v>
      </c>
      <c r="F1019" t="s">
        <v>63</v>
      </c>
      <c r="G1019">
        <v>18</v>
      </c>
      <c r="H1019">
        <v>49</v>
      </c>
    </row>
    <row r="1020" spans="1:8">
      <c r="A1020">
        <v>1019</v>
      </c>
      <c r="B1020">
        <v>68</v>
      </c>
      <c r="C1020" t="s">
        <v>192</v>
      </c>
      <c r="D1020" t="s">
        <v>3584</v>
      </c>
      <c r="E1020" t="s">
        <v>1280</v>
      </c>
      <c r="F1020" t="s">
        <v>46</v>
      </c>
      <c r="G1020">
        <v>18</v>
      </c>
      <c r="H1020">
        <v>49</v>
      </c>
    </row>
    <row r="1021" spans="1:8">
      <c r="A1021">
        <v>1020</v>
      </c>
      <c r="B1021">
        <v>68</v>
      </c>
      <c r="C1021" t="s">
        <v>192</v>
      </c>
      <c r="D1021" t="s">
        <v>3584</v>
      </c>
      <c r="E1021" t="s">
        <v>1281</v>
      </c>
      <c r="F1021" t="s">
        <v>63</v>
      </c>
      <c r="G1021">
        <v>2</v>
      </c>
      <c r="H1021">
        <v>49</v>
      </c>
    </row>
    <row r="1022" spans="1:8">
      <c r="A1022">
        <v>1021</v>
      </c>
      <c r="B1022">
        <v>68</v>
      </c>
      <c r="C1022" t="s">
        <v>192</v>
      </c>
      <c r="D1022" t="s">
        <v>3584</v>
      </c>
      <c r="E1022" t="s">
        <v>1281</v>
      </c>
      <c r="F1022" t="s">
        <v>46</v>
      </c>
      <c r="G1022">
        <v>2</v>
      </c>
      <c r="H1022">
        <v>49</v>
      </c>
    </row>
    <row r="1023" spans="1:8">
      <c r="A1023">
        <v>1022</v>
      </c>
      <c r="B1023">
        <v>68</v>
      </c>
      <c r="C1023" t="s">
        <v>192</v>
      </c>
      <c r="D1023" t="s">
        <v>3585</v>
      </c>
      <c r="E1023" t="s">
        <v>3706</v>
      </c>
      <c r="F1023" t="s">
        <v>63</v>
      </c>
      <c r="G1023">
        <v>2278</v>
      </c>
      <c r="H1023">
        <v>22554</v>
      </c>
    </row>
    <row r="1024" spans="1:8">
      <c r="A1024">
        <v>1023</v>
      </c>
      <c r="B1024">
        <v>68</v>
      </c>
      <c r="C1024" t="s">
        <v>192</v>
      </c>
      <c r="D1024" t="s">
        <v>3585</v>
      </c>
      <c r="E1024" t="s">
        <v>3706</v>
      </c>
      <c r="F1024" t="s">
        <v>46</v>
      </c>
      <c r="G1024">
        <v>2184</v>
      </c>
      <c r="H1024">
        <v>22554</v>
      </c>
    </row>
    <row r="1025" spans="1:8">
      <c r="A1025">
        <v>1024</v>
      </c>
      <c r="B1025">
        <v>68</v>
      </c>
      <c r="C1025" t="s">
        <v>192</v>
      </c>
      <c r="D1025" t="s">
        <v>3585</v>
      </c>
      <c r="E1025" t="s">
        <v>1280</v>
      </c>
      <c r="F1025" t="s">
        <v>63</v>
      </c>
      <c r="G1025">
        <v>8576</v>
      </c>
      <c r="H1025">
        <v>22554</v>
      </c>
    </row>
    <row r="1026" spans="1:8">
      <c r="A1026">
        <v>1025</v>
      </c>
      <c r="B1026">
        <v>68</v>
      </c>
      <c r="C1026" t="s">
        <v>192</v>
      </c>
      <c r="D1026" t="s">
        <v>3585</v>
      </c>
      <c r="E1026" t="s">
        <v>1280</v>
      </c>
      <c r="F1026" t="s">
        <v>46</v>
      </c>
      <c r="G1026">
        <v>8935</v>
      </c>
      <c r="H1026">
        <v>22554</v>
      </c>
    </row>
    <row r="1027" spans="1:8">
      <c r="A1027">
        <v>1026</v>
      </c>
      <c r="B1027">
        <v>68</v>
      </c>
      <c r="C1027" t="s">
        <v>192</v>
      </c>
      <c r="D1027" t="s">
        <v>3585</v>
      </c>
      <c r="E1027" t="s">
        <v>1281</v>
      </c>
      <c r="F1027" t="s">
        <v>63</v>
      </c>
      <c r="G1027">
        <v>241</v>
      </c>
      <c r="H1027">
        <v>22554</v>
      </c>
    </row>
    <row r="1028" spans="1:8">
      <c r="A1028">
        <v>1027</v>
      </c>
      <c r="B1028">
        <v>68</v>
      </c>
      <c r="C1028" t="s">
        <v>192</v>
      </c>
      <c r="D1028" t="s">
        <v>3585</v>
      </c>
      <c r="E1028" t="s">
        <v>1281</v>
      </c>
      <c r="F1028" t="s">
        <v>46</v>
      </c>
      <c r="G1028">
        <v>268</v>
      </c>
      <c r="H1028">
        <v>22554</v>
      </c>
    </row>
    <row r="1029" spans="1:8">
      <c r="A1029">
        <v>1028</v>
      </c>
      <c r="B1029">
        <v>68</v>
      </c>
      <c r="C1029" t="s">
        <v>192</v>
      </c>
      <c r="D1029" t="s">
        <v>3585</v>
      </c>
      <c r="E1029" t="s">
        <v>45</v>
      </c>
      <c r="F1029" t="s">
        <v>63</v>
      </c>
      <c r="G1029">
        <v>39</v>
      </c>
      <c r="H1029">
        <v>22554</v>
      </c>
    </row>
    <row r="1030" spans="1:8">
      <c r="A1030">
        <v>1029</v>
      </c>
      <c r="B1030">
        <v>68</v>
      </c>
      <c r="C1030" t="s">
        <v>192</v>
      </c>
      <c r="D1030" t="s">
        <v>3585</v>
      </c>
      <c r="E1030" t="s">
        <v>45</v>
      </c>
      <c r="F1030" t="s">
        <v>46</v>
      </c>
      <c r="G1030">
        <v>33</v>
      </c>
      <c r="H1030">
        <v>22554</v>
      </c>
    </row>
    <row r="1031" spans="1:8">
      <c r="A1031">
        <v>1030</v>
      </c>
      <c r="B1031">
        <v>68</v>
      </c>
      <c r="C1031" t="s">
        <v>192</v>
      </c>
      <c r="D1031" t="s">
        <v>3586</v>
      </c>
      <c r="E1031" t="s">
        <v>3706</v>
      </c>
      <c r="F1031" t="s">
        <v>63</v>
      </c>
      <c r="G1031">
        <v>220438</v>
      </c>
      <c r="H1031">
        <v>1959197</v>
      </c>
    </row>
    <row r="1032" spans="1:8">
      <c r="A1032">
        <v>1031</v>
      </c>
      <c r="B1032">
        <v>68</v>
      </c>
      <c r="C1032" t="s">
        <v>192</v>
      </c>
      <c r="D1032" t="s">
        <v>3586</v>
      </c>
      <c r="E1032" t="s">
        <v>3706</v>
      </c>
      <c r="F1032" t="s">
        <v>46</v>
      </c>
      <c r="G1032">
        <v>209401</v>
      </c>
      <c r="H1032">
        <v>1959197</v>
      </c>
    </row>
    <row r="1033" spans="1:8">
      <c r="A1033">
        <v>1032</v>
      </c>
      <c r="B1033">
        <v>68</v>
      </c>
      <c r="C1033" t="s">
        <v>192</v>
      </c>
      <c r="D1033" t="s">
        <v>3586</v>
      </c>
      <c r="E1033" t="s">
        <v>1280</v>
      </c>
      <c r="F1033" t="s">
        <v>63</v>
      </c>
      <c r="G1033">
        <v>701844</v>
      </c>
      <c r="H1033">
        <v>1959197</v>
      </c>
    </row>
    <row r="1034" spans="1:8">
      <c r="A1034">
        <v>1033</v>
      </c>
      <c r="B1034">
        <v>68</v>
      </c>
      <c r="C1034" t="s">
        <v>192</v>
      </c>
      <c r="D1034" t="s">
        <v>3586</v>
      </c>
      <c r="E1034" t="s">
        <v>1280</v>
      </c>
      <c r="F1034" t="s">
        <v>46</v>
      </c>
      <c r="G1034">
        <v>758236</v>
      </c>
      <c r="H1034">
        <v>1959197</v>
      </c>
    </row>
    <row r="1035" spans="1:8">
      <c r="A1035">
        <v>1034</v>
      </c>
      <c r="B1035">
        <v>68</v>
      </c>
      <c r="C1035" t="s">
        <v>192</v>
      </c>
      <c r="D1035" t="s">
        <v>3586</v>
      </c>
      <c r="E1035" t="s">
        <v>1281</v>
      </c>
      <c r="F1035" t="s">
        <v>63</v>
      </c>
      <c r="G1035">
        <v>32976</v>
      </c>
      <c r="H1035">
        <v>1959197</v>
      </c>
    </row>
    <row r="1036" spans="1:8">
      <c r="A1036">
        <v>1035</v>
      </c>
      <c r="B1036">
        <v>68</v>
      </c>
      <c r="C1036" t="s">
        <v>192</v>
      </c>
      <c r="D1036" t="s">
        <v>3586</v>
      </c>
      <c r="E1036" t="s">
        <v>1281</v>
      </c>
      <c r="F1036" t="s">
        <v>46</v>
      </c>
      <c r="G1036">
        <v>33670</v>
      </c>
      <c r="H1036">
        <v>1959197</v>
      </c>
    </row>
    <row r="1037" spans="1:8">
      <c r="A1037">
        <v>1036</v>
      </c>
      <c r="B1037">
        <v>68</v>
      </c>
      <c r="C1037" t="s">
        <v>192</v>
      </c>
      <c r="D1037" t="s">
        <v>3586</v>
      </c>
      <c r="E1037" t="s">
        <v>45</v>
      </c>
      <c r="F1037" t="s">
        <v>63</v>
      </c>
      <c r="G1037">
        <v>1790</v>
      </c>
      <c r="H1037">
        <v>1959197</v>
      </c>
    </row>
    <row r="1038" spans="1:8">
      <c r="A1038">
        <v>1037</v>
      </c>
      <c r="B1038">
        <v>68</v>
      </c>
      <c r="C1038" t="s">
        <v>192</v>
      </c>
      <c r="D1038" t="s">
        <v>3586</v>
      </c>
      <c r="E1038" t="s">
        <v>45</v>
      </c>
      <c r="F1038" t="s">
        <v>46</v>
      </c>
      <c r="G1038">
        <v>842</v>
      </c>
      <c r="H1038">
        <v>1959197</v>
      </c>
    </row>
    <row r="1039" spans="1:8">
      <c r="A1039">
        <v>1038</v>
      </c>
      <c r="B1039">
        <v>68</v>
      </c>
      <c r="C1039" t="s">
        <v>192</v>
      </c>
      <c r="D1039" t="s">
        <v>45</v>
      </c>
      <c r="E1039" t="s">
        <v>3706</v>
      </c>
      <c r="F1039" t="s">
        <v>63</v>
      </c>
      <c r="G1039">
        <v>1869</v>
      </c>
    </row>
    <row r="1040" spans="1:8">
      <c r="A1040">
        <v>1039</v>
      </c>
      <c r="B1040">
        <v>68</v>
      </c>
      <c r="C1040" t="s">
        <v>192</v>
      </c>
      <c r="D1040" t="s">
        <v>45</v>
      </c>
      <c r="E1040" t="s">
        <v>3706</v>
      </c>
      <c r="F1040" t="s">
        <v>46</v>
      </c>
      <c r="G1040">
        <v>1737</v>
      </c>
    </row>
    <row r="1041" spans="1:8">
      <c r="A1041">
        <v>1040</v>
      </c>
      <c r="B1041">
        <v>68</v>
      </c>
      <c r="C1041" t="s">
        <v>192</v>
      </c>
      <c r="D1041" t="s">
        <v>45</v>
      </c>
      <c r="E1041" t="s">
        <v>1280</v>
      </c>
      <c r="F1041" t="s">
        <v>63</v>
      </c>
      <c r="G1041">
        <v>1915</v>
      </c>
    </row>
    <row r="1042" spans="1:8">
      <c r="A1042">
        <v>1041</v>
      </c>
      <c r="B1042">
        <v>68</v>
      </c>
      <c r="C1042" t="s">
        <v>192</v>
      </c>
      <c r="D1042" t="s">
        <v>45</v>
      </c>
      <c r="E1042" t="s">
        <v>1280</v>
      </c>
      <c r="F1042" t="s">
        <v>46</v>
      </c>
      <c r="G1042">
        <v>1900</v>
      </c>
    </row>
    <row r="1043" spans="1:8">
      <c r="A1043">
        <v>1042</v>
      </c>
      <c r="B1043">
        <v>68</v>
      </c>
      <c r="C1043" t="s">
        <v>192</v>
      </c>
      <c r="D1043" t="s">
        <v>45</v>
      </c>
      <c r="E1043" t="s">
        <v>1281</v>
      </c>
      <c r="F1043" t="s">
        <v>63</v>
      </c>
      <c r="G1043">
        <v>199</v>
      </c>
    </row>
    <row r="1044" spans="1:8">
      <c r="A1044">
        <v>1043</v>
      </c>
      <c r="B1044">
        <v>68</v>
      </c>
      <c r="C1044" t="s">
        <v>192</v>
      </c>
      <c r="D1044" t="s">
        <v>45</v>
      </c>
      <c r="E1044" t="s">
        <v>1281</v>
      </c>
      <c r="F1044" t="s">
        <v>46</v>
      </c>
      <c r="G1044">
        <v>194</v>
      </c>
    </row>
    <row r="1045" spans="1:8">
      <c r="A1045">
        <v>1044</v>
      </c>
      <c r="B1045">
        <v>68</v>
      </c>
      <c r="C1045" t="s">
        <v>192</v>
      </c>
      <c r="D1045" t="s">
        <v>45</v>
      </c>
      <c r="E1045" t="s">
        <v>45</v>
      </c>
      <c r="F1045" t="s">
        <v>63</v>
      </c>
      <c r="G1045">
        <v>10294</v>
      </c>
    </row>
    <row r="1046" spans="1:8">
      <c r="A1046">
        <v>1045</v>
      </c>
      <c r="B1046">
        <v>68</v>
      </c>
      <c r="C1046" t="s">
        <v>192</v>
      </c>
      <c r="D1046" t="s">
        <v>45</v>
      </c>
      <c r="E1046" t="s">
        <v>45</v>
      </c>
      <c r="F1046" t="s">
        <v>46</v>
      </c>
      <c r="G1046">
        <v>7168</v>
      </c>
    </row>
    <row r="1047" spans="1:8">
      <c r="A1047">
        <v>1046</v>
      </c>
      <c r="B1047">
        <v>70</v>
      </c>
      <c r="C1047" t="s">
        <v>193</v>
      </c>
      <c r="D1047" t="s">
        <v>1413</v>
      </c>
      <c r="E1047" t="s">
        <v>3706</v>
      </c>
      <c r="F1047" t="s">
        <v>63</v>
      </c>
      <c r="G1047">
        <v>14328</v>
      </c>
      <c r="H1047">
        <v>104890</v>
      </c>
    </row>
    <row r="1048" spans="1:8">
      <c r="A1048">
        <v>1047</v>
      </c>
      <c r="B1048">
        <v>70</v>
      </c>
      <c r="C1048" t="s">
        <v>193</v>
      </c>
      <c r="D1048" t="s">
        <v>1413</v>
      </c>
      <c r="E1048" t="s">
        <v>3706</v>
      </c>
      <c r="F1048" t="s">
        <v>46</v>
      </c>
      <c r="G1048">
        <v>13626</v>
      </c>
      <c r="H1048">
        <v>104890</v>
      </c>
    </row>
    <row r="1049" spans="1:8">
      <c r="A1049">
        <v>1048</v>
      </c>
      <c r="B1049">
        <v>70</v>
      </c>
      <c r="C1049" t="s">
        <v>193</v>
      </c>
      <c r="D1049" t="s">
        <v>1413</v>
      </c>
      <c r="E1049" t="s">
        <v>1280</v>
      </c>
      <c r="F1049" t="s">
        <v>63</v>
      </c>
      <c r="G1049">
        <v>32798</v>
      </c>
      <c r="H1049">
        <v>104890</v>
      </c>
    </row>
    <row r="1050" spans="1:8">
      <c r="A1050">
        <v>1049</v>
      </c>
      <c r="B1050">
        <v>70</v>
      </c>
      <c r="C1050" t="s">
        <v>193</v>
      </c>
      <c r="D1050" t="s">
        <v>1413</v>
      </c>
      <c r="E1050" t="s">
        <v>1280</v>
      </c>
      <c r="F1050" t="s">
        <v>46</v>
      </c>
      <c r="G1050">
        <v>32847</v>
      </c>
      <c r="H1050">
        <v>104890</v>
      </c>
    </row>
    <row r="1051" spans="1:8">
      <c r="A1051">
        <v>1050</v>
      </c>
      <c r="B1051">
        <v>70</v>
      </c>
      <c r="C1051" t="s">
        <v>193</v>
      </c>
      <c r="D1051" t="s">
        <v>1413</v>
      </c>
      <c r="E1051" t="s">
        <v>1281</v>
      </c>
      <c r="F1051" t="s">
        <v>63</v>
      </c>
      <c r="G1051">
        <v>5787</v>
      </c>
      <c r="H1051">
        <v>104890</v>
      </c>
    </row>
    <row r="1052" spans="1:8">
      <c r="A1052">
        <v>1051</v>
      </c>
      <c r="B1052">
        <v>70</v>
      </c>
      <c r="C1052" t="s">
        <v>193</v>
      </c>
      <c r="D1052" t="s">
        <v>1413</v>
      </c>
      <c r="E1052" t="s">
        <v>1281</v>
      </c>
      <c r="F1052" t="s">
        <v>46</v>
      </c>
      <c r="G1052">
        <v>5449</v>
      </c>
      <c r="H1052">
        <v>104890</v>
      </c>
    </row>
    <row r="1053" spans="1:8">
      <c r="A1053">
        <v>1052</v>
      </c>
      <c r="B1053">
        <v>70</v>
      </c>
      <c r="C1053" t="s">
        <v>193</v>
      </c>
      <c r="D1053" t="s">
        <v>1413</v>
      </c>
      <c r="E1053" t="s">
        <v>45</v>
      </c>
      <c r="F1053" t="s">
        <v>63</v>
      </c>
      <c r="G1053">
        <v>27</v>
      </c>
      <c r="H1053">
        <v>104890</v>
      </c>
    </row>
    <row r="1054" spans="1:8">
      <c r="A1054">
        <v>1053</v>
      </c>
      <c r="B1054">
        <v>70</v>
      </c>
      <c r="C1054" t="s">
        <v>193</v>
      </c>
      <c r="D1054" t="s">
        <v>1413</v>
      </c>
      <c r="E1054" t="s">
        <v>45</v>
      </c>
      <c r="F1054" t="s">
        <v>46</v>
      </c>
      <c r="G1054">
        <v>28</v>
      </c>
      <c r="H1054">
        <v>104890</v>
      </c>
    </row>
    <row r="1055" spans="1:8">
      <c r="A1055">
        <v>1054</v>
      </c>
      <c r="B1055">
        <v>70</v>
      </c>
      <c r="C1055" t="s">
        <v>193</v>
      </c>
      <c r="D1055" t="s">
        <v>3582</v>
      </c>
      <c r="E1055" t="s">
        <v>3706</v>
      </c>
      <c r="F1055" t="s">
        <v>63</v>
      </c>
      <c r="G1055">
        <v>20</v>
      </c>
      <c r="H1055">
        <v>134</v>
      </c>
    </row>
    <row r="1056" spans="1:8">
      <c r="A1056">
        <v>1055</v>
      </c>
      <c r="B1056">
        <v>70</v>
      </c>
      <c r="C1056" t="s">
        <v>193</v>
      </c>
      <c r="D1056" t="s">
        <v>3582</v>
      </c>
      <c r="E1056" t="s">
        <v>3706</v>
      </c>
      <c r="F1056" t="s">
        <v>46</v>
      </c>
      <c r="G1056">
        <v>17</v>
      </c>
      <c r="H1056">
        <v>134</v>
      </c>
    </row>
    <row r="1057" spans="1:8">
      <c r="A1057">
        <v>1056</v>
      </c>
      <c r="B1057">
        <v>70</v>
      </c>
      <c r="C1057" t="s">
        <v>193</v>
      </c>
      <c r="D1057" t="s">
        <v>3582</v>
      </c>
      <c r="E1057" t="s">
        <v>1280</v>
      </c>
      <c r="F1057" t="s">
        <v>63</v>
      </c>
      <c r="G1057">
        <v>43</v>
      </c>
      <c r="H1057">
        <v>134</v>
      </c>
    </row>
    <row r="1058" spans="1:8">
      <c r="A1058">
        <v>1057</v>
      </c>
      <c r="B1058">
        <v>70</v>
      </c>
      <c r="C1058" t="s">
        <v>193</v>
      </c>
      <c r="D1058" t="s">
        <v>3582</v>
      </c>
      <c r="E1058" t="s">
        <v>1280</v>
      </c>
      <c r="F1058" t="s">
        <v>46</v>
      </c>
      <c r="G1058">
        <v>40</v>
      </c>
      <c r="H1058">
        <v>134</v>
      </c>
    </row>
    <row r="1059" spans="1:8">
      <c r="A1059">
        <v>1058</v>
      </c>
      <c r="B1059">
        <v>70</v>
      </c>
      <c r="C1059" t="s">
        <v>193</v>
      </c>
      <c r="D1059" t="s">
        <v>3582</v>
      </c>
      <c r="E1059" t="s">
        <v>1281</v>
      </c>
      <c r="F1059" t="s">
        <v>63</v>
      </c>
      <c r="G1059">
        <v>3</v>
      </c>
      <c r="H1059">
        <v>134</v>
      </c>
    </row>
    <row r="1060" spans="1:8">
      <c r="A1060">
        <v>1059</v>
      </c>
      <c r="B1060">
        <v>70</v>
      </c>
      <c r="C1060" t="s">
        <v>193</v>
      </c>
      <c r="D1060" t="s">
        <v>3582</v>
      </c>
      <c r="E1060" t="s">
        <v>1281</v>
      </c>
      <c r="F1060" t="s">
        <v>46</v>
      </c>
      <c r="G1060">
        <v>11</v>
      </c>
      <c r="H1060">
        <v>134</v>
      </c>
    </row>
    <row r="1061" spans="1:8">
      <c r="A1061">
        <v>1060</v>
      </c>
      <c r="B1061">
        <v>70</v>
      </c>
      <c r="C1061" t="s">
        <v>193</v>
      </c>
      <c r="D1061" t="s">
        <v>3583</v>
      </c>
      <c r="E1061" t="s">
        <v>3706</v>
      </c>
      <c r="F1061" t="s">
        <v>63</v>
      </c>
      <c r="G1061">
        <v>10</v>
      </c>
      <c r="H1061">
        <v>135</v>
      </c>
    </row>
    <row r="1062" spans="1:8">
      <c r="A1062">
        <v>1061</v>
      </c>
      <c r="B1062">
        <v>70</v>
      </c>
      <c r="C1062" t="s">
        <v>193</v>
      </c>
      <c r="D1062" t="s">
        <v>3583</v>
      </c>
      <c r="E1062" t="s">
        <v>3706</v>
      </c>
      <c r="F1062" t="s">
        <v>46</v>
      </c>
      <c r="G1062">
        <v>10</v>
      </c>
      <c r="H1062">
        <v>135</v>
      </c>
    </row>
    <row r="1063" spans="1:8">
      <c r="A1063">
        <v>1062</v>
      </c>
      <c r="B1063">
        <v>70</v>
      </c>
      <c r="C1063" t="s">
        <v>193</v>
      </c>
      <c r="D1063" t="s">
        <v>3583</v>
      </c>
      <c r="E1063" t="s">
        <v>1280</v>
      </c>
      <c r="F1063" t="s">
        <v>63</v>
      </c>
      <c r="G1063">
        <v>57</v>
      </c>
      <c r="H1063">
        <v>135</v>
      </c>
    </row>
    <row r="1064" spans="1:8">
      <c r="A1064">
        <v>1063</v>
      </c>
      <c r="B1064">
        <v>70</v>
      </c>
      <c r="C1064" t="s">
        <v>193</v>
      </c>
      <c r="D1064" t="s">
        <v>3583</v>
      </c>
      <c r="E1064" t="s">
        <v>1280</v>
      </c>
      <c r="F1064" t="s">
        <v>46</v>
      </c>
      <c r="G1064">
        <v>48</v>
      </c>
      <c r="H1064">
        <v>135</v>
      </c>
    </row>
    <row r="1065" spans="1:8">
      <c r="A1065">
        <v>1064</v>
      </c>
      <c r="B1065">
        <v>70</v>
      </c>
      <c r="C1065" t="s">
        <v>193</v>
      </c>
      <c r="D1065" t="s">
        <v>3583</v>
      </c>
      <c r="E1065" t="s">
        <v>1281</v>
      </c>
      <c r="F1065" t="s">
        <v>63</v>
      </c>
      <c r="G1065">
        <v>3</v>
      </c>
      <c r="H1065">
        <v>135</v>
      </c>
    </row>
    <row r="1066" spans="1:8">
      <c r="A1066">
        <v>1065</v>
      </c>
      <c r="B1066">
        <v>70</v>
      </c>
      <c r="C1066" t="s">
        <v>193</v>
      </c>
      <c r="D1066" t="s">
        <v>3583</v>
      </c>
      <c r="E1066" t="s">
        <v>1281</v>
      </c>
      <c r="F1066" t="s">
        <v>46</v>
      </c>
      <c r="G1066">
        <v>6</v>
      </c>
      <c r="H1066">
        <v>135</v>
      </c>
    </row>
    <row r="1067" spans="1:8">
      <c r="A1067">
        <v>1066</v>
      </c>
      <c r="B1067">
        <v>70</v>
      </c>
      <c r="C1067" t="s">
        <v>193</v>
      </c>
      <c r="D1067" t="s">
        <v>3583</v>
      </c>
      <c r="E1067" t="s">
        <v>45</v>
      </c>
      <c r="F1067" t="s">
        <v>46</v>
      </c>
      <c r="G1067">
        <v>1</v>
      </c>
      <c r="H1067">
        <v>135</v>
      </c>
    </row>
    <row r="1068" spans="1:8">
      <c r="A1068">
        <v>1067</v>
      </c>
      <c r="B1068">
        <v>70</v>
      </c>
      <c r="C1068" t="s">
        <v>193</v>
      </c>
      <c r="D1068" t="s">
        <v>3584</v>
      </c>
      <c r="E1068" t="s">
        <v>3706</v>
      </c>
      <c r="F1068" t="s">
        <v>63</v>
      </c>
      <c r="G1068">
        <v>7</v>
      </c>
      <c r="H1068">
        <v>46</v>
      </c>
    </row>
    <row r="1069" spans="1:8">
      <c r="A1069">
        <v>1068</v>
      </c>
      <c r="B1069">
        <v>70</v>
      </c>
      <c r="C1069" t="s">
        <v>193</v>
      </c>
      <c r="D1069" t="s">
        <v>3584</v>
      </c>
      <c r="E1069" t="s">
        <v>3706</v>
      </c>
      <c r="F1069" t="s">
        <v>46</v>
      </c>
      <c r="G1069">
        <v>4</v>
      </c>
      <c r="H1069">
        <v>46</v>
      </c>
    </row>
    <row r="1070" spans="1:8">
      <c r="A1070">
        <v>1069</v>
      </c>
      <c r="B1070">
        <v>70</v>
      </c>
      <c r="C1070" t="s">
        <v>193</v>
      </c>
      <c r="D1070" t="s">
        <v>3584</v>
      </c>
      <c r="E1070" t="s">
        <v>1280</v>
      </c>
      <c r="F1070" t="s">
        <v>63</v>
      </c>
      <c r="G1070">
        <v>14</v>
      </c>
      <c r="H1070">
        <v>46</v>
      </c>
    </row>
    <row r="1071" spans="1:8">
      <c r="A1071">
        <v>1070</v>
      </c>
      <c r="B1071">
        <v>70</v>
      </c>
      <c r="C1071" t="s">
        <v>193</v>
      </c>
      <c r="D1071" t="s">
        <v>3584</v>
      </c>
      <c r="E1071" t="s">
        <v>1280</v>
      </c>
      <c r="F1071" t="s">
        <v>46</v>
      </c>
      <c r="G1071">
        <v>13</v>
      </c>
      <c r="H1071">
        <v>46</v>
      </c>
    </row>
    <row r="1072" spans="1:8">
      <c r="A1072">
        <v>1071</v>
      </c>
      <c r="B1072">
        <v>70</v>
      </c>
      <c r="C1072" t="s">
        <v>193</v>
      </c>
      <c r="D1072" t="s">
        <v>3584</v>
      </c>
      <c r="E1072" t="s">
        <v>1281</v>
      </c>
      <c r="F1072" t="s">
        <v>63</v>
      </c>
      <c r="G1072">
        <v>2</v>
      </c>
      <c r="H1072">
        <v>46</v>
      </c>
    </row>
    <row r="1073" spans="1:8">
      <c r="A1073">
        <v>1072</v>
      </c>
      <c r="B1073">
        <v>70</v>
      </c>
      <c r="C1073" t="s">
        <v>193</v>
      </c>
      <c r="D1073" t="s">
        <v>3584</v>
      </c>
      <c r="E1073" t="s">
        <v>1281</v>
      </c>
      <c r="F1073" t="s">
        <v>46</v>
      </c>
      <c r="G1073">
        <v>6</v>
      </c>
      <c r="H1073">
        <v>46</v>
      </c>
    </row>
    <row r="1074" spans="1:8">
      <c r="A1074">
        <v>1073</v>
      </c>
      <c r="B1074">
        <v>70</v>
      </c>
      <c r="C1074" t="s">
        <v>193</v>
      </c>
      <c r="D1074" t="s">
        <v>3585</v>
      </c>
      <c r="E1074" t="s">
        <v>3706</v>
      </c>
      <c r="F1074" t="s">
        <v>63</v>
      </c>
      <c r="G1074">
        <v>15425</v>
      </c>
      <c r="H1074">
        <v>102655</v>
      </c>
    </row>
    <row r="1075" spans="1:8">
      <c r="A1075">
        <v>1074</v>
      </c>
      <c r="B1075">
        <v>70</v>
      </c>
      <c r="C1075" t="s">
        <v>193</v>
      </c>
      <c r="D1075" t="s">
        <v>3585</v>
      </c>
      <c r="E1075" t="s">
        <v>3706</v>
      </c>
      <c r="F1075" t="s">
        <v>46</v>
      </c>
      <c r="G1075">
        <v>14614</v>
      </c>
      <c r="H1075">
        <v>102655</v>
      </c>
    </row>
    <row r="1076" spans="1:8">
      <c r="A1076">
        <v>1075</v>
      </c>
      <c r="B1076">
        <v>70</v>
      </c>
      <c r="C1076" t="s">
        <v>193</v>
      </c>
      <c r="D1076" t="s">
        <v>3585</v>
      </c>
      <c r="E1076" t="s">
        <v>1280</v>
      </c>
      <c r="F1076" t="s">
        <v>63</v>
      </c>
      <c r="G1076">
        <v>30176</v>
      </c>
      <c r="H1076">
        <v>102655</v>
      </c>
    </row>
    <row r="1077" spans="1:8">
      <c r="A1077">
        <v>1076</v>
      </c>
      <c r="B1077">
        <v>70</v>
      </c>
      <c r="C1077" t="s">
        <v>193</v>
      </c>
      <c r="D1077" t="s">
        <v>3585</v>
      </c>
      <c r="E1077" t="s">
        <v>1280</v>
      </c>
      <c r="F1077" t="s">
        <v>46</v>
      </c>
      <c r="G1077">
        <v>31197</v>
      </c>
      <c r="H1077">
        <v>102655</v>
      </c>
    </row>
    <row r="1078" spans="1:8">
      <c r="A1078">
        <v>1077</v>
      </c>
      <c r="B1078">
        <v>70</v>
      </c>
      <c r="C1078" t="s">
        <v>193</v>
      </c>
      <c r="D1078" t="s">
        <v>3585</v>
      </c>
      <c r="E1078" t="s">
        <v>1281</v>
      </c>
      <c r="F1078" t="s">
        <v>63</v>
      </c>
      <c r="G1078">
        <v>6100</v>
      </c>
      <c r="H1078">
        <v>102655</v>
      </c>
    </row>
    <row r="1079" spans="1:8">
      <c r="A1079">
        <v>1078</v>
      </c>
      <c r="B1079">
        <v>70</v>
      </c>
      <c r="C1079" t="s">
        <v>193</v>
      </c>
      <c r="D1079" t="s">
        <v>3585</v>
      </c>
      <c r="E1079" t="s">
        <v>1281</v>
      </c>
      <c r="F1079" t="s">
        <v>46</v>
      </c>
      <c r="G1079">
        <v>5100</v>
      </c>
      <c r="H1079">
        <v>102655</v>
      </c>
    </row>
    <row r="1080" spans="1:8">
      <c r="A1080">
        <v>1079</v>
      </c>
      <c r="B1080">
        <v>70</v>
      </c>
      <c r="C1080" t="s">
        <v>193</v>
      </c>
      <c r="D1080" t="s">
        <v>3585</v>
      </c>
      <c r="E1080" t="s">
        <v>45</v>
      </c>
      <c r="F1080" t="s">
        <v>63</v>
      </c>
      <c r="G1080">
        <v>23</v>
      </c>
      <c r="H1080">
        <v>102655</v>
      </c>
    </row>
    <row r="1081" spans="1:8">
      <c r="A1081">
        <v>1080</v>
      </c>
      <c r="B1081">
        <v>70</v>
      </c>
      <c r="C1081" t="s">
        <v>193</v>
      </c>
      <c r="D1081" t="s">
        <v>3585</v>
      </c>
      <c r="E1081" t="s">
        <v>45</v>
      </c>
      <c r="F1081" t="s">
        <v>46</v>
      </c>
      <c r="G1081">
        <v>20</v>
      </c>
      <c r="H1081">
        <v>102655</v>
      </c>
    </row>
    <row r="1082" spans="1:8">
      <c r="A1082">
        <v>1081</v>
      </c>
      <c r="B1082">
        <v>70</v>
      </c>
      <c r="C1082" t="s">
        <v>193</v>
      </c>
      <c r="D1082" t="s">
        <v>3586</v>
      </c>
      <c r="E1082" t="s">
        <v>3706</v>
      </c>
      <c r="F1082" t="s">
        <v>63</v>
      </c>
      <c r="G1082">
        <v>88398</v>
      </c>
      <c r="H1082">
        <v>649027</v>
      </c>
    </row>
    <row r="1083" spans="1:8">
      <c r="A1083">
        <v>1082</v>
      </c>
      <c r="B1083">
        <v>70</v>
      </c>
      <c r="C1083" t="s">
        <v>193</v>
      </c>
      <c r="D1083" t="s">
        <v>3586</v>
      </c>
      <c r="E1083" t="s">
        <v>3706</v>
      </c>
      <c r="F1083" t="s">
        <v>46</v>
      </c>
      <c r="G1083">
        <v>84009</v>
      </c>
      <c r="H1083">
        <v>649027</v>
      </c>
    </row>
    <row r="1084" spans="1:8">
      <c r="A1084">
        <v>1083</v>
      </c>
      <c r="B1084">
        <v>70</v>
      </c>
      <c r="C1084" t="s">
        <v>193</v>
      </c>
      <c r="D1084" t="s">
        <v>3586</v>
      </c>
      <c r="E1084" t="s">
        <v>1280</v>
      </c>
      <c r="F1084" t="s">
        <v>63</v>
      </c>
      <c r="G1084">
        <v>206109</v>
      </c>
      <c r="H1084">
        <v>649027</v>
      </c>
    </row>
    <row r="1085" spans="1:8">
      <c r="A1085">
        <v>1084</v>
      </c>
      <c r="B1085">
        <v>70</v>
      </c>
      <c r="C1085" t="s">
        <v>193</v>
      </c>
      <c r="D1085" t="s">
        <v>3586</v>
      </c>
      <c r="E1085" t="s">
        <v>1280</v>
      </c>
      <c r="F1085" t="s">
        <v>46</v>
      </c>
      <c r="G1085">
        <v>214760</v>
      </c>
      <c r="H1085">
        <v>649027</v>
      </c>
    </row>
    <row r="1086" spans="1:8">
      <c r="A1086">
        <v>1085</v>
      </c>
      <c r="B1086">
        <v>70</v>
      </c>
      <c r="C1086" t="s">
        <v>193</v>
      </c>
      <c r="D1086" t="s">
        <v>3586</v>
      </c>
      <c r="E1086" t="s">
        <v>1281</v>
      </c>
      <c r="F1086" t="s">
        <v>63</v>
      </c>
      <c r="G1086">
        <v>29998</v>
      </c>
      <c r="H1086">
        <v>649027</v>
      </c>
    </row>
    <row r="1087" spans="1:8">
      <c r="A1087">
        <v>1086</v>
      </c>
      <c r="B1087">
        <v>70</v>
      </c>
      <c r="C1087" t="s">
        <v>193</v>
      </c>
      <c r="D1087" t="s">
        <v>3586</v>
      </c>
      <c r="E1087" t="s">
        <v>1281</v>
      </c>
      <c r="F1087" t="s">
        <v>46</v>
      </c>
      <c r="G1087">
        <v>25242</v>
      </c>
      <c r="H1087">
        <v>649027</v>
      </c>
    </row>
    <row r="1088" spans="1:8">
      <c r="A1088">
        <v>1087</v>
      </c>
      <c r="B1088">
        <v>70</v>
      </c>
      <c r="C1088" t="s">
        <v>193</v>
      </c>
      <c r="D1088" t="s">
        <v>3586</v>
      </c>
      <c r="E1088" t="s">
        <v>45</v>
      </c>
      <c r="F1088" t="s">
        <v>63</v>
      </c>
      <c r="G1088">
        <v>322</v>
      </c>
      <c r="H1088">
        <v>649027</v>
      </c>
    </row>
    <row r="1089" spans="1:8">
      <c r="A1089">
        <v>1088</v>
      </c>
      <c r="B1089">
        <v>70</v>
      </c>
      <c r="C1089" t="s">
        <v>193</v>
      </c>
      <c r="D1089" t="s">
        <v>3586</v>
      </c>
      <c r="E1089" t="s">
        <v>45</v>
      </c>
      <c r="F1089" t="s">
        <v>46</v>
      </c>
      <c r="G1089">
        <v>189</v>
      </c>
      <c r="H1089">
        <v>649027</v>
      </c>
    </row>
    <row r="1090" spans="1:8">
      <c r="A1090">
        <v>1089</v>
      </c>
      <c r="B1090">
        <v>70</v>
      </c>
      <c r="C1090" t="s">
        <v>193</v>
      </c>
      <c r="D1090" t="s">
        <v>45</v>
      </c>
      <c r="E1090" t="s">
        <v>3706</v>
      </c>
      <c r="F1090" t="s">
        <v>63</v>
      </c>
      <c r="G1090">
        <v>441</v>
      </c>
    </row>
    <row r="1091" spans="1:8">
      <c r="A1091">
        <v>1090</v>
      </c>
      <c r="B1091">
        <v>70</v>
      </c>
      <c r="C1091" t="s">
        <v>193</v>
      </c>
      <c r="D1091" t="s">
        <v>45</v>
      </c>
      <c r="E1091" t="s">
        <v>3706</v>
      </c>
      <c r="F1091" t="s">
        <v>46</v>
      </c>
      <c r="G1091">
        <v>401</v>
      </c>
    </row>
    <row r="1092" spans="1:8">
      <c r="A1092">
        <v>1091</v>
      </c>
      <c r="B1092">
        <v>70</v>
      </c>
      <c r="C1092" t="s">
        <v>193</v>
      </c>
      <c r="D1092" t="s">
        <v>45</v>
      </c>
      <c r="E1092" t="s">
        <v>1280</v>
      </c>
      <c r="F1092" t="s">
        <v>63</v>
      </c>
      <c r="G1092">
        <v>207</v>
      </c>
    </row>
    <row r="1093" spans="1:8">
      <c r="A1093">
        <v>1092</v>
      </c>
      <c r="B1093">
        <v>70</v>
      </c>
      <c r="C1093" t="s">
        <v>193</v>
      </c>
      <c r="D1093" t="s">
        <v>45</v>
      </c>
      <c r="E1093" t="s">
        <v>1280</v>
      </c>
      <c r="F1093" t="s">
        <v>46</v>
      </c>
      <c r="G1093">
        <v>187</v>
      </c>
    </row>
    <row r="1094" spans="1:8">
      <c r="A1094">
        <v>1093</v>
      </c>
      <c r="B1094">
        <v>70</v>
      </c>
      <c r="C1094" t="s">
        <v>193</v>
      </c>
      <c r="D1094" t="s">
        <v>45</v>
      </c>
      <c r="E1094" t="s">
        <v>1281</v>
      </c>
      <c r="F1094" t="s">
        <v>63</v>
      </c>
      <c r="G1094">
        <v>20</v>
      </c>
    </row>
    <row r="1095" spans="1:8">
      <c r="A1095">
        <v>1094</v>
      </c>
      <c r="B1095">
        <v>70</v>
      </c>
      <c r="C1095" t="s">
        <v>193</v>
      </c>
      <c r="D1095" t="s">
        <v>45</v>
      </c>
      <c r="E1095" t="s">
        <v>1281</v>
      </c>
      <c r="F1095" t="s">
        <v>46</v>
      </c>
      <c r="G1095">
        <v>14</v>
      </c>
    </row>
    <row r="1096" spans="1:8">
      <c r="A1096">
        <v>1095</v>
      </c>
      <c r="B1096">
        <v>70</v>
      </c>
      <c r="C1096" t="s">
        <v>193</v>
      </c>
      <c r="D1096" t="s">
        <v>45</v>
      </c>
      <c r="E1096" t="s">
        <v>45</v>
      </c>
      <c r="F1096" t="s">
        <v>63</v>
      </c>
      <c r="G1096">
        <v>4141</v>
      </c>
    </row>
    <row r="1097" spans="1:8">
      <c r="A1097">
        <v>1096</v>
      </c>
      <c r="B1097">
        <v>70</v>
      </c>
      <c r="C1097" t="s">
        <v>193</v>
      </c>
      <c r="D1097" t="s">
        <v>45</v>
      </c>
      <c r="E1097" t="s">
        <v>45</v>
      </c>
      <c r="F1097" t="s">
        <v>46</v>
      </c>
      <c r="G1097">
        <v>1738</v>
      </c>
    </row>
    <row r="1098" spans="1:8">
      <c r="A1098">
        <v>1097</v>
      </c>
      <c r="B1098">
        <v>73</v>
      </c>
      <c r="C1098" t="s">
        <v>194</v>
      </c>
      <c r="D1098" t="s">
        <v>1413</v>
      </c>
      <c r="E1098" t="s">
        <v>3706</v>
      </c>
      <c r="F1098" t="s">
        <v>63</v>
      </c>
      <c r="G1098">
        <v>6051</v>
      </c>
      <c r="H1098">
        <v>45269</v>
      </c>
    </row>
    <row r="1099" spans="1:8">
      <c r="A1099">
        <v>1098</v>
      </c>
      <c r="B1099">
        <v>73</v>
      </c>
      <c r="C1099" t="s">
        <v>194</v>
      </c>
      <c r="D1099" t="s">
        <v>1413</v>
      </c>
      <c r="E1099" t="s">
        <v>3706</v>
      </c>
      <c r="F1099" t="s">
        <v>46</v>
      </c>
      <c r="G1099">
        <v>5718</v>
      </c>
      <c r="H1099">
        <v>45269</v>
      </c>
    </row>
    <row r="1100" spans="1:8">
      <c r="A1100">
        <v>1099</v>
      </c>
      <c r="B1100">
        <v>73</v>
      </c>
      <c r="C1100" t="s">
        <v>194</v>
      </c>
      <c r="D1100" t="s">
        <v>1413</v>
      </c>
      <c r="E1100" t="s">
        <v>1280</v>
      </c>
      <c r="F1100" t="s">
        <v>63</v>
      </c>
      <c r="G1100">
        <v>15271</v>
      </c>
      <c r="H1100">
        <v>45269</v>
      </c>
    </row>
    <row r="1101" spans="1:8">
      <c r="A1101">
        <v>1100</v>
      </c>
      <c r="B1101">
        <v>73</v>
      </c>
      <c r="C1101" t="s">
        <v>194</v>
      </c>
      <c r="D1101" t="s">
        <v>1413</v>
      </c>
      <c r="E1101" t="s">
        <v>1280</v>
      </c>
      <c r="F1101" t="s">
        <v>46</v>
      </c>
      <c r="G1101">
        <v>15169</v>
      </c>
      <c r="H1101">
        <v>45269</v>
      </c>
    </row>
    <row r="1102" spans="1:8">
      <c r="A1102">
        <v>1101</v>
      </c>
      <c r="B1102">
        <v>73</v>
      </c>
      <c r="C1102" t="s">
        <v>194</v>
      </c>
      <c r="D1102" t="s">
        <v>1413</v>
      </c>
      <c r="E1102" t="s">
        <v>1281</v>
      </c>
      <c r="F1102" t="s">
        <v>63</v>
      </c>
      <c r="G1102">
        <v>1499</v>
      </c>
      <c r="H1102">
        <v>45269</v>
      </c>
    </row>
    <row r="1103" spans="1:8">
      <c r="A1103">
        <v>1102</v>
      </c>
      <c r="B1103">
        <v>73</v>
      </c>
      <c r="C1103" t="s">
        <v>194</v>
      </c>
      <c r="D1103" t="s">
        <v>1413</v>
      </c>
      <c r="E1103" t="s">
        <v>1281</v>
      </c>
      <c r="F1103" t="s">
        <v>46</v>
      </c>
      <c r="G1103">
        <v>1499</v>
      </c>
      <c r="H1103">
        <v>45269</v>
      </c>
    </row>
    <row r="1104" spans="1:8">
      <c r="A1104">
        <v>1103</v>
      </c>
      <c r="B1104">
        <v>73</v>
      </c>
      <c r="C1104" t="s">
        <v>194</v>
      </c>
      <c r="D1104" t="s">
        <v>1413</v>
      </c>
      <c r="E1104" t="s">
        <v>45</v>
      </c>
      <c r="F1104" t="s">
        <v>63</v>
      </c>
      <c r="G1104">
        <v>42</v>
      </c>
      <c r="H1104">
        <v>45269</v>
      </c>
    </row>
    <row r="1105" spans="1:8">
      <c r="A1105">
        <v>1104</v>
      </c>
      <c r="B1105">
        <v>73</v>
      </c>
      <c r="C1105" t="s">
        <v>194</v>
      </c>
      <c r="D1105" t="s">
        <v>1413</v>
      </c>
      <c r="E1105" t="s">
        <v>45</v>
      </c>
      <c r="F1105" t="s">
        <v>46</v>
      </c>
      <c r="G1105">
        <v>20</v>
      </c>
      <c r="H1105">
        <v>45269</v>
      </c>
    </row>
    <row r="1106" spans="1:8">
      <c r="A1106">
        <v>1105</v>
      </c>
      <c r="B1106">
        <v>73</v>
      </c>
      <c r="C1106" t="s">
        <v>194</v>
      </c>
      <c r="D1106" t="s">
        <v>3582</v>
      </c>
      <c r="E1106" t="s">
        <v>3706</v>
      </c>
      <c r="F1106" t="s">
        <v>63</v>
      </c>
      <c r="G1106">
        <v>20</v>
      </c>
      <c r="H1106">
        <v>161</v>
      </c>
    </row>
    <row r="1107" spans="1:8">
      <c r="A1107">
        <v>1106</v>
      </c>
      <c r="B1107">
        <v>73</v>
      </c>
      <c r="C1107" t="s">
        <v>194</v>
      </c>
      <c r="D1107" t="s">
        <v>3582</v>
      </c>
      <c r="E1107" t="s">
        <v>3706</v>
      </c>
      <c r="F1107" t="s">
        <v>46</v>
      </c>
      <c r="G1107">
        <v>22</v>
      </c>
      <c r="H1107">
        <v>161</v>
      </c>
    </row>
    <row r="1108" spans="1:8">
      <c r="A1108">
        <v>1107</v>
      </c>
      <c r="B1108">
        <v>73</v>
      </c>
      <c r="C1108" t="s">
        <v>194</v>
      </c>
      <c r="D1108" t="s">
        <v>3582</v>
      </c>
      <c r="E1108" t="s">
        <v>1280</v>
      </c>
      <c r="F1108" t="s">
        <v>63</v>
      </c>
      <c r="G1108">
        <v>54</v>
      </c>
      <c r="H1108">
        <v>161</v>
      </c>
    </row>
    <row r="1109" spans="1:8">
      <c r="A1109">
        <v>1108</v>
      </c>
      <c r="B1109">
        <v>73</v>
      </c>
      <c r="C1109" t="s">
        <v>194</v>
      </c>
      <c r="D1109" t="s">
        <v>3582</v>
      </c>
      <c r="E1109" t="s">
        <v>1280</v>
      </c>
      <c r="F1109" t="s">
        <v>46</v>
      </c>
      <c r="G1109">
        <v>59</v>
      </c>
      <c r="H1109">
        <v>161</v>
      </c>
    </row>
    <row r="1110" spans="1:8">
      <c r="A1110">
        <v>1109</v>
      </c>
      <c r="B1110">
        <v>73</v>
      </c>
      <c r="C1110" t="s">
        <v>194</v>
      </c>
      <c r="D1110" t="s">
        <v>3582</v>
      </c>
      <c r="E1110" t="s">
        <v>1281</v>
      </c>
      <c r="F1110" t="s">
        <v>63</v>
      </c>
      <c r="G1110">
        <v>2</v>
      </c>
      <c r="H1110">
        <v>161</v>
      </c>
    </row>
    <row r="1111" spans="1:8">
      <c r="A1111">
        <v>1110</v>
      </c>
      <c r="B1111">
        <v>73</v>
      </c>
      <c r="C1111" t="s">
        <v>194</v>
      </c>
      <c r="D1111" t="s">
        <v>3582</v>
      </c>
      <c r="E1111" t="s">
        <v>1281</v>
      </c>
      <c r="F1111" t="s">
        <v>46</v>
      </c>
      <c r="G1111">
        <v>3</v>
      </c>
      <c r="H1111">
        <v>161</v>
      </c>
    </row>
    <row r="1112" spans="1:8">
      <c r="A1112">
        <v>1111</v>
      </c>
      <c r="B1112">
        <v>73</v>
      </c>
      <c r="C1112" t="s">
        <v>194</v>
      </c>
      <c r="D1112" t="s">
        <v>3582</v>
      </c>
      <c r="E1112" t="s">
        <v>45</v>
      </c>
      <c r="F1112" t="s">
        <v>63</v>
      </c>
      <c r="G1112">
        <v>1</v>
      </c>
      <c r="H1112">
        <v>161</v>
      </c>
    </row>
    <row r="1113" spans="1:8">
      <c r="A1113">
        <v>1112</v>
      </c>
      <c r="B1113">
        <v>73</v>
      </c>
      <c r="C1113" t="s">
        <v>194</v>
      </c>
      <c r="D1113" t="s">
        <v>3583</v>
      </c>
      <c r="E1113" t="s">
        <v>3706</v>
      </c>
      <c r="F1113" t="s">
        <v>63</v>
      </c>
      <c r="G1113">
        <v>4</v>
      </c>
      <c r="H1113">
        <v>60</v>
      </c>
    </row>
    <row r="1114" spans="1:8">
      <c r="A1114">
        <v>1113</v>
      </c>
      <c r="B1114">
        <v>73</v>
      </c>
      <c r="C1114" t="s">
        <v>194</v>
      </c>
      <c r="D1114" t="s">
        <v>3583</v>
      </c>
      <c r="E1114" t="s">
        <v>3706</v>
      </c>
      <c r="F1114" t="s">
        <v>46</v>
      </c>
      <c r="G1114">
        <v>3</v>
      </c>
      <c r="H1114">
        <v>60</v>
      </c>
    </row>
    <row r="1115" spans="1:8">
      <c r="A1115">
        <v>1114</v>
      </c>
      <c r="B1115">
        <v>73</v>
      </c>
      <c r="C1115" t="s">
        <v>194</v>
      </c>
      <c r="D1115" t="s">
        <v>3583</v>
      </c>
      <c r="E1115" t="s">
        <v>1280</v>
      </c>
      <c r="F1115" t="s">
        <v>63</v>
      </c>
      <c r="G1115">
        <v>32</v>
      </c>
      <c r="H1115">
        <v>60</v>
      </c>
    </row>
    <row r="1116" spans="1:8">
      <c r="A1116">
        <v>1115</v>
      </c>
      <c r="B1116">
        <v>73</v>
      </c>
      <c r="C1116" t="s">
        <v>194</v>
      </c>
      <c r="D1116" t="s">
        <v>3583</v>
      </c>
      <c r="E1116" t="s">
        <v>1280</v>
      </c>
      <c r="F1116" t="s">
        <v>46</v>
      </c>
      <c r="G1116">
        <v>19</v>
      </c>
      <c r="H1116">
        <v>60</v>
      </c>
    </row>
    <row r="1117" spans="1:8">
      <c r="A1117">
        <v>1116</v>
      </c>
      <c r="B1117">
        <v>73</v>
      </c>
      <c r="C1117" t="s">
        <v>194</v>
      </c>
      <c r="D1117" t="s">
        <v>3583</v>
      </c>
      <c r="E1117" t="s">
        <v>1281</v>
      </c>
      <c r="F1117" t="s">
        <v>63</v>
      </c>
      <c r="G1117">
        <v>2</v>
      </c>
      <c r="H1117">
        <v>60</v>
      </c>
    </row>
    <row r="1118" spans="1:8">
      <c r="A1118">
        <v>1117</v>
      </c>
      <c r="B1118">
        <v>73</v>
      </c>
      <c r="C1118" t="s">
        <v>194</v>
      </c>
      <c r="D1118" t="s">
        <v>3584</v>
      </c>
      <c r="E1118" t="s">
        <v>3706</v>
      </c>
      <c r="F1118" t="s">
        <v>63</v>
      </c>
      <c r="G1118">
        <v>5</v>
      </c>
      <c r="H1118">
        <v>37</v>
      </c>
    </row>
    <row r="1119" spans="1:8">
      <c r="A1119">
        <v>1118</v>
      </c>
      <c r="B1119">
        <v>73</v>
      </c>
      <c r="C1119" t="s">
        <v>194</v>
      </c>
      <c r="D1119" t="s">
        <v>3584</v>
      </c>
      <c r="E1119" t="s">
        <v>3706</v>
      </c>
      <c r="F1119" t="s">
        <v>46</v>
      </c>
      <c r="G1119">
        <v>1</v>
      </c>
      <c r="H1119">
        <v>37</v>
      </c>
    </row>
    <row r="1120" spans="1:8">
      <c r="A1120">
        <v>1119</v>
      </c>
      <c r="B1120">
        <v>73</v>
      </c>
      <c r="C1120" t="s">
        <v>194</v>
      </c>
      <c r="D1120" t="s">
        <v>3584</v>
      </c>
      <c r="E1120" t="s">
        <v>1280</v>
      </c>
      <c r="F1120" t="s">
        <v>63</v>
      </c>
      <c r="G1120">
        <v>18</v>
      </c>
      <c r="H1120">
        <v>37</v>
      </c>
    </row>
    <row r="1121" spans="1:8">
      <c r="A1121">
        <v>1120</v>
      </c>
      <c r="B1121">
        <v>73</v>
      </c>
      <c r="C1121" t="s">
        <v>194</v>
      </c>
      <c r="D1121" t="s">
        <v>3584</v>
      </c>
      <c r="E1121" t="s">
        <v>1280</v>
      </c>
      <c r="F1121" t="s">
        <v>46</v>
      </c>
      <c r="G1121">
        <v>13</v>
      </c>
      <c r="H1121">
        <v>37</v>
      </c>
    </row>
    <row r="1122" spans="1:8">
      <c r="A1122">
        <v>1121</v>
      </c>
      <c r="B1122">
        <v>73</v>
      </c>
      <c r="C1122" t="s">
        <v>194</v>
      </c>
      <c r="D1122" t="s">
        <v>3585</v>
      </c>
      <c r="E1122" t="s">
        <v>3706</v>
      </c>
      <c r="F1122" t="s">
        <v>63</v>
      </c>
      <c r="G1122">
        <v>528</v>
      </c>
      <c r="H1122">
        <v>5110</v>
      </c>
    </row>
    <row r="1123" spans="1:8">
      <c r="A1123">
        <v>1122</v>
      </c>
      <c r="B1123">
        <v>73</v>
      </c>
      <c r="C1123" t="s">
        <v>194</v>
      </c>
      <c r="D1123" t="s">
        <v>3585</v>
      </c>
      <c r="E1123" t="s">
        <v>3706</v>
      </c>
      <c r="F1123" t="s">
        <v>46</v>
      </c>
      <c r="G1123">
        <v>466</v>
      </c>
      <c r="H1123">
        <v>5110</v>
      </c>
    </row>
    <row r="1124" spans="1:8">
      <c r="A1124">
        <v>1123</v>
      </c>
      <c r="B1124">
        <v>73</v>
      </c>
      <c r="C1124" t="s">
        <v>194</v>
      </c>
      <c r="D1124" t="s">
        <v>3585</v>
      </c>
      <c r="E1124" t="s">
        <v>1280</v>
      </c>
      <c r="F1124" t="s">
        <v>63</v>
      </c>
      <c r="G1124">
        <v>2321</v>
      </c>
      <c r="H1124">
        <v>5110</v>
      </c>
    </row>
    <row r="1125" spans="1:8">
      <c r="A1125">
        <v>1124</v>
      </c>
      <c r="B1125">
        <v>73</v>
      </c>
      <c r="C1125" t="s">
        <v>194</v>
      </c>
      <c r="D1125" t="s">
        <v>3585</v>
      </c>
      <c r="E1125" t="s">
        <v>1280</v>
      </c>
      <c r="F1125" t="s">
        <v>46</v>
      </c>
      <c r="G1125">
        <v>1601</v>
      </c>
      <c r="H1125">
        <v>5110</v>
      </c>
    </row>
    <row r="1126" spans="1:8">
      <c r="A1126">
        <v>1125</v>
      </c>
      <c r="B1126">
        <v>73</v>
      </c>
      <c r="C1126" t="s">
        <v>194</v>
      </c>
      <c r="D1126" t="s">
        <v>3585</v>
      </c>
      <c r="E1126" t="s">
        <v>1281</v>
      </c>
      <c r="F1126" t="s">
        <v>63</v>
      </c>
      <c r="G1126">
        <v>83</v>
      </c>
      <c r="H1126">
        <v>5110</v>
      </c>
    </row>
    <row r="1127" spans="1:8">
      <c r="A1127">
        <v>1126</v>
      </c>
      <c r="B1127">
        <v>73</v>
      </c>
      <c r="C1127" t="s">
        <v>194</v>
      </c>
      <c r="D1127" t="s">
        <v>3585</v>
      </c>
      <c r="E1127" t="s">
        <v>1281</v>
      </c>
      <c r="F1127" t="s">
        <v>46</v>
      </c>
      <c r="G1127">
        <v>79</v>
      </c>
      <c r="H1127">
        <v>5110</v>
      </c>
    </row>
    <row r="1128" spans="1:8">
      <c r="A1128">
        <v>1127</v>
      </c>
      <c r="B1128">
        <v>73</v>
      </c>
      <c r="C1128" t="s">
        <v>194</v>
      </c>
      <c r="D1128" t="s">
        <v>3585</v>
      </c>
      <c r="E1128" t="s">
        <v>45</v>
      </c>
      <c r="F1128" t="s">
        <v>63</v>
      </c>
      <c r="G1128">
        <v>29</v>
      </c>
      <c r="H1128">
        <v>5110</v>
      </c>
    </row>
    <row r="1129" spans="1:8">
      <c r="A1129">
        <v>1128</v>
      </c>
      <c r="B1129">
        <v>73</v>
      </c>
      <c r="C1129" t="s">
        <v>194</v>
      </c>
      <c r="D1129" t="s">
        <v>3585</v>
      </c>
      <c r="E1129" t="s">
        <v>45</v>
      </c>
      <c r="F1129" t="s">
        <v>46</v>
      </c>
      <c r="G1129">
        <v>3</v>
      </c>
      <c r="H1129">
        <v>5110</v>
      </c>
    </row>
    <row r="1130" spans="1:8">
      <c r="A1130">
        <v>1129</v>
      </c>
      <c r="B1130">
        <v>73</v>
      </c>
      <c r="C1130" t="s">
        <v>194</v>
      </c>
      <c r="D1130" t="s">
        <v>3586</v>
      </c>
      <c r="E1130" t="s">
        <v>3706</v>
      </c>
      <c r="F1130" t="s">
        <v>63</v>
      </c>
      <c r="G1130">
        <v>131261</v>
      </c>
      <c r="H1130">
        <v>1165360</v>
      </c>
    </row>
    <row r="1131" spans="1:8">
      <c r="A1131">
        <v>1130</v>
      </c>
      <c r="B1131">
        <v>73</v>
      </c>
      <c r="C1131" t="s">
        <v>194</v>
      </c>
      <c r="D1131" t="s">
        <v>3586</v>
      </c>
      <c r="E1131" t="s">
        <v>3706</v>
      </c>
      <c r="F1131" t="s">
        <v>46</v>
      </c>
      <c r="G1131">
        <v>124703</v>
      </c>
      <c r="H1131">
        <v>1165360</v>
      </c>
    </row>
    <row r="1132" spans="1:8">
      <c r="A1132">
        <v>1131</v>
      </c>
      <c r="B1132">
        <v>73</v>
      </c>
      <c r="C1132" t="s">
        <v>194</v>
      </c>
      <c r="D1132" t="s">
        <v>3586</v>
      </c>
      <c r="E1132" t="s">
        <v>1280</v>
      </c>
      <c r="F1132" t="s">
        <v>63</v>
      </c>
      <c r="G1132">
        <v>414248</v>
      </c>
      <c r="H1132">
        <v>1165360</v>
      </c>
    </row>
    <row r="1133" spans="1:8">
      <c r="A1133">
        <v>1132</v>
      </c>
      <c r="B1133">
        <v>73</v>
      </c>
      <c r="C1133" t="s">
        <v>194</v>
      </c>
      <c r="D1133" t="s">
        <v>3586</v>
      </c>
      <c r="E1133" t="s">
        <v>1280</v>
      </c>
      <c r="F1133" t="s">
        <v>46</v>
      </c>
      <c r="G1133">
        <v>439020</v>
      </c>
      <c r="H1133">
        <v>1165360</v>
      </c>
    </row>
    <row r="1134" spans="1:8">
      <c r="A1134">
        <v>1133</v>
      </c>
      <c r="B1134">
        <v>73</v>
      </c>
      <c r="C1134" t="s">
        <v>194</v>
      </c>
      <c r="D1134" t="s">
        <v>3586</v>
      </c>
      <c r="E1134" t="s">
        <v>1281</v>
      </c>
      <c r="F1134" t="s">
        <v>63</v>
      </c>
      <c r="G1134">
        <v>29360</v>
      </c>
      <c r="H1134">
        <v>1165360</v>
      </c>
    </row>
    <row r="1135" spans="1:8">
      <c r="A1135">
        <v>1134</v>
      </c>
      <c r="B1135">
        <v>73</v>
      </c>
      <c r="C1135" t="s">
        <v>194</v>
      </c>
      <c r="D1135" t="s">
        <v>3586</v>
      </c>
      <c r="E1135" t="s">
        <v>1281</v>
      </c>
      <c r="F1135" t="s">
        <v>46</v>
      </c>
      <c r="G1135">
        <v>24871</v>
      </c>
      <c r="H1135">
        <v>1165360</v>
      </c>
    </row>
    <row r="1136" spans="1:8">
      <c r="A1136">
        <v>1135</v>
      </c>
      <c r="B1136">
        <v>73</v>
      </c>
      <c r="C1136" t="s">
        <v>194</v>
      </c>
      <c r="D1136" t="s">
        <v>3586</v>
      </c>
      <c r="E1136" t="s">
        <v>45</v>
      </c>
      <c r="F1136" t="s">
        <v>63</v>
      </c>
      <c r="G1136">
        <v>1361</v>
      </c>
      <c r="H1136">
        <v>1165360</v>
      </c>
    </row>
    <row r="1137" spans="1:8">
      <c r="A1137">
        <v>1136</v>
      </c>
      <c r="B1137">
        <v>73</v>
      </c>
      <c r="C1137" t="s">
        <v>194</v>
      </c>
      <c r="D1137" t="s">
        <v>3586</v>
      </c>
      <c r="E1137" t="s">
        <v>45</v>
      </c>
      <c r="F1137" t="s">
        <v>46</v>
      </c>
      <c r="G1137">
        <v>536</v>
      </c>
      <c r="H1137">
        <v>1165360</v>
      </c>
    </row>
    <row r="1138" spans="1:8">
      <c r="A1138">
        <v>1137</v>
      </c>
      <c r="B1138">
        <v>73</v>
      </c>
      <c r="C1138" t="s">
        <v>194</v>
      </c>
      <c r="D1138" t="s">
        <v>45</v>
      </c>
      <c r="E1138" t="s">
        <v>3706</v>
      </c>
      <c r="F1138" t="s">
        <v>63</v>
      </c>
      <c r="G1138">
        <v>1079</v>
      </c>
    </row>
    <row r="1139" spans="1:8">
      <c r="A1139">
        <v>1138</v>
      </c>
      <c r="B1139">
        <v>73</v>
      </c>
      <c r="C1139" t="s">
        <v>194</v>
      </c>
      <c r="D1139" t="s">
        <v>45</v>
      </c>
      <c r="E1139" t="s">
        <v>3706</v>
      </c>
      <c r="F1139" t="s">
        <v>46</v>
      </c>
      <c r="G1139">
        <v>898</v>
      </c>
    </row>
    <row r="1140" spans="1:8">
      <c r="A1140">
        <v>1139</v>
      </c>
      <c r="B1140">
        <v>73</v>
      </c>
      <c r="C1140" t="s">
        <v>194</v>
      </c>
      <c r="D1140" t="s">
        <v>45</v>
      </c>
      <c r="E1140" t="s">
        <v>1280</v>
      </c>
      <c r="F1140" t="s">
        <v>63</v>
      </c>
      <c r="G1140">
        <v>644</v>
      </c>
    </row>
    <row r="1141" spans="1:8">
      <c r="A1141">
        <v>1140</v>
      </c>
      <c r="B1141">
        <v>73</v>
      </c>
      <c r="C1141" t="s">
        <v>194</v>
      </c>
      <c r="D1141" t="s">
        <v>45</v>
      </c>
      <c r="E1141" t="s">
        <v>1280</v>
      </c>
      <c r="F1141" t="s">
        <v>46</v>
      </c>
      <c r="G1141">
        <v>603</v>
      </c>
    </row>
    <row r="1142" spans="1:8">
      <c r="A1142">
        <v>1141</v>
      </c>
      <c r="B1142">
        <v>73</v>
      </c>
      <c r="C1142" t="s">
        <v>194</v>
      </c>
      <c r="D1142" t="s">
        <v>45</v>
      </c>
      <c r="E1142" t="s">
        <v>1281</v>
      </c>
      <c r="F1142" t="s">
        <v>63</v>
      </c>
      <c r="G1142">
        <v>28</v>
      </c>
    </row>
    <row r="1143" spans="1:8">
      <c r="A1143">
        <v>1142</v>
      </c>
      <c r="B1143">
        <v>73</v>
      </c>
      <c r="C1143" t="s">
        <v>194</v>
      </c>
      <c r="D1143" t="s">
        <v>45</v>
      </c>
      <c r="E1143" t="s">
        <v>1281</v>
      </c>
      <c r="F1143" t="s">
        <v>46</v>
      </c>
      <c r="G1143">
        <v>24</v>
      </c>
    </row>
    <row r="1144" spans="1:8">
      <c r="A1144">
        <v>1143</v>
      </c>
      <c r="B1144">
        <v>73</v>
      </c>
      <c r="C1144" t="s">
        <v>194</v>
      </c>
      <c r="D1144" t="s">
        <v>45</v>
      </c>
      <c r="E1144" t="s">
        <v>45</v>
      </c>
      <c r="F1144" t="s">
        <v>63</v>
      </c>
      <c r="G1144">
        <v>5074</v>
      </c>
    </row>
    <row r="1145" spans="1:8">
      <c r="A1145">
        <v>1144</v>
      </c>
      <c r="B1145">
        <v>73</v>
      </c>
      <c r="C1145" t="s">
        <v>194</v>
      </c>
      <c r="D1145" t="s">
        <v>45</v>
      </c>
      <c r="E1145" t="s">
        <v>45</v>
      </c>
      <c r="F1145" t="s">
        <v>46</v>
      </c>
      <c r="G1145">
        <v>4416</v>
      </c>
    </row>
    <row r="1146" spans="1:8">
      <c r="A1146">
        <v>1145</v>
      </c>
      <c r="B1146">
        <v>76</v>
      </c>
      <c r="C1146" t="s">
        <v>195</v>
      </c>
      <c r="D1146" t="s">
        <v>1413</v>
      </c>
      <c r="E1146" t="s">
        <v>3706</v>
      </c>
      <c r="F1146" t="s">
        <v>63</v>
      </c>
      <c r="G1146">
        <v>4376</v>
      </c>
      <c r="H1146">
        <v>30844</v>
      </c>
    </row>
    <row r="1147" spans="1:8">
      <c r="A1147">
        <v>1146</v>
      </c>
      <c r="B1147">
        <v>76</v>
      </c>
      <c r="C1147" t="s">
        <v>195</v>
      </c>
      <c r="D1147" t="s">
        <v>1413</v>
      </c>
      <c r="E1147" t="s">
        <v>3706</v>
      </c>
      <c r="F1147" t="s">
        <v>46</v>
      </c>
      <c r="G1147">
        <v>4146</v>
      </c>
      <c r="H1147">
        <v>30844</v>
      </c>
    </row>
    <row r="1148" spans="1:8">
      <c r="A1148">
        <v>1147</v>
      </c>
      <c r="B1148">
        <v>76</v>
      </c>
      <c r="C1148" t="s">
        <v>195</v>
      </c>
      <c r="D1148" t="s">
        <v>1413</v>
      </c>
      <c r="E1148" t="s">
        <v>1280</v>
      </c>
      <c r="F1148" t="s">
        <v>63</v>
      </c>
      <c r="G1148">
        <v>9495</v>
      </c>
      <c r="H1148">
        <v>30844</v>
      </c>
    </row>
    <row r="1149" spans="1:8">
      <c r="A1149">
        <v>1148</v>
      </c>
      <c r="B1149">
        <v>76</v>
      </c>
      <c r="C1149" t="s">
        <v>195</v>
      </c>
      <c r="D1149" t="s">
        <v>1413</v>
      </c>
      <c r="E1149" t="s">
        <v>1280</v>
      </c>
      <c r="F1149" t="s">
        <v>46</v>
      </c>
      <c r="G1149">
        <v>9969</v>
      </c>
      <c r="H1149">
        <v>30844</v>
      </c>
    </row>
    <row r="1150" spans="1:8">
      <c r="A1150">
        <v>1149</v>
      </c>
      <c r="B1150">
        <v>76</v>
      </c>
      <c r="C1150" t="s">
        <v>195</v>
      </c>
      <c r="D1150" t="s">
        <v>1413</v>
      </c>
      <c r="E1150" t="s">
        <v>1281</v>
      </c>
      <c r="F1150" t="s">
        <v>63</v>
      </c>
      <c r="G1150">
        <v>1039</v>
      </c>
      <c r="H1150">
        <v>30844</v>
      </c>
    </row>
    <row r="1151" spans="1:8">
      <c r="A1151">
        <v>1150</v>
      </c>
      <c r="B1151">
        <v>76</v>
      </c>
      <c r="C1151" t="s">
        <v>195</v>
      </c>
      <c r="D1151" t="s">
        <v>1413</v>
      </c>
      <c r="E1151" t="s">
        <v>1281</v>
      </c>
      <c r="F1151" t="s">
        <v>46</v>
      </c>
      <c r="G1151">
        <v>1676</v>
      </c>
      <c r="H1151">
        <v>30844</v>
      </c>
    </row>
    <row r="1152" spans="1:8">
      <c r="A1152">
        <v>1151</v>
      </c>
      <c r="B1152">
        <v>76</v>
      </c>
      <c r="C1152" t="s">
        <v>195</v>
      </c>
      <c r="D1152" t="s">
        <v>1413</v>
      </c>
      <c r="E1152" t="s">
        <v>45</v>
      </c>
      <c r="F1152" t="s">
        <v>63</v>
      </c>
      <c r="G1152">
        <v>90</v>
      </c>
      <c r="H1152">
        <v>30844</v>
      </c>
    </row>
    <row r="1153" spans="1:8">
      <c r="A1153">
        <v>1152</v>
      </c>
      <c r="B1153">
        <v>76</v>
      </c>
      <c r="C1153" t="s">
        <v>195</v>
      </c>
      <c r="D1153" t="s">
        <v>1413</v>
      </c>
      <c r="E1153" t="s">
        <v>45</v>
      </c>
      <c r="F1153" t="s">
        <v>46</v>
      </c>
      <c r="G1153">
        <v>53</v>
      </c>
      <c r="H1153">
        <v>30844</v>
      </c>
    </row>
    <row r="1154" spans="1:8">
      <c r="A1154">
        <v>1153</v>
      </c>
      <c r="B1154">
        <v>76</v>
      </c>
      <c r="C1154" t="s">
        <v>195</v>
      </c>
      <c r="D1154" t="s">
        <v>3582</v>
      </c>
      <c r="E1154" t="s">
        <v>3706</v>
      </c>
      <c r="F1154" t="s">
        <v>63</v>
      </c>
      <c r="G1154">
        <v>6</v>
      </c>
      <c r="H1154">
        <v>136</v>
      </c>
    </row>
    <row r="1155" spans="1:8">
      <c r="A1155">
        <v>1154</v>
      </c>
      <c r="B1155">
        <v>76</v>
      </c>
      <c r="C1155" t="s">
        <v>195</v>
      </c>
      <c r="D1155" t="s">
        <v>3582</v>
      </c>
      <c r="E1155" t="s">
        <v>3706</v>
      </c>
      <c r="F1155" t="s">
        <v>46</v>
      </c>
      <c r="G1155">
        <v>4</v>
      </c>
      <c r="H1155">
        <v>136</v>
      </c>
    </row>
    <row r="1156" spans="1:8">
      <c r="A1156">
        <v>1155</v>
      </c>
      <c r="B1156">
        <v>76</v>
      </c>
      <c r="C1156" t="s">
        <v>195</v>
      </c>
      <c r="D1156" t="s">
        <v>3582</v>
      </c>
      <c r="E1156" t="s">
        <v>1280</v>
      </c>
      <c r="F1156" t="s">
        <v>63</v>
      </c>
      <c r="G1156">
        <v>64</v>
      </c>
      <c r="H1156">
        <v>136</v>
      </c>
    </row>
    <row r="1157" spans="1:8">
      <c r="A1157">
        <v>1156</v>
      </c>
      <c r="B1157">
        <v>76</v>
      </c>
      <c r="C1157" t="s">
        <v>195</v>
      </c>
      <c r="D1157" t="s">
        <v>3582</v>
      </c>
      <c r="E1157" t="s">
        <v>1280</v>
      </c>
      <c r="F1157" t="s">
        <v>46</v>
      </c>
      <c r="G1157">
        <v>61</v>
      </c>
      <c r="H1157">
        <v>136</v>
      </c>
    </row>
    <row r="1158" spans="1:8">
      <c r="A1158">
        <v>1157</v>
      </c>
      <c r="B1158">
        <v>76</v>
      </c>
      <c r="C1158" t="s">
        <v>195</v>
      </c>
      <c r="D1158" t="s">
        <v>3582</v>
      </c>
      <c r="E1158" t="s">
        <v>45</v>
      </c>
      <c r="F1158" t="s">
        <v>46</v>
      </c>
      <c r="G1158">
        <v>1</v>
      </c>
      <c r="H1158">
        <v>136</v>
      </c>
    </row>
    <row r="1159" spans="1:8">
      <c r="A1159">
        <v>1158</v>
      </c>
      <c r="B1159">
        <v>76</v>
      </c>
      <c r="C1159" t="s">
        <v>195</v>
      </c>
      <c r="D1159" t="s">
        <v>3583</v>
      </c>
      <c r="E1159" t="s">
        <v>3706</v>
      </c>
      <c r="F1159" t="s">
        <v>63</v>
      </c>
      <c r="G1159">
        <v>22</v>
      </c>
      <c r="H1159">
        <v>474</v>
      </c>
    </row>
    <row r="1160" spans="1:8">
      <c r="A1160">
        <v>1159</v>
      </c>
      <c r="B1160">
        <v>76</v>
      </c>
      <c r="C1160" t="s">
        <v>195</v>
      </c>
      <c r="D1160" t="s">
        <v>3583</v>
      </c>
      <c r="E1160" t="s">
        <v>3706</v>
      </c>
      <c r="F1160" t="s">
        <v>46</v>
      </c>
      <c r="G1160">
        <v>18</v>
      </c>
      <c r="H1160">
        <v>474</v>
      </c>
    </row>
    <row r="1161" spans="1:8">
      <c r="A1161">
        <v>1160</v>
      </c>
      <c r="B1161">
        <v>76</v>
      </c>
      <c r="C1161" t="s">
        <v>195</v>
      </c>
      <c r="D1161" t="s">
        <v>3583</v>
      </c>
      <c r="E1161" t="s">
        <v>1280</v>
      </c>
      <c r="F1161" t="s">
        <v>63</v>
      </c>
      <c r="G1161">
        <v>245</v>
      </c>
      <c r="H1161">
        <v>474</v>
      </c>
    </row>
    <row r="1162" spans="1:8">
      <c r="A1162">
        <v>1161</v>
      </c>
      <c r="B1162">
        <v>76</v>
      </c>
      <c r="C1162" t="s">
        <v>195</v>
      </c>
      <c r="D1162" t="s">
        <v>3583</v>
      </c>
      <c r="E1162" t="s">
        <v>1280</v>
      </c>
      <c r="F1162" t="s">
        <v>46</v>
      </c>
      <c r="G1162">
        <v>170</v>
      </c>
      <c r="H1162">
        <v>474</v>
      </c>
    </row>
    <row r="1163" spans="1:8">
      <c r="A1163">
        <v>1162</v>
      </c>
      <c r="B1163">
        <v>76</v>
      </c>
      <c r="C1163" t="s">
        <v>195</v>
      </c>
      <c r="D1163" t="s">
        <v>3583</v>
      </c>
      <c r="E1163" t="s">
        <v>1281</v>
      </c>
      <c r="F1163" t="s">
        <v>63</v>
      </c>
      <c r="G1163">
        <v>10</v>
      </c>
      <c r="H1163">
        <v>474</v>
      </c>
    </row>
    <row r="1164" spans="1:8">
      <c r="A1164">
        <v>1163</v>
      </c>
      <c r="B1164">
        <v>76</v>
      </c>
      <c r="C1164" t="s">
        <v>195</v>
      </c>
      <c r="D1164" t="s">
        <v>3583</v>
      </c>
      <c r="E1164" t="s">
        <v>1281</v>
      </c>
      <c r="F1164" t="s">
        <v>46</v>
      </c>
      <c r="G1164">
        <v>6</v>
      </c>
      <c r="H1164">
        <v>474</v>
      </c>
    </row>
    <row r="1165" spans="1:8">
      <c r="A1165">
        <v>1164</v>
      </c>
      <c r="B1165">
        <v>76</v>
      </c>
      <c r="C1165" t="s">
        <v>195</v>
      </c>
      <c r="D1165" t="s">
        <v>3583</v>
      </c>
      <c r="E1165" t="s">
        <v>45</v>
      </c>
      <c r="F1165" t="s">
        <v>63</v>
      </c>
      <c r="G1165">
        <v>1</v>
      </c>
      <c r="H1165">
        <v>474</v>
      </c>
    </row>
    <row r="1166" spans="1:8">
      <c r="A1166">
        <v>1165</v>
      </c>
      <c r="B1166">
        <v>76</v>
      </c>
      <c r="C1166" t="s">
        <v>195</v>
      </c>
      <c r="D1166" t="s">
        <v>3583</v>
      </c>
      <c r="E1166" t="s">
        <v>45</v>
      </c>
      <c r="F1166" t="s">
        <v>46</v>
      </c>
      <c r="G1166">
        <v>2</v>
      </c>
      <c r="H1166">
        <v>474</v>
      </c>
    </row>
    <row r="1167" spans="1:8">
      <c r="A1167">
        <v>1166</v>
      </c>
      <c r="B1167">
        <v>76</v>
      </c>
      <c r="C1167" t="s">
        <v>195</v>
      </c>
      <c r="D1167" t="s">
        <v>3584</v>
      </c>
      <c r="E1167" t="s">
        <v>3706</v>
      </c>
      <c r="F1167" t="s">
        <v>63</v>
      </c>
      <c r="G1167">
        <v>25</v>
      </c>
      <c r="H1167">
        <v>290</v>
      </c>
    </row>
    <row r="1168" spans="1:8">
      <c r="A1168">
        <v>1167</v>
      </c>
      <c r="B1168">
        <v>76</v>
      </c>
      <c r="C1168" t="s">
        <v>195</v>
      </c>
      <c r="D1168" t="s">
        <v>3584</v>
      </c>
      <c r="E1168" t="s">
        <v>3706</v>
      </c>
      <c r="F1168" t="s">
        <v>46</v>
      </c>
      <c r="G1168">
        <v>23</v>
      </c>
      <c r="H1168">
        <v>290</v>
      </c>
    </row>
    <row r="1169" spans="1:8">
      <c r="A1169">
        <v>1168</v>
      </c>
      <c r="B1169">
        <v>76</v>
      </c>
      <c r="C1169" t="s">
        <v>195</v>
      </c>
      <c r="D1169" t="s">
        <v>3584</v>
      </c>
      <c r="E1169" t="s">
        <v>1280</v>
      </c>
      <c r="F1169" t="s">
        <v>63</v>
      </c>
      <c r="G1169">
        <v>125</v>
      </c>
      <c r="H1169">
        <v>290</v>
      </c>
    </row>
    <row r="1170" spans="1:8">
      <c r="A1170">
        <v>1169</v>
      </c>
      <c r="B1170">
        <v>76</v>
      </c>
      <c r="C1170" t="s">
        <v>195</v>
      </c>
      <c r="D1170" t="s">
        <v>3584</v>
      </c>
      <c r="E1170" t="s">
        <v>1280</v>
      </c>
      <c r="F1170" t="s">
        <v>46</v>
      </c>
      <c r="G1170">
        <v>110</v>
      </c>
      <c r="H1170">
        <v>290</v>
      </c>
    </row>
    <row r="1171" spans="1:8">
      <c r="A1171">
        <v>1170</v>
      </c>
      <c r="B1171">
        <v>76</v>
      </c>
      <c r="C1171" t="s">
        <v>195</v>
      </c>
      <c r="D1171" t="s">
        <v>3584</v>
      </c>
      <c r="E1171" t="s">
        <v>1281</v>
      </c>
      <c r="F1171" t="s">
        <v>46</v>
      </c>
      <c r="G1171">
        <v>6</v>
      </c>
      <c r="H1171">
        <v>290</v>
      </c>
    </row>
    <row r="1172" spans="1:8">
      <c r="A1172">
        <v>1171</v>
      </c>
      <c r="B1172">
        <v>76</v>
      </c>
      <c r="C1172" t="s">
        <v>195</v>
      </c>
      <c r="D1172" t="s">
        <v>3584</v>
      </c>
      <c r="E1172" t="s">
        <v>45</v>
      </c>
      <c r="F1172" t="s">
        <v>63</v>
      </c>
      <c r="G1172">
        <v>1</v>
      </c>
      <c r="H1172">
        <v>290</v>
      </c>
    </row>
    <row r="1173" spans="1:8">
      <c r="A1173">
        <v>1172</v>
      </c>
      <c r="B1173">
        <v>76</v>
      </c>
      <c r="C1173" t="s">
        <v>195</v>
      </c>
      <c r="D1173" t="s">
        <v>3585</v>
      </c>
      <c r="E1173" t="s">
        <v>3706</v>
      </c>
      <c r="F1173" t="s">
        <v>63</v>
      </c>
      <c r="G1173">
        <v>78517</v>
      </c>
      <c r="H1173">
        <v>646762</v>
      </c>
    </row>
    <row r="1174" spans="1:8">
      <c r="A1174">
        <v>1173</v>
      </c>
      <c r="B1174">
        <v>76</v>
      </c>
      <c r="C1174" t="s">
        <v>195</v>
      </c>
      <c r="D1174" t="s">
        <v>3585</v>
      </c>
      <c r="E1174" t="s">
        <v>3706</v>
      </c>
      <c r="F1174" t="s">
        <v>46</v>
      </c>
      <c r="G1174">
        <v>76230</v>
      </c>
      <c r="H1174">
        <v>646762</v>
      </c>
    </row>
    <row r="1175" spans="1:8">
      <c r="A1175">
        <v>1174</v>
      </c>
      <c r="B1175">
        <v>76</v>
      </c>
      <c r="C1175" t="s">
        <v>195</v>
      </c>
      <c r="D1175" t="s">
        <v>3585</v>
      </c>
      <c r="E1175" t="s">
        <v>1280</v>
      </c>
      <c r="F1175" t="s">
        <v>63</v>
      </c>
      <c r="G1175">
        <v>213566</v>
      </c>
      <c r="H1175">
        <v>646762</v>
      </c>
    </row>
    <row r="1176" spans="1:8">
      <c r="A1176">
        <v>1175</v>
      </c>
      <c r="B1176">
        <v>76</v>
      </c>
      <c r="C1176" t="s">
        <v>195</v>
      </c>
      <c r="D1176" t="s">
        <v>3585</v>
      </c>
      <c r="E1176" t="s">
        <v>1280</v>
      </c>
      <c r="F1176" t="s">
        <v>46</v>
      </c>
      <c r="G1176">
        <v>253111</v>
      </c>
      <c r="H1176">
        <v>646762</v>
      </c>
    </row>
    <row r="1177" spans="1:8">
      <c r="A1177">
        <v>1176</v>
      </c>
      <c r="B1177">
        <v>76</v>
      </c>
      <c r="C1177" t="s">
        <v>195</v>
      </c>
      <c r="D1177" t="s">
        <v>3585</v>
      </c>
      <c r="E1177" t="s">
        <v>1281</v>
      </c>
      <c r="F1177" t="s">
        <v>63</v>
      </c>
      <c r="G1177">
        <v>10153</v>
      </c>
      <c r="H1177">
        <v>646762</v>
      </c>
    </row>
    <row r="1178" spans="1:8">
      <c r="A1178">
        <v>1177</v>
      </c>
      <c r="B1178">
        <v>76</v>
      </c>
      <c r="C1178" t="s">
        <v>195</v>
      </c>
      <c r="D1178" t="s">
        <v>3585</v>
      </c>
      <c r="E1178" t="s">
        <v>1281</v>
      </c>
      <c r="F1178" t="s">
        <v>46</v>
      </c>
      <c r="G1178">
        <v>14284</v>
      </c>
      <c r="H1178">
        <v>646762</v>
      </c>
    </row>
    <row r="1179" spans="1:8">
      <c r="A1179">
        <v>1178</v>
      </c>
      <c r="B1179">
        <v>76</v>
      </c>
      <c r="C1179" t="s">
        <v>195</v>
      </c>
      <c r="D1179" t="s">
        <v>3585</v>
      </c>
      <c r="E1179" t="s">
        <v>45</v>
      </c>
      <c r="F1179" t="s">
        <v>63</v>
      </c>
      <c r="G1179">
        <v>531</v>
      </c>
      <c r="H1179">
        <v>646762</v>
      </c>
    </row>
    <row r="1180" spans="1:8">
      <c r="A1180">
        <v>1179</v>
      </c>
      <c r="B1180">
        <v>76</v>
      </c>
      <c r="C1180" t="s">
        <v>195</v>
      </c>
      <c r="D1180" t="s">
        <v>3585</v>
      </c>
      <c r="E1180" t="s">
        <v>45</v>
      </c>
      <c r="F1180" t="s">
        <v>46</v>
      </c>
      <c r="G1180">
        <v>370</v>
      </c>
      <c r="H1180">
        <v>646762</v>
      </c>
    </row>
    <row r="1181" spans="1:8">
      <c r="A1181">
        <v>1180</v>
      </c>
      <c r="B1181">
        <v>76</v>
      </c>
      <c r="C1181" t="s">
        <v>195</v>
      </c>
      <c r="D1181" t="s">
        <v>3586</v>
      </c>
      <c r="E1181" t="s">
        <v>3706</v>
      </c>
      <c r="F1181" t="s">
        <v>63</v>
      </c>
      <c r="G1181">
        <v>287894</v>
      </c>
      <c r="H1181">
        <v>3066708</v>
      </c>
    </row>
    <row r="1182" spans="1:8">
      <c r="A1182">
        <v>1181</v>
      </c>
      <c r="B1182">
        <v>76</v>
      </c>
      <c r="C1182" t="s">
        <v>195</v>
      </c>
      <c r="D1182" t="s">
        <v>3586</v>
      </c>
      <c r="E1182" t="s">
        <v>3706</v>
      </c>
      <c r="F1182" t="s">
        <v>46</v>
      </c>
      <c r="G1182">
        <v>274420</v>
      </c>
      <c r="H1182">
        <v>3066708</v>
      </c>
    </row>
    <row r="1183" spans="1:8">
      <c r="A1183">
        <v>1182</v>
      </c>
      <c r="B1183">
        <v>76</v>
      </c>
      <c r="C1183" t="s">
        <v>195</v>
      </c>
      <c r="D1183" t="s">
        <v>3586</v>
      </c>
      <c r="E1183" t="s">
        <v>1280</v>
      </c>
      <c r="F1183" t="s">
        <v>63</v>
      </c>
      <c r="G1183">
        <v>1133036</v>
      </c>
      <c r="H1183">
        <v>3066708</v>
      </c>
    </row>
    <row r="1184" spans="1:8">
      <c r="A1184">
        <v>1183</v>
      </c>
      <c r="B1184">
        <v>76</v>
      </c>
      <c r="C1184" t="s">
        <v>195</v>
      </c>
      <c r="D1184" t="s">
        <v>3586</v>
      </c>
      <c r="E1184" t="s">
        <v>1280</v>
      </c>
      <c r="F1184" t="s">
        <v>46</v>
      </c>
      <c r="G1184">
        <v>1290840</v>
      </c>
      <c r="H1184">
        <v>3066708</v>
      </c>
    </row>
    <row r="1185" spans="1:8">
      <c r="A1185">
        <v>1184</v>
      </c>
      <c r="B1185">
        <v>76</v>
      </c>
      <c r="C1185" t="s">
        <v>195</v>
      </c>
      <c r="D1185" t="s">
        <v>3586</v>
      </c>
      <c r="E1185" t="s">
        <v>1281</v>
      </c>
      <c r="F1185" t="s">
        <v>63</v>
      </c>
      <c r="G1185">
        <v>35886</v>
      </c>
      <c r="H1185">
        <v>3066708</v>
      </c>
    </row>
    <row r="1186" spans="1:8">
      <c r="A1186">
        <v>1185</v>
      </c>
      <c r="B1186">
        <v>76</v>
      </c>
      <c r="C1186" t="s">
        <v>195</v>
      </c>
      <c r="D1186" t="s">
        <v>3586</v>
      </c>
      <c r="E1186" t="s">
        <v>1281</v>
      </c>
      <c r="F1186" t="s">
        <v>46</v>
      </c>
      <c r="G1186">
        <v>41116</v>
      </c>
      <c r="H1186">
        <v>3066708</v>
      </c>
    </row>
    <row r="1187" spans="1:8">
      <c r="A1187">
        <v>1186</v>
      </c>
      <c r="B1187">
        <v>76</v>
      </c>
      <c r="C1187" t="s">
        <v>195</v>
      </c>
      <c r="D1187" t="s">
        <v>3586</v>
      </c>
      <c r="E1187" t="s">
        <v>45</v>
      </c>
      <c r="F1187" t="s">
        <v>63</v>
      </c>
      <c r="G1187">
        <v>2367</v>
      </c>
      <c r="H1187">
        <v>3066708</v>
      </c>
    </row>
    <row r="1188" spans="1:8">
      <c r="A1188">
        <v>1187</v>
      </c>
      <c r="B1188">
        <v>76</v>
      </c>
      <c r="C1188" t="s">
        <v>195</v>
      </c>
      <c r="D1188" t="s">
        <v>3586</v>
      </c>
      <c r="E1188" t="s">
        <v>45</v>
      </c>
      <c r="F1188" t="s">
        <v>46</v>
      </c>
      <c r="G1188">
        <v>1149</v>
      </c>
      <c r="H1188">
        <v>3066708</v>
      </c>
    </row>
    <row r="1189" spans="1:8">
      <c r="A1189">
        <v>1188</v>
      </c>
      <c r="B1189">
        <v>76</v>
      </c>
      <c r="C1189" t="s">
        <v>195</v>
      </c>
      <c r="D1189" t="s">
        <v>45</v>
      </c>
      <c r="E1189" t="s">
        <v>3706</v>
      </c>
      <c r="F1189" t="s">
        <v>63</v>
      </c>
      <c r="G1189">
        <v>3397</v>
      </c>
    </row>
    <row r="1190" spans="1:8">
      <c r="A1190">
        <v>1189</v>
      </c>
      <c r="B1190">
        <v>76</v>
      </c>
      <c r="C1190" t="s">
        <v>195</v>
      </c>
      <c r="D1190" t="s">
        <v>45</v>
      </c>
      <c r="E1190" t="s">
        <v>3706</v>
      </c>
      <c r="F1190" t="s">
        <v>46</v>
      </c>
      <c r="G1190">
        <v>3229</v>
      </c>
    </row>
    <row r="1191" spans="1:8">
      <c r="A1191">
        <v>1190</v>
      </c>
      <c r="B1191">
        <v>76</v>
      </c>
      <c r="C1191" t="s">
        <v>195</v>
      </c>
      <c r="D1191" t="s">
        <v>45</v>
      </c>
      <c r="E1191" t="s">
        <v>1280</v>
      </c>
      <c r="F1191" t="s">
        <v>63</v>
      </c>
      <c r="G1191">
        <v>3199</v>
      </c>
    </row>
    <row r="1192" spans="1:8">
      <c r="A1192">
        <v>1191</v>
      </c>
      <c r="B1192">
        <v>76</v>
      </c>
      <c r="C1192" t="s">
        <v>195</v>
      </c>
      <c r="D1192" t="s">
        <v>45</v>
      </c>
      <c r="E1192" t="s">
        <v>1280</v>
      </c>
      <c r="F1192" t="s">
        <v>46</v>
      </c>
      <c r="G1192">
        <v>3354</v>
      </c>
    </row>
    <row r="1193" spans="1:8">
      <c r="A1193">
        <v>1192</v>
      </c>
      <c r="B1193">
        <v>76</v>
      </c>
      <c r="C1193" t="s">
        <v>195</v>
      </c>
      <c r="D1193" t="s">
        <v>45</v>
      </c>
      <c r="E1193" t="s">
        <v>1281</v>
      </c>
      <c r="F1193" t="s">
        <v>63</v>
      </c>
      <c r="G1193">
        <v>221</v>
      </c>
    </row>
    <row r="1194" spans="1:8">
      <c r="A1194">
        <v>1193</v>
      </c>
      <c r="B1194">
        <v>76</v>
      </c>
      <c r="C1194" t="s">
        <v>195</v>
      </c>
      <c r="D1194" t="s">
        <v>45</v>
      </c>
      <c r="E1194" t="s">
        <v>1281</v>
      </c>
      <c r="F1194" t="s">
        <v>46</v>
      </c>
      <c r="G1194">
        <v>256</v>
      </c>
    </row>
    <row r="1195" spans="1:8">
      <c r="A1195">
        <v>1194</v>
      </c>
      <c r="B1195">
        <v>76</v>
      </c>
      <c r="C1195" t="s">
        <v>195</v>
      </c>
      <c r="D1195" t="s">
        <v>45</v>
      </c>
      <c r="E1195" t="s">
        <v>45</v>
      </c>
      <c r="F1195" t="s">
        <v>63</v>
      </c>
      <c r="G1195">
        <v>16348</v>
      </c>
    </row>
    <row r="1196" spans="1:8">
      <c r="A1196">
        <v>1195</v>
      </c>
      <c r="B1196">
        <v>76</v>
      </c>
      <c r="C1196" t="s">
        <v>195</v>
      </c>
      <c r="D1196" t="s">
        <v>45</v>
      </c>
      <c r="E1196" t="s">
        <v>45</v>
      </c>
      <c r="F1196" t="s">
        <v>46</v>
      </c>
      <c r="G1196">
        <v>14656</v>
      </c>
    </row>
    <row r="1197" spans="1:8">
      <c r="A1197">
        <v>1196</v>
      </c>
      <c r="B1197">
        <v>81</v>
      </c>
      <c r="C1197" t="s">
        <v>196</v>
      </c>
      <c r="D1197" t="s">
        <v>1413</v>
      </c>
      <c r="E1197" t="s">
        <v>3706</v>
      </c>
      <c r="F1197" t="s">
        <v>63</v>
      </c>
      <c r="G1197">
        <v>1601</v>
      </c>
      <c r="H1197">
        <v>6573</v>
      </c>
    </row>
    <row r="1198" spans="1:8">
      <c r="A1198">
        <v>1197</v>
      </c>
      <c r="B1198">
        <v>81</v>
      </c>
      <c r="C1198" t="s">
        <v>196</v>
      </c>
      <c r="D1198" t="s">
        <v>1413</v>
      </c>
      <c r="E1198" t="s">
        <v>3706</v>
      </c>
      <c r="F1198" t="s">
        <v>46</v>
      </c>
      <c r="G1198">
        <v>1604</v>
      </c>
      <c r="H1198">
        <v>6573</v>
      </c>
    </row>
    <row r="1199" spans="1:8">
      <c r="A1199">
        <v>1198</v>
      </c>
      <c r="B1199">
        <v>81</v>
      </c>
      <c r="C1199" t="s">
        <v>196</v>
      </c>
      <c r="D1199" t="s">
        <v>1413</v>
      </c>
      <c r="E1199" t="s">
        <v>1280</v>
      </c>
      <c r="F1199" t="s">
        <v>63</v>
      </c>
      <c r="G1199">
        <v>1245</v>
      </c>
      <c r="H1199">
        <v>6573</v>
      </c>
    </row>
    <row r="1200" spans="1:8">
      <c r="A1200">
        <v>1199</v>
      </c>
      <c r="B1200">
        <v>81</v>
      </c>
      <c r="C1200" t="s">
        <v>196</v>
      </c>
      <c r="D1200" t="s">
        <v>1413</v>
      </c>
      <c r="E1200" t="s">
        <v>1280</v>
      </c>
      <c r="F1200" t="s">
        <v>46</v>
      </c>
      <c r="G1200">
        <v>1083</v>
      </c>
      <c r="H1200">
        <v>6573</v>
      </c>
    </row>
    <row r="1201" spans="1:8">
      <c r="A1201">
        <v>1200</v>
      </c>
      <c r="B1201">
        <v>81</v>
      </c>
      <c r="C1201" t="s">
        <v>196</v>
      </c>
      <c r="D1201" t="s">
        <v>1413</v>
      </c>
      <c r="E1201" t="s">
        <v>1281</v>
      </c>
      <c r="F1201" t="s">
        <v>63</v>
      </c>
      <c r="G1201">
        <v>437</v>
      </c>
      <c r="H1201">
        <v>6573</v>
      </c>
    </row>
    <row r="1202" spans="1:8">
      <c r="A1202">
        <v>1201</v>
      </c>
      <c r="B1202">
        <v>81</v>
      </c>
      <c r="C1202" t="s">
        <v>196</v>
      </c>
      <c r="D1202" t="s">
        <v>1413</v>
      </c>
      <c r="E1202" t="s">
        <v>1281</v>
      </c>
      <c r="F1202" t="s">
        <v>46</v>
      </c>
      <c r="G1202">
        <v>573</v>
      </c>
      <c r="H1202">
        <v>6573</v>
      </c>
    </row>
    <row r="1203" spans="1:8">
      <c r="A1203">
        <v>1202</v>
      </c>
      <c r="B1203">
        <v>81</v>
      </c>
      <c r="C1203" t="s">
        <v>196</v>
      </c>
      <c r="D1203" t="s">
        <v>1413</v>
      </c>
      <c r="E1203" t="s">
        <v>45</v>
      </c>
      <c r="F1203" t="s">
        <v>63</v>
      </c>
      <c r="G1203">
        <v>14</v>
      </c>
      <c r="H1203">
        <v>6573</v>
      </c>
    </row>
    <row r="1204" spans="1:8">
      <c r="A1204">
        <v>1203</v>
      </c>
      <c r="B1204">
        <v>81</v>
      </c>
      <c r="C1204" t="s">
        <v>196</v>
      </c>
      <c r="D1204" t="s">
        <v>1413</v>
      </c>
      <c r="E1204" t="s">
        <v>45</v>
      </c>
      <c r="F1204" t="s">
        <v>46</v>
      </c>
      <c r="G1204">
        <v>16</v>
      </c>
      <c r="H1204">
        <v>6573</v>
      </c>
    </row>
    <row r="1205" spans="1:8">
      <c r="A1205">
        <v>1204</v>
      </c>
      <c r="B1205">
        <v>81</v>
      </c>
      <c r="C1205" t="s">
        <v>196</v>
      </c>
      <c r="D1205" t="s">
        <v>3582</v>
      </c>
      <c r="E1205" t="s">
        <v>1280</v>
      </c>
      <c r="F1205" t="s">
        <v>63</v>
      </c>
      <c r="G1205">
        <v>3</v>
      </c>
      <c r="H1205">
        <v>4</v>
      </c>
    </row>
    <row r="1206" spans="1:8">
      <c r="A1206">
        <v>1205</v>
      </c>
      <c r="B1206">
        <v>81</v>
      </c>
      <c r="C1206" t="s">
        <v>196</v>
      </c>
      <c r="D1206" t="s">
        <v>3582</v>
      </c>
      <c r="E1206" t="s">
        <v>1281</v>
      </c>
      <c r="F1206" t="s">
        <v>63</v>
      </c>
      <c r="G1206">
        <v>1</v>
      </c>
      <c r="H1206">
        <v>4</v>
      </c>
    </row>
    <row r="1207" spans="1:8">
      <c r="A1207">
        <v>1206</v>
      </c>
      <c r="B1207">
        <v>81</v>
      </c>
      <c r="C1207" t="s">
        <v>196</v>
      </c>
      <c r="D1207" t="s">
        <v>3583</v>
      </c>
      <c r="E1207" t="s">
        <v>3706</v>
      </c>
      <c r="F1207" t="s">
        <v>63</v>
      </c>
      <c r="G1207">
        <v>2</v>
      </c>
      <c r="H1207">
        <v>51</v>
      </c>
    </row>
    <row r="1208" spans="1:8">
      <c r="A1208">
        <v>1207</v>
      </c>
      <c r="B1208">
        <v>81</v>
      </c>
      <c r="C1208" t="s">
        <v>196</v>
      </c>
      <c r="D1208" t="s">
        <v>3583</v>
      </c>
      <c r="E1208" t="s">
        <v>3706</v>
      </c>
      <c r="F1208" t="s">
        <v>46</v>
      </c>
      <c r="G1208">
        <v>8</v>
      </c>
      <c r="H1208">
        <v>51</v>
      </c>
    </row>
    <row r="1209" spans="1:8">
      <c r="A1209">
        <v>1208</v>
      </c>
      <c r="B1209">
        <v>81</v>
      </c>
      <c r="C1209" t="s">
        <v>196</v>
      </c>
      <c r="D1209" t="s">
        <v>3583</v>
      </c>
      <c r="E1209" t="s">
        <v>1280</v>
      </c>
      <c r="F1209" t="s">
        <v>63</v>
      </c>
      <c r="G1209">
        <v>26</v>
      </c>
      <c r="H1209">
        <v>51</v>
      </c>
    </row>
    <row r="1210" spans="1:8">
      <c r="A1210">
        <v>1209</v>
      </c>
      <c r="B1210">
        <v>81</v>
      </c>
      <c r="C1210" t="s">
        <v>196</v>
      </c>
      <c r="D1210" t="s">
        <v>3583</v>
      </c>
      <c r="E1210" t="s">
        <v>1280</v>
      </c>
      <c r="F1210" t="s">
        <v>46</v>
      </c>
      <c r="G1210">
        <v>14</v>
      </c>
      <c r="H1210">
        <v>51</v>
      </c>
    </row>
    <row r="1211" spans="1:8">
      <c r="A1211">
        <v>1210</v>
      </c>
      <c r="B1211">
        <v>81</v>
      </c>
      <c r="C1211" t="s">
        <v>196</v>
      </c>
      <c r="D1211" t="s">
        <v>3583</v>
      </c>
      <c r="E1211" t="s">
        <v>1281</v>
      </c>
      <c r="F1211" t="s">
        <v>63</v>
      </c>
      <c r="G1211">
        <v>1</v>
      </c>
      <c r="H1211">
        <v>51</v>
      </c>
    </row>
    <row r="1212" spans="1:8">
      <c r="A1212">
        <v>1211</v>
      </c>
      <c r="B1212">
        <v>81</v>
      </c>
      <c r="C1212" t="s">
        <v>196</v>
      </c>
      <c r="D1212" t="s">
        <v>3584</v>
      </c>
      <c r="E1212" t="s">
        <v>3706</v>
      </c>
      <c r="F1212" t="s">
        <v>46</v>
      </c>
      <c r="G1212">
        <v>1</v>
      </c>
      <c r="H1212">
        <v>13</v>
      </c>
    </row>
    <row r="1213" spans="1:8">
      <c r="A1213">
        <v>1212</v>
      </c>
      <c r="B1213">
        <v>81</v>
      </c>
      <c r="C1213" t="s">
        <v>196</v>
      </c>
      <c r="D1213" t="s">
        <v>3584</v>
      </c>
      <c r="E1213" t="s">
        <v>1280</v>
      </c>
      <c r="F1213" t="s">
        <v>63</v>
      </c>
      <c r="G1213">
        <v>8</v>
      </c>
      <c r="H1213">
        <v>13</v>
      </c>
    </row>
    <row r="1214" spans="1:8">
      <c r="A1214">
        <v>1213</v>
      </c>
      <c r="B1214">
        <v>81</v>
      </c>
      <c r="C1214" t="s">
        <v>196</v>
      </c>
      <c r="D1214" t="s">
        <v>3584</v>
      </c>
      <c r="E1214" t="s">
        <v>1280</v>
      </c>
      <c r="F1214" t="s">
        <v>46</v>
      </c>
      <c r="G1214">
        <v>3</v>
      </c>
      <c r="H1214">
        <v>13</v>
      </c>
    </row>
    <row r="1215" spans="1:8">
      <c r="A1215">
        <v>1214</v>
      </c>
      <c r="B1215">
        <v>81</v>
      </c>
      <c r="C1215" t="s">
        <v>196</v>
      </c>
      <c r="D1215" t="s">
        <v>3584</v>
      </c>
      <c r="E1215" t="s">
        <v>1281</v>
      </c>
      <c r="F1215" t="s">
        <v>63</v>
      </c>
      <c r="G1215">
        <v>1</v>
      </c>
      <c r="H1215">
        <v>13</v>
      </c>
    </row>
    <row r="1216" spans="1:8">
      <c r="A1216">
        <v>1215</v>
      </c>
      <c r="B1216">
        <v>81</v>
      </c>
      <c r="C1216" t="s">
        <v>196</v>
      </c>
      <c r="D1216" t="s">
        <v>3585</v>
      </c>
      <c r="E1216" t="s">
        <v>3706</v>
      </c>
      <c r="F1216" t="s">
        <v>63</v>
      </c>
      <c r="G1216">
        <v>1463</v>
      </c>
      <c r="H1216">
        <v>9994</v>
      </c>
    </row>
    <row r="1217" spans="1:8">
      <c r="A1217">
        <v>1216</v>
      </c>
      <c r="B1217">
        <v>81</v>
      </c>
      <c r="C1217" t="s">
        <v>196</v>
      </c>
      <c r="D1217" t="s">
        <v>3585</v>
      </c>
      <c r="E1217" t="s">
        <v>3706</v>
      </c>
      <c r="F1217" t="s">
        <v>46</v>
      </c>
      <c r="G1217">
        <v>1460</v>
      </c>
      <c r="H1217">
        <v>9994</v>
      </c>
    </row>
    <row r="1218" spans="1:8">
      <c r="A1218">
        <v>1217</v>
      </c>
      <c r="B1218">
        <v>81</v>
      </c>
      <c r="C1218" t="s">
        <v>196</v>
      </c>
      <c r="D1218" t="s">
        <v>3585</v>
      </c>
      <c r="E1218" t="s">
        <v>1280</v>
      </c>
      <c r="F1218" t="s">
        <v>63</v>
      </c>
      <c r="G1218">
        <v>3239</v>
      </c>
      <c r="H1218">
        <v>9994</v>
      </c>
    </row>
    <row r="1219" spans="1:8">
      <c r="A1219">
        <v>1218</v>
      </c>
      <c r="B1219">
        <v>81</v>
      </c>
      <c r="C1219" t="s">
        <v>196</v>
      </c>
      <c r="D1219" t="s">
        <v>3585</v>
      </c>
      <c r="E1219" t="s">
        <v>1280</v>
      </c>
      <c r="F1219" t="s">
        <v>46</v>
      </c>
      <c r="G1219">
        <v>3358</v>
      </c>
      <c r="H1219">
        <v>9994</v>
      </c>
    </row>
    <row r="1220" spans="1:8">
      <c r="A1220">
        <v>1219</v>
      </c>
      <c r="B1220">
        <v>81</v>
      </c>
      <c r="C1220" t="s">
        <v>196</v>
      </c>
      <c r="D1220" t="s">
        <v>3585</v>
      </c>
      <c r="E1220" t="s">
        <v>1281</v>
      </c>
      <c r="F1220" t="s">
        <v>63</v>
      </c>
      <c r="G1220">
        <v>277</v>
      </c>
      <c r="H1220">
        <v>9994</v>
      </c>
    </row>
    <row r="1221" spans="1:8">
      <c r="A1221">
        <v>1220</v>
      </c>
      <c r="B1221">
        <v>81</v>
      </c>
      <c r="C1221" t="s">
        <v>196</v>
      </c>
      <c r="D1221" t="s">
        <v>3585</v>
      </c>
      <c r="E1221" t="s">
        <v>1281</v>
      </c>
      <c r="F1221" t="s">
        <v>46</v>
      </c>
      <c r="G1221">
        <v>182</v>
      </c>
      <c r="H1221">
        <v>9994</v>
      </c>
    </row>
    <row r="1222" spans="1:8">
      <c r="A1222">
        <v>1221</v>
      </c>
      <c r="B1222">
        <v>81</v>
      </c>
      <c r="C1222" t="s">
        <v>196</v>
      </c>
      <c r="D1222" t="s">
        <v>3585</v>
      </c>
      <c r="E1222" t="s">
        <v>45</v>
      </c>
      <c r="F1222" t="s">
        <v>63</v>
      </c>
      <c r="G1222">
        <v>10</v>
      </c>
      <c r="H1222">
        <v>9994</v>
      </c>
    </row>
    <row r="1223" spans="1:8">
      <c r="A1223">
        <v>1222</v>
      </c>
      <c r="B1223">
        <v>81</v>
      </c>
      <c r="C1223" t="s">
        <v>196</v>
      </c>
      <c r="D1223" t="s">
        <v>3585</v>
      </c>
      <c r="E1223" t="s">
        <v>45</v>
      </c>
      <c r="F1223" t="s">
        <v>46</v>
      </c>
      <c r="G1223">
        <v>5</v>
      </c>
      <c r="H1223">
        <v>9994</v>
      </c>
    </row>
    <row r="1224" spans="1:8">
      <c r="A1224">
        <v>1223</v>
      </c>
      <c r="B1224">
        <v>81</v>
      </c>
      <c r="C1224" t="s">
        <v>196</v>
      </c>
      <c r="D1224" t="s">
        <v>3586</v>
      </c>
      <c r="E1224" t="s">
        <v>3706</v>
      </c>
      <c r="F1224" t="s">
        <v>63</v>
      </c>
      <c r="G1224">
        <v>31352</v>
      </c>
      <c r="H1224">
        <v>219640</v>
      </c>
    </row>
    <row r="1225" spans="1:8">
      <c r="A1225">
        <v>1224</v>
      </c>
      <c r="B1225">
        <v>81</v>
      </c>
      <c r="C1225" t="s">
        <v>196</v>
      </c>
      <c r="D1225" t="s">
        <v>3586</v>
      </c>
      <c r="E1225" t="s">
        <v>3706</v>
      </c>
      <c r="F1225" t="s">
        <v>46</v>
      </c>
      <c r="G1225">
        <v>29796</v>
      </c>
      <c r="H1225">
        <v>219640</v>
      </c>
    </row>
    <row r="1226" spans="1:8">
      <c r="A1226">
        <v>1225</v>
      </c>
      <c r="B1226">
        <v>81</v>
      </c>
      <c r="C1226" t="s">
        <v>196</v>
      </c>
      <c r="D1226" t="s">
        <v>3586</v>
      </c>
      <c r="E1226" t="s">
        <v>1280</v>
      </c>
      <c r="F1226" t="s">
        <v>63</v>
      </c>
      <c r="G1226">
        <v>73809</v>
      </c>
      <c r="H1226">
        <v>219640</v>
      </c>
    </row>
    <row r="1227" spans="1:8">
      <c r="A1227">
        <v>1226</v>
      </c>
      <c r="B1227">
        <v>81</v>
      </c>
      <c r="C1227" t="s">
        <v>196</v>
      </c>
      <c r="D1227" t="s">
        <v>3586</v>
      </c>
      <c r="E1227" t="s">
        <v>1280</v>
      </c>
      <c r="F1227" t="s">
        <v>46</v>
      </c>
      <c r="G1227">
        <v>74695</v>
      </c>
      <c r="H1227">
        <v>219640</v>
      </c>
    </row>
    <row r="1228" spans="1:8">
      <c r="A1228">
        <v>1227</v>
      </c>
      <c r="B1228">
        <v>81</v>
      </c>
      <c r="C1228" t="s">
        <v>196</v>
      </c>
      <c r="D1228" t="s">
        <v>3586</v>
      </c>
      <c r="E1228" t="s">
        <v>1281</v>
      </c>
      <c r="F1228" t="s">
        <v>63</v>
      </c>
      <c r="G1228">
        <v>5160</v>
      </c>
      <c r="H1228">
        <v>219640</v>
      </c>
    </row>
    <row r="1229" spans="1:8">
      <c r="A1229">
        <v>1228</v>
      </c>
      <c r="B1229">
        <v>81</v>
      </c>
      <c r="C1229" t="s">
        <v>196</v>
      </c>
      <c r="D1229" t="s">
        <v>3586</v>
      </c>
      <c r="E1229" t="s">
        <v>1281</v>
      </c>
      <c r="F1229" t="s">
        <v>46</v>
      </c>
      <c r="G1229">
        <v>4606</v>
      </c>
      <c r="H1229">
        <v>219640</v>
      </c>
    </row>
    <row r="1230" spans="1:8">
      <c r="A1230">
        <v>1229</v>
      </c>
      <c r="B1230">
        <v>81</v>
      </c>
      <c r="C1230" t="s">
        <v>196</v>
      </c>
      <c r="D1230" t="s">
        <v>3586</v>
      </c>
      <c r="E1230" t="s">
        <v>45</v>
      </c>
      <c r="F1230" t="s">
        <v>63</v>
      </c>
      <c r="G1230">
        <v>143</v>
      </c>
      <c r="H1230">
        <v>219640</v>
      </c>
    </row>
    <row r="1231" spans="1:8">
      <c r="A1231">
        <v>1230</v>
      </c>
      <c r="B1231">
        <v>81</v>
      </c>
      <c r="C1231" t="s">
        <v>196</v>
      </c>
      <c r="D1231" t="s">
        <v>3586</v>
      </c>
      <c r="E1231" t="s">
        <v>45</v>
      </c>
      <c r="F1231" t="s">
        <v>46</v>
      </c>
      <c r="G1231">
        <v>79</v>
      </c>
      <c r="H1231">
        <v>219640</v>
      </c>
    </row>
    <row r="1232" spans="1:8">
      <c r="A1232">
        <v>1231</v>
      </c>
      <c r="B1232">
        <v>81</v>
      </c>
      <c r="C1232" t="s">
        <v>196</v>
      </c>
      <c r="D1232" t="s">
        <v>45</v>
      </c>
      <c r="E1232" t="s">
        <v>3706</v>
      </c>
      <c r="F1232" t="s">
        <v>63</v>
      </c>
      <c r="G1232">
        <v>186</v>
      </c>
    </row>
    <row r="1233" spans="1:8">
      <c r="A1233">
        <v>1232</v>
      </c>
      <c r="B1233">
        <v>81</v>
      </c>
      <c r="C1233" t="s">
        <v>196</v>
      </c>
      <c r="D1233" t="s">
        <v>45</v>
      </c>
      <c r="E1233" t="s">
        <v>3706</v>
      </c>
      <c r="F1233" t="s">
        <v>46</v>
      </c>
      <c r="G1233">
        <v>181</v>
      </c>
    </row>
    <row r="1234" spans="1:8">
      <c r="A1234">
        <v>1233</v>
      </c>
      <c r="B1234">
        <v>81</v>
      </c>
      <c r="C1234" t="s">
        <v>196</v>
      </c>
      <c r="D1234" t="s">
        <v>45</v>
      </c>
      <c r="E1234" t="s">
        <v>1280</v>
      </c>
      <c r="F1234" t="s">
        <v>63</v>
      </c>
      <c r="G1234">
        <v>50</v>
      </c>
    </row>
    <row r="1235" spans="1:8">
      <c r="A1235">
        <v>1234</v>
      </c>
      <c r="B1235">
        <v>81</v>
      </c>
      <c r="C1235" t="s">
        <v>196</v>
      </c>
      <c r="D1235" t="s">
        <v>45</v>
      </c>
      <c r="E1235" t="s">
        <v>1280</v>
      </c>
      <c r="F1235" t="s">
        <v>46</v>
      </c>
      <c r="G1235">
        <v>54</v>
      </c>
    </row>
    <row r="1236" spans="1:8">
      <c r="A1236">
        <v>1235</v>
      </c>
      <c r="B1236">
        <v>81</v>
      </c>
      <c r="C1236" t="s">
        <v>196</v>
      </c>
      <c r="D1236" t="s">
        <v>45</v>
      </c>
      <c r="E1236" t="s">
        <v>1281</v>
      </c>
      <c r="F1236" t="s">
        <v>63</v>
      </c>
      <c r="G1236">
        <v>3</v>
      </c>
    </row>
    <row r="1237" spans="1:8">
      <c r="A1237">
        <v>1236</v>
      </c>
      <c r="B1237">
        <v>81</v>
      </c>
      <c r="C1237" t="s">
        <v>196</v>
      </c>
      <c r="D1237" t="s">
        <v>45</v>
      </c>
      <c r="E1237" t="s">
        <v>1281</v>
      </c>
      <c r="F1237" t="s">
        <v>46</v>
      </c>
      <c r="G1237">
        <v>3</v>
      </c>
    </row>
    <row r="1238" spans="1:8">
      <c r="A1238">
        <v>1237</v>
      </c>
      <c r="B1238">
        <v>81</v>
      </c>
      <c r="C1238" t="s">
        <v>196</v>
      </c>
      <c r="D1238" t="s">
        <v>45</v>
      </c>
      <c r="E1238" t="s">
        <v>45</v>
      </c>
      <c r="F1238" t="s">
        <v>63</v>
      </c>
      <c r="G1238">
        <v>2029</v>
      </c>
    </row>
    <row r="1239" spans="1:8">
      <c r="A1239">
        <v>1238</v>
      </c>
      <c r="B1239">
        <v>81</v>
      </c>
      <c r="C1239" t="s">
        <v>196</v>
      </c>
      <c r="D1239" t="s">
        <v>45</v>
      </c>
      <c r="E1239" t="s">
        <v>45</v>
      </c>
      <c r="F1239" t="s">
        <v>46</v>
      </c>
      <c r="G1239">
        <v>722</v>
      </c>
    </row>
    <row r="1240" spans="1:8">
      <c r="A1240">
        <v>1239</v>
      </c>
      <c r="B1240">
        <v>85</v>
      </c>
      <c r="C1240" t="s">
        <v>197</v>
      </c>
      <c r="D1240" t="s">
        <v>1413</v>
      </c>
      <c r="E1240" t="s">
        <v>3706</v>
      </c>
      <c r="F1240" t="s">
        <v>63</v>
      </c>
      <c r="G1240">
        <v>1422</v>
      </c>
      <c r="H1240">
        <v>6893</v>
      </c>
    </row>
    <row r="1241" spans="1:8">
      <c r="A1241">
        <v>1240</v>
      </c>
      <c r="B1241">
        <v>85</v>
      </c>
      <c r="C1241" t="s">
        <v>197</v>
      </c>
      <c r="D1241" t="s">
        <v>1413</v>
      </c>
      <c r="E1241" t="s">
        <v>3706</v>
      </c>
      <c r="F1241" t="s">
        <v>46</v>
      </c>
      <c r="G1241">
        <v>1335</v>
      </c>
      <c r="H1241">
        <v>6893</v>
      </c>
    </row>
    <row r="1242" spans="1:8">
      <c r="A1242">
        <v>1241</v>
      </c>
      <c r="B1242">
        <v>85</v>
      </c>
      <c r="C1242" t="s">
        <v>197</v>
      </c>
      <c r="D1242" t="s">
        <v>1413</v>
      </c>
      <c r="E1242" t="s">
        <v>1280</v>
      </c>
      <c r="F1242" t="s">
        <v>63</v>
      </c>
      <c r="G1242">
        <v>1887</v>
      </c>
      <c r="H1242">
        <v>6893</v>
      </c>
    </row>
    <row r="1243" spans="1:8">
      <c r="A1243">
        <v>1242</v>
      </c>
      <c r="B1243">
        <v>85</v>
      </c>
      <c r="C1243" t="s">
        <v>197</v>
      </c>
      <c r="D1243" t="s">
        <v>1413</v>
      </c>
      <c r="E1243" t="s">
        <v>1280</v>
      </c>
      <c r="F1243" t="s">
        <v>46</v>
      </c>
      <c r="G1243">
        <v>1697</v>
      </c>
      <c r="H1243">
        <v>6893</v>
      </c>
    </row>
    <row r="1244" spans="1:8">
      <c r="A1244">
        <v>1243</v>
      </c>
      <c r="B1244">
        <v>85</v>
      </c>
      <c r="C1244" t="s">
        <v>197</v>
      </c>
      <c r="D1244" t="s">
        <v>1413</v>
      </c>
      <c r="E1244" t="s">
        <v>1281</v>
      </c>
      <c r="F1244" t="s">
        <v>63</v>
      </c>
      <c r="G1244">
        <v>199</v>
      </c>
      <c r="H1244">
        <v>6893</v>
      </c>
    </row>
    <row r="1245" spans="1:8">
      <c r="A1245">
        <v>1244</v>
      </c>
      <c r="B1245">
        <v>85</v>
      </c>
      <c r="C1245" t="s">
        <v>197</v>
      </c>
      <c r="D1245" t="s">
        <v>1413</v>
      </c>
      <c r="E1245" t="s">
        <v>1281</v>
      </c>
      <c r="F1245" t="s">
        <v>46</v>
      </c>
      <c r="G1245">
        <v>328</v>
      </c>
      <c r="H1245">
        <v>6893</v>
      </c>
    </row>
    <row r="1246" spans="1:8">
      <c r="A1246">
        <v>1245</v>
      </c>
      <c r="B1246">
        <v>85</v>
      </c>
      <c r="C1246" t="s">
        <v>197</v>
      </c>
      <c r="D1246" t="s">
        <v>1413</v>
      </c>
      <c r="E1246" t="s">
        <v>45</v>
      </c>
      <c r="F1246" t="s">
        <v>63</v>
      </c>
      <c r="G1246">
        <v>14</v>
      </c>
      <c r="H1246">
        <v>6893</v>
      </c>
    </row>
    <row r="1247" spans="1:8">
      <c r="A1247">
        <v>1246</v>
      </c>
      <c r="B1247">
        <v>85</v>
      </c>
      <c r="C1247" t="s">
        <v>197</v>
      </c>
      <c r="D1247" t="s">
        <v>1413</v>
      </c>
      <c r="E1247" t="s">
        <v>45</v>
      </c>
      <c r="F1247" t="s">
        <v>46</v>
      </c>
      <c r="G1247">
        <v>11</v>
      </c>
      <c r="H1247">
        <v>6893</v>
      </c>
    </row>
    <row r="1248" spans="1:8">
      <c r="A1248">
        <v>1247</v>
      </c>
      <c r="B1248">
        <v>85</v>
      </c>
      <c r="C1248" t="s">
        <v>197</v>
      </c>
      <c r="D1248" t="s">
        <v>3582</v>
      </c>
      <c r="E1248" t="s">
        <v>3706</v>
      </c>
      <c r="F1248" t="s">
        <v>63</v>
      </c>
      <c r="G1248">
        <v>2</v>
      </c>
      <c r="H1248">
        <v>12</v>
      </c>
    </row>
    <row r="1249" spans="1:8">
      <c r="A1249">
        <v>1248</v>
      </c>
      <c r="B1249">
        <v>85</v>
      </c>
      <c r="C1249" t="s">
        <v>197</v>
      </c>
      <c r="D1249" t="s">
        <v>3582</v>
      </c>
      <c r="E1249" t="s">
        <v>1280</v>
      </c>
      <c r="F1249" t="s">
        <v>63</v>
      </c>
      <c r="G1249">
        <v>5</v>
      </c>
      <c r="H1249">
        <v>12</v>
      </c>
    </row>
    <row r="1250" spans="1:8">
      <c r="A1250">
        <v>1249</v>
      </c>
      <c r="B1250">
        <v>85</v>
      </c>
      <c r="C1250" t="s">
        <v>197</v>
      </c>
      <c r="D1250" t="s">
        <v>3582</v>
      </c>
      <c r="E1250" t="s">
        <v>1280</v>
      </c>
      <c r="F1250" t="s">
        <v>46</v>
      </c>
      <c r="G1250">
        <v>4</v>
      </c>
      <c r="H1250">
        <v>12</v>
      </c>
    </row>
    <row r="1251" spans="1:8">
      <c r="A1251">
        <v>1250</v>
      </c>
      <c r="B1251">
        <v>85</v>
      </c>
      <c r="C1251" t="s">
        <v>197</v>
      </c>
      <c r="D1251" t="s">
        <v>3582</v>
      </c>
      <c r="E1251" t="s">
        <v>1281</v>
      </c>
      <c r="F1251" t="s">
        <v>63</v>
      </c>
      <c r="G1251">
        <v>1</v>
      </c>
      <c r="H1251">
        <v>12</v>
      </c>
    </row>
    <row r="1252" spans="1:8">
      <c r="A1252">
        <v>1251</v>
      </c>
      <c r="B1252">
        <v>85</v>
      </c>
      <c r="C1252" t="s">
        <v>197</v>
      </c>
      <c r="D1252" t="s">
        <v>3583</v>
      </c>
      <c r="E1252" t="s">
        <v>3706</v>
      </c>
      <c r="F1252" t="s">
        <v>63</v>
      </c>
      <c r="G1252">
        <v>1</v>
      </c>
      <c r="H1252">
        <v>28</v>
      </c>
    </row>
    <row r="1253" spans="1:8">
      <c r="A1253">
        <v>1252</v>
      </c>
      <c r="B1253">
        <v>85</v>
      </c>
      <c r="C1253" t="s">
        <v>197</v>
      </c>
      <c r="D1253" t="s">
        <v>3583</v>
      </c>
      <c r="E1253" t="s">
        <v>3706</v>
      </c>
      <c r="F1253" t="s">
        <v>46</v>
      </c>
      <c r="G1253">
        <v>2</v>
      </c>
      <c r="H1253">
        <v>28</v>
      </c>
    </row>
    <row r="1254" spans="1:8">
      <c r="A1254">
        <v>1253</v>
      </c>
      <c r="B1254">
        <v>85</v>
      </c>
      <c r="C1254" t="s">
        <v>197</v>
      </c>
      <c r="D1254" t="s">
        <v>3583</v>
      </c>
      <c r="E1254" t="s">
        <v>1280</v>
      </c>
      <c r="F1254" t="s">
        <v>63</v>
      </c>
      <c r="G1254">
        <v>16</v>
      </c>
      <c r="H1254">
        <v>28</v>
      </c>
    </row>
    <row r="1255" spans="1:8">
      <c r="A1255">
        <v>1254</v>
      </c>
      <c r="B1255">
        <v>85</v>
      </c>
      <c r="C1255" t="s">
        <v>197</v>
      </c>
      <c r="D1255" t="s">
        <v>3583</v>
      </c>
      <c r="E1255" t="s">
        <v>1280</v>
      </c>
      <c r="F1255" t="s">
        <v>46</v>
      </c>
      <c r="G1255">
        <v>9</v>
      </c>
      <c r="H1255">
        <v>28</v>
      </c>
    </row>
    <row r="1256" spans="1:8">
      <c r="A1256">
        <v>1255</v>
      </c>
      <c r="B1256">
        <v>85</v>
      </c>
      <c r="C1256" t="s">
        <v>197</v>
      </c>
      <c r="D1256" t="s">
        <v>3584</v>
      </c>
      <c r="E1256" t="s">
        <v>3706</v>
      </c>
      <c r="F1256" t="s">
        <v>46</v>
      </c>
      <c r="G1256">
        <v>1</v>
      </c>
      <c r="H1256">
        <v>13</v>
      </c>
    </row>
    <row r="1257" spans="1:8">
      <c r="A1257">
        <v>1256</v>
      </c>
      <c r="B1257">
        <v>85</v>
      </c>
      <c r="C1257" t="s">
        <v>197</v>
      </c>
      <c r="D1257" t="s">
        <v>3584</v>
      </c>
      <c r="E1257" t="s">
        <v>1280</v>
      </c>
      <c r="F1257" t="s">
        <v>63</v>
      </c>
      <c r="G1257">
        <v>8</v>
      </c>
      <c r="H1257">
        <v>13</v>
      </c>
    </row>
    <row r="1258" spans="1:8">
      <c r="A1258">
        <v>1257</v>
      </c>
      <c r="B1258">
        <v>85</v>
      </c>
      <c r="C1258" t="s">
        <v>197</v>
      </c>
      <c r="D1258" t="s">
        <v>3584</v>
      </c>
      <c r="E1258" t="s">
        <v>1280</v>
      </c>
      <c r="F1258" t="s">
        <v>46</v>
      </c>
      <c r="G1258">
        <v>4</v>
      </c>
      <c r="H1258">
        <v>13</v>
      </c>
    </row>
    <row r="1259" spans="1:8">
      <c r="A1259">
        <v>1258</v>
      </c>
      <c r="B1259">
        <v>85</v>
      </c>
      <c r="C1259" t="s">
        <v>197</v>
      </c>
      <c r="D1259" t="s">
        <v>3585</v>
      </c>
      <c r="E1259" t="s">
        <v>3706</v>
      </c>
      <c r="F1259" t="s">
        <v>63</v>
      </c>
      <c r="G1259">
        <v>812</v>
      </c>
      <c r="H1259">
        <v>6089</v>
      </c>
    </row>
    <row r="1260" spans="1:8">
      <c r="A1260">
        <v>1259</v>
      </c>
      <c r="B1260">
        <v>85</v>
      </c>
      <c r="C1260" t="s">
        <v>197</v>
      </c>
      <c r="D1260" t="s">
        <v>3585</v>
      </c>
      <c r="E1260" t="s">
        <v>3706</v>
      </c>
      <c r="F1260" t="s">
        <v>46</v>
      </c>
      <c r="G1260">
        <v>734</v>
      </c>
      <c r="H1260">
        <v>6089</v>
      </c>
    </row>
    <row r="1261" spans="1:8">
      <c r="A1261">
        <v>1260</v>
      </c>
      <c r="B1261">
        <v>85</v>
      </c>
      <c r="C1261" t="s">
        <v>197</v>
      </c>
      <c r="D1261" t="s">
        <v>3585</v>
      </c>
      <c r="E1261" t="s">
        <v>1280</v>
      </c>
      <c r="F1261" t="s">
        <v>63</v>
      </c>
      <c r="G1261">
        <v>2335</v>
      </c>
      <c r="H1261">
        <v>6089</v>
      </c>
    </row>
    <row r="1262" spans="1:8">
      <c r="A1262">
        <v>1261</v>
      </c>
      <c r="B1262">
        <v>85</v>
      </c>
      <c r="C1262" t="s">
        <v>197</v>
      </c>
      <c r="D1262" t="s">
        <v>3585</v>
      </c>
      <c r="E1262" t="s">
        <v>1280</v>
      </c>
      <c r="F1262" t="s">
        <v>46</v>
      </c>
      <c r="G1262">
        <v>2021</v>
      </c>
      <c r="H1262">
        <v>6089</v>
      </c>
    </row>
    <row r="1263" spans="1:8">
      <c r="A1263">
        <v>1262</v>
      </c>
      <c r="B1263">
        <v>85</v>
      </c>
      <c r="C1263" t="s">
        <v>197</v>
      </c>
      <c r="D1263" t="s">
        <v>3585</v>
      </c>
      <c r="E1263" t="s">
        <v>1281</v>
      </c>
      <c r="F1263" t="s">
        <v>63</v>
      </c>
      <c r="G1263">
        <v>101</v>
      </c>
      <c r="H1263">
        <v>6089</v>
      </c>
    </row>
    <row r="1264" spans="1:8">
      <c r="A1264">
        <v>1263</v>
      </c>
      <c r="B1264">
        <v>85</v>
      </c>
      <c r="C1264" t="s">
        <v>197</v>
      </c>
      <c r="D1264" t="s">
        <v>3585</v>
      </c>
      <c r="E1264" t="s">
        <v>1281</v>
      </c>
      <c r="F1264" t="s">
        <v>46</v>
      </c>
      <c r="G1264">
        <v>73</v>
      </c>
      <c r="H1264">
        <v>6089</v>
      </c>
    </row>
    <row r="1265" spans="1:8">
      <c r="A1265">
        <v>1264</v>
      </c>
      <c r="B1265">
        <v>85</v>
      </c>
      <c r="C1265" t="s">
        <v>197</v>
      </c>
      <c r="D1265" t="s">
        <v>3585</v>
      </c>
      <c r="E1265" t="s">
        <v>45</v>
      </c>
      <c r="F1265" t="s">
        <v>63</v>
      </c>
      <c r="G1265">
        <v>7</v>
      </c>
      <c r="H1265">
        <v>6089</v>
      </c>
    </row>
    <row r="1266" spans="1:8">
      <c r="A1266">
        <v>1265</v>
      </c>
      <c r="B1266">
        <v>85</v>
      </c>
      <c r="C1266" t="s">
        <v>197</v>
      </c>
      <c r="D1266" t="s">
        <v>3585</v>
      </c>
      <c r="E1266" t="s">
        <v>45</v>
      </c>
      <c r="F1266" t="s">
        <v>46</v>
      </c>
      <c r="G1266">
        <v>6</v>
      </c>
      <c r="H1266">
        <v>6089</v>
      </c>
    </row>
    <row r="1267" spans="1:8">
      <c r="A1267">
        <v>1266</v>
      </c>
      <c r="B1267">
        <v>85</v>
      </c>
      <c r="C1267" t="s">
        <v>197</v>
      </c>
      <c r="D1267" t="s">
        <v>3586</v>
      </c>
      <c r="E1267" t="s">
        <v>3706</v>
      </c>
      <c r="F1267" t="s">
        <v>63</v>
      </c>
      <c r="G1267">
        <v>49350</v>
      </c>
      <c r="H1267">
        <v>362648</v>
      </c>
    </row>
    <row r="1268" spans="1:8">
      <c r="A1268">
        <v>1267</v>
      </c>
      <c r="B1268">
        <v>85</v>
      </c>
      <c r="C1268" t="s">
        <v>197</v>
      </c>
      <c r="D1268" t="s">
        <v>3586</v>
      </c>
      <c r="E1268" t="s">
        <v>3706</v>
      </c>
      <c r="F1268" t="s">
        <v>46</v>
      </c>
      <c r="G1268">
        <v>46836</v>
      </c>
      <c r="H1268">
        <v>362648</v>
      </c>
    </row>
    <row r="1269" spans="1:8">
      <c r="A1269">
        <v>1268</v>
      </c>
      <c r="B1269">
        <v>85</v>
      </c>
      <c r="C1269" t="s">
        <v>197</v>
      </c>
      <c r="D1269" t="s">
        <v>3586</v>
      </c>
      <c r="E1269" t="s">
        <v>1280</v>
      </c>
      <c r="F1269" t="s">
        <v>63</v>
      </c>
      <c r="G1269">
        <v>126787</v>
      </c>
      <c r="H1269">
        <v>362648</v>
      </c>
    </row>
    <row r="1270" spans="1:8">
      <c r="A1270">
        <v>1269</v>
      </c>
      <c r="B1270">
        <v>85</v>
      </c>
      <c r="C1270" t="s">
        <v>197</v>
      </c>
      <c r="D1270" t="s">
        <v>3586</v>
      </c>
      <c r="E1270" t="s">
        <v>1280</v>
      </c>
      <c r="F1270" t="s">
        <v>46</v>
      </c>
      <c r="G1270">
        <v>126330</v>
      </c>
      <c r="H1270">
        <v>362648</v>
      </c>
    </row>
    <row r="1271" spans="1:8">
      <c r="A1271">
        <v>1270</v>
      </c>
      <c r="B1271">
        <v>85</v>
      </c>
      <c r="C1271" t="s">
        <v>197</v>
      </c>
      <c r="D1271" t="s">
        <v>3586</v>
      </c>
      <c r="E1271" t="s">
        <v>1281</v>
      </c>
      <c r="F1271" t="s">
        <v>63</v>
      </c>
      <c r="G1271">
        <v>6195</v>
      </c>
      <c r="H1271">
        <v>362648</v>
      </c>
    </row>
    <row r="1272" spans="1:8">
      <c r="A1272">
        <v>1271</v>
      </c>
      <c r="B1272">
        <v>85</v>
      </c>
      <c r="C1272" t="s">
        <v>197</v>
      </c>
      <c r="D1272" t="s">
        <v>3586</v>
      </c>
      <c r="E1272" t="s">
        <v>1281</v>
      </c>
      <c r="F1272" t="s">
        <v>46</v>
      </c>
      <c r="G1272">
        <v>6720</v>
      </c>
      <c r="H1272">
        <v>362648</v>
      </c>
    </row>
    <row r="1273" spans="1:8">
      <c r="A1273">
        <v>1272</v>
      </c>
      <c r="B1273">
        <v>85</v>
      </c>
      <c r="C1273" t="s">
        <v>197</v>
      </c>
      <c r="D1273" t="s">
        <v>3586</v>
      </c>
      <c r="E1273" t="s">
        <v>45</v>
      </c>
      <c r="F1273" t="s">
        <v>63</v>
      </c>
      <c r="G1273">
        <v>311</v>
      </c>
      <c r="H1273">
        <v>362648</v>
      </c>
    </row>
    <row r="1274" spans="1:8">
      <c r="A1274">
        <v>1273</v>
      </c>
      <c r="B1274">
        <v>85</v>
      </c>
      <c r="C1274" t="s">
        <v>197</v>
      </c>
      <c r="D1274" t="s">
        <v>3586</v>
      </c>
      <c r="E1274" t="s">
        <v>45</v>
      </c>
      <c r="F1274" t="s">
        <v>46</v>
      </c>
      <c r="G1274">
        <v>119</v>
      </c>
      <c r="H1274">
        <v>362648</v>
      </c>
    </row>
    <row r="1275" spans="1:8">
      <c r="A1275">
        <v>1274</v>
      </c>
      <c r="B1275">
        <v>85</v>
      </c>
      <c r="C1275" t="s">
        <v>197</v>
      </c>
      <c r="D1275" t="s">
        <v>45</v>
      </c>
      <c r="E1275" t="s">
        <v>3706</v>
      </c>
      <c r="F1275" t="s">
        <v>63</v>
      </c>
      <c r="G1275">
        <v>304</v>
      </c>
    </row>
    <row r="1276" spans="1:8">
      <c r="A1276">
        <v>1275</v>
      </c>
      <c r="B1276">
        <v>85</v>
      </c>
      <c r="C1276" t="s">
        <v>197</v>
      </c>
      <c r="D1276" t="s">
        <v>45</v>
      </c>
      <c r="E1276" t="s">
        <v>3706</v>
      </c>
      <c r="F1276" t="s">
        <v>46</v>
      </c>
      <c r="G1276">
        <v>306</v>
      </c>
    </row>
    <row r="1277" spans="1:8">
      <c r="A1277">
        <v>1276</v>
      </c>
      <c r="B1277">
        <v>85</v>
      </c>
      <c r="C1277" t="s">
        <v>197</v>
      </c>
      <c r="D1277" t="s">
        <v>45</v>
      </c>
      <c r="E1277" t="s">
        <v>1280</v>
      </c>
      <c r="F1277" t="s">
        <v>63</v>
      </c>
      <c r="G1277">
        <v>110</v>
      </c>
    </row>
    <row r="1278" spans="1:8">
      <c r="A1278">
        <v>1277</v>
      </c>
      <c r="B1278">
        <v>85</v>
      </c>
      <c r="C1278" t="s">
        <v>197</v>
      </c>
      <c r="D1278" t="s">
        <v>45</v>
      </c>
      <c r="E1278" t="s">
        <v>1280</v>
      </c>
      <c r="F1278" t="s">
        <v>46</v>
      </c>
      <c r="G1278">
        <v>95</v>
      </c>
    </row>
    <row r="1279" spans="1:8">
      <c r="A1279">
        <v>1278</v>
      </c>
      <c r="B1279">
        <v>85</v>
      </c>
      <c r="C1279" t="s">
        <v>197</v>
      </c>
      <c r="D1279" t="s">
        <v>45</v>
      </c>
      <c r="E1279" t="s">
        <v>1281</v>
      </c>
      <c r="F1279" t="s">
        <v>63</v>
      </c>
      <c r="G1279">
        <v>8</v>
      </c>
    </row>
    <row r="1280" spans="1:8">
      <c r="A1280">
        <v>1279</v>
      </c>
      <c r="B1280">
        <v>85</v>
      </c>
      <c r="C1280" t="s">
        <v>197</v>
      </c>
      <c r="D1280" t="s">
        <v>45</v>
      </c>
      <c r="E1280" t="s">
        <v>1281</v>
      </c>
      <c r="F1280" t="s">
        <v>46</v>
      </c>
      <c r="G1280">
        <v>5</v>
      </c>
    </row>
    <row r="1281" spans="1:8">
      <c r="A1281">
        <v>1280</v>
      </c>
      <c r="B1281">
        <v>85</v>
      </c>
      <c r="C1281" t="s">
        <v>197</v>
      </c>
      <c r="D1281" t="s">
        <v>45</v>
      </c>
      <c r="E1281" t="s">
        <v>45</v>
      </c>
      <c r="F1281" t="s">
        <v>63</v>
      </c>
      <c r="G1281">
        <v>2145</v>
      </c>
    </row>
    <row r="1282" spans="1:8">
      <c r="A1282">
        <v>1281</v>
      </c>
      <c r="B1282">
        <v>85</v>
      </c>
      <c r="C1282" t="s">
        <v>197</v>
      </c>
      <c r="D1282" t="s">
        <v>45</v>
      </c>
      <c r="E1282" t="s">
        <v>45</v>
      </c>
      <c r="F1282" t="s">
        <v>46</v>
      </c>
      <c r="G1282">
        <v>1236</v>
      </c>
    </row>
    <row r="1283" spans="1:8">
      <c r="A1283">
        <v>1282</v>
      </c>
      <c r="B1283">
        <v>86</v>
      </c>
      <c r="C1283" t="s">
        <v>198</v>
      </c>
      <c r="D1283" t="s">
        <v>1413</v>
      </c>
      <c r="E1283" t="s">
        <v>3706</v>
      </c>
      <c r="F1283" t="s">
        <v>63</v>
      </c>
      <c r="G1283">
        <v>7928</v>
      </c>
      <c r="H1283">
        <v>50694</v>
      </c>
    </row>
    <row r="1284" spans="1:8">
      <c r="A1284">
        <v>1283</v>
      </c>
      <c r="B1284">
        <v>86</v>
      </c>
      <c r="C1284" t="s">
        <v>198</v>
      </c>
      <c r="D1284" t="s">
        <v>1413</v>
      </c>
      <c r="E1284" t="s">
        <v>3706</v>
      </c>
      <c r="F1284" t="s">
        <v>46</v>
      </c>
      <c r="G1284">
        <v>7553</v>
      </c>
      <c r="H1284">
        <v>50694</v>
      </c>
    </row>
    <row r="1285" spans="1:8">
      <c r="A1285">
        <v>1284</v>
      </c>
      <c r="B1285">
        <v>86</v>
      </c>
      <c r="C1285" t="s">
        <v>198</v>
      </c>
      <c r="D1285" t="s">
        <v>1413</v>
      </c>
      <c r="E1285" t="s">
        <v>1280</v>
      </c>
      <c r="F1285" t="s">
        <v>63</v>
      </c>
      <c r="G1285">
        <v>16295</v>
      </c>
      <c r="H1285">
        <v>50694</v>
      </c>
    </row>
    <row r="1286" spans="1:8">
      <c r="A1286">
        <v>1285</v>
      </c>
      <c r="B1286">
        <v>86</v>
      </c>
      <c r="C1286" t="s">
        <v>198</v>
      </c>
      <c r="D1286" t="s">
        <v>1413</v>
      </c>
      <c r="E1286" t="s">
        <v>1280</v>
      </c>
      <c r="F1286" t="s">
        <v>46</v>
      </c>
      <c r="G1286">
        <v>16438</v>
      </c>
      <c r="H1286">
        <v>50694</v>
      </c>
    </row>
    <row r="1287" spans="1:8">
      <c r="A1287">
        <v>1286</v>
      </c>
      <c r="B1287">
        <v>86</v>
      </c>
      <c r="C1287" t="s">
        <v>198</v>
      </c>
      <c r="D1287" t="s">
        <v>1413</v>
      </c>
      <c r="E1287" t="s">
        <v>1281</v>
      </c>
      <c r="F1287" t="s">
        <v>63</v>
      </c>
      <c r="G1287">
        <v>938</v>
      </c>
      <c r="H1287">
        <v>50694</v>
      </c>
    </row>
    <row r="1288" spans="1:8">
      <c r="A1288">
        <v>1287</v>
      </c>
      <c r="B1288">
        <v>86</v>
      </c>
      <c r="C1288" t="s">
        <v>198</v>
      </c>
      <c r="D1288" t="s">
        <v>1413</v>
      </c>
      <c r="E1288" t="s">
        <v>1281</v>
      </c>
      <c r="F1288" t="s">
        <v>46</v>
      </c>
      <c r="G1288">
        <v>1475</v>
      </c>
      <c r="H1288">
        <v>50694</v>
      </c>
    </row>
    <row r="1289" spans="1:8">
      <c r="A1289">
        <v>1288</v>
      </c>
      <c r="B1289">
        <v>86</v>
      </c>
      <c r="C1289" t="s">
        <v>198</v>
      </c>
      <c r="D1289" t="s">
        <v>1413</v>
      </c>
      <c r="E1289" t="s">
        <v>45</v>
      </c>
      <c r="F1289" t="s">
        <v>63</v>
      </c>
      <c r="G1289">
        <v>36</v>
      </c>
      <c r="H1289">
        <v>50694</v>
      </c>
    </row>
    <row r="1290" spans="1:8">
      <c r="A1290">
        <v>1289</v>
      </c>
      <c r="B1290">
        <v>86</v>
      </c>
      <c r="C1290" t="s">
        <v>198</v>
      </c>
      <c r="D1290" t="s">
        <v>1413</v>
      </c>
      <c r="E1290" t="s">
        <v>45</v>
      </c>
      <c r="F1290" t="s">
        <v>46</v>
      </c>
      <c r="G1290">
        <v>31</v>
      </c>
      <c r="H1290">
        <v>50694</v>
      </c>
    </row>
    <row r="1291" spans="1:8">
      <c r="A1291">
        <v>1290</v>
      </c>
      <c r="B1291">
        <v>86</v>
      </c>
      <c r="C1291" t="s">
        <v>198</v>
      </c>
      <c r="D1291" t="s">
        <v>3582</v>
      </c>
      <c r="E1291" t="s">
        <v>3706</v>
      </c>
      <c r="F1291" t="s">
        <v>63</v>
      </c>
      <c r="G1291">
        <v>2</v>
      </c>
      <c r="H1291">
        <v>17</v>
      </c>
    </row>
    <row r="1292" spans="1:8">
      <c r="A1292">
        <v>1291</v>
      </c>
      <c r="B1292">
        <v>86</v>
      </c>
      <c r="C1292" t="s">
        <v>198</v>
      </c>
      <c r="D1292" t="s">
        <v>3582</v>
      </c>
      <c r="E1292" t="s">
        <v>3706</v>
      </c>
      <c r="F1292" t="s">
        <v>46</v>
      </c>
      <c r="G1292">
        <v>1</v>
      </c>
      <c r="H1292">
        <v>17</v>
      </c>
    </row>
    <row r="1293" spans="1:8">
      <c r="A1293">
        <v>1292</v>
      </c>
      <c r="B1293">
        <v>86</v>
      </c>
      <c r="C1293" t="s">
        <v>198</v>
      </c>
      <c r="D1293" t="s">
        <v>3582</v>
      </c>
      <c r="E1293" t="s">
        <v>1280</v>
      </c>
      <c r="F1293" t="s">
        <v>63</v>
      </c>
      <c r="G1293">
        <v>8</v>
      </c>
      <c r="H1293">
        <v>17</v>
      </c>
    </row>
    <row r="1294" spans="1:8">
      <c r="A1294">
        <v>1293</v>
      </c>
      <c r="B1294">
        <v>86</v>
      </c>
      <c r="C1294" t="s">
        <v>198</v>
      </c>
      <c r="D1294" t="s">
        <v>3582</v>
      </c>
      <c r="E1294" t="s">
        <v>1280</v>
      </c>
      <c r="F1294" t="s">
        <v>46</v>
      </c>
      <c r="G1294">
        <v>5</v>
      </c>
      <c r="H1294">
        <v>17</v>
      </c>
    </row>
    <row r="1295" spans="1:8">
      <c r="A1295">
        <v>1294</v>
      </c>
      <c r="B1295">
        <v>86</v>
      </c>
      <c r="C1295" t="s">
        <v>198</v>
      </c>
      <c r="D1295" t="s">
        <v>3582</v>
      </c>
      <c r="E1295" t="s">
        <v>1281</v>
      </c>
      <c r="F1295" t="s">
        <v>63</v>
      </c>
      <c r="G1295">
        <v>1</v>
      </c>
      <c r="H1295">
        <v>17</v>
      </c>
    </row>
    <row r="1296" spans="1:8">
      <c r="A1296">
        <v>1295</v>
      </c>
      <c r="B1296">
        <v>86</v>
      </c>
      <c r="C1296" t="s">
        <v>198</v>
      </c>
      <c r="D1296" t="s">
        <v>3583</v>
      </c>
      <c r="E1296" t="s">
        <v>3706</v>
      </c>
      <c r="F1296" t="s">
        <v>63</v>
      </c>
      <c r="G1296">
        <v>1</v>
      </c>
      <c r="H1296">
        <v>12</v>
      </c>
    </row>
    <row r="1297" spans="1:8">
      <c r="A1297">
        <v>1296</v>
      </c>
      <c r="B1297">
        <v>86</v>
      </c>
      <c r="C1297" t="s">
        <v>198</v>
      </c>
      <c r="D1297" t="s">
        <v>3583</v>
      </c>
      <c r="E1297" t="s">
        <v>3706</v>
      </c>
      <c r="F1297" t="s">
        <v>46</v>
      </c>
      <c r="G1297">
        <v>2</v>
      </c>
      <c r="H1297">
        <v>12</v>
      </c>
    </row>
    <row r="1298" spans="1:8">
      <c r="A1298">
        <v>1297</v>
      </c>
      <c r="B1298">
        <v>86</v>
      </c>
      <c r="C1298" t="s">
        <v>198</v>
      </c>
      <c r="D1298" t="s">
        <v>3583</v>
      </c>
      <c r="E1298" t="s">
        <v>1280</v>
      </c>
      <c r="F1298" t="s">
        <v>63</v>
      </c>
      <c r="G1298">
        <v>5</v>
      </c>
      <c r="H1298">
        <v>12</v>
      </c>
    </row>
    <row r="1299" spans="1:8">
      <c r="A1299">
        <v>1298</v>
      </c>
      <c r="B1299">
        <v>86</v>
      </c>
      <c r="C1299" t="s">
        <v>198</v>
      </c>
      <c r="D1299" t="s">
        <v>3583</v>
      </c>
      <c r="E1299" t="s">
        <v>1280</v>
      </c>
      <c r="F1299" t="s">
        <v>46</v>
      </c>
      <c r="G1299">
        <v>4</v>
      </c>
      <c r="H1299">
        <v>12</v>
      </c>
    </row>
    <row r="1300" spans="1:8">
      <c r="A1300">
        <v>1299</v>
      </c>
      <c r="B1300">
        <v>86</v>
      </c>
      <c r="C1300" t="s">
        <v>198</v>
      </c>
      <c r="D1300" t="s">
        <v>3584</v>
      </c>
      <c r="E1300" t="s">
        <v>3706</v>
      </c>
      <c r="F1300" t="s">
        <v>63</v>
      </c>
      <c r="G1300">
        <v>4</v>
      </c>
      <c r="H1300">
        <v>30</v>
      </c>
    </row>
    <row r="1301" spans="1:8">
      <c r="A1301">
        <v>1300</v>
      </c>
      <c r="B1301">
        <v>86</v>
      </c>
      <c r="C1301" t="s">
        <v>198</v>
      </c>
      <c r="D1301" t="s">
        <v>3584</v>
      </c>
      <c r="E1301" t="s">
        <v>3706</v>
      </c>
      <c r="F1301" t="s">
        <v>46</v>
      </c>
      <c r="G1301">
        <v>2</v>
      </c>
      <c r="H1301">
        <v>30</v>
      </c>
    </row>
    <row r="1302" spans="1:8">
      <c r="A1302">
        <v>1301</v>
      </c>
      <c r="B1302">
        <v>86</v>
      </c>
      <c r="C1302" t="s">
        <v>198</v>
      </c>
      <c r="D1302" t="s">
        <v>3584</v>
      </c>
      <c r="E1302" t="s">
        <v>1280</v>
      </c>
      <c r="F1302" t="s">
        <v>63</v>
      </c>
      <c r="G1302">
        <v>13</v>
      </c>
      <c r="H1302">
        <v>30</v>
      </c>
    </row>
    <row r="1303" spans="1:8">
      <c r="A1303">
        <v>1302</v>
      </c>
      <c r="B1303">
        <v>86</v>
      </c>
      <c r="C1303" t="s">
        <v>198</v>
      </c>
      <c r="D1303" t="s">
        <v>3584</v>
      </c>
      <c r="E1303" t="s">
        <v>1280</v>
      </c>
      <c r="F1303" t="s">
        <v>46</v>
      </c>
      <c r="G1303">
        <v>10</v>
      </c>
      <c r="H1303">
        <v>30</v>
      </c>
    </row>
    <row r="1304" spans="1:8">
      <c r="A1304">
        <v>1303</v>
      </c>
      <c r="B1304">
        <v>86</v>
      </c>
      <c r="C1304" t="s">
        <v>198</v>
      </c>
      <c r="D1304" t="s">
        <v>3584</v>
      </c>
      <c r="E1304" t="s">
        <v>45</v>
      </c>
      <c r="F1304" t="s">
        <v>46</v>
      </c>
      <c r="G1304">
        <v>1</v>
      </c>
      <c r="H1304">
        <v>30</v>
      </c>
    </row>
    <row r="1305" spans="1:8">
      <c r="A1305">
        <v>1304</v>
      </c>
      <c r="B1305">
        <v>86</v>
      </c>
      <c r="C1305" t="s">
        <v>198</v>
      </c>
      <c r="D1305" t="s">
        <v>3585</v>
      </c>
      <c r="E1305" t="s">
        <v>3706</v>
      </c>
      <c r="F1305" t="s">
        <v>63</v>
      </c>
      <c r="G1305">
        <v>1451</v>
      </c>
      <c r="H1305">
        <v>10220</v>
      </c>
    </row>
    <row r="1306" spans="1:8">
      <c r="A1306">
        <v>1305</v>
      </c>
      <c r="B1306">
        <v>86</v>
      </c>
      <c r="C1306" t="s">
        <v>198</v>
      </c>
      <c r="D1306" t="s">
        <v>3585</v>
      </c>
      <c r="E1306" t="s">
        <v>3706</v>
      </c>
      <c r="F1306" t="s">
        <v>46</v>
      </c>
      <c r="G1306">
        <v>1284</v>
      </c>
      <c r="H1306">
        <v>10220</v>
      </c>
    </row>
    <row r="1307" spans="1:8">
      <c r="A1307">
        <v>1306</v>
      </c>
      <c r="B1307">
        <v>86</v>
      </c>
      <c r="C1307" t="s">
        <v>198</v>
      </c>
      <c r="D1307" t="s">
        <v>3585</v>
      </c>
      <c r="E1307" t="s">
        <v>1280</v>
      </c>
      <c r="F1307" t="s">
        <v>63</v>
      </c>
      <c r="G1307">
        <v>3395</v>
      </c>
      <c r="H1307">
        <v>10220</v>
      </c>
    </row>
    <row r="1308" spans="1:8">
      <c r="A1308">
        <v>1307</v>
      </c>
      <c r="B1308">
        <v>86</v>
      </c>
      <c r="C1308" t="s">
        <v>198</v>
      </c>
      <c r="D1308" t="s">
        <v>3585</v>
      </c>
      <c r="E1308" t="s">
        <v>1280</v>
      </c>
      <c r="F1308" t="s">
        <v>46</v>
      </c>
      <c r="G1308">
        <v>3546</v>
      </c>
      <c r="H1308">
        <v>10220</v>
      </c>
    </row>
    <row r="1309" spans="1:8">
      <c r="A1309">
        <v>1308</v>
      </c>
      <c r="B1309">
        <v>86</v>
      </c>
      <c r="C1309" t="s">
        <v>198</v>
      </c>
      <c r="D1309" t="s">
        <v>3585</v>
      </c>
      <c r="E1309" t="s">
        <v>1281</v>
      </c>
      <c r="F1309" t="s">
        <v>63</v>
      </c>
      <c r="G1309">
        <v>260</v>
      </c>
      <c r="H1309">
        <v>10220</v>
      </c>
    </row>
    <row r="1310" spans="1:8">
      <c r="A1310">
        <v>1309</v>
      </c>
      <c r="B1310">
        <v>86</v>
      </c>
      <c r="C1310" t="s">
        <v>198</v>
      </c>
      <c r="D1310" t="s">
        <v>3585</v>
      </c>
      <c r="E1310" t="s">
        <v>1281</v>
      </c>
      <c r="F1310" t="s">
        <v>46</v>
      </c>
      <c r="G1310">
        <v>266</v>
      </c>
      <c r="H1310">
        <v>10220</v>
      </c>
    </row>
    <row r="1311" spans="1:8">
      <c r="A1311">
        <v>1310</v>
      </c>
      <c r="B1311">
        <v>86</v>
      </c>
      <c r="C1311" t="s">
        <v>198</v>
      </c>
      <c r="D1311" t="s">
        <v>3585</v>
      </c>
      <c r="E1311" t="s">
        <v>45</v>
      </c>
      <c r="F1311" t="s">
        <v>63</v>
      </c>
      <c r="G1311">
        <v>13</v>
      </c>
      <c r="H1311">
        <v>10220</v>
      </c>
    </row>
    <row r="1312" spans="1:8">
      <c r="A1312">
        <v>1311</v>
      </c>
      <c r="B1312">
        <v>86</v>
      </c>
      <c r="C1312" t="s">
        <v>198</v>
      </c>
      <c r="D1312" t="s">
        <v>3585</v>
      </c>
      <c r="E1312" t="s">
        <v>45</v>
      </c>
      <c r="F1312" t="s">
        <v>46</v>
      </c>
      <c r="G1312">
        <v>5</v>
      </c>
      <c r="H1312">
        <v>10220</v>
      </c>
    </row>
    <row r="1313" spans="1:8">
      <c r="A1313">
        <v>1312</v>
      </c>
      <c r="B1313">
        <v>86</v>
      </c>
      <c r="C1313" t="s">
        <v>198</v>
      </c>
      <c r="D1313" t="s">
        <v>3586</v>
      </c>
      <c r="E1313" t="s">
        <v>3706</v>
      </c>
      <c r="F1313" t="s">
        <v>63</v>
      </c>
      <c r="G1313">
        <v>29124</v>
      </c>
      <c r="H1313">
        <v>216642</v>
      </c>
    </row>
    <row r="1314" spans="1:8">
      <c r="A1314">
        <v>1313</v>
      </c>
      <c r="B1314">
        <v>86</v>
      </c>
      <c r="C1314" t="s">
        <v>198</v>
      </c>
      <c r="D1314" t="s">
        <v>3586</v>
      </c>
      <c r="E1314" t="s">
        <v>3706</v>
      </c>
      <c r="F1314" t="s">
        <v>46</v>
      </c>
      <c r="G1314">
        <v>28117</v>
      </c>
      <c r="H1314">
        <v>216642</v>
      </c>
    </row>
    <row r="1315" spans="1:8">
      <c r="A1315">
        <v>1314</v>
      </c>
      <c r="B1315">
        <v>86</v>
      </c>
      <c r="C1315" t="s">
        <v>198</v>
      </c>
      <c r="D1315" t="s">
        <v>3586</v>
      </c>
      <c r="E1315" t="s">
        <v>1280</v>
      </c>
      <c r="F1315" t="s">
        <v>63</v>
      </c>
      <c r="G1315">
        <v>75279</v>
      </c>
      <c r="H1315">
        <v>216642</v>
      </c>
    </row>
    <row r="1316" spans="1:8">
      <c r="A1316">
        <v>1315</v>
      </c>
      <c r="B1316">
        <v>86</v>
      </c>
      <c r="C1316" t="s">
        <v>198</v>
      </c>
      <c r="D1316" t="s">
        <v>3586</v>
      </c>
      <c r="E1316" t="s">
        <v>1280</v>
      </c>
      <c r="F1316" t="s">
        <v>46</v>
      </c>
      <c r="G1316">
        <v>74749</v>
      </c>
      <c r="H1316">
        <v>216642</v>
      </c>
    </row>
    <row r="1317" spans="1:8">
      <c r="A1317">
        <v>1316</v>
      </c>
      <c r="B1317">
        <v>86</v>
      </c>
      <c r="C1317" t="s">
        <v>198</v>
      </c>
      <c r="D1317" t="s">
        <v>3586</v>
      </c>
      <c r="E1317" t="s">
        <v>1281</v>
      </c>
      <c r="F1317" t="s">
        <v>63</v>
      </c>
      <c r="G1317">
        <v>4304</v>
      </c>
      <c r="H1317">
        <v>216642</v>
      </c>
    </row>
    <row r="1318" spans="1:8">
      <c r="A1318">
        <v>1317</v>
      </c>
      <c r="B1318">
        <v>86</v>
      </c>
      <c r="C1318" t="s">
        <v>198</v>
      </c>
      <c r="D1318" t="s">
        <v>3586</v>
      </c>
      <c r="E1318" t="s">
        <v>1281</v>
      </c>
      <c r="F1318" t="s">
        <v>46</v>
      </c>
      <c r="G1318">
        <v>4808</v>
      </c>
      <c r="H1318">
        <v>216642</v>
      </c>
    </row>
    <row r="1319" spans="1:8">
      <c r="A1319">
        <v>1318</v>
      </c>
      <c r="B1319">
        <v>86</v>
      </c>
      <c r="C1319" t="s">
        <v>198</v>
      </c>
      <c r="D1319" t="s">
        <v>3586</v>
      </c>
      <c r="E1319" t="s">
        <v>45</v>
      </c>
      <c r="F1319" t="s">
        <v>63</v>
      </c>
      <c r="G1319">
        <v>170</v>
      </c>
      <c r="H1319">
        <v>216642</v>
      </c>
    </row>
    <row r="1320" spans="1:8">
      <c r="A1320">
        <v>1319</v>
      </c>
      <c r="B1320">
        <v>86</v>
      </c>
      <c r="C1320" t="s">
        <v>198</v>
      </c>
      <c r="D1320" t="s">
        <v>3586</v>
      </c>
      <c r="E1320" t="s">
        <v>45</v>
      </c>
      <c r="F1320" t="s">
        <v>46</v>
      </c>
      <c r="G1320">
        <v>91</v>
      </c>
      <c r="H1320">
        <v>216642</v>
      </c>
    </row>
    <row r="1321" spans="1:8">
      <c r="A1321">
        <v>1320</v>
      </c>
      <c r="B1321">
        <v>86</v>
      </c>
      <c r="C1321" t="s">
        <v>198</v>
      </c>
      <c r="D1321" t="s">
        <v>45</v>
      </c>
      <c r="E1321" t="s">
        <v>3706</v>
      </c>
      <c r="F1321" t="s">
        <v>63</v>
      </c>
      <c r="G1321">
        <v>505</v>
      </c>
    </row>
    <row r="1322" spans="1:8">
      <c r="A1322">
        <v>1321</v>
      </c>
      <c r="B1322">
        <v>86</v>
      </c>
      <c r="C1322" t="s">
        <v>198</v>
      </c>
      <c r="D1322" t="s">
        <v>45</v>
      </c>
      <c r="E1322" t="s">
        <v>3706</v>
      </c>
      <c r="F1322" t="s">
        <v>46</v>
      </c>
      <c r="G1322">
        <v>516</v>
      </c>
    </row>
    <row r="1323" spans="1:8">
      <c r="A1323">
        <v>1322</v>
      </c>
      <c r="B1323">
        <v>86</v>
      </c>
      <c r="C1323" t="s">
        <v>198</v>
      </c>
      <c r="D1323" t="s">
        <v>45</v>
      </c>
      <c r="E1323" t="s">
        <v>1280</v>
      </c>
      <c r="F1323" t="s">
        <v>63</v>
      </c>
      <c r="G1323">
        <v>599</v>
      </c>
    </row>
    <row r="1324" spans="1:8">
      <c r="A1324">
        <v>1323</v>
      </c>
      <c r="B1324">
        <v>86</v>
      </c>
      <c r="C1324" t="s">
        <v>198</v>
      </c>
      <c r="D1324" t="s">
        <v>45</v>
      </c>
      <c r="E1324" t="s">
        <v>1280</v>
      </c>
      <c r="F1324" t="s">
        <v>46</v>
      </c>
      <c r="G1324">
        <v>517</v>
      </c>
    </row>
    <row r="1325" spans="1:8">
      <c r="A1325">
        <v>1324</v>
      </c>
      <c r="B1325">
        <v>86</v>
      </c>
      <c r="C1325" t="s">
        <v>198</v>
      </c>
      <c r="D1325" t="s">
        <v>45</v>
      </c>
      <c r="E1325" t="s">
        <v>1281</v>
      </c>
      <c r="F1325" t="s">
        <v>63</v>
      </c>
      <c r="G1325">
        <v>71</v>
      </c>
    </row>
    <row r="1326" spans="1:8">
      <c r="A1326">
        <v>1325</v>
      </c>
      <c r="B1326">
        <v>86</v>
      </c>
      <c r="C1326" t="s">
        <v>198</v>
      </c>
      <c r="D1326" t="s">
        <v>45</v>
      </c>
      <c r="E1326" t="s">
        <v>1281</v>
      </c>
      <c r="F1326" t="s">
        <v>46</v>
      </c>
      <c r="G1326">
        <v>50</v>
      </c>
    </row>
    <row r="1327" spans="1:8">
      <c r="A1327">
        <v>1326</v>
      </c>
      <c r="B1327">
        <v>86</v>
      </c>
      <c r="C1327" t="s">
        <v>198</v>
      </c>
      <c r="D1327" t="s">
        <v>45</v>
      </c>
      <c r="E1327" t="s">
        <v>45</v>
      </c>
      <c r="F1327" t="s">
        <v>63</v>
      </c>
      <c r="G1327">
        <v>2498</v>
      </c>
    </row>
    <row r="1328" spans="1:8">
      <c r="A1328">
        <v>1327</v>
      </c>
      <c r="B1328">
        <v>86</v>
      </c>
      <c r="C1328" t="s">
        <v>198</v>
      </c>
      <c r="D1328" t="s">
        <v>45</v>
      </c>
      <c r="E1328" t="s">
        <v>45</v>
      </c>
      <c r="F1328" t="s">
        <v>46</v>
      </c>
      <c r="G1328">
        <v>826</v>
      </c>
    </row>
    <row r="1329" spans="1:8">
      <c r="A1329">
        <v>1328</v>
      </c>
      <c r="B1329">
        <v>88</v>
      </c>
      <c r="C1329" t="s">
        <v>199</v>
      </c>
      <c r="D1329" t="s">
        <v>1413</v>
      </c>
      <c r="E1329" t="s">
        <v>1280</v>
      </c>
      <c r="F1329" t="s">
        <v>63</v>
      </c>
      <c r="G1329">
        <v>8</v>
      </c>
      <c r="H1329">
        <v>20</v>
      </c>
    </row>
    <row r="1330" spans="1:8">
      <c r="A1330">
        <v>1329</v>
      </c>
      <c r="B1330">
        <v>88</v>
      </c>
      <c r="C1330" t="s">
        <v>199</v>
      </c>
      <c r="D1330" t="s">
        <v>1413</v>
      </c>
      <c r="E1330" t="s">
        <v>1280</v>
      </c>
      <c r="F1330" t="s">
        <v>46</v>
      </c>
      <c r="G1330">
        <v>11</v>
      </c>
      <c r="H1330">
        <v>20</v>
      </c>
    </row>
    <row r="1331" spans="1:8">
      <c r="A1331">
        <v>1330</v>
      </c>
      <c r="B1331">
        <v>88</v>
      </c>
      <c r="C1331" t="s">
        <v>199</v>
      </c>
      <c r="D1331" t="s">
        <v>1413</v>
      </c>
      <c r="E1331" t="s">
        <v>1281</v>
      </c>
      <c r="F1331" t="s">
        <v>46</v>
      </c>
      <c r="G1331">
        <v>1</v>
      </c>
      <c r="H1331">
        <v>20</v>
      </c>
    </row>
    <row r="1332" spans="1:8">
      <c r="A1332">
        <v>1331</v>
      </c>
      <c r="B1332">
        <v>88</v>
      </c>
      <c r="C1332" t="s">
        <v>199</v>
      </c>
      <c r="D1332" t="s">
        <v>3583</v>
      </c>
      <c r="E1332" t="s">
        <v>3706</v>
      </c>
      <c r="F1332" t="s">
        <v>63</v>
      </c>
      <c r="G1332">
        <v>2553</v>
      </c>
      <c r="H1332">
        <v>20332</v>
      </c>
    </row>
    <row r="1333" spans="1:8">
      <c r="A1333">
        <v>1332</v>
      </c>
      <c r="B1333">
        <v>88</v>
      </c>
      <c r="C1333" t="s">
        <v>199</v>
      </c>
      <c r="D1333" t="s">
        <v>3583</v>
      </c>
      <c r="E1333" t="s">
        <v>3706</v>
      </c>
      <c r="F1333" t="s">
        <v>46</v>
      </c>
      <c r="G1333">
        <v>2401</v>
      </c>
      <c r="H1333">
        <v>20332</v>
      </c>
    </row>
    <row r="1334" spans="1:8">
      <c r="A1334">
        <v>1333</v>
      </c>
      <c r="B1334">
        <v>88</v>
      </c>
      <c r="C1334" t="s">
        <v>199</v>
      </c>
      <c r="D1334" t="s">
        <v>3583</v>
      </c>
      <c r="E1334" t="s">
        <v>1280</v>
      </c>
      <c r="F1334" t="s">
        <v>63</v>
      </c>
      <c r="G1334">
        <v>7134</v>
      </c>
      <c r="H1334">
        <v>20332</v>
      </c>
    </row>
    <row r="1335" spans="1:8">
      <c r="A1335">
        <v>1334</v>
      </c>
      <c r="B1335">
        <v>88</v>
      </c>
      <c r="C1335" t="s">
        <v>199</v>
      </c>
      <c r="D1335" t="s">
        <v>3583</v>
      </c>
      <c r="E1335" t="s">
        <v>1280</v>
      </c>
      <c r="F1335" t="s">
        <v>46</v>
      </c>
      <c r="G1335">
        <v>8077</v>
      </c>
      <c r="H1335">
        <v>20332</v>
      </c>
    </row>
    <row r="1336" spans="1:8">
      <c r="A1336">
        <v>1335</v>
      </c>
      <c r="B1336">
        <v>88</v>
      </c>
      <c r="C1336" t="s">
        <v>199</v>
      </c>
      <c r="D1336" t="s">
        <v>3583</v>
      </c>
      <c r="E1336" t="s">
        <v>1281</v>
      </c>
      <c r="F1336" t="s">
        <v>63</v>
      </c>
      <c r="G1336">
        <v>78</v>
      </c>
      <c r="H1336">
        <v>20332</v>
      </c>
    </row>
    <row r="1337" spans="1:8">
      <c r="A1337">
        <v>1336</v>
      </c>
      <c r="B1337">
        <v>88</v>
      </c>
      <c r="C1337" t="s">
        <v>199</v>
      </c>
      <c r="D1337" t="s">
        <v>3583</v>
      </c>
      <c r="E1337" t="s">
        <v>1281</v>
      </c>
      <c r="F1337" t="s">
        <v>46</v>
      </c>
      <c r="G1337">
        <v>68</v>
      </c>
      <c r="H1337">
        <v>20332</v>
      </c>
    </row>
    <row r="1338" spans="1:8">
      <c r="A1338">
        <v>1337</v>
      </c>
      <c r="B1338">
        <v>88</v>
      </c>
      <c r="C1338" t="s">
        <v>199</v>
      </c>
      <c r="D1338" t="s">
        <v>3583</v>
      </c>
      <c r="E1338" t="s">
        <v>45</v>
      </c>
      <c r="F1338" t="s">
        <v>63</v>
      </c>
      <c r="G1338">
        <v>12</v>
      </c>
      <c r="H1338">
        <v>20332</v>
      </c>
    </row>
    <row r="1339" spans="1:8">
      <c r="A1339">
        <v>1338</v>
      </c>
      <c r="B1339">
        <v>88</v>
      </c>
      <c r="C1339" t="s">
        <v>199</v>
      </c>
      <c r="D1339" t="s">
        <v>3583</v>
      </c>
      <c r="E1339" t="s">
        <v>45</v>
      </c>
      <c r="F1339" t="s">
        <v>46</v>
      </c>
      <c r="G1339">
        <v>9</v>
      </c>
      <c r="H1339">
        <v>20332</v>
      </c>
    </row>
    <row r="1340" spans="1:8">
      <c r="A1340">
        <v>1339</v>
      </c>
      <c r="B1340">
        <v>88</v>
      </c>
      <c r="C1340" t="s">
        <v>199</v>
      </c>
      <c r="D1340" t="s">
        <v>3584</v>
      </c>
      <c r="E1340" t="s">
        <v>3706</v>
      </c>
      <c r="F1340" t="s">
        <v>63</v>
      </c>
      <c r="G1340">
        <v>1</v>
      </c>
      <c r="H1340">
        <v>10</v>
      </c>
    </row>
    <row r="1341" spans="1:8">
      <c r="A1341">
        <v>1340</v>
      </c>
      <c r="B1341">
        <v>88</v>
      </c>
      <c r="C1341" t="s">
        <v>199</v>
      </c>
      <c r="D1341" t="s">
        <v>3584</v>
      </c>
      <c r="E1341" t="s">
        <v>1280</v>
      </c>
      <c r="F1341" t="s">
        <v>63</v>
      </c>
      <c r="G1341">
        <v>1</v>
      </c>
      <c r="H1341">
        <v>10</v>
      </c>
    </row>
    <row r="1342" spans="1:8">
      <c r="A1342">
        <v>1341</v>
      </c>
      <c r="B1342">
        <v>88</v>
      </c>
      <c r="C1342" t="s">
        <v>199</v>
      </c>
      <c r="D1342" t="s">
        <v>3584</v>
      </c>
      <c r="E1342" t="s">
        <v>1280</v>
      </c>
      <c r="F1342" t="s">
        <v>46</v>
      </c>
      <c r="G1342">
        <v>6</v>
      </c>
      <c r="H1342">
        <v>10</v>
      </c>
    </row>
    <row r="1343" spans="1:8">
      <c r="A1343">
        <v>1342</v>
      </c>
      <c r="B1343">
        <v>88</v>
      </c>
      <c r="C1343" t="s">
        <v>199</v>
      </c>
      <c r="D1343" t="s">
        <v>3584</v>
      </c>
      <c r="E1343" t="s">
        <v>1281</v>
      </c>
      <c r="F1343" t="s">
        <v>63</v>
      </c>
      <c r="G1343">
        <v>1</v>
      </c>
      <c r="H1343">
        <v>10</v>
      </c>
    </row>
    <row r="1344" spans="1:8">
      <c r="A1344">
        <v>1343</v>
      </c>
      <c r="B1344">
        <v>88</v>
      </c>
      <c r="C1344" t="s">
        <v>199</v>
      </c>
      <c r="D1344" t="s">
        <v>3584</v>
      </c>
      <c r="E1344" t="s">
        <v>1281</v>
      </c>
      <c r="F1344" t="s">
        <v>46</v>
      </c>
      <c r="G1344">
        <v>1</v>
      </c>
      <c r="H1344">
        <v>10</v>
      </c>
    </row>
    <row r="1345" spans="1:8">
      <c r="A1345">
        <v>1344</v>
      </c>
      <c r="B1345">
        <v>88</v>
      </c>
      <c r="C1345" t="s">
        <v>199</v>
      </c>
      <c r="D1345" t="s">
        <v>3585</v>
      </c>
      <c r="E1345" t="s">
        <v>3706</v>
      </c>
      <c r="F1345" t="s">
        <v>63</v>
      </c>
      <c r="G1345">
        <v>668</v>
      </c>
      <c r="H1345">
        <v>6531</v>
      </c>
    </row>
    <row r="1346" spans="1:8">
      <c r="A1346">
        <v>1345</v>
      </c>
      <c r="B1346">
        <v>88</v>
      </c>
      <c r="C1346" t="s">
        <v>199</v>
      </c>
      <c r="D1346" t="s">
        <v>3585</v>
      </c>
      <c r="E1346" t="s">
        <v>3706</v>
      </c>
      <c r="F1346" t="s">
        <v>46</v>
      </c>
      <c r="G1346">
        <v>630</v>
      </c>
      <c r="H1346">
        <v>6531</v>
      </c>
    </row>
    <row r="1347" spans="1:8">
      <c r="A1347">
        <v>1346</v>
      </c>
      <c r="B1347">
        <v>88</v>
      </c>
      <c r="C1347" t="s">
        <v>199</v>
      </c>
      <c r="D1347" t="s">
        <v>3585</v>
      </c>
      <c r="E1347" t="s">
        <v>1280</v>
      </c>
      <c r="F1347" t="s">
        <v>63</v>
      </c>
      <c r="G1347">
        <v>2421</v>
      </c>
      <c r="H1347">
        <v>6531</v>
      </c>
    </row>
    <row r="1348" spans="1:8">
      <c r="A1348">
        <v>1347</v>
      </c>
      <c r="B1348">
        <v>88</v>
      </c>
      <c r="C1348" t="s">
        <v>199</v>
      </c>
      <c r="D1348" t="s">
        <v>3585</v>
      </c>
      <c r="E1348" t="s">
        <v>1280</v>
      </c>
      <c r="F1348" t="s">
        <v>46</v>
      </c>
      <c r="G1348">
        <v>2722</v>
      </c>
      <c r="H1348">
        <v>6531</v>
      </c>
    </row>
    <row r="1349" spans="1:8">
      <c r="A1349">
        <v>1348</v>
      </c>
      <c r="B1349">
        <v>88</v>
      </c>
      <c r="C1349" t="s">
        <v>199</v>
      </c>
      <c r="D1349" t="s">
        <v>3585</v>
      </c>
      <c r="E1349" t="s">
        <v>1281</v>
      </c>
      <c r="F1349" t="s">
        <v>63</v>
      </c>
      <c r="G1349">
        <v>48</v>
      </c>
      <c r="H1349">
        <v>6531</v>
      </c>
    </row>
    <row r="1350" spans="1:8">
      <c r="A1350">
        <v>1349</v>
      </c>
      <c r="B1350">
        <v>88</v>
      </c>
      <c r="C1350" t="s">
        <v>199</v>
      </c>
      <c r="D1350" t="s">
        <v>3585</v>
      </c>
      <c r="E1350" t="s">
        <v>1281</v>
      </c>
      <c r="F1350" t="s">
        <v>46</v>
      </c>
      <c r="G1350">
        <v>36</v>
      </c>
      <c r="H1350">
        <v>6531</v>
      </c>
    </row>
    <row r="1351" spans="1:8">
      <c r="A1351">
        <v>1350</v>
      </c>
      <c r="B1351">
        <v>88</v>
      </c>
      <c r="C1351" t="s">
        <v>199</v>
      </c>
      <c r="D1351" t="s">
        <v>3585</v>
      </c>
      <c r="E1351" t="s">
        <v>45</v>
      </c>
      <c r="F1351" t="s">
        <v>63</v>
      </c>
      <c r="G1351">
        <v>3</v>
      </c>
      <c r="H1351">
        <v>6531</v>
      </c>
    </row>
    <row r="1352" spans="1:8">
      <c r="A1352">
        <v>1351</v>
      </c>
      <c r="B1352">
        <v>88</v>
      </c>
      <c r="C1352" t="s">
        <v>199</v>
      </c>
      <c r="D1352" t="s">
        <v>3585</v>
      </c>
      <c r="E1352" t="s">
        <v>45</v>
      </c>
      <c r="F1352" t="s">
        <v>46</v>
      </c>
      <c r="G1352">
        <v>3</v>
      </c>
      <c r="H1352">
        <v>6531</v>
      </c>
    </row>
    <row r="1353" spans="1:8">
      <c r="A1353">
        <v>1352</v>
      </c>
      <c r="B1353">
        <v>88</v>
      </c>
      <c r="C1353" t="s">
        <v>199</v>
      </c>
      <c r="D1353" t="s">
        <v>3586</v>
      </c>
      <c r="E1353" t="s">
        <v>3706</v>
      </c>
      <c r="F1353" t="s">
        <v>63</v>
      </c>
      <c r="G1353">
        <v>2075</v>
      </c>
      <c r="H1353">
        <v>20817</v>
      </c>
    </row>
    <row r="1354" spans="1:8">
      <c r="A1354">
        <v>1353</v>
      </c>
      <c r="B1354">
        <v>88</v>
      </c>
      <c r="C1354" t="s">
        <v>199</v>
      </c>
      <c r="D1354" t="s">
        <v>3586</v>
      </c>
      <c r="E1354" t="s">
        <v>3706</v>
      </c>
      <c r="F1354" t="s">
        <v>46</v>
      </c>
      <c r="G1354">
        <v>1996</v>
      </c>
      <c r="H1354">
        <v>20817</v>
      </c>
    </row>
    <row r="1355" spans="1:8">
      <c r="A1355">
        <v>1354</v>
      </c>
      <c r="B1355">
        <v>88</v>
      </c>
      <c r="C1355" t="s">
        <v>199</v>
      </c>
      <c r="D1355" t="s">
        <v>3586</v>
      </c>
      <c r="E1355" t="s">
        <v>1280</v>
      </c>
      <c r="F1355" t="s">
        <v>63</v>
      </c>
      <c r="G1355">
        <v>7812</v>
      </c>
      <c r="H1355">
        <v>20817</v>
      </c>
    </row>
    <row r="1356" spans="1:8">
      <c r="A1356">
        <v>1355</v>
      </c>
      <c r="B1356">
        <v>88</v>
      </c>
      <c r="C1356" t="s">
        <v>199</v>
      </c>
      <c r="D1356" t="s">
        <v>3586</v>
      </c>
      <c r="E1356" t="s">
        <v>1280</v>
      </c>
      <c r="F1356" t="s">
        <v>46</v>
      </c>
      <c r="G1356">
        <v>8679</v>
      </c>
      <c r="H1356">
        <v>20817</v>
      </c>
    </row>
    <row r="1357" spans="1:8">
      <c r="A1357">
        <v>1356</v>
      </c>
      <c r="B1357">
        <v>88</v>
      </c>
      <c r="C1357" t="s">
        <v>199</v>
      </c>
      <c r="D1357" t="s">
        <v>3586</v>
      </c>
      <c r="E1357" t="s">
        <v>1281</v>
      </c>
      <c r="F1357" t="s">
        <v>63</v>
      </c>
      <c r="G1357">
        <v>106</v>
      </c>
      <c r="H1357">
        <v>20817</v>
      </c>
    </row>
    <row r="1358" spans="1:8">
      <c r="A1358">
        <v>1357</v>
      </c>
      <c r="B1358">
        <v>88</v>
      </c>
      <c r="C1358" t="s">
        <v>199</v>
      </c>
      <c r="D1358" t="s">
        <v>3586</v>
      </c>
      <c r="E1358" t="s">
        <v>1281</v>
      </c>
      <c r="F1358" t="s">
        <v>46</v>
      </c>
      <c r="G1358">
        <v>121</v>
      </c>
      <c r="H1358">
        <v>20817</v>
      </c>
    </row>
    <row r="1359" spans="1:8">
      <c r="A1359">
        <v>1358</v>
      </c>
      <c r="B1359">
        <v>88</v>
      </c>
      <c r="C1359" t="s">
        <v>199</v>
      </c>
      <c r="D1359" t="s">
        <v>3586</v>
      </c>
      <c r="E1359" t="s">
        <v>45</v>
      </c>
      <c r="F1359" t="s">
        <v>63</v>
      </c>
      <c r="G1359">
        <v>15</v>
      </c>
      <c r="H1359">
        <v>20817</v>
      </c>
    </row>
    <row r="1360" spans="1:8">
      <c r="A1360">
        <v>1359</v>
      </c>
      <c r="B1360">
        <v>88</v>
      </c>
      <c r="C1360" t="s">
        <v>199</v>
      </c>
      <c r="D1360" t="s">
        <v>3586</v>
      </c>
      <c r="E1360" t="s">
        <v>45</v>
      </c>
      <c r="F1360" t="s">
        <v>46</v>
      </c>
      <c r="G1360">
        <v>13</v>
      </c>
      <c r="H1360">
        <v>20817</v>
      </c>
    </row>
    <row r="1361" spans="1:8">
      <c r="A1361">
        <v>1360</v>
      </c>
      <c r="B1361">
        <v>88</v>
      </c>
      <c r="C1361" t="s">
        <v>199</v>
      </c>
      <c r="D1361" t="s">
        <v>45</v>
      </c>
      <c r="E1361" t="s">
        <v>3706</v>
      </c>
      <c r="F1361" t="s">
        <v>63</v>
      </c>
      <c r="G1361">
        <v>28</v>
      </c>
    </row>
    <row r="1362" spans="1:8">
      <c r="A1362">
        <v>1361</v>
      </c>
      <c r="B1362">
        <v>88</v>
      </c>
      <c r="C1362" t="s">
        <v>199</v>
      </c>
      <c r="D1362" t="s">
        <v>45</v>
      </c>
      <c r="E1362" t="s">
        <v>3706</v>
      </c>
      <c r="F1362" t="s">
        <v>46</v>
      </c>
      <c r="G1362">
        <v>22</v>
      </c>
    </row>
    <row r="1363" spans="1:8">
      <c r="A1363">
        <v>1362</v>
      </c>
      <c r="B1363">
        <v>88</v>
      </c>
      <c r="C1363" t="s">
        <v>199</v>
      </c>
      <c r="D1363" t="s">
        <v>45</v>
      </c>
      <c r="E1363" t="s">
        <v>1280</v>
      </c>
      <c r="F1363" t="s">
        <v>63</v>
      </c>
      <c r="G1363">
        <v>10</v>
      </c>
    </row>
    <row r="1364" spans="1:8">
      <c r="A1364">
        <v>1363</v>
      </c>
      <c r="B1364">
        <v>88</v>
      </c>
      <c r="C1364" t="s">
        <v>199</v>
      </c>
      <c r="D1364" t="s">
        <v>45</v>
      </c>
      <c r="E1364" t="s">
        <v>1280</v>
      </c>
      <c r="F1364" t="s">
        <v>46</v>
      </c>
      <c r="G1364">
        <v>4</v>
      </c>
    </row>
    <row r="1365" spans="1:8">
      <c r="A1365">
        <v>1364</v>
      </c>
      <c r="B1365">
        <v>88</v>
      </c>
      <c r="C1365" t="s">
        <v>199</v>
      </c>
      <c r="D1365" t="s">
        <v>45</v>
      </c>
      <c r="E1365" t="s">
        <v>45</v>
      </c>
      <c r="F1365" t="s">
        <v>63</v>
      </c>
      <c r="G1365">
        <v>352</v>
      </c>
    </row>
    <row r="1366" spans="1:8">
      <c r="A1366">
        <v>1365</v>
      </c>
      <c r="B1366">
        <v>88</v>
      </c>
      <c r="C1366" t="s">
        <v>199</v>
      </c>
      <c r="D1366" t="s">
        <v>45</v>
      </c>
      <c r="E1366" t="s">
        <v>45</v>
      </c>
      <c r="F1366" t="s">
        <v>46</v>
      </c>
      <c r="G1366">
        <v>173</v>
      </c>
    </row>
    <row r="1367" spans="1:8">
      <c r="A1367">
        <v>1366</v>
      </c>
      <c r="B1367">
        <v>91</v>
      </c>
      <c r="C1367" t="s">
        <v>200</v>
      </c>
      <c r="D1367" t="s">
        <v>1413</v>
      </c>
      <c r="E1367" t="s">
        <v>3706</v>
      </c>
      <c r="F1367" t="s">
        <v>63</v>
      </c>
      <c r="G1367">
        <v>7427</v>
      </c>
      <c r="H1367">
        <v>38130</v>
      </c>
    </row>
    <row r="1368" spans="1:8">
      <c r="A1368">
        <v>1367</v>
      </c>
      <c r="B1368">
        <v>91</v>
      </c>
      <c r="C1368" t="s">
        <v>200</v>
      </c>
      <c r="D1368" t="s">
        <v>1413</v>
      </c>
      <c r="E1368" t="s">
        <v>3706</v>
      </c>
      <c r="F1368" t="s">
        <v>46</v>
      </c>
      <c r="G1368">
        <v>7050</v>
      </c>
      <c r="H1368">
        <v>38130</v>
      </c>
    </row>
    <row r="1369" spans="1:8">
      <c r="A1369">
        <v>1368</v>
      </c>
      <c r="B1369">
        <v>91</v>
      </c>
      <c r="C1369" t="s">
        <v>200</v>
      </c>
      <c r="D1369" t="s">
        <v>1413</v>
      </c>
      <c r="E1369" t="s">
        <v>1280</v>
      </c>
      <c r="F1369" t="s">
        <v>63</v>
      </c>
      <c r="G1369">
        <v>11365</v>
      </c>
      <c r="H1369">
        <v>38130</v>
      </c>
    </row>
    <row r="1370" spans="1:8">
      <c r="A1370">
        <v>1369</v>
      </c>
      <c r="B1370">
        <v>91</v>
      </c>
      <c r="C1370" t="s">
        <v>200</v>
      </c>
      <c r="D1370" t="s">
        <v>1413</v>
      </c>
      <c r="E1370" t="s">
        <v>1280</v>
      </c>
      <c r="F1370" t="s">
        <v>46</v>
      </c>
      <c r="G1370">
        <v>10035</v>
      </c>
      <c r="H1370">
        <v>38130</v>
      </c>
    </row>
    <row r="1371" spans="1:8">
      <c r="A1371">
        <v>1370</v>
      </c>
      <c r="B1371">
        <v>91</v>
      </c>
      <c r="C1371" t="s">
        <v>200</v>
      </c>
      <c r="D1371" t="s">
        <v>1413</v>
      </c>
      <c r="E1371" t="s">
        <v>1281</v>
      </c>
      <c r="F1371" t="s">
        <v>63</v>
      </c>
      <c r="G1371">
        <v>679</v>
      </c>
      <c r="H1371">
        <v>38130</v>
      </c>
    </row>
    <row r="1372" spans="1:8">
      <c r="A1372">
        <v>1371</v>
      </c>
      <c r="B1372">
        <v>91</v>
      </c>
      <c r="C1372" t="s">
        <v>200</v>
      </c>
      <c r="D1372" t="s">
        <v>1413</v>
      </c>
      <c r="E1372" t="s">
        <v>1281</v>
      </c>
      <c r="F1372" t="s">
        <v>46</v>
      </c>
      <c r="G1372">
        <v>1111</v>
      </c>
      <c r="H1372">
        <v>38130</v>
      </c>
    </row>
    <row r="1373" spans="1:8">
      <c r="A1373">
        <v>1372</v>
      </c>
      <c r="B1373">
        <v>91</v>
      </c>
      <c r="C1373" t="s">
        <v>200</v>
      </c>
      <c r="D1373" t="s">
        <v>1413</v>
      </c>
      <c r="E1373" t="s">
        <v>45</v>
      </c>
      <c r="F1373" t="s">
        <v>63</v>
      </c>
      <c r="G1373">
        <v>238</v>
      </c>
      <c r="H1373">
        <v>38130</v>
      </c>
    </row>
    <row r="1374" spans="1:8">
      <c r="A1374">
        <v>1373</v>
      </c>
      <c r="B1374">
        <v>91</v>
      </c>
      <c r="C1374" t="s">
        <v>200</v>
      </c>
      <c r="D1374" t="s">
        <v>1413</v>
      </c>
      <c r="E1374" t="s">
        <v>45</v>
      </c>
      <c r="F1374" t="s">
        <v>46</v>
      </c>
      <c r="G1374">
        <v>225</v>
      </c>
      <c r="H1374">
        <v>38130</v>
      </c>
    </row>
    <row r="1375" spans="1:8">
      <c r="A1375">
        <v>1374</v>
      </c>
      <c r="B1375">
        <v>91</v>
      </c>
      <c r="C1375" t="s">
        <v>200</v>
      </c>
      <c r="D1375" t="s">
        <v>3582</v>
      </c>
      <c r="E1375" t="s">
        <v>1280</v>
      </c>
      <c r="F1375" t="s">
        <v>63</v>
      </c>
      <c r="G1375">
        <v>3</v>
      </c>
      <c r="H1375">
        <v>5</v>
      </c>
    </row>
    <row r="1376" spans="1:8">
      <c r="A1376">
        <v>1375</v>
      </c>
      <c r="B1376">
        <v>91</v>
      </c>
      <c r="C1376" t="s">
        <v>200</v>
      </c>
      <c r="D1376" t="s">
        <v>3582</v>
      </c>
      <c r="E1376" t="s">
        <v>1280</v>
      </c>
      <c r="F1376" t="s">
        <v>46</v>
      </c>
      <c r="G1376">
        <v>2</v>
      </c>
      <c r="H1376">
        <v>5</v>
      </c>
    </row>
    <row r="1377" spans="1:8">
      <c r="A1377">
        <v>1376</v>
      </c>
      <c r="B1377">
        <v>91</v>
      </c>
      <c r="C1377" t="s">
        <v>200</v>
      </c>
      <c r="D1377" t="s">
        <v>3583</v>
      </c>
      <c r="E1377" t="s">
        <v>1280</v>
      </c>
      <c r="F1377" t="s">
        <v>63</v>
      </c>
      <c r="G1377">
        <v>4</v>
      </c>
      <c r="H1377">
        <v>13</v>
      </c>
    </row>
    <row r="1378" spans="1:8">
      <c r="A1378">
        <v>1377</v>
      </c>
      <c r="B1378">
        <v>91</v>
      </c>
      <c r="C1378" t="s">
        <v>200</v>
      </c>
      <c r="D1378" t="s">
        <v>3583</v>
      </c>
      <c r="E1378" t="s">
        <v>1280</v>
      </c>
      <c r="F1378" t="s">
        <v>46</v>
      </c>
      <c r="G1378">
        <v>8</v>
      </c>
      <c r="H1378">
        <v>13</v>
      </c>
    </row>
    <row r="1379" spans="1:8">
      <c r="A1379">
        <v>1378</v>
      </c>
      <c r="B1379">
        <v>91</v>
      </c>
      <c r="C1379" t="s">
        <v>200</v>
      </c>
      <c r="D1379" t="s">
        <v>3583</v>
      </c>
      <c r="E1379" t="s">
        <v>45</v>
      </c>
      <c r="F1379" t="s">
        <v>46</v>
      </c>
      <c r="G1379">
        <v>1</v>
      </c>
      <c r="H1379">
        <v>13</v>
      </c>
    </row>
    <row r="1380" spans="1:8">
      <c r="A1380">
        <v>1379</v>
      </c>
      <c r="B1380">
        <v>91</v>
      </c>
      <c r="C1380" t="s">
        <v>200</v>
      </c>
      <c r="D1380" t="s">
        <v>3585</v>
      </c>
      <c r="E1380" t="s">
        <v>3706</v>
      </c>
      <c r="F1380" t="s">
        <v>63</v>
      </c>
      <c r="G1380">
        <v>51</v>
      </c>
      <c r="H1380">
        <v>473</v>
      </c>
    </row>
    <row r="1381" spans="1:8">
      <c r="A1381">
        <v>1380</v>
      </c>
      <c r="B1381">
        <v>91</v>
      </c>
      <c r="C1381" t="s">
        <v>200</v>
      </c>
      <c r="D1381" t="s">
        <v>3585</v>
      </c>
      <c r="E1381" t="s">
        <v>3706</v>
      </c>
      <c r="F1381" t="s">
        <v>46</v>
      </c>
      <c r="G1381">
        <v>46</v>
      </c>
      <c r="H1381">
        <v>473</v>
      </c>
    </row>
    <row r="1382" spans="1:8">
      <c r="A1382">
        <v>1381</v>
      </c>
      <c r="B1382">
        <v>91</v>
      </c>
      <c r="C1382" t="s">
        <v>200</v>
      </c>
      <c r="D1382" t="s">
        <v>3585</v>
      </c>
      <c r="E1382" t="s">
        <v>1280</v>
      </c>
      <c r="F1382" t="s">
        <v>63</v>
      </c>
      <c r="G1382">
        <v>206</v>
      </c>
      <c r="H1382">
        <v>473</v>
      </c>
    </row>
    <row r="1383" spans="1:8">
      <c r="A1383">
        <v>1382</v>
      </c>
      <c r="B1383">
        <v>91</v>
      </c>
      <c r="C1383" t="s">
        <v>200</v>
      </c>
      <c r="D1383" t="s">
        <v>3585</v>
      </c>
      <c r="E1383" t="s">
        <v>1280</v>
      </c>
      <c r="F1383" t="s">
        <v>46</v>
      </c>
      <c r="G1383">
        <v>150</v>
      </c>
      <c r="H1383">
        <v>473</v>
      </c>
    </row>
    <row r="1384" spans="1:8">
      <c r="A1384">
        <v>1383</v>
      </c>
      <c r="B1384">
        <v>91</v>
      </c>
      <c r="C1384" t="s">
        <v>200</v>
      </c>
      <c r="D1384" t="s">
        <v>3585</v>
      </c>
      <c r="E1384" t="s">
        <v>1281</v>
      </c>
      <c r="F1384" t="s">
        <v>63</v>
      </c>
      <c r="G1384">
        <v>5</v>
      </c>
      <c r="H1384">
        <v>473</v>
      </c>
    </row>
    <row r="1385" spans="1:8">
      <c r="A1385">
        <v>1384</v>
      </c>
      <c r="B1385">
        <v>91</v>
      </c>
      <c r="C1385" t="s">
        <v>200</v>
      </c>
      <c r="D1385" t="s">
        <v>3585</v>
      </c>
      <c r="E1385" t="s">
        <v>1281</v>
      </c>
      <c r="F1385" t="s">
        <v>46</v>
      </c>
      <c r="G1385">
        <v>10</v>
      </c>
      <c r="H1385">
        <v>473</v>
      </c>
    </row>
    <row r="1386" spans="1:8">
      <c r="A1386">
        <v>1385</v>
      </c>
      <c r="B1386">
        <v>91</v>
      </c>
      <c r="C1386" t="s">
        <v>200</v>
      </c>
      <c r="D1386" t="s">
        <v>3585</v>
      </c>
      <c r="E1386" t="s">
        <v>45</v>
      </c>
      <c r="F1386" t="s">
        <v>63</v>
      </c>
      <c r="G1386">
        <v>5</v>
      </c>
      <c r="H1386">
        <v>473</v>
      </c>
    </row>
    <row r="1387" spans="1:8">
      <c r="A1387">
        <v>1386</v>
      </c>
      <c r="B1387">
        <v>91</v>
      </c>
      <c r="C1387" t="s">
        <v>200</v>
      </c>
      <c r="D1387" t="s">
        <v>3586</v>
      </c>
      <c r="E1387" t="s">
        <v>3706</v>
      </c>
      <c r="F1387" t="s">
        <v>63</v>
      </c>
      <c r="G1387">
        <v>4013</v>
      </c>
      <c r="H1387">
        <v>24753</v>
      </c>
    </row>
    <row r="1388" spans="1:8">
      <c r="A1388">
        <v>1387</v>
      </c>
      <c r="B1388">
        <v>91</v>
      </c>
      <c r="C1388" t="s">
        <v>200</v>
      </c>
      <c r="D1388" t="s">
        <v>3586</v>
      </c>
      <c r="E1388" t="s">
        <v>3706</v>
      </c>
      <c r="F1388" t="s">
        <v>46</v>
      </c>
      <c r="G1388">
        <v>3812</v>
      </c>
      <c r="H1388">
        <v>24753</v>
      </c>
    </row>
    <row r="1389" spans="1:8">
      <c r="A1389">
        <v>1388</v>
      </c>
      <c r="B1389">
        <v>91</v>
      </c>
      <c r="C1389" t="s">
        <v>200</v>
      </c>
      <c r="D1389" t="s">
        <v>3586</v>
      </c>
      <c r="E1389" t="s">
        <v>1280</v>
      </c>
      <c r="F1389" t="s">
        <v>63</v>
      </c>
      <c r="G1389">
        <v>8552</v>
      </c>
      <c r="H1389">
        <v>24753</v>
      </c>
    </row>
    <row r="1390" spans="1:8">
      <c r="A1390">
        <v>1389</v>
      </c>
      <c r="B1390">
        <v>91</v>
      </c>
      <c r="C1390" t="s">
        <v>200</v>
      </c>
      <c r="D1390" t="s">
        <v>3586</v>
      </c>
      <c r="E1390" t="s">
        <v>1280</v>
      </c>
      <c r="F1390" t="s">
        <v>46</v>
      </c>
      <c r="G1390">
        <v>7854</v>
      </c>
      <c r="H1390">
        <v>24753</v>
      </c>
    </row>
    <row r="1391" spans="1:8">
      <c r="A1391">
        <v>1390</v>
      </c>
      <c r="B1391">
        <v>91</v>
      </c>
      <c r="C1391" t="s">
        <v>200</v>
      </c>
      <c r="D1391" t="s">
        <v>3586</v>
      </c>
      <c r="E1391" t="s">
        <v>1281</v>
      </c>
      <c r="F1391" t="s">
        <v>63</v>
      </c>
      <c r="G1391">
        <v>201</v>
      </c>
      <c r="H1391">
        <v>24753</v>
      </c>
    </row>
    <row r="1392" spans="1:8">
      <c r="A1392">
        <v>1391</v>
      </c>
      <c r="B1392">
        <v>91</v>
      </c>
      <c r="C1392" t="s">
        <v>200</v>
      </c>
      <c r="D1392" t="s">
        <v>3586</v>
      </c>
      <c r="E1392" t="s">
        <v>1281</v>
      </c>
      <c r="F1392" t="s">
        <v>46</v>
      </c>
      <c r="G1392">
        <v>246</v>
      </c>
      <c r="H1392">
        <v>24753</v>
      </c>
    </row>
    <row r="1393" spans="1:8">
      <c r="A1393">
        <v>1392</v>
      </c>
      <c r="B1393">
        <v>91</v>
      </c>
      <c r="C1393" t="s">
        <v>200</v>
      </c>
      <c r="D1393" t="s">
        <v>3586</v>
      </c>
      <c r="E1393" t="s">
        <v>45</v>
      </c>
      <c r="F1393" t="s">
        <v>63</v>
      </c>
      <c r="G1393">
        <v>47</v>
      </c>
      <c r="H1393">
        <v>24753</v>
      </c>
    </row>
    <row r="1394" spans="1:8">
      <c r="A1394">
        <v>1393</v>
      </c>
      <c r="B1394">
        <v>91</v>
      </c>
      <c r="C1394" t="s">
        <v>200</v>
      </c>
      <c r="D1394" t="s">
        <v>3586</v>
      </c>
      <c r="E1394" t="s">
        <v>45</v>
      </c>
      <c r="F1394" t="s">
        <v>46</v>
      </c>
      <c r="G1394">
        <v>28</v>
      </c>
      <c r="H1394">
        <v>24753</v>
      </c>
    </row>
    <row r="1395" spans="1:8">
      <c r="A1395">
        <v>1394</v>
      </c>
      <c r="B1395">
        <v>91</v>
      </c>
      <c r="C1395" t="s">
        <v>200</v>
      </c>
      <c r="D1395" t="s">
        <v>45</v>
      </c>
      <c r="E1395" t="s">
        <v>3706</v>
      </c>
      <c r="F1395" t="s">
        <v>63</v>
      </c>
      <c r="G1395">
        <v>497</v>
      </c>
    </row>
    <row r="1396" spans="1:8">
      <c r="A1396">
        <v>1395</v>
      </c>
      <c r="B1396">
        <v>91</v>
      </c>
      <c r="C1396" t="s">
        <v>200</v>
      </c>
      <c r="D1396" t="s">
        <v>45</v>
      </c>
      <c r="E1396" t="s">
        <v>3706</v>
      </c>
      <c r="F1396" t="s">
        <v>46</v>
      </c>
      <c r="G1396">
        <v>446</v>
      </c>
    </row>
    <row r="1397" spans="1:8">
      <c r="A1397">
        <v>1396</v>
      </c>
      <c r="B1397">
        <v>91</v>
      </c>
      <c r="C1397" t="s">
        <v>200</v>
      </c>
      <c r="D1397" t="s">
        <v>45</v>
      </c>
      <c r="E1397" t="s">
        <v>1280</v>
      </c>
      <c r="F1397" t="s">
        <v>63</v>
      </c>
      <c r="G1397">
        <v>359</v>
      </c>
    </row>
    <row r="1398" spans="1:8">
      <c r="A1398">
        <v>1397</v>
      </c>
      <c r="B1398">
        <v>91</v>
      </c>
      <c r="C1398" t="s">
        <v>200</v>
      </c>
      <c r="D1398" t="s">
        <v>45</v>
      </c>
      <c r="E1398" t="s">
        <v>1280</v>
      </c>
      <c r="F1398" t="s">
        <v>46</v>
      </c>
      <c r="G1398">
        <v>283</v>
      </c>
    </row>
    <row r="1399" spans="1:8">
      <c r="A1399">
        <v>1398</v>
      </c>
      <c r="B1399">
        <v>91</v>
      </c>
      <c r="C1399" t="s">
        <v>200</v>
      </c>
      <c r="D1399" t="s">
        <v>45</v>
      </c>
      <c r="E1399" t="s">
        <v>1281</v>
      </c>
      <c r="F1399" t="s">
        <v>63</v>
      </c>
      <c r="G1399">
        <v>21</v>
      </c>
    </row>
    <row r="1400" spans="1:8">
      <c r="A1400">
        <v>1399</v>
      </c>
      <c r="B1400">
        <v>91</v>
      </c>
      <c r="C1400" t="s">
        <v>200</v>
      </c>
      <c r="D1400" t="s">
        <v>45</v>
      </c>
      <c r="E1400" t="s">
        <v>1281</v>
      </c>
      <c r="F1400" t="s">
        <v>46</v>
      </c>
      <c r="G1400">
        <v>51</v>
      </c>
    </row>
    <row r="1401" spans="1:8">
      <c r="A1401">
        <v>1400</v>
      </c>
      <c r="B1401">
        <v>91</v>
      </c>
      <c r="C1401" t="s">
        <v>200</v>
      </c>
      <c r="D1401" t="s">
        <v>45</v>
      </c>
      <c r="E1401" t="s">
        <v>45</v>
      </c>
      <c r="F1401" t="s">
        <v>63</v>
      </c>
      <c r="G1401">
        <v>749</v>
      </c>
    </row>
    <row r="1402" spans="1:8">
      <c r="A1402">
        <v>1401</v>
      </c>
      <c r="B1402">
        <v>91</v>
      </c>
      <c r="C1402" t="s">
        <v>200</v>
      </c>
      <c r="D1402" t="s">
        <v>45</v>
      </c>
      <c r="E1402" t="s">
        <v>45</v>
      </c>
      <c r="F1402" t="s">
        <v>46</v>
      </c>
      <c r="G1402">
        <v>276</v>
      </c>
    </row>
    <row r="1403" spans="1:8">
      <c r="A1403">
        <v>1402</v>
      </c>
      <c r="B1403">
        <v>94</v>
      </c>
      <c r="C1403" t="s">
        <v>201</v>
      </c>
      <c r="D1403" t="s">
        <v>1413</v>
      </c>
      <c r="E1403" t="s">
        <v>3706</v>
      </c>
      <c r="F1403" t="s">
        <v>63</v>
      </c>
      <c r="G1403">
        <v>7254</v>
      </c>
      <c r="H1403">
        <v>33280</v>
      </c>
    </row>
    <row r="1404" spans="1:8">
      <c r="A1404">
        <v>1403</v>
      </c>
      <c r="B1404">
        <v>94</v>
      </c>
      <c r="C1404" t="s">
        <v>201</v>
      </c>
      <c r="D1404" t="s">
        <v>1413</v>
      </c>
      <c r="E1404" t="s">
        <v>3706</v>
      </c>
      <c r="F1404" t="s">
        <v>46</v>
      </c>
      <c r="G1404">
        <v>6986</v>
      </c>
      <c r="H1404">
        <v>33280</v>
      </c>
    </row>
    <row r="1405" spans="1:8">
      <c r="A1405">
        <v>1404</v>
      </c>
      <c r="B1405">
        <v>94</v>
      </c>
      <c r="C1405" t="s">
        <v>201</v>
      </c>
      <c r="D1405" t="s">
        <v>1413</v>
      </c>
      <c r="E1405" t="s">
        <v>1280</v>
      </c>
      <c r="F1405" t="s">
        <v>63</v>
      </c>
      <c r="G1405">
        <v>8994</v>
      </c>
      <c r="H1405">
        <v>33280</v>
      </c>
    </row>
    <row r="1406" spans="1:8">
      <c r="A1406">
        <v>1405</v>
      </c>
      <c r="B1406">
        <v>94</v>
      </c>
      <c r="C1406" t="s">
        <v>201</v>
      </c>
      <c r="D1406" t="s">
        <v>1413</v>
      </c>
      <c r="E1406" t="s">
        <v>1280</v>
      </c>
      <c r="F1406" t="s">
        <v>46</v>
      </c>
      <c r="G1406">
        <v>7791</v>
      </c>
      <c r="H1406">
        <v>33280</v>
      </c>
    </row>
    <row r="1407" spans="1:8">
      <c r="A1407">
        <v>1406</v>
      </c>
      <c r="B1407">
        <v>94</v>
      </c>
      <c r="C1407" t="s">
        <v>201</v>
      </c>
      <c r="D1407" t="s">
        <v>1413</v>
      </c>
      <c r="E1407" t="s">
        <v>1281</v>
      </c>
      <c r="F1407" t="s">
        <v>63</v>
      </c>
      <c r="G1407">
        <v>559</v>
      </c>
      <c r="H1407">
        <v>33280</v>
      </c>
    </row>
    <row r="1408" spans="1:8">
      <c r="A1408">
        <v>1407</v>
      </c>
      <c r="B1408">
        <v>94</v>
      </c>
      <c r="C1408" t="s">
        <v>201</v>
      </c>
      <c r="D1408" t="s">
        <v>1413</v>
      </c>
      <c r="E1408" t="s">
        <v>1281</v>
      </c>
      <c r="F1408" t="s">
        <v>46</v>
      </c>
      <c r="G1408">
        <v>1462</v>
      </c>
      <c r="H1408">
        <v>33280</v>
      </c>
    </row>
    <row r="1409" spans="1:8">
      <c r="A1409">
        <v>1408</v>
      </c>
      <c r="B1409">
        <v>94</v>
      </c>
      <c r="C1409" t="s">
        <v>201</v>
      </c>
      <c r="D1409" t="s">
        <v>1413</v>
      </c>
      <c r="E1409" t="s">
        <v>45</v>
      </c>
      <c r="F1409" t="s">
        <v>63</v>
      </c>
      <c r="G1409">
        <v>110</v>
      </c>
      <c r="H1409">
        <v>33280</v>
      </c>
    </row>
    <row r="1410" spans="1:8">
      <c r="A1410">
        <v>1409</v>
      </c>
      <c r="B1410">
        <v>94</v>
      </c>
      <c r="C1410" t="s">
        <v>201</v>
      </c>
      <c r="D1410" t="s">
        <v>1413</v>
      </c>
      <c r="E1410" t="s">
        <v>45</v>
      </c>
      <c r="F1410" t="s">
        <v>46</v>
      </c>
      <c r="G1410">
        <v>124</v>
      </c>
      <c r="H1410">
        <v>33280</v>
      </c>
    </row>
    <row r="1411" spans="1:8">
      <c r="A1411">
        <v>1410</v>
      </c>
      <c r="B1411">
        <v>94</v>
      </c>
      <c r="C1411" t="s">
        <v>201</v>
      </c>
      <c r="D1411" t="s">
        <v>3582</v>
      </c>
      <c r="E1411" t="s">
        <v>3706</v>
      </c>
      <c r="F1411" t="s">
        <v>63</v>
      </c>
      <c r="G1411">
        <v>1</v>
      </c>
      <c r="H1411">
        <v>5</v>
      </c>
    </row>
    <row r="1412" spans="1:8">
      <c r="A1412">
        <v>1411</v>
      </c>
      <c r="B1412">
        <v>94</v>
      </c>
      <c r="C1412" t="s">
        <v>201</v>
      </c>
      <c r="D1412" t="s">
        <v>3582</v>
      </c>
      <c r="E1412" t="s">
        <v>3706</v>
      </c>
      <c r="F1412" t="s">
        <v>46</v>
      </c>
      <c r="G1412">
        <v>1</v>
      </c>
      <c r="H1412">
        <v>5</v>
      </c>
    </row>
    <row r="1413" spans="1:8">
      <c r="A1413">
        <v>1412</v>
      </c>
      <c r="B1413">
        <v>94</v>
      </c>
      <c r="C1413" t="s">
        <v>201</v>
      </c>
      <c r="D1413" t="s">
        <v>3582</v>
      </c>
      <c r="E1413" t="s">
        <v>1280</v>
      </c>
      <c r="F1413" t="s">
        <v>63</v>
      </c>
      <c r="G1413">
        <v>2</v>
      </c>
      <c r="H1413">
        <v>5</v>
      </c>
    </row>
    <row r="1414" spans="1:8">
      <c r="A1414">
        <v>1413</v>
      </c>
      <c r="B1414">
        <v>94</v>
      </c>
      <c r="C1414" t="s">
        <v>201</v>
      </c>
      <c r="D1414" t="s">
        <v>3582</v>
      </c>
      <c r="E1414" t="s">
        <v>1280</v>
      </c>
      <c r="F1414" t="s">
        <v>46</v>
      </c>
      <c r="G1414">
        <v>1</v>
      </c>
      <c r="H1414">
        <v>5</v>
      </c>
    </row>
    <row r="1415" spans="1:8">
      <c r="A1415">
        <v>1414</v>
      </c>
      <c r="B1415">
        <v>94</v>
      </c>
      <c r="C1415" t="s">
        <v>201</v>
      </c>
      <c r="D1415" t="s">
        <v>3583</v>
      </c>
      <c r="E1415" t="s">
        <v>1280</v>
      </c>
      <c r="F1415" t="s">
        <v>63</v>
      </c>
      <c r="G1415">
        <v>5</v>
      </c>
      <c r="H1415">
        <v>5</v>
      </c>
    </row>
    <row r="1416" spans="1:8">
      <c r="A1416">
        <v>1415</v>
      </c>
      <c r="B1416">
        <v>94</v>
      </c>
      <c r="C1416" t="s">
        <v>201</v>
      </c>
      <c r="D1416" t="s">
        <v>3584</v>
      </c>
      <c r="E1416" t="s">
        <v>1280</v>
      </c>
      <c r="F1416" t="s">
        <v>63</v>
      </c>
      <c r="G1416">
        <v>3</v>
      </c>
      <c r="H1416">
        <v>4</v>
      </c>
    </row>
    <row r="1417" spans="1:8">
      <c r="A1417">
        <v>1416</v>
      </c>
      <c r="B1417">
        <v>94</v>
      </c>
      <c r="C1417" t="s">
        <v>201</v>
      </c>
      <c r="D1417" t="s">
        <v>3584</v>
      </c>
      <c r="E1417" t="s">
        <v>1280</v>
      </c>
      <c r="F1417" t="s">
        <v>46</v>
      </c>
      <c r="G1417">
        <v>1</v>
      </c>
      <c r="H1417">
        <v>4</v>
      </c>
    </row>
    <row r="1418" spans="1:8">
      <c r="A1418">
        <v>1417</v>
      </c>
      <c r="B1418">
        <v>94</v>
      </c>
      <c r="C1418" t="s">
        <v>201</v>
      </c>
      <c r="D1418" t="s">
        <v>3585</v>
      </c>
      <c r="E1418" t="s">
        <v>3706</v>
      </c>
      <c r="F1418" t="s">
        <v>63</v>
      </c>
      <c r="G1418">
        <v>58</v>
      </c>
      <c r="H1418">
        <v>451</v>
      </c>
    </row>
    <row r="1419" spans="1:8">
      <c r="A1419">
        <v>1418</v>
      </c>
      <c r="B1419">
        <v>94</v>
      </c>
      <c r="C1419" t="s">
        <v>201</v>
      </c>
      <c r="D1419" t="s">
        <v>3585</v>
      </c>
      <c r="E1419" t="s">
        <v>3706</v>
      </c>
      <c r="F1419" t="s">
        <v>46</v>
      </c>
      <c r="G1419">
        <v>58</v>
      </c>
      <c r="H1419">
        <v>451</v>
      </c>
    </row>
    <row r="1420" spans="1:8">
      <c r="A1420">
        <v>1419</v>
      </c>
      <c r="B1420">
        <v>94</v>
      </c>
      <c r="C1420" t="s">
        <v>201</v>
      </c>
      <c r="D1420" t="s">
        <v>3585</v>
      </c>
      <c r="E1420" t="s">
        <v>1280</v>
      </c>
      <c r="F1420" t="s">
        <v>63</v>
      </c>
      <c r="G1420">
        <v>185</v>
      </c>
      <c r="H1420">
        <v>451</v>
      </c>
    </row>
    <row r="1421" spans="1:8">
      <c r="A1421">
        <v>1420</v>
      </c>
      <c r="B1421">
        <v>94</v>
      </c>
      <c r="C1421" t="s">
        <v>201</v>
      </c>
      <c r="D1421" t="s">
        <v>3585</v>
      </c>
      <c r="E1421" t="s">
        <v>1280</v>
      </c>
      <c r="F1421" t="s">
        <v>46</v>
      </c>
      <c r="G1421">
        <v>144</v>
      </c>
      <c r="H1421">
        <v>451</v>
      </c>
    </row>
    <row r="1422" spans="1:8">
      <c r="A1422">
        <v>1421</v>
      </c>
      <c r="B1422">
        <v>94</v>
      </c>
      <c r="C1422" t="s">
        <v>201</v>
      </c>
      <c r="D1422" t="s">
        <v>3585</v>
      </c>
      <c r="E1422" t="s">
        <v>1281</v>
      </c>
      <c r="F1422" t="s">
        <v>63</v>
      </c>
      <c r="G1422">
        <v>2</v>
      </c>
      <c r="H1422">
        <v>451</v>
      </c>
    </row>
    <row r="1423" spans="1:8">
      <c r="A1423">
        <v>1422</v>
      </c>
      <c r="B1423">
        <v>94</v>
      </c>
      <c r="C1423" t="s">
        <v>201</v>
      </c>
      <c r="D1423" t="s">
        <v>3585</v>
      </c>
      <c r="E1423" t="s">
        <v>45</v>
      </c>
      <c r="F1423" t="s">
        <v>63</v>
      </c>
      <c r="G1423">
        <v>1</v>
      </c>
      <c r="H1423">
        <v>451</v>
      </c>
    </row>
    <row r="1424" spans="1:8">
      <c r="A1424">
        <v>1423</v>
      </c>
      <c r="B1424">
        <v>94</v>
      </c>
      <c r="C1424" t="s">
        <v>201</v>
      </c>
      <c r="D1424" t="s">
        <v>3585</v>
      </c>
      <c r="E1424" t="s">
        <v>45</v>
      </c>
      <c r="F1424" t="s">
        <v>46</v>
      </c>
      <c r="G1424">
        <v>3</v>
      </c>
      <c r="H1424">
        <v>451</v>
      </c>
    </row>
    <row r="1425" spans="1:8">
      <c r="A1425">
        <v>1424</v>
      </c>
      <c r="B1425">
        <v>94</v>
      </c>
      <c r="C1425" t="s">
        <v>201</v>
      </c>
      <c r="D1425" t="s">
        <v>3586</v>
      </c>
      <c r="E1425" t="s">
        <v>3706</v>
      </c>
      <c r="F1425" t="s">
        <v>63</v>
      </c>
      <c r="G1425">
        <v>1476</v>
      </c>
      <c r="H1425">
        <v>9124</v>
      </c>
    </row>
    <row r="1426" spans="1:8">
      <c r="A1426">
        <v>1425</v>
      </c>
      <c r="B1426">
        <v>94</v>
      </c>
      <c r="C1426" t="s">
        <v>201</v>
      </c>
      <c r="D1426" t="s">
        <v>3586</v>
      </c>
      <c r="E1426" t="s">
        <v>3706</v>
      </c>
      <c r="F1426" t="s">
        <v>46</v>
      </c>
      <c r="G1426">
        <v>1378</v>
      </c>
      <c r="H1426">
        <v>9124</v>
      </c>
    </row>
    <row r="1427" spans="1:8">
      <c r="A1427">
        <v>1426</v>
      </c>
      <c r="B1427">
        <v>94</v>
      </c>
      <c r="C1427" t="s">
        <v>201</v>
      </c>
      <c r="D1427" t="s">
        <v>3586</v>
      </c>
      <c r="E1427" t="s">
        <v>1280</v>
      </c>
      <c r="F1427" t="s">
        <v>63</v>
      </c>
      <c r="G1427">
        <v>3420</v>
      </c>
      <c r="H1427">
        <v>9124</v>
      </c>
    </row>
    <row r="1428" spans="1:8">
      <c r="A1428">
        <v>1427</v>
      </c>
      <c r="B1428">
        <v>94</v>
      </c>
      <c r="C1428" t="s">
        <v>201</v>
      </c>
      <c r="D1428" t="s">
        <v>3586</v>
      </c>
      <c r="E1428" t="s">
        <v>1280</v>
      </c>
      <c r="F1428" t="s">
        <v>46</v>
      </c>
      <c r="G1428">
        <v>2635</v>
      </c>
      <c r="H1428">
        <v>9124</v>
      </c>
    </row>
    <row r="1429" spans="1:8">
      <c r="A1429">
        <v>1428</v>
      </c>
      <c r="B1429">
        <v>94</v>
      </c>
      <c r="C1429" t="s">
        <v>201</v>
      </c>
      <c r="D1429" t="s">
        <v>3586</v>
      </c>
      <c r="E1429" t="s">
        <v>1281</v>
      </c>
      <c r="F1429" t="s">
        <v>63</v>
      </c>
      <c r="G1429">
        <v>110</v>
      </c>
      <c r="H1429">
        <v>9124</v>
      </c>
    </row>
    <row r="1430" spans="1:8">
      <c r="A1430">
        <v>1429</v>
      </c>
      <c r="B1430">
        <v>94</v>
      </c>
      <c r="C1430" t="s">
        <v>201</v>
      </c>
      <c r="D1430" t="s">
        <v>3586</v>
      </c>
      <c r="E1430" t="s">
        <v>1281</v>
      </c>
      <c r="F1430" t="s">
        <v>46</v>
      </c>
      <c r="G1430">
        <v>68</v>
      </c>
      <c r="H1430">
        <v>9124</v>
      </c>
    </row>
    <row r="1431" spans="1:8">
      <c r="A1431">
        <v>1430</v>
      </c>
      <c r="B1431">
        <v>94</v>
      </c>
      <c r="C1431" t="s">
        <v>201</v>
      </c>
      <c r="D1431" t="s">
        <v>3586</v>
      </c>
      <c r="E1431" t="s">
        <v>45</v>
      </c>
      <c r="F1431" t="s">
        <v>63</v>
      </c>
      <c r="G1431">
        <v>23</v>
      </c>
      <c r="H1431">
        <v>9124</v>
      </c>
    </row>
    <row r="1432" spans="1:8">
      <c r="A1432">
        <v>1431</v>
      </c>
      <c r="B1432">
        <v>94</v>
      </c>
      <c r="C1432" t="s">
        <v>201</v>
      </c>
      <c r="D1432" t="s">
        <v>3586</v>
      </c>
      <c r="E1432" t="s">
        <v>45</v>
      </c>
      <c r="F1432" t="s">
        <v>46</v>
      </c>
      <c r="G1432">
        <v>14</v>
      </c>
      <c r="H1432">
        <v>9124</v>
      </c>
    </row>
    <row r="1433" spans="1:8">
      <c r="A1433">
        <v>1432</v>
      </c>
      <c r="B1433">
        <v>94</v>
      </c>
      <c r="C1433" t="s">
        <v>201</v>
      </c>
      <c r="D1433" t="s">
        <v>45</v>
      </c>
      <c r="E1433" t="s">
        <v>3706</v>
      </c>
      <c r="F1433" t="s">
        <v>63</v>
      </c>
      <c r="G1433">
        <v>218</v>
      </c>
    </row>
    <row r="1434" spans="1:8">
      <c r="A1434">
        <v>1433</v>
      </c>
      <c r="B1434">
        <v>94</v>
      </c>
      <c r="C1434" t="s">
        <v>201</v>
      </c>
      <c r="D1434" t="s">
        <v>45</v>
      </c>
      <c r="E1434" t="s">
        <v>3706</v>
      </c>
      <c r="F1434" t="s">
        <v>46</v>
      </c>
      <c r="G1434">
        <v>198</v>
      </c>
    </row>
    <row r="1435" spans="1:8">
      <c r="A1435">
        <v>1434</v>
      </c>
      <c r="B1435">
        <v>94</v>
      </c>
      <c r="C1435" t="s">
        <v>201</v>
      </c>
      <c r="D1435" t="s">
        <v>45</v>
      </c>
      <c r="E1435" t="s">
        <v>1280</v>
      </c>
      <c r="F1435" t="s">
        <v>63</v>
      </c>
      <c r="G1435">
        <v>194</v>
      </c>
    </row>
    <row r="1436" spans="1:8">
      <c r="A1436">
        <v>1435</v>
      </c>
      <c r="B1436">
        <v>94</v>
      </c>
      <c r="C1436" t="s">
        <v>201</v>
      </c>
      <c r="D1436" t="s">
        <v>45</v>
      </c>
      <c r="E1436" t="s">
        <v>1280</v>
      </c>
      <c r="F1436" t="s">
        <v>46</v>
      </c>
      <c r="G1436">
        <v>157</v>
      </c>
    </row>
    <row r="1437" spans="1:8">
      <c r="A1437">
        <v>1436</v>
      </c>
      <c r="B1437">
        <v>94</v>
      </c>
      <c r="C1437" t="s">
        <v>201</v>
      </c>
      <c r="D1437" t="s">
        <v>45</v>
      </c>
      <c r="E1437" t="s">
        <v>1281</v>
      </c>
      <c r="F1437" t="s">
        <v>63</v>
      </c>
      <c r="G1437">
        <v>17</v>
      </c>
    </row>
    <row r="1438" spans="1:8">
      <c r="A1438">
        <v>1437</v>
      </c>
      <c r="B1438">
        <v>94</v>
      </c>
      <c r="C1438" t="s">
        <v>201</v>
      </c>
      <c r="D1438" t="s">
        <v>45</v>
      </c>
      <c r="E1438" t="s">
        <v>1281</v>
      </c>
      <c r="F1438" t="s">
        <v>46</v>
      </c>
      <c r="G1438">
        <v>35</v>
      </c>
    </row>
    <row r="1439" spans="1:8">
      <c r="A1439">
        <v>1438</v>
      </c>
      <c r="B1439">
        <v>94</v>
      </c>
      <c r="C1439" t="s">
        <v>201</v>
      </c>
      <c r="D1439" t="s">
        <v>45</v>
      </c>
      <c r="E1439" t="s">
        <v>45</v>
      </c>
      <c r="F1439" t="s">
        <v>63</v>
      </c>
      <c r="G1439">
        <v>582</v>
      </c>
    </row>
    <row r="1440" spans="1:8">
      <c r="A1440">
        <v>1439</v>
      </c>
      <c r="B1440">
        <v>94</v>
      </c>
      <c r="C1440" t="s">
        <v>201</v>
      </c>
      <c r="D1440" t="s">
        <v>45</v>
      </c>
      <c r="E1440" t="s">
        <v>45</v>
      </c>
      <c r="F1440" t="s">
        <v>46</v>
      </c>
      <c r="G1440">
        <v>161</v>
      </c>
    </row>
    <row r="1441" spans="1:8">
      <c r="A1441">
        <v>1440</v>
      </c>
      <c r="B1441">
        <v>95</v>
      </c>
      <c r="C1441" t="s">
        <v>202</v>
      </c>
      <c r="D1441" t="s">
        <v>1413</v>
      </c>
      <c r="E1441" t="s">
        <v>3706</v>
      </c>
      <c r="F1441" t="s">
        <v>63</v>
      </c>
      <c r="G1441">
        <v>1439</v>
      </c>
      <c r="H1441">
        <v>6856</v>
      </c>
    </row>
    <row r="1442" spans="1:8">
      <c r="A1442">
        <v>1441</v>
      </c>
      <c r="B1442">
        <v>95</v>
      </c>
      <c r="C1442" t="s">
        <v>202</v>
      </c>
      <c r="D1442" t="s">
        <v>1413</v>
      </c>
      <c r="E1442" t="s">
        <v>3706</v>
      </c>
      <c r="F1442" t="s">
        <v>46</v>
      </c>
      <c r="G1442">
        <v>1344</v>
      </c>
      <c r="H1442">
        <v>6856</v>
      </c>
    </row>
    <row r="1443" spans="1:8">
      <c r="A1443">
        <v>1442</v>
      </c>
      <c r="B1443">
        <v>95</v>
      </c>
      <c r="C1443" t="s">
        <v>202</v>
      </c>
      <c r="D1443" t="s">
        <v>1413</v>
      </c>
      <c r="E1443" t="s">
        <v>1280</v>
      </c>
      <c r="F1443" t="s">
        <v>63</v>
      </c>
      <c r="G1443">
        <v>1772</v>
      </c>
      <c r="H1443">
        <v>6856</v>
      </c>
    </row>
    <row r="1444" spans="1:8">
      <c r="A1444">
        <v>1443</v>
      </c>
      <c r="B1444">
        <v>95</v>
      </c>
      <c r="C1444" t="s">
        <v>202</v>
      </c>
      <c r="D1444" t="s">
        <v>1413</v>
      </c>
      <c r="E1444" t="s">
        <v>1280</v>
      </c>
      <c r="F1444" t="s">
        <v>46</v>
      </c>
      <c r="G1444">
        <v>1579</v>
      </c>
      <c r="H1444">
        <v>6856</v>
      </c>
    </row>
    <row r="1445" spans="1:8">
      <c r="A1445">
        <v>1444</v>
      </c>
      <c r="B1445">
        <v>95</v>
      </c>
      <c r="C1445" t="s">
        <v>202</v>
      </c>
      <c r="D1445" t="s">
        <v>1413</v>
      </c>
      <c r="E1445" t="s">
        <v>1281</v>
      </c>
      <c r="F1445" t="s">
        <v>63</v>
      </c>
      <c r="G1445">
        <v>229</v>
      </c>
      <c r="H1445">
        <v>6856</v>
      </c>
    </row>
    <row r="1446" spans="1:8">
      <c r="A1446">
        <v>1445</v>
      </c>
      <c r="B1446">
        <v>95</v>
      </c>
      <c r="C1446" t="s">
        <v>202</v>
      </c>
      <c r="D1446" t="s">
        <v>1413</v>
      </c>
      <c r="E1446" t="s">
        <v>1281</v>
      </c>
      <c r="F1446" t="s">
        <v>46</v>
      </c>
      <c r="G1446">
        <v>433</v>
      </c>
      <c r="H1446">
        <v>6856</v>
      </c>
    </row>
    <row r="1447" spans="1:8">
      <c r="A1447">
        <v>1446</v>
      </c>
      <c r="B1447">
        <v>95</v>
      </c>
      <c r="C1447" t="s">
        <v>202</v>
      </c>
      <c r="D1447" t="s">
        <v>1413</v>
      </c>
      <c r="E1447" t="s">
        <v>45</v>
      </c>
      <c r="F1447" t="s">
        <v>63</v>
      </c>
      <c r="G1447">
        <v>29</v>
      </c>
      <c r="H1447">
        <v>6856</v>
      </c>
    </row>
    <row r="1448" spans="1:8">
      <c r="A1448">
        <v>1447</v>
      </c>
      <c r="B1448">
        <v>95</v>
      </c>
      <c r="C1448" t="s">
        <v>202</v>
      </c>
      <c r="D1448" t="s">
        <v>1413</v>
      </c>
      <c r="E1448" t="s">
        <v>45</v>
      </c>
      <c r="F1448" t="s">
        <v>46</v>
      </c>
      <c r="G1448">
        <v>31</v>
      </c>
      <c r="H1448">
        <v>6856</v>
      </c>
    </row>
    <row r="1449" spans="1:8">
      <c r="A1449">
        <v>1448</v>
      </c>
      <c r="B1449">
        <v>95</v>
      </c>
      <c r="C1449" t="s">
        <v>202</v>
      </c>
      <c r="D1449" t="s">
        <v>3582</v>
      </c>
      <c r="E1449" t="s">
        <v>1280</v>
      </c>
      <c r="F1449" t="s">
        <v>63</v>
      </c>
      <c r="G1449">
        <v>2</v>
      </c>
      <c r="H1449">
        <v>3</v>
      </c>
    </row>
    <row r="1450" spans="1:8">
      <c r="A1450">
        <v>1449</v>
      </c>
      <c r="B1450">
        <v>95</v>
      </c>
      <c r="C1450" t="s">
        <v>202</v>
      </c>
      <c r="D1450" t="s">
        <v>3582</v>
      </c>
      <c r="E1450" t="s">
        <v>1280</v>
      </c>
      <c r="F1450" t="s">
        <v>46</v>
      </c>
      <c r="G1450">
        <v>1</v>
      </c>
      <c r="H1450">
        <v>3</v>
      </c>
    </row>
    <row r="1451" spans="1:8">
      <c r="A1451">
        <v>1450</v>
      </c>
      <c r="B1451">
        <v>95</v>
      </c>
      <c r="C1451" t="s">
        <v>202</v>
      </c>
      <c r="D1451" t="s">
        <v>3583</v>
      </c>
      <c r="E1451" t="s">
        <v>1280</v>
      </c>
      <c r="F1451" t="s">
        <v>63</v>
      </c>
      <c r="G1451">
        <v>3</v>
      </c>
      <c r="H1451">
        <v>6</v>
      </c>
    </row>
    <row r="1452" spans="1:8">
      <c r="A1452">
        <v>1451</v>
      </c>
      <c r="B1452">
        <v>95</v>
      </c>
      <c r="C1452" t="s">
        <v>202</v>
      </c>
      <c r="D1452" t="s">
        <v>3583</v>
      </c>
      <c r="E1452" t="s">
        <v>1280</v>
      </c>
      <c r="F1452" t="s">
        <v>46</v>
      </c>
      <c r="G1452">
        <v>2</v>
      </c>
      <c r="H1452">
        <v>6</v>
      </c>
    </row>
    <row r="1453" spans="1:8">
      <c r="A1453">
        <v>1452</v>
      </c>
      <c r="B1453">
        <v>95</v>
      </c>
      <c r="C1453" t="s">
        <v>202</v>
      </c>
      <c r="D1453" t="s">
        <v>3583</v>
      </c>
      <c r="E1453" t="s">
        <v>45</v>
      </c>
      <c r="F1453" t="s">
        <v>63</v>
      </c>
      <c r="G1453">
        <v>1</v>
      </c>
      <c r="H1453">
        <v>6</v>
      </c>
    </row>
    <row r="1454" spans="1:8">
      <c r="A1454">
        <v>1453</v>
      </c>
      <c r="B1454">
        <v>95</v>
      </c>
      <c r="C1454" t="s">
        <v>202</v>
      </c>
      <c r="D1454" t="s">
        <v>3584</v>
      </c>
      <c r="E1454" t="s">
        <v>1280</v>
      </c>
      <c r="F1454" t="s">
        <v>63</v>
      </c>
      <c r="G1454">
        <v>5</v>
      </c>
      <c r="H1454">
        <v>5</v>
      </c>
    </row>
    <row r="1455" spans="1:8">
      <c r="A1455">
        <v>1454</v>
      </c>
      <c r="B1455">
        <v>95</v>
      </c>
      <c r="C1455" t="s">
        <v>202</v>
      </c>
      <c r="D1455" t="s">
        <v>3585</v>
      </c>
      <c r="E1455" t="s">
        <v>3706</v>
      </c>
      <c r="F1455" t="s">
        <v>63</v>
      </c>
      <c r="G1455">
        <v>377</v>
      </c>
      <c r="H1455">
        <v>2980</v>
      </c>
    </row>
    <row r="1456" spans="1:8">
      <c r="A1456">
        <v>1455</v>
      </c>
      <c r="B1456">
        <v>95</v>
      </c>
      <c r="C1456" t="s">
        <v>202</v>
      </c>
      <c r="D1456" t="s">
        <v>3585</v>
      </c>
      <c r="E1456" t="s">
        <v>3706</v>
      </c>
      <c r="F1456" t="s">
        <v>46</v>
      </c>
      <c r="G1456">
        <v>387</v>
      </c>
      <c r="H1456">
        <v>2980</v>
      </c>
    </row>
    <row r="1457" spans="1:8">
      <c r="A1457">
        <v>1456</v>
      </c>
      <c r="B1457">
        <v>95</v>
      </c>
      <c r="C1457" t="s">
        <v>202</v>
      </c>
      <c r="D1457" t="s">
        <v>3585</v>
      </c>
      <c r="E1457" t="s">
        <v>1280</v>
      </c>
      <c r="F1457" t="s">
        <v>63</v>
      </c>
      <c r="G1457">
        <v>1066</v>
      </c>
      <c r="H1457">
        <v>2980</v>
      </c>
    </row>
    <row r="1458" spans="1:8">
      <c r="A1458">
        <v>1457</v>
      </c>
      <c r="B1458">
        <v>95</v>
      </c>
      <c r="C1458" t="s">
        <v>202</v>
      </c>
      <c r="D1458" t="s">
        <v>3585</v>
      </c>
      <c r="E1458" t="s">
        <v>1280</v>
      </c>
      <c r="F1458" t="s">
        <v>46</v>
      </c>
      <c r="G1458">
        <v>993</v>
      </c>
      <c r="H1458">
        <v>2980</v>
      </c>
    </row>
    <row r="1459" spans="1:8">
      <c r="A1459">
        <v>1458</v>
      </c>
      <c r="B1459">
        <v>95</v>
      </c>
      <c r="C1459" t="s">
        <v>202</v>
      </c>
      <c r="D1459" t="s">
        <v>3585</v>
      </c>
      <c r="E1459" t="s">
        <v>1281</v>
      </c>
      <c r="F1459" t="s">
        <v>63</v>
      </c>
      <c r="G1459">
        <v>90</v>
      </c>
      <c r="H1459">
        <v>2980</v>
      </c>
    </row>
    <row r="1460" spans="1:8">
      <c r="A1460">
        <v>1459</v>
      </c>
      <c r="B1460">
        <v>95</v>
      </c>
      <c r="C1460" t="s">
        <v>202</v>
      </c>
      <c r="D1460" t="s">
        <v>3585</v>
      </c>
      <c r="E1460" t="s">
        <v>1281</v>
      </c>
      <c r="F1460" t="s">
        <v>46</v>
      </c>
      <c r="G1460">
        <v>63</v>
      </c>
      <c r="H1460">
        <v>2980</v>
      </c>
    </row>
    <row r="1461" spans="1:8">
      <c r="A1461">
        <v>1460</v>
      </c>
      <c r="B1461">
        <v>95</v>
      </c>
      <c r="C1461" t="s">
        <v>202</v>
      </c>
      <c r="D1461" t="s">
        <v>3585</v>
      </c>
      <c r="E1461" t="s">
        <v>45</v>
      </c>
      <c r="F1461" t="s">
        <v>63</v>
      </c>
      <c r="G1461">
        <v>1</v>
      </c>
      <c r="H1461">
        <v>2980</v>
      </c>
    </row>
    <row r="1462" spans="1:8">
      <c r="A1462">
        <v>1461</v>
      </c>
      <c r="B1462">
        <v>95</v>
      </c>
      <c r="C1462" t="s">
        <v>202</v>
      </c>
      <c r="D1462" t="s">
        <v>3585</v>
      </c>
      <c r="E1462" t="s">
        <v>45</v>
      </c>
      <c r="F1462" t="s">
        <v>46</v>
      </c>
      <c r="G1462">
        <v>3</v>
      </c>
      <c r="H1462">
        <v>2980</v>
      </c>
    </row>
    <row r="1463" spans="1:8">
      <c r="A1463">
        <v>1462</v>
      </c>
      <c r="B1463">
        <v>95</v>
      </c>
      <c r="C1463" t="s">
        <v>202</v>
      </c>
      <c r="D1463" t="s">
        <v>3586</v>
      </c>
      <c r="E1463" t="s">
        <v>3706</v>
      </c>
      <c r="F1463" t="s">
        <v>63</v>
      </c>
      <c r="G1463">
        <v>8660</v>
      </c>
      <c r="H1463">
        <v>59583</v>
      </c>
    </row>
    <row r="1464" spans="1:8">
      <c r="A1464">
        <v>1463</v>
      </c>
      <c r="B1464">
        <v>95</v>
      </c>
      <c r="C1464" t="s">
        <v>202</v>
      </c>
      <c r="D1464" t="s">
        <v>3586</v>
      </c>
      <c r="E1464" t="s">
        <v>3706</v>
      </c>
      <c r="F1464" t="s">
        <v>46</v>
      </c>
      <c r="G1464">
        <v>8302</v>
      </c>
      <c r="H1464">
        <v>59583</v>
      </c>
    </row>
    <row r="1465" spans="1:8">
      <c r="A1465">
        <v>1464</v>
      </c>
      <c r="B1465">
        <v>95</v>
      </c>
      <c r="C1465" t="s">
        <v>202</v>
      </c>
      <c r="D1465" t="s">
        <v>3586</v>
      </c>
      <c r="E1465" t="s">
        <v>1280</v>
      </c>
      <c r="F1465" t="s">
        <v>63</v>
      </c>
      <c r="G1465">
        <v>21115</v>
      </c>
      <c r="H1465">
        <v>59583</v>
      </c>
    </row>
    <row r="1466" spans="1:8">
      <c r="A1466">
        <v>1465</v>
      </c>
      <c r="B1466">
        <v>95</v>
      </c>
      <c r="C1466" t="s">
        <v>202</v>
      </c>
      <c r="D1466" t="s">
        <v>3586</v>
      </c>
      <c r="E1466" t="s">
        <v>1280</v>
      </c>
      <c r="F1466" t="s">
        <v>46</v>
      </c>
      <c r="G1466">
        <v>19068</v>
      </c>
      <c r="H1466">
        <v>59583</v>
      </c>
    </row>
    <row r="1467" spans="1:8">
      <c r="A1467">
        <v>1466</v>
      </c>
      <c r="B1467">
        <v>95</v>
      </c>
      <c r="C1467" t="s">
        <v>202</v>
      </c>
      <c r="D1467" t="s">
        <v>3586</v>
      </c>
      <c r="E1467" t="s">
        <v>1281</v>
      </c>
      <c r="F1467" t="s">
        <v>63</v>
      </c>
      <c r="G1467">
        <v>1318</v>
      </c>
      <c r="H1467">
        <v>59583</v>
      </c>
    </row>
    <row r="1468" spans="1:8">
      <c r="A1468">
        <v>1467</v>
      </c>
      <c r="B1468">
        <v>95</v>
      </c>
      <c r="C1468" t="s">
        <v>202</v>
      </c>
      <c r="D1468" t="s">
        <v>3586</v>
      </c>
      <c r="E1468" t="s">
        <v>1281</v>
      </c>
      <c r="F1468" t="s">
        <v>46</v>
      </c>
      <c r="G1468">
        <v>1036</v>
      </c>
      <c r="H1468">
        <v>59583</v>
      </c>
    </row>
    <row r="1469" spans="1:8">
      <c r="A1469">
        <v>1468</v>
      </c>
      <c r="B1469">
        <v>95</v>
      </c>
      <c r="C1469" t="s">
        <v>202</v>
      </c>
      <c r="D1469" t="s">
        <v>3586</v>
      </c>
      <c r="E1469" t="s">
        <v>45</v>
      </c>
      <c r="F1469" t="s">
        <v>63</v>
      </c>
      <c r="G1469">
        <v>56</v>
      </c>
      <c r="H1469">
        <v>59583</v>
      </c>
    </row>
    <row r="1470" spans="1:8">
      <c r="A1470">
        <v>1469</v>
      </c>
      <c r="B1470">
        <v>95</v>
      </c>
      <c r="C1470" t="s">
        <v>202</v>
      </c>
      <c r="D1470" t="s">
        <v>3586</v>
      </c>
      <c r="E1470" t="s">
        <v>45</v>
      </c>
      <c r="F1470" t="s">
        <v>46</v>
      </c>
      <c r="G1470">
        <v>28</v>
      </c>
      <c r="H1470">
        <v>59583</v>
      </c>
    </row>
    <row r="1471" spans="1:8">
      <c r="A1471">
        <v>1470</v>
      </c>
      <c r="B1471">
        <v>95</v>
      </c>
      <c r="C1471" t="s">
        <v>202</v>
      </c>
      <c r="D1471" t="s">
        <v>45</v>
      </c>
      <c r="E1471" t="s">
        <v>3706</v>
      </c>
      <c r="F1471" t="s">
        <v>63</v>
      </c>
      <c r="G1471">
        <v>223</v>
      </c>
    </row>
    <row r="1472" spans="1:8">
      <c r="A1472">
        <v>1471</v>
      </c>
      <c r="B1472">
        <v>95</v>
      </c>
      <c r="C1472" t="s">
        <v>202</v>
      </c>
      <c r="D1472" t="s">
        <v>45</v>
      </c>
      <c r="E1472" t="s">
        <v>3706</v>
      </c>
      <c r="F1472" t="s">
        <v>46</v>
      </c>
      <c r="G1472">
        <v>215</v>
      </c>
    </row>
    <row r="1473" spans="1:8">
      <c r="A1473">
        <v>1472</v>
      </c>
      <c r="B1473">
        <v>95</v>
      </c>
      <c r="C1473" t="s">
        <v>202</v>
      </c>
      <c r="D1473" t="s">
        <v>45</v>
      </c>
      <c r="E1473" t="s">
        <v>1280</v>
      </c>
      <c r="F1473" t="s">
        <v>63</v>
      </c>
      <c r="G1473">
        <v>363</v>
      </c>
    </row>
    <row r="1474" spans="1:8">
      <c r="A1474">
        <v>1473</v>
      </c>
      <c r="B1474">
        <v>95</v>
      </c>
      <c r="C1474" t="s">
        <v>202</v>
      </c>
      <c r="D1474" t="s">
        <v>45</v>
      </c>
      <c r="E1474" t="s">
        <v>1280</v>
      </c>
      <c r="F1474" t="s">
        <v>46</v>
      </c>
      <c r="G1474">
        <v>233</v>
      </c>
    </row>
    <row r="1475" spans="1:8">
      <c r="A1475">
        <v>1474</v>
      </c>
      <c r="B1475">
        <v>95</v>
      </c>
      <c r="C1475" t="s">
        <v>202</v>
      </c>
      <c r="D1475" t="s">
        <v>45</v>
      </c>
      <c r="E1475" t="s">
        <v>1281</v>
      </c>
      <c r="F1475" t="s">
        <v>63</v>
      </c>
      <c r="G1475">
        <v>32</v>
      </c>
    </row>
    <row r="1476" spans="1:8">
      <c r="A1476">
        <v>1475</v>
      </c>
      <c r="B1476">
        <v>95</v>
      </c>
      <c r="C1476" t="s">
        <v>202</v>
      </c>
      <c r="D1476" t="s">
        <v>45</v>
      </c>
      <c r="E1476" t="s">
        <v>1281</v>
      </c>
      <c r="F1476" t="s">
        <v>46</v>
      </c>
      <c r="G1476">
        <v>19</v>
      </c>
    </row>
    <row r="1477" spans="1:8">
      <c r="A1477">
        <v>1476</v>
      </c>
      <c r="B1477">
        <v>95</v>
      </c>
      <c r="C1477" t="s">
        <v>202</v>
      </c>
      <c r="D1477" t="s">
        <v>45</v>
      </c>
      <c r="E1477" t="s">
        <v>45</v>
      </c>
      <c r="F1477" t="s">
        <v>63</v>
      </c>
      <c r="G1477">
        <v>2299</v>
      </c>
    </row>
    <row r="1478" spans="1:8">
      <c r="A1478">
        <v>1477</v>
      </c>
      <c r="B1478">
        <v>95</v>
      </c>
      <c r="C1478" t="s">
        <v>202</v>
      </c>
      <c r="D1478" t="s">
        <v>45</v>
      </c>
      <c r="E1478" t="s">
        <v>45</v>
      </c>
      <c r="F1478" t="s">
        <v>46</v>
      </c>
      <c r="G1478">
        <v>264</v>
      </c>
    </row>
    <row r="1479" spans="1:8">
      <c r="A1479">
        <v>1478</v>
      </c>
      <c r="B1479">
        <v>97</v>
      </c>
      <c r="C1479" t="s">
        <v>203</v>
      </c>
      <c r="D1479" t="s">
        <v>1413</v>
      </c>
      <c r="E1479" t="s">
        <v>3706</v>
      </c>
      <c r="F1479" t="s">
        <v>63</v>
      </c>
      <c r="G1479">
        <v>6765</v>
      </c>
      <c r="H1479">
        <v>30787</v>
      </c>
    </row>
    <row r="1480" spans="1:8">
      <c r="A1480">
        <v>1479</v>
      </c>
      <c r="B1480">
        <v>97</v>
      </c>
      <c r="C1480" t="s">
        <v>203</v>
      </c>
      <c r="D1480" t="s">
        <v>1413</v>
      </c>
      <c r="E1480" t="s">
        <v>3706</v>
      </c>
      <c r="F1480" t="s">
        <v>46</v>
      </c>
      <c r="G1480">
        <v>6802</v>
      </c>
      <c r="H1480">
        <v>30787</v>
      </c>
    </row>
    <row r="1481" spans="1:8">
      <c r="A1481">
        <v>1480</v>
      </c>
      <c r="B1481">
        <v>97</v>
      </c>
      <c r="C1481" t="s">
        <v>203</v>
      </c>
      <c r="D1481" t="s">
        <v>1413</v>
      </c>
      <c r="E1481" t="s">
        <v>1280</v>
      </c>
      <c r="F1481" t="s">
        <v>63</v>
      </c>
      <c r="G1481">
        <v>8361</v>
      </c>
      <c r="H1481">
        <v>30787</v>
      </c>
    </row>
    <row r="1482" spans="1:8">
      <c r="A1482">
        <v>1481</v>
      </c>
      <c r="B1482">
        <v>97</v>
      </c>
      <c r="C1482" t="s">
        <v>203</v>
      </c>
      <c r="D1482" t="s">
        <v>1413</v>
      </c>
      <c r="E1482" t="s">
        <v>1280</v>
      </c>
      <c r="F1482" t="s">
        <v>46</v>
      </c>
      <c r="G1482">
        <v>6794</v>
      </c>
      <c r="H1482">
        <v>30787</v>
      </c>
    </row>
    <row r="1483" spans="1:8">
      <c r="A1483">
        <v>1482</v>
      </c>
      <c r="B1483">
        <v>97</v>
      </c>
      <c r="C1483" t="s">
        <v>203</v>
      </c>
      <c r="D1483" t="s">
        <v>1413</v>
      </c>
      <c r="E1483" t="s">
        <v>1281</v>
      </c>
      <c r="F1483" t="s">
        <v>63</v>
      </c>
      <c r="G1483">
        <v>667</v>
      </c>
      <c r="H1483">
        <v>30787</v>
      </c>
    </row>
    <row r="1484" spans="1:8">
      <c r="A1484">
        <v>1483</v>
      </c>
      <c r="B1484">
        <v>97</v>
      </c>
      <c r="C1484" t="s">
        <v>203</v>
      </c>
      <c r="D1484" t="s">
        <v>1413</v>
      </c>
      <c r="E1484" t="s">
        <v>1281</v>
      </c>
      <c r="F1484" t="s">
        <v>46</v>
      </c>
      <c r="G1484">
        <v>1233</v>
      </c>
      <c r="H1484">
        <v>30787</v>
      </c>
    </row>
    <row r="1485" spans="1:8">
      <c r="A1485">
        <v>1484</v>
      </c>
      <c r="B1485">
        <v>97</v>
      </c>
      <c r="C1485" t="s">
        <v>203</v>
      </c>
      <c r="D1485" t="s">
        <v>1413</v>
      </c>
      <c r="E1485" t="s">
        <v>45</v>
      </c>
      <c r="F1485" t="s">
        <v>63</v>
      </c>
      <c r="G1485">
        <v>81</v>
      </c>
      <c r="H1485">
        <v>30787</v>
      </c>
    </row>
    <row r="1486" spans="1:8">
      <c r="A1486">
        <v>1485</v>
      </c>
      <c r="B1486">
        <v>97</v>
      </c>
      <c r="C1486" t="s">
        <v>203</v>
      </c>
      <c r="D1486" t="s">
        <v>1413</v>
      </c>
      <c r="E1486" t="s">
        <v>45</v>
      </c>
      <c r="F1486" t="s">
        <v>46</v>
      </c>
      <c r="G1486">
        <v>84</v>
      </c>
      <c r="H1486">
        <v>30787</v>
      </c>
    </row>
    <row r="1487" spans="1:8">
      <c r="A1487">
        <v>1486</v>
      </c>
      <c r="B1487">
        <v>97</v>
      </c>
      <c r="C1487" t="s">
        <v>203</v>
      </c>
      <c r="D1487" t="s">
        <v>3583</v>
      </c>
      <c r="E1487" t="s">
        <v>3706</v>
      </c>
      <c r="F1487" t="s">
        <v>63</v>
      </c>
      <c r="G1487">
        <v>2</v>
      </c>
      <c r="H1487">
        <v>10</v>
      </c>
    </row>
    <row r="1488" spans="1:8">
      <c r="A1488">
        <v>1487</v>
      </c>
      <c r="B1488">
        <v>97</v>
      </c>
      <c r="C1488" t="s">
        <v>203</v>
      </c>
      <c r="D1488" t="s">
        <v>3583</v>
      </c>
      <c r="E1488" t="s">
        <v>3706</v>
      </c>
      <c r="F1488" t="s">
        <v>46</v>
      </c>
      <c r="G1488">
        <v>2</v>
      </c>
      <c r="H1488">
        <v>10</v>
      </c>
    </row>
    <row r="1489" spans="1:8">
      <c r="A1489">
        <v>1488</v>
      </c>
      <c r="B1489">
        <v>97</v>
      </c>
      <c r="C1489" t="s">
        <v>203</v>
      </c>
      <c r="D1489" t="s">
        <v>3583</v>
      </c>
      <c r="E1489" t="s">
        <v>1280</v>
      </c>
      <c r="F1489" t="s">
        <v>63</v>
      </c>
      <c r="G1489">
        <v>4</v>
      </c>
      <c r="H1489">
        <v>10</v>
      </c>
    </row>
    <row r="1490" spans="1:8">
      <c r="A1490">
        <v>1489</v>
      </c>
      <c r="B1490">
        <v>97</v>
      </c>
      <c r="C1490" t="s">
        <v>203</v>
      </c>
      <c r="D1490" t="s">
        <v>3583</v>
      </c>
      <c r="E1490" t="s">
        <v>1280</v>
      </c>
      <c r="F1490" t="s">
        <v>46</v>
      </c>
      <c r="G1490">
        <v>2</v>
      </c>
      <c r="H1490">
        <v>10</v>
      </c>
    </row>
    <row r="1491" spans="1:8">
      <c r="A1491">
        <v>1490</v>
      </c>
      <c r="B1491">
        <v>97</v>
      </c>
      <c r="C1491" t="s">
        <v>203</v>
      </c>
      <c r="D1491" t="s">
        <v>3584</v>
      </c>
      <c r="E1491" t="s">
        <v>3706</v>
      </c>
      <c r="F1491" t="s">
        <v>63</v>
      </c>
      <c r="G1491">
        <v>2</v>
      </c>
      <c r="H1491">
        <v>8</v>
      </c>
    </row>
    <row r="1492" spans="1:8">
      <c r="A1492">
        <v>1491</v>
      </c>
      <c r="B1492">
        <v>97</v>
      </c>
      <c r="C1492" t="s">
        <v>203</v>
      </c>
      <c r="D1492" t="s">
        <v>3584</v>
      </c>
      <c r="E1492" t="s">
        <v>3706</v>
      </c>
      <c r="F1492" t="s">
        <v>46</v>
      </c>
      <c r="G1492">
        <v>1</v>
      </c>
      <c r="H1492">
        <v>8</v>
      </c>
    </row>
    <row r="1493" spans="1:8">
      <c r="A1493">
        <v>1492</v>
      </c>
      <c r="B1493">
        <v>97</v>
      </c>
      <c r="C1493" t="s">
        <v>203</v>
      </c>
      <c r="D1493" t="s">
        <v>3584</v>
      </c>
      <c r="E1493" t="s">
        <v>1280</v>
      </c>
      <c r="F1493" t="s">
        <v>63</v>
      </c>
      <c r="G1493">
        <v>2</v>
      </c>
      <c r="H1493">
        <v>8</v>
      </c>
    </row>
    <row r="1494" spans="1:8">
      <c r="A1494">
        <v>1493</v>
      </c>
      <c r="B1494">
        <v>97</v>
      </c>
      <c r="C1494" t="s">
        <v>203</v>
      </c>
      <c r="D1494" t="s">
        <v>3584</v>
      </c>
      <c r="E1494" t="s">
        <v>1280</v>
      </c>
      <c r="F1494" t="s">
        <v>46</v>
      </c>
      <c r="G1494">
        <v>2</v>
      </c>
      <c r="H1494">
        <v>8</v>
      </c>
    </row>
    <row r="1495" spans="1:8">
      <c r="A1495">
        <v>1494</v>
      </c>
      <c r="B1495">
        <v>97</v>
      </c>
      <c r="C1495" t="s">
        <v>203</v>
      </c>
      <c r="D1495" t="s">
        <v>3584</v>
      </c>
      <c r="E1495" t="s">
        <v>1281</v>
      </c>
      <c r="F1495" t="s">
        <v>63</v>
      </c>
      <c r="G1495">
        <v>1</v>
      </c>
      <c r="H1495">
        <v>8</v>
      </c>
    </row>
    <row r="1496" spans="1:8">
      <c r="A1496">
        <v>1495</v>
      </c>
      <c r="B1496">
        <v>97</v>
      </c>
      <c r="C1496" t="s">
        <v>203</v>
      </c>
      <c r="D1496" t="s">
        <v>3585</v>
      </c>
      <c r="E1496" t="s">
        <v>3706</v>
      </c>
      <c r="F1496" t="s">
        <v>63</v>
      </c>
      <c r="G1496">
        <v>43</v>
      </c>
      <c r="H1496">
        <v>270</v>
      </c>
    </row>
    <row r="1497" spans="1:8">
      <c r="A1497">
        <v>1496</v>
      </c>
      <c r="B1497">
        <v>97</v>
      </c>
      <c r="C1497" t="s">
        <v>203</v>
      </c>
      <c r="D1497" t="s">
        <v>3585</v>
      </c>
      <c r="E1497" t="s">
        <v>3706</v>
      </c>
      <c r="F1497" t="s">
        <v>46</v>
      </c>
      <c r="G1497">
        <v>35</v>
      </c>
      <c r="H1497">
        <v>270</v>
      </c>
    </row>
    <row r="1498" spans="1:8">
      <c r="A1498">
        <v>1497</v>
      </c>
      <c r="B1498">
        <v>97</v>
      </c>
      <c r="C1498" t="s">
        <v>203</v>
      </c>
      <c r="D1498" t="s">
        <v>3585</v>
      </c>
      <c r="E1498" t="s">
        <v>1280</v>
      </c>
      <c r="F1498" t="s">
        <v>63</v>
      </c>
      <c r="G1498">
        <v>99</v>
      </c>
      <c r="H1498">
        <v>270</v>
      </c>
    </row>
    <row r="1499" spans="1:8">
      <c r="A1499">
        <v>1498</v>
      </c>
      <c r="B1499">
        <v>97</v>
      </c>
      <c r="C1499" t="s">
        <v>203</v>
      </c>
      <c r="D1499" t="s">
        <v>3585</v>
      </c>
      <c r="E1499" t="s">
        <v>1280</v>
      </c>
      <c r="F1499" t="s">
        <v>46</v>
      </c>
      <c r="G1499">
        <v>85</v>
      </c>
      <c r="H1499">
        <v>270</v>
      </c>
    </row>
    <row r="1500" spans="1:8">
      <c r="A1500">
        <v>1499</v>
      </c>
      <c r="B1500">
        <v>97</v>
      </c>
      <c r="C1500" t="s">
        <v>203</v>
      </c>
      <c r="D1500" t="s">
        <v>3585</v>
      </c>
      <c r="E1500" t="s">
        <v>1281</v>
      </c>
      <c r="F1500" t="s">
        <v>63</v>
      </c>
      <c r="G1500">
        <v>3</v>
      </c>
      <c r="H1500">
        <v>270</v>
      </c>
    </row>
    <row r="1501" spans="1:8">
      <c r="A1501">
        <v>1500</v>
      </c>
      <c r="B1501">
        <v>97</v>
      </c>
      <c r="C1501" t="s">
        <v>203</v>
      </c>
      <c r="D1501" t="s">
        <v>3585</v>
      </c>
      <c r="E1501" t="s">
        <v>1281</v>
      </c>
      <c r="F1501" t="s">
        <v>46</v>
      </c>
      <c r="G1501">
        <v>4</v>
      </c>
      <c r="H1501">
        <v>270</v>
      </c>
    </row>
    <row r="1502" spans="1:8">
      <c r="A1502">
        <v>1501</v>
      </c>
      <c r="B1502">
        <v>97</v>
      </c>
      <c r="C1502" t="s">
        <v>203</v>
      </c>
      <c r="D1502" t="s">
        <v>3585</v>
      </c>
      <c r="E1502" t="s">
        <v>45</v>
      </c>
      <c r="F1502" t="s">
        <v>63</v>
      </c>
      <c r="G1502">
        <v>1</v>
      </c>
      <c r="H1502">
        <v>270</v>
      </c>
    </row>
    <row r="1503" spans="1:8">
      <c r="A1503">
        <v>1502</v>
      </c>
      <c r="B1503">
        <v>97</v>
      </c>
      <c r="C1503" t="s">
        <v>203</v>
      </c>
      <c r="D1503" t="s">
        <v>3586</v>
      </c>
      <c r="E1503" t="s">
        <v>3706</v>
      </c>
      <c r="F1503" t="s">
        <v>63</v>
      </c>
      <c r="G1503">
        <v>1321</v>
      </c>
      <c r="H1503">
        <v>5433</v>
      </c>
    </row>
    <row r="1504" spans="1:8">
      <c r="A1504">
        <v>1503</v>
      </c>
      <c r="B1504">
        <v>97</v>
      </c>
      <c r="C1504" t="s">
        <v>203</v>
      </c>
      <c r="D1504" t="s">
        <v>3586</v>
      </c>
      <c r="E1504" t="s">
        <v>3706</v>
      </c>
      <c r="F1504" t="s">
        <v>46</v>
      </c>
      <c r="G1504">
        <v>1282</v>
      </c>
      <c r="H1504">
        <v>5433</v>
      </c>
    </row>
    <row r="1505" spans="1:8">
      <c r="A1505">
        <v>1504</v>
      </c>
      <c r="B1505">
        <v>97</v>
      </c>
      <c r="C1505" t="s">
        <v>203</v>
      </c>
      <c r="D1505" t="s">
        <v>3586</v>
      </c>
      <c r="E1505" t="s">
        <v>1280</v>
      </c>
      <c r="F1505" t="s">
        <v>63</v>
      </c>
      <c r="G1505">
        <v>1648</v>
      </c>
      <c r="H1505">
        <v>5433</v>
      </c>
    </row>
    <row r="1506" spans="1:8">
      <c r="A1506">
        <v>1505</v>
      </c>
      <c r="B1506">
        <v>97</v>
      </c>
      <c r="C1506" t="s">
        <v>203</v>
      </c>
      <c r="D1506" t="s">
        <v>3586</v>
      </c>
      <c r="E1506" t="s">
        <v>1280</v>
      </c>
      <c r="F1506" t="s">
        <v>46</v>
      </c>
      <c r="G1506">
        <v>1114</v>
      </c>
      <c r="H1506">
        <v>5433</v>
      </c>
    </row>
    <row r="1507" spans="1:8">
      <c r="A1507">
        <v>1506</v>
      </c>
      <c r="B1507">
        <v>97</v>
      </c>
      <c r="C1507" t="s">
        <v>203</v>
      </c>
      <c r="D1507" t="s">
        <v>3586</v>
      </c>
      <c r="E1507" t="s">
        <v>1281</v>
      </c>
      <c r="F1507" t="s">
        <v>63</v>
      </c>
      <c r="G1507">
        <v>33</v>
      </c>
      <c r="H1507">
        <v>5433</v>
      </c>
    </row>
    <row r="1508" spans="1:8">
      <c r="A1508">
        <v>1507</v>
      </c>
      <c r="B1508">
        <v>97</v>
      </c>
      <c r="C1508" t="s">
        <v>203</v>
      </c>
      <c r="D1508" t="s">
        <v>3586</v>
      </c>
      <c r="E1508" t="s">
        <v>1281</v>
      </c>
      <c r="F1508" t="s">
        <v>46</v>
      </c>
      <c r="G1508">
        <v>20</v>
      </c>
      <c r="H1508">
        <v>5433</v>
      </c>
    </row>
    <row r="1509" spans="1:8">
      <c r="A1509">
        <v>1508</v>
      </c>
      <c r="B1509">
        <v>97</v>
      </c>
      <c r="C1509" t="s">
        <v>203</v>
      </c>
      <c r="D1509" t="s">
        <v>3586</v>
      </c>
      <c r="E1509" t="s">
        <v>45</v>
      </c>
      <c r="F1509" t="s">
        <v>63</v>
      </c>
      <c r="G1509">
        <v>11</v>
      </c>
      <c r="H1509">
        <v>5433</v>
      </c>
    </row>
    <row r="1510" spans="1:8">
      <c r="A1510">
        <v>1509</v>
      </c>
      <c r="B1510">
        <v>97</v>
      </c>
      <c r="C1510" t="s">
        <v>203</v>
      </c>
      <c r="D1510" t="s">
        <v>3586</v>
      </c>
      <c r="E1510" t="s">
        <v>45</v>
      </c>
      <c r="F1510" t="s">
        <v>46</v>
      </c>
      <c r="G1510">
        <v>4</v>
      </c>
      <c r="H1510">
        <v>5433</v>
      </c>
    </row>
    <row r="1511" spans="1:8">
      <c r="A1511">
        <v>1510</v>
      </c>
      <c r="B1511">
        <v>97</v>
      </c>
      <c r="C1511" t="s">
        <v>203</v>
      </c>
      <c r="D1511" t="s">
        <v>45</v>
      </c>
      <c r="E1511" t="s">
        <v>3706</v>
      </c>
      <c r="F1511" t="s">
        <v>63</v>
      </c>
      <c r="G1511">
        <v>188</v>
      </c>
    </row>
    <row r="1512" spans="1:8">
      <c r="A1512">
        <v>1511</v>
      </c>
      <c r="B1512">
        <v>97</v>
      </c>
      <c r="C1512" t="s">
        <v>203</v>
      </c>
      <c r="D1512" t="s">
        <v>45</v>
      </c>
      <c r="E1512" t="s">
        <v>3706</v>
      </c>
      <c r="F1512" t="s">
        <v>46</v>
      </c>
      <c r="G1512">
        <v>210</v>
      </c>
    </row>
    <row r="1513" spans="1:8">
      <c r="A1513">
        <v>1512</v>
      </c>
      <c r="B1513">
        <v>97</v>
      </c>
      <c r="C1513" t="s">
        <v>203</v>
      </c>
      <c r="D1513" t="s">
        <v>45</v>
      </c>
      <c r="E1513" t="s">
        <v>1280</v>
      </c>
      <c r="F1513" t="s">
        <v>63</v>
      </c>
      <c r="G1513">
        <v>108</v>
      </c>
    </row>
    <row r="1514" spans="1:8">
      <c r="A1514">
        <v>1513</v>
      </c>
      <c r="B1514">
        <v>97</v>
      </c>
      <c r="C1514" t="s">
        <v>203</v>
      </c>
      <c r="D1514" t="s">
        <v>45</v>
      </c>
      <c r="E1514" t="s">
        <v>1280</v>
      </c>
      <c r="F1514" t="s">
        <v>46</v>
      </c>
      <c r="G1514">
        <v>82</v>
      </c>
    </row>
    <row r="1515" spans="1:8">
      <c r="A1515">
        <v>1514</v>
      </c>
      <c r="B1515">
        <v>97</v>
      </c>
      <c r="C1515" t="s">
        <v>203</v>
      </c>
      <c r="D1515" t="s">
        <v>45</v>
      </c>
      <c r="E1515" t="s">
        <v>1281</v>
      </c>
      <c r="F1515" t="s">
        <v>63</v>
      </c>
      <c r="G1515">
        <v>35</v>
      </c>
    </row>
    <row r="1516" spans="1:8">
      <c r="A1516">
        <v>1515</v>
      </c>
      <c r="B1516">
        <v>97</v>
      </c>
      <c r="C1516" t="s">
        <v>203</v>
      </c>
      <c r="D1516" t="s">
        <v>45</v>
      </c>
      <c r="E1516" t="s">
        <v>1281</v>
      </c>
      <c r="F1516" t="s">
        <v>46</v>
      </c>
      <c r="G1516">
        <v>29</v>
      </c>
    </row>
    <row r="1517" spans="1:8">
      <c r="A1517">
        <v>1516</v>
      </c>
      <c r="B1517">
        <v>97</v>
      </c>
      <c r="C1517" t="s">
        <v>203</v>
      </c>
      <c r="D1517" t="s">
        <v>45</v>
      </c>
      <c r="E1517" t="s">
        <v>45</v>
      </c>
      <c r="F1517" t="s">
        <v>63</v>
      </c>
      <c r="G1517">
        <v>418</v>
      </c>
    </row>
    <row r="1518" spans="1:8">
      <c r="A1518">
        <v>1517</v>
      </c>
      <c r="B1518">
        <v>97</v>
      </c>
      <c r="C1518" t="s">
        <v>203</v>
      </c>
      <c r="D1518" t="s">
        <v>45</v>
      </c>
      <c r="E1518" t="s">
        <v>45</v>
      </c>
      <c r="F1518" t="s">
        <v>46</v>
      </c>
      <c r="G1518">
        <v>112</v>
      </c>
    </row>
    <row r="1519" spans="1:8">
      <c r="A1519">
        <v>1518</v>
      </c>
      <c r="B1519">
        <v>99</v>
      </c>
      <c r="C1519" t="s">
        <v>204</v>
      </c>
      <c r="D1519" t="s">
        <v>1413</v>
      </c>
      <c r="E1519" t="s">
        <v>3706</v>
      </c>
      <c r="F1519" t="s">
        <v>63</v>
      </c>
      <c r="G1519">
        <v>9910</v>
      </c>
      <c r="H1519">
        <v>44578</v>
      </c>
    </row>
    <row r="1520" spans="1:8">
      <c r="A1520">
        <v>1519</v>
      </c>
      <c r="B1520">
        <v>99</v>
      </c>
      <c r="C1520" t="s">
        <v>204</v>
      </c>
      <c r="D1520" t="s">
        <v>1413</v>
      </c>
      <c r="E1520" t="s">
        <v>3706</v>
      </c>
      <c r="F1520" t="s">
        <v>46</v>
      </c>
      <c r="G1520">
        <v>9692</v>
      </c>
      <c r="H1520">
        <v>44578</v>
      </c>
    </row>
    <row r="1521" spans="1:8">
      <c r="A1521">
        <v>1520</v>
      </c>
      <c r="B1521">
        <v>99</v>
      </c>
      <c r="C1521" t="s">
        <v>204</v>
      </c>
      <c r="D1521" t="s">
        <v>1413</v>
      </c>
      <c r="E1521" t="s">
        <v>1280</v>
      </c>
      <c r="F1521" t="s">
        <v>63</v>
      </c>
      <c r="G1521">
        <v>11299</v>
      </c>
      <c r="H1521">
        <v>44578</v>
      </c>
    </row>
    <row r="1522" spans="1:8">
      <c r="A1522">
        <v>1521</v>
      </c>
      <c r="B1522">
        <v>99</v>
      </c>
      <c r="C1522" t="s">
        <v>204</v>
      </c>
      <c r="D1522" t="s">
        <v>1413</v>
      </c>
      <c r="E1522" t="s">
        <v>1280</v>
      </c>
      <c r="F1522" t="s">
        <v>46</v>
      </c>
      <c r="G1522">
        <v>9213</v>
      </c>
      <c r="H1522">
        <v>44578</v>
      </c>
    </row>
    <row r="1523" spans="1:8">
      <c r="A1523">
        <v>1522</v>
      </c>
      <c r="B1523">
        <v>99</v>
      </c>
      <c r="C1523" t="s">
        <v>204</v>
      </c>
      <c r="D1523" t="s">
        <v>1413</v>
      </c>
      <c r="E1523" t="s">
        <v>1281</v>
      </c>
      <c r="F1523" t="s">
        <v>63</v>
      </c>
      <c r="G1523">
        <v>1582</v>
      </c>
      <c r="H1523">
        <v>44578</v>
      </c>
    </row>
    <row r="1524" spans="1:8">
      <c r="A1524">
        <v>1523</v>
      </c>
      <c r="B1524">
        <v>99</v>
      </c>
      <c r="C1524" t="s">
        <v>204</v>
      </c>
      <c r="D1524" t="s">
        <v>1413</v>
      </c>
      <c r="E1524" t="s">
        <v>1281</v>
      </c>
      <c r="F1524" t="s">
        <v>46</v>
      </c>
      <c r="G1524">
        <v>2521</v>
      </c>
      <c r="H1524">
        <v>44578</v>
      </c>
    </row>
    <row r="1525" spans="1:8">
      <c r="A1525">
        <v>1524</v>
      </c>
      <c r="B1525">
        <v>99</v>
      </c>
      <c r="C1525" t="s">
        <v>204</v>
      </c>
      <c r="D1525" t="s">
        <v>1413</v>
      </c>
      <c r="E1525" t="s">
        <v>45</v>
      </c>
      <c r="F1525" t="s">
        <v>63</v>
      </c>
      <c r="G1525">
        <v>198</v>
      </c>
      <c r="H1525">
        <v>44578</v>
      </c>
    </row>
    <row r="1526" spans="1:8">
      <c r="A1526">
        <v>1525</v>
      </c>
      <c r="B1526">
        <v>99</v>
      </c>
      <c r="C1526" t="s">
        <v>204</v>
      </c>
      <c r="D1526" t="s">
        <v>1413</v>
      </c>
      <c r="E1526" t="s">
        <v>45</v>
      </c>
      <c r="F1526" t="s">
        <v>46</v>
      </c>
      <c r="G1526">
        <v>163</v>
      </c>
      <c r="H1526">
        <v>44578</v>
      </c>
    </row>
    <row r="1527" spans="1:8">
      <c r="A1527">
        <v>1526</v>
      </c>
      <c r="B1527">
        <v>99</v>
      </c>
      <c r="C1527" t="s">
        <v>204</v>
      </c>
      <c r="D1527" t="s">
        <v>3582</v>
      </c>
      <c r="E1527" t="s">
        <v>3706</v>
      </c>
      <c r="F1527" t="s">
        <v>46</v>
      </c>
      <c r="G1527">
        <v>1</v>
      </c>
      <c r="H1527">
        <v>1</v>
      </c>
    </row>
    <row r="1528" spans="1:8">
      <c r="A1528">
        <v>1527</v>
      </c>
      <c r="B1528">
        <v>99</v>
      </c>
      <c r="C1528" t="s">
        <v>204</v>
      </c>
      <c r="D1528" t="s">
        <v>3583</v>
      </c>
      <c r="E1528" t="s">
        <v>3706</v>
      </c>
      <c r="F1528" t="s">
        <v>63</v>
      </c>
      <c r="G1528">
        <v>1</v>
      </c>
      <c r="H1528">
        <v>5</v>
      </c>
    </row>
    <row r="1529" spans="1:8">
      <c r="A1529">
        <v>1528</v>
      </c>
      <c r="B1529">
        <v>99</v>
      </c>
      <c r="C1529" t="s">
        <v>204</v>
      </c>
      <c r="D1529" t="s">
        <v>3583</v>
      </c>
      <c r="E1529" t="s">
        <v>3706</v>
      </c>
      <c r="F1529" t="s">
        <v>46</v>
      </c>
      <c r="G1529">
        <v>1</v>
      </c>
      <c r="H1529">
        <v>5</v>
      </c>
    </row>
    <row r="1530" spans="1:8">
      <c r="A1530">
        <v>1529</v>
      </c>
      <c r="B1530">
        <v>99</v>
      </c>
      <c r="C1530" t="s">
        <v>204</v>
      </c>
      <c r="D1530" t="s">
        <v>3583</v>
      </c>
      <c r="E1530" t="s">
        <v>1280</v>
      </c>
      <c r="F1530" t="s">
        <v>63</v>
      </c>
      <c r="G1530">
        <v>3</v>
      </c>
      <c r="H1530">
        <v>5</v>
      </c>
    </row>
    <row r="1531" spans="1:8">
      <c r="A1531">
        <v>1530</v>
      </c>
      <c r="B1531">
        <v>99</v>
      </c>
      <c r="C1531" t="s">
        <v>204</v>
      </c>
      <c r="D1531" t="s">
        <v>3584</v>
      </c>
      <c r="E1531" t="s">
        <v>3706</v>
      </c>
      <c r="F1531" t="s">
        <v>46</v>
      </c>
      <c r="G1531">
        <v>1</v>
      </c>
      <c r="H1531">
        <v>5</v>
      </c>
    </row>
    <row r="1532" spans="1:8">
      <c r="A1532">
        <v>1531</v>
      </c>
      <c r="B1532">
        <v>99</v>
      </c>
      <c r="C1532" t="s">
        <v>204</v>
      </c>
      <c r="D1532" t="s">
        <v>3584</v>
      </c>
      <c r="E1532" t="s">
        <v>1280</v>
      </c>
      <c r="F1532" t="s">
        <v>63</v>
      </c>
      <c r="G1532">
        <v>3</v>
      </c>
      <c r="H1532">
        <v>5</v>
      </c>
    </row>
    <row r="1533" spans="1:8">
      <c r="A1533">
        <v>1532</v>
      </c>
      <c r="B1533">
        <v>99</v>
      </c>
      <c r="C1533" t="s">
        <v>204</v>
      </c>
      <c r="D1533" t="s">
        <v>3584</v>
      </c>
      <c r="E1533" t="s">
        <v>1281</v>
      </c>
      <c r="F1533" t="s">
        <v>46</v>
      </c>
      <c r="G1533">
        <v>1</v>
      </c>
      <c r="H1533">
        <v>5</v>
      </c>
    </row>
    <row r="1534" spans="1:8">
      <c r="A1534">
        <v>1533</v>
      </c>
      <c r="B1534">
        <v>99</v>
      </c>
      <c r="C1534" t="s">
        <v>204</v>
      </c>
      <c r="D1534" t="s">
        <v>3585</v>
      </c>
      <c r="E1534" t="s">
        <v>3706</v>
      </c>
      <c r="F1534" t="s">
        <v>63</v>
      </c>
      <c r="G1534">
        <v>75</v>
      </c>
      <c r="H1534">
        <v>570</v>
      </c>
    </row>
    <row r="1535" spans="1:8">
      <c r="A1535">
        <v>1534</v>
      </c>
      <c r="B1535">
        <v>99</v>
      </c>
      <c r="C1535" t="s">
        <v>204</v>
      </c>
      <c r="D1535" t="s">
        <v>3585</v>
      </c>
      <c r="E1535" t="s">
        <v>3706</v>
      </c>
      <c r="F1535" t="s">
        <v>46</v>
      </c>
      <c r="G1535">
        <v>55</v>
      </c>
      <c r="H1535">
        <v>570</v>
      </c>
    </row>
    <row r="1536" spans="1:8">
      <c r="A1536">
        <v>1535</v>
      </c>
      <c r="B1536">
        <v>99</v>
      </c>
      <c r="C1536" t="s">
        <v>204</v>
      </c>
      <c r="D1536" t="s">
        <v>3585</v>
      </c>
      <c r="E1536" t="s">
        <v>1280</v>
      </c>
      <c r="F1536" t="s">
        <v>63</v>
      </c>
      <c r="G1536">
        <v>250</v>
      </c>
      <c r="H1536">
        <v>570</v>
      </c>
    </row>
    <row r="1537" spans="1:8">
      <c r="A1537">
        <v>1536</v>
      </c>
      <c r="B1537">
        <v>99</v>
      </c>
      <c r="C1537" t="s">
        <v>204</v>
      </c>
      <c r="D1537" t="s">
        <v>3585</v>
      </c>
      <c r="E1537" t="s">
        <v>1280</v>
      </c>
      <c r="F1537" t="s">
        <v>46</v>
      </c>
      <c r="G1537">
        <v>172</v>
      </c>
      <c r="H1537">
        <v>570</v>
      </c>
    </row>
    <row r="1538" spans="1:8">
      <c r="A1538">
        <v>1537</v>
      </c>
      <c r="B1538">
        <v>99</v>
      </c>
      <c r="C1538" t="s">
        <v>204</v>
      </c>
      <c r="D1538" t="s">
        <v>3585</v>
      </c>
      <c r="E1538" t="s">
        <v>1281</v>
      </c>
      <c r="F1538" t="s">
        <v>63</v>
      </c>
      <c r="G1538">
        <v>8</v>
      </c>
      <c r="H1538">
        <v>570</v>
      </c>
    </row>
    <row r="1539" spans="1:8">
      <c r="A1539">
        <v>1538</v>
      </c>
      <c r="B1539">
        <v>99</v>
      </c>
      <c r="C1539" t="s">
        <v>204</v>
      </c>
      <c r="D1539" t="s">
        <v>3585</v>
      </c>
      <c r="E1539" t="s">
        <v>1281</v>
      </c>
      <c r="F1539" t="s">
        <v>46</v>
      </c>
      <c r="G1539">
        <v>5</v>
      </c>
      <c r="H1539">
        <v>570</v>
      </c>
    </row>
    <row r="1540" spans="1:8">
      <c r="A1540">
        <v>1539</v>
      </c>
      <c r="B1540">
        <v>99</v>
      </c>
      <c r="C1540" t="s">
        <v>204</v>
      </c>
      <c r="D1540" t="s">
        <v>3585</v>
      </c>
      <c r="E1540" t="s">
        <v>45</v>
      </c>
      <c r="F1540" t="s">
        <v>63</v>
      </c>
      <c r="G1540">
        <v>2</v>
      </c>
      <c r="H1540">
        <v>570</v>
      </c>
    </row>
    <row r="1541" spans="1:8">
      <c r="A1541">
        <v>1540</v>
      </c>
      <c r="B1541">
        <v>99</v>
      </c>
      <c r="C1541" t="s">
        <v>204</v>
      </c>
      <c r="D1541" t="s">
        <v>3585</v>
      </c>
      <c r="E1541" t="s">
        <v>45</v>
      </c>
      <c r="F1541" t="s">
        <v>46</v>
      </c>
      <c r="G1541">
        <v>3</v>
      </c>
      <c r="H1541">
        <v>570</v>
      </c>
    </row>
    <row r="1542" spans="1:8">
      <c r="A1542">
        <v>1541</v>
      </c>
      <c r="B1542">
        <v>99</v>
      </c>
      <c r="C1542" t="s">
        <v>204</v>
      </c>
      <c r="D1542" t="s">
        <v>3586</v>
      </c>
      <c r="E1542" t="s">
        <v>3706</v>
      </c>
      <c r="F1542" t="s">
        <v>63</v>
      </c>
      <c r="G1542">
        <v>4578</v>
      </c>
      <c r="H1542">
        <v>28339</v>
      </c>
    </row>
    <row r="1543" spans="1:8">
      <c r="A1543">
        <v>1542</v>
      </c>
      <c r="B1543">
        <v>99</v>
      </c>
      <c r="C1543" t="s">
        <v>204</v>
      </c>
      <c r="D1543" t="s">
        <v>3586</v>
      </c>
      <c r="E1543" t="s">
        <v>3706</v>
      </c>
      <c r="F1543" t="s">
        <v>46</v>
      </c>
      <c r="G1543">
        <v>4120</v>
      </c>
      <c r="H1543">
        <v>28339</v>
      </c>
    </row>
    <row r="1544" spans="1:8">
      <c r="A1544">
        <v>1543</v>
      </c>
      <c r="B1544">
        <v>99</v>
      </c>
      <c r="C1544" t="s">
        <v>204</v>
      </c>
      <c r="D1544" t="s">
        <v>3586</v>
      </c>
      <c r="E1544" t="s">
        <v>1280</v>
      </c>
      <c r="F1544" t="s">
        <v>63</v>
      </c>
      <c r="G1544">
        <v>9957</v>
      </c>
      <c r="H1544">
        <v>28339</v>
      </c>
    </row>
    <row r="1545" spans="1:8">
      <c r="A1545">
        <v>1544</v>
      </c>
      <c r="B1545">
        <v>99</v>
      </c>
      <c r="C1545" t="s">
        <v>204</v>
      </c>
      <c r="D1545" t="s">
        <v>3586</v>
      </c>
      <c r="E1545" t="s">
        <v>1280</v>
      </c>
      <c r="F1545" t="s">
        <v>46</v>
      </c>
      <c r="G1545">
        <v>8579</v>
      </c>
      <c r="H1545">
        <v>28339</v>
      </c>
    </row>
    <row r="1546" spans="1:8">
      <c r="A1546">
        <v>1545</v>
      </c>
      <c r="B1546">
        <v>99</v>
      </c>
      <c r="C1546" t="s">
        <v>204</v>
      </c>
      <c r="D1546" t="s">
        <v>3586</v>
      </c>
      <c r="E1546" t="s">
        <v>1281</v>
      </c>
      <c r="F1546" t="s">
        <v>63</v>
      </c>
      <c r="G1546">
        <v>604</v>
      </c>
      <c r="H1546">
        <v>28339</v>
      </c>
    </row>
    <row r="1547" spans="1:8">
      <c r="A1547">
        <v>1546</v>
      </c>
      <c r="B1547">
        <v>99</v>
      </c>
      <c r="C1547" t="s">
        <v>204</v>
      </c>
      <c r="D1547" t="s">
        <v>3586</v>
      </c>
      <c r="E1547" t="s">
        <v>1281</v>
      </c>
      <c r="F1547" t="s">
        <v>46</v>
      </c>
      <c r="G1547">
        <v>436</v>
      </c>
      <c r="H1547">
        <v>28339</v>
      </c>
    </row>
    <row r="1548" spans="1:8">
      <c r="A1548">
        <v>1547</v>
      </c>
      <c r="B1548">
        <v>99</v>
      </c>
      <c r="C1548" t="s">
        <v>204</v>
      </c>
      <c r="D1548" t="s">
        <v>3586</v>
      </c>
      <c r="E1548" t="s">
        <v>45</v>
      </c>
      <c r="F1548" t="s">
        <v>63</v>
      </c>
      <c r="G1548">
        <v>42</v>
      </c>
      <c r="H1548">
        <v>28339</v>
      </c>
    </row>
    <row r="1549" spans="1:8">
      <c r="A1549">
        <v>1548</v>
      </c>
      <c r="B1549">
        <v>99</v>
      </c>
      <c r="C1549" t="s">
        <v>204</v>
      </c>
      <c r="D1549" t="s">
        <v>3586</v>
      </c>
      <c r="E1549" t="s">
        <v>45</v>
      </c>
      <c r="F1549" t="s">
        <v>46</v>
      </c>
      <c r="G1549">
        <v>23</v>
      </c>
      <c r="H1549">
        <v>28339</v>
      </c>
    </row>
    <row r="1550" spans="1:8">
      <c r="A1550">
        <v>1549</v>
      </c>
      <c r="B1550">
        <v>99</v>
      </c>
      <c r="C1550" t="s">
        <v>204</v>
      </c>
      <c r="D1550" t="s">
        <v>45</v>
      </c>
      <c r="E1550" t="s">
        <v>3706</v>
      </c>
      <c r="F1550" t="s">
        <v>63</v>
      </c>
      <c r="G1550">
        <v>456</v>
      </c>
    </row>
    <row r="1551" spans="1:8">
      <c r="A1551">
        <v>1550</v>
      </c>
      <c r="B1551">
        <v>99</v>
      </c>
      <c r="C1551" t="s">
        <v>204</v>
      </c>
      <c r="D1551" t="s">
        <v>45</v>
      </c>
      <c r="E1551" t="s">
        <v>3706</v>
      </c>
      <c r="F1551" t="s">
        <v>46</v>
      </c>
      <c r="G1551">
        <v>439</v>
      </c>
    </row>
    <row r="1552" spans="1:8">
      <c r="A1552">
        <v>1551</v>
      </c>
      <c r="B1552">
        <v>99</v>
      </c>
      <c r="C1552" t="s">
        <v>204</v>
      </c>
      <c r="D1552" t="s">
        <v>45</v>
      </c>
      <c r="E1552" t="s">
        <v>1280</v>
      </c>
      <c r="F1552" t="s">
        <v>63</v>
      </c>
      <c r="G1552">
        <v>415</v>
      </c>
    </row>
    <row r="1553" spans="1:7">
      <c r="A1553">
        <v>1552</v>
      </c>
      <c r="B1553">
        <v>99</v>
      </c>
      <c r="C1553" t="s">
        <v>204</v>
      </c>
      <c r="D1553" t="s">
        <v>45</v>
      </c>
      <c r="E1553" t="s">
        <v>1280</v>
      </c>
      <c r="F1553" t="s">
        <v>46</v>
      </c>
      <c r="G1553">
        <v>246</v>
      </c>
    </row>
    <row r="1554" spans="1:7">
      <c r="A1554">
        <v>1553</v>
      </c>
      <c r="B1554">
        <v>99</v>
      </c>
      <c r="C1554" t="s">
        <v>204</v>
      </c>
      <c r="D1554" t="s">
        <v>45</v>
      </c>
      <c r="E1554" t="s">
        <v>1281</v>
      </c>
      <c r="F1554" t="s">
        <v>63</v>
      </c>
      <c r="G1554">
        <v>59</v>
      </c>
    </row>
    <row r="1555" spans="1:7">
      <c r="A1555">
        <v>1554</v>
      </c>
      <c r="B1555">
        <v>99</v>
      </c>
      <c r="C1555" t="s">
        <v>204</v>
      </c>
      <c r="D1555" t="s">
        <v>45</v>
      </c>
      <c r="E1555" t="s">
        <v>1281</v>
      </c>
      <c r="F1555" t="s">
        <v>46</v>
      </c>
      <c r="G1555">
        <v>35</v>
      </c>
    </row>
    <row r="1556" spans="1:7">
      <c r="A1556">
        <v>1555</v>
      </c>
      <c r="B1556">
        <v>99</v>
      </c>
      <c r="C1556" t="s">
        <v>204</v>
      </c>
      <c r="D1556" t="s">
        <v>45</v>
      </c>
      <c r="E1556" t="s">
        <v>45</v>
      </c>
      <c r="F1556" t="s">
        <v>63</v>
      </c>
      <c r="G1556">
        <v>1252</v>
      </c>
    </row>
    <row r="1557" spans="1:7">
      <c r="A1557">
        <v>1556</v>
      </c>
      <c r="B1557">
        <v>99</v>
      </c>
      <c r="C1557" t="s">
        <v>204</v>
      </c>
      <c r="D1557" t="s">
        <v>45</v>
      </c>
      <c r="E1557" t="s">
        <v>45</v>
      </c>
      <c r="F1557" t="s">
        <v>46</v>
      </c>
      <c r="G1557">
        <v>242</v>
      </c>
    </row>
    <row r="1558" spans="1:7">
      <c r="B1558" s="1">
        <v>100</v>
      </c>
      <c r="C1558" s="1" t="s">
        <v>4245</v>
      </c>
      <c r="D1558" t="s">
        <v>1413</v>
      </c>
      <c r="E1558" t="s">
        <v>3706</v>
      </c>
      <c r="F1558" t="s">
        <v>63</v>
      </c>
      <c r="G1558">
        <v>328142</v>
      </c>
    </row>
    <row r="1559" spans="1:7">
      <c r="B1559">
        <v>100</v>
      </c>
      <c r="C1559" t="s">
        <v>4245</v>
      </c>
      <c r="D1559" t="s">
        <v>1413</v>
      </c>
      <c r="E1559" t="s">
        <v>3706</v>
      </c>
      <c r="F1559" t="s">
        <v>46</v>
      </c>
      <c r="G1559">
        <v>316291</v>
      </c>
    </row>
    <row r="1560" spans="1:7">
      <c r="B1560">
        <v>100</v>
      </c>
      <c r="C1560" t="s">
        <v>4245</v>
      </c>
      <c r="D1560" t="s">
        <v>1413</v>
      </c>
      <c r="E1560" t="s">
        <v>1280</v>
      </c>
      <c r="F1560" t="s">
        <v>63</v>
      </c>
      <c r="G1560">
        <v>527692</v>
      </c>
    </row>
    <row r="1561" spans="1:7">
      <c r="B1561">
        <v>100</v>
      </c>
      <c r="C1561" t="s">
        <v>4245</v>
      </c>
      <c r="D1561" t="s">
        <v>1413</v>
      </c>
      <c r="E1561" t="s">
        <v>1280</v>
      </c>
      <c r="F1561" t="s">
        <v>46</v>
      </c>
      <c r="G1561">
        <v>511482</v>
      </c>
    </row>
    <row r="1562" spans="1:7">
      <c r="B1562">
        <v>100</v>
      </c>
      <c r="C1562" t="s">
        <v>4245</v>
      </c>
      <c r="D1562" t="s">
        <v>1413</v>
      </c>
      <c r="E1562" t="s">
        <v>1281</v>
      </c>
      <c r="F1562" t="s">
        <v>63</v>
      </c>
      <c r="G1562">
        <v>92113</v>
      </c>
    </row>
    <row r="1563" spans="1:7">
      <c r="B1563">
        <v>100</v>
      </c>
      <c r="C1563" t="s">
        <v>4245</v>
      </c>
      <c r="D1563" t="s">
        <v>1413</v>
      </c>
      <c r="E1563" t="s">
        <v>1281</v>
      </c>
      <c r="F1563" t="s">
        <v>46</v>
      </c>
      <c r="G1563">
        <v>123686</v>
      </c>
    </row>
    <row r="1564" spans="1:7">
      <c r="B1564">
        <v>100</v>
      </c>
      <c r="C1564" t="s">
        <v>4245</v>
      </c>
      <c r="D1564" t="s">
        <v>1413</v>
      </c>
      <c r="E1564" t="s">
        <v>45</v>
      </c>
      <c r="F1564" t="s">
        <v>63</v>
      </c>
      <c r="G1564">
        <v>3268</v>
      </c>
    </row>
    <row r="1565" spans="1:7">
      <c r="B1565">
        <v>100</v>
      </c>
      <c r="C1565" t="s">
        <v>4245</v>
      </c>
      <c r="D1565" t="s">
        <v>1413</v>
      </c>
      <c r="E1565" t="s">
        <v>45</v>
      </c>
      <c r="F1565" t="s">
        <v>46</v>
      </c>
      <c r="G1565">
        <v>2943</v>
      </c>
    </row>
    <row r="1566" spans="1:7">
      <c r="B1566">
        <v>100</v>
      </c>
      <c r="C1566" t="s">
        <v>4245</v>
      </c>
      <c r="D1566" t="s">
        <v>3582</v>
      </c>
      <c r="E1566" t="s">
        <v>3706</v>
      </c>
      <c r="F1566" t="s">
        <v>63</v>
      </c>
      <c r="G1566">
        <v>303</v>
      </c>
    </row>
    <row r="1567" spans="1:7">
      <c r="B1567">
        <v>100</v>
      </c>
      <c r="C1567" t="s">
        <v>4245</v>
      </c>
      <c r="D1567" t="s">
        <v>3582</v>
      </c>
      <c r="E1567" t="s">
        <v>3706</v>
      </c>
      <c r="F1567" t="s">
        <v>46</v>
      </c>
      <c r="G1567">
        <v>299</v>
      </c>
    </row>
    <row r="1568" spans="1:7">
      <c r="B1568">
        <v>100</v>
      </c>
      <c r="C1568" t="s">
        <v>4245</v>
      </c>
      <c r="D1568" t="s">
        <v>3582</v>
      </c>
      <c r="E1568" t="s">
        <v>1280</v>
      </c>
      <c r="F1568" t="s">
        <v>63</v>
      </c>
      <c r="G1568">
        <v>975</v>
      </c>
    </row>
    <row r="1569" spans="2:7">
      <c r="B1569">
        <v>100</v>
      </c>
      <c r="C1569" t="s">
        <v>4245</v>
      </c>
      <c r="D1569" t="s">
        <v>3582</v>
      </c>
      <c r="E1569" t="s">
        <v>1280</v>
      </c>
      <c r="F1569" t="s">
        <v>46</v>
      </c>
      <c r="G1569">
        <v>896</v>
      </c>
    </row>
    <row r="1570" spans="2:7">
      <c r="B1570">
        <v>100</v>
      </c>
      <c r="C1570" t="s">
        <v>4245</v>
      </c>
      <c r="D1570" t="s">
        <v>3582</v>
      </c>
      <c r="E1570" t="s">
        <v>1281</v>
      </c>
      <c r="F1570" t="s">
        <v>63</v>
      </c>
      <c r="G1570">
        <v>65</v>
      </c>
    </row>
    <row r="1571" spans="2:7">
      <c r="B1571">
        <v>100</v>
      </c>
      <c r="C1571" t="s">
        <v>4245</v>
      </c>
      <c r="D1571" t="s">
        <v>3582</v>
      </c>
      <c r="E1571" t="s">
        <v>1281</v>
      </c>
      <c r="F1571" t="s">
        <v>46</v>
      </c>
      <c r="G1571">
        <v>74</v>
      </c>
    </row>
    <row r="1572" spans="2:7">
      <c r="B1572">
        <v>100</v>
      </c>
      <c r="C1572" t="s">
        <v>4245</v>
      </c>
      <c r="D1572" t="s">
        <v>3582</v>
      </c>
      <c r="E1572" t="s">
        <v>45</v>
      </c>
      <c r="F1572" t="s">
        <v>63</v>
      </c>
      <c r="G1572">
        <v>22</v>
      </c>
    </row>
    <row r="1573" spans="2:7">
      <c r="B1573">
        <v>100</v>
      </c>
      <c r="C1573" t="s">
        <v>4245</v>
      </c>
      <c r="D1573" t="s">
        <v>3582</v>
      </c>
      <c r="E1573" t="s">
        <v>45</v>
      </c>
      <c r="F1573" t="s">
        <v>46</v>
      </c>
      <c r="G1573">
        <v>15</v>
      </c>
    </row>
    <row r="1574" spans="2:7">
      <c r="B1574">
        <v>100</v>
      </c>
      <c r="C1574" t="s">
        <v>4245</v>
      </c>
      <c r="D1574" t="s">
        <v>3583</v>
      </c>
      <c r="E1574" t="s">
        <v>3706</v>
      </c>
      <c r="F1574" t="s">
        <v>63</v>
      </c>
      <c r="G1574">
        <v>2920</v>
      </c>
    </row>
    <row r="1575" spans="2:7">
      <c r="B1575">
        <v>100</v>
      </c>
      <c r="C1575" t="s">
        <v>4245</v>
      </c>
      <c r="D1575" t="s">
        <v>3583</v>
      </c>
      <c r="E1575" t="s">
        <v>3706</v>
      </c>
      <c r="F1575" t="s">
        <v>46</v>
      </c>
      <c r="G1575">
        <v>2737</v>
      </c>
    </row>
    <row r="1576" spans="2:7">
      <c r="B1576">
        <v>100</v>
      </c>
      <c r="C1576" t="s">
        <v>4245</v>
      </c>
      <c r="D1576" t="s">
        <v>3583</v>
      </c>
      <c r="E1576" t="s">
        <v>1280</v>
      </c>
      <c r="F1576" t="s">
        <v>63</v>
      </c>
      <c r="G1576">
        <v>9509</v>
      </c>
    </row>
    <row r="1577" spans="2:7">
      <c r="B1577">
        <v>100</v>
      </c>
      <c r="C1577" t="s">
        <v>4245</v>
      </c>
      <c r="D1577" t="s">
        <v>3583</v>
      </c>
      <c r="E1577" t="s">
        <v>1280</v>
      </c>
      <c r="F1577" t="s">
        <v>46</v>
      </c>
      <c r="G1577">
        <v>10007</v>
      </c>
    </row>
    <row r="1578" spans="2:7">
      <c r="B1578">
        <v>100</v>
      </c>
      <c r="C1578" t="s">
        <v>4245</v>
      </c>
      <c r="D1578" t="s">
        <v>3583</v>
      </c>
      <c r="E1578" t="s">
        <v>1281</v>
      </c>
      <c r="F1578" t="s">
        <v>63</v>
      </c>
      <c r="G1578">
        <v>155</v>
      </c>
    </row>
    <row r="1579" spans="2:7">
      <c r="B1579">
        <v>100</v>
      </c>
      <c r="C1579" t="s">
        <v>4245</v>
      </c>
      <c r="D1579" t="s">
        <v>3583</v>
      </c>
      <c r="E1579" t="s">
        <v>1281</v>
      </c>
      <c r="F1579" t="s">
        <v>46</v>
      </c>
      <c r="G1579">
        <v>141</v>
      </c>
    </row>
    <row r="1580" spans="2:7">
      <c r="B1580">
        <v>100</v>
      </c>
      <c r="C1580" t="s">
        <v>4245</v>
      </c>
      <c r="D1580" t="s">
        <v>3583</v>
      </c>
      <c r="E1580" t="s">
        <v>45</v>
      </c>
      <c r="F1580" t="s">
        <v>63</v>
      </c>
      <c r="G1580">
        <v>25</v>
      </c>
    </row>
    <row r="1581" spans="2:7">
      <c r="B1581">
        <v>100</v>
      </c>
      <c r="C1581" t="s">
        <v>4245</v>
      </c>
      <c r="D1581" t="s">
        <v>3583</v>
      </c>
      <c r="E1581" t="s">
        <v>45</v>
      </c>
      <c r="F1581" t="s">
        <v>46</v>
      </c>
      <c r="G1581">
        <v>21</v>
      </c>
    </row>
    <row r="1582" spans="2:7">
      <c r="B1582">
        <v>100</v>
      </c>
      <c r="C1582" t="s">
        <v>4245</v>
      </c>
      <c r="D1582" t="s">
        <v>3584</v>
      </c>
      <c r="E1582" t="s">
        <v>3706</v>
      </c>
      <c r="F1582" t="s">
        <v>63</v>
      </c>
      <c r="G1582">
        <v>664</v>
      </c>
    </row>
    <row r="1583" spans="2:7">
      <c r="B1583">
        <v>100</v>
      </c>
      <c r="C1583" t="s">
        <v>4245</v>
      </c>
      <c r="D1583" t="s">
        <v>3584</v>
      </c>
      <c r="E1583" t="s">
        <v>3706</v>
      </c>
      <c r="F1583" t="s">
        <v>46</v>
      </c>
      <c r="G1583">
        <v>622</v>
      </c>
    </row>
    <row r="1584" spans="2:7">
      <c r="B1584">
        <v>100</v>
      </c>
      <c r="C1584" t="s">
        <v>4245</v>
      </c>
      <c r="D1584" t="s">
        <v>3584</v>
      </c>
      <c r="E1584" t="s">
        <v>1280</v>
      </c>
      <c r="F1584" t="s">
        <v>63</v>
      </c>
      <c r="G1584">
        <v>2318</v>
      </c>
    </row>
    <row r="1585" spans="2:7">
      <c r="B1585">
        <v>100</v>
      </c>
      <c r="C1585" t="s">
        <v>4245</v>
      </c>
      <c r="D1585" t="s">
        <v>3584</v>
      </c>
      <c r="E1585" t="s">
        <v>1280</v>
      </c>
      <c r="F1585" t="s">
        <v>46</v>
      </c>
      <c r="G1585">
        <v>2183</v>
      </c>
    </row>
    <row r="1586" spans="2:7">
      <c r="B1586">
        <v>100</v>
      </c>
      <c r="C1586" t="s">
        <v>4245</v>
      </c>
      <c r="D1586" t="s">
        <v>3584</v>
      </c>
      <c r="E1586" t="s">
        <v>1281</v>
      </c>
      <c r="F1586" t="s">
        <v>63</v>
      </c>
      <c r="G1586">
        <v>355</v>
      </c>
    </row>
    <row r="1587" spans="2:7">
      <c r="B1587">
        <v>100</v>
      </c>
      <c r="C1587" t="s">
        <v>4245</v>
      </c>
      <c r="D1587" t="s">
        <v>3584</v>
      </c>
      <c r="E1587" t="s">
        <v>1281</v>
      </c>
      <c r="F1587" t="s">
        <v>46</v>
      </c>
      <c r="G1587">
        <v>475</v>
      </c>
    </row>
    <row r="1588" spans="2:7">
      <c r="B1588">
        <v>100</v>
      </c>
      <c r="C1588" t="s">
        <v>4245</v>
      </c>
      <c r="D1588" t="s">
        <v>3584</v>
      </c>
      <c r="E1588" t="s">
        <v>45</v>
      </c>
      <c r="F1588" t="s">
        <v>63</v>
      </c>
      <c r="G1588">
        <v>10</v>
      </c>
    </row>
    <row r="1589" spans="2:7">
      <c r="B1589">
        <v>100</v>
      </c>
      <c r="C1589" t="s">
        <v>4245</v>
      </c>
      <c r="D1589" t="s">
        <v>3584</v>
      </c>
      <c r="E1589" t="s">
        <v>45</v>
      </c>
      <c r="F1589" t="s">
        <v>46</v>
      </c>
      <c r="G1589">
        <v>10</v>
      </c>
    </row>
    <row r="1590" spans="2:7">
      <c r="B1590">
        <v>100</v>
      </c>
      <c r="C1590" t="s">
        <v>4245</v>
      </c>
      <c r="D1590" t="s">
        <v>3585</v>
      </c>
      <c r="E1590" t="s">
        <v>3706</v>
      </c>
      <c r="F1590" t="s">
        <v>63</v>
      </c>
      <c r="G1590">
        <v>406039</v>
      </c>
    </row>
    <row r="1591" spans="2:7">
      <c r="B1591">
        <v>100</v>
      </c>
      <c r="C1591" t="s">
        <v>4245</v>
      </c>
      <c r="D1591" t="s">
        <v>3585</v>
      </c>
      <c r="E1591" t="s">
        <v>3706</v>
      </c>
      <c r="F1591" t="s">
        <v>46</v>
      </c>
      <c r="G1591">
        <v>388331</v>
      </c>
    </row>
    <row r="1592" spans="2:7">
      <c r="B1592">
        <v>100</v>
      </c>
      <c r="C1592" t="s">
        <v>4245</v>
      </c>
      <c r="D1592" t="s">
        <v>3585</v>
      </c>
      <c r="E1592" t="s">
        <v>1280</v>
      </c>
      <c r="F1592" t="s">
        <v>63</v>
      </c>
      <c r="G1592">
        <v>942053</v>
      </c>
    </row>
    <row r="1593" spans="2:7">
      <c r="B1593">
        <v>100</v>
      </c>
      <c r="C1593" t="s">
        <v>4245</v>
      </c>
      <c r="D1593" t="s">
        <v>3585</v>
      </c>
      <c r="E1593" t="s">
        <v>1280</v>
      </c>
      <c r="F1593" t="s">
        <v>46</v>
      </c>
      <c r="G1593">
        <v>1031992</v>
      </c>
    </row>
    <row r="1594" spans="2:7">
      <c r="B1594">
        <v>100</v>
      </c>
      <c r="C1594" t="s">
        <v>4245</v>
      </c>
      <c r="D1594" t="s">
        <v>3585</v>
      </c>
      <c r="E1594" t="s">
        <v>1281</v>
      </c>
      <c r="F1594" t="s">
        <v>63</v>
      </c>
      <c r="G1594">
        <v>87015</v>
      </c>
    </row>
    <row r="1595" spans="2:7">
      <c r="B1595">
        <v>100</v>
      </c>
      <c r="C1595" t="s">
        <v>4245</v>
      </c>
      <c r="D1595" t="s">
        <v>3585</v>
      </c>
      <c r="E1595" t="s">
        <v>1281</v>
      </c>
      <c r="F1595" t="s">
        <v>46</v>
      </c>
      <c r="G1595">
        <v>88987</v>
      </c>
    </row>
    <row r="1596" spans="2:7">
      <c r="B1596">
        <v>100</v>
      </c>
      <c r="C1596" t="s">
        <v>4245</v>
      </c>
      <c r="D1596" t="s">
        <v>3585</v>
      </c>
      <c r="E1596" t="s">
        <v>45</v>
      </c>
      <c r="F1596" t="s">
        <v>63</v>
      </c>
      <c r="G1596">
        <v>3072</v>
      </c>
    </row>
    <row r="1597" spans="2:7">
      <c r="B1597">
        <v>100</v>
      </c>
      <c r="C1597" t="s">
        <v>4245</v>
      </c>
      <c r="D1597" t="s">
        <v>3585</v>
      </c>
      <c r="E1597" t="s">
        <v>45</v>
      </c>
      <c r="F1597" t="s">
        <v>46</v>
      </c>
      <c r="G1597">
        <v>2583</v>
      </c>
    </row>
    <row r="1598" spans="2:7">
      <c r="B1598">
        <v>100</v>
      </c>
      <c r="C1598" t="s">
        <v>4245</v>
      </c>
      <c r="D1598" t="s">
        <v>3586</v>
      </c>
      <c r="E1598" t="s">
        <v>3706</v>
      </c>
      <c r="F1598" t="s">
        <v>63</v>
      </c>
      <c r="G1598">
        <v>4319533</v>
      </c>
    </row>
    <row r="1599" spans="2:7">
      <c r="B1599">
        <v>100</v>
      </c>
      <c r="C1599" t="s">
        <v>4245</v>
      </c>
      <c r="D1599" t="s">
        <v>3586</v>
      </c>
      <c r="E1599" t="s">
        <v>3706</v>
      </c>
      <c r="F1599" t="s">
        <v>46</v>
      </c>
      <c r="G1599">
        <v>4116227</v>
      </c>
    </row>
    <row r="1600" spans="2:7">
      <c r="B1600">
        <v>100</v>
      </c>
      <c r="C1600" t="s">
        <v>4245</v>
      </c>
      <c r="D1600" t="s">
        <v>3586</v>
      </c>
      <c r="E1600" t="s">
        <v>1280</v>
      </c>
      <c r="F1600" t="s">
        <v>63</v>
      </c>
      <c r="G1600">
        <v>13800776</v>
      </c>
    </row>
    <row r="1601" spans="2:7">
      <c r="B1601">
        <v>100</v>
      </c>
      <c r="C1601" t="s">
        <v>4245</v>
      </c>
      <c r="D1601" t="s">
        <v>3586</v>
      </c>
      <c r="E1601" t="s">
        <v>1280</v>
      </c>
      <c r="F1601" t="s">
        <v>46</v>
      </c>
      <c r="G1601">
        <v>15050931</v>
      </c>
    </row>
    <row r="1602" spans="2:7">
      <c r="B1602">
        <v>100</v>
      </c>
      <c r="C1602" t="s">
        <v>4245</v>
      </c>
      <c r="D1602" t="s">
        <v>3586</v>
      </c>
      <c r="E1602" t="s">
        <v>1281</v>
      </c>
      <c r="F1602" t="s">
        <v>63</v>
      </c>
      <c r="G1602">
        <v>684388</v>
      </c>
    </row>
    <row r="1603" spans="2:7">
      <c r="B1603">
        <v>100</v>
      </c>
      <c r="C1603" t="s">
        <v>4245</v>
      </c>
      <c r="D1603" t="s">
        <v>3586</v>
      </c>
      <c r="E1603" t="s">
        <v>1281</v>
      </c>
      <c r="F1603" t="s">
        <v>46</v>
      </c>
      <c r="G1603">
        <v>661448</v>
      </c>
    </row>
    <row r="1604" spans="2:7">
      <c r="B1604">
        <v>100</v>
      </c>
      <c r="C1604" t="s">
        <v>4245</v>
      </c>
      <c r="D1604" t="s">
        <v>3586</v>
      </c>
      <c r="E1604" t="s">
        <v>45</v>
      </c>
      <c r="F1604" t="s">
        <v>63</v>
      </c>
      <c r="G1604">
        <v>28888</v>
      </c>
    </row>
    <row r="1605" spans="2:7">
      <c r="B1605">
        <v>100</v>
      </c>
      <c r="C1605" t="s">
        <v>4245</v>
      </c>
      <c r="D1605" t="s">
        <v>3586</v>
      </c>
      <c r="E1605" t="s">
        <v>45</v>
      </c>
      <c r="F1605" t="s">
        <v>46</v>
      </c>
      <c r="G1605">
        <v>16150</v>
      </c>
    </row>
    <row r="1606" spans="2:7">
      <c r="B1606">
        <v>100</v>
      </c>
      <c r="C1606" t="s">
        <v>4245</v>
      </c>
      <c r="D1606" t="s">
        <v>45</v>
      </c>
      <c r="E1606" t="s">
        <v>3706</v>
      </c>
      <c r="F1606" t="s">
        <v>63</v>
      </c>
      <c r="G1606">
        <v>51796</v>
      </c>
    </row>
    <row r="1607" spans="2:7">
      <c r="B1607">
        <v>100</v>
      </c>
      <c r="C1607" t="s">
        <v>4245</v>
      </c>
      <c r="D1607" t="s">
        <v>45</v>
      </c>
      <c r="E1607" t="s">
        <v>3706</v>
      </c>
      <c r="F1607" t="s">
        <v>46</v>
      </c>
      <c r="G1607">
        <v>49701</v>
      </c>
    </row>
    <row r="1608" spans="2:7">
      <c r="B1608">
        <v>100</v>
      </c>
      <c r="C1608" t="s">
        <v>4245</v>
      </c>
      <c r="D1608" t="s">
        <v>45</v>
      </c>
      <c r="E1608" t="s">
        <v>1280</v>
      </c>
      <c r="F1608" t="s">
        <v>63</v>
      </c>
      <c r="G1608">
        <v>40952</v>
      </c>
    </row>
    <row r="1609" spans="2:7">
      <c r="B1609">
        <v>100</v>
      </c>
      <c r="C1609" t="s">
        <v>4245</v>
      </c>
      <c r="D1609" t="s">
        <v>45</v>
      </c>
      <c r="E1609" t="s">
        <v>1280</v>
      </c>
      <c r="F1609" t="s">
        <v>46</v>
      </c>
      <c r="G1609">
        <v>34304</v>
      </c>
    </row>
    <row r="1610" spans="2:7">
      <c r="B1610">
        <v>100</v>
      </c>
      <c r="C1610" t="s">
        <v>4245</v>
      </c>
      <c r="D1610" t="s">
        <v>45</v>
      </c>
      <c r="E1610" t="s">
        <v>1281</v>
      </c>
      <c r="F1610" t="s">
        <v>63</v>
      </c>
      <c r="G1610">
        <v>3801</v>
      </c>
    </row>
    <row r="1611" spans="2:7">
      <c r="B1611">
        <v>100</v>
      </c>
      <c r="C1611" t="s">
        <v>4245</v>
      </c>
      <c r="D1611" t="s">
        <v>45</v>
      </c>
      <c r="E1611" t="s">
        <v>1281</v>
      </c>
      <c r="F1611" t="s">
        <v>46</v>
      </c>
      <c r="G1611">
        <v>3818</v>
      </c>
    </row>
    <row r="1612" spans="2:7">
      <c r="B1612">
        <v>100</v>
      </c>
      <c r="C1612" t="s">
        <v>4245</v>
      </c>
      <c r="D1612" t="s">
        <v>45</v>
      </c>
      <c r="E1612" t="s">
        <v>45</v>
      </c>
      <c r="F1612" t="s">
        <v>63</v>
      </c>
      <c r="G1612">
        <v>233644</v>
      </c>
    </row>
    <row r="1613" spans="2:7">
      <c r="B1613">
        <v>100</v>
      </c>
      <c r="C1613" t="s">
        <v>4245</v>
      </c>
      <c r="D1613" t="s">
        <v>45</v>
      </c>
      <c r="E1613" t="s">
        <v>45</v>
      </c>
      <c r="F1613" t="s">
        <v>46</v>
      </c>
      <c r="G1613">
        <v>177570</v>
      </c>
    </row>
    <row r="1614" spans="2:7">
      <c r="C1614" t="s">
        <v>4250</v>
      </c>
      <c r="G1614" s="82">
        <v>44164417</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2">
    <tabColor rgb="FFFFC000"/>
  </sheetPr>
  <dimension ref="A1:G201"/>
  <sheetViews>
    <sheetView topLeftCell="A186" workbookViewId="0">
      <selection activeCell="E201" sqref="E201"/>
    </sheetView>
  </sheetViews>
  <sheetFormatPr baseColWidth="10" defaultRowHeight="14.5"/>
  <sheetData>
    <row r="1" spans="1:7">
      <c r="A1" s="51" t="s">
        <v>123</v>
      </c>
      <c r="B1" s="51" t="s">
        <v>170</v>
      </c>
      <c r="C1" s="51" t="s">
        <v>248</v>
      </c>
      <c r="D1" s="51" t="s">
        <v>1284</v>
      </c>
      <c r="E1" s="51" t="s">
        <v>171</v>
      </c>
      <c r="F1" s="51" t="s">
        <v>37</v>
      </c>
      <c r="G1">
        <v>2748054</v>
      </c>
    </row>
    <row r="2" spans="1:7">
      <c r="A2" s="51">
        <v>5</v>
      </c>
      <c r="B2" s="51" t="s">
        <v>107</v>
      </c>
      <c r="C2" s="51" t="s">
        <v>63</v>
      </c>
      <c r="D2" s="51" t="s">
        <v>45</v>
      </c>
      <c r="E2" s="51">
        <v>484</v>
      </c>
      <c r="F2" s="51">
        <v>138887</v>
      </c>
    </row>
    <row r="3" spans="1:7">
      <c r="A3" s="51">
        <v>5</v>
      </c>
      <c r="B3" s="51" t="s">
        <v>107</v>
      </c>
      <c r="C3" s="51" t="s">
        <v>63</v>
      </c>
      <c r="D3" s="51" t="s">
        <v>1280</v>
      </c>
      <c r="E3" s="51">
        <v>8733</v>
      </c>
      <c r="F3" s="51">
        <v>138887</v>
      </c>
    </row>
    <row r="4" spans="1:7">
      <c r="A4" s="51">
        <v>5</v>
      </c>
      <c r="B4" s="51" t="s">
        <v>107</v>
      </c>
      <c r="C4" s="51" t="s">
        <v>63</v>
      </c>
      <c r="D4" s="51" t="s">
        <v>1281</v>
      </c>
      <c r="E4" s="51">
        <v>130154</v>
      </c>
      <c r="F4" s="51">
        <v>138887</v>
      </c>
    </row>
    <row r="5" spans="1:7">
      <c r="A5" s="51">
        <v>5</v>
      </c>
      <c r="B5" s="51" t="s">
        <v>107</v>
      </c>
      <c r="C5" s="51" t="s">
        <v>46</v>
      </c>
      <c r="D5" s="51" t="s">
        <v>45</v>
      </c>
      <c r="E5" s="51">
        <v>168</v>
      </c>
      <c r="F5" s="51">
        <v>149718</v>
      </c>
    </row>
    <row r="6" spans="1:7">
      <c r="A6" s="51">
        <v>5</v>
      </c>
      <c r="B6" s="51" t="s">
        <v>107</v>
      </c>
      <c r="C6" s="51" t="s">
        <v>46</v>
      </c>
      <c r="D6" s="51" t="s">
        <v>1280</v>
      </c>
      <c r="E6" s="51">
        <v>10223</v>
      </c>
      <c r="F6" s="51">
        <v>149718</v>
      </c>
    </row>
    <row r="7" spans="1:7">
      <c r="A7" s="51">
        <v>5</v>
      </c>
      <c r="B7" s="51" t="s">
        <v>107</v>
      </c>
      <c r="C7" s="51" t="s">
        <v>46</v>
      </c>
      <c r="D7" s="51" t="s">
        <v>1281</v>
      </c>
      <c r="E7" s="51">
        <v>139495</v>
      </c>
      <c r="F7" s="51">
        <v>149718</v>
      </c>
    </row>
    <row r="8" spans="1:7">
      <c r="A8" s="51">
        <v>8</v>
      </c>
      <c r="B8" s="51" t="s">
        <v>173</v>
      </c>
      <c r="C8" s="51" t="s">
        <v>63</v>
      </c>
      <c r="D8" s="51" t="s">
        <v>45</v>
      </c>
      <c r="E8" s="51">
        <v>50</v>
      </c>
      <c r="F8" s="51">
        <v>64252</v>
      </c>
    </row>
    <row r="9" spans="1:7">
      <c r="A9" s="51">
        <v>8</v>
      </c>
      <c r="B9" s="51" t="s">
        <v>173</v>
      </c>
      <c r="C9" s="51" t="s">
        <v>63</v>
      </c>
      <c r="D9" s="51" t="s">
        <v>1280</v>
      </c>
      <c r="E9" s="51">
        <v>3573</v>
      </c>
      <c r="F9" s="51">
        <v>64252</v>
      </c>
    </row>
    <row r="10" spans="1:7">
      <c r="A10" s="51">
        <v>8</v>
      </c>
      <c r="B10" s="51" t="s">
        <v>173</v>
      </c>
      <c r="C10" s="51" t="s">
        <v>63</v>
      </c>
      <c r="D10" s="51" t="s">
        <v>1281</v>
      </c>
      <c r="E10" s="51">
        <v>60679</v>
      </c>
      <c r="F10" s="51">
        <v>64252</v>
      </c>
    </row>
    <row r="11" spans="1:7">
      <c r="A11" s="51">
        <v>8</v>
      </c>
      <c r="B11" s="51" t="s">
        <v>173</v>
      </c>
      <c r="C11" s="51" t="s">
        <v>46</v>
      </c>
      <c r="D11" s="51" t="s">
        <v>45</v>
      </c>
      <c r="E11" s="51">
        <v>1</v>
      </c>
      <c r="F11" s="51">
        <v>64857</v>
      </c>
    </row>
    <row r="12" spans="1:7">
      <c r="A12" s="51">
        <v>8</v>
      </c>
      <c r="B12" s="51" t="s">
        <v>173</v>
      </c>
      <c r="C12" s="51" t="s">
        <v>46</v>
      </c>
      <c r="D12" s="51" t="s">
        <v>1280</v>
      </c>
      <c r="E12" s="51">
        <v>4362</v>
      </c>
      <c r="F12" s="51">
        <v>64857</v>
      </c>
    </row>
    <row r="13" spans="1:7">
      <c r="A13" s="51">
        <v>8</v>
      </c>
      <c r="B13" s="51" t="s">
        <v>173</v>
      </c>
      <c r="C13" s="51" t="s">
        <v>46</v>
      </c>
      <c r="D13" s="51" t="s">
        <v>1281</v>
      </c>
      <c r="E13" s="51">
        <v>60495</v>
      </c>
      <c r="F13" s="51">
        <v>64857</v>
      </c>
    </row>
    <row r="14" spans="1:7">
      <c r="A14" s="51">
        <v>11</v>
      </c>
      <c r="B14" s="51" t="s">
        <v>174</v>
      </c>
      <c r="C14" s="51" t="s">
        <v>63</v>
      </c>
      <c r="D14" s="51" t="s">
        <v>45</v>
      </c>
      <c r="E14" s="51">
        <v>415</v>
      </c>
      <c r="F14" s="51">
        <v>30855</v>
      </c>
    </row>
    <row r="15" spans="1:7">
      <c r="A15" s="51">
        <v>11</v>
      </c>
      <c r="B15" s="51" t="s">
        <v>174</v>
      </c>
      <c r="C15" s="51" t="s">
        <v>63</v>
      </c>
      <c r="D15" s="51" t="s">
        <v>1280</v>
      </c>
      <c r="E15" s="51">
        <v>1817</v>
      </c>
      <c r="F15" s="51">
        <v>30855</v>
      </c>
    </row>
    <row r="16" spans="1:7">
      <c r="A16" s="51">
        <v>11</v>
      </c>
      <c r="B16" s="51" t="s">
        <v>174</v>
      </c>
      <c r="C16" s="51" t="s">
        <v>63</v>
      </c>
      <c r="D16" s="51" t="s">
        <v>1281</v>
      </c>
      <c r="E16" s="51">
        <v>29038</v>
      </c>
      <c r="F16" s="51">
        <v>30855</v>
      </c>
    </row>
    <row r="17" spans="1:6">
      <c r="A17" s="51">
        <v>11</v>
      </c>
      <c r="B17" s="51" t="s">
        <v>174</v>
      </c>
      <c r="C17" s="51" t="s">
        <v>46</v>
      </c>
      <c r="D17" s="51" t="s">
        <v>45</v>
      </c>
      <c r="E17" s="51">
        <v>171</v>
      </c>
      <c r="F17" s="51">
        <v>31720</v>
      </c>
    </row>
    <row r="18" spans="1:6">
      <c r="A18" s="51">
        <v>11</v>
      </c>
      <c r="B18" s="51" t="s">
        <v>174</v>
      </c>
      <c r="C18" s="51" t="s">
        <v>46</v>
      </c>
      <c r="D18" s="51" t="s">
        <v>1280</v>
      </c>
      <c r="E18" s="51">
        <v>2120</v>
      </c>
      <c r="F18" s="51">
        <v>31720</v>
      </c>
    </row>
    <row r="19" spans="1:6">
      <c r="A19" s="51">
        <v>11</v>
      </c>
      <c r="B19" s="51" t="s">
        <v>174</v>
      </c>
      <c r="C19" s="51" t="s">
        <v>46</v>
      </c>
      <c r="D19" s="51" t="s">
        <v>1281</v>
      </c>
      <c r="E19" s="51">
        <v>29600</v>
      </c>
      <c r="F19" s="51">
        <v>31720</v>
      </c>
    </row>
    <row r="20" spans="1:6">
      <c r="A20" s="51">
        <v>13</v>
      </c>
      <c r="B20" s="51" t="s">
        <v>175</v>
      </c>
      <c r="C20" s="51" t="s">
        <v>63</v>
      </c>
      <c r="D20" s="51" t="s">
        <v>45</v>
      </c>
      <c r="E20" s="51">
        <v>150</v>
      </c>
      <c r="F20" s="51">
        <v>144586</v>
      </c>
    </row>
    <row r="21" spans="1:6">
      <c r="A21" s="51">
        <v>13</v>
      </c>
      <c r="B21" s="51" t="s">
        <v>175</v>
      </c>
      <c r="C21" s="51" t="s">
        <v>63</v>
      </c>
      <c r="D21" s="51" t="s">
        <v>1280</v>
      </c>
      <c r="E21" s="51">
        <v>5820</v>
      </c>
      <c r="F21" s="51">
        <v>144586</v>
      </c>
    </row>
    <row r="22" spans="1:6">
      <c r="A22" s="51">
        <v>13</v>
      </c>
      <c r="B22" s="51" t="s">
        <v>175</v>
      </c>
      <c r="C22" s="51" t="s">
        <v>63</v>
      </c>
      <c r="D22" s="51" t="s">
        <v>1281</v>
      </c>
      <c r="E22" s="51">
        <v>138766</v>
      </c>
      <c r="F22" s="51">
        <v>144586</v>
      </c>
    </row>
    <row r="23" spans="1:6">
      <c r="A23" s="51">
        <v>13</v>
      </c>
      <c r="B23" s="51" t="s">
        <v>175</v>
      </c>
      <c r="C23" s="51" t="s">
        <v>46</v>
      </c>
      <c r="D23" s="51" t="s">
        <v>45</v>
      </c>
      <c r="E23" s="51">
        <v>6</v>
      </c>
      <c r="F23" s="51">
        <v>148609</v>
      </c>
    </row>
    <row r="24" spans="1:6">
      <c r="A24" s="51">
        <v>13</v>
      </c>
      <c r="B24" s="51" t="s">
        <v>175</v>
      </c>
      <c r="C24" s="51" t="s">
        <v>46</v>
      </c>
      <c r="D24" s="51" t="s">
        <v>1280</v>
      </c>
      <c r="E24" s="51">
        <v>6611</v>
      </c>
      <c r="F24" s="51">
        <v>148609</v>
      </c>
    </row>
    <row r="25" spans="1:6">
      <c r="A25" s="51">
        <v>13</v>
      </c>
      <c r="B25" s="51" t="s">
        <v>175</v>
      </c>
      <c r="C25" s="51" t="s">
        <v>46</v>
      </c>
      <c r="D25" s="51" t="s">
        <v>1281</v>
      </c>
      <c r="E25" s="51">
        <v>141998</v>
      </c>
      <c r="F25" s="51">
        <v>148609</v>
      </c>
    </row>
    <row r="26" spans="1:6">
      <c r="A26" s="51">
        <v>15</v>
      </c>
      <c r="B26" s="51" t="s">
        <v>176</v>
      </c>
      <c r="C26" s="51" t="s">
        <v>63</v>
      </c>
      <c r="D26" s="51" t="s">
        <v>45</v>
      </c>
      <c r="E26" s="51">
        <v>260</v>
      </c>
      <c r="F26" s="51">
        <v>2010</v>
      </c>
    </row>
    <row r="27" spans="1:6">
      <c r="A27" s="51">
        <v>15</v>
      </c>
      <c r="B27" s="51" t="s">
        <v>176</v>
      </c>
      <c r="C27" s="51" t="s">
        <v>63</v>
      </c>
      <c r="D27" s="51" t="s">
        <v>1280</v>
      </c>
      <c r="E27" s="51">
        <v>141</v>
      </c>
      <c r="F27" s="51">
        <v>2010</v>
      </c>
    </row>
    <row r="28" spans="1:6">
      <c r="A28" s="51">
        <v>15</v>
      </c>
      <c r="B28" s="51" t="s">
        <v>176</v>
      </c>
      <c r="C28" s="51" t="s">
        <v>63</v>
      </c>
      <c r="D28" s="51" t="s">
        <v>1281</v>
      </c>
      <c r="E28" s="51">
        <v>1869</v>
      </c>
      <c r="F28" s="51">
        <v>2010</v>
      </c>
    </row>
    <row r="29" spans="1:6">
      <c r="A29" s="51">
        <v>15</v>
      </c>
      <c r="B29" s="51" t="s">
        <v>176</v>
      </c>
      <c r="C29" s="51" t="s">
        <v>46</v>
      </c>
      <c r="D29" s="51" t="s">
        <v>45</v>
      </c>
      <c r="E29" s="51">
        <v>29</v>
      </c>
      <c r="F29" s="51">
        <v>1706</v>
      </c>
    </row>
    <row r="30" spans="1:6">
      <c r="A30" s="51">
        <v>15</v>
      </c>
      <c r="B30" s="51" t="s">
        <v>176</v>
      </c>
      <c r="C30" s="51" t="s">
        <v>46</v>
      </c>
      <c r="D30" s="51" t="s">
        <v>1280</v>
      </c>
      <c r="E30" s="51">
        <v>134</v>
      </c>
      <c r="F30" s="51">
        <v>1706</v>
      </c>
    </row>
    <row r="31" spans="1:6">
      <c r="A31" s="51">
        <v>15</v>
      </c>
      <c r="B31" s="51" t="s">
        <v>176</v>
      </c>
      <c r="C31" s="51" t="s">
        <v>46</v>
      </c>
      <c r="D31" s="51" t="s">
        <v>1281</v>
      </c>
      <c r="E31" s="51">
        <v>1572</v>
      </c>
      <c r="F31" s="51">
        <v>1706</v>
      </c>
    </row>
    <row r="32" spans="1:6">
      <c r="A32" s="51">
        <v>17</v>
      </c>
      <c r="B32" s="51" t="s">
        <v>177</v>
      </c>
      <c r="C32" s="51" t="s">
        <v>63</v>
      </c>
      <c r="D32" s="51" t="s">
        <v>45</v>
      </c>
      <c r="E32" s="51">
        <v>121</v>
      </c>
      <c r="F32" s="51">
        <v>6794</v>
      </c>
    </row>
    <row r="33" spans="1:6">
      <c r="A33" s="51">
        <v>17</v>
      </c>
      <c r="B33" s="51" t="s">
        <v>177</v>
      </c>
      <c r="C33" s="51" t="s">
        <v>63</v>
      </c>
      <c r="D33" s="51" t="s">
        <v>1280</v>
      </c>
      <c r="E33" s="51">
        <v>594</v>
      </c>
      <c r="F33" s="51">
        <v>6794</v>
      </c>
    </row>
    <row r="34" spans="1:6">
      <c r="A34" s="51">
        <v>17</v>
      </c>
      <c r="B34" s="51" t="s">
        <v>177</v>
      </c>
      <c r="C34" s="51" t="s">
        <v>63</v>
      </c>
      <c r="D34" s="51" t="s">
        <v>1281</v>
      </c>
      <c r="E34" s="51">
        <v>6200</v>
      </c>
      <c r="F34" s="51">
        <v>6794</v>
      </c>
    </row>
    <row r="35" spans="1:6">
      <c r="A35" s="51">
        <v>17</v>
      </c>
      <c r="B35" s="51" t="s">
        <v>177</v>
      </c>
      <c r="C35" s="51" t="s">
        <v>46</v>
      </c>
      <c r="D35" s="51" t="s">
        <v>45</v>
      </c>
      <c r="E35" s="51">
        <v>11</v>
      </c>
      <c r="F35" s="51">
        <v>6830</v>
      </c>
    </row>
    <row r="36" spans="1:6">
      <c r="A36" s="51">
        <v>17</v>
      </c>
      <c r="B36" s="51" t="s">
        <v>177</v>
      </c>
      <c r="C36" s="51" t="s">
        <v>46</v>
      </c>
      <c r="D36" s="51" t="s">
        <v>1280</v>
      </c>
      <c r="E36" s="51">
        <v>659</v>
      </c>
      <c r="F36" s="51">
        <v>6830</v>
      </c>
    </row>
    <row r="37" spans="1:6">
      <c r="A37" s="51">
        <v>17</v>
      </c>
      <c r="B37" s="51" t="s">
        <v>177</v>
      </c>
      <c r="C37" s="51" t="s">
        <v>46</v>
      </c>
      <c r="D37" s="51" t="s">
        <v>1281</v>
      </c>
      <c r="E37" s="51">
        <v>6171</v>
      </c>
      <c r="F37" s="51">
        <v>6830</v>
      </c>
    </row>
    <row r="38" spans="1:6">
      <c r="A38" s="51">
        <v>18</v>
      </c>
      <c r="B38" s="51" t="s">
        <v>178</v>
      </c>
      <c r="C38" s="51" t="s">
        <v>63</v>
      </c>
      <c r="D38" s="51" t="s">
        <v>45</v>
      </c>
      <c r="E38" s="51">
        <v>76</v>
      </c>
      <c r="F38" s="51">
        <v>2483</v>
      </c>
    </row>
    <row r="39" spans="1:6">
      <c r="A39" s="51">
        <v>18</v>
      </c>
      <c r="B39" s="51" t="s">
        <v>178</v>
      </c>
      <c r="C39" s="51" t="s">
        <v>63</v>
      </c>
      <c r="D39" s="51" t="s">
        <v>1280</v>
      </c>
      <c r="E39" s="51">
        <v>191</v>
      </c>
      <c r="F39" s="51">
        <v>2483</v>
      </c>
    </row>
    <row r="40" spans="1:6">
      <c r="A40" s="51">
        <v>18</v>
      </c>
      <c r="B40" s="51" t="s">
        <v>178</v>
      </c>
      <c r="C40" s="51" t="s">
        <v>63</v>
      </c>
      <c r="D40" s="51" t="s">
        <v>1281</v>
      </c>
      <c r="E40" s="51">
        <v>2292</v>
      </c>
      <c r="F40" s="51">
        <v>2483</v>
      </c>
    </row>
    <row r="41" spans="1:6">
      <c r="A41" s="51">
        <v>18</v>
      </c>
      <c r="B41" s="51" t="s">
        <v>178</v>
      </c>
      <c r="C41" s="51" t="s">
        <v>46</v>
      </c>
      <c r="D41" s="51" t="s">
        <v>45</v>
      </c>
      <c r="E41" s="51">
        <v>20</v>
      </c>
      <c r="F41" s="51">
        <v>2190</v>
      </c>
    </row>
    <row r="42" spans="1:6">
      <c r="A42" s="51">
        <v>18</v>
      </c>
      <c r="B42" s="51" t="s">
        <v>178</v>
      </c>
      <c r="C42" s="51" t="s">
        <v>46</v>
      </c>
      <c r="D42" s="51" t="s">
        <v>1280</v>
      </c>
      <c r="E42" s="51">
        <v>175</v>
      </c>
      <c r="F42" s="51">
        <v>2190</v>
      </c>
    </row>
    <row r="43" spans="1:6">
      <c r="A43" s="51">
        <v>18</v>
      </c>
      <c r="B43" s="51" t="s">
        <v>178</v>
      </c>
      <c r="C43" s="51" t="s">
        <v>46</v>
      </c>
      <c r="D43" s="51" t="s">
        <v>1281</v>
      </c>
      <c r="E43" s="51">
        <v>2015</v>
      </c>
      <c r="F43" s="51">
        <v>2190</v>
      </c>
    </row>
    <row r="44" spans="1:6">
      <c r="A44" s="51">
        <v>19</v>
      </c>
      <c r="B44" s="51" t="s">
        <v>179</v>
      </c>
      <c r="C44" s="51" t="s">
        <v>63</v>
      </c>
      <c r="D44" s="51" t="s">
        <v>45</v>
      </c>
      <c r="E44" s="51">
        <v>467</v>
      </c>
      <c r="F44" s="51">
        <v>108086</v>
      </c>
    </row>
    <row r="45" spans="1:6">
      <c r="A45" s="51">
        <v>19</v>
      </c>
      <c r="B45" s="51" t="s">
        <v>179</v>
      </c>
      <c r="C45" s="51" t="s">
        <v>63</v>
      </c>
      <c r="D45" s="51" t="s">
        <v>1280</v>
      </c>
      <c r="E45" s="51">
        <v>9199</v>
      </c>
      <c r="F45" s="51">
        <v>108086</v>
      </c>
    </row>
    <row r="46" spans="1:6">
      <c r="A46" s="51">
        <v>19</v>
      </c>
      <c r="B46" s="51" t="s">
        <v>179</v>
      </c>
      <c r="C46" s="51" t="s">
        <v>63</v>
      </c>
      <c r="D46" s="51" t="s">
        <v>1281</v>
      </c>
      <c r="E46" s="51">
        <v>98887</v>
      </c>
      <c r="F46" s="51">
        <v>108086</v>
      </c>
    </row>
    <row r="47" spans="1:6">
      <c r="A47" s="51">
        <v>19</v>
      </c>
      <c r="B47" s="51" t="s">
        <v>179</v>
      </c>
      <c r="C47" s="51" t="s">
        <v>46</v>
      </c>
      <c r="D47" s="51" t="s">
        <v>45</v>
      </c>
      <c r="E47" s="51">
        <v>173</v>
      </c>
      <c r="F47" s="51">
        <v>117573</v>
      </c>
    </row>
    <row r="48" spans="1:6">
      <c r="A48" s="51">
        <v>19</v>
      </c>
      <c r="B48" s="51" t="s">
        <v>179</v>
      </c>
      <c r="C48" s="51" t="s">
        <v>46</v>
      </c>
      <c r="D48" s="51" t="s">
        <v>1280</v>
      </c>
      <c r="E48" s="51">
        <v>10994</v>
      </c>
      <c r="F48" s="51">
        <v>117573</v>
      </c>
    </row>
    <row r="49" spans="1:6">
      <c r="A49" s="51">
        <v>19</v>
      </c>
      <c r="B49" s="51" t="s">
        <v>179</v>
      </c>
      <c r="C49" s="51" t="s">
        <v>46</v>
      </c>
      <c r="D49" s="51" t="s">
        <v>1281</v>
      </c>
      <c r="E49" s="51">
        <v>106579</v>
      </c>
      <c r="F49" s="51">
        <v>117573</v>
      </c>
    </row>
    <row r="50" spans="1:6">
      <c r="A50" s="51">
        <v>20</v>
      </c>
      <c r="B50" s="51" t="s">
        <v>180</v>
      </c>
      <c r="C50" s="51" t="s">
        <v>63</v>
      </c>
      <c r="D50" s="51" t="s">
        <v>45</v>
      </c>
      <c r="E50" s="51">
        <v>91</v>
      </c>
      <c r="F50" s="51">
        <v>65186</v>
      </c>
    </row>
    <row r="51" spans="1:6">
      <c r="A51" s="51">
        <v>20</v>
      </c>
      <c r="B51" s="51" t="s">
        <v>180</v>
      </c>
      <c r="C51" s="51" t="s">
        <v>63</v>
      </c>
      <c r="D51" s="51" t="s">
        <v>1280</v>
      </c>
      <c r="E51" s="51">
        <v>4226</v>
      </c>
      <c r="F51" s="51">
        <v>65186</v>
      </c>
    </row>
    <row r="52" spans="1:6">
      <c r="A52" s="51">
        <v>20</v>
      </c>
      <c r="B52" s="51" t="s">
        <v>180</v>
      </c>
      <c r="C52" s="51" t="s">
        <v>63</v>
      </c>
      <c r="D52" s="51" t="s">
        <v>1281</v>
      </c>
      <c r="E52" s="51">
        <v>60960</v>
      </c>
      <c r="F52" s="51">
        <v>65186</v>
      </c>
    </row>
    <row r="53" spans="1:6">
      <c r="A53" s="51">
        <v>20</v>
      </c>
      <c r="B53" s="51" t="s">
        <v>180</v>
      </c>
      <c r="C53" s="51" t="s">
        <v>46</v>
      </c>
      <c r="D53" s="51" t="s">
        <v>1280</v>
      </c>
      <c r="E53" s="51">
        <v>4817</v>
      </c>
      <c r="F53" s="51">
        <v>64734</v>
      </c>
    </row>
    <row r="54" spans="1:6">
      <c r="A54" s="51">
        <v>20</v>
      </c>
      <c r="B54" s="51" t="s">
        <v>180</v>
      </c>
      <c r="C54" s="51" t="s">
        <v>46</v>
      </c>
      <c r="D54" s="51" t="s">
        <v>1281</v>
      </c>
      <c r="E54" s="51">
        <v>59917</v>
      </c>
      <c r="F54" s="51">
        <v>64734</v>
      </c>
    </row>
    <row r="55" spans="1:6">
      <c r="A55" s="51">
        <v>23</v>
      </c>
      <c r="B55" s="51" t="s">
        <v>181</v>
      </c>
      <c r="C55" s="51" t="s">
        <v>63</v>
      </c>
      <c r="D55" s="51" t="s">
        <v>45</v>
      </c>
      <c r="E55" s="51">
        <v>14</v>
      </c>
      <c r="F55" s="51">
        <v>48082</v>
      </c>
    </row>
    <row r="56" spans="1:6">
      <c r="A56" s="51">
        <v>23</v>
      </c>
      <c r="B56" s="51" t="s">
        <v>181</v>
      </c>
      <c r="C56" s="51" t="s">
        <v>63</v>
      </c>
      <c r="D56" s="51" t="s">
        <v>1280</v>
      </c>
      <c r="E56" s="51">
        <v>2724</v>
      </c>
      <c r="F56" s="51">
        <v>48082</v>
      </c>
    </row>
    <row r="57" spans="1:6">
      <c r="A57" s="51">
        <v>23</v>
      </c>
      <c r="B57" s="51" t="s">
        <v>181</v>
      </c>
      <c r="C57" s="51" t="s">
        <v>63</v>
      </c>
      <c r="D57" s="51" t="s">
        <v>1281</v>
      </c>
      <c r="E57" s="51">
        <v>45358</v>
      </c>
      <c r="F57" s="51">
        <v>48082</v>
      </c>
    </row>
    <row r="58" spans="1:6">
      <c r="A58" s="51">
        <v>23</v>
      </c>
      <c r="B58" s="51" t="s">
        <v>181</v>
      </c>
      <c r="C58" s="51" t="s">
        <v>46</v>
      </c>
      <c r="D58" s="51" t="s">
        <v>1280</v>
      </c>
      <c r="E58" s="51">
        <v>2641</v>
      </c>
      <c r="F58" s="51">
        <v>46409</v>
      </c>
    </row>
    <row r="59" spans="1:6">
      <c r="A59" s="51">
        <v>23</v>
      </c>
      <c r="B59" s="51" t="s">
        <v>181</v>
      </c>
      <c r="C59" s="51" t="s">
        <v>46</v>
      </c>
      <c r="D59" s="51" t="s">
        <v>1281</v>
      </c>
      <c r="E59" s="51">
        <v>43768</v>
      </c>
      <c r="F59" s="51">
        <v>46409</v>
      </c>
    </row>
    <row r="60" spans="1:6">
      <c r="A60" s="51">
        <v>25</v>
      </c>
      <c r="B60" s="51" t="s">
        <v>182</v>
      </c>
      <c r="C60" s="51" t="s">
        <v>63</v>
      </c>
      <c r="D60" s="51" t="s">
        <v>45</v>
      </c>
      <c r="E60" s="51">
        <v>107</v>
      </c>
      <c r="F60" s="51">
        <v>6189</v>
      </c>
    </row>
    <row r="61" spans="1:6">
      <c r="A61" s="51">
        <v>25</v>
      </c>
      <c r="B61" s="51" t="s">
        <v>182</v>
      </c>
      <c r="C61" s="51" t="s">
        <v>63</v>
      </c>
      <c r="D61" s="51" t="s">
        <v>1280</v>
      </c>
      <c r="E61" s="51">
        <v>274</v>
      </c>
      <c r="F61" s="51">
        <v>6189</v>
      </c>
    </row>
    <row r="62" spans="1:6">
      <c r="A62" s="51">
        <v>25</v>
      </c>
      <c r="B62" s="51" t="s">
        <v>182</v>
      </c>
      <c r="C62" s="51" t="s">
        <v>63</v>
      </c>
      <c r="D62" s="51" t="s">
        <v>1281</v>
      </c>
      <c r="E62" s="51">
        <v>5915</v>
      </c>
      <c r="F62" s="51">
        <v>6189</v>
      </c>
    </row>
    <row r="63" spans="1:6">
      <c r="A63" s="51">
        <v>25</v>
      </c>
      <c r="B63" s="51" t="s">
        <v>182</v>
      </c>
      <c r="C63" s="51" t="s">
        <v>46</v>
      </c>
      <c r="D63" s="51" t="s">
        <v>45</v>
      </c>
      <c r="E63" s="51">
        <v>23</v>
      </c>
      <c r="F63" s="51">
        <v>5925</v>
      </c>
    </row>
    <row r="64" spans="1:6">
      <c r="A64" s="51">
        <v>25</v>
      </c>
      <c r="B64" s="51" t="s">
        <v>182</v>
      </c>
      <c r="C64" s="51" t="s">
        <v>46</v>
      </c>
      <c r="D64" s="51" t="s">
        <v>1280</v>
      </c>
      <c r="E64" s="51">
        <v>317</v>
      </c>
      <c r="F64" s="51">
        <v>5925</v>
      </c>
    </row>
    <row r="65" spans="1:6">
      <c r="A65" s="51">
        <v>25</v>
      </c>
      <c r="B65" s="51" t="s">
        <v>182</v>
      </c>
      <c r="C65" s="51" t="s">
        <v>46</v>
      </c>
      <c r="D65" s="51" t="s">
        <v>1281</v>
      </c>
      <c r="E65" s="51">
        <v>5608</v>
      </c>
      <c r="F65" s="51">
        <v>5925</v>
      </c>
    </row>
    <row r="66" spans="1:6">
      <c r="A66" s="51">
        <v>27</v>
      </c>
      <c r="B66" s="51" t="s">
        <v>183</v>
      </c>
      <c r="C66" s="51" t="s">
        <v>63</v>
      </c>
      <c r="D66" s="51" t="s">
        <v>45</v>
      </c>
      <c r="E66" s="51">
        <v>179</v>
      </c>
      <c r="F66" s="51">
        <v>147078</v>
      </c>
    </row>
    <row r="67" spans="1:6">
      <c r="A67" s="51">
        <v>27</v>
      </c>
      <c r="B67" s="51" t="s">
        <v>183</v>
      </c>
      <c r="C67" s="51" t="s">
        <v>63</v>
      </c>
      <c r="D67" s="51" t="s">
        <v>1280</v>
      </c>
      <c r="E67" s="51">
        <v>7961</v>
      </c>
      <c r="F67" s="51">
        <v>147078</v>
      </c>
    </row>
    <row r="68" spans="1:6">
      <c r="A68" s="51">
        <v>27</v>
      </c>
      <c r="B68" s="51" t="s">
        <v>183</v>
      </c>
      <c r="C68" s="51" t="s">
        <v>63</v>
      </c>
      <c r="D68" s="51" t="s">
        <v>1281</v>
      </c>
      <c r="E68" s="51">
        <v>139117</v>
      </c>
      <c r="F68" s="51">
        <v>147078</v>
      </c>
    </row>
    <row r="69" spans="1:6">
      <c r="A69" s="51">
        <v>27</v>
      </c>
      <c r="B69" s="51" t="s">
        <v>183</v>
      </c>
      <c r="C69" s="51" t="s">
        <v>46</v>
      </c>
      <c r="D69" s="51" t="s">
        <v>45</v>
      </c>
      <c r="E69" s="51">
        <v>89</v>
      </c>
      <c r="F69" s="51">
        <v>158660</v>
      </c>
    </row>
    <row r="70" spans="1:6">
      <c r="A70" s="51">
        <v>27</v>
      </c>
      <c r="B70" s="51" t="s">
        <v>183</v>
      </c>
      <c r="C70" s="51" t="s">
        <v>46</v>
      </c>
      <c r="D70" s="51" t="s">
        <v>1280</v>
      </c>
      <c r="E70" s="51">
        <v>10128</v>
      </c>
      <c r="F70" s="51">
        <v>158660</v>
      </c>
    </row>
    <row r="71" spans="1:6">
      <c r="A71" s="51">
        <v>27</v>
      </c>
      <c r="B71" s="51" t="s">
        <v>183</v>
      </c>
      <c r="C71" s="51" t="s">
        <v>46</v>
      </c>
      <c r="D71" s="51" t="s">
        <v>1281</v>
      </c>
      <c r="E71" s="51">
        <v>148532</v>
      </c>
      <c r="F71" s="51">
        <v>158660</v>
      </c>
    </row>
    <row r="72" spans="1:6">
      <c r="A72" s="51">
        <v>41</v>
      </c>
      <c r="B72" s="51" t="s">
        <v>184</v>
      </c>
      <c r="C72" s="51" t="s">
        <v>63</v>
      </c>
      <c r="D72" s="51" t="s">
        <v>45</v>
      </c>
      <c r="E72" s="51">
        <v>49</v>
      </c>
      <c r="F72" s="51">
        <v>2628</v>
      </c>
    </row>
    <row r="73" spans="1:6">
      <c r="A73" s="51">
        <v>41</v>
      </c>
      <c r="B73" s="51" t="s">
        <v>184</v>
      </c>
      <c r="C73" s="51" t="s">
        <v>63</v>
      </c>
      <c r="D73" s="51" t="s">
        <v>1280</v>
      </c>
      <c r="E73" s="51">
        <v>195</v>
      </c>
      <c r="F73" s="51">
        <v>2628</v>
      </c>
    </row>
    <row r="74" spans="1:6">
      <c r="A74" s="51">
        <v>41</v>
      </c>
      <c r="B74" s="51" t="s">
        <v>184</v>
      </c>
      <c r="C74" s="51" t="s">
        <v>63</v>
      </c>
      <c r="D74" s="51" t="s">
        <v>1281</v>
      </c>
      <c r="E74" s="51">
        <v>2433</v>
      </c>
      <c r="F74" s="51">
        <v>2628</v>
      </c>
    </row>
    <row r="75" spans="1:6">
      <c r="A75" s="51">
        <v>41</v>
      </c>
      <c r="B75" s="51" t="s">
        <v>184</v>
      </c>
      <c r="C75" s="51" t="s">
        <v>46</v>
      </c>
      <c r="D75" s="51" t="s">
        <v>45</v>
      </c>
      <c r="E75" s="51">
        <v>7</v>
      </c>
      <c r="F75" s="51">
        <v>2099</v>
      </c>
    </row>
    <row r="76" spans="1:6">
      <c r="A76" s="51">
        <v>41</v>
      </c>
      <c r="B76" s="51" t="s">
        <v>184</v>
      </c>
      <c r="C76" s="51" t="s">
        <v>46</v>
      </c>
      <c r="D76" s="51" t="s">
        <v>1280</v>
      </c>
      <c r="E76" s="51">
        <v>183</v>
      </c>
      <c r="F76" s="51">
        <v>2099</v>
      </c>
    </row>
    <row r="77" spans="1:6">
      <c r="A77" s="51">
        <v>41</v>
      </c>
      <c r="B77" s="51" t="s">
        <v>184</v>
      </c>
      <c r="C77" s="51" t="s">
        <v>46</v>
      </c>
      <c r="D77" s="51" t="s">
        <v>1281</v>
      </c>
      <c r="E77" s="51">
        <v>1916</v>
      </c>
      <c r="F77" s="51">
        <v>2099</v>
      </c>
    </row>
    <row r="78" spans="1:6">
      <c r="A78" s="51">
        <v>44</v>
      </c>
      <c r="B78" s="51" t="s">
        <v>185</v>
      </c>
      <c r="C78" s="51" t="s">
        <v>63</v>
      </c>
      <c r="D78" s="51" t="s">
        <v>45</v>
      </c>
      <c r="E78" s="51">
        <v>8</v>
      </c>
      <c r="F78" s="51">
        <v>27879</v>
      </c>
    </row>
    <row r="79" spans="1:6">
      <c r="A79" s="51">
        <v>44</v>
      </c>
      <c r="B79" s="51" t="s">
        <v>185</v>
      </c>
      <c r="C79" s="51" t="s">
        <v>63</v>
      </c>
      <c r="D79" s="51" t="s">
        <v>1280</v>
      </c>
      <c r="E79" s="51">
        <v>1815</v>
      </c>
      <c r="F79" s="51">
        <v>27879</v>
      </c>
    </row>
    <row r="80" spans="1:6">
      <c r="A80" s="51">
        <v>44</v>
      </c>
      <c r="B80" s="51" t="s">
        <v>185</v>
      </c>
      <c r="C80" s="51" t="s">
        <v>63</v>
      </c>
      <c r="D80" s="51" t="s">
        <v>1281</v>
      </c>
      <c r="E80" s="51">
        <v>26064</v>
      </c>
      <c r="F80" s="51">
        <v>27879</v>
      </c>
    </row>
    <row r="81" spans="1:6">
      <c r="A81" s="51">
        <v>44</v>
      </c>
      <c r="B81" s="51" t="s">
        <v>185</v>
      </c>
      <c r="C81" s="51" t="s">
        <v>46</v>
      </c>
      <c r="D81" s="51" t="s">
        <v>45</v>
      </c>
      <c r="E81" s="51">
        <v>2</v>
      </c>
      <c r="F81" s="51">
        <v>27807</v>
      </c>
    </row>
    <row r="82" spans="1:6">
      <c r="A82" s="51">
        <v>44</v>
      </c>
      <c r="B82" s="51" t="s">
        <v>185</v>
      </c>
      <c r="C82" s="51" t="s">
        <v>46</v>
      </c>
      <c r="D82" s="51" t="s">
        <v>1280</v>
      </c>
      <c r="E82" s="51">
        <v>2090</v>
      </c>
      <c r="F82" s="51">
        <v>27807</v>
      </c>
    </row>
    <row r="83" spans="1:6">
      <c r="A83" s="51">
        <v>44</v>
      </c>
      <c r="B83" s="51" t="s">
        <v>185</v>
      </c>
      <c r="C83" s="51" t="s">
        <v>46</v>
      </c>
      <c r="D83" s="51" t="s">
        <v>1281</v>
      </c>
      <c r="E83" s="51">
        <v>25717</v>
      </c>
      <c r="F83" s="51">
        <v>27807</v>
      </c>
    </row>
    <row r="84" spans="1:6">
      <c r="A84" s="51">
        <v>47</v>
      </c>
      <c r="B84" s="51" t="s">
        <v>186</v>
      </c>
      <c r="C84" s="51" t="s">
        <v>63</v>
      </c>
      <c r="D84" s="51" t="s">
        <v>45</v>
      </c>
      <c r="E84" s="51">
        <v>27</v>
      </c>
      <c r="F84" s="51">
        <v>49038</v>
      </c>
    </row>
    <row r="85" spans="1:6">
      <c r="A85" s="51">
        <v>47</v>
      </c>
      <c r="B85" s="51" t="s">
        <v>186</v>
      </c>
      <c r="C85" s="51" t="s">
        <v>63</v>
      </c>
      <c r="D85" s="51" t="s">
        <v>1280</v>
      </c>
      <c r="E85" s="51">
        <v>3161</v>
      </c>
      <c r="F85" s="51">
        <v>49038</v>
      </c>
    </row>
    <row r="86" spans="1:6">
      <c r="A86" s="51">
        <v>47</v>
      </c>
      <c r="B86" s="51" t="s">
        <v>186</v>
      </c>
      <c r="C86" s="51" t="s">
        <v>63</v>
      </c>
      <c r="D86" s="51" t="s">
        <v>1281</v>
      </c>
      <c r="E86" s="51">
        <v>45877</v>
      </c>
      <c r="F86" s="51">
        <v>49038</v>
      </c>
    </row>
    <row r="87" spans="1:6">
      <c r="A87" s="51">
        <v>47</v>
      </c>
      <c r="B87" s="51" t="s">
        <v>186</v>
      </c>
      <c r="C87" s="51" t="s">
        <v>46</v>
      </c>
      <c r="D87" s="51" t="s">
        <v>45</v>
      </c>
      <c r="E87" s="51">
        <v>4</v>
      </c>
      <c r="F87" s="51">
        <v>47917</v>
      </c>
    </row>
    <row r="88" spans="1:6">
      <c r="A88" s="51">
        <v>47</v>
      </c>
      <c r="B88" s="51" t="s">
        <v>186</v>
      </c>
      <c r="C88" s="51" t="s">
        <v>46</v>
      </c>
      <c r="D88" s="51" t="s">
        <v>1280</v>
      </c>
      <c r="E88" s="51">
        <v>3569</v>
      </c>
      <c r="F88" s="51">
        <v>47917</v>
      </c>
    </row>
    <row r="89" spans="1:6">
      <c r="A89" s="51">
        <v>47</v>
      </c>
      <c r="B89" s="51" t="s">
        <v>186</v>
      </c>
      <c r="C89" s="51" t="s">
        <v>46</v>
      </c>
      <c r="D89" s="51" t="s">
        <v>1281</v>
      </c>
      <c r="E89" s="51">
        <v>44348</v>
      </c>
      <c r="F89" s="51">
        <v>47917</v>
      </c>
    </row>
    <row r="90" spans="1:6">
      <c r="A90" s="51">
        <v>50</v>
      </c>
      <c r="B90" s="51" t="s">
        <v>187</v>
      </c>
      <c r="C90" s="51" t="s">
        <v>63</v>
      </c>
      <c r="D90" s="51" t="s">
        <v>45</v>
      </c>
      <c r="E90" s="51">
        <v>229</v>
      </c>
      <c r="F90" s="51">
        <v>4214</v>
      </c>
    </row>
    <row r="91" spans="1:6">
      <c r="A91" s="51">
        <v>50</v>
      </c>
      <c r="B91" s="51" t="s">
        <v>187</v>
      </c>
      <c r="C91" s="51" t="s">
        <v>63</v>
      </c>
      <c r="D91" s="51" t="s">
        <v>1280</v>
      </c>
      <c r="E91" s="51">
        <v>270</v>
      </c>
      <c r="F91" s="51">
        <v>4214</v>
      </c>
    </row>
    <row r="92" spans="1:6">
      <c r="A92" s="51">
        <v>50</v>
      </c>
      <c r="B92" s="51" t="s">
        <v>187</v>
      </c>
      <c r="C92" s="51" t="s">
        <v>63</v>
      </c>
      <c r="D92" s="51" t="s">
        <v>1281</v>
      </c>
      <c r="E92" s="51">
        <v>3944</v>
      </c>
      <c r="F92" s="51">
        <v>4214</v>
      </c>
    </row>
    <row r="93" spans="1:6">
      <c r="A93" s="51">
        <v>50</v>
      </c>
      <c r="B93" s="51" t="s">
        <v>187</v>
      </c>
      <c r="C93" s="51" t="s">
        <v>46</v>
      </c>
      <c r="D93" s="51" t="s">
        <v>45</v>
      </c>
      <c r="E93" s="51">
        <v>21</v>
      </c>
      <c r="F93" s="51">
        <v>3816</v>
      </c>
    </row>
    <row r="94" spans="1:6">
      <c r="A94" s="51">
        <v>50</v>
      </c>
      <c r="B94" s="51" t="s">
        <v>187</v>
      </c>
      <c r="C94" s="51" t="s">
        <v>46</v>
      </c>
      <c r="D94" s="51" t="s">
        <v>1280</v>
      </c>
      <c r="E94" s="51">
        <v>215</v>
      </c>
      <c r="F94" s="51">
        <v>3816</v>
      </c>
    </row>
    <row r="95" spans="1:6">
      <c r="A95" s="51">
        <v>50</v>
      </c>
      <c r="B95" s="51" t="s">
        <v>187</v>
      </c>
      <c r="C95" s="51" t="s">
        <v>46</v>
      </c>
      <c r="D95" s="51" t="s">
        <v>1281</v>
      </c>
      <c r="E95" s="51">
        <v>3601</v>
      </c>
      <c r="F95" s="51">
        <v>3816</v>
      </c>
    </row>
    <row r="96" spans="1:6">
      <c r="A96" s="51">
        <v>52</v>
      </c>
      <c r="B96" s="51" t="s">
        <v>188</v>
      </c>
      <c r="C96" s="51" t="s">
        <v>63</v>
      </c>
      <c r="D96" s="51" t="s">
        <v>45</v>
      </c>
      <c r="E96" s="51">
        <v>408</v>
      </c>
      <c r="F96" s="51">
        <v>102061</v>
      </c>
    </row>
    <row r="97" spans="1:6">
      <c r="A97" s="51">
        <v>52</v>
      </c>
      <c r="B97" s="51" t="s">
        <v>188</v>
      </c>
      <c r="C97" s="51" t="s">
        <v>63</v>
      </c>
      <c r="D97" s="51" t="s">
        <v>1280</v>
      </c>
      <c r="E97" s="51">
        <v>6796</v>
      </c>
      <c r="F97" s="51">
        <v>102061</v>
      </c>
    </row>
    <row r="98" spans="1:6">
      <c r="A98" s="51">
        <v>52</v>
      </c>
      <c r="B98" s="51" t="s">
        <v>188</v>
      </c>
      <c r="C98" s="51" t="s">
        <v>63</v>
      </c>
      <c r="D98" s="51" t="s">
        <v>1281</v>
      </c>
      <c r="E98" s="51">
        <v>95265</v>
      </c>
      <c r="F98" s="51">
        <v>102061</v>
      </c>
    </row>
    <row r="99" spans="1:6">
      <c r="A99" s="51">
        <v>52</v>
      </c>
      <c r="B99" s="51" t="s">
        <v>188</v>
      </c>
      <c r="C99" s="51" t="s">
        <v>46</v>
      </c>
      <c r="D99" s="51" t="s">
        <v>45</v>
      </c>
      <c r="E99" s="51">
        <v>144</v>
      </c>
      <c r="F99" s="51">
        <v>109082</v>
      </c>
    </row>
    <row r="100" spans="1:6">
      <c r="A100" s="51">
        <v>52</v>
      </c>
      <c r="B100" s="51" t="s">
        <v>188</v>
      </c>
      <c r="C100" s="51" t="s">
        <v>46</v>
      </c>
      <c r="D100" s="51" t="s">
        <v>1280</v>
      </c>
      <c r="E100" s="51">
        <v>7882</v>
      </c>
      <c r="F100" s="51">
        <v>109082</v>
      </c>
    </row>
    <row r="101" spans="1:6">
      <c r="A101" s="51">
        <v>52</v>
      </c>
      <c r="B101" s="51" t="s">
        <v>188</v>
      </c>
      <c r="C101" s="51" t="s">
        <v>46</v>
      </c>
      <c r="D101" s="51" t="s">
        <v>1281</v>
      </c>
      <c r="E101" s="51">
        <v>101200</v>
      </c>
      <c r="F101" s="51">
        <v>109082</v>
      </c>
    </row>
    <row r="102" spans="1:6">
      <c r="A102" s="51">
        <v>54</v>
      </c>
      <c r="B102" s="51" t="s">
        <v>189</v>
      </c>
      <c r="C102" s="51" t="s">
        <v>63</v>
      </c>
      <c r="D102" s="51" t="s">
        <v>45</v>
      </c>
      <c r="E102" s="51">
        <v>98</v>
      </c>
      <c r="F102" s="51">
        <v>2709</v>
      </c>
    </row>
    <row r="103" spans="1:6">
      <c r="A103" s="51">
        <v>54</v>
      </c>
      <c r="B103" s="51" t="s">
        <v>189</v>
      </c>
      <c r="C103" s="51" t="s">
        <v>63</v>
      </c>
      <c r="D103" s="51" t="s">
        <v>1280</v>
      </c>
      <c r="E103" s="51">
        <v>174</v>
      </c>
      <c r="F103" s="51">
        <v>2709</v>
      </c>
    </row>
    <row r="104" spans="1:6">
      <c r="A104" s="51">
        <v>54</v>
      </c>
      <c r="B104" s="51" t="s">
        <v>189</v>
      </c>
      <c r="C104" s="51" t="s">
        <v>63</v>
      </c>
      <c r="D104" s="51" t="s">
        <v>1281</v>
      </c>
      <c r="E104" s="51">
        <v>2535</v>
      </c>
      <c r="F104" s="51">
        <v>2709</v>
      </c>
    </row>
    <row r="105" spans="1:6">
      <c r="A105" s="51">
        <v>54</v>
      </c>
      <c r="B105" s="51" t="s">
        <v>189</v>
      </c>
      <c r="C105" s="51" t="s">
        <v>46</v>
      </c>
      <c r="D105" s="51" t="s">
        <v>45</v>
      </c>
      <c r="E105" s="51">
        <v>35</v>
      </c>
      <c r="F105" s="51">
        <v>2342</v>
      </c>
    </row>
    <row r="106" spans="1:6">
      <c r="A106" s="51">
        <v>54</v>
      </c>
      <c r="B106" s="51" t="s">
        <v>189</v>
      </c>
      <c r="C106" s="51" t="s">
        <v>46</v>
      </c>
      <c r="D106" s="51" t="s">
        <v>1280</v>
      </c>
      <c r="E106" s="51">
        <v>202</v>
      </c>
      <c r="F106" s="51">
        <v>2342</v>
      </c>
    </row>
    <row r="107" spans="1:6">
      <c r="A107" s="51">
        <v>54</v>
      </c>
      <c r="B107" s="51" t="s">
        <v>189</v>
      </c>
      <c r="C107" s="51" t="s">
        <v>46</v>
      </c>
      <c r="D107" s="51" t="s">
        <v>1281</v>
      </c>
      <c r="E107" s="51">
        <v>2140</v>
      </c>
      <c r="F107" s="51">
        <v>2342</v>
      </c>
    </row>
    <row r="108" spans="1:6">
      <c r="A108" s="51">
        <v>63</v>
      </c>
      <c r="B108" s="51" t="s">
        <v>190</v>
      </c>
      <c r="C108" s="51" t="s">
        <v>63</v>
      </c>
      <c r="D108" s="51" t="s">
        <v>45</v>
      </c>
      <c r="E108" s="51">
        <v>30</v>
      </c>
      <c r="F108" s="51">
        <v>2800</v>
      </c>
    </row>
    <row r="109" spans="1:6">
      <c r="A109" s="51">
        <v>63</v>
      </c>
      <c r="B109" s="51" t="s">
        <v>190</v>
      </c>
      <c r="C109" s="51" t="s">
        <v>63</v>
      </c>
      <c r="D109" s="51" t="s">
        <v>1280</v>
      </c>
      <c r="E109" s="51">
        <v>208</v>
      </c>
      <c r="F109" s="51">
        <v>2800</v>
      </c>
    </row>
    <row r="110" spans="1:6">
      <c r="A110" s="51">
        <v>63</v>
      </c>
      <c r="B110" s="51" t="s">
        <v>190</v>
      </c>
      <c r="C110" s="51" t="s">
        <v>63</v>
      </c>
      <c r="D110" s="51" t="s">
        <v>1281</v>
      </c>
      <c r="E110" s="51">
        <v>2592</v>
      </c>
      <c r="F110" s="51">
        <v>2800</v>
      </c>
    </row>
    <row r="111" spans="1:6">
      <c r="A111" s="51">
        <v>63</v>
      </c>
      <c r="B111" s="51" t="s">
        <v>190</v>
      </c>
      <c r="C111" s="51" t="s">
        <v>46</v>
      </c>
      <c r="D111" s="51" t="s">
        <v>45</v>
      </c>
      <c r="E111" s="51">
        <v>17</v>
      </c>
      <c r="F111" s="51">
        <v>2795</v>
      </c>
    </row>
    <row r="112" spans="1:6">
      <c r="A112" s="51">
        <v>63</v>
      </c>
      <c r="B112" s="51" t="s">
        <v>190</v>
      </c>
      <c r="C112" s="51" t="s">
        <v>46</v>
      </c>
      <c r="D112" s="51" t="s">
        <v>1280</v>
      </c>
      <c r="E112" s="51">
        <v>284</v>
      </c>
      <c r="F112" s="51">
        <v>2795</v>
      </c>
    </row>
    <row r="113" spans="1:6">
      <c r="A113" s="51">
        <v>63</v>
      </c>
      <c r="B113" s="51" t="s">
        <v>190</v>
      </c>
      <c r="C113" s="51" t="s">
        <v>46</v>
      </c>
      <c r="D113" s="51" t="s">
        <v>1281</v>
      </c>
      <c r="E113" s="51">
        <v>2511</v>
      </c>
      <c r="F113" s="51">
        <v>2795</v>
      </c>
    </row>
    <row r="114" spans="1:6">
      <c r="A114" s="51">
        <v>66</v>
      </c>
      <c r="B114" s="51" t="s">
        <v>191</v>
      </c>
      <c r="C114" s="51" t="s">
        <v>63</v>
      </c>
      <c r="D114" s="51" t="s">
        <v>45</v>
      </c>
      <c r="E114" s="51">
        <v>39</v>
      </c>
      <c r="F114" s="51">
        <v>7395</v>
      </c>
    </row>
    <row r="115" spans="1:6">
      <c r="A115" s="51">
        <v>66</v>
      </c>
      <c r="B115" s="51" t="s">
        <v>191</v>
      </c>
      <c r="C115" s="51" t="s">
        <v>63</v>
      </c>
      <c r="D115" s="51" t="s">
        <v>1280</v>
      </c>
      <c r="E115" s="51">
        <v>477</v>
      </c>
      <c r="F115" s="51">
        <v>7395</v>
      </c>
    </row>
    <row r="116" spans="1:6">
      <c r="A116" s="51">
        <v>66</v>
      </c>
      <c r="B116" s="51" t="s">
        <v>191</v>
      </c>
      <c r="C116" s="51" t="s">
        <v>63</v>
      </c>
      <c r="D116" s="51" t="s">
        <v>1281</v>
      </c>
      <c r="E116" s="51">
        <v>6918</v>
      </c>
      <c r="F116" s="51">
        <v>7395</v>
      </c>
    </row>
    <row r="117" spans="1:6">
      <c r="A117" s="51">
        <v>66</v>
      </c>
      <c r="B117" s="51" t="s">
        <v>191</v>
      </c>
      <c r="C117" s="51" t="s">
        <v>46</v>
      </c>
      <c r="D117" s="51" t="s">
        <v>45</v>
      </c>
      <c r="E117" s="51">
        <v>28</v>
      </c>
      <c r="F117" s="51">
        <v>8133</v>
      </c>
    </row>
    <row r="118" spans="1:6">
      <c r="A118" s="51">
        <v>66</v>
      </c>
      <c r="B118" s="51" t="s">
        <v>191</v>
      </c>
      <c r="C118" s="51" t="s">
        <v>46</v>
      </c>
      <c r="D118" s="51" t="s">
        <v>1280</v>
      </c>
      <c r="E118" s="51">
        <v>559</v>
      </c>
      <c r="F118" s="51">
        <v>8133</v>
      </c>
    </row>
    <row r="119" spans="1:6">
      <c r="A119" s="51">
        <v>66</v>
      </c>
      <c r="B119" s="51" t="s">
        <v>191</v>
      </c>
      <c r="C119" s="51" t="s">
        <v>46</v>
      </c>
      <c r="D119" s="51" t="s">
        <v>1281</v>
      </c>
      <c r="E119" s="51">
        <v>7574</v>
      </c>
      <c r="F119" s="51">
        <v>8133</v>
      </c>
    </row>
    <row r="120" spans="1:6">
      <c r="A120" s="51">
        <v>68</v>
      </c>
      <c r="B120" s="51" t="s">
        <v>192</v>
      </c>
      <c r="C120" s="51" t="s">
        <v>63</v>
      </c>
      <c r="D120" s="51" t="s">
        <v>45</v>
      </c>
      <c r="E120" s="51">
        <v>111</v>
      </c>
      <c r="F120" s="51">
        <v>10475</v>
      </c>
    </row>
    <row r="121" spans="1:6">
      <c r="A121" s="51">
        <v>68</v>
      </c>
      <c r="B121" s="51" t="s">
        <v>192</v>
      </c>
      <c r="C121" s="51" t="s">
        <v>63</v>
      </c>
      <c r="D121" s="51" t="s">
        <v>1280</v>
      </c>
      <c r="E121" s="51">
        <v>643</v>
      </c>
      <c r="F121" s="51">
        <v>10475</v>
      </c>
    </row>
    <row r="122" spans="1:6">
      <c r="A122" s="51">
        <v>68</v>
      </c>
      <c r="B122" s="51" t="s">
        <v>192</v>
      </c>
      <c r="C122" s="51" t="s">
        <v>63</v>
      </c>
      <c r="D122" s="51" t="s">
        <v>1281</v>
      </c>
      <c r="E122" s="51">
        <v>9832</v>
      </c>
      <c r="F122" s="51">
        <v>10475</v>
      </c>
    </row>
    <row r="123" spans="1:6">
      <c r="A123" s="51">
        <v>68</v>
      </c>
      <c r="B123" s="51" t="s">
        <v>192</v>
      </c>
      <c r="C123" s="51" t="s">
        <v>46</v>
      </c>
      <c r="D123" s="51" t="s">
        <v>45</v>
      </c>
      <c r="E123" s="51">
        <v>31</v>
      </c>
      <c r="F123" s="51">
        <v>10861</v>
      </c>
    </row>
    <row r="124" spans="1:6">
      <c r="A124" s="51">
        <v>68</v>
      </c>
      <c r="B124" s="51" t="s">
        <v>192</v>
      </c>
      <c r="C124" s="51" t="s">
        <v>46</v>
      </c>
      <c r="D124" s="51" t="s">
        <v>1280</v>
      </c>
      <c r="E124" s="51">
        <v>649</v>
      </c>
      <c r="F124" s="51">
        <v>10861</v>
      </c>
    </row>
    <row r="125" spans="1:6">
      <c r="A125" s="51">
        <v>68</v>
      </c>
      <c r="B125" s="51" t="s">
        <v>192</v>
      </c>
      <c r="C125" s="51" t="s">
        <v>46</v>
      </c>
      <c r="D125" s="51" t="s">
        <v>1281</v>
      </c>
      <c r="E125" s="51">
        <v>10212</v>
      </c>
      <c r="F125" s="51">
        <v>10861</v>
      </c>
    </row>
    <row r="126" spans="1:6">
      <c r="A126" s="51">
        <v>70</v>
      </c>
      <c r="B126" s="51" t="s">
        <v>193</v>
      </c>
      <c r="C126" s="51" t="s">
        <v>63</v>
      </c>
      <c r="D126" s="51" t="s">
        <v>45</v>
      </c>
      <c r="E126" s="51">
        <v>1</v>
      </c>
      <c r="F126" s="51">
        <v>47368</v>
      </c>
    </row>
    <row r="127" spans="1:6">
      <c r="A127" s="51">
        <v>70</v>
      </c>
      <c r="B127" s="51" t="s">
        <v>193</v>
      </c>
      <c r="C127" s="51" t="s">
        <v>63</v>
      </c>
      <c r="D127" s="51" t="s">
        <v>1280</v>
      </c>
      <c r="E127" s="51">
        <v>2948</v>
      </c>
      <c r="F127" s="51">
        <v>47368</v>
      </c>
    </row>
    <row r="128" spans="1:6">
      <c r="A128" s="51">
        <v>70</v>
      </c>
      <c r="B128" s="51" t="s">
        <v>193</v>
      </c>
      <c r="C128" s="51" t="s">
        <v>63</v>
      </c>
      <c r="D128" s="51" t="s">
        <v>1281</v>
      </c>
      <c r="E128" s="51">
        <v>44420</v>
      </c>
      <c r="F128" s="51">
        <v>47368</v>
      </c>
    </row>
    <row r="129" spans="1:6">
      <c r="A129" s="51">
        <v>70</v>
      </c>
      <c r="B129" s="51" t="s">
        <v>193</v>
      </c>
      <c r="C129" s="51" t="s">
        <v>46</v>
      </c>
      <c r="D129" s="51" t="s">
        <v>1280</v>
      </c>
      <c r="E129" s="51">
        <v>3336</v>
      </c>
      <c r="F129" s="51">
        <v>46935</v>
      </c>
    </row>
    <row r="130" spans="1:6">
      <c r="A130" s="51">
        <v>70</v>
      </c>
      <c r="B130" s="51" t="s">
        <v>193</v>
      </c>
      <c r="C130" s="51" t="s">
        <v>46</v>
      </c>
      <c r="D130" s="51" t="s">
        <v>1281</v>
      </c>
      <c r="E130" s="51">
        <v>43599</v>
      </c>
      <c r="F130" s="51">
        <v>46935</v>
      </c>
    </row>
    <row r="131" spans="1:6">
      <c r="A131" s="51">
        <v>73</v>
      </c>
      <c r="B131" s="51" t="s">
        <v>194</v>
      </c>
      <c r="C131" s="51" t="s">
        <v>63</v>
      </c>
      <c r="D131" s="51" t="s">
        <v>45</v>
      </c>
      <c r="E131" s="51">
        <v>118</v>
      </c>
      <c r="F131" s="51">
        <v>2731</v>
      </c>
    </row>
    <row r="132" spans="1:6">
      <c r="A132" s="51">
        <v>73</v>
      </c>
      <c r="B132" s="51" t="s">
        <v>194</v>
      </c>
      <c r="C132" s="51" t="s">
        <v>63</v>
      </c>
      <c r="D132" s="51" t="s">
        <v>1280</v>
      </c>
      <c r="E132" s="51">
        <v>155</v>
      </c>
      <c r="F132" s="51">
        <v>2731</v>
      </c>
    </row>
    <row r="133" spans="1:6">
      <c r="A133" s="51">
        <v>73</v>
      </c>
      <c r="B133" s="51" t="s">
        <v>194</v>
      </c>
      <c r="C133" s="51" t="s">
        <v>63</v>
      </c>
      <c r="D133" s="51" t="s">
        <v>1281</v>
      </c>
      <c r="E133" s="51">
        <v>2576</v>
      </c>
      <c r="F133" s="51">
        <v>2731</v>
      </c>
    </row>
    <row r="134" spans="1:6">
      <c r="A134" s="51">
        <v>73</v>
      </c>
      <c r="B134" s="51" t="s">
        <v>194</v>
      </c>
      <c r="C134" s="51" t="s">
        <v>46</v>
      </c>
      <c r="D134" s="51" t="s">
        <v>45</v>
      </c>
      <c r="E134" s="51">
        <v>1</v>
      </c>
      <c r="F134" s="51">
        <v>2051</v>
      </c>
    </row>
    <row r="135" spans="1:6">
      <c r="A135" s="51">
        <v>73</v>
      </c>
      <c r="B135" s="51" t="s">
        <v>194</v>
      </c>
      <c r="C135" s="51" t="s">
        <v>46</v>
      </c>
      <c r="D135" s="51" t="s">
        <v>1280</v>
      </c>
      <c r="E135" s="51">
        <v>134</v>
      </c>
      <c r="F135" s="51">
        <v>2051</v>
      </c>
    </row>
    <row r="136" spans="1:6">
      <c r="A136" s="51">
        <v>73</v>
      </c>
      <c r="B136" s="51" t="s">
        <v>194</v>
      </c>
      <c r="C136" s="51" t="s">
        <v>46</v>
      </c>
      <c r="D136" s="51" t="s">
        <v>1281</v>
      </c>
      <c r="E136" s="51">
        <v>1917</v>
      </c>
      <c r="F136" s="51">
        <v>2051</v>
      </c>
    </row>
    <row r="137" spans="1:6">
      <c r="A137" s="51">
        <v>76</v>
      </c>
      <c r="B137" s="51" t="s">
        <v>195</v>
      </c>
      <c r="C137" s="51" t="s">
        <v>63</v>
      </c>
      <c r="D137" s="51" t="s">
        <v>45</v>
      </c>
      <c r="E137" s="51">
        <v>1857</v>
      </c>
      <c r="F137" s="51">
        <v>278756</v>
      </c>
    </row>
    <row r="138" spans="1:6">
      <c r="A138" s="51">
        <v>76</v>
      </c>
      <c r="B138" s="51" t="s">
        <v>195</v>
      </c>
      <c r="C138" s="51" t="s">
        <v>63</v>
      </c>
      <c r="D138" s="51" t="s">
        <v>1280</v>
      </c>
      <c r="E138" s="51">
        <v>22321</v>
      </c>
      <c r="F138" s="51">
        <v>278756</v>
      </c>
    </row>
    <row r="139" spans="1:6">
      <c r="A139" s="51">
        <v>76</v>
      </c>
      <c r="B139" s="51" t="s">
        <v>195</v>
      </c>
      <c r="C139" s="51" t="s">
        <v>63</v>
      </c>
      <c r="D139" s="51" t="s">
        <v>1281</v>
      </c>
      <c r="E139" s="51">
        <v>256435</v>
      </c>
      <c r="F139" s="51">
        <v>278756</v>
      </c>
    </row>
    <row r="140" spans="1:6">
      <c r="A140" s="51">
        <v>76</v>
      </c>
      <c r="B140" s="51" t="s">
        <v>195</v>
      </c>
      <c r="C140" s="51" t="s">
        <v>46</v>
      </c>
      <c r="D140" s="51" t="s">
        <v>45</v>
      </c>
      <c r="E140" s="51">
        <v>327</v>
      </c>
      <c r="F140" s="51">
        <v>322169</v>
      </c>
    </row>
    <row r="141" spans="1:6">
      <c r="A141" s="51">
        <v>76</v>
      </c>
      <c r="B141" s="51" t="s">
        <v>195</v>
      </c>
      <c r="C141" s="51" t="s">
        <v>46</v>
      </c>
      <c r="D141" s="51" t="s">
        <v>1280</v>
      </c>
      <c r="E141" s="51">
        <v>31610</v>
      </c>
      <c r="F141" s="51">
        <v>322169</v>
      </c>
    </row>
    <row r="142" spans="1:6">
      <c r="A142" s="51">
        <v>76</v>
      </c>
      <c r="B142" s="51" t="s">
        <v>195</v>
      </c>
      <c r="C142" s="51" t="s">
        <v>46</v>
      </c>
      <c r="D142" s="51" t="s">
        <v>1281</v>
      </c>
      <c r="E142" s="51">
        <v>290559</v>
      </c>
      <c r="F142" s="51">
        <v>322169</v>
      </c>
    </row>
    <row r="143" spans="1:6">
      <c r="A143" s="51">
        <v>81</v>
      </c>
      <c r="B143" s="51" t="s">
        <v>196</v>
      </c>
      <c r="C143" s="51" t="s">
        <v>63</v>
      </c>
      <c r="D143" s="51" t="s">
        <v>45</v>
      </c>
      <c r="E143" s="51">
        <v>25</v>
      </c>
      <c r="F143" s="51">
        <v>4575</v>
      </c>
    </row>
    <row r="144" spans="1:6">
      <c r="A144" s="51">
        <v>81</v>
      </c>
      <c r="B144" s="51" t="s">
        <v>196</v>
      </c>
      <c r="C144" s="51" t="s">
        <v>63</v>
      </c>
      <c r="D144" s="51" t="s">
        <v>1280</v>
      </c>
      <c r="E144" s="51">
        <v>389</v>
      </c>
      <c r="F144" s="51">
        <v>4575</v>
      </c>
    </row>
    <row r="145" spans="1:6">
      <c r="A145" s="51">
        <v>81</v>
      </c>
      <c r="B145" s="51" t="s">
        <v>196</v>
      </c>
      <c r="C145" s="51" t="s">
        <v>63</v>
      </c>
      <c r="D145" s="51" t="s">
        <v>1281</v>
      </c>
      <c r="E145" s="51">
        <v>4186</v>
      </c>
      <c r="F145" s="51">
        <v>4575</v>
      </c>
    </row>
    <row r="146" spans="1:6">
      <c r="A146" s="51">
        <v>81</v>
      </c>
      <c r="B146" s="51" t="s">
        <v>196</v>
      </c>
      <c r="C146" s="51" t="s">
        <v>46</v>
      </c>
      <c r="D146" s="51" t="s">
        <v>45</v>
      </c>
      <c r="E146" s="51">
        <v>6</v>
      </c>
      <c r="F146" s="51">
        <v>4629</v>
      </c>
    </row>
    <row r="147" spans="1:6">
      <c r="A147" s="51">
        <v>81</v>
      </c>
      <c r="B147" s="51" t="s">
        <v>196</v>
      </c>
      <c r="C147" s="51" t="s">
        <v>46</v>
      </c>
      <c r="D147" s="51" t="s">
        <v>1280</v>
      </c>
      <c r="E147" s="51">
        <v>391</v>
      </c>
      <c r="F147" s="51">
        <v>4629</v>
      </c>
    </row>
    <row r="148" spans="1:6">
      <c r="A148" s="51">
        <v>81</v>
      </c>
      <c r="B148" s="51" t="s">
        <v>196</v>
      </c>
      <c r="C148" s="51" t="s">
        <v>46</v>
      </c>
      <c r="D148" s="51" t="s">
        <v>1281</v>
      </c>
      <c r="E148" s="51">
        <v>4238</v>
      </c>
      <c r="F148" s="51">
        <v>4629</v>
      </c>
    </row>
    <row r="149" spans="1:6">
      <c r="A149" s="51">
        <v>85</v>
      </c>
      <c r="B149" s="51" t="s">
        <v>197</v>
      </c>
      <c r="C149" s="51" t="s">
        <v>63</v>
      </c>
      <c r="D149" s="51" t="s">
        <v>45</v>
      </c>
      <c r="E149" s="51">
        <v>88</v>
      </c>
      <c r="F149" s="51">
        <v>2952</v>
      </c>
    </row>
    <row r="150" spans="1:6">
      <c r="A150" s="51">
        <v>85</v>
      </c>
      <c r="B150" s="51" t="s">
        <v>197</v>
      </c>
      <c r="C150" s="51" t="s">
        <v>63</v>
      </c>
      <c r="D150" s="51" t="s">
        <v>1280</v>
      </c>
      <c r="E150" s="51">
        <v>157</v>
      </c>
      <c r="F150" s="51">
        <v>2952</v>
      </c>
    </row>
    <row r="151" spans="1:6">
      <c r="A151" s="51">
        <v>85</v>
      </c>
      <c r="B151" s="51" t="s">
        <v>197</v>
      </c>
      <c r="C151" s="51" t="s">
        <v>63</v>
      </c>
      <c r="D151" s="51" t="s">
        <v>1281</v>
      </c>
      <c r="E151" s="51">
        <v>2795</v>
      </c>
      <c r="F151" s="51">
        <v>2952</v>
      </c>
    </row>
    <row r="152" spans="1:6">
      <c r="A152" s="51">
        <v>85</v>
      </c>
      <c r="B152" s="51" t="s">
        <v>197</v>
      </c>
      <c r="C152" s="51" t="s">
        <v>46</v>
      </c>
      <c r="D152" s="51" t="s">
        <v>45</v>
      </c>
      <c r="E152" s="51">
        <v>21</v>
      </c>
      <c r="F152" s="51">
        <v>2610</v>
      </c>
    </row>
    <row r="153" spans="1:6">
      <c r="A153" s="51">
        <v>85</v>
      </c>
      <c r="B153" s="51" t="s">
        <v>197</v>
      </c>
      <c r="C153" s="51" t="s">
        <v>46</v>
      </c>
      <c r="D153" s="51" t="s">
        <v>1280</v>
      </c>
      <c r="E153" s="51">
        <v>144</v>
      </c>
      <c r="F153" s="51">
        <v>2610</v>
      </c>
    </row>
    <row r="154" spans="1:6">
      <c r="A154" s="51">
        <v>85</v>
      </c>
      <c r="B154" s="51" t="s">
        <v>197</v>
      </c>
      <c r="C154" s="51" t="s">
        <v>46</v>
      </c>
      <c r="D154" s="51" t="s">
        <v>1281</v>
      </c>
      <c r="E154" s="51">
        <v>2466</v>
      </c>
      <c r="F154" s="51">
        <v>2610</v>
      </c>
    </row>
    <row r="155" spans="1:6">
      <c r="A155" s="51">
        <v>86</v>
      </c>
      <c r="B155" s="51" t="s">
        <v>198</v>
      </c>
      <c r="C155" s="51" t="s">
        <v>63</v>
      </c>
      <c r="D155" s="51" t="s">
        <v>45</v>
      </c>
      <c r="E155" s="51">
        <v>112</v>
      </c>
      <c r="F155" s="51">
        <v>4665</v>
      </c>
    </row>
    <row r="156" spans="1:6">
      <c r="A156" s="51">
        <v>86</v>
      </c>
      <c r="B156" s="51" t="s">
        <v>198</v>
      </c>
      <c r="C156" s="51" t="s">
        <v>63</v>
      </c>
      <c r="D156" s="51" t="s">
        <v>1280</v>
      </c>
      <c r="E156" s="51">
        <v>480</v>
      </c>
      <c r="F156" s="51">
        <v>4665</v>
      </c>
    </row>
    <row r="157" spans="1:6">
      <c r="A157" s="51">
        <v>86</v>
      </c>
      <c r="B157" s="51" t="s">
        <v>198</v>
      </c>
      <c r="C157" s="51" t="s">
        <v>63</v>
      </c>
      <c r="D157" s="51" t="s">
        <v>1281</v>
      </c>
      <c r="E157" s="51">
        <v>4185</v>
      </c>
      <c r="F157" s="51">
        <v>4665</v>
      </c>
    </row>
    <row r="158" spans="1:6">
      <c r="A158" s="51">
        <v>86</v>
      </c>
      <c r="B158" s="51" t="s">
        <v>198</v>
      </c>
      <c r="C158" s="51" t="s">
        <v>46</v>
      </c>
      <c r="D158" s="51" t="s">
        <v>45</v>
      </c>
      <c r="E158" s="51">
        <v>100</v>
      </c>
      <c r="F158" s="51">
        <v>4701</v>
      </c>
    </row>
    <row r="159" spans="1:6">
      <c r="A159" s="51">
        <v>86</v>
      </c>
      <c r="B159" s="51" t="s">
        <v>198</v>
      </c>
      <c r="C159" s="51" t="s">
        <v>46</v>
      </c>
      <c r="D159" s="51" t="s">
        <v>1280</v>
      </c>
      <c r="E159" s="51">
        <v>520</v>
      </c>
      <c r="F159" s="51">
        <v>4701</v>
      </c>
    </row>
    <row r="160" spans="1:6">
      <c r="A160" s="51">
        <v>86</v>
      </c>
      <c r="B160" s="51" t="s">
        <v>198</v>
      </c>
      <c r="C160" s="51" t="s">
        <v>46</v>
      </c>
      <c r="D160" s="51" t="s">
        <v>1281</v>
      </c>
      <c r="E160" s="51">
        <v>4181</v>
      </c>
      <c r="F160" s="51">
        <v>4701</v>
      </c>
    </row>
    <row r="161" spans="1:6">
      <c r="A161" s="51">
        <v>88</v>
      </c>
      <c r="B161" s="51" t="s">
        <v>199</v>
      </c>
      <c r="C161" s="51" t="s">
        <v>63</v>
      </c>
      <c r="D161" s="51" t="s">
        <v>45</v>
      </c>
      <c r="E161" s="51">
        <v>27</v>
      </c>
      <c r="F161" s="51">
        <v>11858</v>
      </c>
    </row>
    <row r="162" spans="1:6">
      <c r="A162" s="51">
        <v>88</v>
      </c>
      <c r="B162" s="51" t="s">
        <v>199</v>
      </c>
      <c r="C162" s="51" t="s">
        <v>63</v>
      </c>
      <c r="D162" s="51" t="s">
        <v>1280</v>
      </c>
      <c r="E162" s="51">
        <v>170</v>
      </c>
      <c r="F162" s="51">
        <v>11858</v>
      </c>
    </row>
    <row r="163" spans="1:6">
      <c r="A163" s="51">
        <v>88</v>
      </c>
      <c r="B163" s="51" t="s">
        <v>199</v>
      </c>
      <c r="C163" s="51" t="s">
        <v>63</v>
      </c>
      <c r="D163" s="51" t="s">
        <v>1281</v>
      </c>
      <c r="E163" s="51">
        <v>11688</v>
      </c>
      <c r="F163" s="51">
        <v>11858</v>
      </c>
    </row>
    <row r="164" spans="1:6">
      <c r="A164" s="51">
        <v>88</v>
      </c>
      <c r="B164" s="51" t="s">
        <v>199</v>
      </c>
      <c r="C164" s="51" t="s">
        <v>46</v>
      </c>
      <c r="D164" s="51" t="s">
        <v>1280</v>
      </c>
      <c r="E164" s="51">
        <v>189</v>
      </c>
      <c r="F164" s="51">
        <v>13011</v>
      </c>
    </row>
    <row r="165" spans="1:6">
      <c r="A165" s="51">
        <v>88</v>
      </c>
      <c r="B165" s="51" t="s">
        <v>199</v>
      </c>
      <c r="C165" s="51" t="s">
        <v>46</v>
      </c>
      <c r="D165" s="51" t="s">
        <v>1281</v>
      </c>
      <c r="E165" s="51">
        <v>12822</v>
      </c>
      <c r="F165" s="51">
        <v>13011</v>
      </c>
    </row>
    <row r="166" spans="1:6">
      <c r="A166" s="51">
        <v>91</v>
      </c>
      <c r="B166" s="51" t="s">
        <v>200</v>
      </c>
      <c r="C166" s="51" t="s">
        <v>63</v>
      </c>
      <c r="D166" s="51" t="s">
        <v>45</v>
      </c>
      <c r="E166" s="51">
        <v>7</v>
      </c>
      <c r="F166" s="51">
        <v>246</v>
      </c>
    </row>
    <row r="167" spans="1:6">
      <c r="A167" s="51">
        <v>91</v>
      </c>
      <c r="B167" s="51" t="s">
        <v>200</v>
      </c>
      <c r="C167" s="51" t="s">
        <v>63</v>
      </c>
      <c r="D167" s="51" t="s">
        <v>1280</v>
      </c>
      <c r="E167" s="51">
        <v>14</v>
      </c>
      <c r="F167" s="51">
        <v>246</v>
      </c>
    </row>
    <row r="168" spans="1:6">
      <c r="A168" s="51">
        <v>91</v>
      </c>
      <c r="B168" s="51" t="s">
        <v>200</v>
      </c>
      <c r="C168" s="51" t="s">
        <v>63</v>
      </c>
      <c r="D168" s="51" t="s">
        <v>1281</v>
      </c>
      <c r="E168" s="51">
        <v>232</v>
      </c>
      <c r="F168" s="51">
        <v>246</v>
      </c>
    </row>
    <row r="169" spans="1:6">
      <c r="A169" s="51">
        <v>91</v>
      </c>
      <c r="B169" s="51" t="s">
        <v>200</v>
      </c>
      <c r="C169" s="51" t="s">
        <v>46</v>
      </c>
      <c r="D169" s="51" t="s">
        <v>1280</v>
      </c>
      <c r="E169" s="51">
        <v>9</v>
      </c>
      <c r="F169" s="51">
        <v>200</v>
      </c>
    </row>
    <row r="170" spans="1:6">
      <c r="A170" s="51">
        <v>91</v>
      </c>
      <c r="B170" s="51" t="s">
        <v>200</v>
      </c>
      <c r="C170" s="51" t="s">
        <v>46</v>
      </c>
      <c r="D170" s="51" t="s">
        <v>1281</v>
      </c>
      <c r="E170" s="51">
        <v>191</v>
      </c>
      <c r="F170" s="51">
        <v>200</v>
      </c>
    </row>
    <row r="171" spans="1:6">
      <c r="A171" s="51">
        <v>94</v>
      </c>
      <c r="B171" s="51" t="s">
        <v>201</v>
      </c>
      <c r="C171" s="51" t="s">
        <v>63</v>
      </c>
      <c r="D171" s="51" t="s">
        <v>45</v>
      </c>
      <c r="E171" s="51">
        <v>6</v>
      </c>
      <c r="F171" s="51">
        <v>228</v>
      </c>
    </row>
    <row r="172" spans="1:6">
      <c r="A172" s="51">
        <v>94</v>
      </c>
      <c r="B172" s="51" t="s">
        <v>201</v>
      </c>
      <c r="C172" s="51" t="s">
        <v>63</v>
      </c>
      <c r="D172" s="51" t="s">
        <v>1280</v>
      </c>
      <c r="E172" s="51">
        <v>14</v>
      </c>
      <c r="F172" s="51">
        <v>228</v>
      </c>
    </row>
    <row r="173" spans="1:6">
      <c r="A173" s="51">
        <v>94</v>
      </c>
      <c r="B173" s="51" t="s">
        <v>201</v>
      </c>
      <c r="C173" s="51" t="s">
        <v>63</v>
      </c>
      <c r="D173" s="51" t="s">
        <v>1281</v>
      </c>
      <c r="E173" s="51">
        <v>214</v>
      </c>
      <c r="F173" s="51">
        <v>228</v>
      </c>
    </row>
    <row r="174" spans="1:6">
      <c r="A174" s="51">
        <v>94</v>
      </c>
      <c r="B174" s="51" t="s">
        <v>201</v>
      </c>
      <c r="C174" s="51" t="s">
        <v>46</v>
      </c>
      <c r="D174" s="51" t="s">
        <v>45</v>
      </c>
      <c r="E174" s="51">
        <v>3</v>
      </c>
      <c r="F174" s="51">
        <v>190</v>
      </c>
    </row>
    <row r="175" spans="1:6">
      <c r="A175" s="51">
        <v>94</v>
      </c>
      <c r="B175" s="51" t="s">
        <v>201</v>
      </c>
      <c r="C175" s="51" t="s">
        <v>46</v>
      </c>
      <c r="D175" s="51" t="s">
        <v>1280</v>
      </c>
      <c r="E175" s="51">
        <v>7</v>
      </c>
      <c r="F175" s="51">
        <v>190</v>
      </c>
    </row>
    <row r="176" spans="1:6">
      <c r="A176" s="51">
        <v>94</v>
      </c>
      <c r="B176" s="51" t="s">
        <v>201</v>
      </c>
      <c r="C176" s="51" t="s">
        <v>46</v>
      </c>
      <c r="D176" s="51" t="s">
        <v>1281</v>
      </c>
      <c r="E176" s="51">
        <v>183</v>
      </c>
      <c r="F176" s="51">
        <v>190</v>
      </c>
    </row>
    <row r="177" spans="1:6">
      <c r="A177" s="51">
        <v>95</v>
      </c>
      <c r="B177" s="51" t="s">
        <v>202</v>
      </c>
      <c r="C177" s="51" t="s">
        <v>63</v>
      </c>
      <c r="D177" s="51" t="s">
        <v>45</v>
      </c>
      <c r="E177" s="51">
        <v>45</v>
      </c>
      <c r="F177" s="51">
        <v>1401</v>
      </c>
    </row>
    <row r="178" spans="1:6">
      <c r="A178" s="51">
        <v>95</v>
      </c>
      <c r="B178" s="51" t="s">
        <v>202</v>
      </c>
      <c r="C178" s="51" t="s">
        <v>63</v>
      </c>
      <c r="D178" s="51" t="s">
        <v>1280</v>
      </c>
      <c r="E178" s="51">
        <v>120</v>
      </c>
      <c r="F178" s="51">
        <v>1401</v>
      </c>
    </row>
    <row r="179" spans="1:6">
      <c r="A179" s="51">
        <v>95</v>
      </c>
      <c r="B179" s="51" t="s">
        <v>202</v>
      </c>
      <c r="C179" s="51" t="s">
        <v>63</v>
      </c>
      <c r="D179" s="51" t="s">
        <v>1281</v>
      </c>
      <c r="E179" s="51">
        <v>1281</v>
      </c>
      <c r="F179" s="51">
        <v>1401</v>
      </c>
    </row>
    <row r="180" spans="1:6">
      <c r="A180" s="51">
        <v>95</v>
      </c>
      <c r="B180" s="51" t="s">
        <v>202</v>
      </c>
      <c r="C180" s="51" t="s">
        <v>46</v>
      </c>
      <c r="D180" s="51" t="s">
        <v>45</v>
      </c>
      <c r="E180" s="51">
        <v>41</v>
      </c>
      <c r="F180" s="51">
        <v>1323</v>
      </c>
    </row>
    <row r="181" spans="1:6">
      <c r="A181" s="51">
        <v>95</v>
      </c>
      <c r="B181" s="51" t="s">
        <v>202</v>
      </c>
      <c r="C181" s="51" t="s">
        <v>46</v>
      </c>
      <c r="D181" s="51" t="s">
        <v>1280</v>
      </c>
      <c r="E181" s="51">
        <v>123</v>
      </c>
      <c r="F181" s="51">
        <v>1323</v>
      </c>
    </row>
    <row r="182" spans="1:6">
      <c r="A182" s="51">
        <v>95</v>
      </c>
      <c r="B182" s="51" t="s">
        <v>202</v>
      </c>
      <c r="C182" s="51" t="s">
        <v>46</v>
      </c>
      <c r="D182" s="51" t="s">
        <v>1281</v>
      </c>
      <c r="E182" s="51">
        <v>1200</v>
      </c>
      <c r="F182" s="51">
        <v>1323</v>
      </c>
    </row>
    <row r="183" spans="1:6">
      <c r="A183" s="51">
        <v>97</v>
      </c>
      <c r="B183" s="51" t="s">
        <v>203</v>
      </c>
      <c r="C183" s="51" t="s">
        <v>63</v>
      </c>
      <c r="D183" s="51" t="s">
        <v>45</v>
      </c>
      <c r="E183" s="51">
        <v>14</v>
      </c>
      <c r="F183" s="51">
        <v>125</v>
      </c>
    </row>
    <row r="184" spans="1:6">
      <c r="A184" s="51">
        <v>97</v>
      </c>
      <c r="B184" s="51" t="s">
        <v>203</v>
      </c>
      <c r="C184" s="51" t="s">
        <v>63</v>
      </c>
      <c r="D184" s="51" t="s">
        <v>1280</v>
      </c>
      <c r="E184" s="51">
        <v>11</v>
      </c>
      <c r="F184" s="51">
        <v>125</v>
      </c>
    </row>
    <row r="185" spans="1:6">
      <c r="A185" s="51">
        <v>97</v>
      </c>
      <c r="B185" s="51" t="s">
        <v>203</v>
      </c>
      <c r="C185" s="51" t="s">
        <v>63</v>
      </c>
      <c r="D185" s="51" t="s">
        <v>1281</v>
      </c>
      <c r="E185" s="51">
        <v>114</v>
      </c>
      <c r="F185" s="51">
        <v>125</v>
      </c>
    </row>
    <row r="186" spans="1:6">
      <c r="A186" s="51">
        <v>97</v>
      </c>
      <c r="B186" s="51" t="s">
        <v>203</v>
      </c>
      <c r="C186" s="51" t="s">
        <v>46</v>
      </c>
      <c r="D186" s="51" t="s">
        <v>45</v>
      </c>
      <c r="E186" s="51">
        <v>17</v>
      </c>
      <c r="F186" s="51">
        <v>107</v>
      </c>
    </row>
    <row r="187" spans="1:6">
      <c r="A187" s="51">
        <v>97</v>
      </c>
      <c r="B187" s="51" t="s">
        <v>203</v>
      </c>
      <c r="C187" s="51" t="s">
        <v>46</v>
      </c>
      <c r="D187" s="51" t="s">
        <v>1280</v>
      </c>
      <c r="E187" s="51">
        <v>6</v>
      </c>
      <c r="F187" s="51">
        <v>107</v>
      </c>
    </row>
    <row r="188" spans="1:6">
      <c r="A188" s="51">
        <v>97</v>
      </c>
      <c r="B188" s="51" t="s">
        <v>203</v>
      </c>
      <c r="C188" s="51" t="s">
        <v>46</v>
      </c>
      <c r="D188" s="51" t="s">
        <v>1281</v>
      </c>
      <c r="E188" s="51">
        <v>101</v>
      </c>
      <c r="F188" s="51">
        <v>107</v>
      </c>
    </row>
    <row r="189" spans="1:6">
      <c r="A189" s="51">
        <v>99</v>
      </c>
      <c r="B189" s="51" t="s">
        <v>204</v>
      </c>
      <c r="C189" s="51" t="s">
        <v>63</v>
      </c>
      <c r="D189" s="51" t="s">
        <v>45</v>
      </c>
      <c r="E189" s="51">
        <v>6</v>
      </c>
      <c r="F189" s="51">
        <v>314</v>
      </c>
    </row>
    <row r="190" spans="1:6">
      <c r="A190" s="51">
        <v>99</v>
      </c>
      <c r="B190" s="51" t="s">
        <v>204</v>
      </c>
      <c r="C190" s="51" t="s">
        <v>63</v>
      </c>
      <c r="D190" s="51" t="s">
        <v>1280</v>
      </c>
      <c r="E190" s="51">
        <v>19</v>
      </c>
      <c r="F190" s="51">
        <v>314</v>
      </c>
    </row>
    <row r="191" spans="1:6">
      <c r="A191" s="51">
        <v>99</v>
      </c>
      <c r="B191" s="51" t="s">
        <v>204</v>
      </c>
      <c r="C191" s="51" t="s">
        <v>63</v>
      </c>
      <c r="D191" s="51" t="s">
        <v>1281</v>
      </c>
      <c r="E191" s="51">
        <v>295</v>
      </c>
      <c r="F191" s="51">
        <v>314</v>
      </c>
    </row>
    <row r="192" spans="1:6">
      <c r="A192" s="51">
        <v>99</v>
      </c>
      <c r="B192" s="51" t="s">
        <v>204</v>
      </c>
      <c r="C192" s="51" t="s">
        <v>46</v>
      </c>
      <c r="D192" s="51" t="s">
        <v>45</v>
      </c>
      <c r="E192" s="51">
        <v>6</v>
      </c>
      <c r="F192" s="51">
        <v>218</v>
      </c>
    </row>
    <row r="193" spans="1:6">
      <c r="A193" s="51">
        <v>99</v>
      </c>
      <c r="B193" s="51" t="s">
        <v>204</v>
      </c>
      <c r="C193" s="51" t="s">
        <v>46</v>
      </c>
      <c r="D193" s="51" t="s">
        <v>1280</v>
      </c>
      <c r="E193" s="51">
        <v>15</v>
      </c>
      <c r="F193" s="51">
        <v>218</v>
      </c>
    </row>
    <row r="194" spans="1:6">
      <c r="A194" s="51">
        <v>99</v>
      </c>
      <c r="B194" s="51" t="s">
        <v>204</v>
      </c>
      <c r="C194" s="51" t="s">
        <v>46</v>
      </c>
      <c r="D194" s="51" t="s">
        <v>1281</v>
      </c>
      <c r="E194" s="51">
        <v>203</v>
      </c>
      <c r="F194" s="51">
        <v>218</v>
      </c>
    </row>
    <row r="195" spans="1:6">
      <c r="A195" s="1">
        <v>100</v>
      </c>
      <c r="B195" s="1" t="s">
        <v>4245</v>
      </c>
      <c r="C195" s="51" t="s">
        <v>63</v>
      </c>
      <c r="D195" s="51" t="s">
        <v>45</v>
      </c>
      <c r="E195">
        <v>5719</v>
      </c>
    </row>
    <row r="196" spans="1:6">
      <c r="A196" s="1">
        <v>100</v>
      </c>
      <c r="B196" s="1" t="s">
        <v>4245</v>
      </c>
      <c r="C196" s="51" t="s">
        <v>63</v>
      </c>
      <c r="D196" s="51" t="s">
        <v>1280</v>
      </c>
      <c r="E196">
        <v>85790</v>
      </c>
    </row>
    <row r="197" spans="1:6">
      <c r="A197" s="1">
        <v>100</v>
      </c>
      <c r="B197" s="1" t="s">
        <v>4245</v>
      </c>
      <c r="C197" s="51" t="s">
        <v>63</v>
      </c>
      <c r="D197" s="51" t="s">
        <v>1281</v>
      </c>
      <c r="E197">
        <v>1243116</v>
      </c>
    </row>
    <row r="198" spans="1:6">
      <c r="A198" s="1">
        <v>100</v>
      </c>
      <c r="B198" s="1" t="s">
        <v>4245</v>
      </c>
      <c r="C198" s="51" t="s">
        <v>46</v>
      </c>
      <c r="D198" s="51" t="s">
        <v>45</v>
      </c>
      <c r="E198">
        <v>1502</v>
      </c>
    </row>
    <row r="199" spans="1:6">
      <c r="A199" s="1">
        <v>100</v>
      </c>
      <c r="B199" s="1" t="s">
        <v>4245</v>
      </c>
      <c r="C199" s="51" t="s">
        <v>46</v>
      </c>
      <c r="D199" s="51" t="s">
        <v>1280</v>
      </c>
      <c r="E199">
        <v>105298</v>
      </c>
    </row>
    <row r="200" spans="1:6">
      <c r="A200" s="1">
        <v>100</v>
      </c>
      <c r="B200" s="1" t="s">
        <v>4245</v>
      </c>
      <c r="C200" s="51" t="s">
        <v>46</v>
      </c>
      <c r="D200" s="51" t="s">
        <v>1281</v>
      </c>
      <c r="E200">
        <v>1306629</v>
      </c>
    </row>
    <row r="201" spans="1:6">
      <c r="B201" s="1" t="s">
        <v>4250</v>
      </c>
      <c r="E201" s="82">
        <v>2748054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outlinePr summaryBelow="0" summaryRight="0"/>
  </sheetPr>
  <dimension ref="A1:J409"/>
  <sheetViews>
    <sheetView showGridLines="0" zoomScale="55" zoomScaleNormal="55" workbookViewId="0">
      <selection activeCell="D1" sqref="D1"/>
    </sheetView>
  </sheetViews>
  <sheetFormatPr baseColWidth="10" defaultColWidth="9.08984375" defaultRowHeight="14.5"/>
  <cols>
    <col min="1" max="1" width="18.54296875" customWidth="1"/>
    <col min="2" max="2" width="9.08984375" customWidth="1"/>
    <col min="3" max="3" width="56.36328125" customWidth="1"/>
    <col min="4" max="4" width="20.6328125" customWidth="1"/>
    <col min="5" max="10" width="1.08984375" customWidth="1"/>
  </cols>
  <sheetData>
    <row r="1" spans="1:10" ht="16.399999999999999" customHeight="1">
      <c r="A1" s="384" t="s">
        <v>5</v>
      </c>
      <c r="B1" s="384" t="s">
        <v>4182</v>
      </c>
      <c r="C1" s="385" t="s">
        <v>4183</v>
      </c>
      <c r="D1" s="386" t="s">
        <v>3608</v>
      </c>
      <c r="E1" s="387"/>
      <c r="F1" s="387"/>
      <c r="G1" s="387"/>
      <c r="H1" s="387"/>
      <c r="I1" s="387"/>
      <c r="J1" s="387"/>
    </row>
    <row r="2" spans="1:10" ht="16.399999999999999" customHeight="1">
      <c r="A2" s="388" t="s">
        <v>4184</v>
      </c>
      <c r="B2" s="389">
        <v>5</v>
      </c>
      <c r="C2" s="390" t="s">
        <v>111</v>
      </c>
      <c r="D2" s="391">
        <v>52</v>
      </c>
      <c r="E2" s="392"/>
      <c r="F2" s="392"/>
      <c r="G2" s="392"/>
      <c r="H2" s="392"/>
      <c r="I2" s="392"/>
      <c r="J2" s="392"/>
    </row>
    <row r="3" spans="1:10" ht="16.399999999999999" customHeight="1">
      <c r="A3" s="388" t="s">
        <v>4184</v>
      </c>
      <c r="B3" s="389">
        <v>5</v>
      </c>
      <c r="C3" s="390" t="s">
        <v>4185</v>
      </c>
      <c r="D3" s="391">
        <v>1432</v>
      </c>
      <c r="E3" s="392"/>
      <c r="F3" s="392"/>
      <c r="G3" s="392"/>
      <c r="H3" s="392"/>
      <c r="I3" s="392"/>
      <c r="J3" s="392"/>
    </row>
    <row r="4" spans="1:10" ht="16.399999999999999" customHeight="1">
      <c r="A4" s="388" t="s">
        <v>4184</v>
      </c>
      <c r="B4" s="389">
        <v>5</v>
      </c>
      <c r="C4" s="390" t="s">
        <v>114</v>
      </c>
      <c r="D4" s="391">
        <v>790</v>
      </c>
      <c r="E4" s="392"/>
      <c r="F4" s="392"/>
      <c r="G4" s="392"/>
      <c r="H4" s="392"/>
      <c r="I4" s="392"/>
      <c r="J4" s="392"/>
    </row>
    <row r="5" spans="1:10" ht="16.399999999999999" customHeight="1">
      <c r="A5" s="388" t="s">
        <v>4184</v>
      </c>
      <c r="B5" s="389">
        <v>5</v>
      </c>
      <c r="C5" s="390" t="s">
        <v>115</v>
      </c>
      <c r="D5" s="391">
        <v>7631</v>
      </c>
      <c r="E5" s="392"/>
      <c r="F5" s="392"/>
      <c r="G5" s="392"/>
      <c r="H5" s="392"/>
      <c r="I5" s="392"/>
      <c r="J5" s="392"/>
    </row>
    <row r="6" spans="1:10" ht="16.399999999999999" customHeight="1">
      <c r="A6" s="388" t="s">
        <v>4184</v>
      </c>
      <c r="B6" s="389">
        <v>5</v>
      </c>
      <c r="C6" s="390" t="s">
        <v>116</v>
      </c>
      <c r="D6" s="391">
        <v>5090</v>
      </c>
      <c r="E6" s="392"/>
      <c r="F6" s="392"/>
      <c r="G6" s="392"/>
      <c r="H6" s="392"/>
      <c r="I6" s="392"/>
      <c r="J6" s="392"/>
    </row>
    <row r="7" spans="1:10" ht="16.399999999999999" customHeight="1">
      <c r="A7" s="388" t="s">
        <v>4184</v>
      </c>
      <c r="B7" s="389">
        <v>5</v>
      </c>
      <c r="C7" s="390" t="s">
        <v>117</v>
      </c>
      <c r="D7" s="391">
        <v>940</v>
      </c>
      <c r="E7" s="392"/>
      <c r="F7" s="392"/>
      <c r="G7" s="392"/>
      <c r="H7" s="392"/>
      <c r="I7" s="392"/>
      <c r="J7" s="392"/>
    </row>
    <row r="8" spans="1:10" ht="16.399999999999999" customHeight="1">
      <c r="A8" s="388" t="s">
        <v>4184</v>
      </c>
      <c r="B8" s="389">
        <v>5</v>
      </c>
      <c r="C8" s="390" t="s">
        <v>4186</v>
      </c>
      <c r="D8" s="391">
        <v>1442</v>
      </c>
      <c r="E8" s="392"/>
      <c r="F8" s="392"/>
      <c r="G8" s="392"/>
      <c r="H8" s="392"/>
      <c r="I8" s="392"/>
      <c r="J8" s="392"/>
    </row>
    <row r="9" spans="1:10" ht="16.399999999999999" customHeight="1">
      <c r="A9" s="388" t="s">
        <v>4184</v>
      </c>
      <c r="B9" s="389">
        <v>5</v>
      </c>
      <c r="C9" s="390" t="s">
        <v>118</v>
      </c>
      <c r="D9" s="391">
        <v>104</v>
      </c>
      <c r="E9" s="392"/>
      <c r="F9" s="392"/>
      <c r="G9" s="392"/>
      <c r="H9" s="392"/>
      <c r="I9" s="392"/>
      <c r="J9" s="392"/>
    </row>
    <row r="10" spans="1:10" ht="16.399999999999999" customHeight="1">
      <c r="A10" s="388" t="s">
        <v>4184</v>
      </c>
      <c r="B10" s="389">
        <v>5</v>
      </c>
      <c r="C10" s="390" t="s">
        <v>4187</v>
      </c>
      <c r="D10" s="391">
        <v>147</v>
      </c>
      <c r="E10" s="392"/>
      <c r="F10" s="392"/>
      <c r="G10" s="392"/>
      <c r="H10" s="392"/>
      <c r="I10" s="392"/>
      <c r="J10" s="392"/>
    </row>
    <row r="11" spans="1:10" ht="16.399999999999999" customHeight="1">
      <c r="A11" s="388" t="s">
        <v>4184</v>
      </c>
      <c r="B11" s="389">
        <v>5</v>
      </c>
      <c r="C11" s="390" t="s">
        <v>4188</v>
      </c>
      <c r="D11" s="391">
        <v>1328</v>
      </c>
      <c r="E11" s="392"/>
      <c r="F11" s="392"/>
      <c r="G11" s="392"/>
      <c r="H11" s="392"/>
      <c r="I11" s="392"/>
      <c r="J11" s="392"/>
    </row>
    <row r="12" spans="1:10" ht="16.399999999999999" customHeight="1">
      <c r="A12" s="388" t="s">
        <v>4184</v>
      </c>
      <c r="B12" s="389">
        <v>5</v>
      </c>
      <c r="C12" s="385" t="s">
        <v>86</v>
      </c>
      <c r="D12" s="391">
        <v>18956</v>
      </c>
      <c r="E12" s="392"/>
      <c r="F12" s="392"/>
      <c r="G12" s="392"/>
      <c r="H12" s="392"/>
      <c r="I12" s="392"/>
      <c r="J12" s="392"/>
    </row>
    <row r="13" spans="1:10" ht="14.9" customHeight="1">
      <c r="A13" s="388" t="s">
        <v>4189</v>
      </c>
      <c r="B13" s="389">
        <v>8</v>
      </c>
      <c r="C13" s="390"/>
      <c r="D13" s="391"/>
      <c r="E13" s="392"/>
      <c r="F13" s="392"/>
      <c r="G13" s="392"/>
      <c r="H13" s="392"/>
      <c r="I13" s="392"/>
      <c r="J13" s="392"/>
    </row>
    <row r="14" spans="1:10" ht="16.399999999999999" customHeight="1">
      <c r="A14" s="388" t="s">
        <v>4189</v>
      </c>
      <c r="B14" s="389">
        <v>8</v>
      </c>
      <c r="C14" s="390" t="s">
        <v>111</v>
      </c>
      <c r="D14" s="391">
        <v>7</v>
      </c>
      <c r="E14" s="392"/>
      <c r="F14" s="392"/>
      <c r="G14" s="392"/>
      <c r="H14" s="392"/>
      <c r="I14" s="392"/>
      <c r="J14" s="392"/>
    </row>
    <row r="15" spans="1:10" ht="16.399999999999999" customHeight="1">
      <c r="A15" s="388" t="s">
        <v>4189</v>
      </c>
      <c r="B15" s="389">
        <v>8</v>
      </c>
      <c r="C15" s="390" t="s">
        <v>4185</v>
      </c>
      <c r="D15" s="391">
        <v>540</v>
      </c>
      <c r="E15" s="392"/>
      <c r="F15" s="392"/>
      <c r="G15" s="392"/>
      <c r="H15" s="392"/>
      <c r="I15" s="392"/>
      <c r="J15" s="392"/>
    </row>
    <row r="16" spans="1:10" ht="16.399999999999999" customHeight="1">
      <c r="A16" s="388" t="s">
        <v>4189</v>
      </c>
      <c r="B16" s="389">
        <v>8</v>
      </c>
      <c r="C16" s="390" t="s">
        <v>114</v>
      </c>
      <c r="D16" s="391">
        <v>341</v>
      </c>
      <c r="E16" s="392"/>
      <c r="F16" s="392"/>
      <c r="G16" s="392"/>
      <c r="H16" s="392"/>
      <c r="I16" s="392"/>
      <c r="J16" s="392"/>
    </row>
    <row r="17" spans="1:10" ht="16.399999999999999" customHeight="1">
      <c r="A17" s="388" t="s">
        <v>4189</v>
      </c>
      <c r="B17" s="389">
        <v>8</v>
      </c>
      <c r="C17" s="390" t="s">
        <v>115</v>
      </c>
      <c r="D17" s="391">
        <v>3785</v>
      </c>
      <c r="E17" s="392"/>
      <c r="F17" s="392"/>
      <c r="G17" s="392"/>
      <c r="H17" s="392"/>
      <c r="I17" s="392"/>
      <c r="J17" s="392"/>
    </row>
    <row r="18" spans="1:10" ht="16.399999999999999" customHeight="1">
      <c r="A18" s="388" t="s">
        <v>4189</v>
      </c>
      <c r="B18" s="389">
        <v>8</v>
      </c>
      <c r="C18" s="390" t="s">
        <v>116</v>
      </c>
      <c r="D18" s="391">
        <v>1825</v>
      </c>
      <c r="E18" s="392"/>
      <c r="F18" s="392"/>
      <c r="G18" s="392"/>
      <c r="H18" s="392"/>
      <c r="I18" s="392"/>
      <c r="J18" s="392"/>
    </row>
    <row r="19" spans="1:10" ht="16.399999999999999" customHeight="1">
      <c r="A19" s="388" t="s">
        <v>4189</v>
      </c>
      <c r="B19" s="389">
        <v>8</v>
      </c>
      <c r="C19" s="390" t="s">
        <v>117</v>
      </c>
      <c r="D19" s="391">
        <v>253</v>
      </c>
      <c r="E19" s="392"/>
      <c r="F19" s="392"/>
      <c r="G19" s="392"/>
      <c r="H19" s="392"/>
      <c r="I19" s="392"/>
      <c r="J19" s="392"/>
    </row>
    <row r="20" spans="1:10" ht="16.399999999999999" customHeight="1">
      <c r="A20" s="388" t="s">
        <v>4189</v>
      </c>
      <c r="B20" s="389">
        <v>8</v>
      </c>
      <c r="C20" s="390" t="s">
        <v>4186</v>
      </c>
      <c r="D20" s="391">
        <v>583</v>
      </c>
      <c r="E20" s="392"/>
      <c r="F20" s="392"/>
      <c r="G20" s="392"/>
      <c r="H20" s="392"/>
      <c r="I20" s="392"/>
      <c r="J20" s="392"/>
    </row>
    <row r="21" spans="1:10" ht="16.399999999999999" customHeight="1">
      <c r="A21" s="388" t="s">
        <v>4189</v>
      </c>
      <c r="B21" s="389">
        <v>8</v>
      </c>
      <c r="C21" s="390" t="s">
        <v>118</v>
      </c>
      <c r="D21" s="391">
        <v>75</v>
      </c>
      <c r="E21" s="392"/>
      <c r="F21" s="392"/>
      <c r="G21" s="392"/>
      <c r="H21" s="392"/>
      <c r="I21" s="392"/>
      <c r="J21" s="392"/>
    </row>
    <row r="22" spans="1:10" ht="16.399999999999999" customHeight="1">
      <c r="A22" s="388" t="s">
        <v>4189</v>
      </c>
      <c r="B22" s="389">
        <v>8</v>
      </c>
      <c r="C22" s="390" t="s">
        <v>4187</v>
      </c>
      <c r="D22" s="391">
        <v>71</v>
      </c>
      <c r="E22" s="392"/>
      <c r="F22" s="392"/>
      <c r="G22" s="392"/>
      <c r="H22" s="392"/>
      <c r="I22" s="392"/>
      <c r="J22" s="392"/>
    </row>
    <row r="23" spans="1:10" ht="16.399999999999999" customHeight="1">
      <c r="A23" s="388" t="s">
        <v>4189</v>
      </c>
      <c r="B23" s="389">
        <v>8</v>
      </c>
      <c r="C23" s="390" t="s">
        <v>4188</v>
      </c>
      <c r="D23" s="391">
        <v>455</v>
      </c>
      <c r="E23" s="392"/>
      <c r="F23" s="392"/>
      <c r="G23" s="392"/>
      <c r="H23" s="392"/>
      <c r="I23" s="392"/>
      <c r="J23" s="392"/>
    </row>
    <row r="24" spans="1:10" ht="16.399999999999999" customHeight="1">
      <c r="A24" s="388" t="s">
        <v>4189</v>
      </c>
      <c r="B24" s="389">
        <v>8</v>
      </c>
      <c r="C24" s="385" t="s">
        <v>86</v>
      </c>
      <c r="D24" s="391">
        <v>7935</v>
      </c>
      <c r="E24" s="392"/>
      <c r="F24" s="392"/>
      <c r="G24" s="392"/>
      <c r="H24" s="392"/>
      <c r="I24" s="392"/>
      <c r="J24" s="392"/>
    </row>
    <row r="25" spans="1:10" ht="14.9" customHeight="1">
      <c r="A25" s="388" t="s">
        <v>4190</v>
      </c>
      <c r="B25" s="389">
        <v>11</v>
      </c>
      <c r="C25" s="390"/>
      <c r="D25" s="391"/>
      <c r="E25" s="392"/>
      <c r="F25" s="392"/>
      <c r="G25" s="392"/>
      <c r="H25" s="392"/>
      <c r="I25" s="392"/>
      <c r="J25" s="392"/>
    </row>
    <row r="26" spans="1:10" ht="16.399999999999999" customHeight="1">
      <c r="A26" s="388" t="s">
        <v>4190</v>
      </c>
      <c r="B26" s="389">
        <v>11</v>
      </c>
      <c r="C26" s="390" t="s">
        <v>111</v>
      </c>
      <c r="D26" s="391">
        <v>5</v>
      </c>
      <c r="E26" s="392"/>
      <c r="F26" s="392"/>
      <c r="G26" s="392"/>
      <c r="H26" s="392"/>
      <c r="I26" s="392"/>
      <c r="J26" s="392"/>
    </row>
    <row r="27" spans="1:10" ht="16.399999999999999" customHeight="1">
      <c r="A27" s="388" t="s">
        <v>4190</v>
      </c>
      <c r="B27" s="389">
        <v>11</v>
      </c>
      <c r="C27" s="390" t="s">
        <v>4185</v>
      </c>
      <c r="D27" s="391">
        <v>337</v>
      </c>
      <c r="E27" s="392"/>
      <c r="F27" s="392"/>
      <c r="G27" s="392"/>
      <c r="H27" s="392"/>
      <c r="I27" s="392"/>
      <c r="J27" s="392"/>
    </row>
    <row r="28" spans="1:10" ht="16.399999999999999" customHeight="1">
      <c r="A28" s="388" t="s">
        <v>4190</v>
      </c>
      <c r="B28" s="389">
        <v>11</v>
      </c>
      <c r="C28" s="390" t="s">
        <v>114</v>
      </c>
      <c r="D28" s="391">
        <v>97</v>
      </c>
      <c r="E28" s="392"/>
      <c r="F28" s="392"/>
      <c r="G28" s="392"/>
      <c r="H28" s="392"/>
      <c r="I28" s="392"/>
      <c r="J28" s="392"/>
    </row>
    <row r="29" spans="1:10" ht="16.399999999999999" customHeight="1">
      <c r="A29" s="388" t="s">
        <v>4190</v>
      </c>
      <c r="B29" s="389">
        <v>11</v>
      </c>
      <c r="C29" s="390" t="s">
        <v>115</v>
      </c>
      <c r="D29" s="391">
        <v>1505</v>
      </c>
      <c r="E29" s="392"/>
      <c r="F29" s="392"/>
      <c r="G29" s="392"/>
      <c r="H29" s="392"/>
      <c r="I29" s="392"/>
      <c r="J29" s="392"/>
    </row>
    <row r="30" spans="1:10" ht="16.399999999999999" customHeight="1">
      <c r="A30" s="388" t="s">
        <v>4190</v>
      </c>
      <c r="B30" s="389">
        <v>11</v>
      </c>
      <c r="C30" s="390" t="s">
        <v>116</v>
      </c>
      <c r="D30" s="391">
        <v>989</v>
      </c>
      <c r="E30" s="392"/>
      <c r="F30" s="392"/>
      <c r="G30" s="392"/>
      <c r="H30" s="392"/>
      <c r="I30" s="392"/>
      <c r="J30" s="392"/>
    </row>
    <row r="31" spans="1:10" ht="16.399999999999999" customHeight="1">
      <c r="A31" s="388" t="s">
        <v>4190</v>
      </c>
      <c r="B31" s="389">
        <v>11</v>
      </c>
      <c r="C31" s="390" t="s">
        <v>117</v>
      </c>
      <c r="D31" s="391">
        <v>249</v>
      </c>
      <c r="E31" s="392"/>
      <c r="F31" s="392"/>
      <c r="G31" s="392"/>
      <c r="H31" s="392"/>
      <c r="I31" s="392"/>
      <c r="J31" s="392"/>
    </row>
    <row r="32" spans="1:10" ht="16.399999999999999" customHeight="1">
      <c r="A32" s="388" t="s">
        <v>4190</v>
      </c>
      <c r="B32" s="389">
        <v>11</v>
      </c>
      <c r="C32" s="390" t="s">
        <v>4186</v>
      </c>
      <c r="D32" s="391">
        <v>286</v>
      </c>
      <c r="E32" s="392"/>
      <c r="F32" s="392"/>
      <c r="G32" s="392"/>
      <c r="H32" s="392"/>
      <c r="I32" s="392"/>
      <c r="J32" s="392"/>
    </row>
    <row r="33" spans="1:10" ht="16.399999999999999" customHeight="1">
      <c r="A33" s="388" t="s">
        <v>4190</v>
      </c>
      <c r="B33" s="389">
        <v>11</v>
      </c>
      <c r="C33" s="390" t="s">
        <v>118</v>
      </c>
      <c r="D33" s="391">
        <v>24</v>
      </c>
      <c r="E33" s="392"/>
      <c r="F33" s="392"/>
      <c r="G33" s="392"/>
      <c r="H33" s="392"/>
      <c r="I33" s="392"/>
      <c r="J33" s="392"/>
    </row>
    <row r="34" spans="1:10" ht="16.399999999999999" customHeight="1">
      <c r="A34" s="388" t="s">
        <v>4190</v>
      </c>
      <c r="B34" s="389">
        <v>11</v>
      </c>
      <c r="C34" s="390" t="s">
        <v>4187</v>
      </c>
      <c r="D34" s="391">
        <v>42</v>
      </c>
      <c r="E34" s="392"/>
      <c r="F34" s="392"/>
      <c r="G34" s="392"/>
      <c r="H34" s="392"/>
      <c r="I34" s="392"/>
      <c r="J34" s="392"/>
    </row>
    <row r="35" spans="1:10" ht="16.399999999999999" customHeight="1">
      <c r="A35" s="388" t="s">
        <v>4190</v>
      </c>
      <c r="B35" s="389">
        <v>11</v>
      </c>
      <c r="C35" s="390" t="s">
        <v>4188</v>
      </c>
      <c r="D35" s="391">
        <v>403</v>
      </c>
      <c r="E35" s="392"/>
      <c r="F35" s="392"/>
      <c r="G35" s="392"/>
      <c r="H35" s="392"/>
      <c r="I35" s="392"/>
      <c r="J35" s="392"/>
    </row>
    <row r="36" spans="1:10" ht="16.399999999999999" customHeight="1">
      <c r="A36" s="388" t="s">
        <v>4190</v>
      </c>
      <c r="B36" s="389">
        <v>11</v>
      </c>
      <c r="C36" s="385" t="s">
        <v>86</v>
      </c>
      <c r="D36" s="391">
        <v>3937</v>
      </c>
      <c r="E36" s="392"/>
      <c r="F36" s="392"/>
      <c r="G36" s="392"/>
      <c r="H36" s="392"/>
      <c r="I36" s="392"/>
      <c r="J36" s="392"/>
    </row>
    <row r="37" spans="1:10" ht="14.9" customHeight="1">
      <c r="A37" s="388" t="s">
        <v>4191</v>
      </c>
      <c r="B37" s="389">
        <v>13</v>
      </c>
      <c r="C37" s="390"/>
      <c r="D37" s="391"/>
      <c r="E37" s="392"/>
      <c r="F37" s="392"/>
      <c r="G37" s="392"/>
      <c r="H37" s="392"/>
      <c r="I37" s="392"/>
      <c r="J37" s="392"/>
    </row>
    <row r="38" spans="1:10" ht="16.399999999999999" customHeight="1">
      <c r="A38" s="388" t="s">
        <v>4191</v>
      </c>
      <c r="B38" s="389">
        <v>13</v>
      </c>
      <c r="C38" s="390" t="s">
        <v>111</v>
      </c>
      <c r="D38" s="391">
        <v>10</v>
      </c>
      <c r="E38" s="392"/>
      <c r="F38" s="392"/>
      <c r="G38" s="392"/>
      <c r="H38" s="392"/>
      <c r="I38" s="392"/>
      <c r="J38" s="392"/>
    </row>
    <row r="39" spans="1:10" ht="16.399999999999999" customHeight="1">
      <c r="A39" s="388" t="s">
        <v>4191</v>
      </c>
      <c r="B39" s="389">
        <v>13</v>
      </c>
      <c r="C39" s="390" t="s">
        <v>4185</v>
      </c>
      <c r="D39" s="391">
        <v>895</v>
      </c>
      <c r="E39" s="392"/>
      <c r="F39" s="392"/>
      <c r="G39" s="392"/>
      <c r="H39" s="392"/>
      <c r="I39" s="392"/>
      <c r="J39" s="392"/>
    </row>
    <row r="40" spans="1:10" ht="16.399999999999999" customHeight="1">
      <c r="A40" s="388" t="s">
        <v>4191</v>
      </c>
      <c r="B40" s="389">
        <v>13</v>
      </c>
      <c r="C40" s="390" t="s">
        <v>114</v>
      </c>
      <c r="D40" s="391">
        <v>705</v>
      </c>
      <c r="E40" s="392"/>
      <c r="F40" s="392"/>
      <c r="G40" s="392"/>
      <c r="H40" s="392"/>
      <c r="I40" s="392"/>
      <c r="J40" s="392"/>
    </row>
    <row r="41" spans="1:10" ht="16.399999999999999" customHeight="1">
      <c r="A41" s="388" t="s">
        <v>4191</v>
      </c>
      <c r="B41" s="389">
        <v>13</v>
      </c>
      <c r="C41" s="390" t="s">
        <v>115</v>
      </c>
      <c r="D41" s="391">
        <v>4948</v>
      </c>
      <c r="E41" s="392"/>
      <c r="F41" s="392"/>
      <c r="G41" s="392"/>
      <c r="H41" s="392"/>
      <c r="I41" s="392"/>
      <c r="J41" s="392"/>
    </row>
    <row r="42" spans="1:10" ht="16.399999999999999" customHeight="1">
      <c r="A42" s="388" t="s">
        <v>4191</v>
      </c>
      <c r="B42" s="389">
        <v>13</v>
      </c>
      <c r="C42" s="390" t="s">
        <v>116</v>
      </c>
      <c r="D42" s="391">
        <v>3256</v>
      </c>
      <c r="E42" s="392"/>
      <c r="F42" s="392"/>
      <c r="G42" s="392"/>
      <c r="H42" s="392"/>
      <c r="I42" s="392"/>
      <c r="J42" s="392"/>
    </row>
    <row r="43" spans="1:10" ht="16.399999999999999" customHeight="1">
      <c r="A43" s="388" t="s">
        <v>4191</v>
      </c>
      <c r="B43" s="389">
        <v>13</v>
      </c>
      <c r="C43" s="390" t="s">
        <v>117</v>
      </c>
      <c r="D43" s="391">
        <v>430</v>
      </c>
      <c r="E43" s="392"/>
      <c r="F43" s="392"/>
      <c r="G43" s="392"/>
      <c r="H43" s="392"/>
      <c r="I43" s="392"/>
      <c r="J43" s="392"/>
    </row>
    <row r="44" spans="1:10" ht="16.399999999999999" customHeight="1">
      <c r="A44" s="388" t="s">
        <v>4191</v>
      </c>
      <c r="B44" s="389">
        <v>13</v>
      </c>
      <c r="C44" s="390" t="s">
        <v>4186</v>
      </c>
      <c r="D44" s="391">
        <v>1143</v>
      </c>
      <c r="E44" s="392"/>
      <c r="F44" s="392"/>
      <c r="G44" s="392"/>
      <c r="H44" s="392"/>
      <c r="I44" s="392"/>
      <c r="J44" s="392"/>
    </row>
    <row r="45" spans="1:10" ht="16.399999999999999" customHeight="1">
      <c r="A45" s="388" t="s">
        <v>4191</v>
      </c>
      <c r="B45" s="389">
        <v>13</v>
      </c>
      <c r="C45" s="390" t="s">
        <v>118</v>
      </c>
      <c r="D45" s="391">
        <v>83</v>
      </c>
      <c r="E45" s="392"/>
      <c r="F45" s="392"/>
      <c r="G45" s="392"/>
      <c r="H45" s="392"/>
      <c r="I45" s="392"/>
      <c r="J45" s="392"/>
    </row>
    <row r="46" spans="1:10" ht="16.399999999999999" customHeight="1">
      <c r="A46" s="388" t="s">
        <v>4191</v>
      </c>
      <c r="B46" s="389">
        <v>13</v>
      </c>
      <c r="C46" s="390" t="s">
        <v>4187</v>
      </c>
      <c r="D46" s="391">
        <v>100</v>
      </c>
      <c r="E46" s="392"/>
      <c r="F46" s="392"/>
      <c r="G46" s="392"/>
      <c r="H46" s="392"/>
      <c r="I46" s="392"/>
      <c r="J46" s="392"/>
    </row>
    <row r="47" spans="1:10" ht="16.399999999999999" customHeight="1">
      <c r="A47" s="388" t="s">
        <v>4191</v>
      </c>
      <c r="B47" s="389">
        <v>13</v>
      </c>
      <c r="C47" s="390" t="s">
        <v>4188</v>
      </c>
      <c r="D47" s="391">
        <v>861</v>
      </c>
      <c r="E47" s="392"/>
      <c r="F47" s="392"/>
      <c r="G47" s="392"/>
      <c r="H47" s="392"/>
      <c r="I47" s="392"/>
      <c r="J47" s="392"/>
    </row>
    <row r="48" spans="1:10" ht="16.399999999999999" customHeight="1">
      <c r="A48" s="388" t="s">
        <v>4191</v>
      </c>
      <c r="B48" s="389">
        <v>13</v>
      </c>
      <c r="C48" s="385" t="s">
        <v>86</v>
      </c>
      <c r="D48" s="391">
        <v>12431</v>
      </c>
      <c r="E48" s="392"/>
      <c r="F48" s="392"/>
      <c r="G48" s="392"/>
      <c r="H48" s="392"/>
      <c r="I48" s="392"/>
      <c r="J48" s="392"/>
    </row>
    <row r="49" spans="1:10" ht="14.9" customHeight="1">
      <c r="A49" s="388" t="s">
        <v>4192</v>
      </c>
      <c r="B49" s="389">
        <v>15</v>
      </c>
      <c r="C49" s="390"/>
      <c r="D49" s="391"/>
      <c r="E49" s="392"/>
      <c r="F49" s="392"/>
      <c r="G49" s="392"/>
      <c r="H49" s="392"/>
      <c r="I49" s="392"/>
      <c r="J49" s="392"/>
    </row>
    <row r="50" spans="1:10" ht="16.399999999999999" customHeight="1">
      <c r="A50" s="388" t="s">
        <v>4192</v>
      </c>
      <c r="B50" s="389">
        <v>15</v>
      </c>
      <c r="C50" s="390" t="s">
        <v>111</v>
      </c>
      <c r="D50" s="391">
        <v>0</v>
      </c>
      <c r="E50" s="392"/>
      <c r="F50" s="392"/>
      <c r="G50" s="392"/>
      <c r="H50" s="392"/>
      <c r="I50" s="392"/>
      <c r="J50" s="392"/>
    </row>
    <row r="51" spans="1:10" ht="16.399999999999999" customHeight="1">
      <c r="A51" s="388" t="s">
        <v>4192</v>
      </c>
      <c r="B51" s="389">
        <v>15</v>
      </c>
      <c r="C51" s="390" t="s">
        <v>4185</v>
      </c>
      <c r="D51" s="391">
        <v>21</v>
      </c>
      <c r="E51" s="392"/>
      <c r="F51" s="392"/>
      <c r="G51" s="392"/>
      <c r="H51" s="392"/>
      <c r="I51" s="392"/>
      <c r="J51" s="392"/>
    </row>
    <row r="52" spans="1:10" ht="16.399999999999999" customHeight="1">
      <c r="A52" s="388" t="s">
        <v>4192</v>
      </c>
      <c r="B52" s="389">
        <v>15</v>
      </c>
      <c r="C52" s="390" t="s">
        <v>114</v>
      </c>
      <c r="D52" s="391">
        <v>6</v>
      </c>
      <c r="E52" s="392"/>
      <c r="F52" s="392"/>
      <c r="G52" s="392"/>
      <c r="H52" s="392"/>
      <c r="I52" s="392"/>
      <c r="J52" s="392"/>
    </row>
    <row r="53" spans="1:10" ht="16.399999999999999" customHeight="1">
      <c r="A53" s="388" t="s">
        <v>4192</v>
      </c>
      <c r="B53" s="389">
        <v>15</v>
      </c>
      <c r="C53" s="390" t="s">
        <v>115</v>
      </c>
      <c r="D53" s="391">
        <v>103</v>
      </c>
      <c r="E53" s="392"/>
      <c r="F53" s="392"/>
      <c r="G53" s="392"/>
      <c r="H53" s="392"/>
      <c r="I53" s="392"/>
      <c r="J53" s="392"/>
    </row>
    <row r="54" spans="1:10" ht="16.399999999999999" customHeight="1">
      <c r="A54" s="388" t="s">
        <v>4192</v>
      </c>
      <c r="B54" s="389">
        <v>15</v>
      </c>
      <c r="C54" s="390" t="s">
        <v>116</v>
      </c>
      <c r="D54" s="391">
        <v>75</v>
      </c>
      <c r="E54" s="392"/>
      <c r="F54" s="392"/>
      <c r="G54" s="392"/>
      <c r="H54" s="392"/>
      <c r="I54" s="392"/>
      <c r="J54" s="392"/>
    </row>
    <row r="55" spans="1:10" ht="16.399999999999999" customHeight="1">
      <c r="A55" s="388" t="s">
        <v>4192</v>
      </c>
      <c r="B55" s="389">
        <v>15</v>
      </c>
      <c r="C55" s="390" t="s">
        <v>117</v>
      </c>
      <c r="D55" s="391">
        <v>14</v>
      </c>
      <c r="E55" s="392"/>
      <c r="F55" s="392"/>
      <c r="G55" s="392"/>
      <c r="H55" s="392"/>
      <c r="I55" s="392"/>
      <c r="J55" s="392"/>
    </row>
    <row r="56" spans="1:10" ht="16.399999999999999" customHeight="1">
      <c r="A56" s="388" t="s">
        <v>4192</v>
      </c>
      <c r="B56" s="389">
        <v>15</v>
      </c>
      <c r="C56" s="390" t="s">
        <v>4186</v>
      </c>
      <c r="D56" s="391">
        <v>16</v>
      </c>
      <c r="E56" s="392"/>
      <c r="F56" s="392"/>
      <c r="G56" s="392"/>
      <c r="H56" s="392"/>
      <c r="I56" s="392"/>
      <c r="J56" s="392"/>
    </row>
    <row r="57" spans="1:10" ht="16.399999999999999" customHeight="1">
      <c r="A57" s="388" t="s">
        <v>4192</v>
      </c>
      <c r="B57" s="389">
        <v>15</v>
      </c>
      <c r="C57" s="390" t="s">
        <v>118</v>
      </c>
      <c r="D57" s="391">
        <v>3</v>
      </c>
      <c r="E57" s="392"/>
      <c r="F57" s="392"/>
      <c r="G57" s="392"/>
      <c r="H57" s="392"/>
      <c r="I57" s="392"/>
      <c r="J57" s="392"/>
    </row>
    <row r="58" spans="1:10" ht="16.399999999999999" customHeight="1">
      <c r="A58" s="388" t="s">
        <v>4192</v>
      </c>
      <c r="B58" s="389">
        <v>15</v>
      </c>
      <c r="C58" s="390" t="s">
        <v>4187</v>
      </c>
      <c r="D58" s="391">
        <v>2</v>
      </c>
      <c r="E58" s="392"/>
      <c r="F58" s="392"/>
      <c r="G58" s="392"/>
      <c r="H58" s="392"/>
      <c r="I58" s="392"/>
      <c r="J58" s="392"/>
    </row>
    <row r="59" spans="1:10" ht="16.399999999999999" customHeight="1">
      <c r="A59" s="388" t="s">
        <v>4192</v>
      </c>
      <c r="B59" s="389">
        <v>15</v>
      </c>
      <c r="C59" s="390" t="s">
        <v>4188</v>
      </c>
      <c r="D59" s="391">
        <v>35</v>
      </c>
      <c r="E59" s="392"/>
      <c r="F59" s="392"/>
      <c r="G59" s="392"/>
      <c r="H59" s="392"/>
      <c r="I59" s="392"/>
      <c r="J59" s="392"/>
    </row>
    <row r="60" spans="1:10" ht="16.399999999999999" customHeight="1">
      <c r="A60" s="388" t="s">
        <v>4192</v>
      </c>
      <c r="B60" s="389">
        <v>15</v>
      </c>
      <c r="C60" s="385" t="s">
        <v>86</v>
      </c>
      <c r="D60" s="391">
        <v>275</v>
      </c>
      <c r="E60" s="392"/>
      <c r="F60" s="392"/>
      <c r="G60" s="392"/>
      <c r="H60" s="392"/>
      <c r="I60" s="392"/>
      <c r="J60" s="392"/>
    </row>
    <row r="61" spans="1:10" ht="14.9" customHeight="1">
      <c r="A61" s="388" t="s">
        <v>4193</v>
      </c>
      <c r="B61" s="389">
        <v>17</v>
      </c>
      <c r="C61" s="390"/>
      <c r="D61" s="391"/>
      <c r="E61" s="392"/>
      <c r="F61" s="392"/>
      <c r="G61" s="392"/>
      <c r="H61" s="392"/>
      <c r="I61" s="392"/>
      <c r="J61" s="392"/>
    </row>
    <row r="62" spans="1:10" ht="16.399999999999999" customHeight="1">
      <c r="A62" s="388" t="s">
        <v>4193</v>
      </c>
      <c r="B62" s="389">
        <v>17</v>
      </c>
      <c r="C62" s="390" t="s">
        <v>111</v>
      </c>
      <c r="D62" s="391">
        <v>2</v>
      </c>
      <c r="E62" s="392"/>
      <c r="F62" s="392"/>
      <c r="G62" s="392"/>
      <c r="H62" s="392"/>
      <c r="I62" s="392"/>
      <c r="J62" s="392"/>
    </row>
    <row r="63" spans="1:10" ht="16.399999999999999" customHeight="1">
      <c r="A63" s="388" t="s">
        <v>4193</v>
      </c>
      <c r="B63" s="389">
        <v>17</v>
      </c>
      <c r="C63" s="390" t="s">
        <v>4185</v>
      </c>
      <c r="D63" s="391">
        <v>99</v>
      </c>
      <c r="E63" s="392"/>
      <c r="F63" s="392"/>
      <c r="G63" s="392"/>
      <c r="H63" s="392"/>
      <c r="I63" s="392"/>
      <c r="J63" s="392"/>
    </row>
    <row r="64" spans="1:10" ht="16.399999999999999" customHeight="1">
      <c r="A64" s="388" t="s">
        <v>4193</v>
      </c>
      <c r="B64" s="389">
        <v>17</v>
      </c>
      <c r="C64" s="390" t="s">
        <v>114</v>
      </c>
      <c r="D64" s="391">
        <v>37</v>
      </c>
      <c r="E64" s="392"/>
      <c r="F64" s="392"/>
      <c r="G64" s="392"/>
      <c r="H64" s="392"/>
      <c r="I64" s="392"/>
      <c r="J64" s="392"/>
    </row>
    <row r="65" spans="1:10" ht="16.399999999999999" customHeight="1">
      <c r="A65" s="388" t="s">
        <v>4193</v>
      </c>
      <c r="B65" s="389">
        <v>17</v>
      </c>
      <c r="C65" s="390" t="s">
        <v>115</v>
      </c>
      <c r="D65" s="391">
        <v>460</v>
      </c>
      <c r="E65" s="392"/>
      <c r="F65" s="392"/>
      <c r="G65" s="392"/>
      <c r="H65" s="392"/>
      <c r="I65" s="392"/>
      <c r="J65" s="392"/>
    </row>
    <row r="66" spans="1:10" ht="16.399999999999999" customHeight="1">
      <c r="A66" s="388" t="s">
        <v>4193</v>
      </c>
      <c r="B66" s="389">
        <v>17</v>
      </c>
      <c r="C66" s="390" t="s">
        <v>116</v>
      </c>
      <c r="D66" s="391">
        <v>382</v>
      </c>
      <c r="E66" s="392"/>
      <c r="F66" s="392"/>
      <c r="G66" s="392"/>
      <c r="H66" s="392"/>
      <c r="I66" s="392"/>
      <c r="J66" s="392"/>
    </row>
    <row r="67" spans="1:10" ht="16.399999999999999" customHeight="1">
      <c r="A67" s="388" t="s">
        <v>4193</v>
      </c>
      <c r="B67" s="389">
        <v>17</v>
      </c>
      <c r="C67" s="390" t="s">
        <v>117</v>
      </c>
      <c r="D67" s="391">
        <v>84</v>
      </c>
      <c r="E67" s="392"/>
      <c r="F67" s="392"/>
      <c r="G67" s="392"/>
      <c r="H67" s="392"/>
      <c r="I67" s="392"/>
      <c r="J67" s="392"/>
    </row>
    <row r="68" spans="1:10" ht="16.399999999999999" customHeight="1">
      <c r="A68" s="388" t="s">
        <v>4193</v>
      </c>
      <c r="B68" s="389">
        <v>17</v>
      </c>
      <c r="C68" s="390" t="s">
        <v>4186</v>
      </c>
      <c r="D68" s="391">
        <v>67</v>
      </c>
      <c r="E68" s="392"/>
      <c r="F68" s="392"/>
      <c r="G68" s="392"/>
      <c r="H68" s="392"/>
      <c r="I68" s="392"/>
      <c r="J68" s="392"/>
    </row>
    <row r="69" spans="1:10" ht="16.399999999999999" customHeight="1">
      <c r="A69" s="388" t="s">
        <v>4193</v>
      </c>
      <c r="B69" s="389">
        <v>17</v>
      </c>
      <c r="C69" s="390" t="s">
        <v>118</v>
      </c>
      <c r="D69" s="391">
        <v>8</v>
      </c>
      <c r="E69" s="392"/>
      <c r="F69" s="392"/>
      <c r="G69" s="392"/>
      <c r="H69" s="392"/>
      <c r="I69" s="392"/>
      <c r="J69" s="392"/>
    </row>
    <row r="70" spans="1:10" ht="16.399999999999999" customHeight="1">
      <c r="A70" s="388" t="s">
        <v>4193</v>
      </c>
      <c r="B70" s="389">
        <v>17</v>
      </c>
      <c r="C70" s="390" t="s">
        <v>4187</v>
      </c>
      <c r="D70" s="391">
        <v>14</v>
      </c>
      <c r="E70" s="392"/>
      <c r="F70" s="392"/>
      <c r="G70" s="392"/>
      <c r="H70" s="392"/>
      <c r="I70" s="392"/>
      <c r="J70" s="392"/>
    </row>
    <row r="71" spans="1:10" ht="16.399999999999999" customHeight="1">
      <c r="A71" s="388" t="s">
        <v>4193</v>
      </c>
      <c r="B71" s="389">
        <v>17</v>
      </c>
      <c r="C71" s="390" t="s">
        <v>4188</v>
      </c>
      <c r="D71" s="391">
        <v>100</v>
      </c>
      <c r="E71" s="392"/>
      <c r="F71" s="392"/>
      <c r="G71" s="392"/>
      <c r="H71" s="392"/>
      <c r="I71" s="392"/>
      <c r="J71" s="392"/>
    </row>
    <row r="72" spans="1:10" ht="16.399999999999999" customHeight="1">
      <c r="A72" s="388" t="s">
        <v>4193</v>
      </c>
      <c r="B72" s="389">
        <v>17</v>
      </c>
      <c r="C72" s="385" t="s">
        <v>86</v>
      </c>
      <c r="D72" s="391">
        <v>1253</v>
      </c>
      <c r="E72" s="392"/>
      <c r="F72" s="392"/>
      <c r="G72" s="392"/>
      <c r="H72" s="392"/>
      <c r="I72" s="392"/>
      <c r="J72" s="392"/>
    </row>
    <row r="73" spans="1:10" ht="14.9" customHeight="1">
      <c r="A73" s="388" t="s">
        <v>4194</v>
      </c>
      <c r="B73" s="389">
        <v>18</v>
      </c>
      <c r="C73" s="390"/>
      <c r="D73" s="391"/>
      <c r="E73" s="392"/>
      <c r="F73" s="392"/>
      <c r="G73" s="392"/>
      <c r="H73" s="392"/>
      <c r="I73" s="392"/>
      <c r="J73" s="392"/>
    </row>
    <row r="74" spans="1:10" ht="16.399999999999999" customHeight="1">
      <c r="A74" s="388" t="s">
        <v>4194</v>
      </c>
      <c r="B74" s="389">
        <v>18</v>
      </c>
      <c r="C74" s="390" t="s">
        <v>111</v>
      </c>
      <c r="D74" s="391">
        <v>0</v>
      </c>
      <c r="E74" s="392"/>
      <c r="F74" s="392"/>
      <c r="G74" s="392"/>
      <c r="H74" s="392"/>
      <c r="I74" s="392"/>
      <c r="J74" s="392"/>
    </row>
    <row r="75" spans="1:10" ht="16.399999999999999" customHeight="1">
      <c r="A75" s="388" t="s">
        <v>4194</v>
      </c>
      <c r="B75" s="389">
        <v>18</v>
      </c>
      <c r="C75" s="390" t="s">
        <v>4185</v>
      </c>
      <c r="D75" s="391">
        <v>47</v>
      </c>
      <c r="E75" s="392"/>
      <c r="F75" s="392"/>
      <c r="G75" s="392"/>
      <c r="H75" s="392"/>
      <c r="I75" s="392"/>
      <c r="J75" s="392"/>
    </row>
    <row r="76" spans="1:10" ht="16.399999999999999" customHeight="1">
      <c r="A76" s="388" t="s">
        <v>4194</v>
      </c>
      <c r="B76" s="389">
        <v>18</v>
      </c>
      <c r="C76" s="390" t="s">
        <v>114</v>
      </c>
      <c r="D76" s="391">
        <v>17</v>
      </c>
      <c r="E76" s="392"/>
      <c r="F76" s="392"/>
      <c r="G76" s="392"/>
      <c r="H76" s="392"/>
      <c r="I76" s="392"/>
      <c r="J76" s="392"/>
    </row>
    <row r="77" spans="1:10" ht="16.399999999999999" customHeight="1">
      <c r="A77" s="388" t="s">
        <v>4194</v>
      </c>
      <c r="B77" s="389">
        <v>18</v>
      </c>
      <c r="C77" s="390" t="s">
        <v>115</v>
      </c>
      <c r="D77" s="391">
        <v>159</v>
      </c>
      <c r="E77" s="392"/>
      <c r="F77" s="392"/>
      <c r="G77" s="392"/>
      <c r="H77" s="392"/>
      <c r="I77" s="392"/>
      <c r="J77" s="392"/>
    </row>
    <row r="78" spans="1:10" ht="16.399999999999999" customHeight="1">
      <c r="A78" s="388" t="s">
        <v>4194</v>
      </c>
      <c r="B78" s="389">
        <v>18</v>
      </c>
      <c r="C78" s="390" t="s">
        <v>116</v>
      </c>
      <c r="D78" s="391">
        <v>85</v>
      </c>
      <c r="E78" s="392"/>
      <c r="F78" s="392"/>
      <c r="G78" s="392"/>
      <c r="H78" s="392"/>
      <c r="I78" s="392"/>
      <c r="J78" s="392"/>
    </row>
    <row r="79" spans="1:10" ht="16.399999999999999" customHeight="1">
      <c r="A79" s="388" t="s">
        <v>4194</v>
      </c>
      <c r="B79" s="389">
        <v>18</v>
      </c>
      <c r="C79" s="390" t="s">
        <v>117</v>
      </c>
      <c r="D79" s="391">
        <v>18</v>
      </c>
      <c r="E79" s="392"/>
      <c r="F79" s="392"/>
      <c r="G79" s="392"/>
      <c r="H79" s="392"/>
      <c r="I79" s="392"/>
      <c r="J79" s="392"/>
    </row>
    <row r="80" spans="1:10" ht="16.399999999999999" customHeight="1">
      <c r="A80" s="388" t="s">
        <v>4194</v>
      </c>
      <c r="B80" s="389">
        <v>18</v>
      </c>
      <c r="C80" s="390" t="s">
        <v>4186</v>
      </c>
      <c r="D80" s="391">
        <v>19</v>
      </c>
      <c r="E80" s="392"/>
      <c r="F80" s="392"/>
      <c r="G80" s="392"/>
      <c r="H80" s="392"/>
      <c r="I80" s="392"/>
      <c r="J80" s="392"/>
    </row>
    <row r="81" spans="1:10" ht="16.399999999999999" customHeight="1">
      <c r="A81" s="388" t="s">
        <v>4194</v>
      </c>
      <c r="B81" s="389">
        <v>18</v>
      </c>
      <c r="C81" s="390" t="s">
        <v>118</v>
      </c>
      <c r="D81" s="391">
        <v>0</v>
      </c>
      <c r="E81" s="392"/>
      <c r="F81" s="392"/>
      <c r="G81" s="392"/>
      <c r="H81" s="392"/>
      <c r="I81" s="392"/>
      <c r="J81" s="392"/>
    </row>
    <row r="82" spans="1:10" ht="16.399999999999999" customHeight="1">
      <c r="A82" s="388" t="s">
        <v>4194</v>
      </c>
      <c r="B82" s="389">
        <v>18</v>
      </c>
      <c r="C82" s="390" t="s">
        <v>4187</v>
      </c>
      <c r="D82" s="391">
        <v>3</v>
      </c>
      <c r="E82" s="392"/>
      <c r="F82" s="392"/>
      <c r="G82" s="392"/>
      <c r="H82" s="392"/>
      <c r="I82" s="392"/>
      <c r="J82" s="392"/>
    </row>
    <row r="83" spans="1:10" ht="16.399999999999999" customHeight="1">
      <c r="A83" s="388" t="s">
        <v>4194</v>
      </c>
      <c r="B83" s="389">
        <v>18</v>
      </c>
      <c r="C83" s="390" t="s">
        <v>4188</v>
      </c>
      <c r="D83" s="391">
        <v>18</v>
      </c>
      <c r="E83" s="392"/>
      <c r="F83" s="392"/>
      <c r="G83" s="392"/>
      <c r="H83" s="392"/>
      <c r="I83" s="392"/>
      <c r="J83" s="392"/>
    </row>
    <row r="84" spans="1:10" ht="16.399999999999999" customHeight="1">
      <c r="A84" s="388" t="s">
        <v>4194</v>
      </c>
      <c r="B84" s="389">
        <v>18</v>
      </c>
      <c r="C84" s="385" t="s">
        <v>86</v>
      </c>
      <c r="D84" s="391">
        <v>366</v>
      </c>
      <c r="E84" s="392"/>
      <c r="F84" s="392"/>
      <c r="G84" s="392"/>
      <c r="H84" s="392"/>
      <c r="I84" s="392"/>
      <c r="J84" s="392"/>
    </row>
    <row r="85" spans="1:10" ht="14.9" customHeight="1">
      <c r="A85" s="388" t="s">
        <v>4195</v>
      </c>
      <c r="B85" s="389">
        <v>19</v>
      </c>
      <c r="C85" s="390"/>
      <c r="D85" s="391"/>
      <c r="E85" s="392"/>
      <c r="F85" s="392"/>
      <c r="G85" s="392"/>
      <c r="H85" s="392"/>
      <c r="I85" s="392"/>
      <c r="J85" s="392"/>
    </row>
    <row r="86" spans="1:10" ht="16.399999999999999" customHeight="1">
      <c r="A86" s="388" t="s">
        <v>4195</v>
      </c>
      <c r="B86" s="389">
        <v>19</v>
      </c>
      <c r="C86" s="390" t="s">
        <v>111</v>
      </c>
      <c r="D86" s="391">
        <v>154</v>
      </c>
      <c r="E86" s="392"/>
      <c r="F86" s="392"/>
      <c r="G86" s="392"/>
      <c r="H86" s="392"/>
      <c r="I86" s="392"/>
      <c r="J86" s="392"/>
    </row>
    <row r="87" spans="1:10" ht="16.399999999999999" customHeight="1">
      <c r="A87" s="388" t="s">
        <v>4195</v>
      </c>
      <c r="B87" s="389">
        <v>19</v>
      </c>
      <c r="C87" s="390" t="s">
        <v>4185</v>
      </c>
      <c r="D87" s="391">
        <v>1902</v>
      </c>
      <c r="E87" s="392"/>
      <c r="F87" s="392"/>
      <c r="G87" s="392"/>
      <c r="H87" s="392"/>
      <c r="I87" s="392"/>
      <c r="J87" s="392"/>
    </row>
    <row r="88" spans="1:10" ht="16.399999999999999" customHeight="1">
      <c r="A88" s="388" t="s">
        <v>4195</v>
      </c>
      <c r="B88" s="389">
        <v>19</v>
      </c>
      <c r="C88" s="390" t="s">
        <v>114</v>
      </c>
      <c r="D88" s="391">
        <v>998</v>
      </c>
      <c r="E88" s="392"/>
      <c r="F88" s="392"/>
      <c r="G88" s="392"/>
      <c r="H88" s="392"/>
      <c r="I88" s="392"/>
      <c r="J88" s="392"/>
    </row>
    <row r="89" spans="1:10" ht="16.399999999999999" customHeight="1">
      <c r="A89" s="388" t="s">
        <v>4195</v>
      </c>
      <c r="B89" s="389">
        <v>19</v>
      </c>
      <c r="C89" s="390" t="s">
        <v>115</v>
      </c>
      <c r="D89" s="391">
        <v>7561</v>
      </c>
      <c r="E89" s="392"/>
      <c r="F89" s="392"/>
      <c r="G89" s="392"/>
      <c r="H89" s="392"/>
      <c r="I89" s="392"/>
      <c r="J89" s="392"/>
    </row>
    <row r="90" spans="1:10" ht="16.399999999999999" customHeight="1">
      <c r="A90" s="388" t="s">
        <v>4195</v>
      </c>
      <c r="B90" s="389">
        <v>19</v>
      </c>
      <c r="C90" s="390" t="s">
        <v>116</v>
      </c>
      <c r="D90" s="391">
        <v>5692</v>
      </c>
      <c r="E90" s="392"/>
      <c r="F90" s="392"/>
      <c r="G90" s="392"/>
      <c r="H90" s="392"/>
      <c r="I90" s="392"/>
      <c r="J90" s="392"/>
    </row>
    <row r="91" spans="1:10" ht="16.399999999999999" customHeight="1">
      <c r="A91" s="388" t="s">
        <v>4195</v>
      </c>
      <c r="B91" s="389">
        <v>19</v>
      </c>
      <c r="C91" s="390" t="s">
        <v>117</v>
      </c>
      <c r="D91" s="391">
        <v>998</v>
      </c>
      <c r="E91" s="392"/>
      <c r="F91" s="392"/>
      <c r="G91" s="392"/>
      <c r="H91" s="392"/>
      <c r="I91" s="392"/>
      <c r="J91" s="392"/>
    </row>
    <row r="92" spans="1:10" ht="16.399999999999999" customHeight="1">
      <c r="A92" s="388" t="s">
        <v>4195</v>
      </c>
      <c r="B92" s="389">
        <v>19</v>
      </c>
      <c r="C92" s="390" t="s">
        <v>4186</v>
      </c>
      <c r="D92" s="391">
        <v>1284</v>
      </c>
      <c r="E92" s="392"/>
      <c r="F92" s="392"/>
      <c r="G92" s="392"/>
      <c r="H92" s="392"/>
      <c r="I92" s="392"/>
      <c r="J92" s="392"/>
    </row>
    <row r="93" spans="1:10" ht="16.399999999999999" customHeight="1">
      <c r="A93" s="388" t="s">
        <v>4195</v>
      </c>
      <c r="B93" s="389">
        <v>19</v>
      </c>
      <c r="C93" s="390" t="s">
        <v>118</v>
      </c>
      <c r="D93" s="391">
        <v>114</v>
      </c>
      <c r="E93" s="392"/>
      <c r="F93" s="392"/>
      <c r="G93" s="392"/>
      <c r="H93" s="392"/>
      <c r="I93" s="392"/>
      <c r="J93" s="392"/>
    </row>
    <row r="94" spans="1:10" ht="16.399999999999999" customHeight="1">
      <c r="A94" s="388" t="s">
        <v>4195</v>
      </c>
      <c r="B94" s="389">
        <v>19</v>
      </c>
      <c r="C94" s="390" t="s">
        <v>4187</v>
      </c>
      <c r="D94" s="391">
        <v>149</v>
      </c>
      <c r="E94" s="392"/>
      <c r="F94" s="392"/>
      <c r="G94" s="392"/>
      <c r="H94" s="392"/>
      <c r="I94" s="392"/>
      <c r="J94" s="392"/>
    </row>
    <row r="95" spans="1:10" ht="16.399999999999999" customHeight="1">
      <c r="A95" s="388" t="s">
        <v>4195</v>
      </c>
      <c r="B95" s="389">
        <v>19</v>
      </c>
      <c r="C95" s="390" t="s">
        <v>4188</v>
      </c>
      <c r="D95" s="391">
        <v>1341</v>
      </c>
      <c r="E95" s="392"/>
      <c r="F95" s="392"/>
      <c r="G95" s="392"/>
      <c r="H95" s="392"/>
      <c r="I95" s="392"/>
      <c r="J95" s="392"/>
    </row>
    <row r="96" spans="1:10" ht="16.399999999999999" customHeight="1">
      <c r="A96" s="388" t="s">
        <v>4195</v>
      </c>
      <c r="B96" s="389">
        <v>19</v>
      </c>
      <c r="C96" s="385" t="s">
        <v>86</v>
      </c>
      <c r="D96" s="391">
        <v>20193</v>
      </c>
      <c r="E96" s="392"/>
      <c r="F96" s="392"/>
      <c r="G96" s="392"/>
      <c r="H96" s="392"/>
      <c r="I96" s="392"/>
      <c r="J96" s="392"/>
    </row>
    <row r="97" spans="1:10" ht="14.9" customHeight="1">
      <c r="A97" s="388" t="s">
        <v>4196</v>
      </c>
      <c r="B97" s="389">
        <v>20</v>
      </c>
      <c r="C97" s="390"/>
      <c r="D97" s="391"/>
      <c r="E97" s="392"/>
      <c r="F97" s="392"/>
      <c r="G97" s="392"/>
      <c r="H97" s="392"/>
      <c r="I97" s="392"/>
      <c r="J97" s="392"/>
    </row>
    <row r="98" spans="1:10" ht="16.399999999999999" customHeight="1">
      <c r="A98" s="388" t="s">
        <v>4196</v>
      </c>
      <c r="B98" s="389">
        <v>20</v>
      </c>
      <c r="C98" s="390" t="s">
        <v>111</v>
      </c>
      <c r="D98" s="391">
        <v>7</v>
      </c>
      <c r="E98" s="392"/>
      <c r="F98" s="392"/>
      <c r="G98" s="392"/>
      <c r="H98" s="392"/>
      <c r="I98" s="392"/>
      <c r="J98" s="392"/>
    </row>
    <row r="99" spans="1:10" ht="16.399999999999999" customHeight="1">
      <c r="A99" s="388" t="s">
        <v>4196</v>
      </c>
      <c r="B99" s="389">
        <v>20</v>
      </c>
      <c r="C99" s="390" t="s">
        <v>4185</v>
      </c>
      <c r="D99" s="391">
        <v>679</v>
      </c>
      <c r="E99" s="392"/>
      <c r="F99" s="392"/>
      <c r="G99" s="392"/>
      <c r="H99" s="392"/>
      <c r="I99" s="392"/>
      <c r="J99" s="392"/>
    </row>
    <row r="100" spans="1:10" ht="16.399999999999999" customHeight="1">
      <c r="A100" s="388" t="s">
        <v>4196</v>
      </c>
      <c r="B100" s="389">
        <v>20</v>
      </c>
      <c r="C100" s="390" t="s">
        <v>114</v>
      </c>
      <c r="D100" s="391">
        <v>489</v>
      </c>
      <c r="E100" s="392"/>
      <c r="F100" s="392"/>
      <c r="G100" s="392"/>
      <c r="H100" s="392"/>
      <c r="I100" s="392"/>
      <c r="J100" s="392"/>
    </row>
    <row r="101" spans="1:10" ht="16.399999999999999" customHeight="1">
      <c r="A101" s="388" t="s">
        <v>4196</v>
      </c>
      <c r="B101" s="389">
        <v>20</v>
      </c>
      <c r="C101" s="390" t="s">
        <v>115</v>
      </c>
      <c r="D101" s="391">
        <v>3724</v>
      </c>
      <c r="E101" s="392"/>
      <c r="F101" s="392"/>
      <c r="G101" s="392"/>
      <c r="H101" s="392"/>
      <c r="I101" s="392"/>
      <c r="J101" s="392"/>
    </row>
    <row r="102" spans="1:10" ht="16.399999999999999" customHeight="1">
      <c r="A102" s="388" t="s">
        <v>4196</v>
      </c>
      <c r="B102" s="389">
        <v>20</v>
      </c>
      <c r="C102" s="390" t="s">
        <v>116</v>
      </c>
      <c r="D102" s="391">
        <v>2406</v>
      </c>
      <c r="E102" s="392"/>
      <c r="F102" s="392"/>
      <c r="G102" s="392"/>
      <c r="H102" s="392"/>
      <c r="I102" s="392"/>
      <c r="J102" s="392"/>
    </row>
    <row r="103" spans="1:10" ht="16.399999999999999" customHeight="1">
      <c r="A103" s="388" t="s">
        <v>4196</v>
      </c>
      <c r="B103" s="389">
        <v>20</v>
      </c>
      <c r="C103" s="390" t="s">
        <v>117</v>
      </c>
      <c r="D103" s="391">
        <v>380</v>
      </c>
      <c r="E103" s="392"/>
      <c r="F103" s="392"/>
      <c r="G103" s="392"/>
      <c r="H103" s="392"/>
      <c r="I103" s="392"/>
      <c r="J103" s="392"/>
    </row>
    <row r="104" spans="1:10" ht="16.399999999999999" customHeight="1">
      <c r="A104" s="388" t="s">
        <v>4196</v>
      </c>
      <c r="B104" s="389">
        <v>20</v>
      </c>
      <c r="C104" s="390" t="s">
        <v>4186</v>
      </c>
      <c r="D104" s="391">
        <v>473</v>
      </c>
      <c r="E104" s="392"/>
      <c r="F104" s="392"/>
      <c r="G104" s="392"/>
      <c r="H104" s="392"/>
      <c r="I104" s="392"/>
      <c r="J104" s="392"/>
    </row>
    <row r="105" spans="1:10" ht="16.399999999999999" customHeight="1">
      <c r="A105" s="388" t="s">
        <v>4196</v>
      </c>
      <c r="B105" s="389">
        <v>20</v>
      </c>
      <c r="C105" s="390" t="s">
        <v>118</v>
      </c>
      <c r="D105" s="391">
        <v>46</v>
      </c>
      <c r="E105" s="392"/>
      <c r="F105" s="392"/>
      <c r="G105" s="392"/>
      <c r="H105" s="392"/>
      <c r="I105" s="392"/>
      <c r="J105" s="392"/>
    </row>
    <row r="106" spans="1:10" ht="16.399999999999999" customHeight="1">
      <c r="A106" s="388" t="s">
        <v>4196</v>
      </c>
      <c r="B106" s="389">
        <v>20</v>
      </c>
      <c r="C106" s="390" t="s">
        <v>4187</v>
      </c>
      <c r="D106" s="391">
        <v>62</v>
      </c>
      <c r="E106" s="392"/>
      <c r="F106" s="392"/>
      <c r="G106" s="392"/>
      <c r="H106" s="392"/>
      <c r="I106" s="392"/>
      <c r="J106" s="392"/>
    </row>
    <row r="107" spans="1:10" ht="16.399999999999999" customHeight="1">
      <c r="A107" s="388" t="s">
        <v>4196</v>
      </c>
      <c r="B107" s="389">
        <v>20</v>
      </c>
      <c r="C107" s="390" t="s">
        <v>4188</v>
      </c>
      <c r="D107" s="391">
        <v>777</v>
      </c>
      <c r="E107" s="392"/>
      <c r="F107" s="392"/>
      <c r="G107" s="392"/>
      <c r="H107" s="392"/>
      <c r="I107" s="392"/>
      <c r="J107" s="392"/>
    </row>
    <row r="108" spans="1:10" ht="16.399999999999999" customHeight="1">
      <c r="A108" s="388" t="s">
        <v>4196</v>
      </c>
      <c r="B108" s="389">
        <v>20</v>
      </c>
      <c r="C108" s="385" t="s">
        <v>86</v>
      </c>
      <c r="D108" s="391">
        <v>9043</v>
      </c>
      <c r="E108" s="392"/>
      <c r="F108" s="392"/>
      <c r="G108" s="392"/>
      <c r="H108" s="392"/>
      <c r="I108" s="392"/>
      <c r="J108" s="392"/>
    </row>
    <row r="109" spans="1:10" ht="14.9" customHeight="1">
      <c r="A109" s="388" t="s">
        <v>4197</v>
      </c>
      <c r="B109" s="389">
        <v>23</v>
      </c>
      <c r="C109" s="390"/>
      <c r="D109" s="391"/>
      <c r="E109" s="392"/>
      <c r="F109" s="392"/>
      <c r="G109" s="392"/>
      <c r="H109" s="392"/>
      <c r="I109" s="392"/>
      <c r="J109" s="392"/>
    </row>
    <row r="110" spans="1:10" ht="16.399999999999999" customHeight="1">
      <c r="A110" s="388" t="s">
        <v>4197</v>
      </c>
      <c r="B110" s="389">
        <v>23</v>
      </c>
      <c r="C110" s="390" t="s">
        <v>111</v>
      </c>
      <c r="D110" s="391">
        <v>4</v>
      </c>
      <c r="E110" s="392"/>
      <c r="F110" s="392"/>
      <c r="G110" s="392"/>
      <c r="H110" s="392"/>
      <c r="I110" s="392"/>
      <c r="J110" s="392"/>
    </row>
    <row r="111" spans="1:10" ht="16.399999999999999" customHeight="1">
      <c r="A111" s="388" t="s">
        <v>4197</v>
      </c>
      <c r="B111" s="389">
        <v>23</v>
      </c>
      <c r="C111" s="390" t="s">
        <v>4185</v>
      </c>
      <c r="D111" s="391">
        <v>403</v>
      </c>
      <c r="E111" s="392"/>
      <c r="F111" s="392"/>
      <c r="G111" s="392"/>
      <c r="H111" s="392"/>
      <c r="I111" s="392"/>
      <c r="J111" s="392"/>
    </row>
    <row r="112" spans="1:10" ht="16.399999999999999" customHeight="1">
      <c r="A112" s="388" t="s">
        <v>4197</v>
      </c>
      <c r="B112" s="389">
        <v>23</v>
      </c>
      <c r="C112" s="390" t="s">
        <v>114</v>
      </c>
      <c r="D112" s="391">
        <v>283</v>
      </c>
      <c r="E112" s="392"/>
      <c r="F112" s="392"/>
      <c r="G112" s="392"/>
      <c r="H112" s="392"/>
      <c r="I112" s="392"/>
      <c r="J112" s="392"/>
    </row>
    <row r="113" spans="1:10" ht="16.399999999999999" customHeight="1">
      <c r="A113" s="388" t="s">
        <v>4197</v>
      </c>
      <c r="B113" s="389">
        <v>23</v>
      </c>
      <c r="C113" s="390" t="s">
        <v>115</v>
      </c>
      <c r="D113" s="391">
        <v>2073</v>
      </c>
      <c r="E113" s="392"/>
      <c r="F113" s="392"/>
      <c r="G113" s="392"/>
      <c r="H113" s="392"/>
      <c r="I113" s="392"/>
      <c r="J113" s="392"/>
    </row>
    <row r="114" spans="1:10" ht="16.399999999999999" customHeight="1">
      <c r="A114" s="388" t="s">
        <v>4197</v>
      </c>
      <c r="B114" s="389">
        <v>23</v>
      </c>
      <c r="C114" s="390" t="s">
        <v>116</v>
      </c>
      <c r="D114" s="391">
        <v>1513</v>
      </c>
      <c r="E114" s="392"/>
      <c r="F114" s="392"/>
      <c r="G114" s="392"/>
      <c r="H114" s="392"/>
      <c r="I114" s="392"/>
      <c r="J114" s="392"/>
    </row>
    <row r="115" spans="1:10" ht="16.399999999999999" customHeight="1">
      <c r="A115" s="388" t="s">
        <v>4197</v>
      </c>
      <c r="B115" s="389">
        <v>23</v>
      </c>
      <c r="C115" s="390" t="s">
        <v>117</v>
      </c>
      <c r="D115" s="391">
        <v>214</v>
      </c>
      <c r="E115" s="392"/>
      <c r="F115" s="392"/>
      <c r="G115" s="392"/>
      <c r="H115" s="392"/>
      <c r="I115" s="392"/>
      <c r="J115" s="392"/>
    </row>
    <row r="116" spans="1:10" ht="16.399999999999999" customHeight="1">
      <c r="A116" s="388" t="s">
        <v>4197</v>
      </c>
      <c r="B116" s="389">
        <v>23</v>
      </c>
      <c r="C116" s="390" t="s">
        <v>4186</v>
      </c>
      <c r="D116" s="391">
        <v>449</v>
      </c>
      <c r="E116" s="392"/>
      <c r="F116" s="392"/>
      <c r="G116" s="392"/>
      <c r="H116" s="392"/>
      <c r="I116" s="392"/>
      <c r="J116" s="392"/>
    </row>
    <row r="117" spans="1:10" ht="16.399999999999999" customHeight="1">
      <c r="A117" s="388" t="s">
        <v>4197</v>
      </c>
      <c r="B117" s="389">
        <v>23</v>
      </c>
      <c r="C117" s="390" t="s">
        <v>118</v>
      </c>
      <c r="D117" s="391">
        <v>39</v>
      </c>
      <c r="E117" s="392"/>
      <c r="F117" s="392"/>
      <c r="G117" s="392"/>
      <c r="H117" s="392"/>
      <c r="I117" s="392"/>
      <c r="J117" s="392"/>
    </row>
    <row r="118" spans="1:10" ht="16.399999999999999" customHeight="1">
      <c r="A118" s="388" t="s">
        <v>4197</v>
      </c>
      <c r="B118" s="389">
        <v>23</v>
      </c>
      <c r="C118" s="390" t="s">
        <v>4187</v>
      </c>
      <c r="D118" s="391">
        <v>40</v>
      </c>
      <c r="E118" s="392"/>
      <c r="F118" s="392"/>
      <c r="G118" s="392"/>
      <c r="H118" s="392"/>
      <c r="I118" s="392"/>
      <c r="J118" s="392"/>
    </row>
    <row r="119" spans="1:10" ht="16.399999999999999" customHeight="1">
      <c r="A119" s="388" t="s">
        <v>4197</v>
      </c>
      <c r="B119" s="389">
        <v>23</v>
      </c>
      <c r="C119" s="390" t="s">
        <v>4188</v>
      </c>
      <c r="D119" s="391">
        <v>347</v>
      </c>
      <c r="E119" s="392"/>
      <c r="F119" s="392"/>
      <c r="G119" s="392"/>
      <c r="H119" s="392"/>
      <c r="I119" s="392"/>
      <c r="J119" s="392"/>
    </row>
    <row r="120" spans="1:10" ht="16.399999999999999" customHeight="1">
      <c r="A120" s="388" t="s">
        <v>4197</v>
      </c>
      <c r="B120" s="389">
        <v>23</v>
      </c>
      <c r="C120" s="385" t="s">
        <v>86</v>
      </c>
      <c r="D120" s="391">
        <v>5365</v>
      </c>
      <c r="E120" s="392"/>
      <c r="F120" s="392"/>
      <c r="G120" s="392"/>
      <c r="H120" s="392"/>
      <c r="I120" s="392"/>
      <c r="J120" s="392"/>
    </row>
    <row r="121" spans="1:10" ht="14.9" customHeight="1">
      <c r="A121" s="388" t="s">
        <v>4198</v>
      </c>
      <c r="B121" s="389">
        <v>25</v>
      </c>
      <c r="C121" s="390"/>
      <c r="D121" s="391"/>
      <c r="E121" s="392"/>
      <c r="F121" s="392"/>
      <c r="G121" s="392"/>
      <c r="H121" s="392"/>
      <c r="I121" s="392"/>
      <c r="J121" s="392"/>
    </row>
    <row r="122" spans="1:10" ht="16.399999999999999" customHeight="1">
      <c r="A122" s="388" t="s">
        <v>4198</v>
      </c>
      <c r="B122" s="389">
        <v>25</v>
      </c>
      <c r="C122" s="390" t="s">
        <v>111</v>
      </c>
      <c r="D122" s="391">
        <v>2</v>
      </c>
      <c r="E122" s="392"/>
      <c r="F122" s="392"/>
      <c r="G122" s="392"/>
      <c r="H122" s="392"/>
      <c r="I122" s="392"/>
      <c r="J122" s="392"/>
    </row>
    <row r="123" spans="1:10" ht="16.399999999999999" customHeight="1">
      <c r="A123" s="388" t="s">
        <v>4198</v>
      </c>
      <c r="B123" s="389">
        <v>25</v>
      </c>
      <c r="C123" s="390" t="s">
        <v>4185</v>
      </c>
      <c r="D123" s="391">
        <v>48</v>
      </c>
      <c r="E123" s="392"/>
      <c r="F123" s="392"/>
      <c r="G123" s="392"/>
      <c r="H123" s="392"/>
      <c r="I123" s="392"/>
      <c r="J123" s="392"/>
    </row>
    <row r="124" spans="1:10" ht="16.399999999999999" customHeight="1">
      <c r="A124" s="388" t="s">
        <v>4198</v>
      </c>
      <c r="B124" s="389">
        <v>25</v>
      </c>
      <c r="C124" s="390" t="s">
        <v>114</v>
      </c>
      <c r="D124" s="391">
        <v>22</v>
      </c>
      <c r="E124" s="392"/>
      <c r="F124" s="392"/>
      <c r="G124" s="392"/>
      <c r="H124" s="392"/>
      <c r="I124" s="392"/>
      <c r="J124" s="392"/>
    </row>
    <row r="125" spans="1:10" ht="16.399999999999999" customHeight="1">
      <c r="A125" s="388" t="s">
        <v>4198</v>
      </c>
      <c r="B125" s="389">
        <v>25</v>
      </c>
      <c r="C125" s="390" t="s">
        <v>115</v>
      </c>
      <c r="D125" s="391">
        <v>223</v>
      </c>
      <c r="E125" s="392"/>
      <c r="F125" s="392"/>
      <c r="G125" s="392"/>
      <c r="H125" s="392"/>
      <c r="I125" s="392"/>
      <c r="J125" s="392"/>
    </row>
    <row r="126" spans="1:10" ht="16.399999999999999" customHeight="1">
      <c r="A126" s="388" t="s">
        <v>4198</v>
      </c>
      <c r="B126" s="389">
        <v>25</v>
      </c>
      <c r="C126" s="390" t="s">
        <v>116</v>
      </c>
      <c r="D126" s="391">
        <v>150</v>
      </c>
      <c r="E126" s="392"/>
      <c r="F126" s="392"/>
      <c r="G126" s="392"/>
      <c r="H126" s="392"/>
      <c r="I126" s="392"/>
      <c r="J126" s="392"/>
    </row>
    <row r="127" spans="1:10" ht="16.399999999999999" customHeight="1">
      <c r="A127" s="388" t="s">
        <v>4198</v>
      </c>
      <c r="B127" s="389">
        <v>25</v>
      </c>
      <c r="C127" s="390" t="s">
        <v>117</v>
      </c>
      <c r="D127" s="391">
        <v>28</v>
      </c>
      <c r="E127" s="392"/>
      <c r="F127" s="392"/>
      <c r="G127" s="392"/>
      <c r="H127" s="392"/>
      <c r="I127" s="392"/>
      <c r="J127" s="392"/>
    </row>
    <row r="128" spans="1:10" ht="16.399999999999999" customHeight="1">
      <c r="A128" s="388" t="s">
        <v>4198</v>
      </c>
      <c r="B128" s="389">
        <v>25</v>
      </c>
      <c r="C128" s="390" t="s">
        <v>4186</v>
      </c>
      <c r="D128" s="391">
        <v>41</v>
      </c>
      <c r="E128" s="392"/>
      <c r="F128" s="392"/>
      <c r="G128" s="392"/>
      <c r="H128" s="392"/>
      <c r="I128" s="392"/>
      <c r="J128" s="392"/>
    </row>
    <row r="129" spans="1:10" ht="16.399999999999999" customHeight="1">
      <c r="A129" s="388" t="s">
        <v>4198</v>
      </c>
      <c r="B129" s="389">
        <v>25</v>
      </c>
      <c r="C129" s="390" t="s">
        <v>118</v>
      </c>
      <c r="D129" s="391">
        <v>6</v>
      </c>
      <c r="E129" s="392"/>
      <c r="F129" s="392"/>
      <c r="G129" s="392"/>
      <c r="H129" s="392"/>
      <c r="I129" s="392"/>
      <c r="J129" s="392"/>
    </row>
    <row r="130" spans="1:10" ht="16.399999999999999" customHeight="1">
      <c r="A130" s="388" t="s">
        <v>4198</v>
      </c>
      <c r="B130" s="389">
        <v>25</v>
      </c>
      <c r="C130" s="390" t="s">
        <v>4187</v>
      </c>
      <c r="D130" s="391">
        <v>9</v>
      </c>
      <c r="E130" s="392"/>
      <c r="F130" s="392"/>
      <c r="G130" s="392"/>
      <c r="H130" s="392"/>
      <c r="I130" s="392"/>
      <c r="J130" s="392"/>
    </row>
    <row r="131" spans="1:10" ht="16.399999999999999" customHeight="1">
      <c r="A131" s="388" t="s">
        <v>4198</v>
      </c>
      <c r="B131" s="389">
        <v>25</v>
      </c>
      <c r="C131" s="390" t="s">
        <v>4188</v>
      </c>
      <c r="D131" s="391">
        <v>62</v>
      </c>
      <c r="E131" s="392"/>
      <c r="F131" s="392"/>
      <c r="G131" s="392"/>
      <c r="H131" s="392"/>
      <c r="I131" s="392"/>
      <c r="J131" s="392"/>
    </row>
    <row r="132" spans="1:10" ht="16.399999999999999" customHeight="1">
      <c r="A132" s="388" t="s">
        <v>4198</v>
      </c>
      <c r="B132" s="389">
        <v>25</v>
      </c>
      <c r="C132" s="385" t="s">
        <v>86</v>
      </c>
      <c r="D132" s="391">
        <v>591</v>
      </c>
      <c r="E132" s="392"/>
      <c r="F132" s="392"/>
      <c r="G132" s="392"/>
      <c r="H132" s="392"/>
      <c r="I132" s="392"/>
      <c r="J132" s="392"/>
    </row>
    <row r="133" spans="1:10" ht="14.9" customHeight="1">
      <c r="A133" s="388" t="s">
        <v>4199</v>
      </c>
      <c r="B133" s="389">
        <v>27</v>
      </c>
      <c r="C133" s="390"/>
      <c r="D133" s="391"/>
      <c r="E133" s="392"/>
      <c r="F133" s="392"/>
      <c r="G133" s="392"/>
      <c r="H133" s="392"/>
      <c r="I133" s="392"/>
      <c r="J133" s="392"/>
    </row>
    <row r="134" spans="1:10" ht="16.399999999999999" customHeight="1">
      <c r="A134" s="388" t="s">
        <v>4199</v>
      </c>
      <c r="B134" s="389">
        <v>27</v>
      </c>
      <c r="C134" s="390" t="s">
        <v>111</v>
      </c>
      <c r="D134" s="391">
        <v>334</v>
      </c>
      <c r="E134" s="392"/>
      <c r="F134" s="392"/>
      <c r="G134" s="392"/>
      <c r="H134" s="392"/>
      <c r="I134" s="392"/>
      <c r="J134" s="392"/>
    </row>
    <row r="135" spans="1:10" ht="16.399999999999999" customHeight="1">
      <c r="A135" s="388" t="s">
        <v>4199</v>
      </c>
      <c r="B135" s="389">
        <v>27</v>
      </c>
      <c r="C135" s="390" t="s">
        <v>4185</v>
      </c>
      <c r="D135" s="391">
        <v>1566</v>
      </c>
      <c r="E135" s="392"/>
      <c r="F135" s="392"/>
      <c r="G135" s="392"/>
      <c r="H135" s="392"/>
      <c r="I135" s="392"/>
      <c r="J135" s="392"/>
    </row>
    <row r="136" spans="1:10" ht="16.399999999999999" customHeight="1">
      <c r="A136" s="388" t="s">
        <v>4199</v>
      </c>
      <c r="B136" s="389">
        <v>27</v>
      </c>
      <c r="C136" s="390" t="s">
        <v>114</v>
      </c>
      <c r="D136" s="391">
        <v>1425</v>
      </c>
      <c r="E136" s="392"/>
      <c r="F136" s="392"/>
      <c r="G136" s="392"/>
      <c r="H136" s="392"/>
      <c r="I136" s="392"/>
      <c r="J136" s="392"/>
    </row>
    <row r="137" spans="1:10" ht="16.399999999999999" customHeight="1">
      <c r="A137" s="388" t="s">
        <v>4199</v>
      </c>
      <c r="B137" s="389">
        <v>27</v>
      </c>
      <c r="C137" s="390" t="s">
        <v>115</v>
      </c>
      <c r="D137" s="391">
        <v>7664</v>
      </c>
      <c r="E137" s="392"/>
      <c r="F137" s="392"/>
      <c r="G137" s="392"/>
      <c r="H137" s="392"/>
      <c r="I137" s="392"/>
      <c r="J137" s="392"/>
    </row>
    <row r="138" spans="1:10" ht="16.399999999999999" customHeight="1">
      <c r="A138" s="388" t="s">
        <v>4199</v>
      </c>
      <c r="B138" s="389">
        <v>27</v>
      </c>
      <c r="C138" s="390" t="s">
        <v>116</v>
      </c>
      <c r="D138" s="391">
        <v>4466</v>
      </c>
      <c r="E138" s="392"/>
      <c r="F138" s="392"/>
      <c r="G138" s="392"/>
      <c r="H138" s="392"/>
      <c r="I138" s="392"/>
      <c r="J138" s="392"/>
    </row>
    <row r="139" spans="1:10" ht="16.399999999999999" customHeight="1">
      <c r="A139" s="388" t="s">
        <v>4199</v>
      </c>
      <c r="B139" s="389">
        <v>27</v>
      </c>
      <c r="C139" s="390" t="s">
        <v>117</v>
      </c>
      <c r="D139" s="391">
        <v>696</v>
      </c>
      <c r="E139" s="392"/>
      <c r="F139" s="392"/>
      <c r="G139" s="392"/>
      <c r="H139" s="392"/>
      <c r="I139" s="392"/>
      <c r="J139" s="392"/>
    </row>
    <row r="140" spans="1:10" ht="16.399999999999999" customHeight="1">
      <c r="A140" s="388" t="s">
        <v>4199</v>
      </c>
      <c r="B140" s="389">
        <v>27</v>
      </c>
      <c r="C140" s="390" t="s">
        <v>4186</v>
      </c>
      <c r="D140" s="391">
        <v>964</v>
      </c>
      <c r="E140" s="392"/>
      <c r="F140" s="392"/>
      <c r="G140" s="392"/>
      <c r="H140" s="392"/>
      <c r="I140" s="392"/>
      <c r="J140" s="392"/>
    </row>
    <row r="141" spans="1:10" ht="16.399999999999999" customHeight="1">
      <c r="A141" s="388" t="s">
        <v>4199</v>
      </c>
      <c r="B141" s="389">
        <v>27</v>
      </c>
      <c r="C141" s="390" t="s">
        <v>118</v>
      </c>
      <c r="D141" s="391">
        <v>123</v>
      </c>
      <c r="E141" s="392"/>
      <c r="F141" s="392"/>
      <c r="G141" s="392"/>
      <c r="H141" s="392"/>
      <c r="I141" s="392"/>
      <c r="J141" s="392"/>
    </row>
    <row r="142" spans="1:10" ht="16.399999999999999" customHeight="1">
      <c r="A142" s="388" t="s">
        <v>4199</v>
      </c>
      <c r="B142" s="389">
        <v>27</v>
      </c>
      <c r="C142" s="390" t="s">
        <v>4187</v>
      </c>
      <c r="D142" s="391">
        <v>123</v>
      </c>
      <c r="E142" s="392"/>
      <c r="F142" s="392"/>
      <c r="G142" s="392"/>
      <c r="H142" s="392"/>
      <c r="I142" s="392"/>
      <c r="J142" s="392"/>
    </row>
    <row r="143" spans="1:10" ht="16.399999999999999" customHeight="1">
      <c r="A143" s="388" t="s">
        <v>4199</v>
      </c>
      <c r="B143" s="389">
        <v>27</v>
      </c>
      <c r="C143" s="390" t="s">
        <v>4188</v>
      </c>
      <c r="D143" s="391">
        <v>728</v>
      </c>
      <c r="E143" s="392"/>
      <c r="F143" s="392"/>
      <c r="G143" s="392"/>
      <c r="H143" s="392"/>
      <c r="I143" s="392"/>
      <c r="J143" s="392"/>
    </row>
    <row r="144" spans="1:10" ht="16.399999999999999" customHeight="1">
      <c r="A144" s="388" t="s">
        <v>4199</v>
      </c>
      <c r="B144" s="389">
        <v>27</v>
      </c>
      <c r="C144" s="385" t="s">
        <v>86</v>
      </c>
      <c r="D144" s="391">
        <v>18089</v>
      </c>
      <c r="E144" s="392"/>
      <c r="F144" s="392"/>
      <c r="G144" s="392"/>
      <c r="H144" s="392"/>
      <c r="I144" s="392"/>
      <c r="J144" s="392"/>
    </row>
    <row r="145" spans="1:10" ht="14.9" customHeight="1">
      <c r="A145" s="388" t="s">
        <v>4200</v>
      </c>
      <c r="B145" s="389">
        <v>41</v>
      </c>
      <c r="C145" s="390"/>
      <c r="D145" s="391"/>
      <c r="E145" s="392"/>
      <c r="F145" s="392"/>
      <c r="G145" s="392"/>
      <c r="H145" s="392"/>
      <c r="I145" s="392"/>
      <c r="J145" s="392"/>
    </row>
    <row r="146" spans="1:10" ht="16.399999999999999" customHeight="1">
      <c r="A146" s="388" t="s">
        <v>4200</v>
      </c>
      <c r="B146" s="389">
        <v>41</v>
      </c>
      <c r="C146" s="390" t="s">
        <v>111</v>
      </c>
      <c r="D146" s="391">
        <v>3</v>
      </c>
      <c r="E146" s="392"/>
      <c r="F146" s="392"/>
      <c r="G146" s="392"/>
      <c r="H146" s="392"/>
      <c r="I146" s="392"/>
      <c r="J146" s="392"/>
    </row>
    <row r="147" spans="1:10" ht="16.399999999999999" customHeight="1">
      <c r="A147" s="388" t="s">
        <v>4200</v>
      </c>
      <c r="B147" s="389">
        <v>41</v>
      </c>
      <c r="C147" s="390" t="s">
        <v>4185</v>
      </c>
      <c r="D147" s="391">
        <v>44</v>
      </c>
      <c r="E147" s="392"/>
      <c r="F147" s="392"/>
      <c r="G147" s="392"/>
      <c r="H147" s="392"/>
      <c r="I147" s="392"/>
      <c r="J147" s="392"/>
    </row>
    <row r="148" spans="1:10" ht="16.399999999999999" customHeight="1">
      <c r="A148" s="388" t="s">
        <v>4200</v>
      </c>
      <c r="B148" s="389">
        <v>41</v>
      </c>
      <c r="C148" s="390" t="s">
        <v>114</v>
      </c>
      <c r="D148" s="391">
        <v>8</v>
      </c>
      <c r="E148" s="392"/>
      <c r="F148" s="392"/>
      <c r="G148" s="392"/>
      <c r="H148" s="392"/>
      <c r="I148" s="392"/>
      <c r="J148" s="392"/>
    </row>
    <row r="149" spans="1:10" ht="16.399999999999999" customHeight="1">
      <c r="A149" s="388" t="s">
        <v>4200</v>
      </c>
      <c r="B149" s="389">
        <v>41</v>
      </c>
      <c r="C149" s="390" t="s">
        <v>115</v>
      </c>
      <c r="D149" s="391">
        <v>131</v>
      </c>
      <c r="E149" s="392"/>
      <c r="F149" s="392"/>
      <c r="G149" s="392"/>
      <c r="H149" s="392"/>
      <c r="I149" s="392"/>
      <c r="J149" s="392"/>
    </row>
    <row r="150" spans="1:10" ht="16.399999999999999" customHeight="1">
      <c r="A150" s="388" t="s">
        <v>4200</v>
      </c>
      <c r="B150" s="389">
        <v>41</v>
      </c>
      <c r="C150" s="390" t="s">
        <v>116</v>
      </c>
      <c r="D150" s="391">
        <v>106</v>
      </c>
      <c r="E150" s="392"/>
      <c r="F150" s="392"/>
      <c r="G150" s="392"/>
      <c r="H150" s="392"/>
      <c r="I150" s="392"/>
      <c r="J150" s="392"/>
    </row>
    <row r="151" spans="1:10" ht="16.399999999999999" customHeight="1">
      <c r="A151" s="388" t="s">
        <v>4200</v>
      </c>
      <c r="B151" s="389">
        <v>41</v>
      </c>
      <c r="C151" s="390" t="s">
        <v>117</v>
      </c>
      <c r="D151" s="391">
        <v>25</v>
      </c>
      <c r="E151" s="392"/>
      <c r="F151" s="392"/>
      <c r="G151" s="392"/>
      <c r="H151" s="392"/>
      <c r="I151" s="392"/>
      <c r="J151" s="392"/>
    </row>
    <row r="152" spans="1:10" ht="16.399999999999999" customHeight="1">
      <c r="A152" s="388" t="s">
        <v>4200</v>
      </c>
      <c r="B152" s="389">
        <v>41</v>
      </c>
      <c r="C152" s="390" t="s">
        <v>4186</v>
      </c>
      <c r="D152" s="391">
        <v>20</v>
      </c>
      <c r="E152" s="392"/>
      <c r="F152" s="392"/>
      <c r="G152" s="392"/>
      <c r="H152" s="392"/>
      <c r="I152" s="392"/>
      <c r="J152" s="392"/>
    </row>
    <row r="153" spans="1:10" ht="16.399999999999999" customHeight="1">
      <c r="A153" s="388" t="s">
        <v>4200</v>
      </c>
      <c r="B153" s="389">
        <v>41</v>
      </c>
      <c r="C153" s="390" t="s">
        <v>118</v>
      </c>
      <c r="D153" s="391">
        <v>0</v>
      </c>
      <c r="E153" s="392"/>
      <c r="F153" s="392"/>
      <c r="G153" s="392"/>
      <c r="H153" s="392"/>
      <c r="I153" s="392"/>
      <c r="J153" s="392"/>
    </row>
    <row r="154" spans="1:10" ht="16.399999999999999" customHeight="1">
      <c r="A154" s="388" t="s">
        <v>4200</v>
      </c>
      <c r="B154" s="389">
        <v>41</v>
      </c>
      <c r="C154" s="390" t="s">
        <v>4187</v>
      </c>
      <c r="D154" s="391">
        <v>4</v>
      </c>
      <c r="E154" s="392"/>
      <c r="F154" s="392"/>
      <c r="G154" s="392"/>
      <c r="H154" s="392"/>
      <c r="I154" s="392"/>
      <c r="J154" s="392"/>
    </row>
    <row r="155" spans="1:10" ht="16.399999999999999" customHeight="1">
      <c r="A155" s="388" t="s">
        <v>4200</v>
      </c>
      <c r="B155" s="389">
        <v>41</v>
      </c>
      <c r="C155" s="390" t="s">
        <v>4188</v>
      </c>
      <c r="D155" s="391">
        <v>37</v>
      </c>
      <c r="E155" s="392"/>
      <c r="F155" s="392"/>
      <c r="G155" s="392"/>
      <c r="H155" s="392"/>
      <c r="I155" s="392"/>
      <c r="J155" s="392"/>
    </row>
    <row r="156" spans="1:10" ht="16.399999999999999" customHeight="1">
      <c r="A156" s="388" t="s">
        <v>4200</v>
      </c>
      <c r="B156" s="389">
        <v>41</v>
      </c>
      <c r="C156" s="385" t="s">
        <v>86</v>
      </c>
      <c r="D156" s="391">
        <v>378</v>
      </c>
      <c r="E156" s="392"/>
      <c r="F156" s="392"/>
      <c r="G156" s="392"/>
      <c r="H156" s="392"/>
      <c r="I156" s="392"/>
      <c r="J156" s="392"/>
    </row>
    <row r="157" spans="1:10" ht="14.9" customHeight="1">
      <c r="A157" s="388" t="s">
        <v>4201</v>
      </c>
      <c r="B157" s="389">
        <v>44</v>
      </c>
      <c r="C157" s="390"/>
      <c r="D157" s="391"/>
      <c r="E157" s="392"/>
      <c r="F157" s="392"/>
      <c r="G157" s="392"/>
      <c r="H157" s="392"/>
      <c r="I157" s="392"/>
      <c r="J157" s="392"/>
    </row>
    <row r="158" spans="1:10" ht="16.399999999999999" customHeight="1">
      <c r="A158" s="388" t="s">
        <v>4201</v>
      </c>
      <c r="B158" s="389">
        <v>44</v>
      </c>
      <c r="C158" s="390" t="s">
        <v>111</v>
      </c>
      <c r="D158" s="391">
        <v>0</v>
      </c>
      <c r="E158" s="392"/>
      <c r="F158" s="392"/>
      <c r="G158" s="392"/>
      <c r="H158" s="392"/>
      <c r="I158" s="392"/>
      <c r="J158" s="392"/>
    </row>
    <row r="159" spans="1:10" ht="16.399999999999999" customHeight="1">
      <c r="A159" s="388" t="s">
        <v>4201</v>
      </c>
      <c r="B159" s="389">
        <v>44</v>
      </c>
      <c r="C159" s="390" t="s">
        <v>4185</v>
      </c>
      <c r="D159" s="391">
        <v>339</v>
      </c>
      <c r="E159" s="392"/>
      <c r="F159" s="392"/>
      <c r="G159" s="392"/>
      <c r="H159" s="392"/>
      <c r="I159" s="392"/>
      <c r="J159" s="392"/>
    </row>
    <row r="160" spans="1:10" ht="16.399999999999999" customHeight="1">
      <c r="A160" s="388" t="s">
        <v>4201</v>
      </c>
      <c r="B160" s="389">
        <v>44</v>
      </c>
      <c r="C160" s="390" t="s">
        <v>114</v>
      </c>
      <c r="D160" s="391">
        <v>174</v>
      </c>
      <c r="E160" s="392"/>
      <c r="F160" s="392"/>
      <c r="G160" s="392"/>
      <c r="H160" s="392"/>
      <c r="I160" s="392"/>
      <c r="J160" s="392"/>
    </row>
    <row r="161" spans="1:10" ht="16.399999999999999" customHeight="1">
      <c r="A161" s="388" t="s">
        <v>4201</v>
      </c>
      <c r="B161" s="389">
        <v>44</v>
      </c>
      <c r="C161" s="390" t="s">
        <v>115</v>
      </c>
      <c r="D161" s="391">
        <v>1507</v>
      </c>
      <c r="E161" s="392"/>
      <c r="F161" s="392"/>
      <c r="G161" s="392"/>
      <c r="H161" s="392"/>
      <c r="I161" s="392"/>
      <c r="J161" s="392"/>
    </row>
    <row r="162" spans="1:10" ht="16.399999999999999" customHeight="1">
      <c r="A162" s="388" t="s">
        <v>4201</v>
      </c>
      <c r="B162" s="389">
        <v>44</v>
      </c>
      <c r="C162" s="390" t="s">
        <v>116</v>
      </c>
      <c r="D162" s="391">
        <v>1026</v>
      </c>
      <c r="E162" s="392"/>
      <c r="F162" s="392"/>
      <c r="G162" s="392"/>
      <c r="H162" s="392"/>
      <c r="I162" s="392"/>
      <c r="J162" s="392"/>
    </row>
    <row r="163" spans="1:10" ht="16.399999999999999" customHeight="1">
      <c r="A163" s="388" t="s">
        <v>4201</v>
      </c>
      <c r="B163" s="389">
        <v>44</v>
      </c>
      <c r="C163" s="390" t="s">
        <v>117</v>
      </c>
      <c r="D163" s="391">
        <v>179</v>
      </c>
      <c r="E163" s="392"/>
      <c r="F163" s="392"/>
      <c r="G163" s="392"/>
      <c r="H163" s="392"/>
      <c r="I163" s="392"/>
      <c r="J163" s="392"/>
    </row>
    <row r="164" spans="1:10" ht="16.399999999999999" customHeight="1">
      <c r="A164" s="388" t="s">
        <v>4201</v>
      </c>
      <c r="B164" s="389">
        <v>44</v>
      </c>
      <c r="C164" s="390" t="s">
        <v>4186</v>
      </c>
      <c r="D164" s="391">
        <v>250</v>
      </c>
      <c r="E164" s="392"/>
      <c r="F164" s="392"/>
      <c r="G164" s="392"/>
      <c r="H164" s="392"/>
      <c r="I164" s="392"/>
      <c r="J164" s="392"/>
    </row>
    <row r="165" spans="1:10" ht="16.399999999999999" customHeight="1">
      <c r="A165" s="388" t="s">
        <v>4201</v>
      </c>
      <c r="B165" s="389">
        <v>44</v>
      </c>
      <c r="C165" s="390" t="s">
        <v>118</v>
      </c>
      <c r="D165" s="391">
        <v>26</v>
      </c>
      <c r="E165" s="392"/>
      <c r="F165" s="392"/>
      <c r="G165" s="392"/>
      <c r="H165" s="392"/>
      <c r="I165" s="392"/>
      <c r="J165" s="392"/>
    </row>
    <row r="166" spans="1:10" ht="16.399999999999999" customHeight="1">
      <c r="A166" s="388" t="s">
        <v>4201</v>
      </c>
      <c r="B166" s="389">
        <v>44</v>
      </c>
      <c r="C166" s="390" t="s">
        <v>4187</v>
      </c>
      <c r="D166" s="391">
        <v>21</v>
      </c>
      <c r="E166" s="392"/>
      <c r="F166" s="392"/>
      <c r="G166" s="392"/>
      <c r="H166" s="392"/>
      <c r="I166" s="392"/>
      <c r="J166" s="392"/>
    </row>
    <row r="167" spans="1:10" ht="16.399999999999999" customHeight="1">
      <c r="A167" s="388" t="s">
        <v>4201</v>
      </c>
      <c r="B167" s="389">
        <v>44</v>
      </c>
      <c r="C167" s="390" t="s">
        <v>4188</v>
      </c>
      <c r="D167" s="391">
        <v>383</v>
      </c>
      <c r="E167" s="392"/>
      <c r="F167" s="392"/>
      <c r="G167" s="392"/>
      <c r="H167" s="392"/>
      <c r="I167" s="392"/>
      <c r="J167" s="392"/>
    </row>
    <row r="168" spans="1:10" ht="16.399999999999999" customHeight="1">
      <c r="A168" s="388" t="s">
        <v>4201</v>
      </c>
      <c r="B168" s="389">
        <v>44</v>
      </c>
      <c r="C168" s="385" t="s">
        <v>86</v>
      </c>
      <c r="D168" s="391">
        <v>3905</v>
      </c>
      <c r="E168" s="392"/>
      <c r="F168" s="392"/>
      <c r="G168" s="392"/>
      <c r="H168" s="392"/>
      <c r="I168" s="392"/>
      <c r="J168" s="392"/>
    </row>
    <row r="169" spans="1:10" ht="14.9" customHeight="1">
      <c r="A169" s="388" t="s">
        <v>4202</v>
      </c>
      <c r="B169" s="389">
        <v>47</v>
      </c>
      <c r="C169" s="390"/>
      <c r="D169" s="391"/>
      <c r="E169" s="392"/>
      <c r="F169" s="392"/>
      <c r="G169" s="392"/>
      <c r="H169" s="392"/>
      <c r="I169" s="392"/>
      <c r="J169" s="392"/>
    </row>
    <row r="170" spans="1:10" ht="16.399999999999999" customHeight="1">
      <c r="A170" s="388" t="s">
        <v>4202</v>
      </c>
      <c r="B170" s="389">
        <v>47</v>
      </c>
      <c r="C170" s="390" t="s">
        <v>111</v>
      </c>
      <c r="D170" s="391">
        <v>2</v>
      </c>
      <c r="E170" s="392"/>
      <c r="F170" s="392"/>
      <c r="G170" s="392"/>
      <c r="H170" s="392"/>
      <c r="I170" s="392"/>
      <c r="J170" s="392"/>
    </row>
    <row r="171" spans="1:10" ht="16.399999999999999" customHeight="1">
      <c r="A171" s="388" t="s">
        <v>4202</v>
      </c>
      <c r="B171" s="389">
        <v>47</v>
      </c>
      <c r="C171" s="390" t="s">
        <v>4185</v>
      </c>
      <c r="D171" s="391">
        <v>436</v>
      </c>
      <c r="E171" s="392"/>
      <c r="F171" s="392"/>
      <c r="G171" s="392"/>
      <c r="H171" s="392"/>
      <c r="I171" s="392"/>
      <c r="J171" s="392"/>
    </row>
    <row r="172" spans="1:10" ht="16.399999999999999" customHeight="1">
      <c r="A172" s="388" t="s">
        <v>4202</v>
      </c>
      <c r="B172" s="389">
        <v>47</v>
      </c>
      <c r="C172" s="390" t="s">
        <v>114</v>
      </c>
      <c r="D172" s="391">
        <v>316</v>
      </c>
      <c r="E172" s="392"/>
      <c r="F172" s="392"/>
      <c r="G172" s="392"/>
      <c r="H172" s="392"/>
      <c r="I172" s="392"/>
      <c r="J172" s="392"/>
    </row>
    <row r="173" spans="1:10" ht="16.399999999999999" customHeight="1">
      <c r="A173" s="388" t="s">
        <v>4202</v>
      </c>
      <c r="B173" s="389">
        <v>47</v>
      </c>
      <c r="C173" s="390" t="s">
        <v>115</v>
      </c>
      <c r="D173" s="391">
        <v>2809</v>
      </c>
      <c r="E173" s="392"/>
      <c r="F173" s="392"/>
      <c r="G173" s="392"/>
      <c r="H173" s="392"/>
      <c r="I173" s="392"/>
      <c r="J173" s="392"/>
    </row>
    <row r="174" spans="1:10" ht="16.399999999999999" customHeight="1">
      <c r="A174" s="388" t="s">
        <v>4202</v>
      </c>
      <c r="B174" s="389">
        <v>47</v>
      </c>
      <c r="C174" s="390" t="s">
        <v>116</v>
      </c>
      <c r="D174" s="391">
        <v>1873</v>
      </c>
      <c r="E174" s="392"/>
      <c r="F174" s="392"/>
      <c r="G174" s="392"/>
      <c r="H174" s="392"/>
      <c r="I174" s="392"/>
      <c r="J174" s="392"/>
    </row>
    <row r="175" spans="1:10" ht="16.399999999999999" customHeight="1">
      <c r="A175" s="388" t="s">
        <v>4202</v>
      </c>
      <c r="B175" s="389">
        <v>47</v>
      </c>
      <c r="C175" s="390" t="s">
        <v>117</v>
      </c>
      <c r="D175" s="391">
        <v>292</v>
      </c>
      <c r="E175" s="392"/>
      <c r="F175" s="392"/>
      <c r="G175" s="392"/>
      <c r="H175" s="392"/>
      <c r="I175" s="392"/>
      <c r="J175" s="392"/>
    </row>
    <row r="176" spans="1:10" ht="16.399999999999999" customHeight="1">
      <c r="A176" s="388" t="s">
        <v>4202</v>
      </c>
      <c r="B176" s="389">
        <v>47</v>
      </c>
      <c r="C176" s="390" t="s">
        <v>4186</v>
      </c>
      <c r="D176" s="391">
        <v>381</v>
      </c>
      <c r="E176" s="392"/>
      <c r="F176" s="392"/>
      <c r="G176" s="392"/>
      <c r="H176" s="392"/>
      <c r="I176" s="392"/>
      <c r="J176" s="392"/>
    </row>
    <row r="177" spans="1:10" ht="16.399999999999999" customHeight="1">
      <c r="A177" s="388" t="s">
        <v>4202</v>
      </c>
      <c r="B177" s="389">
        <v>47</v>
      </c>
      <c r="C177" s="390" t="s">
        <v>118</v>
      </c>
      <c r="D177" s="391">
        <v>45</v>
      </c>
      <c r="E177" s="392"/>
      <c r="F177" s="392"/>
      <c r="G177" s="392"/>
      <c r="H177" s="392"/>
      <c r="I177" s="392"/>
      <c r="J177" s="392"/>
    </row>
    <row r="178" spans="1:10" ht="16.399999999999999" customHeight="1">
      <c r="A178" s="388" t="s">
        <v>4202</v>
      </c>
      <c r="B178" s="389">
        <v>47</v>
      </c>
      <c r="C178" s="390" t="s">
        <v>4187</v>
      </c>
      <c r="D178" s="391">
        <v>45</v>
      </c>
      <c r="E178" s="392"/>
      <c r="F178" s="392"/>
      <c r="G178" s="392"/>
      <c r="H178" s="392"/>
      <c r="I178" s="392"/>
      <c r="J178" s="392"/>
    </row>
    <row r="179" spans="1:10" ht="16.399999999999999" customHeight="1">
      <c r="A179" s="388" t="s">
        <v>4202</v>
      </c>
      <c r="B179" s="389">
        <v>47</v>
      </c>
      <c r="C179" s="390" t="s">
        <v>4188</v>
      </c>
      <c r="D179" s="391">
        <v>531</v>
      </c>
      <c r="E179" s="392"/>
      <c r="F179" s="392"/>
      <c r="G179" s="392"/>
      <c r="H179" s="392"/>
      <c r="I179" s="392"/>
      <c r="J179" s="392"/>
    </row>
    <row r="180" spans="1:10" ht="16.399999999999999" customHeight="1">
      <c r="A180" s="388" t="s">
        <v>4202</v>
      </c>
      <c r="B180" s="389">
        <v>47</v>
      </c>
      <c r="C180" s="385" t="s">
        <v>86</v>
      </c>
      <c r="D180" s="391">
        <v>6730</v>
      </c>
      <c r="E180" s="392"/>
      <c r="F180" s="392"/>
      <c r="G180" s="392"/>
      <c r="H180" s="392"/>
      <c r="I180" s="392"/>
      <c r="J180" s="392"/>
    </row>
    <row r="181" spans="1:10" ht="14.9" customHeight="1">
      <c r="A181" s="388" t="s">
        <v>4203</v>
      </c>
      <c r="B181" s="389">
        <v>50</v>
      </c>
      <c r="C181" s="390"/>
      <c r="D181" s="391"/>
      <c r="E181" s="392"/>
      <c r="F181" s="392"/>
      <c r="G181" s="392"/>
      <c r="H181" s="392"/>
      <c r="I181" s="392"/>
      <c r="J181" s="392"/>
    </row>
    <row r="182" spans="1:10" ht="16.399999999999999" customHeight="1">
      <c r="A182" s="388" t="s">
        <v>4203</v>
      </c>
      <c r="B182" s="389">
        <v>50</v>
      </c>
      <c r="C182" s="390" t="s">
        <v>111</v>
      </c>
      <c r="D182" s="391">
        <v>3</v>
      </c>
      <c r="E182" s="392"/>
      <c r="F182" s="392"/>
      <c r="G182" s="392"/>
      <c r="H182" s="392"/>
      <c r="I182" s="392"/>
      <c r="J182" s="392"/>
    </row>
    <row r="183" spans="1:10" ht="16.399999999999999" customHeight="1">
      <c r="A183" s="388" t="s">
        <v>4203</v>
      </c>
      <c r="B183" s="389">
        <v>50</v>
      </c>
      <c r="C183" s="390" t="s">
        <v>4185</v>
      </c>
      <c r="D183" s="391">
        <v>50</v>
      </c>
      <c r="E183" s="392"/>
      <c r="F183" s="392"/>
      <c r="G183" s="392"/>
      <c r="H183" s="392"/>
      <c r="I183" s="392"/>
      <c r="J183" s="392"/>
    </row>
    <row r="184" spans="1:10" ht="16.399999999999999" customHeight="1">
      <c r="A184" s="388" t="s">
        <v>4203</v>
      </c>
      <c r="B184" s="389">
        <v>50</v>
      </c>
      <c r="C184" s="390" t="s">
        <v>114</v>
      </c>
      <c r="D184" s="391">
        <v>11</v>
      </c>
      <c r="E184" s="392"/>
      <c r="F184" s="392"/>
      <c r="G184" s="392"/>
      <c r="H184" s="392"/>
      <c r="I184" s="392"/>
      <c r="J184" s="392"/>
    </row>
    <row r="185" spans="1:10" ht="16.399999999999999" customHeight="1">
      <c r="A185" s="388" t="s">
        <v>4203</v>
      </c>
      <c r="B185" s="389">
        <v>50</v>
      </c>
      <c r="C185" s="390" t="s">
        <v>115</v>
      </c>
      <c r="D185" s="391">
        <v>177</v>
      </c>
      <c r="E185" s="392"/>
      <c r="F185" s="392"/>
      <c r="G185" s="392"/>
      <c r="H185" s="392"/>
      <c r="I185" s="392"/>
      <c r="J185" s="392"/>
    </row>
    <row r="186" spans="1:10" ht="16.399999999999999" customHeight="1">
      <c r="A186" s="388" t="s">
        <v>4203</v>
      </c>
      <c r="B186" s="389">
        <v>50</v>
      </c>
      <c r="C186" s="390" t="s">
        <v>116</v>
      </c>
      <c r="D186" s="391">
        <v>142</v>
      </c>
      <c r="E186" s="392"/>
      <c r="F186" s="392"/>
      <c r="G186" s="392"/>
      <c r="H186" s="392"/>
      <c r="I186" s="392"/>
      <c r="J186" s="392"/>
    </row>
    <row r="187" spans="1:10" ht="16.399999999999999" customHeight="1">
      <c r="A187" s="388" t="s">
        <v>4203</v>
      </c>
      <c r="B187" s="389">
        <v>50</v>
      </c>
      <c r="C187" s="390" t="s">
        <v>117</v>
      </c>
      <c r="D187" s="391">
        <v>35</v>
      </c>
      <c r="E187" s="392"/>
      <c r="F187" s="392"/>
      <c r="G187" s="392"/>
      <c r="H187" s="392"/>
      <c r="I187" s="392"/>
      <c r="J187" s="392"/>
    </row>
    <row r="188" spans="1:10" ht="16.399999999999999" customHeight="1">
      <c r="A188" s="388" t="s">
        <v>4203</v>
      </c>
      <c r="B188" s="389">
        <v>50</v>
      </c>
      <c r="C188" s="390" t="s">
        <v>4186</v>
      </c>
      <c r="D188" s="391">
        <v>24</v>
      </c>
      <c r="E188" s="392"/>
      <c r="F188" s="392"/>
      <c r="G188" s="392"/>
      <c r="H188" s="392"/>
      <c r="I188" s="392"/>
      <c r="J188" s="392"/>
    </row>
    <row r="189" spans="1:10" ht="16.399999999999999" customHeight="1">
      <c r="A189" s="388" t="s">
        <v>4203</v>
      </c>
      <c r="B189" s="389">
        <v>50</v>
      </c>
      <c r="C189" s="390" t="s">
        <v>118</v>
      </c>
      <c r="D189" s="391">
        <v>1</v>
      </c>
      <c r="E189" s="392"/>
      <c r="F189" s="392"/>
      <c r="G189" s="392"/>
      <c r="H189" s="392"/>
      <c r="I189" s="392"/>
      <c r="J189" s="392"/>
    </row>
    <row r="190" spans="1:10" ht="16.399999999999999" customHeight="1">
      <c r="A190" s="388" t="s">
        <v>4203</v>
      </c>
      <c r="B190" s="389">
        <v>50</v>
      </c>
      <c r="C190" s="390" t="s">
        <v>4187</v>
      </c>
      <c r="D190" s="391">
        <v>6</v>
      </c>
      <c r="E190" s="392"/>
      <c r="F190" s="392"/>
      <c r="G190" s="392"/>
      <c r="H190" s="392"/>
      <c r="I190" s="392"/>
      <c r="J190" s="392"/>
    </row>
    <row r="191" spans="1:10" ht="16.399999999999999" customHeight="1">
      <c r="A191" s="388" t="s">
        <v>4203</v>
      </c>
      <c r="B191" s="389">
        <v>50</v>
      </c>
      <c r="C191" s="390" t="s">
        <v>4188</v>
      </c>
      <c r="D191" s="391">
        <v>36</v>
      </c>
      <c r="E191" s="392"/>
      <c r="F191" s="392"/>
      <c r="G191" s="392"/>
      <c r="H191" s="392"/>
      <c r="I191" s="392"/>
      <c r="J191" s="392"/>
    </row>
    <row r="192" spans="1:10" ht="16.399999999999999" customHeight="1">
      <c r="A192" s="388" t="s">
        <v>4203</v>
      </c>
      <c r="B192" s="389">
        <v>50</v>
      </c>
      <c r="C192" s="385" t="s">
        <v>86</v>
      </c>
      <c r="D192" s="391">
        <v>485</v>
      </c>
      <c r="E192" s="392"/>
      <c r="F192" s="392"/>
      <c r="G192" s="392"/>
      <c r="H192" s="392"/>
      <c r="I192" s="392"/>
      <c r="J192" s="392"/>
    </row>
    <row r="193" spans="1:10" ht="14.9" customHeight="1">
      <c r="A193" s="388" t="s">
        <v>4204</v>
      </c>
      <c r="B193" s="389">
        <v>52</v>
      </c>
      <c r="C193" s="390"/>
      <c r="D193" s="391"/>
      <c r="E193" s="392"/>
      <c r="F193" s="392"/>
      <c r="G193" s="392"/>
      <c r="H193" s="392"/>
      <c r="I193" s="392"/>
      <c r="J193" s="392"/>
    </row>
    <row r="194" spans="1:10" ht="16.399999999999999" customHeight="1">
      <c r="A194" s="388" t="s">
        <v>4204</v>
      </c>
      <c r="B194" s="389">
        <v>52</v>
      </c>
      <c r="C194" s="390" t="s">
        <v>111</v>
      </c>
      <c r="D194" s="391">
        <v>441</v>
      </c>
      <c r="E194" s="392"/>
      <c r="F194" s="392"/>
      <c r="G194" s="392"/>
      <c r="H194" s="392"/>
      <c r="I194" s="392"/>
      <c r="J194" s="392"/>
    </row>
    <row r="195" spans="1:10" ht="16.399999999999999" customHeight="1">
      <c r="A195" s="388" t="s">
        <v>4204</v>
      </c>
      <c r="B195" s="389">
        <v>52</v>
      </c>
      <c r="C195" s="390" t="s">
        <v>4185</v>
      </c>
      <c r="D195" s="391">
        <v>1238</v>
      </c>
      <c r="E195" s="392"/>
      <c r="F195" s="392"/>
      <c r="G195" s="392"/>
      <c r="H195" s="392"/>
      <c r="I195" s="392"/>
      <c r="J195" s="392"/>
    </row>
    <row r="196" spans="1:10" ht="16.399999999999999" customHeight="1">
      <c r="A196" s="388" t="s">
        <v>4204</v>
      </c>
      <c r="B196" s="389">
        <v>52</v>
      </c>
      <c r="C196" s="390" t="s">
        <v>114</v>
      </c>
      <c r="D196" s="391">
        <v>1064</v>
      </c>
      <c r="E196" s="392"/>
      <c r="F196" s="392"/>
      <c r="G196" s="392"/>
      <c r="H196" s="392"/>
      <c r="I196" s="392"/>
      <c r="J196" s="392"/>
    </row>
    <row r="197" spans="1:10" ht="16.399999999999999" customHeight="1">
      <c r="A197" s="388" t="s">
        <v>4204</v>
      </c>
      <c r="B197" s="389">
        <v>52</v>
      </c>
      <c r="C197" s="390" t="s">
        <v>115</v>
      </c>
      <c r="D197" s="391">
        <v>5985</v>
      </c>
      <c r="E197" s="392"/>
      <c r="F197" s="392"/>
      <c r="G197" s="392"/>
      <c r="H197" s="392"/>
      <c r="I197" s="392"/>
      <c r="J197" s="392"/>
    </row>
    <row r="198" spans="1:10" ht="16.399999999999999" customHeight="1">
      <c r="A198" s="388" t="s">
        <v>4204</v>
      </c>
      <c r="B198" s="389">
        <v>52</v>
      </c>
      <c r="C198" s="390" t="s">
        <v>116</v>
      </c>
      <c r="D198" s="391">
        <v>3681</v>
      </c>
      <c r="E198" s="392"/>
      <c r="F198" s="392"/>
      <c r="G198" s="392"/>
      <c r="H198" s="392"/>
      <c r="I198" s="392"/>
      <c r="J198" s="392"/>
    </row>
    <row r="199" spans="1:10" ht="16.399999999999999" customHeight="1">
      <c r="A199" s="388" t="s">
        <v>4204</v>
      </c>
      <c r="B199" s="389">
        <v>52</v>
      </c>
      <c r="C199" s="390" t="s">
        <v>117</v>
      </c>
      <c r="D199" s="391">
        <v>567</v>
      </c>
      <c r="E199" s="392"/>
      <c r="F199" s="392"/>
      <c r="G199" s="392"/>
      <c r="H199" s="392"/>
      <c r="I199" s="392"/>
      <c r="J199" s="392"/>
    </row>
    <row r="200" spans="1:10" ht="16.399999999999999" customHeight="1">
      <c r="A200" s="388" t="s">
        <v>4204</v>
      </c>
      <c r="B200" s="389">
        <v>52</v>
      </c>
      <c r="C200" s="390" t="s">
        <v>4186</v>
      </c>
      <c r="D200" s="391">
        <v>729</v>
      </c>
      <c r="E200" s="392"/>
      <c r="F200" s="392"/>
      <c r="G200" s="392"/>
      <c r="H200" s="392"/>
      <c r="I200" s="392"/>
      <c r="J200" s="392"/>
    </row>
    <row r="201" spans="1:10" ht="16.399999999999999" customHeight="1">
      <c r="A201" s="388" t="s">
        <v>4204</v>
      </c>
      <c r="B201" s="389">
        <v>52</v>
      </c>
      <c r="C201" s="390" t="s">
        <v>118</v>
      </c>
      <c r="D201" s="391">
        <v>110</v>
      </c>
      <c r="E201" s="392"/>
      <c r="F201" s="392"/>
      <c r="G201" s="392"/>
      <c r="H201" s="392"/>
      <c r="I201" s="392"/>
      <c r="J201" s="392"/>
    </row>
    <row r="202" spans="1:10" ht="16.399999999999999" customHeight="1">
      <c r="A202" s="388" t="s">
        <v>4204</v>
      </c>
      <c r="B202" s="389">
        <v>52</v>
      </c>
      <c r="C202" s="390" t="s">
        <v>4187</v>
      </c>
      <c r="D202" s="391">
        <v>115</v>
      </c>
      <c r="E202" s="392"/>
      <c r="F202" s="392"/>
      <c r="G202" s="392"/>
      <c r="H202" s="392"/>
      <c r="I202" s="392"/>
      <c r="J202" s="392"/>
    </row>
    <row r="203" spans="1:10" ht="16.399999999999999" customHeight="1">
      <c r="A203" s="388" t="s">
        <v>4204</v>
      </c>
      <c r="B203" s="389">
        <v>52</v>
      </c>
      <c r="C203" s="390" t="s">
        <v>4188</v>
      </c>
      <c r="D203" s="391">
        <v>748</v>
      </c>
      <c r="E203" s="392"/>
      <c r="F203" s="392"/>
      <c r="G203" s="392"/>
      <c r="H203" s="392"/>
      <c r="I203" s="392"/>
      <c r="J203" s="392"/>
    </row>
    <row r="204" spans="1:10" ht="16.399999999999999" customHeight="1">
      <c r="A204" s="388" t="s">
        <v>4204</v>
      </c>
      <c r="B204" s="389">
        <v>52</v>
      </c>
      <c r="C204" s="385" t="s">
        <v>86</v>
      </c>
      <c r="D204" s="391">
        <v>14678</v>
      </c>
      <c r="E204" s="392"/>
      <c r="F204" s="392"/>
      <c r="G204" s="392"/>
      <c r="H204" s="392"/>
      <c r="I204" s="392"/>
      <c r="J204" s="392"/>
    </row>
    <row r="205" spans="1:10" ht="14.9" customHeight="1">
      <c r="A205" s="388" t="s">
        <v>4205</v>
      </c>
      <c r="B205" s="389">
        <v>54</v>
      </c>
      <c r="C205" s="390"/>
      <c r="D205" s="391"/>
      <c r="E205" s="392"/>
      <c r="F205" s="392"/>
      <c r="G205" s="392"/>
      <c r="H205" s="392"/>
      <c r="I205" s="392"/>
      <c r="J205" s="392"/>
    </row>
    <row r="206" spans="1:10" ht="16.399999999999999" customHeight="1">
      <c r="A206" s="388" t="s">
        <v>4205</v>
      </c>
      <c r="B206" s="389">
        <v>54</v>
      </c>
      <c r="C206" s="390" t="s">
        <v>111</v>
      </c>
      <c r="D206" s="391">
        <v>0</v>
      </c>
      <c r="E206" s="392"/>
      <c r="F206" s="392"/>
      <c r="G206" s="392"/>
      <c r="H206" s="392"/>
      <c r="I206" s="392"/>
      <c r="J206" s="392"/>
    </row>
    <row r="207" spans="1:10" ht="16.399999999999999" customHeight="1">
      <c r="A207" s="388" t="s">
        <v>4205</v>
      </c>
      <c r="B207" s="389">
        <v>54</v>
      </c>
      <c r="C207" s="390" t="s">
        <v>4185</v>
      </c>
      <c r="D207" s="391">
        <v>45</v>
      </c>
      <c r="E207" s="392"/>
      <c r="F207" s="392"/>
      <c r="G207" s="392"/>
      <c r="H207" s="392"/>
      <c r="I207" s="392"/>
      <c r="J207" s="392"/>
    </row>
    <row r="208" spans="1:10" ht="16.399999999999999" customHeight="1">
      <c r="A208" s="388" t="s">
        <v>4205</v>
      </c>
      <c r="B208" s="389">
        <v>54</v>
      </c>
      <c r="C208" s="390" t="s">
        <v>114</v>
      </c>
      <c r="D208" s="391">
        <v>15</v>
      </c>
      <c r="E208" s="392"/>
      <c r="F208" s="392"/>
      <c r="G208" s="392"/>
      <c r="H208" s="392"/>
      <c r="I208" s="392"/>
      <c r="J208" s="392"/>
    </row>
    <row r="209" spans="1:10" ht="16.399999999999999" customHeight="1">
      <c r="A209" s="388" t="s">
        <v>4205</v>
      </c>
      <c r="B209" s="389">
        <v>54</v>
      </c>
      <c r="C209" s="390" t="s">
        <v>115</v>
      </c>
      <c r="D209" s="391">
        <v>129</v>
      </c>
      <c r="E209" s="392"/>
      <c r="F209" s="392"/>
      <c r="G209" s="392"/>
      <c r="H209" s="392"/>
      <c r="I209" s="392"/>
      <c r="J209" s="392"/>
    </row>
    <row r="210" spans="1:10" ht="16.399999999999999" customHeight="1">
      <c r="A210" s="388" t="s">
        <v>4205</v>
      </c>
      <c r="B210" s="389">
        <v>54</v>
      </c>
      <c r="C210" s="390" t="s">
        <v>116</v>
      </c>
      <c r="D210" s="391">
        <v>96</v>
      </c>
      <c r="E210" s="392"/>
      <c r="F210" s="392"/>
      <c r="G210" s="392"/>
      <c r="H210" s="392"/>
      <c r="I210" s="392"/>
      <c r="J210" s="392"/>
    </row>
    <row r="211" spans="1:10" ht="16.399999999999999" customHeight="1">
      <c r="A211" s="388" t="s">
        <v>4205</v>
      </c>
      <c r="B211" s="389">
        <v>54</v>
      </c>
      <c r="C211" s="390" t="s">
        <v>117</v>
      </c>
      <c r="D211" s="391">
        <v>23</v>
      </c>
      <c r="E211" s="392"/>
      <c r="F211" s="392"/>
      <c r="G211" s="392"/>
      <c r="H211" s="392"/>
      <c r="I211" s="392"/>
      <c r="J211" s="392"/>
    </row>
    <row r="212" spans="1:10" ht="16.399999999999999" customHeight="1">
      <c r="A212" s="388" t="s">
        <v>4205</v>
      </c>
      <c r="B212" s="389">
        <v>54</v>
      </c>
      <c r="C212" s="390" t="s">
        <v>4186</v>
      </c>
      <c r="D212" s="391">
        <v>27</v>
      </c>
      <c r="E212" s="392"/>
      <c r="F212" s="392"/>
      <c r="G212" s="392"/>
      <c r="H212" s="392"/>
      <c r="I212" s="392"/>
      <c r="J212" s="392"/>
    </row>
    <row r="213" spans="1:10" ht="16.399999999999999" customHeight="1">
      <c r="A213" s="388" t="s">
        <v>4205</v>
      </c>
      <c r="B213" s="389">
        <v>54</v>
      </c>
      <c r="C213" s="390" t="s">
        <v>118</v>
      </c>
      <c r="D213" s="391">
        <v>3</v>
      </c>
      <c r="E213" s="392"/>
      <c r="F213" s="392"/>
      <c r="G213" s="392"/>
      <c r="H213" s="392"/>
      <c r="I213" s="392"/>
      <c r="J213" s="392"/>
    </row>
    <row r="214" spans="1:10" ht="16.399999999999999" customHeight="1">
      <c r="A214" s="388" t="s">
        <v>4205</v>
      </c>
      <c r="B214" s="389">
        <v>54</v>
      </c>
      <c r="C214" s="390" t="s">
        <v>4187</v>
      </c>
      <c r="D214" s="391">
        <v>6</v>
      </c>
      <c r="E214" s="392"/>
      <c r="F214" s="392"/>
      <c r="G214" s="392"/>
      <c r="H214" s="392"/>
      <c r="I214" s="392"/>
      <c r="J214" s="392"/>
    </row>
    <row r="215" spans="1:10" ht="16.399999999999999" customHeight="1">
      <c r="A215" s="388" t="s">
        <v>4205</v>
      </c>
      <c r="B215" s="389">
        <v>54</v>
      </c>
      <c r="C215" s="390" t="s">
        <v>4188</v>
      </c>
      <c r="D215" s="391">
        <v>32</v>
      </c>
      <c r="E215" s="392"/>
      <c r="F215" s="392"/>
      <c r="G215" s="392"/>
      <c r="H215" s="392"/>
      <c r="I215" s="392"/>
      <c r="J215" s="392"/>
    </row>
    <row r="216" spans="1:10" ht="16.399999999999999" customHeight="1">
      <c r="A216" s="388" t="s">
        <v>4205</v>
      </c>
      <c r="B216" s="389">
        <v>54</v>
      </c>
      <c r="C216" s="385" t="s">
        <v>86</v>
      </c>
      <c r="D216" s="391">
        <v>376</v>
      </c>
      <c r="E216" s="392"/>
      <c r="F216" s="392"/>
      <c r="G216" s="392"/>
      <c r="H216" s="392"/>
      <c r="I216" s="392"/>
      <c r="J216" s="392"/>
    </row>
    <row r="217" spans="1:10" ht="14.9" customHeight="1">
      <c r="A217" s="388" t="s">
        <v>4206</v>
      </c>
      <c r="B217" s="389">
        <v>63</v>
      </c>
      <c r="C217" s="390"/>
      <c r="D217" s="391"/>
      <c r="E217" s="392"/>
      <c r="F217" s="392"/>
      <c r="G217" s="392"/>
      <c r="H217" s="392"/>
      <c r="I217" s="392"/>
      <c r="J217" s="392"/>
    </row>
    <row r="218" spans="1:10" ht="16.399999999999999" customHeight="1">
      <c r="A218" s="388" t="s">
        <v>4206</v>
      </c>
      <c r="B218" s="389">
        <v>63</v>
      </c>
      <c r="C218" s="390" t="s">
        <v>111</v>
      </c>
      <c r="D218" s="391">
        <v>0</v>
      </c>
      <c r="E218" s="392"/>
      <c r="F218" s="392"/>
      <c r="G218" s="392"/>
      <c r="H218" s="392"/>
      <c r="I218" s="392"/>
      <c r="J218" s="392"/>
    </row>
    <row r="219" spans="1:10" ht="16.399999999999999" customHeight="1">
      <c r="A219" s="388" t="s">
        <v>4206</v>
      </c>
      <c r="B219" s="389">
        <v>63</v>
      </c>
      <c r="C219" s="390" t="s">
        <v>4185</v>
      </c>
      <c r="D219" s="391">
        <v>37</v>
      </c>
      <c r="E219" s="392"/>
      <c r="F219" s="392"/>
      <c r="G219" s="392"/>
      <c r="H219" s="392"/>
      <c r="I219" s="392"/>
      <c r="J219" s="392"/>
    </row>
    <row r="220" spans="1:10" ht="16.399999999999999" customHeight="1">
      <c r="A220" s="388" t="s">
        <v>4206</v>
      </c>
      <c r="B220" s="389">
        <v>63</v>
      </c>
      <c r="C220" s="390" t="s">
        <v>114</v>
      </c>
      <c r="D220" s="391">
        <v>15</v>
      </c>
      <c r="E220" s="392"/>
      <c r="F220" s="392"/>
      <c r="G220" s="392"/>
      <c r="H220" s="392"/>
      <c r="I220" s="392"/>
      <c r="J220" s="392"/>
    </row>
    <row r="221" spans="1:10" ht="16.399999999999999" customHeight="1">
      <c r="A221" s="388" t="s">
        <v>4206</v>
      </c>
      <c r="B221" s="389">
        <v>63</v>
      </c>
      <c r="C221" s="390" t="s">
        <v>115</v>
      </c>
      <c r="D221" s="391">
        <v>234</v>
      </c>
      <c r="E221" s="392"/>
      <c r="F221" s="392"/>
      <c r="G221" s="392"/>
      <c r="H221" s="392"/>
      <c r="I221" s="392"/>
      <c r="J221" s="392"/>
    </row>
    <row r="222" spans="1:10" ht="16.399999999999999" customHeight="1">
      <c r="A222" s="388" t="s">
        <v>4206</v>
      </c>
      <c r="B222" s="389">
        <v>63</v>
      </c>
      <c r="C222" s="390" t="s">
        <v>116</v>
      </c>
      <c r="D222" s="391">
        <v>112</v>
      </c>
      <c r="E222" s="392"/>
      <c r="F222" s="392"/>
      <c r="G222" s="392"/>
      <c r="H222" s="392"/>
      <c r="I222" s="392"/>
      <c r="J222" s="392"/>
    </row>
    <row r="223" spans="1:10" ht="16.399999999999999" customHeight="1">
      <c r="A223" s="388" t="s">
        <v>4206</v>
      </c>
      <c r="B223" s="389">
        <v>63</v>
      </c>
      <c r="C223" s="390" t="s">
        <v>117</v>
      </c>
      <c r="D223" s="391">
        <v>16</v>
      </c>
      <c r="E223" s="392"/>
      <c r="F223" s="392"/>
      <c r="G223" s="392"/>
      <c r="H223" s="392"/>
      <c r="I223" s="392"/>
      <c r="J223" s="392"/>
    </row>
    <row r="224" spans="1:10" ht="16.399999999999999" customHeight="1">
      <c r="A224" s="388" t="s">
        <v>4206</v>
      </c>
      <c r="B224" s="389">
        <v>63</v>
      </c>
      <c r="C224" s="390" t="s">
        <v>4186</v>
      </c>
      <c r="D224" s="391">
        <v>27</v>
      </c>
      <c r="E224" s="392"/>
      <c r="F224" s="392"/>
      <c r="G224" s="392"/>
      <c r="H224" s="392"/>
      <c r="I224" s="392"/>
      <c r="J224" s="392"/>
    </row>
    <row r="225" spans="1:10" ht="16.399999999999999" customHeight="1">
      <c r="A225" s="388" t="s">
        <v>4206</v>
      </c>
      <c r="B225" s="389">
        <v>63</v>
      </c>
      <c r="C225" s="390" t="s">
        <v>118</v>
      </c>
      <c r="D225" s="391">
        <v>1</v>
      </c>
      <c r="E225" s="392"/>
      <c r="F225" s="392"/>
      <c r="G225" s="392"/>
      <c r="H225" s="392"/>
      <c r="I225" s="392"/>
      <c r="J225" s="392"/>
    </row>
    <row r="226" spans="1:10" ht="16.399999999999999" customHeight="1">
      <c r="A226" s="388" t="s">
        <v>4206</v>
      </c>
      <c r="B226" s="389">
        <v>63</v>
      </c>
      <c r="C226" s="390" t="s">
        <v>4187</v>
      </c>
      <c r="D226" s="391">
        <v>1</v>
      </c>
      <c r="E226" s="392"/>
      <c r="F226" s="392"/>
      <c r="G226" s="392"/>
      <c r="H226" s="392"/>
      <c r="I226" s="392"/>
      <c r="J226" s="392"/>
    </row>
    <row r="227" spans="1:10" ht="16.399999999999999" customHeight="1">
      <c r="A227" s="388" t="s">
        <v>4206</v>
      </c>
      <c r="B227" s="389">
        <v>63</v>
      </c>
      <c r="C227" s="390" t="s">
        <v>4188</v>
      </c>
      <c r="D227" s="391">
        <v>49</v>
      </c>
      <c r="E227" s="392"/>
      <c r="F227" s="392"/>
      <c r="G227" s="392"/>
      <c r="H227" s="392"/>
      <c r="I227" s="392"/>
      <c r="J227" s="392"/>
    </row>
    <row r="228" spans="1:10" ht="16.399999999999999" customHeight="1">
      <c r="A228" s="388" t="s">
        <v>4206</v>
      </c>
      <c r="B228" s="389">
        <v>63</v>
      </c>
      <c r="C228" s="385" t="s">
        <v>86</v>
      </c>
      <c r="D228" s="391">
        <v>492</v>
      </c>
      <c r="E228" s="392"/>
      <c r="F228" s="392"/>
      <c r="G228" s="392"/>
      <c r="H228" s="392"/>
      <c r="I228" s="392"/>
      <c r="J228" s="392"/>
    </row>
    <row r="229" spans="1:10" ht="14.9" customHeight="1">
      <c r="A229" s="388" t="s">
        <v>4207</v>
      </c>
      <c r="B229" s="389">
        <v>66</v>
      </c>
      <c r="C229" s="390"/>
      <c r="D229" s="391"/>
      <c r="E229" s="392"/>
      <c r="F229" s="392"/>
      <c r="G229" s="392"/>
      <c r="H229" s="392"/>
      <c r="I229" s="392"/>
      <c r="J229" s="392"/>
    </row>
    <row r="230" spans="1:10" ht="16.399999999999999" customHeight="1">
      <c r="A230" s="388" t="s">
        <v>4207</v>
      </c>
      <c r="B230" s="389">
        <v>66</v>
      </c>
      <c r="C230" s="390" t="s">
        <v>111</v>
      </c>
      <c r="D230" s="391">
        <v>0</v>
      </c>
      <c r="E230" s="392"/>
      <c r="F230" s="392"/>
      <c r="G230" s="392"/>
      <c r="H230" s="392"/>
      <c r="I230" s="392"/>
      <c r="J230" s="392"/>
    </row>
    <row r="231" spans="1:10" ht="16.399999999999999" customHeight="1">
      <c r="A231" s="388" t="s">
        <v>4207</v>
      </c>
      <c r="B231" s="389">
        <v>66</v>
      </c>
      <c r="C231" s="390" t="s">
        <v>4185</v>
      </c>
      <c r="D231" s="391">
        <v>84</v>
      </c>
      <c r="E231" s="392"/>
      <c r="F231" s="392"/>
      <c r="G231" s="392"/>
      <c r="H231" s="392"/>
      <c r="I231" s="392"/>
      <c r="J231" s="392"/>
    </row>
    <row r="232" spans="1:10" ht="16.399999999999999" customHeight="1">
      <c r="A232" s="388" t="s">
        <v>4207</v>
      </c>
      <c r="B232" s="389">
        <v>66</v>
      </c>
      <c r="C232" s="390" t="s">
        <v>114</v>
      </c>
      <c r="D232" s="391">
        <v>37</v>
      </c>
      <c r="E232" s="392"/>
      <c r="F232" s="392"/>
      <c r="G232" s="392"/>
      <c r="H232" s="392"/>
      <c r="I232" s="392"/>
      <c r="J232" s="392"/>
    </row>
    <row r="233" spans="1:10" ht="16.399999999999999" customHeight="1">
      <c r="A233" s="388" t="s">
        <v>4207</v>
      </c>
      <c r="B233" s="389">
        <v>66</v>
      </c>
      <c r="C233" s="390" t="s">
        <v>115</v>
      </c>
      <c r="D233" s="391">
        <v>359</v>
      </c>
      <c r="E233" s="392"/>
      <c r="F233" s="392"/>
      <c r="G233" s="392"/>
      <c r="H233" s="392"/>
      <c r="I233" s="392"/>
      <c r="J233" s="392"/>
    </row>
    <row r="234" spans="1:10" ht="16.399999999999999" customHeight="1">
      <c r="A234" s="388" t="s">
        <v>4207</v>
      </c>
      <c r="B234" s="389">
        <v>66</v>
      </c>
      <c r="C234" s="390" t="s">
        <v>116</v>
      </c>
      <c r="D234" s="391">
        <v>302</v>
      </c>
      <c r="E234" s="392"/>
      <c r="F234" s="392"/>
      <c r="G234" s="392"/>
      <c r="H234" s="392"/>
      <c r="I234" s="392"/>
      <c r="J234" s="392"/>
    </row>
    <row r="235" spans="1:10" ht="16.399999999999999" customHeight="1">
      <c r="A235" s="388" t="s">
        <v>4207</v>
      </c>
      <c r="B235" s="389">
        <v>66</v>
      </c>
      <c r="C235" s="390" t="s">
        <v>117</v>
      </c>
      <c r="D235" s="391">
        <v>49</v>
      </c>
      <c r="E235" s="392"/>
      <c r="F235" s="392"/>
      <c r="G235" s="392"/>
      <c r="H235" s="392"/>
      <c r="I235" s="392"/>
      <c r="J235" s="392"/>
    </row>
    <row r="236" spans="1:10" ht="16.399999999999999" customHeight="1">
      <c r="A236" s="388" t="s">
        <v>4207</v>
      </c>
      <c r="B236" s="389">
        <v>66</v>
      </c>
      <c r="C236" s="390" t="s">
        <v>4186</v>
      </c>
      <c r="D236" s="391">
        <v>92</v>
      </c>
      <c r="E236" s="392"/>
      <c r="F236" s="392"/>
      <c r="G236" s="392"/>
      <c r="H236" s="392"/>
      <c r="I236" s="392"/>
      <c r="J236" s="392"/>
    </row>
    <row r="237" spans="1:10" ht="16.399999999999999" customHeight="1">
      <c r="A237" s="388" t="s">
        <v>4207</v>
      </c>
      <c r="B237" s="389">
        <v>66</v>
      </c>
      <c r="C237" s="390" t="s">
        <v>118</v>
      </c>
      <c r="D237" s="391">
        <v>4</v>
      </c>
      <c r="E237" s="392"/>
      <c r="F237" s="392"/>
      <c r="G237" s="392"/>
      <c r="H237" s="392"/>
      <c r="I237" s="392"/>
      <c r="J237" s="392"/>
    </row>
    <row r="238" spans="1:10" ht="16.399999999999999" customHeight="1">
      <c r="A238" s="388" t="s">
        <v>4207</v>
      </c>
      <c r="B238" s="389">
        <v>66</v>
      </c>
      <c r="C238" s="390" t="s">
        <v>4187</v>
      </c>
      <c r="D238" s="391">
        <v>10</v>
      </c>
      <c r="E238" s="392"/>
      <c r="F238" s="392"/>
      <c r="G238" s="392"/>
      <c r="H238" s="392"/>
      <c r="I238" s="392"/>
      <c r="J238" s="392"/>
    </row>
    <row r="239" spans="1:10" ht="16.399999999999999" customHeight="1">
      <c r="A239" s="388" t="s">
        <v>4207</v>
      </c>
      <c r="B239" s="389">
        <v>66</v>
      </c>
      <c r="C239" s="390" t="s">
        <v>4188</v>
      </c>
      <c r="D239" s="391">
        <v>99</v>
      </c>
      <c r="E239" s="392"/>
      <c r="F239" s="392"/>
      <c r="G239" s="392"/>
      <c r="H239" s="392"/>
      <c r="I239" s="392"/>
      <c r="J239" s="392"/>
    </row>
    <row r="240" spans="1:10" ht="16.399999999999999" customHeight="1">
      <c r="A240" s="388" t="s">
        <v>4207</v>
      </c>
      <c r="B240" s="389">
        <v>66</v>
      </c>
      <c r="C240" s="385" t="s">
        <v>86</v>
      </c>
      <c r="D240" s="391">
        <v>1036</v>
      </c>
      <c r="E240" s="392"/>
      <c r="F240" s="392"/>
      <c r="G240" s="392"/>
      <c r="H240" s="392"/>
      <c r="I240" s="392"/>
      <c r="J240" s="392"/>
    </row>
    <row r="241" spans="1:10" ht="14.9" customHeight="1">
      <c r="A241" s="388" t="s">
        <v>4208</v>
      </c>
      <c r="B241" s="389">
        <v>68</v>
      </c>
      <c r="C241" s="390"/>
      <c r="D241" s="391"/>
      <c r="E241" s="392"/>
      <c r="F241" s="392"/>
      <c r="G241" s="392"/>
      <c r="H241" s="392"/>
      <c r="I241" s="392"/>
      <c r="J241" s="392"/>
    </row>
    <row r="242" spans="1:10" ht="16.399999999999999" customHeight="1">
      <c r="A242" s="388" t="s">
        <v>4208</v>
      </c>
      <c r="B242" s="389">
        <v>68</v>
      </c>
      <c r="C242" s="390" t="s">
        <v>111</v>
      </c>
      <c r="D242" s="391">
        <v>2</v>
      </c>
      <c r="E242" s="392"/>
      <c r="F242" s="392"/>
      <c r="G242" s="392"/>
      <c r="H242" s="392"/>
      <c r="I242" s="392"/>
      <c r="J242" s="392"/>
    </row>
    <row r="243" spans="1:10" ht="16.399999999999999" customHeight="1">
      <c r="A243" s="388" t="s">
        <v>4208</v>
      </c>
      <c r="B243" s="389">
        <v>68</v>
      </c>
      <c r="C243" s="390" t="s">
        <v>4185</v>
      </c>
      <c r="D243" s="391">
        <v>89</v>
      </c>
      <c r="E243" s="392"/>
      <c r="F243" s="392"/>
      <c r="G243" s="392"/>
      <c r="H243" s="392"/>
      <c r="I243" s="392"/>
      <c r="J243" s="392"/>
    </row>
    <row r="244" spans="1:10" ht="16.399999999999999" customHeight="1">
      <c r="A244" s="388" t="s">
        <v>4208</v>
      </c>
      <c r="B244" s="389">
        <v>68</v>
      </c>
      <c r="C244" s="390" t="s">
        <v>114</v>
      </c>
      <c r="D244" s="391">
        <v>47</v>
      </c>
      <c r="E244" s="392"/>
      <c r="F244" s="392"/>
      <c r="G244" s="392"/>
      <c r="H244" s="392"/>
      <c r="I244" s="392"/>
      <c r="J244" s="392"/>
    </row>
    <row r="245" spans="1:10" ht="16.399999999999999" customHeight="1">
      <c r="A245" s="388" t="s">
        <v>4208</v>
      </c>
      <c r="B245" s="389">
        <v>68</v>
      </c>
      <c r="C245" s="390" t="s">
        <v>115</v>
      </c>
      <c r="D245" s="391">
        <v>384</v>
      </c>
      <c r="E245" s="392"/>
      <c r="F245" s="392"/>
      <c r="G245" s="392"/>
      <c r="H245" s="392"/>
      <c r="I245" s="392"/>
      <c r="J245" s="392"/>
    </row>
    <row r="246" spans="1:10" ht="16.399999999999999" customHeight="1">
      <c r="A246" s="388" t="s">
        <v>4208</v>
      </c>
      <c r="B246" s="389">
        <v>68</v>
      </c>
      <c r="C246" s="390" t="s">
        <v>116</v>
      </c>
      <c r="D246" s="391">
        <v>432</v>
      </c>
      <c r="E246" s="392"/>
      <c r="F246" s="392"/>
      <c r="G246" s="392"/>
      <c r="H246" s="392"/>
      <c r="I246" s="392"/>
      <c r="J246" s="392"/>
    </row>
    <row r="247" spans="1:10" ht="16.399999999999999" customHeight="1">
      <c r="A247" s="388" t="s">
        <v>4208</v>
      </c>
      <c r="B247" s="389">
        <v>68</v>
      </c>
      <c r="C247" s="390" t="s">
        <v>117</v>
      </c>
      <c r="D247" s="391">
        <v>60</v>
      </c>
      <c r="E247" s="392"/>
      <c r="F247" s="392"/>
      <c r="G247" s="392"/>
      <c r="H247" s="392"/>
      <c r="I247" s="392"/>
      <c r="J247" s="392"/>
    </row>
    <row r="248" spans="1:10" ht="16.399999999999999" customHeight="1">
      <c r="A248" s="388" t="s">
        <v>4208</v>
      </c>
      <c r="B248" s="389">
        <v>68</v>
      </c>
      <c r="C248" s="390" t="s">
        <v>4186</v>
      </c>
      <c r="D248" s="391">
        <v>109</v>
      </c>
      <c r="E248" s="392"/>
      <c r="F248" s="392"/>
      <c r="G248" s="392"/>
      <c r="H248" s="392"/>
      <c r="I248" s="392"/>
      <c r="J248" s="392"/>
    </row>
    <row r="249" spans="1:10" ht="16.399999999999999" customHeight="1">
      <c r="A249" s="388" t="s">
        <v>4208</v>
      </c>
      <c r="B249" s="389">
        <v>68</v>
      </c>
      <c r="C249" s="390" t="s">
        <v>118</v>
      </c>
      <c r="D249" s="391">
        <v>10</v>
      </c>
      <c r="E249" s="392"/>
      <c r="F249" s="392"/>
      <c r="G249" s="392"/>
      <c r="H249" s="392"/>
      <c r="I249" s="392"/>
      <c r="J249" s="392"/>
    </row>
    <row r="250" spans="1:10" ht="16.399999999999999" customHeight="1">
      <c r="A250" s="388" t="s">
        <v>4208</v>
      </c>
      <c r="B250" s="389">
        <v>68</v>
      </c>
      <c r="C250" s="390" t="s">
        <v>4187</v>
      </c>
      <c r="D250" s="391">
        <v>8</v>
      </c>
      <c r="E250" s="392"/>
      <c r="F250" s="392"/>
      <c r="G250" s="392"/>
      <c r="H250" s="392"/>
      <c r="I250" s="392"/>
      <c r="J250" s="392"/>
    </row>
    <row r="251" spans="1:10" ht="16.399999999999999" customHeight="1">
      <c r="A251" s="388" t="s">
        <v>4208</v>
      </c>
      <c r="B251" s="389">
        <v>68</v>
      </c>
      <c r="C251" s="390" t="s">
        <v>4188</v>
      </c>
      <c r="D251" s="391">
        <v>151</v>
      </c>
      <c r="E251" s="392"/>
      <c r="F251" s="392"/>
      <c r="G251" s="392"/>
      <c r="H251" s="392"/>
      <c r="I251" s="392"/>
      <c r="J251" s="392"/>
    </row>
    <row r="252" spans="1:10" ht="16.399999999999999" customHeight="1">
      <c r="A252" s="388" t="s">
        <v>4208</v>
      </c>
      <c r="B252" s="389">
        <v>68</v>
      </c>
      <c r="C252" s="385" t="s">
        <v>86</v>
      </c>
      <c r="D252" s="391">
        <v>1292</v>
      </c>
      <c r="E252" s="392"/>
      <c r="F252" s="392"/>
      <c r="G252" s="392"/>
      <c r="H252" s="392"/>
      <c r="I252" s="392"/>
      <c r="J252" s="392"/>
    </row>
    <row r="253" spans="1:10" ht="14.9" customHeight="1">
      <c r="A253" s="388" t="s">
        <v>4209</v>
      </c>
      <c r="B253" s="389">
        <v>70</v>
      </c>
      <c r="C253" s="390"/>
      <c r="D253" s="391"/>
      <c r="E253" s="392"/>
      <c r="F253" s="392"/>
      <c r="G253" s="392"/>
      <c r="H253" s="392"/>
      <c r="I253" s="392"/>
      <c r="J253" s="392"/>
    </row>
    <row r="254" spans="1:10" ht="16.399999999999999" customHeight="1">
      <c r="A254" s="388" t="s">
        <v>4209</v>
      </c>
      <c r="B254" s="389">
        <v>70</v>
      </c>
      <c r="C254" s="390" t="s">
        <v>111</v>
      </c>
      <c r="D254" s="391">
        <v>4</v>
      </c>
      <c r="E254" s="392"/>
      <c r="F254" s="392"/>
      <c r="G254" s="392"/>
      <c r="H254" s="392"/>
      <c r="I254" s="392"/>
      <c r="J254" s="392"/>
    </row>
    <row r="255" spans="1:10" ht="16.399999999999999" customHeight="1">
      <c r="A255" s="388" t="s">
        <v>4209</v>
      </c>
      <c r="B255" s="389">
        <v>70</v>
      </c>
      <c r="C255" s="390" t="s">
        <v>4185</v>
      </c>
      <c r="D255" s="391">
        <v>438</v>
      </c>
      <c r="E255" s="392"/>
      <c r="F255" s="392"/>
      <c r="G255" s="392"/>
      <c r="H255" s="392"/>
      <c r="I255" s="392"/>
      <c r="J255" s="392"/>
    </row>
    <row r="256" spans="1:10" ht="16.399999999999999" customHeight="1">
      <c r="A256" s="388" t="s">
        <v>4209</v>
      </c>
      <c r="B256" s="389">
        <v>70</v>
      </c>
      <c r="C256" s="390" t="s">
        <v>114</v>
      </c>
      <c r="D256" s="391">
        <v>327</v>
      </c>
      <c r="E256" s="392"/>
      <c r="F256" s="392"/>
      <c r="G256" s="392"/>
      <c r="H256" s="392"/>
      <c r="I256" s="392"/>
      <c r="J256" s="392"/>
    </row>
    <row r="257" spans="1:10" ht="16.399999999999999" customHeight="1">
      <c r="A257" s="388" t="s">
        <v>4209</v>
      </c>
      <c r="B257" s="389">
        <v>70</v>
      </c>
      <c r="C257" s="390" t="s">
        <v>115</v>
      </c>
      <c r="D257" s="391">
        <v>2656</v>
      </c>
      <c r="E257" s="392"/>
      <c r="F257" s="392"/>
      <c r="G257" s="392"/>
      <c r="H257" s="392"/>
      <c r="I257" s="392"/>
      <c r="J257" s="392"/>
    </row>
    <row r="258" spans="1:10" ht="16.399999999999999" customHeight="1">
      <c r="A258" s="388" t="s">
        <v>4209</v>
      </c>
      <c r="B258" s="389">
        <v>70</v>
      </c>
      <c r="C258" s="390" t="s">
        <v>116</v>
      </c>
      <c r="D258" s="391">
        <v>1675</v>
      </c>
      <c r="E258" s="392"/>
      <c r="F258" s="392"/>
      <c r="G258" s="392"/>
      <c r="H258" s="392"/>
      <c r="I258" s="392"/>
      <c r="J258" s="392"/>
    </row>
    <row r="259" spans="1:10" ht="16.399999999999999" customHeight="1">
      <c r="A259" s="388" t="s">
        <v>4209</v>
      </c>
      <c r="B259" s="389">
        <v>70</v>
      </c>
      <c r="C259" s="390" t="s">
        <v>117</v>
      </c>
      <c r="D259" s="391">
        <v>219</v>
      </c>
      <c r="E259" s="392"/>
      <c r="F259" s="392"/>
      <c r="G259" s="392"/>
      <c r="H259" s="392"/>
      <c r="I259" s="392"/>
      <c r="J259" s="392"/>
    </row>
    <row r="260" spans="1:10" ht="16.399999999999999" customHeight="1">
      <c r="A260" s="388" t="s">
        <v>4209</v>
      </c>
      <c r="B260" s="389">
        <v>70</v>
      </c>
      <c r="C260" s="390" t="s">
        <v>4186</v>
      </c>
      <c r="D260" s="391">
        <v>410</v>
      </c>
      <c r="E260" s="392"/>
      <c r="F260" s="392"/>
      <c r="G260" s="392"/>
      <c r="H260" s="392"/>
      <c r="I260" s="392"/>
      <c r="J260" s="392"/>
    </row>
    <row r="261" spans="1:10" ht="16.399999999999999" customHeight="1">
      <c r="A261" s="388" t="s">
        <v>4209</v>
      </c>
      <c r="B261" s="389">
        <v>70</v>
      </c>
      <c r="C261" s="390" t="s">
        <v>118</v>
      </c>
      <c r="D261" s="391">
        <v>46</v>
      </c>
      <c r="E261" s="392"/>
      <c r="F261" s="392"/>
      <c r="G261" s="392"/>
      <c r="H261" s="392"/>
      <c r="I261" s="392"/>
      <c r="J261" s="392"/>
    </row>
    <row r="262" spans="1:10" ht="16.399999999999999" customHeight="1">
      <c r="A262" s="388" t="s">
        <v>4209</v>
      </c>
      <c r="B262" s="389">
        <v>70</v>
      </c>
      <c r="C262" s="390" t="s">
        <v>4187</v>
      </c>
      <c r="D262" s="391">
        <v>48</v>
      </c>
      <c r="E262" s="392"/>
      <c r="F262" s="392"/>
      <c r="G262" s="392"/>
      <c r="H262" s="392"/>
      <c r="I262" s="392"/>
      <c r="J262" s="392"/>
    </row>
    <row r="263" spans="1:10" ht="16.399999999999999" customHeight="1">
      <c r="A263" s="388" t="s">
        <v>4209</v>
      </c>
      <c r="B263" s="389">
        <v>70</v>
      </c>
      <c r="C263" s="390" t="s">
        <v>4188</v>
      </c>
      <c r="D263" s="391">
        <v>461</v>
      </c>
      <c r="E263" s="392"/>
      <c r="F263" s="392"/>
      <c r="G263" s="392"/>
      <c r="H263" s="392"/>
      <c r="I263" s="392"/>
      <c r="J263" s="392"/>
    </row>
    <row r="264" spans="1:10" ht="16.399999999999999" customHeight="1">
      <c r="A264" s="388" t="s">
        <v>4209</v>
      </c>
      <c r="B264" s="389">
        <v>70</v>
      </c>
      <c r="C264" s="385" t="s">
        <v>86</v>
      </c>
      <c r="D264" s="391">
        <v>6284</v>
      </c>
      <c r="E264" s="392"/>
      <c r="F264" s="392"/>
      <c r="G264" s="392"/>
      <c r="H264" s="392"/>
      <c r="I264" s="392"/>
      <c r="J264" s="392"/>
    </row>
    <row r="265" spans="1:10" ht="14.9" customHeight="1">
      <c r="A265" s="388" t="s">
        <v>4210</v>
      </c>
      <c r="B265" s="389">
        <v>73</v>
      </c>
      <c r="C265" s="390"/>
      <c r="D265" s="391"/>
      <c r="E265" s="392"/>
      <c r="F265" s="392"/>
      <c r="G265" s="392"/>
      <c r="H265" s="392"/>
      <c r="I265" s="392"/>
      <c r="J265" s="392"/>
    </row>
    <row r="266" spans="1:10" ht="16.399999999999999" customHeight="1">
      <c r="A266" s="388" t="s">
        <v>4210</v>
      </c>
      <c r="B266" s="389">
        <v>73</v>
      </c>
      <c r="C266" s="390" t="s">
        <v>111</v>
      </c>
      <c r="D266" s="391">
        <v>0</v>
      </c>
      <c r="E266" s="392"/>
      <c r="F266" s="392"/>
      <c r="G266" s="392"/>
      <c r="H266" s="392"/>
      <c r="I266" s="392"/>
      <c r="J266" s="392"/>
    </row>
    <row r="267" spans="1:10" ht="16.399999999999999" customHeight="1">
      <c r="A267" s="388" t="s">
        <v>4210</v>
      </c>
      <c r="B267" s="389">
        <v>73</v>
      </c>
      <c r="C267" s="390" t="s">
        <v>4185</v>
      </c>
      <c r="D267" s="391">
        <v>34</v>
      </c>
      <c r="E267" s="392"/>
      <c r="F267" s="392"/>
      <c r="G267" s="392"/>
      <c r="H267" s="392"/>
      <c r="I267" s="392"/>
      <c r="J267" s="392"/>
    </row>
    <row r="268" spans="1:10" ht="16.399999999999999" customHeight="1">
      <c r="A268" s="388" t="s">
        <v>4210</v>
      </c>
      <c r="B268" s="389">
        <v>73</v>
      </c>
      <c r="C268" s="390" t="s">
        <v>114</v>
      </c>
      <c r="D268" s="391">
        <v>9</v>
      </c>
      <c r="E268" s="392"/>
      <c r="F268" s="392"/>
      <c r="G268" s="392"/>
      <c r="H268" s="392"/>
      <c r="I268" s="392"/>
      <c r="J268" s="392"/>
    </row>
    <row r="269" spans="1:10" ht="16.399999999999999" customHeight="1">
      <c r="A269" s="388" t="s">
        <v>4210</v>
      </c>
      <c r="B269" s="389">
        <v>73</v>
      </c>
      <c r="C269" s="390" t="s">
        <v>115</v>
      </c>
      <c r="D269" s="391">
        <v>86</v>
      </c>
      <c r="E269" s="392"/>
      <c r="F269" s="392"/>
      <c r="G269" s="392"/>
      <c r="H269" s="392"/>
      <c r="I269" s="392"/>
      <c r="J269" s="392"/>
    </row>
    <row r="270" spans="1:10" ht="16.399999999999999" customHeight="1">
      <c r="A270" s="388" t="s">
        <v>4210</v>
      </c>
      <c r="B270" s="389">
        <v>73</v>
      </c>
      <c r="C270" s="390" t="s">
        <v>116</v>
      </c>
      <c r="D270" s="391">
        <v>79</v>
      </c>
      <c r="E270" s="392"/>
      <c r="F270" s="392"/>
      <c r="G270" s="392"/>
      <c r="H270" s="392"/>
      <c r="I270" s="392"/>
      <c r="J270" s="392"/>
    </row>
    <row r="271" spans="1:10" ht="16.399999999999999" customHeight="1">
      <c r="A271" s="388" t="s">
        <v>4210</v>
      </c>
      <c r="B271" s="389">
        <v>73</v>
      </c>
      <c r="C271" s="390" t="s">
        <v>117</v>
      </c>
      <c r="D271" s="391">
        <v>23</v>
      </c>
      <c r="E271" s="392"/>
      <c r="F271" s="392"/>
      <c r="G271" s="392"/>
      <c r="H271" s="392"/>
      <c r="I271" s="392"/>
      <c r="J271" s="392"/>
    </row>
    <row r="272" spans="1:10" ht="16.399999999999999" customHeight="1">
      <c r="A272" s="388" t="s">
        <v>4210</v>
      </c>
      <c r="B272" s="389">
        <v>73</v>
      </c>
      <c r="C272" s="390" t="s">
        <v>4186</v>
      </c>
      <c r="D272" s="391">
        <v>23</v>
      </c>
      <c r="E272" s="392"/>
      <c r="F272" s="392"/>
      <c r="G272" s="392"/>
      <c r="H272" s="392"/>
      <c r="I272" s="392"/>
      <c r="J272" s="392"/>
    </row>
    <row r="273" spans="1:10" ht="16.399999999999999" customHeight="1">
      <c r="A273" s="388" t="s">
        <v>4210</v>
      </c>
      <c r="B273" s="389">
        <v>73</v>
      </c>
      <c r="C273" s="390" t="s">
        <v>118</v>
      </c>
      <c r="D273" s="391">
        <v>4</v>
      </c>
      <c r="E273" s="392"/>
      <c r="F273" s="392"/>
      <c r="G273" s="392"/>
      <c r="H273" s="392"/>
      <c r="I273" s="392"/>
      <c r="J273" s="392"/>
    </row>
    <row r="274" spans="1:10" ht="16.399999999999999" customHeight="1">
      <c r="A274" s="388" t="s">
        <v>4210</v>
      </c>
      <c r="B274" s="389">
        <v>73</v>
      </c>
      <c r="C274" s="390" t="s">
        <v>4187</v>
      </c>
      <c r="D274" s="391">
        <v>5</v>
      </c>
      <c r="E274" s="392"/>
      <c r="F274" s="392"/>
      <c r="G274" s="392"/>
      <c r="H274" s="392"/>
      <c r="I274" s="392"/>
      <c r="J274" s="392"/>
    </row>
    <row r="275" spans="1:10" ht="16.399999999999999" customHeight="1">
      <c r="A275" s="388" t="s">
        <v>4210</v>
      </c>
      <c r="B275" s="389">
        <v>73</v>
      </c>
      <c r="C275" s="390" t="s">
        <v>4188</v>
      </c>
      <c r="D275" s="391">
        <v>26</v>
      </c>
      <c r="E275" s="392"/>
      <c r="F275" s="392"/>
      <c r="G275" s="392"/>
      <c r="H275" s="392"/>
      <c r="I275" s="392"/>
      <c r="J275" s="392"/>
    </row>
    <row r="276" spans="1:10" ht="16.399999999999999" customHeight="1">
      <c r="A276" s="388" t="s">
        <v>4210</v>
      </c>
      <c r="B276" s="389">
        <v>73</v>
      </c>
      <c r="C276" s="385" t="s">
        <v>86</v>
      </c>
      <c r="D276" s="391">
        <v>289</v>
      </c>
      <c r="E276" s="392"/>
      <c r="F276" s="392"/>
      <c r="G276" s="392"/>
      <c r="H276" s="392"/>
      <c r="I276" s="392"/>
      <c r="J276" s="392"/>
    </row>
    <row r="277" spans="1:10" ht="14.9" customHeight="1">
      <c r="A277" s="388" t="s">
        <v>4211</v>
      </c>
      <c r="B277" s="389">
        <v>76</v>
      </c>
      <c r="C277" s="390"/>
      <c r="D277" s="391"/>
      <c r="E277" s="392"/>
      <c r="F277" s="392"/>
      <c r="G277" s="392"/>
      <c r="H277" s="392"/>
      <c r="I277" s="392"/>
      <c r="J277" s="392"/>
    </row>
    <row r="278" spans="1:10" ht="16.399999999999999" customHeight="1">
      <c r="A278" s="388" t="s">
        <v>4211</v>
      </c>
      <c r="B278" s="389">
        <v>76</v>
      </c>
      <c r="C278" s="390" t="s">
        <v>111</v>
      </c>
      <c r="D278" s="391">
        <v>121</v>
      </c>
      <c r="E278" s="392"/>
      <c r="F278" s="392"/>
      <c r="G278" s="392"/>
      <c r="H278" s="392"/>
      <c r="I278" s="392"/>
      <c r="J278" s="392"/>
    </row>
    <row r="279" spans="1:10" ht="16.399999999999999" customHeight="1">
      <c r="A279" s="388" t="s">
        <v>4211</v>
      </c>
      <c r="B279" s="389">
        <v>76</v>
      </c>
      <c r="C279" s="390" t="s">
        <v>4185</v>
      </c>
      <c r="D279" s="391">
        <v>4026</v>
      </c>
      <c r="E279" s="392"/>
      <c r="F279" s="392"/>
      <c r="G279" s="392"/>
      <c r="H279" s="392"/>
      <c r="I279" s="392"/>
      <c r="J279" s="392"/>
    </row>
    <row r="280" spans="1:10" ht="16.399999999999999" customHeight="1">
      <c r="A280" s="388" t="s">
        <v>4211</v>
      </c>
      <c r="B280" s="389">
        <v>76</v>
      </c>
      <c r="C280" s="390" t="s">
        <v>114</v>
      </c>
      <c r="D280" s="391">
        <v>1893</v>
      </c>
      <c r="E280" s="392"/>
      <c r="F280" s="392"/>
      <c r="G280" s="392"/>
      <c r="H280" s="392"/>
      <c r="I280" s="392"/>
      <c r="J280" s="392"/>
    </row>
    <row r="281" spans="1:10" ht="16.399999999999999" customHeight="1">
      <c r="A281" s="388" t="s">
        <v>4211</v>
      </c>
      <c r="B281" s="389">
        <v>76</v>
      </c>
      <c r="C281" s="390" t="s">
        <v>115</v>
      </c>
      <c r="D281" s="391">
        <v>23455</v>
      </c>
      <c r="E281" s="392"/>
      <c r="F281" s="392"/>
      <c r="G281" s="392"/>
      <c r="H281" s="392"/>
      <c r="I281" s="392"/>
      <c r="J281" s="392"/>
    </row>
    <row r="282" spans="1:10" ht="16.399999999999999" customHeight="1">
      <c r="A282" s="388" t="s">
        <v>4211</v>
      </c>
      <c r="B282" s="389">
        <v>76</v>
      </c>
      <c r="C282" s="390" t="s">
        <v>116</v>
      </c>
      <c r="D282" s="391">
        <v>14380</v>
      </c>
      <c r="E282" s="392"/>
      <c r="F282" s="392"/>
      <c r="G282" s="392"/>
      <c r="H282" s="392"/>
      <c r="I282" s="392"/>
      <c r="J282" s="392"/>
    </row>
    <row r="283" spans="1:10" ht="16.399999999999999" customHeight="1">
      <c r="A283" s="388" t="s">
        <v>4211</v>
      </c>
      <c r="B283" s="389">
        <v>76</v>
      </c>
      <c r="C283" s="390" t="s">
        <v>117</v>
      </c>
      <c r="D283" s="391">
        <v>2341</v>
      </c>
      <c r="E283" s="392"/>
      <c r="F283" s="392"/>
      <c r="G283" s="392"/>
      <c r="H283" s="392"/>
      <c r="I283" s="392"/>
      <c r="J283" s="392"/>
    </row>
    <row r="284" spans="1:10" ht="16.399999999999999" customHeight="1">
      <c r="A284" s="388" t="s">
        <v>4211</v>
      </c>
      <c r="B284" s="389">
        <v>76</v>
      </c>
      <c r="C284" s="390" t="s">
        <v>4186</v>
      </c>
      <c r="D284" s="391">
        <v>3249</v>
      </c>
      <c r="E284" s="392"/>
      <c r="F284" s="392"/>
      <c r="G284" s="392"/>
      <c r="H284" s="392"/>
      <c r="I284" s="392"/>
      <c r="J284" s="392"/>
    </row>
    <row r="285" spans="1:10" ht="16.399999999999999" customHeight="1">
      <c r="A285" s="388" t="s">
        <v>4211</v>
      </c>
      <c r="B285" s="389">
        <v>76</v>
      </c>
      <c r="C285" s="390" t="s">
        <v>118</v>
      </c>
      <c r="D285" s="391">
        <v>244</v>
      </c>
      <c r="E285" s="392"/>
      <c r="F285" s="392"/>
      <c r="G285" s="392"/>
      <c r="H285" s="392"/>
      <c r="I285" s="392"/>
      <c r="J285" s="392"/>
    </row>
    <row r="286" spans="1:10" ht="16.399999999999999" customHeight="1">
      <c r="A286" s="388" t="s">
        <v>4211</v>
      </c>
      <c r="B286" s="389">
        <v>76</v>
      </c>
      <c r="C286" s="390" t="s">
        <v>4187</v>
      </c>
      <c r="D286" s="391">
        <v>436</v>
      </c>
      <c r="E286" s="392"/>
      <c r="F286" s="392"/>
      <c r="G286" s="392"/>
      <c r="H286" s="392"/>
      <c r="I286" s="392"/>
      <c r="J286" s="392"/>
    </row>
    <row r="287" spans="1:10" ht="16.399999999999999" customHeight="1">
      <c r="A287" s="388" t="s">
        <v>4211</v>
      </c>
      <c r="B287" s="389">
        <v>76</v>
      </c>
      <c r="C287" s="390" t="s">
        <v>4188</v>
      </c>
      <c r="D287" s="391">
        <v>3786</v>
      </c>
      <c r="E287" s="392"/>
      <c r="F287" s="392"/>
      <c r="G287" s="392"/>
      <c r="H287" s="392"/>
      <c r="I287" s="392"/>
      <c r="J287" s="392"/>
    </row>
    <row r="288" spans="1:10" ht="16.399999999999999" customHeight="1">
      <c r="A288" s="388" t="s">
        <v>4211</v>
      </c>
      <c r="B288" s="389">
        <v>76</v>
      </c>
      <c r="C288" s="385" t="s">
        <v>86</v>
      </c>
      <c r="D288" s="391">
        <v>53931</v>
      </c>
      <c r="E288" s="392"/>
      <c r="F288" s="392"/>
      <c r="G288" s="392"/>
      <c r="H288" s="392"/>
      <c r="I288" s="392"/>
      <c r="J288" s="392"/>
    </row>
    <row r="289" spans="1:10" ht="14.9" customHeight="1">
      <c r="A289" s="388" t="s">
        <v>4212</v>
      </c>
      <c r="B289" s="389">
        <v>81</v>
      </c>
      <c r="C289" s="390"/>
      <c r="D289" s="391"/>
      <c r="E289" s="392"/>
      <c r="F289" s="392"/>
      <c r="G289" s="392"/>
      <c r="H289" s="392"/>
      <c r="I289" s="392"/>
      <c r="J289" s="392"/>
    </row>
    <row r="290" spans="1:10" ht="16.399999999999999" customHeight="1">
      <c r="A290" s="388" t="s">
        <v>4212</v>
      </c>
      <c r="B290" s="389">
        <v>81</v>
      </c>
      <c r="C290" s="390" t="s">
        <v>111</v>
      </c>
      <c r="D290" s="391">
        <v>0</v>
      </c>
      <c r="E290" s="392"/>
      <c r="F290" s="392"/>
      <c r="G290" s="392"/>
      <c r="H290" s="392"/>
      <c r="I290" s="392"/>
      <c r="J290" s="392"/>
    </row>
    <row r="291" spans="1:10" ht="16.399999999999999" customHeight="1">
      <c r="A291" s="388" t="s">
        <v>4212</v>
      </c>
      <c r="B291" s="389">
        <v>81</v>
      </c>
      <c r="C291" s="390" t="s">
        <v>4185</v>
      </c>
      <c r="D291" s="391">
        <v>65</v>
      </c>
      <c r="E291" s="392"/>
      <c r="F291" s="392"/>
      <c r="G291" s="392"/>
      <c r="H291" s="392"/>
      <c r="I291" s="392"/>
      <c r="J291" s="392"/>
    </row>
    <row r="292" spans="1:10" ht="16.399999999999999" customHeight="1">
      <c r="A292" s="388" t="s">
        <v>4212</v>
      </c>
      <c r="B292" s="389">
        <v>81</v>
      </c>
      <c r="C292" s="390" t="s">
        <v>114</v>
      </c>
      <c r="D292" s="391">
        <v>20</v>
      </c>
      <c r="E292" s="392"/>
      <c r="F292" s="392"/>
      <c r="G292" s="392"/>
      <c r="H292" s="392"/>
      <c r="I292" s="392"/>
      <c r="J292" s="392"/>
    </row>
    <row r="293" spans="1:10" ht="16.399999999999999" customHeight="1">
      <c r="A293" s="388" t="s">
        <v>4212</v>
      </c>
      <c r="B293" s="389">
        <v>81</v>
      </c>
      <c r="C293" s="390" t="s">
        <v>115</v>
      </c>
      <c r="D293" s="391">
        <v>348</v>
      </c>
      <c r="E293" s="392"/>
      <c r="F293" s="392"/>
      <c r="G293" s="392"/>
      <c r="H293" s="392"/>
      <c r="I293" s="392"/>
      <c r="J293" s="392"/>
    </row>
    <row r="294" spans="1:10" ht="16.399999999999999" customHeight="1">
      <c r="A294" s="388" t="s">
        <v>4212</v>
      </c>
      <c r="B294" s="389">
        <v>81</v>
      </c>
      <c r="C294" s="390" t="s">
        <v>116</v>
      </c>
      <c r="D294" s="391">
        <v>192</v>
      </c>
      <c r="E294" s="392"/>
      <c r="F294" s="392"/>
      <c r="G294" s="392"/>
      <c r="H294" s="392"/>
      <c r="I294" s="392"/>
      <c r="J294" s="392"/>
    </row>
    <row r="295" spans="1:10" ht="16.399999999999999" customHeight="1">
      <c r="A295" s="388" t="s">
        <v>4212</v>
      </c>
      <c r="B295" s="389">
        <v>81</v>
      </c>
      <c r="C295" s="390" t="s">
        <v>117</v>
      </c>
      <c r="D295" s="391">
        <v>36</v>
      </c>
      <c r="E295" s="392"/>
      <c r="F295" s="392"/>
      <c r="G295" s="392"/>
      <c r="H295" s="392"/>
      <c r="I295" s="392"/>
      <c r="J295" s="392"/>
    </row>
    <row r="296" spans="1:10" ht="16.399999999999999" customHeight="1">
      <c r="A296" s="388" t="s">
        <v>4212</v>
      </c>
      <c r="B296" s="389">
        <v>81</v>
      </c>
      <c r="C296" s="390" t="s">
        <v>4186</v>
      </c>
      <c r="D296" s="391">
        <v>45</v>
      </c>
      <c r="E296" s="392"/>
      <c r="F296" s="392"/>
      <c r="G296" s="392"/>
      <c r="H296" s="392"/>
      <c r="I296" s="392"/>
      <c r="J296" s="392"/>
    </row>
    <row r="297" spans="1:10" ht="16.399999999999999" customHeight="1">
      <c r="A297" s="388" t="s">
        <v>4212</v>
      </c>
      <c r="B297" s="389">
        <v>81</v>
      </c>
      <c r="C297" s="390" t="s">
        <v>118</v>
      </c>
      <c r="D297" s="391">
        <v>6</v>
      </c>
      <c r="E297" s="392"/>
      <c r="F297" s="392"/>
      <c r="G297" s="392"/>
      <c r="H297" s="392"/>
      <c r="I297" s="392"/>
      <c r="J297" s="392"/>
    </row>
    <row r="298" spans="1:10" ht="16.399999999999999" customHeight="1">
      <c r="A298" s="388" t="s">
        <v>4212</v>
      </c>
      <c r="B298" s="389">
        <v>81</v>
      </c>
      <c r="C298" s="390" t="s">
        <v>4187</v>
      </c>
      <c r="D298" s="391">
        <v>2</v>
      </c>
      <c r="E298" s="392"/>
      <c r="F298" s="392"/>
      <c r="G298" s="392"/>
      <c r="H298" s="392"/>
      <c r="I298" s="392"/>
      <c r="J298" s="392"/>
    </row>
    <row r="299" spans="1:10" ht="16.399999999999999" customHeight="1">
      <c r="A299" s="388" t="s">
        <v>4212</v>
      </c>
      <c r="B299" s="389">
        <v>81</v>
      </c>
      <c r="C299" s="390" t="s">
        <v>4188</v>
      </c>
      <c r="D299" s="391">
        <v>66</v>
      </c>
      <c r="E299" s="392"/>
      <c r="F299" s="392"/>
      <c r="G299" s="392"/>
      <c r="H299" s="392"/>
      <c r="I299" s="392"/>
      <c r="J299" s="392"/>
    </row>
    <row r="300" spans="1:10" ht="16.399999999999999" customHeight="1">
      <c r="A300" s="388" t="s">
        <v>4212</v>
      </c>
      <c r="B300" s="389">
        <v>81</v>
      </c>
      <c r="C300" s="385" t="s">
        <v>86</v>
      </c>
      <c r="D300" s="391">
        <v>780</v>
      </c>
      <c r="E300" s="392"/>
      <c r="F300" s="392"/>
      <c r="G300" s="392"/>
      <c r="H300" s="392"/>
      <c r="I300" s="392"/>
      <c r="J300" s="392"/>
    </row>
    <row r="301" spans="1:10" ht="14.9" customHeight="1">
      <c r="A301" s="388" t="s">
        <v>4213</v>
      </c>
      <c r="B301" s="389">
        <v>85</v>
      </c>
      <c r="C301" s="390"/>
      <c r="D301" s="391"/>
      <c r="E301" s="392"/>
      <c r="F301" s="392"/>
      <c r="G301" s="392"/>
      <c r="H301" s="392"/>
      <c r="I301" s="392"/>
      <c r="J301" s="392"/>
    </row>
    <row r="302" spans="1:10" ht="16.399999999999999" customHeight="1">
      <c r="A302" s="388" t="s">
        <v>4213</v>
      </c>
      <c r="B302" s="389">
        <v>85</v>
      </c>
      <c r="C302" s="390" t="s">
        <v>111</v>
      </c>
      <c r="D302" s="391">
        <v>0</v>
      </c>
      <c r="E302" s="392"/>
      <c r="F302" s="392"/>
      <c r="G302" s="392"/>
      <c r="H302" s="392"/>
      <c r="I302" s="392"/>
      <c r="J302" s="392"/>
    </row>
    <row r="303" spans="1:10" ht="16.399999999999999" customHeight="1">
      <c r="A303" s="388" t="s">
        <v>4213</v>
      </c>
      <c r="B303" s="389">
        <v>85</v>
      </c>
      <c r="C303" s="390" t="s">
        <v>4185</v>
      </c>
      <c r="D303" s="391">
        <v>23</v>
      </c>
      <c r="E303" s="392"/>
      <c r="F303" s="392"/>
      <c r="G303" s="392"/>
      <c r="H303" s="392"/>
      <c r="I303" s="392"/>
      <c r="J303" s="392"/>
    </row>
    <row r="304" spans="1:10" ht="16.399999999999999" customHeight="1">
      <c r="A304" s="388" t="s">
        <v>4213</v>
      </c>
      <c r="B304" s="389">
        <v>85</v>
      </c>
      <c r="C304" s="390" t="s">
        <v>114</v>
      </c>
      <c r="D304" s="391">
        <v>11</v>
      </c>
      <c r="E304" s="392"/>
      <c r="F304" s="392"/>
      <c r="G304" s="392"/>
      <c r="H304" s="392"/>
      <c r="I304" s="392"/>
      <c r="J304" s="392"/>
    </row>
    <row r="305" spans="1:10" ht="16.399999999999999" customHeight="1">
      <c r="A305" s="388" t="s">
        <v>4213</v>
      </c>
      <c r="B305" s="389">
        <v>85</v>
      </c>
      <c r="C305" s="390" t="s">
        <v>115</v>
      </c>
      <c r="D305" s="391">
        <v>107</v>
      </c>
      <c r="E305" s="392"/>
      <c r="F305" s="392"/>
      <c r="G305" s="392"/>
      <c r="H305" s="392"/>
      <c r="I305" s="392"/>
      <c r="J305" s="392"/>
    </row>
    <row r="306" spans="1:10" ht="16.399999999999999" customHeight="1">
      <c r="A306" s="388" t="s">
        <v>4213</v>
      </c>
      <c r="B306" s="389">
        <v>85</v>
      </c>
      <c r="C306" s="390" t="s">
        <v>116</v>
      </c>
      <c r="D306" s="391">
        <v>87</v>
      </c>
      <c r="E306" s="392"/>
      <c r="F306" s="392"/>
      <c r="G306" s="392"/>
      <c r="H306" s="392"/>
      <c r="I306" s="392"/>
      <c r="J306" s="392"/>
    </row>
    <row r="307" spans="1:10" ht="16.399999999999999" customHeight="1">
      <c r="A307" s="388" t="s">
        <v>4213</v>
      </c>
      <c r="B307" s="389">
        <v>85</v>
      </c>
      <c r="C307" s="390" t="s">
        <v>117</v>
      </c>
      <c r="D307" s="391">
        <v>21</v>
      </c>
      <c r="E307" s="392"/>
      <c r="F307" s="392"/>
      <c r="G307" s="392"/>
      <c r="H307" s="392"/>
      <c r="I307" s="392"/>
      <c r="J307" s="392"/>
    </row>
    <row r="308" spans="1:10" ht="16.399999999999999" customHeight="1">
      <c r="A308" s="388" t="s">
        <v>4213</v>
      </c>
      <c r="B308" s="389">
        <v>85</v>
      </c>
      <c r="C308" s="390" t="s">
        <v>4186</v>
      </c>
      <c r="D308" s="391">
        <v>24</v>
      </c>
      <c r="E308" s="392"/>
      <c r="F308" s="392"/>
      <c r="G308" s="392"/>
      <c r="H308" s="392"/>
      <c r="I308" s="392"/>
      <c r="J308" s="392"/>
    </row>
    <row r="309" spans="1:10" ht="16.399999999999999" customHeight="1">
      <c r="A309" s="388" t="s">
        <v>4213</v>
      </c>
      <c r="B309" s="389">
        <v>85</v>
      </c>
      <c r="C309" s="390" t="s">
        <v>118</v>
      </c>
      <c r="D309" s="391">
        <v>1</v>
      </c>
      <c r="E309" s="392"/>
      <c r="F309" s="392"/>
      <c r="G309" s="392"/>
      <c r="H309" s="392"/>
      <c r="I309" s="392"/>
      <c r="J309" s="392"/>
    </row>
    <row r="310" spans="1:10" ht="16.399999999999999" customHeight="1">
      <c r="A310" s="388" t="s">
        <v>4213</v>
      </c>
      <c r="B310" s="389">
        <v>85</v>
      </c>
      <c r="C310" s="390" t="s">
        <v>4187</v>
      </c>
      <c r="D310" s="391">
        <v>0</v>
      </c>
      <c r="E310" s="392"/>
      <c r="F310" s="392"/>
      <c r="G310" s="392"/>
      <c r="H310" s="392"/>
      <c r="I310" s="392"/>
      <c r="J310" s="392"/>
    </row>
    <row r="311" spans="1:10" ht="16.399999999999999" customHeight="1">
      <c r="A311" s="388" t="s">
        <v>4213</v>
      </c>
      <c r="B311" s="389">
        <v>85</v>
      </c>
      <c r="C311" s="390" t="s">
        <v>4188</v>
      </c>
      <c r="D311" s="391">
        <v>27</v>
      </c>
      <c r="E311" s="392"/>
      <c r="F311" s="392"/>
      <c r="G311" s="392"/>
      <c r="H311" s="392"/>
      <c r="I311" s="392"/>
      <c r="J311" s="392"/>
    </row>
    <row r="312" spans="1:10" ht="16.399999999999999" customHeight="1">
      <c r="A312" s="388" t="s">
        <v>4213</v>
      </c>
      <c r="B312" s="389">
        <v>85</v>
      </c>
      <c r="C312" s="385" t="s">
        <v>86</v>
      </c>
      <c r="D312" s="391">
        <v>301</v>
      </c>
      <c r="E312" s="392"/>
      <c r="F312" s="392"/>
      <c r="G312" s="392"/>
      <c r="H312" s="392"/>
      <c r="I312" s="392"/>
      <c r="J312" s="392"/>
    </row>
    <row r="313" spans="1:10" ht="14.9" customHeight="1">
      <c r="A313" s="388" t="s">
        <v>4214</v>
      </c>
      <c r="B313" s="389">
        <v>86</v>
      </c>
      <c r="C313" s="390"/>
      <c r="D313" s="391"/>
      <c r="E313" s="392"/>
      <c r="F313" s="392"/>
      <c r="G313" s="392"/>
      <c r="H313" s="392"/>
      <c r="I313" s="392"/>
      <c r="J313" s="392"/>
    </row>
    <row r="314" spans="1:10" ht="16.399999999999999" customHeight="1">
      <c r="A314" s="388" t="s">
        <v>4214</v>
      </c>
      <c r="B314" s="389">
        <v>86</v>
      </c>
      <c r="C314" s="390" t="s">
        <v>111</v>
      </c>
      <c r="D314" s="391">
        <v>2</v>
      </c>
      <c r="E314" s="392"/>
      <c r="F314" s="392"/>
      <c r="G314" s="392"/>
      <c r="H314" s="392"/>
      <c r="I314" s="392"/>
      <c r="J314" s="392"/>
    </row>
    <row r="315" spans="1:10" ht="16.399999999999999" customHeight="1">
      <c r="A315" s="388" t="s">
        <v>4214</v>
      </c>
      <c r="B315" s="389">
        <v>86</v>
      </c>
      <c r="C315" s="390" t="s">
        <v>4185</v>
      </c>
      <c r="D315" s="391">
        <v>88</v>
      </c>
      <c r="E315" s="392"/>
      <c r="F315" s="392"/>
      <c r="G315" s="392"/>
      <c r="H315" s="392"/>
      <c r="I315" s="392"/>
      <c r="J315" s="392"/>
    </row>
    <row r="316" spans="1:10" ht="16.399999999999999" customHeight="1">
      <c r="A316" s="388" t="s">
        <v>4214</v>
      </c>
      <c r="B316" s="389">
        <v>86</v>
      </c>
      <c r="C316" s="390" t="s">
        <v>114</v>
      </c>
      <c r="D316" s="391">
        <v>36</v>
      </c>
      <c r="E316" s="392"/>
      <c r="F316" s="392"/>
      <c r="G316" s="392"/>
      <c r="H316" s="392"/>
      <c r="I316" s="392"/>
      <c r="J316" s="392"/>
    </row>
    <row r="317" spans="1:10" ht="16.399999999999999" customHeight="1">
      <c r="A317" s="388" t="s">
        <v>4214</v>
      </c>
      <c r="B317" s="389">
        <v>86</v>
      </c>
      <c r="C317" s="390" t="s">
        <v>115</v>
      </c>
      <c r="D317" s="391">
        <v>466</v>
      </c>
      <c r="E317" s="392"/>
      <c r="F317" s="392"/>
      <c r="G317" s="392"/>
      <c r="H317" s="392"/>
      <c r="I317" s="392"/>
      <c r="J317" s="392"/>
    </row>
    <row r="318" spans="1:10" ht="16.399999999999999" customHeight="1">
      <c r="A318" s="388" t="s">
        <v>4214</v>
      </c>
      <c r="B318" s="389">
        <v>86</v>
      </c>
      <c r="C318" s="390" t="s">
        <v>116</v>
      </c>
      <c r="D318" s="391">
        <v>226</v>
      </c>
      <c r="E318" s="392"/>
      <c r="F318" s="392"/>
      <c r="G318" s="392"/>
      <c r="H318" s="392"/>
      <c r="I318" s="392"/>
      <c r="J318" s="392"/>
    </row>
    <row r="319" spans="1:10" ht="16.399999999999999" customHeight="1">
      <c r="A319" s="388" t="s">
        <v>4214</v>
      </c>
      <c r="B319" s="389">
        <v>86</v>
      </c>
      <c r="C319" s="390" t="s">
        <v>117</v>
      </c>
      <c r="D319" s="391">
        <v>45</v>
      </c>
      <c r="E319" s="392"/>
      <c r="F319" s="392"/>
      <c r="G319" s="392"/>
      <c r="H319" s="392"/>
      <c r="I319" s="392"/>
      <c r="J319" s="392"/>
    </row>
    <row r="320" spans="1:10" ht="16.399999999999999" customHeight="1">
      <c r="A320" s="388" t="s">
        <v>4214</v>
      </c>
      <c r="B320" s="389">
        <v>86</v>
      </c>
      <c r="C320" s="390" t="s">
        <v>4186</v>
      </c>
      <c r="D320" s="391">
        <v>56</v>
      </c>
      <c r="E320" s="392"/>
      <c r="F320" s="392"/>
      <c r="G320" s="392"/>
      <c r="H320" s="392"/>
      <c r="I320" s="392"/>
      <c r="J320" s="392"/>
    </row>
    <row r="321" spans="1:10" ht="16.399999999999999" customHeight="1">
      <c r="A321" s="388" t="s">
        <v>4214</v>
      </c>
      <c r="B321" s="389">
        <v>86</v>
      </c>
      <c r="C321" s="390" t="s">
        <v>118</v>
      </c>
      <c r="D321" s="391">
        <v>3</v>
      </c>
      <c r="E321" s="392"/>
      <c r="F321" s="392"/>
      <c r="G321" s="392"/>
      <c r="H321" s="392"/>
      <c r="I321" s="392"/>
      <c r="J321" s="392"/>
    </row>
    <row r="322" spans="1:10" ht="16.399999999999999" customHeight="1">
      <c r="A322" s="388" t="s">
        <v>4214</v>
      </c>
      <c r="B322" s="389">
        <v>86</v>
      </c>
      <c r="C322" s="390" t="s">
        <v>4187</v>
      </c>
      <c r="D322" s="391">
        <v>6</v>
      </c>
      <c r="E322" s="392"/>
      <c r="F322" s="392"/>
      <c r="G322" s="392"/>
      <c r="H322" s="392"/>
      <c r="I322" s="392"/>
      <c r="J322" s="392"/>
    </row>
    <row r="323" spans="1:10" ht="16.399999999999999" customHeight="1">
      <c r="A323" s="388" t="s">
        <v>4214</v>
      </c>
      <c r="B323" s="389">
        <v>86</v>
      </c>
      <c r="C323" s="390" t="s">
        <v>4188</v>
      </c>
      <c r="D323" s="391">
        <v>72</v>
      </c>
      <c r="E323" s="392"/>
      <c r="F323" s="392"/>
      <c r="G323" s="392"/>
      <c r="H323" s="392"/>
      <c r="I323" s="392"/>
      <c r="J323" s="392"/>
    </row>
    <row r="324" spans="1:10" ht="16.399999999999999" customHeight="1">
      <c r="A324" s="388" t="s">
        <v>4214</v>
      </c>
      <c r="B324" s="389">
        <v>86</v>
      </c>
      <c r="C324" s="385" t="s">
        <v>86</v>
      </c>
      <c r="D324" s="391">
        <v>1000</v>
      </c>
      <c r="E324" s="392"/>
      <c r="F324" s="392"/>
      <c r="G324" s="392"/>
      <c r="H324" s="392"/>
      <c r="I324" s="392"/>
      <c r="J324" s="392"/>
    </row>
    <row r="325" spans="1:10" ht="14.9" customHeight="1">
      <c r="A325" s="388" t="s">
        <v>4215</v>
      </c>
      <c r="B325" s="389">
        <v>88</v>
      </c>
      <c r="C325" s="390"/>
      <c r="D325" s="391"/>
      <c r="E325" s="392"/>
      <c r="F325" s="392"/>
      <c r="G325" s="392"/>
      <c r="H325" s="392"/>
      <c r="I325" s="392"/>
      <c r="J325" s="392"/>
    </row>
    <row r="326" spans="1:10" ht="16.399999999999999" customHeight="1">
      <c r="A326" s="388" t="s">
        <v>4215</v>
      </c>
      <c r="B326" s="389">
        <v>88</v>
      </c>
      <c r="C326" s="390" t="s">
        <v>4185</v>
      </c>
      <c r="D326" s="391">
        <v>29</v>
      </c>
      <c r="E326" s="392"/>
      <c r="F326" s="392"/>
      <c r="G326" s="392"/>
      <c r="H326" s="392"/>
      <c r="I326" s="392"/>
      <c r="J326" s="392"/>
    </row>
    <row r="327" spans="1:10" ht="16.399999999999999" customHeight="1">
      <c r="A327" s="388" t="s">
        <v>4215</v>
      </c>
      <c r="B327" s="389">
        <v>88</v>
      </c>
      <c r="C327" s="390" t="s">
        <v>114</v>
      </c>
      <c r="D327" s="391">
        <v>23</v>
      </c>
      <c r="E327" s="392"/>
      <c r="F327" s="392"/>
      <c r="G327" s="392"/>
      <c r="H327" s="392"/>
      <c r="I327" s="392"/>
      <c r="J327" s="392"/>
    </row>
    <row r="328" spans="1:10" ht="16.399999999999999" customHeight="1">
      <c r="A328" s="388" t="s">
        <v>4215</v>
      </c>
      <c r="B328" s="389">
        <v>88</v>
      </c>
      <c r="C328" s="390" t="s">
        <v>115</v>
      </c>
      <c r="D328" s="391">
        <v>72</v>
      </c>
      <c r="E328" s="392"/>
      <c r="F328" s="392"/>
      <c r="G328" s="392"/>
      <c r="H328" s="392"/>
      <c r="I328" s="392"/>
      <c r="J328" s="392"/>
    </row>
    <row r="329" spans="1:10" ht="16.399999999999999" customHeight="1">
      <c r="A329" s="388" t="s">
        <v>4215</v>
      </c>
      <c r="B329" s="389">
        <v>88</v>
      </c>
      <c r="C329" s="390" t="s">
        <v>116</v>
      </c>
      <c r="D329" s="391">
        <v>134</v>
      </c>
      <c r="E329" s="392"/>
      <c r="F329" s="392"/>
      <c r="G329" s="392"/>
      <c r="H329" s="392"/>
      <c r="I329" s="392"/>
      <c r="J329" s="392"/>
    </row>
    <row r="330" spans="1:10" ht="16.399999999999999" customHeight="1">
      <c r="A330" s="388" t="s">
        <v>4215</v>
      </c>
      <c r="B330" s="389">
        <v>88</v>
      </c>
      <c r="C330" s="390" t="s">
        <v>117</v>
      </c>
      <c r="D330" s="391">
        <v>16</v>
      </c>
      <c r="E330" s="392"/>
      <c r="F330" s="392"/>
      <c r="G330" s="392"/>
      <c r="H330" s="392"/>
      <c r="I330" s="392"/>
      <c r="J330" s="392"/>
    </row>
    <row r="331" spans="1:10" ht="16.399999999999999" customHeight="1">
      <c r="A331" s="388" t="s">
        <v>4215</v>
      </c>
      <c r="B331" s="389">
        <v>88</v>
      </c>
      <c r="C331" s="390" t="s">
        <v>4186</v>
      </c>
      <c r="D331" s="391">
        <v>55</v>
      </c>
      <c r="E331" s="392"/>
      <c r="F331" s="392"/>
      <c r="G331" s="392"/>
      <c r="H331" s="392"/>
      <c r="I331" s="392"/>
      <c r="J331" s="392"/>
    </row>
    <row r="332" spans="1:10" ht="16.399999999999999" customHeight="1">
      <c r="A332" s="388" t="s">
        <v>4215</v>
      </c>
      <c r="B332" s="389">
        <v>88</v>
      </c>
      <c r="C332" s="390" t="s">
        <v>118</v>
      </c>
      <c r="D332" s="391">
        <v>6</v>
      </c>
      <c r="E332" s="392"/>
      <c r="F332" s="392"/>
      <c r="G332" s="392"/>
      <c r="H332" s="392"/>
      <c r="I332" s="392"/>
      <c r="J332" s="392"/>
    </row>
    <row r="333" spans="1:10" ht="16.399999999999999" customHeight="1">
      <c r="A333" s="388" t="s">
        <v>4215</v>
      </c>
      <c r="B333" s="389">
        <v>88</v>
      </c>
      <c r="C333" s="390" t="s">
        <v>4187</v>
      </c>
      <c r="D333" s="391">
        <v>8</v>
      </c>
      <c r="E333" s="392"/>
      <c r="F333" s="392"/>
      <c r="G333" s="392"/>
      <c r="H333" s="392"/>
      <c r="I333" s="392"/>
      <c r="J333" s="392"/>
    </row>
    <row r="334" spans="1:10" ht="16.399999999999999" customHeight="1">
      <c r="A334" s="388" t="s">
        <v>4215</v>
      </c>
      <c r="B334" s="389">
        <v>88</v>
      </c>
      <c r="C334" s="390" t="s">
        <v>4188</v>
      </c>
      <c r="D334" s="391">
        <v>16</v>
      </c>
      <c r="E334" s="392"/>
      <c r="F334" s="392"/>
      <c r="G334" s="392"/>
      <c r="H334" s="392"/>
      <c r="I334" s="392"/>
      <c r="J334" s="392"/>
    </row>
    <row r="335" spans="1:10" ht="16.399999999999999" customHeight="1">
      <c r="A335" s="388" t="s">
        <v>4215</v>
      </c>
      <c r="B335" s="389">
        <v>88</v>
      </c>
      <c r="C335" s="385" t="s">
        <v>86</v>
      </c>
      <c r="D335" s="391">
        <v>359</v>
      </c>
      <c r="E335" s="392"/>
      <c r="F335" s="392"/>
      <c r="G335" s="392"/>
      <c r="H335" s="392"/>
      <c r="I335" s="392"/>
      <c r="J335" s="392"/>
    </row>
    <row r="336" spans="1:10" ht="14.9" customHeight="1">
      <c r="A336" s="388" t="s">
        <v>4216</v>
      </c>
      <c r="B336" s="389">
        <v>91</v>
      </c>
      <c r="C336" s="390"/>
      <c r="D336" s="391"/>
      <c r="E336" s="392"/>
      <c r="F336" s="392"/>
      <c r="G336" s="392"/>
      <c r="H336" s="392"/>
      <c r="I336" s="392"/>
      <c r="J336" s="392"/>
    </row>
    <row r="337" spans="1:10" ht="16.399999999999999" customHeight="1">
      <c r="A337" s="388" t="s">
        <v>4216</v>
      </c>
      <c r="B337" s="389">
        <v>91</v>
      </c>
      <c r="C337" s="390" t="s">
        <v>111</v>
      </c>
      <c r="D337" s="391">
        <v>1</v>
      </c>
      <c r="E337" s="392"/>
      <c r="F337" s="392"/>
      <c r="G337" s="392"/>
      <c r="H337" s="392"/>
      <c r="I337" s="392"/>
      <c r="J337" s="392"/>
    </row>
    <row r="338" spans="1:10" ht="16.399999999999999" customHeight="1">
      <c r="A338" s="388" t="s">
        <v>4216</v>
      </c>
      <c r="B338" s="389">
        <v>91</v>
      </c>
      <c r="C338" s="390" t="s">
        <v>4185</v>
      </c>
      <c r="D338" s="391">
        <v>3</v>
      </c>
      <c r="E338" s="392"/>
      <c r="F338" s="392"/>
      <c r="G338" s="392"/>
      <c r="H338" s="392"/>
      <c r="I338" s="392"/>
      <c r="J338" s="392"/>
    </row>
    <row r="339" spans="1:10" ht="16.399999999999999" customHeight="1">
      <c r="A339" s="388" t="s">
        <v>4216</v>
      </c>
      <c r="B339" s="389">
        <v>91</v>
      </c>
      <c r="C339" s="390" t="s">
        <v>114</v>
      </c>
      <c r="D339" s="391">
        <v>1</v>
      </c>
      <c r="E339" s="392"/>
      <c r="F339" s="392"/>
      <c r="G339" s="392"/>
      <c r="H339" s="392"/>
      <c r="I339" s="392"/>
      <c r="J339" s="392"/>
    </row>
    <row r="340" spans="1:10" ht="16.399999999999999" customHeight="1">
      <c r="A340" s="388" t="s">
        <v>4216</v>
      </c>
      <c r="B340" s="389">
        <v>91</v>
      </c>
      <c r="C340" s="390" t="s">
        <v>115</v>
      </c>
      <c r="D340" s="391">
        <v>6</v>
      </c>
      <c r="E340" s="392"/>
      <c r="F340" s="392"/>
      <c r="G340" s="392"/>
      <c r="H340" s="392"/>
      <c r="I340" s="392"/>
      <c r="J340" s="392"/>
    </row>
    <row r="341" spans="1:10" ht="16.399999999999999" customHeight="1">
      <c r="A341" s="388" t="s">
        <v>4216</v>
      </c>
      <c r="B341" s="389">
        <v>91</v>
      </c>
      <c r="C341" s="390" t="s">
        <v>116</v>
      </c>
      <c r="D341" s="391">
        <v>10</v>
      </c>
      <c r="E341" s="392"/>
      <c r="F341" s="392"/>
      <c r="G341" s="392"/>
      <c r="H341" s="392"/>
      <c r="I341" s="392"/>
      <c r="J341" s="392"/>
    </row>
    <row r="342" spans="1:10" ht="16.399999999999999" customHeight="1">
      <c r="A342" s="388" t="s">
        <v>4216</v>
      </c>
      <c r="B342" s="389">
        <v>91</v>
      </c>
      <c r="C342" s="390" t="s">
        <v>117</v>
      </c>
      <c r="D342" s="391">
        <v>0</v>
      </c>
      <c r="E342" s="392"/>
      <c r="F342" s="392"/>
      <c r="G342" s="392"/>
      <c r="H342" s="392"/>
      <c r="I342" s="392"/>
      <c r="J342" s="392"/>
    </row>
    <row r="343" spans="1:10" ht="16.399999999999999" customHeight="1">
      <c r="A343" s="388" t="s">
        <v>4216</v>
      </c>
      <c r="B343" s="389">
        <v>91</v>
      </c>
      <c r="C343" s="390" t="s">
        <v>4186</v>
      </c>
      <c r="D343" s="391">
        <v>0</v>
      </c>
      <c r="E343" s="392"/>
      <c r="F343" s="392"/>
      <c r="G343" s="392"/>
      <c r="H343" s="392"/>
      <c r="I343" s="392"/>
      <c r="J343" s="392"/>
    </row>
    <row r="344" spans="1:10" ht="16.399999999999999" customHeight="1">
      <c r="A344" s="388" t="s">
        <v>4216</v>
      </c>
      <c r="B344" s="389">
        <v>91</v>
      </c>
      <c r="C344" s="390" t="s">
        <v>118</v>
      </c>
      <c r="D344" s="391">
        <v>0</v>
      </c>
      <c r="E344" s="392"/>
      <c r="F344" s="392"/>
      <c r="G344" s="392"/>
      <c r="H344" s="392"/>
      <c r="I344" s="392"/>
      <c r="J344" s="392"/>
    </row>
    <row r="345" spans="1:10" ht="16.399999999999999" customHeight="1">
      <c r="A345" s="388" t="s">
        <v>4216</v>
      </c>
      <c r="B345" s="389">
        <v>91</v>
      </c>
      <c r="C345" s="390" t="s">
        <v>4187</v>
      </c>
      <c r="D345" s="391">
        <v>0</v>
      </c>
      <c r="E345" s="392"/>
      <c r="F345" s="392"/>
      <c r="G345" s="392"/>
      <c r="H345" s="392"/>
      <c r="I345" s="392"/>
      <c r="J345" s="392"/>
    </row>
    <row r="346" spans="1:10" ht="16.399999999999999" customHeight="1">
      <c r="A346" s="388" t="s">
        <v>4216</v>
      </c>
      <c r="B346" s="389">
        <v>91</v>
      </c>
      <c r="C346" s="390" t="s">
        <v>4188</v>
      </c>
      <c r="D346" s="391">
        <v>2</v>
      </c>
      <c r="E346" s="392"/>
      <c r="F346" s="392"/>
      <c r="G346" s="392"/>
      <c r="H346" s="392"/>
      <c r="I346" s="392"/>
      <c r="J346" s="392"/>
    </row>
    <row r="347" spans="1:10" ht="16.399999999999999" customHeight="1">
      <c r="A347" s="388" t="s">
        <v>4216</v>
      </c>
      <c r="B347" s="389">
        <v>91</v>
      </c>
      <c r="C347" s="385" t="s">
        <v>86</v>
      </c>
      <c r="D347" s="391">
        <v>23</v>
      </c>
      <c r="E347" s="392"/>
      <c r="F347" s="392"/>
      <c r="G347" s="392"/>
      <c r="H347" s="392"/>
      <c r="I347" s="392"/>
      <c r="J347" s="392"/>
    </row>
    <row r="348" spans="1:10" ht="14.9" customHeight="1">
      <c r="A348" s="388" t="s">
        <v>4217</v>
      </c>
      <c r="B348" s="389">
        <v>94</v>
      </c>
      <c r="C348" s="390"/>
      <c r="D348" s="391"/>
      <c r="E348" s="392"/>
      <c r="F348" s="392"/>
      <c r="G348" s="392"/>
      <c r="H348" s="392"/>
      <c r="I348" s="392"/>
      <c r="J348" s="392"/>
    </row>
    <row r="349" spans="1:10" ht="16.399999999999999" customHeight="1">
      <c r="A349" s="388" t="s">
        <v>4217</v>
      </c>
      <c r="B349" s="389">
        <v>94</v>
      </c>
      <c r="C349" s="390" t="s">
        <v>111</v>
      </c>
      <c r="D349" s="391">
        <v>0</v>
      </c>
      <c r="E349" s="392"/>
      <c r="F349" s="392"/>
      <c r="G349" s="392"/>
      <c r="H349" s="392"/>
      <c r="I349" s="392"/>
      <c r="J349" s="392"/>
    </row>
    <row r="350" spans="1:10" ht="16.399999999999999" customHeight="1">
      <c r="A350" s="388" t="s">
        <v>4217</v>
      </c>
      <c r="B350" s="389">
        <v>94</v>
      </c>
      <c r="C350" s="390" t="s">
        <v>4185</v>
      </c>
      <c r="D350" s="391">
        <v>2</v>
      </c>
      <c r="E350" s="392"/>
      <c r="F350" s="392"/>
      <c r="G350" s="392"/>
      <c r="H350" s="392"/>
      <c r="I350" s="392"/>
      <c r="J350" s="392"/>
    </row>
    <row r="351" spans="1:10" ht="16.399999999999999" customHeight="1">
      <c r="A351" s="388" t="s">
        <v>4217</v>
      </c>
      <c r="B351" s="389">
        <v>94</v>
      </c>
      <c r="C351" s="390" t="s">
        <v>114</v>
      </c>
      <c r="D351" s="391">
        <v>2</v>
      </c>
      <c r="E351" s="392"/>
      <c r="F351" s="392"/>
      <c r="G351" s="392"/>
      <c r="H351" s="392"/>
      <c r="I351" s="392"/>
      <c r="J351" s="392"/>
    </row>
    <row r="352" spans="1:10" ht="16.399999999999999" customHeight="1">
      <c r="A352" s="388" t="s">
        <v>4217</v>
      </c>
      <c r="B352" s="389">
        <v>94</v>
      </c>
      <c r="C352" s="390" t="s">
        <v>115</v>
      </c>
      <c r="D352" s="391">
        <v>10</v>
      </c>
      <c r="E352" s="392"/>
      <c r="F352" s="392"/>
      <c r="G352" s="392"/>
      <c r="H352" s="392"/>
      <c r="I352" s="392"/>
      <c r="J352" s="392"/>
    </row>
    <row r="353" spans="1:10" ht="16.399999999999999" customHeight="1">
      <c r="A353" s="388" t="s">
        <v>4217</v>
      </c>
      <c r="B353" s="389">
        <v>94</v>
      </c>
      <c r="C353" s="390" t="s">
        <v>116</v>
      </c>
      <c r="D353" s="391">
        <v>4</v>
      </c>
      <c r="E353" s="392"/>
      <c r="F353" s="392"/>
      <c r="G353" s="392"/>
      <c r="H353" s="392"/>
      <c r="I353" s="392"/>
      <c r="J353" s="392"/>
    </row>
    <row r="354" spans="1:10" ht="16.399999999999999" customHeight="1">
      <c r="A354" s="388" t="s">
        <v>4217</v>
      </c>
      <c r="B354" s="389">
        <v>94</v>
      </c>
      <c r="C354" s="390" t="s">
        <v>117</v>
      </c>
      <c r="D354" s="391">
        <v>3</v>
      </c>
      <c r="E354" s="392"/>
      <c r="F354" s="392"/>
      <c r="G354" s="392"/>
      <c r="H354" s="392"/>
      <c r="I354" s="392"/>
      <c r="J354" s="392"/>
    </row>
    <row r="355" spans="1:10" ht="16.399999999999999" customHeight="1">
      <c r="A355" s="388" t="s">
        <v>4217</v>
      </c>
      <c r="B355" s="389">
        <v>94</v>
      </c>
      <c r="C355" s="390" t="s">
        <v>4186</v>
      </c>
      <c r="D355" s="391">
        <v>0</v>
      </c>
      <c r="E355" s="392"/>
      <c r="F355" s="392"/>
      <c r="G355" s="392"/>
      <c r="H355" s="392"/>
      <c r="I355" s="392"/>
      <c r="J355" s="392"/>
    </row>
    <row r="356" spans="1:10" ht="16.399999999999999" customHeight="1">
      <c r="A356" s="388" t="s">
        <v>4217</v>
      </c>
      <c r="B356" s="389">
        <v>94</v>
      </c>
      <c r="C356" s="390" t="s">
        <v>118</v>
      </c>
      <c r="D356" s="391">
        <v>0</v>
      </c>
      <c r="E356" s="392"/>
      <c r="F356" s="392"/>
      <c r="G356" s="392"/>
      <c r="H356" s="392"/>
      <c r="I356" s="392"/>
      <c r="J356" s="392"/>
    </row>
    <row r="357" spans="1:10" ht="16.399999999999999" customHeight="1">
      <c r="A357" s="388" t="s">
        <v>4217</v>
      </c>
      <c r="B357" s="389">
        <v>94</v>
      </c>
      <c r="C357" s="390" t="s">
        <v>4187</v>
      </c>
      <c r="D357" s="391">
        <v>0</v>
      </c>
      <c r="E357" s="392"/>
      <c r="F357" s="392"/>
      <c r="G357" s="392"/>
      <c r="H357" s="392"/>
      <c r="I357" s="392"/>
      <c r="J357" s="392"/>
    </row>
    <row r="358" spans="1:10" ht="16.399999999999999" customHeight="1">
      <c r="A358" s="388" t="s">
        <v>4217</v>
      </c>
      <c r="B358" s="389">
        <v>94</v>
      </c>
      <c r="C358" s="390" t="s">
        <v>4188</v>
      </c>
      <c r="D358" s="391">
        <v>0</v>
      </c>
      <c r="E358" s="392"/>
      <c r="F358" s="392"/>
      <c r="G358" s="392"/>
      <c r="H358" s="392"/>
      <c r="I358" s="392"/>
      <c r="J358" s="392"/>
    </row>
    <row r="359" spans="1:10" ht="16.399999999999999" customHeight="1">
      <c r="A359" s="388" t="s">
        <v>4217</v>
      </c>
      <c r="B359" s="389">
        <v>94</v>
      </c>
      <c r="C359" s="385" t="s">
        <v>86</v>
      </c>
      <c r="D359" s="391">
        <v>21</v>
      </c>
      <c r="E359" s="392"/>
      <c r="F359" s="392"/>
      <c r="G359" s="392"/>
      <c r="H359" s="392"/>
      <c r="I359" s="392"/>
      <c r="J359" s="392"/>
    </row>
    <row r="360" spans="1:10" ht="14.9" customHeight="1">
      <c r="A360" s="388" t="s">
        <v>4218</v>
      </c>
      <c r="B360" s="389">
        <v>95</v>
      </c>
      <c r="C360" s="390"/>
      <c r="D360" s="391"/>
      <c r="E360" s="392"/>
      <c r="F360" s="392"/>
      <c r="G360" s="392"/>
      <c r="H360" s="392"/>
      <c r="I360" s="392"/>
      <c r="J360" s="392"/>
    </row>
    <row r="361" spans="1:10" ht="16.399999999999999" customHeight="1">
      <c r="A361" s="388" t="s">
        <v>4218</v>
      </c>
      <c r="B361" s="389">
        <v>95</v>
      </c>
      <c r="C361" s="390" t="s">
        <v>111</v>
      </c>
      <c r="D361" s="391">
        <v>7</v>
      </c>
      <c r="E361" s="392"/>
      <c r="F361" s="392"/>
      <c r="G361" s="392"/>
      <c r="H361" s="392"/>
      <c r="I361" s="392"/>
      <c r="J361" s="392"/>
    </row>
    <row r="362" spans="1:10" ht="16.399999999999999" customHeight="1">
      <c r="A362" s="388" t="s">
        <v>4218</v>
      </c>
      <c r="B362" s="389">
        <v>95</v>
      </c>
      <c r="C362" s="390" t="s">
        <v>4185</v>
      </c>
      <c r="D362" s="391">
        <v>17</v>
      </c>
      <c r="E362" s="392"/>
      <c r="F362" s="392"/>
      <c r="G362" s="392"/>
      <c r="H362" s="392"/>
      <c r="I362" s="392"/>
      <c r="J362" s="392"/>
    </row>
    <row r="363" spans="1:10" ht="16.399999999999999" customHeight="1">
      <c r="A363" s="388" t="s">
        <v>4218</v>
      </c>
      <c r="B363" s="389">
        <v>95</v>
      </c>
      <c r="C363" s="390" t="s">
        <v>114</v>
      </c>
      <c r="D363" s="391">
        <v>11</v>
      </c>
      <c r="E363" s="392"/>
      <c r="F363" s="392"/>
      <c r="G363" s="392"/>
      <c r="H363" s="392"/>
      <c r="I363" s="392"/>
      <c r="J363" s="392"/>
    </row>
    <row r="364" spans="1:10" ht="16.399999999999999" customHeight="1">
      <c r="A364" s="388" t="s">
        <v>4218</v>
      </c>
      <c r="B364" s="389">
        <v>95</v>
      </c>
      <c r="C364" s="390" t="s">
        <v>115</v>
      </c>
      <c r="D364" s="391">
        <v>120</v>
      </c>
      <c r="E364" s="392"/>
      <c r="F364" s="392"/>
      <c r="G364" s="392"/>
      <c r="H364" s="392"/>
      <c r="I364" s="392"/>
      <c r="J364" s="392"/>
    </row>
    <row r="365" spans="1:10" ht="16.399999999999999" customHeight="1">
      <c r="A365" s="388" t="s">
        <v>4218</v>
      </c>
      <c r="B365" s="389">
        <v>95</v>
      </c>
      <c r="C365" s="390" t="s">
        <v>116</v>
      </c>
      <c r="D365" s="391">
        <v>49</v>
      </c>
      <c r="E365" s="392"/>
      <c r="F365" s="392"/>
      <c r="G365" s="392"/>
      <c r="H365" s="392"/>
      <c r="I365" s="392"/>
      <c r="J365" s="392"/>
    </row>
    <row r="366" spans="1:10" ht="16.399999999999999" customHeight="1">
      <c r="A366" s="388" t="s">
        <v>4218</v>
      </c>
      <c r="B366" s="389">
        <v>95</v>
      </c>
      <c r="C366" s="390" t="s">
        <v>117</v>
      </c>
      <c r="D366" s="391">
        <v>11</v>
      </c>
      <c r="E366" s="392"/>
      <c r="F366" s="392"/>
      <c r="G366" s="392"/>
      <c r="H366" s="392"/>
      <c r="I366" s="392"/>
      <c r="J366" s="392"/>
    </row>
    <row r="367" spans="1:10" ht="16.399999999999999" customHeight="1">
      <c r="A367" s="388" t="s">
        <v>4218</v>
      </c>
      <c r="B367" s="389">
        <v>95</v>
      </c>
      <c r="C367" s="390" t="s">
        <v>4186</v>
      </c>
      <c r="D367" s="391">
        <v>7</v>
      </c>
      <c r="E367" s="392"/>
      <c r="F367" s="392"/>
      <c r="G367" s="392"/>
      <c r="H367" s="392"/>
      <c r="I367" s="392"/>
      <c r="J367" s="392"/>
    </row>
    <row r="368" spans="1:10" ht="16.399999999999999" customHeight="1">
      <c r="A368" s="388" t="s">
        <v>4218</v>
      </c>
      <c r="B368" s="389">
        <v>95</v>
      </c>
      <c r="C368" s="390" t="s">
        <v>118</v>
      </c>
      <c r="D368" s="391">
        <v>2</v>
      </c>
      <c r="E368" s="392"/>
      <c r="F368" s="392"/>
      <c r="G368" s="392"/>
      <c r="H368" s="392"/>
      <c r="I368" s="392"/>
      <c r="J368" s="392"/>
    </row>
    <row r="369" spans="1:10" ht="16.399999999999999" customHeight="1">
      <c r="A369" s="388" t="s">
        <v>4218</v>
      </c>
      <c r="B369" s="389">
        <v>95</v>
      </c>
      <c r="C369" s="390" t="s">
        <v>4187</v>
      </c>
      <c r="D369" s="391">
        <v>2</v>
      </c>
      <c r="E369" s="392"/>
      <c r="F369" s="392"/>
      <c r="G369" s="392"/>
      <c r="H369" s="392"/>
      <c r="I369" s="392"/>
      <c r="J369" s="392"/>
    </row>
    <row r="370" spans="1:10" ht="16.399999999999999" customHeight="1">
      <c r="A370" s="388" t="s">
        <v>4218</v>
      </c>
      <c r="B370" s="389">
        <v>95</v>
      </c>
      <c r="C370" s="390" t="s">
        <v>4188</v>
      </c>
      <c r="D370" s="391">
        <v>17</v>
      </c>
      <c r="E370" s="392"/>
      <c r="F370" s="392"/>
      <c r="G370" s="392"/>
      <c r="H370" s="392"/>
      <c r="I370" s="392"/>
      <c r="J370" s="392"/>
    </row>
    <row r="371" spans="1:10" ht="16.399999999999999" customHeight="1">
      <c r="A371" s="388" t="s">
        <v>4218</v>
      </c>
      <c r="B371" s="389">
        <v>95</v>
      </c>
      <c r="C371" s="385" t="s">
        <v>86</v>
      </c>
      <c r="D371" s="391">
        <v>243</v>
      </c>
      <c r="E371" s="392"/>
      <c r="F371" s="392"/>
      <c r="G371" s="392"/>
      <c r="H371" s="392"/>
      <c r="I371" s="392"/>
      <c r="J371" s="392"/>
    </row>
    <row r="372" spans="1:10" ht="14.9" customHeight="1">
      <c r="A372" s="388" t="s">
        <v>4219</v>
      </c>
      <c r="B372" s="389">
        <v>97</v>
      </c>
      <c r="C372" s="390"/>
      <c r="D372" s="391"/>
      <c r="E372" s="392"/>
      <c r="F372" s="392"/>
      <c r="G372" s="392"/>
      <c r="H372" s="392"/>
      <c r="I372" s="392"/>
      <c r="J372" s="392"/>
    </row>
    <row r="373" spans="1:10" ht="16.399999999999999" customHeight="1">
      <c r="A373" s="388" t="s">
        <v>4219</v>
      </c>
      <c r="B373" s="389">
        <v>97</v>
      </c>
      <c r="C373" s="390" t="s">
        <v>111</v>
      </c>
      <c r="D373" s="391">
        <v>0</v>
      </c>
      <c r="E373" s="392"/>
      <c r="F373" s="392"/>
      <c r="G373" s="392"/>
      <c r="H373" s="392"/>
      <c r="I373" s="392"/>
      <c r="J373" s="392"/>
    </row>
    <row r="374" spans="1:10" ht="16.399999999999999" customHeight="1">
      <c r="A374" s="388" t="s">
        <v>4219</v>
      </c>
      <c r="B374" s="389">
        <v>97</v>
      </c>
      <c r="C374" s="390" t="s">
        <v>4185</v>
      </c>
      <c r="D374" s="391">
        <v>3</v>
      </c>
      <c r="E374" s="392"/>
      <c r="F374" s="392"/>
      <c r="G374" s="392"/>
      <c r="H374" s="392"/>
      <c r="I374" s="392"/>
      <c r="J374" s="392"/>
    </row>
    <row r="375" spans="1:10" ht="16.399999999999999" customHeight="1">
      <c r="A375" s="388" t="s">
        <v>4219</v>
      </c>
      <c r="B375" s="389">
        <v>97</v>
      </c>
      <c r="C375" s="390" t="s">
        <v>114</v>
      </c>
      <c r="D375" s="391">
        <v>2</v>
      </c>
      <c r="E375" s="392"/>
      <c r="F375" s="392"/>
      <c r="G375" s="392"/>
      <c r="H375" s="392"/>
      <c r="I375" s="392"/>
      <c r="J375" s="392"/>
    </row>
    <row r="376" spans="1:10" ht="16.399999999999999" customHeight="1">
      <c r="A376" s="388" t="s">
        <v>4219</v>
      </c>
      <c r="B376" s="389">
        <v>97</v>
      </c>
      <c r="C376" s="390" t="s">
        <v>115</v>
      </c>
      <c r="D376" s="391">
        <v>7</v>
      </c>
      <c r="E376" s="392"/>
      <c r="F376" s="392"/>
      <c r="G376" s="392"/>
      <c r="H376" s="392"/>
      <c r="I376" s="392"/>
      <c r="J376" s="392"/>
    </row>
    <row r="377" spans="1:10" ht="16.399999999999999" customHeight="1">
      <c r="A377" s="388" t="s">
        <v>4219</v>
      </c>
      <c r="B377" s="389">
        <v>97</v>
      </c>
      <c r="C377" s="390" t="s">
        <v>116</v>
      </c>
      <c r="D377" s="391">
        <v>4</v>
      </c>
      <c r="E377" s="392"/>
      <c r="F377" s="392"/>
      <c r="G377" s="392"/>
      <c r="H377" s="392"/>
      <c r="I377" s="392"/>
      <c r="J377" s="392"/>
    </row>
    <row r="378" spans="1:10" ht="16.399999999999999" customHeight="1">
      <c r="A378" s="388" t="s">
        <v>4219</v>
      </c>
      <c r="B378" s="389">
        <v>97</v>
      </c>
      <c r="C378" s="390" t="s">
        <v>117</v>
      </c>
      <c r="D378" s="391">
        <v>0</v>
      </c>
      <c r="E378" s="392"/>
      <c r="F378" s="392"/>
      <c r="G378" s="392"/>
      <c r="H378" s="392"/>
      <c r="I378" s="392"/>
      <c r="J378" s="392"/>
    </row>
    <row r="379" spans="1:10" ht="16.399999999999999" customHeight="1">
      <c r="A379" s="388" t="s">
        <v>4219</v>
      </c>
      <c r="B379" s="389">
        <v>97</v>
      </c>
      <c r="C379" s="390" t="s">
        <v>4186</v>
      </c>
      <c r="D379" s="391">
        <v>0</v>
      </c>
      <c r="E379" s="392"/>
      <c r="F379" s="392"/>
      <c r="G379" s="392"/>
      <c r="H379" s="392"/>
      <c r="I379" s="392"/>
      <c r="J379" s="392"/>
    </row>
    <row r="380" spans="1:10" ht="16.399999999999999" customHeight="1">
      <c r="A380" s="388" t="s">
        <v>4219</v>
      </c>
      <c r="B380" s="389">
        <v>97</v>
      </c>
      <c r="C380" s="390" t="s">
        <v>118</v>
      </c>
      <c r="D380" s="391">
        <v>0</v>
      </c>
      <c r="E380" s="392"/>
      <c r="F380" s="392"/>
      <c r="G380" s="392"/>
      <c r="H380" s="392"/>
      <c r="I380" s="392"/>
      <c r="J380" s="392"/>
    </row>
    <row r="381" spans="1:10" ht="16.399999999999999" customHeight="1">
      <c r="A381" s="388" t="s">
        <v>4219</v>
      </c>
      <c r="B381" s="389">
        <v>97</v>
      </c>
      <c r="C381" s="390" t="s">
        <v>4187</v>
      </c>
      <c r="D381" s="391">
        <v>0</v>
      </c>
      <c r="E381" s="392"/>
      <c r="F381" s="392"/>
      <c r="G381" s="392"/>
      <c r="H381" s="392"/>
      <c r="I381" s="392"/>
      <c r="J381" s="392"/>
    </row>
    <row r="382" spans="1:10" ht="16.399999999999999" customHeight="1">
      <c r="A382" s="388" t="s">
        <v>4219</v>
      </c>
      <c r="B382" s="389">
        <v>97</v>
      </c>
      <c r="C382" s="390" t="s">
        <v>4188</v>
      </c>
      <c r="D382" s="391">
        <v>1</v>
      </c>
      <c r="E382" s="392"/>
      <c r="F382" s="392"/>
      <c r="G382" s="392"/>
      <c r="H382" s="392"/>
      <c r="I382" s="392"/>
      <c r="J382" s="392"/>
    </row>
    <row r="383" spans="1:10" ht="16.399999999999999" customHeight="1">
      <c r="A383" s="388" t="s">
        <v>4219</v>
      </c>
      <c r="B383" s="389">
        <v>97</v>
      </c>
      <c r="C383" s="385" t="s">
        <v>86</v>
      </c>
      <c r="D383" s="391">
        <v>17</v>
      </c>
      <c r="E383" s="392"/>
      <c r="F383" s="392"/>
      <c r="G383" s="392"/>
      <c r="H383" s="392"/>
      <c r="I383" s="392"/>
      <c r="J383" s="392"/>
    </row>
    <row r="384" spans="1:10" ht="14.9" customHeight="1">
      <c r="A384" s="388" t="s">
        <v>4220</v>
      </c>
      <c r="B384" s="389">
        <v>99</v>
      </c>
      <c r="C384" s="390"/>
      <c r="D384" s="391"/>
      <c r="E384" s="392"/>
      <c r="F384" s="392"/>
      <c r="G384" s="392"/>
      <c r="H384" s="392"/>
      <c r="I384" s="392"/>
      <c r="J384" s="392"/>
    </row>
    <row r="385" spans="1:10" ht="16.399999999999999" customHeight="1">
      <c r="A385" s="388" t="s">
        <v>4220</v>
      </c>
      <c r="B385" s="389">
        <v>99</v>
      </c>
      <c r="C385" s="390" t="s">
        <v>111</v>
      </c>
      <c r="D385" s="391">
        <v>0</v>
      </c>
      <c r="E385" s="392"/>
      <c r="F385" s="392"/>
      <c r="G385" s="392"/>
      <c r="H385" s="392"/>
      <c r="I385" s="392"/>
      <c r="J385" s="392"/>
    </row>
    <row r="386" spans="1:10" ht="16.399999999999999" customHeight="1">
      <c r="A386" s="388" t="s">
        <v>4220</v>
      </c>
      <c r="B386" s="389">
        <v>99</v>
      </c>
      <c r="C386" s="390" t="s">
        <v>4185</v>
      </c>
      <c r="D386" s="391">
        <v>2</v>
      </c>
      <c r="E386" s="392"/>
      <c r="F386" s="392"/>
      <c r="G386" s="392"/>
      <c r="H386" s="392"/>
      <c r="I386" s="392"/>
      <c r="J386" s="392"/>
    </row>
    <row r="387" spans="1:10" ht="16.399999999999999" customHeight="1">
      <c r="A387" s="388" t="s">
        <v>4220</v>
      </c>
      <c r="B387" s="389">
        <v>99</v>
      </c>
      <c r="C387" s="390" t="s">
        <v>114</v>
      </c>
      <c r="D387" s="391">
        <v>1</v>
      </c>
      <c r="E387" s="392"/>
      <c r="F387" s="392"/>
      <c r="G387" s="392"/>
      <c r="H387" s="392"/>
      <c r="I387" s="392"/>
      <c r="J387" s="392"/>
    </row>
    <row r="388" spans="1:10" ht="16.399999999999999" customHeight="1">
      <c r="A388" s="388" t="s">
        <v>4220</v>
      </c>
      <c r="B388" s="389">
        <v>99</v>
      </c>
      <c r="C388" s="390" t="s">
        <v>115</v>
      </c>
      <c r="D388" s="391">
        <v>18</v>
      </c>
      <c r="E388" s="392"/>
      <c r="F388" s="392"/>
      <c r="G388" s="392"/>
      <c r="H388" s="392"/>
      <c r="I388" s="392"/>
      <c r="J388" s="392"/>
    </row>
    <row r="389" spans="1:10" ht="16.399999999999999" customHeight="1">
      <c r="A389" s="388" t="s">
        <v>4220</v>
      </c>
      <c r="B389" s="389">
        <v>99</v>
      </c>
      <c r="C389" s="390" t="s">
        <v>116</v>
      </c>
      <c r="D389" s="391">
        <v>7</v>
      </c>
      <c r="E389" s="392"/>
      <c r="F389" s="392"/>
      <c r="G389" s="392"/>
      <c r="H389" s="392"/>
      <c r="I389" s="392"/>
      <c r="J389" s="392"/>
    </row>
    <row r="390" spans="1:10" ht="16.399999999999999" customHeight="1">
      <c r="A390" s="388" t="s">
        <v>4220</v>
      </c>
      <c r="B390" s="389">
        <v>99</v>
      </c>
      <c r="C390" s="390" t="s">
        <v>117</v>
      </c>
      <c r="D390" s="391">
        <v>0</v>
      </c>
      <c r="E390" s="392"/>
      <c r="F390" s="392"/>
      <c r="G390" s="392"/>
      <c r="H390" s="392"/>
      <c r="I390" s="392"/>
      <c r="J390" s="392"/>
    </row>
    <row r="391" spans="1:10" ht="16.399999999999999" customHeight="1">
      <c r="A391" s="388" t="s">
        <v>4220</v>
      </c>
      <c r="B391" s="389">
        <v>99</v>
      </c>
      <c r="C391" s="390" t="s">
        <v>4186</v>
      </c>
      <c r="D391" s="391">
        <v>2</v>
      </c>
      <c r="E391" s="392"/>
      <c r="F391" s="392"/>
      <c r="G391" s="392"/>
      <c r="H391" s="392"/>
      <c r="I391" s="392"/>
      <c r="J391" s="392"/>
    </row>
    <row r="392" spans="1:10" ht="16.399999999999999" customHeight="1">
      <c r="A392" s="388" t="s">
        <v>4220</v>
      </c>
      <c r="B392" s="389">
        <v>99</v>
      </c>
      <c r="C392" s="390" t="s">
        <v>118</v>
      </c>
      <c r="D392" s="391">
        <v>0</v>
      </c>
      <c r="E392" s="392"/>
      <c r="F392" s="392"/>
      <c r="G392" s="392"/>
      <c r="H392" s="392"/>
      <c r="I392" s="392"/>
      <c r="J392" s="392"/>
    </row>
    <row r="393" spans="1:10" ht="16.399999999999999" customHeight="1">
      <c r="A393" s="388" t="s">
        <v>4220</v>
      </c>
      <c r="B393" s="389">
        <v>99</v>
      </c>
      <c r="C393" s="390" t="s">
        <v>4187</v>
      </c>
      <c r="D393" s="391">
        <v>0</v>
      </c>
      <c r="E393" s="392"/>
      <c r="F393" s="392"/>
      <c r="G393" s="392"/>
      <c r="H393" s="392"/>
      <c r="I393" s="392"/>
      <c r="J393" s="392"/>
    </row>
    <row r="394" spans="1:10" ht="16.399999999999999" customHeight="1">
      <c r="A394" s="388" t="s">
        <v>4220</v>
      </c>
      <c r="B394" s="389">
        <v>99</v>
      </c>
      <c r="C394" s="390" t="s">
        <v>4188</v>
      </c>
      <c r="D394" s="391">
        <v>4</v>
      </c>
      <c r="E394" s="392"/>
      <c r="F394" s="392"/>
      <c r="G394" s="392"/>
      <c r="H394" s="392"/>
      <c r="I394" s="392"/>
      <c r="J394" s="392"/>
    </row>
    <row r="395" spans="1:10" ht="16.399999999999999" customHeight="1">
      <c r="A395" s="388" t="s">
        <v>4220</v>
      </c>
      <c r="B395" s="389">
        <v>99</v>
      </c>
      <c r="C395" s="385" t="s">
        <v>86</v>
      </c>
      <c r="D395" s="391">
        <v>34</v>
      </c>
      <c r="E395" s="392"/>
      <c r="F395" s="392"/>
      <c r="G395" s="392"/>
      <c r="H395" s="392"/>
      <c r="I395" s="392"/>
      <c r="J395" s="392"/>
    </row>
    <row r="396" spans="1:10" ht="14.9" customHeight="1">
      <c r="A396" s="388" t="s">
        <v>37</v>
      </c>
      <c r="B396" s="389"/>
      <c r="C396" s="390"/>
      <c r="D396" s="391"/>
      <c r="E396" s="392"/>
      <c r="F396" s="392"/>
      <c r="G396" s="392"/>
      <c r="H396" s="392"/>
      <c r="I396" s="392"/>
      <c r="J396" s="392"/>
    </row>
    <row r="397" spans="1:10" ht="16.399999999999999" customHeight="1">
      <c r="A397" s="388" t="s">
        <v>4248</v>
      </c>
      <c r="B397" s="389">
        <v>100</v>
      </c>
      <c r="C397" s="390" t="s">
        <v>111</v>
      </c>
      <c r="D397" s="391">
        <v>1163</v>
      </c>
      <c r="E397" s="392"/>
      <c r="F397" s="392"/>
      <c r="G397" s="392"/>
      <c r="H397" s="392"/>
      <c r="I397" s="392"/>
      <c r="J397" s="392"/>
    </row>
    <row r="398" spans="1:10" ht="16.399999999999999" customHeight="1">
      <c r="A398" s="388" t="s">
        <v>4248</v>
      </c>
      <c r="B398" s="389">
        <v>100</v>
      </c>
      <c r="C398" s="390" t="s">
        <v>4185</v>
      </c>
      <c r="D398" s="391">
        <v>15061</v>
      </c>
      <c r="E398" s="392"/>
      <c r="F398" s="392"/>
      <c r="G398" s="392"/>
      <c r="H398" s="392"/>
      <c r="I398" s="392"/>
      <c r="J398" s="392"/>
    </row>
    <row r="399" spans="1:10" ht="16.399999999999999" customHeight="1">
      <c r="A399" s="388" t="s">
        <v>4248</v>
      </c>
      <c r="B399" s="389">
        <v>100</v>
      </c>
      <c r="C399" s="390" t="s">
        <v>114</v>
      </c>
      <c r="D399" s="391">
        <v>9233</v>
      </c>
      <c r="E399" s="392"/>
      <c r="F399" s="392"/>
      <c r="G399" s="392"/>
      <c r="H399" s="392"/>
      <c r="I399" s="392"/>
      <c r="J399" s="392"/>
    </row>
    <row r="400" spans="1:10" ht="16.399999999999999" customHeight="1">
      <c r="A400" s="388" t="s">
        <v>4248</v>
      </c>
      <c r="B400" s="389">
        <v>100</v>
      </c>
      <c r="C400" s="390" t="s">
        <v>115</v>
      </c>
      <c r="D400" s="391">
        <v>78902</v>
      </c>
      <c r="E400" s="392"/>
      <c r="F400" s="392"/>
      <c r="G400" s="392"/>
      <c r="H400" s="392"/>
      <c r="I400" s="392"/>
      <c r="J400" s="392"/>
    </row>
    <row r="401" spans="1:10" ht="16.399999999999999" customHeight="1">
      <c r="A401" s="388" t="s">
        <v>4248</v>
      </c>
      <c r="B401" s="389">
        <v>100</v>
      </c>
      <c r="C401" s="390" t="s">
        <v>116</v>
      </c>
      <c r="D401" s="391">
        <v>50546</v>
      </c>
      <c r="E401" s="392"/>
      <c r="F401" s="392"/>
      <c r="G401" s="392"/>
      <c r="H401" s="392"/>
      <c r="I401" s="392"/>
      <c r="J401" s="392"/>
    </row>
    <row r="402" spans="1:10" ht="16.399999999999999" customHeight="1">
      <c r="A402" s="388" t="s">
        <v>4248</v>
      </c>
      <c r="B402" s="389">
        <v>100</v>
      </c>
      <c r="C402" s="390" t="s">
        <v>117</v>
      </c>
      <c r="D402" s="391">
        <v>8265</v>
      </c>
      <c r="E402" s="392"/>
      <c r="F402" s="392"/>
      <c r="G402" s="392"/>
      <c r="H402" s="392"/>
      <c r="I402" s="392"/>
      <c r="J402" s="392"/>
    </row>
    <row r="403" spans="1:10" ht="16.399999999999999" customHeight="1">
      <c r="A403" s="388" t="s">
        <v>4248</v>
      </c>
      <c r="B403" s="389">
        <v>100</v>
      </c>
      <c r="C403" s="390" t="s">
        <v>4186</v>
      </c>
      <c r="D403" s="391">
        <v>12297</v>
      </c>
      <c r="E403" s="392"/>
      <c r="F403" s="392"/>
      <c r="G403" s="392"/>
      <c r="H403" s="392"/>
      <c r="I403" s="392"/>
      <c r="J403" s="392"/>
    </row>
    <row r="404" spans="1:10" ht="16.399999999999999" customHeight="1">
      <c r="A404" s="388" t="s">
        <v>4248</v>
      </c>
      <c r="B404" s="389">
        <v>100</v>
      </c>
      <c r="C404" s="390" t="s">
        <v>118</v>
      </c>
      <c r="D404" s="391">
        <v>1137</v>
      </c>
      <c r="E404" s="392"/>
      <c r="F404" s="392"/>
      <c r="G404" s="392"/>
      <c r="H404" s="392"/>
      <c r="I404" s="392"/>
      <c r="J404" s="392"/>
    </row>
    <row r="405" spans="1:10" ht="16.399999999999999" customHeight="1">
      <c r="A405" s="388" t="s">
        <v>4248</v>
      </c>
      <c r="B405" s="389">
        <v>100</v>
      </c>
      <c r="C405" s="390" t="s">
        <v>4187</v>
      </c>
      <c r="D405" s="391">
        <v>1485</v>
      </c>
      <c r="E405" s="392"/>
      <c r="F405" s="392"/>
      <c r="G405" s="392"/>
      <c r="H405" s="392"/>
      <c r="I405" s="392"/>
      <c r="J405" s="392"/>
    </row>
    <row r="406" spans="1:10" ht="16.399999999999999" customHeight="1">
      <c r="A406" s="388" t="s">
        <v>4248</v>
      </c>
      <c r="B406" s="389">
        <v>100</v>
      </c>
      <c r="C406" s="390" t="s">
        <v>4188</v>
      </c>
      <c r="D406" s="391">
        <v>12999</v>
      </c>
      <c r="E406" s="392"/>
      <c r="F406" s="392"/>
      <c r="G406" s="392"/>
      <c r="H406" s="392"/>
      <c r="I406" s="392"/>
      <c r="J406" s="392"/>
    </row>
    <row r="407" spans="1:10" ht="16.399999999999999" customHeight="1">
      <c r="A407" s="388" t="s">
        <v>4248</v>
      </c>
      <c r="B407" s="389">
        <v>100</v>
      </c>
      <c r="C407" s="385" t="s">
        <v>86</v>
      </c>
      <c r="D407" s="391">
        <v>191088</v>
      </c>
      <c r="E407" s="392"/>
      <c r="F407" s="392"/>
      <c r="G407" s="392"/>
      <c r="H407" s="392"/>
      <c r="I407" s="392"/>
      <c r="J407" s="392"/>
    </row>
    <row r="408" spans="1:10" ht="16.399999999999999" customHeight="1">
      <c r="A408" s="393"/>
      <c r="B408" s="393"/>
      <c r="C408" s="393"/>
      <c r="D408" s="393"/>
      <c r="E408" s="393"/>
      <c r="F408" s="393"/>
      <c r="G408" s="393"/>
      <c r="H408" s="393"/>
      <c r="I408" s="393"/>
      <c r="J408" s="392"/>
    </row>
    <row r="409" spans="1:10" ht="16.399999999999999" customHeight="1">
      <c r="A409" s="392"/>
      <c r="B409" s="392"/>
      <c r="C409" s="392"/>
      <c r="D409" s="392"/>
      <c r="E409" s="392"/>
      <c r="F409" s="392"/>
      <c r="G409" s="392"/>
      <c r="H409" s="392"/>
      <c r="I409" s="392"/>
      <c r="J409" s="392"/>
    </row>
  </sheetData>
  <printOptions horizontalCentered="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FF00"/>
    <pageSetUpPr fitToPage="1"/>
  </sheetPr>
  <dimension ref="A1:AO451"/>
  <sheetViews>
    <sheetView showGridLines="0" zoomScale="60" zoomScaleNormal="60" zoomScalePageLayoutView="70" workbookViewId="0">
      <selection activeCell="E3" sqref="E3"/>
    </sheetView>
  </sheetViews>
  <sheetFormatPr baseColWidth="10" defaultColWidth="0" defaultRowHeight="17.5"/>
  <cols>
    <col min="1" max="1" width="3.08984375" style="4" customWidth="1"/>
    <col min="2" max="2" width="3.08984375" style="7" customWidth="1"/>
    <col min="3" max="3" width="25.08984375" style="7" customWidth="1"/>
    <col min="4" max="4" width="24" style="7" customWidth="1"/>
    <col min="5" max="6" width="32.08984375" style="7" customWidth="1"/>
    <col min="7" max="7" width="30.90625" style="7" customWidth="1"/>
    <col min="8" max="8" width="23.81640625" style="7" customWidth="1"/>
    <col min="9" max="9" width="17.453125" style="7" customWidth="1"/>
    <col min="10" max="10" width="31.90625" style="7" customWidth="1"/>
    <col min="11" max="11" width="14.453125" style="7" customWidth="1"/>
    <col min="12" max="13" width="3.90625" style="7" customWidth="1"/>
    <col min="14" max="14" width="10" style="7" hidden="1" customWidth="1"/>
    <col min="15" max="16" width="12.453125" style="7" hidden="1" customWidth="1"/>
    <col min="17" max="17" width="10.81640625" style="7" hidden="1" customWidth="1"/>
    <col min="18" max="18" width="10" style="7" hidden="1" customWidth="1"/>
    <col min="19" max="19" width="12.1796875" style="7" hidden="1" customWidth="1"/>
    <col min="20" max="16384" width="10" style="7" hidden="1"/>
  </cols>
  <sheetData>
    <row r="1" spans="1:36" ht="162.65" customHeight="1">
      <c r="B1" s="474"/>
      <c r="C1" s="475"/>
      <c r="D1" s="475"/>
      <c r="E1" s="475"/>
      <c r="F1" s="475"/>
      <c r="G1" s="475"/>
      <c r="H1" s="475"/>
      <c r="I1" s="475"/>
      <c r="J1" s="475"/>
      <c r="K1" s="475"/>
      <c r="L1" s="32"/>
      <c r="M1" s="68"/>
    </row>
    <row r="2" spans="1:36" s="4" customFormat="1" ht="86.15" customHeight="1" thickBot="1">
      <c r="B2" s="354"/>
      <c r="C2" s="476" t="s">
        <v>4179</v>
      </c>
      <c r="D2" s="476"/>
      <c r="E2" s="476"/>
      <c r="F2" s="476"/>
      <c r="G2" s="476"/>
      <c r="H2" s="476"/>
      <c r="I2" s="476"/>
      <c r="J2" s="476"/>
      <c r="K2" s="476"/>
      <c r="L2" s="250"/>
      <c r="M2" s="6"/>
      <c r="N2" s="373"/>
      <c r="R2" s="6"/>
      <c r="AI2" s="250"/>
    </row>
    <row r="3" spans="1:36" ht="26.5" thickBot="1">
      <c r="B3" s="353"/>
      <c r="C3" s="479" t="s">
        <v>5</v>
      </c>
      <c r="D3" s="480"/>
      <c r="E3" s="470" t="s">
        <v>107</v>
      </c>
      <c r="F3" s="376" t="s">
        <v>4177</v>
      </c>
      <c r="G3" s="355" t="s">
        <v>7</v>
      </c>
      <c r="H3" s="458">
        <f>VLOOKUP(Visor_NARP_CNPV_2018!E3,Tablas!$E$2:$F$35,2,0)</f>
        <v>5</v>
      </c>
      <c r="I3" s="356"/>
      <c r="J3" s="356"/>
      <c r="K3" s="357"/>
      <c r="L3" s="6"/>
      <c r="M3" s="6"/>
      <c r="N3" s="4"/>
      <c r="O3" s="4"/>
      <c r="P3" s="4"/>
      <c r="Q3" s="4"/>
      <c r="R3" s="6"/>
      <c r="S3" s="4"/>
      <c r="T3" s="4"/>
      <c r="U3" s="4"/>
      <c r="V3" s="4"/>
      <c r="AI3" s="32"/>
      <c r="AJ3" s="7" t="s">
        <v>1364</v>
      </c>
    </row>
    <row r="4" spans="1:36" ht="172.25" customHeight="1" thickBot="1">
      <c r="B4" s="5"/>
      <c r="C4" s="471" t="s">
        <v>4223</v>
      </c>
      <c r="D4" s="471"/>
      <c r="E4" s="471"/>
      <c r="F4" s="471"/>
      <c r="G4" s="471"/>
      <c r="H4" s="471"/>
      <c r="I4" s="471"/>
      <c r="J4" s="471"/>
      <c r="K4" s="471"/>
      <c r="L4" s="6"/>
      <c r="M4" s="6"/>
      <c r="N4" s="4"/>
      <c r="O4" s="4"/>
      <c r="P4" s="4"/>
      <c r="Q4" s="4"/>
      <c r="R4" s="6"/>
      <c r="S4" s="4"/>
      <c r="T4" s="4"/>
      <c r="U4" s="4"/>
      <c r="V4" s="4"/>
      <c r="AI4" s="32"/>
    </row>
    <row r="5" spans="1:36" ht="56.15" customHeight="1" thickBot="1">
      <c r="B5" s="8"/>
      <c r="C5" s="67"/>
      <c r="D5" s="477" t="s">
        <v>3645</v>
      </c>
      <c r="E5" s="477"/>
      <c r="F5" s="477"/>
      <c r="G5" s="477"/>
      <c r="H5" s="477"/>
      <c r="I5" s="477"/>
      <c r="J5" s="477"/>
      <c r="K5" s="4"/>
      <c r="L5" s="6"/>
      <c r="M5" s="47"/>
      <c r="N5" s="88" t="s">
        <v>151</v>
      </c>
      <c r="O5" s="89" t="s">
        <v>148</v>
      </c>
      <c r="P5" s="89" t="s">
        <v>144</v>
      </c>
      <c r="Q5" s="90" t="s">
        <v>145</v>
      </c>
      <c r="R5" s="6"/>
      <c r="S5" s="4"/>
      <c r="T5" s="89"/>
      <c r="U5" s="4"/>
      <c r="V5" s="4"/>
      <c r="AI5" s="32"/>
    </row>
    <row r="6" spans="1:36" ht="63.65" customHeight="1" thickBot="1">
      <c r="B6" s="8"/>
      <c r="C6" s="67"/>
      <c r="D6" s="478" t="s">
        <v>152</v>
      </c>
      <c r="E6" s="478"/>
      <c r="F6" s="478" t="s">
        <v>146</v>
      </c>
      <c r="G6" s="478"/>
      <c r="H6" s="478"/>
      <c r="I6" s="478"/>
      <c r="J6" s="460" t="s">
        <v>147</v>
      </c>
      <c r="K6" s="4"/>
      <c r="L6" s="6"/>
      <c r="M6" s="47"/>
      <c r="N6" s="91" t="s">
        <v>149</v>
      </c>
      <c r="O6" s="46">
        <f>VLOOKUP($E$3,'1'!$B:$F,2,0)</f>
        <v>312112</v>
      </c>
      <c r="P6" s="46">
        <f>VLOOKUP($E$3,'1'!$B:$F,4,0)</f>
        <v>691354</v>
      </c>
      <c r="Q6" s="92">
        <f>VLOOKUP($E$3,'1'!$B:$F,5,0)</f>
        <v>428777</v>
      </c>
      <c r="R6" s="6"/>
      <c r="S6" s="9"/>
      <c r="T6" s="9"/>
      <c r="U6" s="69"/>
      <c r="V6" s="10"/>
      <c r="AI6" s="32"/>
    </row>
    <row r="7" spans="1:36" ht="36.9" customHeight="1" thickBot="1">
      <c r="B7" s="8"/>
      <c r="C7" s="67"/>
      <c r="D7" s="490">
        <f>P6</f>
        <v>691354</v>
      </c>
      <c r="E7" s="491"/>
      <c r="F7" s="481" t="str">
        <f>IF(P8&gt;1.6,"","Encuesta calidad de vida 2018")</f>
        <v>Encuesta calidad de vida 2018</v>
      </c>
      <c r="G7" s="482"/>
      <c r="H7" s="482"/>
      <c r="I7" s="483"/>
      <c r="J7" s="400">
        <f>P7</f>
        <v>8.8000000000000009E-2</v>
      </c>
      <c r="K7" s="314"/>
      <c r="L7" s="6"/>
      <c r="M7" s="47"/>
      <c r="N7" s="93" t="s">
        <v>150</v>
      </c>
      <c r="O7" s="94"/>
      <c r="P7" s="7">
        <f>(VLOOKUP($E$3,'1'!$H:$I,2,0))/100</f>
        <v>8.8000000000000009E-2</v>
      </c>
      <c r="Q7" s="95"/>
      <c r="R7" s="6"/>
      <c r="W7" s="69"/>
      <c r="AI7" s="32"/>
    </row>
    <row r="8" spans="1:36" ht="36.9" customHeight="1" thickBot="1">
      <c r="B8" s="11"/>
      <c r="C8" s="67"/>
      <c r="D8" s="519">
        <f>O6</f>
        <v>312112</v>
      </c>
      <c r="E8" s="520"/>
      <c r="F8" s="484" t="s">
        <v>148</v>
      </c>
      <c r="G8" s="485"/>
      <c r="H8" s="485"/>
      <c r="I8" s="486"/>
      <c r="J8" s="271" t="s">
        <v>1365</v>
      </c>
      <c r="K8" s="68"/>
      <c r="L8" s="6"/>
      <c r="M8" s="6"/>
      <c r="N8" s="4"/>
      <c r="O8" s="4"/>
      <c r="P8" s="316"/>
      <c r="Q8" s="4"/>
      <c r="R8" s="6"/>
      <c r="W8" s="69"/>
      <c r="AI8" s="32"/>
    </row>
    <row r="9" spans="1:36" ht="36.9" customHeight="1" thickBot="1">
      <c r="B9" s="11"/>
      <c r="C9" s="67"/>
      <c r="D9" s="521">
        <f>Q6</f>
        <v>428777</v>
      </c>
      <c r="E9" s="522"/>
      <c r="F9" s="487" t="s">
        <v>1363</v>
      </c>
      <c r="G9" s="488"/>
      <c r="H9" s="488"/>
      <c r="I9" s="489"/>
      <c r="J9" s="315" t="s">
        <v>1365</v>
      </c>
      <c r="K9" s="68"/>
      <c r="L9" s="6"/>
      <c r="M9" s="6"/>
      <c r="N9" s="4"/>
      <c r="O9" s="4"/>
      <c r="P9" s="67"/>
      <c r="Q9" s="4"/>
      <c r="R9" s="6"/>
      <c r="U9" s="4"/>
      <c r="V9" s="4"/>
      <c r="W9" s="69"/>
      <c r="X9" s="4"/>
      <c r="AI9" s="32"/>
    </row>
    <row r="10" spans="1:36">
      <c r="B10" s="11"/>
      <c r="C10" s="4"/>
      <c r="D10" s="12"/>
      <c r="E10" s="12"/>
      <c r="F10" s="13"/>
      <c r="G10" s="13"/>
      <c r="H10" s="12"/>
      <c r="I10" s="13"/>
      <c r="L10" s="6"/>
      <c r="M10" s="47"/>
      <c r="N10" s="124" t="s">
        <v>2</v>
      </c>
      <c r="O10" s="123" t="s">
        <v>63</v>
      </c>
      <c r="P10" s="123" t="s">
        <v>46</v>
      </c>
      <c r="Q10" s="125" t="s">
        <v>63</v>
      </c>
      <c r="R10" s="126" t="s">
        <v>46</v>
      </c>
      <c r="S10" s="48"/>
      <c r="T10" s="48"/>
      <c r="U10" s="70"/>
      <c r="V10" s="70"/>
      <c r="W10" s="70"/>
      <c r="X10" s="70"/>
      <c r="Y10" s="25"/>
      <c r="AI10" s="32"/>
    </row>
    <row r="11" spans="1:36" s="335" customFormat="1" ht="30" customHeight="1">
      <c r="A11" s="25"/>
      <c r="B11" s="331"/>
      <c r="C11" s="492" t="str">
        <f>"Población Negra, Afrodescendiente, Raizal y Palenquera de "&amp;E3&amp;" por sexo y grupos de edad"</f>
        <v>Población Negra, Afrodescendiente, Raizal y Palenquera de Antioquia por sexo y grupos de edad</v>
      </c>
      <c r="D11" s="493"/>
      <c r="E11" s="493"/>
      <c r="F11" s="493"/>
      <c r="G11" s="493"/>
      <c r="H11" s="493"/>
      <c r="I11" s="493"/>
      <c r="J11" s="493"/>
      <c r="K11" s="493"/>
      <c r="L11" s="332"/>
      <c r="M11" s="338"/>
      <c r="N11" s="339" t="s">
        <v>12</v>
      </c>
      <c r="O11" s="340">
        <f>SUM(AL19:AL21)</f>
        <v>42540</v>
      </c>
      <c r="P11" s="340">
        <f>SUM(AM19:AM21)</f>
        <v>41168</v>
      </c>
      <c r="Q11" s="341">
        <f>+O11/$O$14</f>
        <v>0.28175917340045037</v>
      </c>
      <c r="R11" s="342">
        <f>+P11/$P$14</f>
        <v>0.25549239133133084</v>
      </c>
      <c r="S11" s="25"/>
      <c r="T11" s="25"/>
      <c r="U11" s="343"/>
      <c r="V11" s="343"/>
      <c r="W11" s="343"/>
      <c r="X11" s="343"/>
      <c r="Y11" s="25"/>
      <c r="AI11" s="337"/>
    </row>
    <row r="12" spans="1:36">
      <c r="B12" s="8"/>
      <c r="C12" s="4"/>
      <c r="D12" s="4"/>
      <c r="E12" s="4"/>
      <c r="F12" s="4"/>
      <c r="G12" s="4"/>
      <c r="H12" s="4"/>
      <c r="I12" s="4"/>
      <c r="J12" s="4"/>
      <c r="K12" s="4"/>
      <c r="L12" s="6"/>
      <c r="M12" s="47"/>
      <c r="N12" s="127" t="s">
        <v>13</v>
      </c>
      <c r="O12" s="86">
        <f>SUM(AL22:AL31)</f>
        <v>100342</v>
      </c>
      <c r="P12" s="86">
        <f>SUM(AM22:AM31)</f>
        <v>110302</v>
      </c>
      <c r="Q12" s="87">
        <f>+O12/$O$14</f>
        <v>0.66460458338852824</v>
      </c>
      <c r="R12" s="98">
        <f>+P12/$P$14</f>
        <v>0.68454434873271608</v>
      </c>
      <c r="S12" s="4"/>
      <c r="T12" s="25"/>
      <c r="U12" s="71"/>
      <c r="V12" s="71"/>
      <c r="W12" s="71"/>
      <c r="X12" s="71"/>
      <c r="AI12" s="32"/>
    </row>
    <row r="13" spans="1:36">
      <c r="B13" s="8"/>
      <c r="C13" s="4"/>
      <c r="D13" s="4"/>
      <c r="E13" s="4"/>
      <c r="F13" s="4"/>
      <c r="G13" s="4"/>
      <c r="H13" s="4"/>
      <c r="I13" s="4"/>
      <c r="J13" s="4"/>
      <c r="K13" s="4"/>
      <c r="L13" s="6"/>
      <c r="M13" s="47"/>
      <c r="N13" s="127" t="s">
        <v>14</v>
      </c>
      <c r="O13" s="86">
        <f>SUM(AL32:AL36)</f>
        <v>8098</v>
      </c>
      <c r="P13" s="86">
        <f>SUM(AM32:AM36)</f>
        <v>9662</v>
      </c>
      <c r="Q13" s="87">
        <f>+O13/$O$14</f>
        <v>5.3636243211021326E-2</v>
      </c>
      <c r="R13" s="98">
        <f>+P13/$P$14</f>
        <v>5.9963259935953132E-2</v>
      </c>
      <c r="S13" s="4"/>
      <c r="T13" s="25"/>
      <c r="U13" s="4"/>
      <c r="V13" s="18"/>
      <c r="AI13" s="32"/>
    </row>
    <row r="14" spans="1:36" ht="18" thickBot="1">
      <c r="B14" s="8"/>
      <c r="C14" s="4"/>
      <c r="D14" s="4"/>
      <c r="E14" s="4"/>
      <c r="F14" s="4"/>
      <c r="G14" s="4"/>
      <c r="H14" s="4"/>
      <c r="I14" s="4"/>
      <c r="J14" s="4"/>
      <c r="K14" s="4"/>
      <c r="L14" s="6"/>
      <c r="M14" s="47"/>
      <c r="N14" s="128" t="s">
        <v>37</v>
      </c>
      <c r="O14" s="101">
        <f>SUM(O11:O13)</f>
        <v>150980</v>
      </c>
      <c r="P14" s="101">
        <f>SUM(P11:P13)</f>
        <v>161132</v>
      </c>
      <c r="Q14" s="102"/>
      <c r="R14" s="103"/>
      <c r="S14" s="4"/>
      <c r="T14" s="25"/>
      <c r="U14" s="4"/>
      <c r="V14" s="18"/>
      <c r="AI14" s="32"/>
    </row>
    <row r="15" spans="1:36">
      <c r="B15" s="8"/>
      <c r="C15" s="4"/>
      <c r="D15" s="4"/>
      <c r="E15" s="4"/>
      <c r="F15" s="4"/>
      <c r="G15" s="4"/>
      <c r="H15" s="4"/>
      <c r="I15" s="4"/>
      <c r="J15" s="4"/>
      <c r="K15" s="4"/>
      <c r="L15" s="6"/>
      <c r="M15" s="6"/>
      <c r="R15" s="6"/>
      <c r="S15" s="4"/>
      <c r="T15" s="25"/>
      <c r="U15" s="4"/>
      <c r="V15" s="18"/>
      <c r="AI15" s="32"/>
    </row>
    <row r="16" spans="1:36" ht="18" thickBot="1">
      <c r="B16" s="8"/>
      <c r="C16" s="4"/>
      <c r="D16" s="4"/>
      <c r="E16" s="4"/>
      <c r="F16" s="4"/>
      <c r="G16" s="4"/>
      <c r="H16" s="4"/>
      <c r="I16" s="4"/>
      <c r="J16" s="4"/>
      <c r="K16" s="4"/>
      <c r="L16" s="6"/>
      <c r="M16" s="6"/>
      <c r="R16" s="6"/>
      <c r="S16" s="4"/>
      <c r="T16" s="25"/>
      <c r="U16" s="4"/>
      <c r="V16" s="18"/>
      <c r="AI16" s="32"/>
    </row>
    <row r="17" spans="2:41" ht="18" thickBot="1">
      <c r="B17" s="8"/>
      <c r="C17" s="4"/>
      <c r="D17" s="4"/>
      <c r="E17" s="4"/>
      <c r="F17" s="4"/>
      <c r="G17" s="4"/>
      <c r="H17" s="4"/>
      <c r="I17" s="4"/>
      <c r="J17" s="4"/>
      <c r="K17" s="4"/>
      <c r="L17" s="6"/>
      <c r="M17" s="6"/>
      <c r="N17" s="501" t="s">
        <v>1403</v>
      </c>
      <c r="O17" s="502"/>
      <c r="P17" s="502"/>
      <c r="Q17" s="502"/>
      <c r="R17" s="502"/>
      <c r="S17" s="502"/>
      <c r="T17" s="503"/>
      <c r="U17" s="4"/>
      <c r="V17" s="527" t="s">
        <v>1405</v>
      </c>
      <c r="W17" s="528"/>
      <c r="X17" s="528"/>
      <c r="Y17" s="528"/>
      <c r="Z17" s="528"/>
      <c r="AA17" s="528"/>
      <c r="AB17" s="529"/>
      <c r="AE17" t="s">
        <v>1413</v>
      </c>
      <c r="AI17" s="32"/>
    </row>
    <row r="18" spans="2:41" ht="47.4" customHeight="1" thickBot="1">
      <c r="B18" s="8"/>
      <c r="C18" s="4"/>
      <c r="D18" s="4"/>
      <c r="E18" s="4"/>
      <c r="F18" s="4"/>
      <c r="G18" s="4"/>
      <c r="H18" s="4"/>
      <c r="I18" s="4"/>
      <c r="J18" s="4"/>
      <c r="K18" s="4"/>
      <c r="L18" s="6"/>
      <c r="M18" s="6"/>
      <c r="N18" s="254"/>
      <c r="O18" s="498" t="s">
        <v>1366</v>
      </c>
      <c r="P18" s="499"/>
      <c r="Q18" s="500"/>
      <c r="R18" s="524" t="s">
        <v>1367</v>
      </c>
      <c r="S18" s="525"/>
      <c r="T18" s="526"/>
      <c r="V18" s="403"/>
      <c r="W18" s="461" t="s">
        <v>1366</v>
      </c>
      <c r="X18" s="462"/>
      <c r="Y18" s="463"/>
      <c r="Z18" s="465" t="s">
        <v>1367</v>
      </c>
      <c r="AA18" s="466"/>
      <c r="AB18" s="467"/>
      <c r="AE18" t="s">
        <v>3582</v>
      </c>
      <c r="AI18" s="32"/>
      <c r="AK18" s="104" t="s">
        <v>16</v>
      </c>
      <c r="AL18" s="105" t="s">
        <v>63</v>
      </c>
      <c r="AM18" s="105" t="s">
        <v>46</v>
      </c>
      <c r="AN18" s="106" t="s">
        <v>17</v>
      </c>
      <c r="AO18" s="107" t="s">
        <v>18</v>
      </c>
    </row>
    <row r="19" spans="2:41" ht="27.65" customHeight="1" thickBot="1">
      <c r="B19" s="8"/>
      <c r="C19" s="4"/>
      <c r="D19" s="4"/>
      <c r="E19" s="4"/>
      <c r="F19" s="4"/>
      <c r="G19" s="4"/>
      <c r="H19" s="4"/>
      <c r="I19" s="4"/>
      <c r="J19" s="4"/>
      <c r="K19" s="4"/>
      <c r="L19" s="6"/>
      <c r="M19" s="6"/>
      <c r="N19" s="402"/>
      <c r="O19" s="266" t="s">
        <v>63</v>
      </c>
      <c r="P19" s="414" t="s">
        <v>46</v>
      </c>
      <c r="Q19" s="415" t="s">
        <v>86</v>
      </c>
      <c r="R19" s="416"/>
      <c r="S19" s="417" t="s">
        <v>63</v>
      </c>
      <c r="T19" s="418" t="s">
        <v>46</v>
      </c>
      <c r="V19" s="404"/>
      <c r="W19" s="255" t="s">
        <v>63</v>
      </c>
      <c r="X19" s="256" t="s">
        <v>46</v>
      </c>
      <c r="Y19" s="257" t="s">
        <v>86</v>
      </c>
      <c r="Z19" s="258"/>
      <c r="AA19" s="259" t="s">
        <v>63</v>
      </c>
      <c r="AB19" s="260" t="s">
        <v>46</v>
      </c>
      <c r="AE19" t="s">
        <v>3583</v>
      </c>
      <c r="AI19" s="32"/>
      <c r="AK19" s="108" t="s">
        <v>19</v>
      </c>
      <c r="AL19" s="109">
        <f>SUMIFS('3'!$E:$E,'3'!$B:$B,$E$3,'3'!$C:$C,AL$18,'3'!$D:$D,Tabla4[[#This Row],[Columna1]])</f>
        <v>11609</v>
      </c>
      <c r="AM19" s="109">
        <f>SUMIFS('3'!$E:$E,'3'!$B:$B,$E$3,'3'!$C:$C,AM$18,'3'!$D:$D,Tabla4[[#This Row],[Columna1]])</f>
        <v>11246</v>
      </c>
      <c r="AN19" s="110">
        <f t="shared" ref="AN19:AN37" si="0">AL19/SUM($AL$19:$AM$36)*-100</f>
        <v>-3.7194981288768139</v>
      </c>
      <c r="AO19" s="111">
        <f t="shared" ref="AO19:AO37" si="1">AM19/SUM($AL$19:$AM$36)*100</f>
        <v>3.6031937253293691</v>
      </c>
    </row>
    <row r="20" spans="2:41">
      <c r="B20" s="8"/>
      <c r="C20" s="4"/>
      <c r="D20" s="4"/>
      <c r="E20" s="4"/>
      <c r="F20" s="4"/>
      <c r="G20" s="4"/>
      <c r="H20" s="4"/>
      <c r="I20" s="4"/>
      <c r="J20" s="4"/>
      <c r="K20" s="4"/>
      <c r="L20" s="6"/>
      <c r="M20" s="47"/>
      <c r="N20" s="405" t="s">
        <v>1368</v>
      </c>
      <c r="O20" s="406">
        <f>SUMIFS('3.3'!$G:$G,'3.3'!$C:$C,$E$3,'3.3'!$D:$D,$AE$34,'3.3'!$E:$E,$AC20,'3.3'!$F:$F,Visor_NARP_CNPV_2018!O$19)</f>
        <v>11609</v>
      </c>
      <c r="P20" s="406">
        <f>SUMIFS('3.3'!$G:$G,'3.3'!$C:$C,$E$3,'3.3'!$D:$D,$AE$34,'3.3'!$E:$E,$AC20,'3.3'!$F:$F,Visor_NARP_CNPV_2018!P$19)</f>
        <v>11246</v>
      </c>
      <c r="Q20" s="406">
        <f>SUM(O20:P20)</f>
        <v>22855</v>
      </c>
      <c r="R20" s="407">
        <f>(O20/SUM($O$20:$P$37)*100)</f>
        <v>3.7194981288768139</v>
      </c>
      <c r="S20" s="407">
        <f>R20*(-1)</f>
        <v>-3.7194981288768139</v>
      </c>
      <c r="T20" s="408">
        <f>(P20/SUM($O$20:$P$37)*100)</f>
        <v>3.6031937253293691</v>
      </c>
      <c r="U20" s="412" t="s">
        <v>19</v>
      </c>
      <c r="V20" s="405" t="s">
        <v>1368</v>
      </c>
      <c r="W20" s="406">
        <f>SUMIFS('3.3'!$G:$G,'3.3'!$C:$C,$E$3,'3.3'!$D:$D,$AE$21,'3.3'!$E:$E,$AC20,'3.3'!$F:$F,Visor_NARP_CNPV_2018!W$19)</f>
        <v>161208</v>
      </c>
      <c r="X20" s="406">
        <f>SUMIFS('3.3'!$G:$G,'3.3'!$C:$C,$E$3,'3.3'!$D:$D,$AE$21,'3.3'!$E:$E,$AC20,'3.3'!$F:$F,Visor_NARP_CNPV_2018!X$19)</f>
        <v>153439</v>
      </c>
      <c r="Y20" s="406">
        <f>SUM(W20:X20)</f>
        <v>314647</v>
      </c>
      <c r="Z20" s="407">
        <f>(W20/SUM($W$20:$X$37)*100)</f>
        <v>2.9008446221333539</v>
      </c>
      <c r="AA20" s="407">
        <f>Z20*(-1)</f>
        <v>-2.9008446221333539</v>
      </c>
      <c r="AB20" s="408">
        <f>(X20/SUM($W$20:$X$37)*100)</f>
        <v>2.7610459653089157</v>
      </c>
      <c r="AC20" s="7" t="s">
        <v>249</v>
      </c>
      <c r="AE20" t="s">
        <v>3585</v>
      </c>
      <c r="AI20" s="32"/>
      <c r="AK20" s="72" t="s">
        <v>20</v>
      </c>
      <c r="AL20" s="112">
        <f>SUMIFS('3'!$E:$E,'3'!$B:$B,$E$3,'3'!$C:$C,AL$18,'3'!$D:$D,Tabla4[[#This Row],[Columna1]])</f>
        <v>14113</v>
      </c>
      <c r="AM20" s="112">
        <f>SUMIFS('3'!$E:$E,'3'!$B:$B,$E$3,'3'!$C:$C,AM$18,'3'!$D:$D,Tabla4[[#This Row],[Columna1]])</f>
        <v>13657</v>
      </c>
      <c r="AN20" s="113">
        <f t="shared" si="0"/>
        <v>-4.5217742348900396</v>
      </c>
      <c r="AO20" s="114">
        <f t="shared" si="1"/>
        <v>4.3756728353924235</v>
      </c>
    </row>
    <row r="21" spans="2:41">
      <c r="B21" s="8"/>
      <c r="C21" s="4"/>
      <c r="D21" s="4"/>
      <c r="E21" s="4"/>
      <c r="F21" s="4"/>
      <c r="G21" s="4"/>
      <c r="H21" s="4"/>
      <c r="I21" s="4"/>
      <c r="J21" s="4"/>
      <c r="K21" s="4"/>
      <c r="L21" s="6"/>
      <c r="M21" s="47"/>
      <c r="N21" s="261" t="s">
        <v>1369</v>
      </c>
      <c r="O21" s="262">
        <f>SUMIFS('3.3'!$G:$G,'3.3'!$C:$C,$E$3,'3.3'!$D:$D,$AE$34,'3.3'!$E:$E,$AC21,'3.3'!$F:$F,Visor_NARP_CNPV_2018!O$19)</f>
        <v>14113</v>
      </c>
      <c r="P21" s="262">
        <f>SUMIFS('3.3'!$G:$G,'3.3'!$C:$C,$E$3,'3.3'!$D:$D,$AE$34,'3.3'!$E:$E,$AC21,'3.3'!$F:$F,Visor_NARP_CNPV_2018!P$19)</f>
        <v>13657</v>
      </c>
      <c r="Q21" s="262">
        <f t="shared" ref="Q21:Q37" si="2">SUM(O21:P21)</f>
        <v>27770</v>
      </c>
      <c r="R21" s="263">
        <f t="shared" ref="R21:R38" si="3">(O21/SUM($O$20:$P$37)*100)</f>
        <v>4.5217742348900396</v>
      </c>
      <c r="S21" s="263">
        <f t="shared" ref="S21:S38" si="4">R21*(-1)</f>
        <v>-4.5217742348900396</v>
      </c>
      <c r="T21" s="409">
        <f t="shared" ref="T21:T38" si="5">(P21/SUM($O$20:$P$37)*100)</f>
        <v>4.3756728353924235</v>
      </c>
      <c r="U21" s="262" t="s">
        <v>20</v>
      </c>
      <c r="V21" s="261" t="s">
        <v>1369</v>
      </c>
      <c r="W21" s="262">
        <f>SUMIFS('3.3'!$G:$G,'3.3'!$C:$C,$E$3,'3.3'!$D:$D,$AE$21,'3.3'!$E:$E,$AC21,'3.3'!$F:$F,Visor_NARP_CNPV_2018!W$19)</f>
        <v>177348</v>
      </c>
      <c r="X21" s="262">
        <f>SUMIFS('3.3'!$G:$G,'3.3'!$C:$C,$E$3,'3.3'!$D:$D,$AE$21,'3.3'!$E:$E,$AC21,'3.3'!$F:$F,Visor_NARP_CNPV_2018!X$19)</f>
        <v>168740</v>
      </c>
      <c r="Y21" s="262">
        <f t="shared" ref="Y21:Y37" si="6">SUM(W21:X21)</f>
        <v>346088</v>
      </c>
      <c r="Z21" s="263">
        <f t="shared" ref="Z21:Z38" si="7">(W21/SUM($W$20:$X$37)*100)</f>
        <v>3.1912745772300757</v>
      </c>
      <c r="AA21" s="263">
        <f t="shared" ref="AA21:AA37" si="8">Z21*(-1)</f>
        <v>-3.1912745772300757</v>
      </c>
      <c r="AB21" s="409">
        <f t="shared" ref="AB21:AB38" si="9">(X21/SUM($W$20:$X$37)*100)</f>
        <v>3.0363786011784906</v>
      </c>
      <c r="AC21" s="7" t="s">
        <v>1386</v>
      </c>
      <c r="AE21" t="s">
        <v>3586</v>
      </c>
      <c r="AI21" s="32"/>
      <c r="AK21" s="72" t="s">
        <v>21</v>
      </c>
      <c r="AL21" s="112">
        <f>SUMIFS('3'!$E:$E,'3'!$B:$B,$E$3,'3'!$C:$C,AL$18,'3'!$D:$D,Tabla4[[#This Row],[Columna1]])</f>
        <v>16818</v>
      </c>
      <c r="AM21" s="112">
        <f>SUMIFS('3'!$E:$E,'3'!$B:$B,$E$3,'3'!$C:$C,AM$18,'3'!$D:$D,Tabla4[[#This Row],[Columna1]])</f>
        <v>16265</v>
      </c>
      <c r="AN21" s="113">
        <f t="shared" si="0"/>
        <v>-5.3884502998923463</v>
      </c>
      <c r="AO21" s="114">
        <f t="shared" si="1"/>
        <v>5.2112703132208953</v>
      </c>
    </row>
    <row r="22" spans="2:41">
      <c r="B22" s="8"/>
      <c r="C22" s="4"/>
      <c r="D22" s="4"/>
      <c r="E22" s="4"/>
      <c r="F22" s="4"/>
      <c r="G22" s="4"/>
      <c r="H22" s="4"/>
      <c r="I22" s="4"/>
      <c r="J22" s="4"/>
      <c r="K22" s="4"/>
      <c r="L22" s="6"/>
      <c r="M22" s="47"/>
      <c r="N22" s="261" t="s">
        <v>1370</v>
      </c>
      <c r="O22" s="262">
        <f>SUMIFS('3.3'!$G:$G,'3.3'!$C:$C,$E$3,'3.3'!$D:$D,$AE$34,'3.3'!$E:$E,$AC22,'3.3'!$F:$F,Visor_NARP_CNPV_2018!O$19)</f>
        <v>16818</v>
      </c>
      <c r="P22" s="262">
        <f>SUMIFS('3.3'!$G:$G,'3.3'!$C:$C,$E$3,'3.3'!$D:$D,$AE$34,'3.3'!$E:$E,$AC22,'3.3'!$F:$F,Visor_NARP_CNPV_2018!P$19)</f>
        <v>16265</v>
      </c>
      <c r="Q22" s="262">
        <f t="shared" si="2"/>
        <v>33083</v>
      </c>
      <c r="R22" s="263">
        <f t="shared" si="3"/>
        <v>5.3884502998923463</v>
      </c>
      <c r="S22" s="263">
        <f t="shared" si="4"/>
        <v>-5.3884502998923463</v>
      </c>
      <c r="T22" s="409">
        <f t="shared" si="5"/>
        <v>5.2112703132208953</v>
      </c>
      <c r="U22" s="262" t="s">
        <v>21</v>
      </c>
      <c r="V22" s="261" t="s">
        <v>1370</v>
      </c>
      <c r="W22" s="262">
        <f>SUMIFS('3.3'!$G:$G,'3.3'!$C:$C,$E$3,'3.3'!$D:$D,$AE$21,'3.3'!$E:$E,$AC22,'3.3'!$F:$F,Visor_NARP_CNPV_2018!W$19)</f>
        <v>209610</v>
      </c>
      <c r="X22" s="262">
        <f>SUMIFS('3.3'!$G:$G,'3.3'!$C:$C,$E$3,'3.3'!$D:$D,$AE$21,'3.3'!$E:$E,$AC22,'3.3'!$F:$F,Visor_NARP_CNPV_2018!X$19)</f>
        <v>200060</v>
      </c>
      <c r="Y22" s="262">
        <f t="shared" si="6"/>
        <v>409670</v>
      </c>
      <c r="Z22" s="263">
        <f t="shared" si="7"/>
        <v>3.7718105878453443</v>
      </c>
      <c r="AA22" s="263">
        <f t="shared" si="8"/>
        <v>-3.7718105878453443</v>
      </c>
      <c r="AB22" s="409">
        <f t="shared" si="9"/>
        <v>3.5999638672026122</v>
      </c>
      <c r="AC22" s="7" t="s">
        <v>1387</v>
      </c>
      <c r="AE22" t="s">
        <v>45</v>
      </c>
      <c r="AI22" s="32"/>
      <c r="AK22" s="72" t="s">
        <v>22</v>
      </c>
      <c r="AL22" s="112">
        <f>SUMIFS('3'!$E:$E,'3'!$B:$B,$E$3,'3'!$C:$C,AL$18,'3'!$D:$D,Tabla4[[#This Row],[Columna1]])</f>
        <v>16405</v>
      </c>
      <c r="AM22" s="112">
        <f>SUMIFS('3'!$E:$E,'3'!$B:$B,$E$3,'3'!$C:$C,AM$18,'3'!$D:$D,Tabla4[[#This Row],[Columna1]])</f>
        <v>16177</v>
      </c>
      <c r="AN22" s="113">
        <f t="shared" si="0"/>
        <v>-5.2561260060491106</v>
      </c>
      <c r="AO22" s="114">
        <f t="shared" si="1"/>
        <v>5.183075306300303</v>
      </c>
    </row>
    <row r="23" spans="2:41">
      <c r="B23" s="8"/>
      <c r="C23" s="4"/>
      <c r="D23" s="4"/>
      <c r="E23" s="4"/>
      <c r="F23" s="4"/>
      <c r="G23" s="4"/>
      <c r="H23" s="4"/>
      <c r="I23" s="4"/>
      <c r="J23" s="4"/>
      <c r="K23" s="4"/>
      <c r="L23" s="6"/>
      <c r="M23" s="47"/>
      <c r="N23" s="261" t="s">
        <v>1371</v>
      </c>
      <c r="O23" s="262">
        <f>SUMIFS('3.3'!$G:$G,'3.3'!$C:$C,$E$3,'3.3'!$D:$D,$AE$34,'3.3'!$E:$E,$AC23,'3.3'!$F:$F,Visor_NARP_CNPV_2018!O$19)</f>
        <v>16405</v>
      </c>
      <c r="P23" s="262">
        <f>SUMIFS('3.3'!$G:$G,'3.3'!$C:$C,$E$3,'3.3'!$D:$D,$AE$34,'3.3'!$E:$E,$AC23,'3.3'!$F:$F,Visor_NARP_CNPV_2018!P$19)</f>
        <v>16177</v>
      </c>
      <c r="Q23" s="262">
        <f t="shared" si="2"/>
        <v>32582</v>
      </c>
      <c r="R23" s="263">
        <f t="shared" si="3"/>
        <v>5.2561260060491106</v>
      </c>
      <c r="S23" s="263">
        <f t="shared" si="4"/>
        <v>-5.2561260060491106</v>
      </c>
      <c r="T23" s="409">
        <f t="shared" si="5"/>
        <v>5.183075306300303</v>
      </c>
      <c r="U23" s="262" t="s">
        <v>22</v>
      </c>
      <c r="V23" s="261" t="s">
        <v>1371</v>
      </c>
      <c r="W23" s="262">
        <f>SUMIFS('3.3'!$G:$G,'3.3'!$C:$C,$E$3,'3.3'!$D:$D,$AE$21,'3.3'!$E:$E,$AC23,'3.3'!$F:$F,Visor_NARP_CNPV_2018!W$19)</f>
        <v>231248</v>
      </c>
      <c r="X23" s="262">
        <f>SUMIFS('3.3'!$G:$G,'3.3'!$C:$C,$E$3,'3.3'!$D:$D,$AE$21,'3.3'!$E:$E,$AC23,'3.3'!$F:$F,Visor_NARP_CNPV_2018!X$19)</f>
        <v>223657</v>
      </c>
      <c r="Y23" s="262">
        <f t="shared" si="6"/>
        <v>454905</v>
      </c>
      <c r="Z23" s="263">
        <f t="shared" si="7"/>
        <v>4.161173869653453</v>
      </c>
      <c r="AA23" s="263">
        <f t="shared" si="8"/>
        <v>-4.161173869653453</v>
      </c>
      <c r="AB23" s="409">
        <f t="shared" si="9"/>
        <v>4.0245782197687427</v>
      </c>
      <c r="AC23" s="7" t="s">
        <v>1388</v>
      </c>
      <c r="AE23" t="s">
        <v>3584</v>
      </c>
      <c r="AI23" s="32"/>
      <c r="AK23" s="72" t="s">
        <v>23</v>
      </c>
      <c r="AL23" s="112">
        <f>SUMIFS('3'!$E:$E,'3'!$B:$B,$E$3,'3'!$C:$C,AL$18,'3'!$D:$D,Tabla4[[#This Row],[Columna1]])</f>
        <v>14104</v>
      </c>
      <c r="AM23" s="112">
        <f>SUMIFS('3'!$E:$E,'3'!$B:$B,$E$3,'3'!$C:$C,AM$18,'3'!$D:$D,Tabla4[[#This Row],[Columna1]])</f>
        <v>14338</v>
      </c>
      <c r="AN23" s="113">
        <f t="shared" si="0"/>
        <v>-4.5188906546367971</v>
      </c>
      <c r="AO23" s="114">
        <f t="shared" si="1"/>
        <v>4.5938637412211003</v>
      </c>
    </row>
    <row r="24" spans="2:41">
      <c r="B24" s="8"/>
      <c r="C24" s="4"/>
      <c r="D24" s="4"/>
      <c r="E24" s="4"/>
      <c r="F24" s="4"/>
      <c r="G24" s="4"/>
      <c r="H24" s="4"/>
      <c r="I24" s="4"/>
      <c r="J24" s="4"/>
      <c r="K24" s="4"/>
      <c r="L24" s="6"/>
      <c r="M24" s="47"/>
      <c r="N24" s="261" t="s">
        <v>1372</v>
      </c>
      <c r="O24" s="262">
        <f>SUMIFS('3.3'!$G:$G,'3.3'!$C:$C,$E$3,'3.3'!$D:$D,$AE$34,'3.3'!$E:$E,$AC24,'3.3'!$F:$F,Visor_NARP_CNPV_2018!O$19)</f>
        <v>14104</v>
      </c>
      <c r="P24" s="262">
        <f>SUMIFS('3.3'!$G:$G,'3.3'!$C:$C,$E$3,'3.3'!$D:$D,$AE$34,'3.3'!$E:$E,$AC24,'3.3'!$F:$F,Visor_NARP_CNPV_2018!P$19)</f>
        <v>14338</v>
      </c>
      <c r="Q24" s="262">
        <f t="shared" si="2"/>
        <v>28442</v>
      </c>
      <c r="R24" s="263">
        <f t="shared" si="3"/>
        <v>4.5188906546367971</v>
      </c>
      <c r="S24" s="263">
        <f t="shared" si="4"/>
        <v>-4.5188906546367971</v>
      </c>
      <c r="T24" s="409">
        <f t="shared" si="5"/>
        <v>4.5938637412211003</v>
      </c>
      <c r="U24" s="262" t="s">
        <v>23</v>
      </c>
      <c r="V24" s="261" t="s">
        <v>1372</v>
      </c>
      <c r="W24" s="262">
        <f>SUMIFS('3.3'!$G:$G,'3.3'!$C:$C,$E$3,'3.3'!$D:$D,$AE$21,'3.3'!$E:$E,$AC24,'3.3'!$F:$F,Visor_NARP_CNPV_2018!W$19)</f>
        <v>250480</v>
      </c>
      <c r="X24" s="262">
        <f>SUMIFS('3.3'!$G:$G,'3.3'!$C:$C,$E$3,'3.3'!$D:$D,$AE$21,'3.3'!$E:$E,$AC24,'3.3'!$F:$F,Visor_NARP_CNPV_2018!X$19)</f>
        <v>250053</v>
      </c>
      <c r="Y24" s="262">
        <f t="shared" si="6"/>
        <v>500533</v>
      </c>
      <c r="Z24" s="263">
        <f t="shared" si="7"/>
        <v>4.5072425745121985</v>
      </c>
      <c r="AA24" s="263">
        <f t="shared" si="8"/>
        <v>-4.5072425745121985</v>
      </c>
      <c r="AB24" s="409">
        <f t="shared" si="9"/>
        <v>4.4995589567410521</v>
      </c>
      <c r="AC24" s="7" t="s">
        <v>1389</v>
      </c>
      <c r="AI24" s="32"/>
      <c r="AK24" s="72" t="s">
        <v>24</v>
      </c>
      <c r="AL24" s="112">
        <f>SUMIFS('3'!$E:$E,'3'!$B:$B,$E$3,'3'!$C:$C,AL$18,'3'!$D:$D,Tabla4[[#This Row],[Columna1]])</f>
        <v>13105</v>
      </c>
      <c r="AM24" s="112">
        <f>SUMIFS('3'!$E:$E,'3'!$B:$B,$E$3,'3'!$C:$C,AM$18,'3'!$D:$D,Tabla4[[#This Row],[Columna1]])</f>
        <v>14116</v>
      </c>
      <c r="AN24" s="113">
        <f t="shared" si="0"/>
        <v>-4.1988132465268873</v>
      </c>
      <c r="AO24" s="114">
        <f t="shared" si="1"/>
        <v>4.5227354283077874</v>
      </c>
    </row>
    <row r="25" spans="2:41">
      <c r="B25" s="8"/>
      <c r="C25" s="4"/>
      <c r="D25" s="4"/>
      <c r="E25" s="4"/>
      <c r="F25" s="4"/>
      <c r="G25" s="4"/>
      <c r="H25" s="4"/>
      <c r="I25" s="4"/>
      <c r="J25" s="4"/>
      <c r="K25" s="4"/>
      <c r="L25" s="6"/>
      <c r="M25" s="47"/>
      <c r="N25" s="261" t="s">
        <v>1373</v>
      </c>
      <c r="O25" s="262">
        <f>SUMIFS('3.3'!$G:$G,'3.3'!$C:$C,$E$3,'3.3'!$D:$D,$AE$34,'3.3'!$E:$E,$AC25,'3.3'!$F:$F,Visor_NARP_CNPV_2018!O$19)</f>
        <v>13105</v>
      </c>
      <c r="P25" s="262">
        <f>SUMIFS('3.3'!$G:$G,'3.3'!$C:$C,$E$3,'3.3'!$D:$D,$AE$34,'3.3'!$E:$E,$AC25,'3.3'!$F:$F,Visor_NARP_CNPV_2018!P$19)</f>
        <v>14116</v>
      </c>
      <c r="Q25" s="262">
        <f t="shared" si="2"/>
        <v>27221</v>
      </c>
      <c r="R25" s="263">
        <f t="shared" si="3"/>
        <v>4.1988132465268873</v>
      </c>
      <c r="S25" s="263">
        <f t="shared" si="4"/>
        <v>-4.1988132465268873</v>
      </c>
      <c r="T25" s="409">
        <f t="shared" si="5"/>
        <v>4.5227354283077874</v>
      </c>
      <c r="U25" s="262" t="s">
        <v>24</v>
      </c>
      <c r="V25" s="261" t="s">
        <v>1373</v>
      </c>
      <c r="W25" s="262">
        <f>SUMIFS('3.3'!$G:$G,'3.3'!$C:$C,$E$3,'3.3'!$D:$D,$AE$21,'3.3'!$E:$E,$AC25,'3.3'!$F:$F,Visor_NARP_CNPV_2018!W$19)</f>
        <v>244351</v>
      </c>
      <c r="X25" s="262">
        <f>SUMIFS('3.3'!$G:$G,'3.3'!$C:$C,$E$3,'3.3'!$D:$D,$AE$21,'3.3'!$E:$E,$AC25,'3.3'!$F:$F,Visor_NARP_CNPV_2018!X$19)</f>
        <v>244579</v>
      </c>
      <c r="Y25" s="262">
        <f t="shared" si="6"/>
        <v>488930</v>
      </c>
      <c r="Z25" s="263">
        <f t="shared" si="7"/>
        <v>4.3969547681436847</v>
      </c>
      <c r="AA25" s="263">
        <f t="shared" si="8"/>
        <v>-4.3969547681436847</v>
      </c>
      <c r="AB25" s="409">
        <f t="shared" si="9"/>
        <v>4.4010574961338982</v>
      </c>
      <c r="AC25" s="7" t="s">
        <v>1390</v>
      </c>
      <c r="AI25" s="32"/>
      <c r="AK25" s="72" t="s">
        <v>25</v>
      </c>
      <c r="AL25" s="112">
        <f>SUMIFS('3'!$E:$E,'3'!$B:$B,$E$3,'3'!$C:$C,AL$18,'3'!$D:$D,Tabla4[[#This Row],[Columna1]])</f>
        <v>12017</v>
      </c>
      <c r="AM25" s="112">
        <f>SUMIFS('3'!$E:$E,'3'!$B:$B,$E$3,'3'!$C:$C,AM$18,'3'!$D:$D,Tabla4[[#This Row],[Columna1]])</f>
        <v>13191</v>
      </c>
      <c r="AN25" s="113">
        <f t="shared" si="0"/>
        <v>-3.8502204336904704</v>
      </c>
      <c r="AO25" s="114">
        <f t="shared" si="1"/>
        <v>4.2263674578356492</v>
      </c>
    </row>
    <row r="26" spans="2:41">
      <c r="B26" s="8"/>
      <c r="C26" s="4"/>
      <c r="D26" s="4"/>
      <c r="E26" s="4"/>
      <c r="F26" s="4"/>
      <c r="G26" s="4"/>
      <c r="H26" s="4"/>
      <c r="I26" s="4"/>
      <c r="J26" s="4"/>
      <c r="K26" s="4"/>
      <c r="L26" s="6"/>
      <c r="M26" s="47"/>
      <c r="N26" s="261" t="s">
        <v>1374</v>
      </c>
      <c r="O26" s="262">
        <f>SUMIFS('3.3'!$G:$G,'3.3'!$C:$C,$E$3,'3.3'!$D:$D,$AE$34,'3.3'!$E:$E,$AC26,'3.3'!$F:$F,Visor_NARP_CNPV_2018!O$19)</f>
        <v>12017</v>
      </c>
      <c r="P26" s="262">
        <f>SUMIFS('3.3'!$G:$G,'3.3'!$C:$C,$E$3,'3.3'!$D:$D,$AE$34,'3.3'!$E:$E,$AC26,'3.3'!$F:$F,Visor_NARP_CNPV_2018!P$19)</f>
        <v>13191</v>
      </c>
      <c r="Q26" s="262">
        <f t="shared" si="2"/>
        <v>25208</v>
      </c>
      <c r="R26" s="263">
        <f t="shared" si="3"/>
        <v>3.8502204336904704</v>
      </c>
      <c r="S26" s="263">
        <f t="shared" si="4"/>
        <v>-3.8502204336904704</v>
      </c>
      <c r="T26" s="409">
        <f t="shared" si="5"/>
        <v>4.2263674578356492</v>
      </c>
      <c r="U26" s="262" t="s">
        <v>25</v>
      </c>
      <c r="V26" s="261" t="s">
        <v>1374</v>
      </c>
      <c r="W26" s="262">
        <f>SUMIFS('3.3'!$G:$G,'3.3'!$C:$C,$E$3,'3.3'!$D:$D,$AE$21,'3.3'!$E:$E,$AC26,'3.3'!$F:$F,Visor_NARP_CNPV_2018!W$19)</f>
        <v>217751</v>
      </c>
      <c r="X26" s="262">
        <f>SUMIFS('3.3'!$G:$G,'3.3'!$C:$C,$E$3,'3.3'!$D:$D,$AE$21,'3.3'!$E:$E,$AC26,'3.3'!$F:$F,Visor_NARP_CNPV_2018!X$19)</f>
        <v>222440</v>
      </c>
      <c r="Y26" s="262">
        <f t="shared" si="6"/>
        <v>440191</v>
      </c>
      <c r="Z26" s="263">
        <f t="shared" si="7"/>
        <v>3.9183031692853949</v>
      </c>
      <c r="AA26" s="263">
        <f t="shared" si="8"/>
        <v>-3.9183031692853949</v>
      </c>
      <c r="AB26" s="409">
        <f t="shared" si="9"/>
        <v>4.0026790093999258</v>
      </c>
      <c r="AC26" s="7" t="s">
        <v>1391</v>
      </c>
      <c r="AE26" t="s">
        <v>1413</v>
      </c>
      <c r="AI26" s="32"/>
      <c r="AK26" s="72" t="s">
        <v>26</v>
      </c>
      <c r="AL26" s="112">
        <f>SUMIFS('3'!$E:$E,'3'!$B:$B,$E$3,'3'!$C:$C,AL$18,'3'!$D:$D,Tabla4[[#This Row],[Columna1]])</f>
        <v>10820</v>
      </c>
      <c r="AM26" s="112">
        <f>SUMIFS('3'!$E:$E,'3'!$B:$B,$E$3,'3'!$C:$C,AM$18,'3'!$D:$D,Tabla4[[#This Row],[Columna1]])</f>
        <v>12436</v>
      </c>
      <c r="AN26" s="113">
        <f t="shared" si="0"/>
        <v>-3.4667042600092275</v>
      </c>
      <c r="AO26" s="114">
        <f t="shared" si="1"/>
        <v>3.9844671143692008</v>
      </c>
    </row>
    <row r="27" spans="2:41">
      <c r="B27" s="8"/>
      <c r="C27" s="4"/>
      <c r="D27" s="4"/>
      <c r="E27" s="4"/>
      <c r="F27" s="4"/>
      <c r="G27" s="4"/>
      <c r="H27" s="4"/>
      <c r="I27" s="4"/>
      <c r="J27" s="4"/>
      <c r="K27" s="4"/>
      <c r="L27" s="6"/>
      <c r="M27" s="47"/>
      <c r="N27" s="261" t="s">
        <v>1375</v>
      </c>
      <c r="O27" s="262">
        <f>SUMIFS('3.3'!$G:$G,'3.3'!$C:$C,$E$3,'3.3'!$D:$D,$AE$34,'3.3'!$E:$E,$AC27,'3.3'!$F:$F,Visor_NARP_CNPV_2018!O$19)</f>
        <v>10820</v>
      </c>
      <c r="P27" s="262">
        <f>SUMIFS('3.3'!$G:$G,'3.3'!$C:$C,$E$3,'3.3'!$D:$D,$AE$34,'3.3'!$E:$E,$AC27,'3.3'!$F:$F,Visor_NARP_CNPV_2018!P$19)</f>
        <v>12436</v>
      </c>
      <c r="Q27" s="262">
        <f t="shared" si="2"/>
        <v>23256</v>
      </c>
      <c r="R27" s="263">
        <f t="shared" si="3"/>
        <v>3.4667042600092275</v>
      </c>
      <c r="S27" s="263">
        <f t="shared" si="4"/>
        <v>-3.4667042600092275</v>
      </c>
      <c r="T27" s="409">
        <f t="shared" si="5"/>
        <v>3.9844671143692008</v>
      </c>
      <c r="U27" s="262" t="s">
        <v>26</v>
      </c>
      <c r="V27" s="261" t="s">
        <v>1375</v>
      </c>
      <c r="W27" s="262">
        <f>SUMIFS('3.3'!$G:$G,'3.3'!$C:$C,$E$3,'3.3'!$D:$D,$AE$21,'3.3'!$E:$E,$AC27,'3.3'!$F:$F,Visor_NARP_CNPV_2018!W$19)</f>
        <v>202483</v>
      </c>
      <c r="X27" s="262">
        <f>SUMIFS('3.3'!$G:$G,'3.3'!$C:$C,$E$3,'3.3'!$D:$D,$AE$21,'3.3'!$E:$E,$AC27,'3.3'!$F:$F,Visor_NARP_CNPV_2018!X$19)</f>
        <v>215887</v>
      </c>
      <c r="Y27" s="262">
        <f t="shared" si="6"/>
        <v>418370</v>
      </c>
      <c r="Z27" s="263">
        <f t="shared" si="7"/>
        <v>3.6435643493091403</v>
      </c>
      <c r="AA27" s="263">
        <f t="shared" si="8"/>
        <v>-3.6435643493091403</v>
      </c>
      <c r="AB27" s="409">
        <f t="shared" si="9"/>
        <v>3.8847615685232948</v>
      </c>
      <c r="AC27" s="7" t="s">
        <v>1392</v>
      </c>
      <c r="AE27" t="s">
        <v>3582</v>
      </c>
      <c r="AI27" s="32"/>
      <c r="AK27" s="72" t="s">
        <v>27</v>
      </c>
      <c r="AL27" s="112">
        <f>SUMIFS('3'!$E:$E,'3'!$B:$B,$E$3,'3'!$C:$C,AL$18,'3'!$D:$D,Tabla4[[#This Row],[Columna1]])</f>
        <v>8610</v>
      </c>
      <c r="AM27" s="112">
        <f>SUMIFS('3'!$E:$E,'3'!$B:$B,$E$3,'3'!$C:$C,AM$18,'3'!$D:$D,Tabla4[[#This Row],[Columna1]])</f>
        <v>10219</v>
      </c>
      <c r="AN27" s="113">
        <f t="shared" si="0"/>
        <v>-2.758625108935254</v>
      </c>
      <c r="AO27" s="114">
        <f t="shared" si="1"/>
        <v>3.2741451786538165</v>
      </c>
    </row>
    <row r="28" spans="2:41">
      <c r="B28" s="8"/>
      <c r="C28" s="4"/>
      <c r="D28" s="4"/>
      <c r="E28" s="4"/>
      <c r="F28" s="4"/>
      <c r="G28" s="4"/>
      <c r="H28" s="4"/>
      <c r="I28" s="4"/>
      <c r="J28" s="4"/>
      <c r="K28" s="4"/>
      <c r="L28" s="6"/>
      <c r="M28" s="47"/>
      <c r="N28" s="261" t="s">
        <v>1376</v>
      </c>
      <c r="O28" s="262">
        <f>SUMIFS('3.3'!$G:$G,'3.3'!$C:$C,$E$3,'3.3'!$D:$D,$AE$34,'3.3'!$E:$E,$AC28,'3.3'!$F:$F,Visor_NARP_CNPV_2018!O$19)</f>
        <v>8610</v>
      </c>
      <c r="P28" s="262">
        <f>SUMIFS('3.3'!$G:$G,'3.3'!$C:$C,$E$3,'3.3'!$D:$D,$AE$34,'3.3'!$E:$E,$AC28,'3.3'!$F:$F,Visor_NARP_CNPV_2018!P$19)</f>
        <v>10219</v>
      </c>
      <c r="Q28" s="262">
        <f t="shared" si="2"/>
        <v>18829</v>
      </c>
      <c r="R28" s="263">
        <f t="shared" si="3"/>
        <v>2.758625108935254</v>
      </c>
      <c r="S28" s="263">
        <f t="shared" si="4"/>
        <v>-2.758625108935254</v>
      </c>
      <c r="T28" s="409">
        <f t="shared" si="5"/>
        <v>3.2741451786538165</v>
      </c>
      <c r="U28" s="262" t="s">
        <v>27</v>
      </c>
      <c r="V28" s="261" t="s">
        <v>1376</v>
      </c>
      <c r="W28" s="262">
        <f>SUMIFS('3.3'!$G:$G,'3.3'!$C:$C,$E$3,'3.3'!$D:$D,$AE$21,'3.3'!$E:$E,$AC28,'3.3'!$F:$F,Visor_NARP_CNPV_2018!W$19)</f>
        <v>160013</v>
      </c>
      <c r="X28" s="262">
        <f>SUMIFS('3.3'!$G:$G,'3.3'!$C:$C,$E$3,'3.3'!$D:$D,$AE$21,'3.3'!$E:$E,$AC28,'3.3'!$F:$F,Visor_NARP_CNPV_2018!X$19)</f>
        <v>181892</v>
      </c>
      <c r="Y28" s="262">
        <f t="shared" si="6"/>
        <v>341905</v>
      </c>
      <c r="Z28" s="263">
        <f t="shared" si="7"/>
        <v>2.8793412890267502</v>
      </c>
      <c r="AA28" s="263">
        <f t="shared" si="8"/>
        <v>-2.8793412890267502</v>
      </c>
      <c r="AB28" s="409">
        <f t="shared" si="9"/>
        <v>3.2730412262981985</v>
      </c>
      <c r="AC28" s="7" t="s">
        <v>1393</v>
      </c>
      <c r="AE28" t="s">
        <v>3597</v>
      </c>
      <c r="AI28" s="32"/>
      <c r="AK28" s="72" t="s">
        <v>28</v>
      </c>
      <c r="AL28" s="112">
        <f>SUMIFS('3'!$E:$E,'3'!$B:$B,$E$3,'3'!$C:$C,AL$18,'3'!$D:$D,Tabla4[[#This Row],[Columna1]])</f>
        <v>7704</v>
      </c>
      <c r="AM28" s="112">
        <f>SUMIFS('3'!$E:$E,'3'!$B:$B,$E$3,'3'!$C:$C,AM$18,'3'!$D:$D,Tabla4[[#This Row],[Columna1]])</f>
        <v>9474</v>
      </c>
      <c r="AN28" s="113">
        <f t="shared" si="0"/>
        <v>-2.4683446967755165</v>
      </c>
      <c r="AO28" s="114">
        <f t="shared" si="1"/>
        <v>3.0354488132465272</v>
      </c>
    </row>
    <row r="29" spans="2:41">
      <c r="B29" s="8"/>
      <c r="C29" s="4"/>
      <c r="D29" s="4"/>
      <c r="E29" s="4"/>
      <c r="F29" s="4"/>
      <c r="G29" s="4"/>
      <c r="H29" s="4"/>
      <c r="I29" s="4"/>
      <c r="J29" s="4"/>
      <c r="K29" s="4"/>
      <c r="L29" s="6"/>
      <c r="M29" s="47"/>
      <c r="N29" s="261" t="s">
        <v>1377</v>
      </c>
      <c r="O29" s="262">
        <f>SUMIFS('3.3'!$G:$G,'3.3'!$C:$C,$E$3,'3.3'!$D:$D,$AE$34,'3.3'!$E:$E,$AC29,'3.3'!$F:$F,Visor_NARP_CNPV_2018!O$19)</f>
        <v>7704</v>
      </c>
      <c r="P29" s="262">
        <f>SUMIFS('3.3'!$G:$G,'3.3'!$C:$C,$E$3,'3.3'!$D:$D,$AE$34,'3.3'!$E:$E,$AC29,'3.3'!$F:$F,Visor_NARP_CNPV_2018!P$19)</f>
        <v>9474</v>
      </c>
      <c r="Q29" s="262">
        <f t="shared" si="2"/>
        <v>17178</v>
      </c>
      <c r="R29" s="263">
        <f t="shared" si="3"/>
        <v>2.4683446967755165</v>
      </c>
      <c r="S29" s="263">
        <f t="shared" si="4"/>
        <v>-2.4683446967755165</v>
      </c>
      <c r="T29" s="409">
        <f t="shared" si="5"/>
        <v>3.0354488132465272</v>
      </c>
      <c r="U29" s="262" t="s">
        <v>28</v>
      </c>
      <c r="V29" s="261" t="s">
        <v>1377</v>
      </c>
      <c r="W29" s="262">
        <f>SUMIFS('3.3'!$G:$G,'3.3'!$C:$C,$E$3,'3.3'!$D:$D,$AE$21,'3.3'!$E:$E,$AC29,'3.3'!$F:$F,Visor_NARP_CNPV_2018!W$19)</f>
        <v>156726</v>
      </c>
      <c r="X29" s="262">
        <f>SUMIFS('3.3'!$G:$G,'3.3'!$C:$C,$E$3,'3.3'!$D:$D,$AE$21,'3.3'!$E:$E,$AC29,'3.3'!$F:$F,Visor_NARP_CNPV_2018!X$19)</f>
        <v>184271</v>
      </c>
      <c r="Y29" s="262">
        <f t="shared" si="6"/>
        <v>340997</v>
      </c>
      <c r="Z29" s="263">
        <f t="shared" si="7"/>
        <v>2.820193627167833</v>
      </c>
      <c r="AA29" s="263">
        <f t="shared" si="8"/>
        <v>-2.820193627167833</v>
      </c>
      <c r="AB29" s="409">
        <f t="shared" si="9"/>
        <v>3.3158499538802988</v>
      </c>
      <c r="AC29" s="7" t="s">
        <v>1394</v>
      </c>
      <c r="AE29" t="s">
        <v>3598</v>
      </c>
      <c r="AI29" s="32"/>
      <c r="AK29" s="72" t="s">
        <v>29</v>
      </c>
      <c r="AL29" s="112">
        <f>SUMIFS('3'!$E:$E,'3'!$B:$B,$E$3,'3'!$C:$C,AL$18,'3'!$D:$D,Tabla4[[#This Row],[Columna1]])</f>
        <v>7059</v>
      </c>
      <c r="AM29" s="112">
        <f>SUMIFS('3'!$E:$E,'3'!$B:$B,$E$3,'3'!$C:$C,AM$18,'3'!$D:$D,Tabla4[[#This Row],[Columna1]])</f>
        <v>8511</v>
      </c>
      <c r="AN29" s="113">
        <f t="shared" si="0"/>
        <v>-2.2616881119598093</v>
      </c>
      <c r="AO29" s="114">
        <f t="shared" si="1"/>
        <v>2.7269057261495875</v>
      </c>
    </row>
    <row r="30" spans="2:41">
      <c r="B30" s="8"/>
      <c r="C30" s="4"/>
      <c r="D30" s="4"/>
      <c r="E30" s="4"/>
      <c r="F30" s="4"/>
      <c r="G30" s="4"/>
      <c r="H30" s="4"/>
      <c r="I30" s="4"/>
      <c r="J30" s="4"/>
      <c r="K30" s="4"/>
      <c r="L30" s="6"/>
      <c r="M30" s="47"/>
      <c r="N30" s="261" t="s">
        <v>1378</v>
      </c>
      <c r="O30" s="262">
        <f>SUMIFS('3.3'!$G:$G,'3.3'!$C:$C,$E$3,'3.3'!$D:$D,$AE$34,'3.3'!$E:$E,$AC30,'3.3'!$F:$F,Visor_NARP_CNPV_2018!O$19)</f>
        <v>7059</v>
      </c>
      <c r="P30" s="262">
        <f>SUMIFS('3.3'!$G:$G,'3.3'!$C:$C,$E$3,'3.3'!$D:$D,$AE$34,'3.3'!$E:$E,$AC30,'3.3'!$F:$F,Visor_NARP_CNPV_2018!P$19)</f>
        <v>8511</v>
      </c>
      <c r="Q30" s="262">
        <f t="shared" si="2"/>
        <v>15570</v>
      </c>
      <c r="R30" s="263">
        <f t="shared" si="3"/>
        <v>2.2616881119598093</v>
      </c>
      <c r="S30" s="263">
        <f t="shared" si="4"/>
        <v>-2.2616881119598093</v>
      </c>
      <c r="T30" s="409">
        <f t="shared" si="5"/>
        <v>2.7269057261495875</v>
      </c>
      <c r="U30" s="262" t="s">
        <v>29</v>
      </c>
      <c r="V30" s="261" t="s">
        <v>1378</v>
      </c>
      <c r="W30" s="262">
        <f>SUMIFS('3.3'!$G:$G,'3.3'!$C:$C,$E$3,'3.3'!$D:$D,$AE$21,'3.3'!$E:$E,$AC30,'3.3'!$F:$F,Visor_NARP_CNPV_2018!W$19)</f>
        <v>164719</v>
      </c>
      <c r="X30" s="262">
        <f>SUMIFS('3.3'!$G:$G,'3.3'!$C:$C,$E$3,'3.3'!$D:$D,$AE$21,'3.3'!$E:$E,$AC30,'3.3'!$F:$F,Visor_NARP_CNPV_2018!X$19)</f>
        <v>196304</v>
      </c>
      <c r="Y30" s="262">
        <f t="shared" si="6"/>
        <v>361023</v>
      </c>
      <c r="Z30" s="263">
        <f t="shared" si="7"/>
        <v>2.9640230342984459</v>
      </c>
      <c r="AA30" s="263">
        <f t="shared" si="8"/>
        <v>-2.9640230342984459</v>
      </c>
      <c r="AB30" s="409">
        <f t="shared" si="9"/>
        <v>3.532376821890141</v>
      </c>
      <c r="AC30" s="7" t="s">
        <v>1395</v>
      </c>
      <c r="AE30" t="s">
        <v>3586</v>
      </c>
      <c r="AI30" s="32"/>
      <c r="AK30" s="72" t="s">
        <v>30</v>
      </c>
      <c r="AL30" s="112">
        <f>SUMIFS('3'!$E:$E,'3'!$B:$B,$E$3,'3'!$C:$C,AL$18,'3'!$D:$D,Tabla4[[#This Row],[Columna1]])</f>
        <v>5984</v>
      </c>
      <c r="AM30" s="112">
        <f>SUMIFS('3'!$E:$E,'3'!$B:$B,$E$3,'3'!$C:$C,AM$18,'3'!$D:$D,Tabla4[[#This Row],[Columna1]])</f>
        <v>7019</v>
      </c>
      <c r="AN30" s="113">
        <f t="shared" si="0"/>
        <v>-1.9172604706002974</v>
      </c>
      <c r="AO30" s="114">
        <f t="shared" si="1"/>
        <v>2.2488721997231762</v>
      </c>
    </row>
    <row r="31" spans="2:41">
      <c r="B31" s="8"/>
      <c r="C31" s="4"/>
      <c r="D31" s="4"/>
      <c r="E31" s="4"/>
      <c r="F31" s="4"/>
      <c r="G31" s="4"/>
      <c r="H31" s="4"/>
      <c r="I31" s="4"/>
      <c r="J31" s="4"/>
      <c r="K31" s="4"/>
      <c r="L31" s="6"/>
      <c r="M31" s="47"/>
      <c r="N31" s="261" t="s">
        <v>1379</v>
      </c>
      <c r="O31" s="262">
        <f>SUMIFS('3.3'!$G:$G,'3.3'!$C:$C,$E$3,'3.3'!$D:$D,$AE$34,'3.3'!$E:$E,$AC31,'3.3'!$F:$F,Visor_NARP_CNPV_2018!O$19)</f>
        <v>5984</v>
      </c>
      <c r="P31" s="262">
        <f>SUMIFS('3.3'!$G:$G,'3.3'!$C:$C,$E$3,'3.3'!$D:$D,$AE$34,'3.3'!$E:$E,$AC31,'3.3'!$F:$F,Visor_NARP_CNPV_2018!P$19)</f>
        <v>7019</v>
      </c>
      <c r="Q31" s="262">
        <f t="shared" si="2"/>
        <v>13003</v>
      </c>
      <c r="R31" s="263">
        <f t="shared" si="3"/>
        <v>1.9172604706002974</v>
      </c>
      <c r="S31" s="263">
        <f t="shared" si="4"/>
        <v>-1.9172604706002974</v>
      </c>
      <c r="T31" s="409">
        <f t="shared" si="5"/>
        <v>2.2488721997231762</v>
      </c>
      <c r="U31" s="262" t="s">
        <v>30</v>
      </c>
      <c r="V31" s="261" t="s">
        <v>1379</v>
      </c>
      <c r="W31" s="262">
        <f>SUMIFS('3.3'!$G:$G,'3.3'!$C:$C,$E$3,'3.3'!$D:$D,$AE$21,'3.3'!$E:$E,$AC31,'3.3'!$F:$F,Visor_NARP_CNPV_2018!W$19)</f>
        <v>145304</v>
      </c>
      <c r="X31" s="262">
        <f>SUMIFS('3.3'!$G:$G,'3.3'!$C:$C,$E$3,'3.3'!$D:$D,$AE$21,'3.3'!$E:$E,$AC31,'3.3'!$F:$F,Visor_NARP_CNPV_2018!X$19)</f>
        <v>176496</v>
      </c>
      <c r="Y31" s="262">
        <f t="shared" si="6"/>
        <v>321800</v>
      </c>
      <c r="Z31" s="263">
        <f t="shared" si="7"/>
        <v>2.6146613503949236</v>
      </c>
      <c r="AA31" s="263">
        <f t="shared" si="8"/>
        <v>-2.6146613503949236</v>
      </c>
      <c r="AB31" s="409">
        <f t="shared" si="9"/>
        <v>3.1759433305298028</v>
      </c>
      <c r="AC31" s="7" t="s">
        <v>1396</v>
      </c>
      <c r="AE31" t="s">
        <v>45</v>
      </c>
      <c r="AI31" s="32"/>
      <c r="AK31" s="72" t="s">
        <v>31</v>
      </c>
      <c r="AL31" s="112">
        <f>SUMIFS('3'!$E:$E,'3'!$B:$B,$E$3,'3'!$C:$C,AL$18,'3'!$D:$D,Tabla4[[#This Row],[Columna1]])</f>
        <v>4534</v>
      </c>
      <c r="AM31" s="112">
        <f>SUMIFS('3'!$E:$E,'3'!$B:$B,$E$3,'3'!$C:$C,AM$18,'3'!$D:$D,Tabla4[[#This Row],[Columna1]])</f>
        <v>4821</v>
      </c>
      <c r="AN31" s="113">
        <f t="shared" si="0"/>
        <v>-1.4526836520223509</v>
      </c>
      <c r="AO31" s="114">
        <f t="shared" si="1"/>
        <v>1.5446378223201929</v>
      </c>
    </row>
    <row r="32" spans="2:41">
      <c r="B32" s="8"/>
      <c r="C32" s="4"/>
      <c r="D32" s="4"/>
      <c r="E32" s="4"/>
      <c r="F32" s="4"/>
      <c r="G32" s="4"/>
      <c r="H32" s="4"/>
      <c r="I32" s="4"/>
      <c r="J32" s="4"/>
      <c r="K32" s="4"/>
      <c r="L32" s="6"/>
      <c r="M32" s="47"/>
      <c r="N32" s="261" t="s">
        <v>1380</v>
      </c>
      <c r="O32" s="262">
        <f>SUMIFS('3.3'!$G:$G,'3.3'!$C:$C,$E$3,'3.3'!$D:$D,$AE$34,'3.3'!$E:$E,$AC32,'3.3'!$F:$F,Visor_NARP_CNPV_2018!O$19)</f>
        <v>4534</v>
      </c>
      <c r="P32" s="262">
        <f>SUMIFS('3.3'!$G:$G,'3.3'!$C:$C,$E$3,'3.3'!$D:$D,$AE$34,'3.3'!$E:$E,$AC32,'3.3'!$F:$F,Visor_NARP_CNPV_2018!P$19)</f>
        <v>4821</v>
      </c>
      <c r="Q32" s="262">
        <f t="shared" si="2"/>
        <v>9355</v>
      </c>
      <c r="R32" s="263">
        <f t="shared" si="3"/>
        <v>1.4526836520223509</v>
      </c>
      <c r="S32" s="263">
        <f t="shared" si="4"/>
        <v>-1.4526836520223509</v>
      </c>
      <c r="T32" s="409">
        <f t="shared" si="5"/>
        <v>1.5446378223201929</v>
      </c>
      <c r="U32" s="262" t="s">
        <v>31</v>
      </c>
      <c r="V32" s="261" t="s">
        <v>1380</v>
      </c>
      <c r="W32" s="262">
        <f>SUMIFS('3.3'!$G:$G,'3.3'!$C:$C,$E$3,'3.3'!$D:$D,$AE$21,'3.3'!$E:$E,$AC32,'3.3'!$F:$F,Visor_NARP_CNPV_2018!W$19)</f>
        <v>115235</v>
      </c>
      <c r="X32" s="262">
        <f>SUMIFS('3.3'!$G:$G,'3.3'!$C:$C,$E$3,'3.3'!$D:$D,$AE$21,'3.3'!$E:$E,$AC32,'3.3'!$F:$F,Visor_NARP_CNPV_2018!X$19)</f>
        <v>143756</v>
      </c>
      <c r="Y32" s="262">
        <f t="shared" si="6"/>
        <v>258991</v>
      </c>
      <c r="Z32" s="263">
        <f t="shared" si="7"/>
        <v>2.0735871050539494</v>
      </c>
      <c r="AA32" s="263">
        <f t="shared" si="8"/>
        <v>-2.0735871050539494</v>
      </c>
      <c r="AB32" s="409">
        <f t="shared" si="9"/>
        <v>2.5868059866718922</v>
      </c>
      <c r="AC32" s="7" t="s">
        <v>1397</v>
      </c>
      <c r="AE32" t="s">
        <v>3599</v>
      </c>
      <c r="AI32" s="32"/>
      <c r="AK32" s="72" t="s">
        <v>32</v>
      </c>
      <c r="AL32" s="112">
        <f>SUMIFS('3'!$E:$E,'3'!$B:$B,$E$3,'3'!$C:$C,AL$18,'3'!$D:$D,Tabla4[[#This Row],[Columna1]])</f>
        <v>3001</v>
      </c>
      <c r="AM32" s="112">
        <f>SUMIFS('3'!$E:$E,'3'!$B:$B,$E$3,'3'!$C:$C,AM$18,'3'!$D:$D,Tabla4[[#This Row],[Columna1]])</f>
        <v>3404</v>
      </c>
      <c r="AN32" s="113">
        <f t="shared" si="0"/>
        <v>-0.9615138155533911</v>
      </c>
      <c r="AO32" s="114">
        <f t="shared" si="1"/>
        <v>1.0906341313374686</v>
      </c>
    </row>
    <row r="33" spans="2:41">
      <c r="B33" s="8"/>
      <c r="C33" s="4"/>
      <c r="D33" s="4"/>
      <c r="E33" s="4"/>
      <c r="F33" s="4"/>
      <c r="G33" s="4"/>
      <c r="H33" s="4"/>
      <c r="I33" s="4"/>
      <c r="J33" s="4"/>
      <c r="K33" s="4"/>
      <c r="L33" s="6"/>
      <c r="M33" s="47"/>
      <c r="N33" s="261" t="s">
        <v>1381</v>
      </c>
      <c r="O33" s="262">
        <f>SUMIFS('3.3'!$G:$G,'3.3'!$C:$C,$E$3,'3.3'!$D:$D,$AE$34,'3.3'!$E:$E,$AC33,'3.3'!$F:$F,Visor_NARP_CNPV_2018!O$19)</f>
        <v>3001</v>
      </c>
      <c r="P33" s="262">
        <f>SUMIFS('3.3'!$G:$G,'3.3'!$C:$C,$E$3,'3.3'!$D:$D,$AE$34,'3.3'!$E:$E,$AC33,'3.3'!$F:$F,Visor_NARP_CNPV_2018!P$19)</f>
        <v>3404</v>
      </c>
      <c r="Q33" s="262">
        <f t="shared" si="2"/>
        <v>6405</v>
      </c>
      <c r="R33" s="263">
        <f t="shared" si="3"/>
        <v>0.9615138155533911</v>
      </c>
      <c r="S33" s="263">
        <f t="shared" si="4"/>
        <v>-0.9615138155533911</v>
      </c>
      <c r="T33" s="409">
        <f t="shared" si="5"/>
        <v>1.0906341313374686</v>
      </c>
      <c r="U33" s="262" t="s">
        <v>32</v>
      </c>
      <c r="V33" s="261" t="s">
        <v>1381</v>
      </c>
      <c r="W33" s="262">
        <f>SUMIFS('3.3'!$G:$G,'3.3'!$C:$C,$E$3,'3.3'!$D:$D,$AE$21,'3.3'!$E:$E,$AC33,'3.3'!$F:$F,Visor_NARP_CNPV_2018!W$19)</f>
        <v>86691</v>
      </c>
      <c r="X33" s="262">
        <f>SUMIFS('3.3'!$G:$G,'3.3'!$C:$C,$E$3,'3.3'!$D:$D,$AE$21,'3.3'!$E:$E,$AC33,'3.3'!$F:$F,Visor_NARP_CNPV_2018!X$19)</f>
        <v>109294</v>
      </c>
      <c r="Y33" s="262">
        <f t="shared" si="6"/>
        <v>195985</v>
      </c>
      <c r="Z33" s="263">
        <f t="shared" si="7"/>
        <v>1.5599543517527825</v>
      </c>
      <c r="AA33" s="263">
        <f t="shared" si="8"/>
        <v>-1.5599543517527825</v>
      </c>
      <c r="AB33" s="409">
        <f t="shared" si="9"/>
        <v>1.966682249835261</v>
      </c>
      <c r="AC33" s="7" t="s">
        <v>1398</v>
      </c>
      <c r="AI33" s="32"/>
      <c r="AK33" s="72" t="s">
        <v>33</v>
      </c>
      <c r="AL33" s="112">
        <f>SUMIFS('3'!$E:$E,'3'!$B:$B,$E$3,'3'!$C:$C,AL$18,'3'!$D:$D,Tabla4[[#This Row],[Columna1]])</f>
        <v>1945</v>
      </c>
      <c r="AM33" s="112">
        <f>SUMIFS('3'!$E:$E,'3'!$B:$B,$E$3,'3'!$C:$C,AM$18,'3'!$D:$D,Tabla4[[#This Row],[Columna1]])</f>
        <v>2248</v>
      </c>
      <c r="AN33" s="113">
        <f t="shared" si="0"/>
        <v>-0.62317373250627983</v>
      </c>
      <c r="AO33" s="114">
        <f t="shared" si="1"/>
        <v>0.72025426769877476</v>
      </c>
    </row>
    <row r="34" spans="2:41">
      <c r="B34" s="8"/>
      <c r="C34" s="4"/>
      <c r="D34" s="4"/>
      <c r="E34" s="4"/>
      <c r="F34" s="4"/>
      <c r="G34" s="4"/>
      <c r="H34" s="4"/>
      <c r="I34" s="4"/>
      <c r="J34" s="4"/>
      <c r="K34" s="4"/>
      <c r="L34" s="6"/>
      <c r="M34" s="47"/>
      <c r="N34" s="261" t="s">
        <v>1382</v>
      </c>
      <c r="O34" s="262">
        <f>SUMIFS('3.3'!$G:$G,'3.3'!$C:$C,$E$3,'3.3'!$D:$D,$AE$34,'3.3'!$E:$E,$AC34,'3.3'!$F:$F,Visor_NARP_CNPV_2018!O$19)</f>
        <v>1945</v>
      </c>
      <c r="P34" s="262">
        <f>SUMIFS('3.3'!$G:$G,'3.3'!$C:$C,$E$3,'3.3'!$D:$D,$AE$34,'3.3'!$E:$E,$AC34,'3.3'!$F:$F,Visor_NARP_CNPV_2018!P$19)</f>
        <v>2248</v>
      </c>
      <c r="Q34" s="262">
        <f t="shared" si="2"/>
        <v>4193</v>
      </c>
      <c r="R34" s="263">
        <f t="shared" si="3"/>
        <v>0.62317373250627983</v>
      </c>
      <c r="S34" s="263">
        <f t="shared" si="4"/>
        <v>-0.62317373250627983</v>
      </c>
      <c r="T34" s="409">
        <f t="shared" si="5"/>
        <v>0.72025426769877476</v>
      </c>
      <c r="U34" s="262" t="s">
        <v>33</v>
      </c>
      <c r="V34" s="261" t="s">
        <v>1382</v>
      </c>
      <c r="W34" s="262">
        <f>SUMIFS('3.3'!$G:$G,'3.3'!$C:$C,$E$3,'3.3'!$D:$D,$AE$21,'3.3'!$E:$E,$AC34,'3.3'!$F:$F,Visor_NARP_CNPV_2018!W$19)</f>
        <v>61231</v>
      </c>
      <c r="X34" s="262">
        <f>SUMIFS('3.3'!$G:$G,'3.3'!$C:$C,$E$3,'3.3'!$D:$D,$AE$21,'3.3'!$E:$E,$AC34,'3.3'!$F:$F,Visor_NARP_CNPV_2018!X$19)</f>
        <v>78801</v>
      </c>
      <c r="Y34" s="262">
        <f t="shared" si="6"/>
        <v>140032</v>
      </c>
      <c r="Z34" s="263">
        <f t="shared" si="7"/>
        <v>1.1018163928455622</v>
      </c>
      <c r="AA34" s="263">
        <f t="shared" si="8"/>
        <v>-1.1018163928455622</v>
      </c>
      <c r="AB34" s="409">
        <f t="shared" si="9"/>
        <v>1.4179783699861694</v>
      </c>
      <c r="AC34" s="7" t="s">
        <v>1399</v>
      </c>
      <c r="AE34" s="7" t="s">
        <v>3600</v>
      </c>
      <c r="AI34" s="32"/>
      <c r="AK34" s="72" t="s">
        <v>34</v>
      </c>
      <c r="AL34" s="112">
        <f>SUMIFS('3'!$E:$E,'3'!$B:$B,$E$3,'3'!$C:$C,AL$18,'3'!$D:$D,Tabla4[[#This Row],[Columna1]])</f>
        <v>1481</v>
      </c>
      <c r="AM34" s="112">
        <f>SUMIFS('3'!$E:$E,'3'!$B:$B,$E$3,'3'!$C:$C,AM$18,'3'!$D:$D,Tabla4[[#This Row],[Columna1]])</f>
        <v>1739</v>
      </c>
      <c r="AN34" s="113">
        <f t="shared" si="0"/>
        <v>-0.47450915056133697</v>
      </c>
      <c r="AO34" s="114">
        <f t="shared" si="1"/>
        <v>0.55717178448761984</v>
      </c>
    </row>
    <row r="35" spans="2:41">
      <c r="B35" s="8"/>
      <c r="C35" s="4"/>
      <c r="D35" s="4"/>
      <c r="E35" s="4"/>
      <c r="F35" s="4"/>
      <c r="G35" s="4"/>
      <c r="H35" s="4"/>
      <c r="I35" s="4"/>
      <c r="J35" s="4"/>
      <c r="K35" s="4"/>
      <c r="L35" s="6"/>
      <c r="M35" s="47"/>
      <c r="N35" s="261" t="s">
        <v>1383</v>
      </c>
      <c r="O35" s="262">
        <f>SUMIFS('3.3'!$G:$G,'3.3'!$C:$C,$E$3,'3.3'!$D:$D,$AE$34,'3.3'!$E:$E,$AC35,'3.3'!$F:$F,Visor_NARP_CNPV_2018!O$19)</f>
        <v>1481</v>
      </c>
      <c r="P35" s="262">
        <f>SUMIFS('3.3'!$G:$G,'3.3'!$C:$C,$E$3,'3.3'!$D:$D,$AE$34,'3.3'!$E:$E,$AC35,'3.3'!$F:$F,Visor_NARP_CNPV_2018!P$19)</f>
        <v>1739</v>
      </c>
      <c r="Q35" s="262">
        <f t="shared" si="2"/>
        <v>3220</v>
      </c>
      <c r="R35" s="263">
        <f t="shared" si="3"/>
        <v>0.47450915056133697</v>
      </c>
      <c r="S35" s="263">
        <f t="shared" si="4"/>
        <v>-0.47450915056133697</v>
      </c>
      <c r="T35" s="409">
        <f t="shared" si="5"/>
        <v>0.55717178448761984</v>
      </c>
      <c r="U35" s="262" t="s">
        <v>34</v>
      </c>
      <c r="V35" s="261" t="s">
        <v>1383</v>
      </c>
      <c r="W35" s="262">
        <f>SUMIFS('3.3'!$G:$G,'3.3'!$C:$C,$E$3,'3.3'!$D:$D,$AE$21,'3.3'!$E:$E,$AC35,'3.3'!$F:$F,Visor_NARP_CNPV_2018!W$19)</f>
        <v>42103</v>
      </c>
      <c r="X35" s="262">
        <f>SUMIFS('3.3'!$G:$G,'3.3'!$C:$C,$E$3,'3.3'!$D:$D,$AE$21,'3.3'!$E:$E,$AC35,'3.3'!$F:$F,Visor_NARP_CNPV_2018!X$19)</f>
        <v>55780</v>
      </c>
      <c r="Y35" s="262">
        <f t="shared" si="6"/>
        <v>97883</v>
      </c>
      <c r="Z35" s="263">
        <f t="shared" si="7"/>
        <v>0.75761910777182639</v>
      </c>
      <c r="AA35" s="263">
        <f t="shared" si="8"/>
        <v>-0.75761910777182639</v>
      </c>
      <c r="AB35" s="409">
        <f t="shared" si="9"/>
        <v>1.0037288039216321</v>
      </c>
      <c r="AC35" s="7" t="s">
        <v>1400</v>
      </c>
      <c r="AI35" s="32"/>
      <c r="AK35" s="72" t="s">
        <v>35</v>
      </c>
      <c r="AL35" s="112">
        <f>SUMIFS('3'!$E:$E,'3'!$B:$B,$E$3,'3'!$C:$C,AL$18,'3'!$D:$D,Tabla4[[#This Row],[Columna1]])</f>
        <v>944</v>
      </c>
      <c r="AM35" s="112">
        <f>SUMIFS('3'!$E:$E,'3'!$B:$B,$E$3,'3'!$C:$C,AM$18,'3'!$D:$D,Tabla4[[#This Row],[Columna1]])</f>
        <v>1225</v>
      </c>
      <c r="AN35" s="113">
        <f t="shared" si="0"/>
        <v>-0.30245552878453891</v>
      </c>
      <c r="AO35" s="114">
        <f t="shared" si="1"/>
        <v>0.39248731224688577</v>
      </c>
    </row>
    <row r="36" spans="2:41" ht="18" thickBot="1">
      <c r="B36" s="8"/>
      <c r="C36" s="4"/>
      <c r="D36" s="4"/>
      <c r="E36" s="4"/>
      <c r="F36" s="4"/>
      <c r="G36" s="4"/>
      <c r="H36" s="4"/>
      <c r="I36" s="4"/>
      <c r="J36" s="4"/>
      <c r="K36" s="4"/>
      <c r="L36" s="6"/>
      <c r="M36" s="47"/>
      <c r="N36" s="261" t="s">
        <v>1384</v>
      </c>
      <c r="O36" s="262">
        <f>SUMIFS('3.3'!$G:$G,'3.3'!$C:$C,$E$3,'3.3'!$D:$D,$AE$34,'3.3'!$E:$E,$AC36,'3.3'!$F:$F,Visor_NARP_CNPV_2018!O$19)</f>
        <v>944</v>
      </c>
      <c r="P36" s="262">
        <f>SUMIFS('3.3'!$G:$G,'3.3'!$C:$C,$E$3,'3.3'!$D:$D,$AE$34,'3.3'!$E:$E,$AC36,'3.3'!$F:$F,Visor_NARP_CNPV_2018!P$19)</f>
        <v>1225</v>
      </c>
      <c r="Q36" s="262">
        <f t="shared" si="2"/>
        <v>2169</v>
      </c>
      <c r="R36" s="263">
        <f t="shared" si="3"/>
        <v>0.30245552878453891</v>
      </c>
      <c r="S36" s="263">
        <f t="shared" si="4"/>
        <v>-0.30245552878453891</v>
      </c>
      <c r="T36" s="409">
        <f t="shared" si="5"/>
        <v>0.39248731224688577</v>
      </c>
      <c r="U36" s="262" t="s">
        <v>35</v>
      </c>
      <c r="V36" s="261" t="s">
        <v>1384</v>
      </c>
      <c r="W36" s="262">
        <f>SUMIFS('3.3'!$G:$G,'3.3'!$C:$C,$E$3,'3.3'!$D:$D,$AE$21,'3.3'!$E:$E,$AC36,'3.3'!$F:$F,Visor_NARP_CNPV_2018!W$19)</f>
        <v>26504</v>
      </c>
      <c r="X36" s="262">
        <f>SUMIFS('3.3'!$G:$G,'3.3'!$C:$C,$E$3,'3.3'!$D:$D,$AE$21,'3.3'!$E:$E,$AC36,'3.3'!$F:$F,Visor_NARP_CNPV_2018!X$19)</f>
        <v>38158</v>
      </c>
      <c r="Y36" s="262">
        <f t="shared" si="6"/>
        <v>64662</v>
      </c>
      <c r="Z36" s="263">
        <f t="shared" si="7"/>
        <v>0.47692413444135778</v>
      </c>
      <c r="AA36" s="263">
        <f t="shared" si="8"/>
        <v>-0.47692413444135778</v>
      </c>
      <c r="AB36" s="409">
        <f t="shared" si="9"/>
        <v>0.68663111688851997</v>
      </c>
      <c r="AC36" s="7" t="s">
        <v>1401</v>
      </c>
      <c r="AI36" s="32"/>
      <c r="AK36" s="115" t="s">
        <v>36</v>
      </c>
      <c r="AL36" s="116">
        <f>SUMIFS('3'!$E:$E,'3'!$B:$B,$E$3,'3'!$C:$C,AL$18,'3'!$D:$D,U37)</f>
        <v>727</v>
      </c>
      <c r="AM36" s="116">
        <f>SUMIFS('3'!$E:$E,'3'!$B:$B,$E$3,'3'!$C:$C,AM$18,'3'!$D:$D,U37)</f>
        <v>1046</v>
      </c>
      <c r="AN36" s="117">
        <f t="shared" si="0"/>
        <v>-0.23292920490080482</v>
      </c>
      <c r="AO36" s="118">
        <f t="shared" si="1"/>
        <v>0.33513610498795304</v>
      </c>
    </row>
    <row r="37" spans="2:41" ht="21.9" customHeight="1" thickBot="1">
      <c r="B37" s="8"/>
      <c r="C37" s="4"/>
      <c r="D37" s="4"/>
      <c r="E37" s="4"/>
      <c r="F37" s="4"/>
      <c r="G37" s="4"/>
      <c r="H37" s="4"/>
      <c r="I37" s="4"/>
      <c r="J37" s="4"/>
      <c r="K37" s="4"/>
      <c r="L37" s="6"/>
      <c r="M37" s="47"/>
      <c r="N37" s="264" t="s">
        <v>1385</v>
      </c>
      <c r="O37" s="262">
        <f>SUMIFS('3.3'!$G:$G,'3.3'!$C:$C,$E$3,'3.3'!$D:$D,$AE$34,'3.3'!$E:$E,$AC37,'3.3'!$F:$F,Visor_NARP_CNPV_2018!O$19)</f>
        <v>727</v>
      </c>
      <c r="P37" s="262">
        <f>SUMIFS('3.3'!$G:$G,'3.3'!$C:$C,$E$3,'3.3'!$D:$D,$AE$34,'3.3'!$E:$E,$AC37,'3.3'!$F:$F,Visor_NARP_CNPV_2018!P$19)</f>
        <v>1046</v>
      </c>
      <c r="Q37" s="262">
        <f t="shared" si="2"/>
        <v>1773</v>
      </c>
      <c r="R37" s="263">
        <f t="shared" si="3"/>
        <v>0.23292920490080482</v>
      </c>
      <c r="S37" s="263">
        <f t="shared" si="4"/>
        <v>-0.23292920490080482</v>
      </c>
      <c r="T37" s="409">
        <f t="shared" si="5"/>
        <v>0.33513610498795304</v>
      </c>
      <c r="U37" s="413" t="s">
        <v>1348</v>
      </c>
      <c r="V37" s="264" t="s">
        <v>1385</v>
      </c>
      <c r="W37" s="262">
        <f>SUMIFS('3.3'!$G:$G,'3.3'!$C:$C,$E$3,'3.3'!$D:$D,$AE$21,'3.3'!$E:$E,$AC37,'3.3'!$F:$F,Visor_NARP_CNPV_2018!W$19)</f>
        <v>23235</v>
      </c>
      <c r="X37" s="262">
        <f>SUMIFS('3.3'!$G:$G,'3.3'!$C:$C,$E$3,'3.3'!$D:$D,$AE$21,'3.3'!$E:$E,$AC37,'3.3'!$F:$F,Visor_NARP_CNPV_2018!X$19)</f>
        <v>37431</v>
      </c>
      <c r="Y37" s="262">
        <f t="shared" si="6"/>
        <v>60666</v>
      </c>
      <c r="Z37" s="263">
        <f t="shared" si="7"/>
        <v>0.41810037216061535</v>
      </c>
      <c r="AA37" s="263">
        <f t="shared" si="8"/>
        <v>-0.41810037216061535</v>
      </c>
      <c r="AB37" s="409">
        <f t="shared" si="9"/>
        <v>0.67354917281446058</v>
      </c>
      <c r="AC37" s="7" t="s">
        <v>1402</v>
      </c>
      <c r="AI37" s="32"/>
      <c r="AK37" s="104" t="s">
        <v>37</v>
      </c>
      <c r="AL37" s="119">
        <f>SUBTOTAL(109,AL18:AL36)</f>
        <v>150980</v>
      </c>
      <c r="AM37" s="119">
        <f>SUBTOTAL(109,AM18:AM36)</f>
        <v>161132</v>
      </c>
      <c r="AN37" s="120">
        <f t="shared" si="0"/>
        <v>-48.373660737171271</v>
      </c>
      <c r="AO37" s="121">
        <f t="shared" si="1"/>
        <v>51.626339262828722</v>
      </c>
    </row>
    <row r="38" spans="2:41" ht="18" thickBot="1">
      <c r="B38" s="8"/>
      <c r="C38" s="4"/>
      <c r="D38" s="4"/>
      <c r="E38" s="4"/>
      <c r="F38" s="4"/>
      <c r="G38" s="4"/>
      <c r="H38" s="4"/>
      <c r="I38" s="4"/>
      <c r="J38" s="4"/>
      <c r="K38" s="4"/>
      <c r="L38" s="6"/>
      <c r="M38" s="47"/>
      <c r="N38" s="265"/>
      <c r="O38" s="256">
        <f>SUM(O20:O37)</f>
        <v>150980</v>
      </c>
      <c r="P38" s="256">
        <f>SUM(P20:P37)</f>
        <v>161132</v>
      </c>
      <c r="Q38" s="256">
        <f>SUM(Q20:Q37)</f>
        <v>312112</v>
      </c>
      <c r="R38" s="410">
        <f t="shared" si="3"/>
        <v>48.373660737171271</v>
      </c>
      <c r="S38" s="410">
        <f t="shared" si="4"/>
        <v>-48.373660737171271</v>
      </c>
      <c r="T38" s="411">
        <f t="shared" si="5"/>
        <v>51.626339262828722</v>
      </c>
      <c r="V38" s="265"/>
      <c r="W38" s="256">
        <f>SUM(W20:W37)</f>
        <v>2676240</v>
      </c>
      <c r="X38" s="256">
        <f>SUM(X20:X37)</f>
        <v>2881038</v>
      </c>
      <c r="Y38" s="256">
        <f>SUM(Y20:Y37)</f>
        <v>5557278</v>
      </c>
      <c r="Z38" s="410">
        <f t="shared" si="7"/>
        <v>48.157389283026689</v>
      </c>
      <c r="AA38" s="410">
        <f t="shared" ref="AA38" si="10">Z38*(-1)</f>
        <v>-48.157389283026689</v>
      </c>
      <c r="AB38" s="411">
        <f t="shared" si="9"/>
        <v>51.842610716973311</v>
      </c>
      <c r="AI38" s="32"/>
    </row>
    <row r="39" spans="2:41">
      <c r="B39" s="8"/>
      <c r="C39" s="4"/>
      <c r="D39" s="4"/>
      <c r="E39" s="4"/>
      <c r="F39" s="4"/>
      <c r="G39" s="4"/>
      <c r="H39" s="4"/>
      <c r="I39" s="4"/>
      <c r="J39" s="4"/>
      <c r="K39" s="4"/>
      <c r="L39" s="6"/>
      <c r="M39" s="6"/>
      <c r="N39"/>
      <c r="O39"/>
      <c r="P39"/>
      <c r="Q39"/>
      <c r="R39"/>
      <c r="S39"/>
      <c r="T39"/>
      <c r="V39"/>
      <c r="W39"/>
      <c r="X39"/>
      <c r="Y39"/>
      <c r="Z39"/>
      <c r="AA39"/>
      <c r="AB39" s="263"/>
      <c r="AI39" s="32"/>
    </row>
    <row r="40" spans="2:41" ht="18" thickBot="1">
      <c r="B40" s="8"/>
      <c r="C40" s="4"/>
      <c r="D40" s="4"/>
      <c r="E40" s="4"/>
      <c r="F40" s="4"/>
      <c r="G40" s="4"/>
      <c r="H40" s="4"/>
      <c r="I40" s="4"/>
      <c r="J40" s="4"/>
      <c r="K40" s="4"/>
      <c r="L40" s="6"/>
      <c r="M40" s="6"/>
      <c r="N40"/>
      <c r="O40"/>
      <c r="P40"/>
      <c r="Q40"/>
      <c r="R40"/>
      <c r="S40"/>
      <c r="T40"/>
      <c r="V40"/>
      <c r="W40"/>
      <c r="X40"/>
      <c r="Y40"/>
      <c r="Z40"/>
      <c r="AA40"/>
      <c r="AB40"/>
      <c r="AI40" s="32"/>
    </row>
    <row r="41" spans="2:41" ht="18" thickBot="1">
      <c r="B41" s="8"/>
      <c r="C41" s="4"/>
      <c r="D41" s="4"/>
      <c r="E41" s="4"/>
      <c r="F41" s="4"/>
      <c r="G41" s="4"/>
      <c r="H41" s="4"/>
      <c r="I41" s="4"/>
      <c r="J41" s="4"/>
      <c r="K41" s="4"/>
      <c r="L41" s="6"/>
      <c r="M41" s="6"/>
      <c r="N41" s="501" t="s">
        <v>1404</v>
      </c>
      <c r="O41" s="502"/>
      <c r="P41" s="502"/>
      <c r="Q41" s="502"/>
      <c r="R41" s="502"/>
      <c r="S41" s="502"/>
      <c r="T41" s="503"/>
      <c r="V41" s="501" t="s">
        <v>1406</v>
      </c>
      <c r="W41" s="502"/>
      <c r="X41" s="502"/>
      <c r="Y41" s="502"/>
      <c r="Z41" s="502"/>
      <c r="AA41" s="502"/>
      <c r="AB41" s="503"/>
      <c r="AI41" s="32"/>
    </row>
    <row r="42" spans="2:41" ht="27" customHeight="1">
      <c r="B42" s="8"/>
      <c r="C42" s="4"/>
      <c r="D42" s="4"/>
      <c r="E42" s="4"/>
      <c r="F42" s="4"/>
      <c r="G42" s="4"/>
      <c r="H42" s="4"/>
      <c r="I42" s="4"/>
      <c r="J42" s="4"/>
      <c r="K42" s="4"/>
      <c r="L42" s="6"/>
      <c r="M42" s="6"/>
      <c r="N42" s="266"/>
      <c r="O42" s="498" t="s">
        <v>1366</v>
      </c>
      <c r="P42" s="499"/>
      <c r="Q42" s="500"/>
      <c r="R42" s="524" t="s">
        <v>1367</v>
      </c>
      <c r="S42" s="525"/>
      <c r="T42" s="526"/>
      <c r="V42" s="403"/>
      <c r="W42" s="461" t="s">
        <v>1366</v>
      </c>
      <c r="X42" s="462"/>
      <c r="Y42" s="463"/>
      <c r="Z42" s="465" t="s">
        <v>1367</v>
      </c>
      <c r="AA42" s="466"/>
      <c r="AB42" s="467"/>
      <c r="AI42" s="32"/>
    </row>
    <row r="43" spans="2:41" ht="18.649999999999999" customHeight="1" thickBot="1">
      <c r="B43" s="8"/>
      <c r="C43" s="4"/>
      <c r="D43" s="4"/>
      <c r="E43" s="4"/>
      <c r="F43" s="4"/>
      <c r="G43" s="4"/>
      <c r="H43" s="4"/>
      <c r="I43" s="4"/>
      <c r="J43" s="4"/>
      <c r="K43" s="4"/>
      <c r="L43" s="6"/>
      <c r="M43" s="6"/>
      <c r="N43" s="267"/>
      <c r="O43" s="255" t="s">
        <v>63</v>
      </c>
      <c r="P43" s="256" t="s">
        <v>46</v>
      </c>
      <c r="Q43" s="257" t="s">
        <v>86</v>
      </c>
      <c r="R43" s="258"/>
      <c r="S43" s="259" t="s">
        <v>63</v>
      </c>
      <c r="T43" s="260" t="s">
        <v>46</v>
      </c>
      <c r="V43" s="404"/>
      <c r="W43" s="255" t="s">
        <v>63</v>
      </c>
      <c r="X43" s="256" t="s">
        <v>46</v>
      </c>
      <c r="Y43" s="257" t="s">
        <v>86</v>
      </c>
      <c r="Z43" s="258"/>
      <c r="AA43" s="259" t="s">
        <v>63</v>
      </c>
      <c r="AB43" s="260" t="s">
        <v>46</v>
      </c>
      <c r="AI43" s="32"/>
    </row>
    <row r="44" spans="2:41">
      <c r="B44" s="8"/>
      <c r="C44" s="4"/>
      <c r="D44" s="4"/>
      <c r="E44" s="4"/>
      <c r="F44" s="4"/>
      <c r="G44" s="4"/>
      <c r="H44" s="4"/>
      <c r="I44" s="4"/>
      <c r="J44" s="4"/>
      <c r="K44" s="4"/>
      <c r="L44" s="6"/>
      <c r="M44" s="6"/>
      <c r="N44" t="s">
        <v>249</v>
      </c>
      <c r="O44" s="405">
        <f>SUMIFS('3.2'!$G:$G,'3.2'!$C:$C,$E$3,'3.2'!$D:$D,$AE$34,'3.2'!$E:$E,$AC20,'3.2'!$F:$F,Visor_NARP_CNPV_2018!W$19)</f>
        <v>34334</v>
      </c>
      <c r="P44" s="406">
        <f>SUMIFS('3.2'!$G:$G,'3.2'!$C:$C,$E$3,'3.2'!$D:$D,$AE$34,'3.2'!$E:$E,$AC20,'3.2'!$F:$F,Visor_NARP_CNPV_2018!X$19)</f>
        <v>32519</v>
      </c>
      <c r="Q44" s="406">
        <f>SUM(O44:P44)</f>
        <v>66853</v>
      </c>
      <c r="R44" s="407">
        <f>(O44/SUM($O$44:$P$61)*100)</f>
        <v>5.7828021680034221</v>
      </c>
      <c r="S44" s="407">
        <f>R44*(-1)</f>
        <v>-5.7828021680034221</v>
      </c>
      <c r="T44" s="408">
        <f>(P44/SUM($O$44:$P$61)*100)</f>
        <v>5.477105600900078</v>
      </c>
      <c r="V44" s="261" t="s">
        <v>1368</v>
      </c>
      <c r="W44" s="405">
        <f>SUMIFS('3.2'!$G:$G,'3.2'!$C:$C,$E$3,'3.2'!$D:$D,$AE$30,'3.2'!$E:$E,$AC20,'3.2'!$F:$F,Visor_NARP_CNPV_2018!W$43)</f>
        <v>215991</v>
      </c>
      <c r="X44" s="406">
        <f>SUMIFS('3.2'!$G:$G,'3.2'!$C:$C,$E$3,'3.2'!$D:$D,$AE$30,'3.2'!$E:$E,$AC20,'3.2'!$F:$F,Visor_NARP_CNPV_2018!X$43)</f>
        <v>205880</v>
      </c>
      <c r="Y44" s="406">
        <f>SUM(W44:X44)</f>
        <v>421871</v>
      </c>
      <c r="Z44" s="407">
        <f>(W44/SUM($W$44:$X$61)*100)</f>
        <v>4.4661276625484909</v>
      </c>
      <c r="AA44" s="407">
        <f>Z44*(-1)</f>
        <v>-4.4661276625484909</v>
      </c>
      <c r="AB44" s="408">
        <f>(X44/SUM($W$44:$X$61)*100)</f>
        <v>4.2570586883966612</v>
      </c>
      <c r="AI44" s="32"/>
    </row>
    <row r="45" spans="2:41">
      <c r="B45" s="8"/>
      <c r="C45" s="4"/>
      <c r="D45" s="4"/>
      <c r="E45" s="4"/>
      <c r="F45" s="4"/>
      <c r="G45" s="4"/>
      <c r="H45" s="4"/>
      <c r="I45" s="4"/>
      <c r="J45" s="4"/>
      <c r="K45" s="4"/>
      <c r="L45" s="6"/>
      <c r="M45" s="6"/>
      <c r="N45" t="s">
        <v>1386</v>
      </c>
      <c r="O45" s="261">
        <f>SUMIFS('3.2'!$G:$G,'3.2'!$C:$C,$E$3,'3.2'!$D:$D,$AE$34,'3.2'!$E:$E,$AC21,'3.2'!$F:$F,Visor_NARP_CNPV_2018!W$19)</f>
        <v>34602</v>
      </c>
      <c r="P45" s="262">
        <f>SUMIFS('3.2'!$G:$G,'3.2'!$C:$C,$E$3,'3.2'!$D:$D,$AE$34,'3.2'!$E:$E,$AC21,'3.2'!$F:$F,Visor_NARP_CNPV_2018!X$19)</f>
        <v>32778</v>
      </c>
      <c r="Q45" s="262">
        <f t="shared" ref="Q45:Q61" si="11">SUM(O45:P45)</f>
        <v>67380</v>
      </c>
      <c r="R45" s="263">
        <f t="shared" ref="R45:R62" si="12">(O45/SUM($O$44:$P$61)*100)</f>
        <v>5.8279408346611064</v>
      </c>
      <c r="S45" s="263">
        <f t="shared" ref="S45:S62" si="13">R45*(-1)</f>
        <v>-5.8279408346611064</v>
      </c>
      <c r="T45" s="409">
        <f t="shared" ref="T45:T62" si="14">(P45/SUM($O$44:$P$61)*100)</f>
        <v>5.5207284168117949</v>
      </c>
      <c r="V45" s="261" t="s">
        <v>1369</v>
      </c>
      <c r="W45" s="261">
        <f>SUMIFS('3.2'!$G:$G,'3.2'!$C:$C,$E$3,'3.2'!$D:$D,$AE$30,'3.2'!$E:$E,$AC21,'3.2'!$F:$F,Visor_NARP_CNPV_2018!W$43)</f>
        <v>237206</v>
      </c>
      <c r="X45" s="262">
        <f>SUMIFS('3.2'!$G:$G,'3.2'!$C:$C,$E$3,'3.2'!$D:$D,$AE$30,'3.2'!$E:$E,$AC21,'3.2'!$F:$F,Visor_NARP_CNPV_2018!X$43)</f>
        <v>227833</v>
      </c>
      <c r="Y45" s="262">
        <f t="shared" ref="Y45:Y61" si="15">SUM(W45:X45)</f>
        <v>465039</v>
      </c>
      <c r="Z45" s="263">
        <f t="shared" ref="Z45:Z62" si="16">(W45/SUM($W$44:$X$61)*100)</f>
        <v>4.9047982477162355</v>
      </c>
      <c r="AA45" s="263">
        <f t="shared" ref="AA45:AA62" si="17">Z45*(-1)</f>
        <v>-4.9047982477162355</v>
      </c>
      <c r="AB45" s="409">
        <f t="shared" ref="AB45:AB62" si="18">(X45/SUM($W$44:$X$61)*100)</f>
        <v>4.7109891789075018</v>
      </c>
      <c r="AI45" s="32"/>
    </row>
    <row r="46" spans="2:41">
      <c r="B46" s="8"/>
      <c r="C46" s="4"/>
      <c r="D46" s="4"/>
      <c r="E46" s="4"/>
      <c r="F46" s="4"/>
      <c r="G46" s="4"/>
      <c r="H46" s="4"/>
      <c r="I46" s="4"/>
      <c r="J46" s="4"/>
      <c r="K46" s="4"/>
      <c r="L46" s="6"/>
      <c r="M46" s="6"/>
      <c r="N46" t="s">
        <v>1387</v>
      </c>
      <c r="O46" s="261">
        <f>SUMIFS('3.2'!$G:$G,'3.2'!$C:$C,$E$3,'3.2'!$D:$D,$AE$34,'3.2'!$E:$E,$AC22,'3.2'!$F:$F,Visor_NARP_CNPV_2018!W$19)</f>
        <v>35069</v>
      </c>
      <c r="P46" s="262">
        <f>SUMIFS('3.2'!$G:$G,'3.2'!$C:$C,$E$3,'3.2'!$D:$D,$AE$34,'3.2'!$E:$E,$AC22,'3.2'!$F:$F,Visor_NARP_CNPV_2018!X$19)</f>
        <v>33209</v>
      </c>
      <c r="Q46" s="262">
        <f t="shared" si="11"/>
        <v>68278</v>
      </c>
      <c r="R46" s="263">
        <f t="shared" si="12"/>
        <v>5.9065966455907271</v>
      </c>
      <c r="S46" s="263">
        <f t="shared" si="13"/>
        <v>-5.9065966455907271</v>
      </c>
      <c r="T46" s="409">
        <f t="shared" si="14"/>
        <v>5.5933208247575479</v>
      </c>
      <c r="V46" s="261" t="s">
        <v>1370</v>
      </c>
      <c r="W46" s="261">
        <f>SUMIFS('3.2'!$G:$G,'3.2'!$C:$C,$E$3,'3.2'!$D:$D,$AE$30,'3.2'!$E:$E,$AC22,'3.2'!$F:$F,Visor_NARP_CNPV_2018!W$43)</f>
        <v>247748</v>
      </c>
      <c r="X46" s="262">
        <f>SUMIFS('3.2'!$G:$G,'3.2'!$C:$C,$E$3,'3.2'!$D:$D,$AE$30,'3.2'!$E:$E,$AC22,'3.2'!$F:$F,Visor_NARP_CNPV_2018!X$43)</f>
        <v>238282</v>
      </c>
      <c r="Y46" s="262">
        <f t="shared" si="15"/>
        <v>486030</v>
      </c>
      <c r="Z46" s="263">
        <f t="shared" si="16"/>
        <v>5.1227791720074611</v>
      </c>
      <c r="AA46" s="263">
        <f t="shared" si="17"/>
        <v>-5.1227791720074611</v>
      </c>
      <c r="AB46" s="409">
        <f t="shared" si="18"/>
        <v>4.9270471069969561</v>
      </c>
      <c r="AI46" s="32"/>
    </row>
    <row r="47" spans="2:41">
      <c r="B47" s="8"/>
      <c r="C47" s="4"/>
      <c r="D47" s="4"/>
      <c r="E47" s="4"/>
      <c r="F47" s="4"/>
      <c r="G47" s="4"/>
      <c r="H47" s="4"/>
      <c r="I47" s="4"/>
      <c r="J47" s="4"/>
      <c r="K47" s="4"/>
      <c r="L47" s="6"/>
      <c r="M47" s="6"/>
      <c r="N47" t="s">
        <v>1388</v>
      </c>
      <c r="O47" s="261">
        <f>SUMIFS('3.2'!$G:$G,'3.2'!$C:$C,$E$3,'3.2'!$D:$D,$AE$34,'3.2'!$E:$E,$AC23,'3.2'!$F:$F,Visor_NARP_CNPV_2018!W$19)</f>
        <v>31494</v>
      </c>
      <c r="P47" s="262">
        <f>SUMIFS('3.2'!$G:$G,'3.2'!$C:$C,$E$3,'3.2'!$D:$D,$AE$34,'3.2'!$E:$E,$AC23,'3.2'!$F:$F,Visor_NARP_CNPV_2018!X$19)</f>
        <v>31637</v>
      </c>
      <c r="Q47" s="262">
        <f t="shared" si="11"/>
        <v>63131</v>
      </c>
      <c r="R47" s="263">
        <f t="shared" si="12"/>
        <v>5.3044670437205035</v>
      </c>
      <c r="S47" s="263">
        <f t="shared" si="13"/>
        <v>-5.3044670437205035</v>
      </c>
      <c r="T47" s="409">
        <f t="shared" si="14"/>
        <v>5.3285522277953126</v>
      </c>
      <c r="V47" s="261" t="s">
        <v>1371</v>
      </c>
      <c r="W47" s="261">
        <f>SUMIFS('3.2'!$G:$G,'3.2'!$C:$C,$E$3,'3.2'!$D:$D,$AE$30,'3.2'!$E:$E,$AC23,'3.2'!$F:$F,Visor_NARP_CNPV_2018!W$43)</f>
        <v>227934</v>
      </c>
      <c r="X47" s="262">
        <f>SUMIFS('3.2'!$G:$G,'3.2'!$C:$C,$E$3,'3.2'!$D:$D,$AE$30,'3.2'!$E:$E,$AC23,'3.2'!$F:$F,Visor_NARP_CNPV_2018!X$43)</f>
        <v>228203</v>
      </c>
      <c r="Y47" s="262">
        <f t="shared" si="15"/>
        <v>456137</v>
      </c>
      <c r="Z47" s="263">
        <f t="shared" si="16"/>
        <v>4.7130775941373839</v>
      </c>
      <c r="AA47" s="263">
        <f t="shared" si="17"/>
        <v>-4.7130775941373839</v>
      </c>
      <c r="AB47" s="409">
        <f t="shared" si="18"/>
        <v>4.7186398089575645</v>
      </c>
      <c r="AI47" s="32"/>
    </row>
    <row r="48" spans="2:41">
      <c r="B48" s="8"/>
      <c r="C48" s="4"/>
      <c r="D48" s="4"/>
      <c r="E48" s="4"/>
      <c r="F48" s="4"/>
      <c r="G48" s="4"/>
      <c r="H48" s="4"/>
      <c r="I48" s="4"/>
      <c r="J48" s="4"/>
      <c r="K48" s="4"/>
      <c r="L48" s="6"/>
      <c r="M48" s="6"/>
      <c r="N48" t="s">
        <v>1389</v>
      </c>
      <c r="O48" s="261">
        <f>SUMIFS('3.2'!$G:$G,'3.2'!$C:$C,$E$3,'3.2'!$D:$D,$AE$34,'3.2'!$E:$E,$AC24,'3.2'!$F:$F,Visor_NARP_CNPV_2018!W$19)</f>
        <v>26548</v>
      </c>
      <c r="P48" s="262">
        <f>SUMIFS('3.2'!$G:$G,'3.2'!$C:$C,$E$3,'3.2'!$D:$D,$AE$34,'3.2'!$E:$E,$AC24,'3.2'!$F:$F,Visor_NARP_CNPV_2018!X$19)</f>
        <v>27662</v>
      </c>
      <c r="Q48" s="262">
        <f t="shared" si="11"/>
        <v>54210</v>
      </c>
      <c r="R48" s="263">
        <f t="shared" si="12"/>
        <v>4.4714228448813085</v>
      </c>
      <c r="S48" s="263">
        <f t="shared" si="13"/>
        <v>-4.4714228448813085</v>
      </c>
      <c r="T48" s="409">
        <f t="shared" si="14"/>
        <v>4.6590514816598896</v>
      </c>
      <c r="V48" s="261" t="s">
        <v>1372</v>
      </c>
      <c r="W48" s="261">
        <f>SUMIFS('3.2'!$G:$G,'3.2'!$C:$C,$E$3,'3.2'!$D:$D,$AE$30,'3.2'!$E:$E,$AC24,'3.2'!$F:$F,Visor_NARP_CNPV_2018!W$43)</f>
        <v>201659</v>
      </c>
      <c r="X48" s="262">
        <f>SUMIFS('3.2'!$G:$G,'3.2'!$C:$C,$E$3,'3.2'!$D:$D,$AE$30,'3.2'!$E:$E,$AC24,'3.2'!$F:$F,Visor_NARP_CNPV_2018!X$43)</f>
        <v>213933</v>
      </c>
      <c r="Y48" s="262">
        <f t="shared" si="15"/>
        <v>415592</v>
      </c>
      <c r="Z48" s="263">
        <f t="shared" si="16"/>
        <v>4.1697794736904141</v>
      </c>
      <c r="AA48" s="263">
        <f t="shared" si="17"/>
        <v>-4.1697794736904141</v>
      </c>
      <c r="AB48" s="409">
        <f t="shared" si="18"/>
        <v>4.4235736175673352</v>
      </c>
      <c r="AI48" s="32"/>
    </row>
    <row r="49" spans="1:35">
      <c r="B49" s="8"/>
      <c r="C49" s="4"/>
      <c r="D49" s="4"/>
      <c r="E49" s="4"/>
      <c r="F49" s="4"/>
      <c r="G49" s="4"/>
      <c r="H49" s="4"/>
      <c r="I49" s="4"/>
      <c r="J49" s="4"/>
      <c r="K49" s="4"/>
      <c r="L49" s="6"/>
      <c r="M49" s="6"/>
      <c r="N49" t="s">
        <v>1390</v>
      </c>
      <c r="O49" s="261">
        <f>SUMIFS('3.2'!$G:$G,'3.2'!$C:$C,$E$3,'3.2'!$D:$D,$AE$34,'3.2'!$E:$E,$AC25,'3.2'!$F:$F,Visor_NARP_CNPV_2018!W$19)</f>
        <v>23161</v>
      </c>
      <c r="P49" s="262">
        <f>SUMIFS('3.2'!$G:$G,'3.2'!$C:$C,$E$3,'3.2'!$D:$D,$AE$34,'3.2'!$E:$E,$AC25,'3.2'!$F:$F,Visor_NARP_CNPV_2018!X$19)</f>
        <v>24641</v>
      </c>
      <c r="Q49" s="262">
        <f t="shared" si="11"/>
        <v>47802</v>
      </c>
      <c r="R49" s="263">
        <f t="shared" si="12"/>
        <v>3.9009576808157296</v>
      </c>
      <c r="S49" s="263">
        <f t="shared" si="13"/>
        <v>-3.9009576808157296</v>
      </c>
      <c r="T49" s="409">
        <f t="shared" si="14"/>
        <v>4.1502309145969685</v>
      </c>
      <c r="V49" s="261" t="s">
        <v>1373</v>
      </c>
      <c r="W49" s="261">
        <f>SUMIFS('3.2'!$G:$G,'3.2'!$C:$C,$E$3,'3.2'!$D:$D,$AE$30,'3.2'!$E:$E,$AC25,'3.2'!$F:$F,Visor_NARP_CNPV_2018!W$43)</f>
        <v>177597</v>
      </c>
      <c r="X49" s="262">
        <f>SUMIFS('3.2'!$G:$G,'3.2'!$C:$C,$E$3,'3.2'!$D:$D,$AE$30,'3.2'!$E:$E,$AC25,'3.2'!$F:$F,Visor_NARP_CNPV_2018!X$43)</f>
        <v>195966</v>
      </c>
      <c r="Y49" s="262">
        <f t="shared" si="15"/>
        <v>373563</v>
      </c>
      <c r="Z49" s="263">
        <f t="shared" si="16"/>
        <v>3.6722403918942192</v>
      </c>
      <c r="AA49" s="263">
        <f t="shared" si="17"/>
        <v>-3.6722403918942192</v>
      </c>
      <c r="AB49" s="409">
        <f t="shared" si="18"/>
        <v>4.0520631578120279</v>
      </c>
      <c r="AI49" s="32"/>
    </row>
    <row r="50" spans="1:35">
      <c r="B50" s="8"/>
      <c r="C50" s="4"/>
      <c r="D50" s="4"/>
      <c r="E50" s="4"/>
      <c r="F50" s="4"/>
      <c r="G50" s="4"/>
      <c r="H50" s="4"/>
      <c r="I50" s="4"/>
      <c r="J50" s="4"/>
      <c r="K50" s="4"/>
      <c r="L50" s="6"/>
      <c r="M50" s="6"/>
      <c r="N50" t="s">
        <v>1391</v>
      </c>
      <c r="O50" s="261">
        <f>SUMIFS('3.2'!$G:$G,'3.2'!$C:$C,$E$3,'3.2'!$D:$D,$AE$34,'3.2'!$E:$E,$AC26,'3.2'!$F:$F,Visor_NARP_CNPV_2018!W$19)</f>
        <v>19727</v>
      </c>
      <c r="P50" s="262">
        <f>SUMIFS('3.2'!$G:$G,'3.2'!$C:$C,$E$3,'3.2'!$D:$D,$AE$34,'3.2'!$E:$E,$AC26,'3.2'!$F:$F,Visor_NARP_CNPV_2018!X$19)</f>
        <v>21653</v>
      </c>
      <c r="Q50" s="262">
        <f t="shared" si="11"/>
        <v>41380</v>
      </c>
      <c r="R50" s="263">
        <f t="shared" si="12"/>
        <v>3.3225764072989898</v>
      </c>
      <c r="S50" s="263">
        <f t="shared" si="13"/>
        <v>-3.3225764072989898</v>
      </c>
      <c r="T50" s="409">
        <f t="shared" si="14"/>
        <v>3.6469684669359266</v>
      </c>
      <c r="V50" s="261" t="s">
        <v>1374</v>
      </c>
      <c r="W50" s="261">
        <f>SUMIFS('3.2'!$G:$G,'3.2'!$C:$C,$E$3,'3.2'!$D:$D,$AE$30,'3.2'!$E:$E,$AC26,'3.2'!$F:$F,Visor_NARP_CNPV_2018!W$43)</f>
        <v>154299</v>
      </c>
      <c r="X50" s="262">
        <f>SUMIFS('3.2'!$G:$G,'3.2'!$C:$C,$E$3,'3.2'!$D:$D,$AE$30,'3.2'!$E:$E,$AC26,'3.2'!$F:$F,Visor_NARP_CNPV_2018!X$43)</f>
        <v>175408</v>
      </c>
      <c r="Y50" s="262">
        <f t="shared" si="15"/>
        <v>329707</v>
      </c>
      <c r="Z50" s="263">
        <f t="shared" si="16"/>
        <v>3.1904988272824779</v>
      </c>
      <c r="AA50" s="263">
        <f t="shared" si="17"/>
        <v>-3.1904988272824779</v>
      </c>
      <c r="AB50" s="409">
        <f t="shared" si="18"/>
        <v>3.6269776103277716</v>
      </c>
      <c r="AI50" s="32"/>
    </row>
    <row r="51" spans="1:35">
      <c r="B51" s="8"/>
      <c r="C51" s="4"/>
      <c r="D51" s="4"/>
      <c r="E51" s="4"/>
      <c r="F51" s="4"/>
      <c r="G51" s="4"/>
      <c r="H51" s="4"/>
      <c r="I51" s="4"/>
      <c r="J51" s="4"/>
      <c r="K51" s="4"/>
      <c r="L51" s="6"/>
      <c r="M51" s="6"/>
      <c r="N51" t="s">
        <v>1392</v>
      </c>
      <c r="O51" s="261">
        <f>SUMIFS('3.2'!$G:$G,'3.2'!$C:$C,$E$3,'3.2'!$D:$D,$AE$34,'3.2'!$E:$E,$AC27,'3.2'!$F:$F,Visor_NARP_CNPV_2018!W$19)</f>
        <v>19569</v>
      </c>
      <c r="P51" s="262">
        <f>SUMIFS('3.2'!$G:$G,'3.2'!$C:$C,$E$3,'3.2'!$D:$D,$AE$34,'3.2'!$E:$E,$AC27,'3.2'!$F:$F,Visor_NARP_CNPV_2018!X$19)</f>
        <v>20848</v>
      </c>
      <c r="Q51" s="262">
        <f t="shared" si="11"/>
        <v>40417</v>
      </c>
      <c r="R51" s="263">
        <f t="shared" si="12"/>
        <v>3.2959648053142359</v>
      </c>
      <c r="S51" s="263">
        <f t="shared" si="13"/>
        <v>-3.2959648053142359</v>
      </c>
      <c r="T51" s="409">
        <f t="shared" si="14"/>
        <v>3.5113840391022126</v>
      </c>
      <c r="V51" s="261" t="s">
        <v>1375</v>
      </c>
      <c r="W51" s="261">
        <f>SUMIFS('3.2'!$G:$G,'3.2'!$C:$C,$E$3,'3.2'!$D:$D,$AE$30,'3.2'!$E:$E,$AC27,'3.2'!$F:$F,Visor_NARP_CNPV_2018!W$43)</f>
        <v>166347</v>
      </c>
      <c r="X51" s="262">
        <f>SUMIFS('3.2'!$G:$G,'3.2'!$C:$C,$E$3,'3.2'!$D:$D,$AE$30,'3.2'!$E:$E,$AC27,'3.2'!$F:$F,Visor_NARP_CNPV_2018!X$43)</f>
        <v>190538</v>
      </c>
      <c r="Y51" s="262">
        <f t="shared" si="15"/>
        <v>356885</v>
      </c>
      <c r="Z51" s="263">
        <f t="shared" si="16"/>
        <v>3.4396198836153071</v>
      </c>
      <c r="AA51" s="263">
        <f t="shared" si="17"/>
        <v>-3.4396198836153071</v>
      </c>
      <c r="AB51" s="409">
        <f t="shared" si="18"/>
        <v>3.9398263472397668</v>
      </c>
      <c r="AI51" s="32"/>
    </row>
    <row r="52" spans="1:35">
      <c r="B52" s="8"/>
      <c r="C52" s="4"/>
      <c r="D52" s="4"/>
      <c r="E52" s="4"/>
      <c r="F52" s="4"/>
      <c r="G52" s="4"/>
      <c r="H52" s="4"/>
      <c r="I52" s="4"/>
      <c r="J52" s="4"/>
      <c r="K52" s="4"/>
      <c r="L52" s="6"/>
      <c r="M52" s="6"/>
      <c r="N52" t="s">
        <v>1393</v>
      </c>
      <c r="O52" s="261">
        <f>SUMIFS('3.2'!$G:$G,'3.2'!$C:$C,$E$3,'3.2'!$D:$D,$AE$34,'3.2'!$E:$E,$AC28,'3.2'!$F:$F,Visor_NARP_CNPV_2018!W$19)</f>
        <v>17845</v>
      </c>
      <c r="P52" s="262">
        <f>SUMIFS('3.2'!$G:$G,'3.2'!$C:$C,$E$3,'3.2'!$D:$D,$AE$34,'3.2'!$E:$E,$AC28,'3.2'!$F:$F,Visor_NARP_CNPV_2018!X$19)</f>
        <v>18608</v>
      </c>
      <c r="Q52" s="262">
        <f t="shared" si="11"/>
        <v>36453</v>
      </c>
      <c r="R52" s="263">
        <f t="shared" si="12"/>
        <v>3.005595173531225</v>
      </c>
      <c r="S52" s="263">
        <f t="shared" si="13"/>
        <v>-3.005595173531225</v>
      </c>
      <c r="T52" s="409">
        <f t="shared" si="14"/>
        <v>3.1341056312170936</v>
      </c>
      <c r="V52" s="261" t="s">
        <v>1376</v>
      </c>
      <c r="W52" s="261">
        <f>SUMIFS('3.2'!$G:$G,'3.2'!$C:$C,$E$3,'3.2'!$D:$D,$AE$30,'3.2'!$E:$E,$AC28,'3.2'!$F:$F,Visor_NARP_CNPV_2018!W$43)</f>
        <v>164893</v>
      </c>
      <c r="X52" s="262">
        <f>SUMIFS('3.2'!$G:$G,'3.2'!$C:$C,$E$3,'3.2'!$D:$D,$AE$30,'3.2'!$E:$E,$AC28,'3.2'!$F:$F,Visor_NARP_CNPV_2018!X$43)</f>
        <v>188526</v>
      </c>
      <c r="Y52" s="262">
        <f t="shared" si="15"/>
        <v>353419</v>
      </c>
      <c r="Z52" s="263">
        <f t="shared" si="16"/>
        <v>3.4095549752564152</v>
      </c>
      <c r="AA52" s="263">
        <f t="shared" si="17"/>
        <v>-3.4095549752564152</v>
      </c>
      <c r="AB52" s="409">
        <f t="shared" si="18"/>
        <v>3.89822346167024</v>
      </c>
      <c r="AI52" s="32"/>
    </row>
    <row r="53" spans="1:35">
      <c r="B53" s="8"/>
      <c r="C53" s="4"/>
      <c r="D53" s="4"/>
      <c r="E53" s="4"/>
      <c r="F53" s="4"/>
      <c r="G53" s="4"/>
      <c r="H53" s="4"/>
      <c r="I53" s="4"/>
      <c r="J53" s="4"/>
      <c r="K53" s="4"/>
      <c r="L53" s="6"/>
      <c r="M53" s="6"/>
      <c r="N53" t="s">
        <v>1394</v>
      </c>
      <c r="O53" s="261">
        <f>SUMIFS('3.2'!$G:$G,'3.2'!$C:$C,$E$3,'3.2'!$D:$D,$AE$34,'3.2'!$E:$E,$AC29,'3.2'!$F:$F,Visor_NARP_CNPV_2018!W$19)</f>
        <v>14737</v>
      </c>
      <c r="P53" s="262">
        <f>SUMIFS('3.2'!$G:$G,'3.2'!$C:$C,$E$3,'3.2'!$D:$D,$AE$34,'3.2'!$E:$E,$AC29,'3.2'!$F:$F,Visor_NARP_CNPV_2018!X$19)</f>
        <v>15357</v>
      </c>
      <c r="Q53" s="262">
        <f t="shared" si="11"/>
        <v>30094</v>
      </c>
      <c r="R53" s="263">
        <f t="shared" si="12"/>
        <v>2.4821213825906225</v>
      </c>
      <c r="S53" s="263">
        <f t="shared" si="13"/>
        <v>-2.4821213825906225</v>
      </c>
      <c r="T53" s="409">
        <f t="shared" si="14"/>
        <v>2.5865466562016821</v>
      </c>
      <c r="V53" s="261" t="s">
        <v>1377</v>
      </c>
      <c r="W53" s="261">
        <f>SUMIFS('3.2'!$G:$G,'3.2'!$C:$C,$E$3,'3.2'!$D:$D,$AE$30,'3.2'!$E:$E,$AC29,'3.2'!$F:$F,Visor_NARP_CNPV_2018!W$43)</f>
        <v>137376</v>
      </c>
      <c r="X53" s="262">
        <f>SUMIFS('3.2'!$G:$G,'3.2'!$C:$C,$E$3,'3.2'!$D:$D,$AE$30,'3.2'!$E:$E,$AC29,'3.2'!$F:$F,Visor_NARP_CNPV_2018!X$43)</f>
        <v>160784</v>
      </c>
      <c r="Y53" s="262">
        <f t="shared" si="15"/>
        <v>298160</v>
      </c>
      <c r="Z53" s="263">
        <f t="shared" si="16"/>
        <v>2.8405755506954526</v>
      </c>
      <c r="AA53" s="263">
        <f t="shared" si="17"/>
        <v>-2.8405755506954526</v>
      </c>
      <c r="AB53" s="409">
        <f t="shared" si="18"/>
        <v>3.3245916269436995</v>
      </c>
      <c r="AI53" s="32"/>
    </row>
    <row r="54" spans="1:35">
      <c r="B54" s="8"/>
      <c r="C54" s="4"/>
      <c r="D54" s="4"/>
      <c r="E54" s="4"/>
      <c r="F54" s="4"/>
      <c r="G54" s="4"/>
      <c r="H54" s="4"/>
      <c r="I54" s="4"/>
      <c r="J54" s="4"/>
      <c r="K54" s="4"/>
      <c r="L54" s="6"/>
      <c r="M54" s="6"/>
      <c r="N54" t="s">
        <v>1395</v>
      </c>
      <c r="O54" s="261">
        <f>SUMIFS('3.2'!$G:$G,'3.2'!$C:$C,$E$3,'3.2'!$D:$D,$AE$34,'3.2'!$E:$E,$AC30,'3.2'!$F:$F,Visor_NARP_CNPV_2018!W$19)</f>
        <v>10669</v>
      </c>
      <c r="P54" s="262">
        <f>SUMIFS('3.2'!$G:$G,'3.2'!$C:$C,$E$3,'3.2'!$D:$D,$AE$34,'3.2'!$E:$E,$AC30,'3.2'!$F:$F,Visor_NARP_CNPV_2018!X$19)</f>
        <v>11047</v>
      </c>
      <c r="Q54" s="262">
        <f t="shared" si="11"/>
        <v>21716</v>
      </c>
      <c r="R54" s="263">
        <f t="shared" si="12"/>
        <v>1.7969568454135407</v>
      </c>
      <c r="S54" s="263">
        <f t="shared" si="13"/>
        <v>-1.7969568454135407</v>
      </c>
      <c r="T54" s="409">
        <f t="shared" si="14"/>
        <v>1.8606225767441549</v>
      </c>
      <c r="V54" s="261" t="s">
        <v>1378</v>
      </c>
      <c r="W54" s="261">
        <f>SUMIFS('3.2'!$G:$G,'3.2'!$C:$C,$E$3,'3.2'!$D:$D,$AE$30,'3.2'!$E:$E,$AC30,'3.2'!$F:$F,Visor_NARP_CNPV_2018!W$43)</f>
        <v>110846</v>
      </c>
      <c r="X54" s="262">
        <f>SUMIFS('3.2'!$G:$G,'3.2'!$C:$C,$E$3,'3.2'!$D:$D,$AE$30,'3.2'!$E:$E,$AC30,'3.2'!$F:$F,Visor_NARP_CNPV_2018!X$43)</f>
        <v>128231</v>
      </c>
      <c r="Y54" s="262">
        <f t="shared" si="15"/>
        <v>239077</v>
      </c>
      <c r="Z54" s="263">
        <f t="shared" si="16"/>
        <v>2.2920046987274936</v>
      </c>
      <c r="AA54" s="263">
        <f t="shared" si="17"/>
        <v>-2.2920046987274936</v>
      </c>
      <c r="AB54" s="409">
        <f t="shared" si="18"/>
        <v>2.6514809241878394</v>
      </c>
      <c r="AI54" s="32"/>
    </row>
    <row r="55" spans="1:35">
      <c r="B55" s="8"/>
      <c r="C55" s="4"/>
      <c r="D55" s="4"/>
      <c r="E55" s="4"/>
      <c r="F55" s="4"/>
      <c r="G55" s="4"/>
      <c r="H55" s="4"/>
      <c r="I55" s="4"/>
      <c r="J55" s="4"/>
      <c r="K55" s="4"/>
      <c r="L55" s="6"/>
      <c r="M55" s="6"/>
      <c r="N55" t="s">
        <v>1396</v>
      </c>
      <c r="O55" s="261">
        <f>SUMIFS('3.2'!$G:$G,'3.2'!$C:$C,$E$3,'3.2'!$D:$D,$AE$34,'3.2'!$E:$E,$AC31,'3.2'!$F:$F,Visor_NARP_CNPV_2018!W$19)</f>
        <v>7968</v>
      </c>
      <c r="P55" s="262">
        <f>SUMIFS('3.2'!$G:$G,'3.2'!$C:$C,$E$3,'3.2'!$D:$D,$AE$34,'3.2'!$E:$E,$AC31,'3.2'!$F:$F,Visor_NARP_CNPV_2018!X$19)</f>
        <v>8381</v>
      </c>
      <c r="Q55" s="262">
        <f t="shared" si="11"/>
        <v>16349</v>
      </c>
      <c r="R55" s="263">
        <f t="shared" si="12"/>
        <v>1.3420331937627796</v>
      </c>
      <c r="S55" s="263">
        <f t="shared" si="13"/>
        <v>-1.3420331937627796</v>
      </c>
      <c r="T55" s="409">
        <f t="shared" si="14"/>
        <v>1.4115939002165983</v>
      </c>
      <c r="V55" s="261" t="s">
        <v>1379</v>
      </c>
      <c r="W55" s="261">
        <f>SUMIFS('3.2'!$G:$G,'3.2'!$C:$C,$E$3,'3.2'!$D:$D,$AE$30,'3.2'!$E:$E,$AC31,'3.2'!$F:$F,Visor_NARP_CNPV_2018!W$43)</f>
        <v>84833</v>
      </c>
      <c r="X55" s="262">
        <f>SUMIFS('3.2'!$G:$G,'3.2'!$C:$C,$E$3,'3.2'!$D:$D,$AE$30,'3.2'!$E:$E,$AC31,'3.2'!$F:$F,Visor_NARP_CNPV_2018!X$43)</f>
        <v>100089</v>
      </c>
      <c r="Y55" s="262">
        <f t="shared" si="15"/>
        <v>184922</v>
      </c>
      <c r="Z55" s="263">
        <f t="shared" si="16"/>
        <v>1.7541240514511076</v>
      </c>
      <c r="AA55" s="263">
        <f t="shared" si="17"/>
        <v>-1.7541240514511076</v>
      </c>
      <c r="AB55" s="409">
        <f t="shared" si="18"/>
        <v>2.0695781380558262</v>
      </c>
      <c r="AI55" s="32"/>
    </row>
    <row r="56" spans="1:35">
      <c r="B56" s="8"/>
      <c r="C56" s="4"/>
      <c r="D56" s="4"/>
      <c r="E56" s="4"/>
      <c r="F56" s="4"/>
      <c r="G56" s="4"/>
      <c r="H56" s="4"/>
      <c r="I56" s="4"/>
      <c r="J56" s="4"/>
      <c r="K56" s="4"/>
      <c r="L56" s="6"/>
      <c r="M56" s="6"/>
      <c r="N56" t="s">
        <v>1397</v>
      </c>
      <c r="O56" s="261">
        <f>SUMIFS('3.2'!$G:$G,'3.2'!$C:$C,$E$3,'3.2'!$D:$D,$AE$34,'3.2'!$E:$E,$AC32,'3.2'!$F:$F,Visor_NARP_CNPV_2018!W$19)</f>
        <v>5871</v>
      </c>
      <c r="P56" s="262">
        <f>SUMIFS('3.2'!$G:$G,'3.2'!$C:$C,$E$3,'3.2'!$D:$D,$AE$34,'3.2'!$E:$E,$AC32,'3.2'!$F:$F,Visor_NARP_CNPV_2018!X$19)</f>
        <v>6100</v>
      </c>
      <c r="Q56" s="262">
        <f t="shared" si="11"/>
        <v>11971</v>
      </c>
      <c r="R56" s="263">
        <f t="shared" si="12"/>
        <v>0.98883996995246959</v>
      </c>
      <c r="S56" s="263">
        <f t="shared" si="13"/>
        <v>-0.98883996995246959</v>
      </c>
      <c r="T56" s="409">
        <f t="shared" si="14"/>
        <v>1.0274099500442966</v>
      </c>
      <c r="V56" s="261" t="s">
        <v>1380</v>
      </c>
      <c r="W56" s="261">
        <f>SUMIFS('3.2'!$G:$G,'3.2'!$C:$C,$E$3,'3.2'!$D:$D,$AE$30,'3.2'!$E:$E,$AC32,'3.2'!$F:$F,Visor_NARP_CNPV_2018!W$43)</f>
        <v>62532</v>
      </c>
      <c r="X56" s="262">
        <f>SUMIFS('3.2'!$G:$G,'3.2'!$C:$C,$E$3,'3.2'!$D:$D,$AE$30,'3.2'!$E:$E,$AC32,'3.2'!$F:$F,Visor_NARP_CNPV_2018!X$43)</f>
        <v>74681</v>
      </c>
      <c r="Y56" s="262">
        <f t="shared" si="15"/>
        <v>137213</v>
      </c>
      <c r="Z56" s="263">
        <f t="shared" si="16"/>
        <v>1.2929978332175054</v>
      </c>
      <c r="AA56" s="263">
        <f t="shared" si="17"/>
        <v>-1.2929978332175054</v>
      </c>
      <c r="AB56" s="409">
        <f t="shared" si="18"/>
        <v>1.5442073047802172</v>
      </c>
      <c r="AI56" s="32"/>
    </row>
    <row r="57" spans="1:35">
      <c r="B57" s="8"/>
      <c r="C57" s="4"/>
      <c r="D57" s="4"/>
      <c r="E57" s="4"/>
      <c r="F57" s="4"/>
      <c r="G57" s="4"/>
      <c r="H57" s="4"/>
      <c r="I57" s="4"/>
      <c r="J57" s="4"/>
      <c r="K57" s="4"/>
      <c r="L57" s="6"/>
      <c r="M57" s="6"/>
      <c r="N57" t="s">
        <v>1398</v>
      </c>
      <c r="O57" s="261">
        <f>SUMIFS('3.2'!$G:$G,'3.2'!$C:$C,$E$3,'3.2'!$D:$D,$AE$34,'3.2'!$E:$E,$AC33,'3.2'!$F:$F,Visor_NARP_CNPV_2018!W$19)</f>
        <v>4797</v>
      </c>
      <c r="P57" s="262">
        <f>SUMIFS('3.2'!$G:$G,'3.2'!$C:$C,$E$3,'3.2'!$D:$D,$AE$34,'3.2'!$E:$E,$AC33,'3.2'!$F:$F,Visor_NARP_CNPV_2018!X$19)</f>
        <v>5279</v>
      </c>
      <c r="Q57" s="262">
        <f t="shared" si="11"/>
        <v>10076</v>
      </c>
      <c r="R57" s="263">
        <f t="shared" si="12"/>
        <v>0.80794844760040829</v>
      </c>
      <c r="S57" s="263">
        <f t="shared" si="13"/>
        <v>-0.80794844760040829</v>
      </c>
      <c r="T57" s="409">
        <f t="shared" si="14"/>
        <v>0.88913067643997401</v>
      </c>
      <c r="V57" s="261" t="s">
        <v>1381</v>
      </c>
      <c r="W57" s="261">
        <f>SUMIFS('3.2'!$G:$G,'3.2'!$C:$C,$E$3,'3.2'!$D:$D,$AE$30,'3.2'!$E:$E,$AC33,'3.2'!$F:$F,Visor_NARP_CNPV_2018!W$43)</f>
        <v>49095</v>
      </c>
      <c r="X57" s="262">
        <f>SUMIFS('3.2'!$G:$G,'3.2'!$C:$C,$E$3,'3.2'!$D:$D,$AE$30,'3.2'!$E:$E,$AC33,'3.2'!$F:$F,Visor_NARP_CNPV_2018!X$43)</f>
        <v>60505</v>
      </c>
      <c r="Y57" s="262">
        <f t="shared" si="15"/>
        <v>109600</v>
      </c>
      <c r="Z57" s="263">
        <f t="shared" si="16"/>
        <v>1.0151558981291728</v>
      </c>
      <c r="AA57" s="263">
        <f t="shared" si="17"/>
        <v>-1.0151558981291728</v>
      </c>
      <c r="AB57" s="409">
        <f t="shared" si="18"/>
        <v>1.2510847869702741</v>
      </c>
      <c r="AI57" s="32"/>
    </row>
    <row r="58" spans="1:35">
      <c r="B58" s="8"/>
      <c r="C58" s="4"/>
      <c r="D58" s="4"/>
      <c r="E58" s="4"/>
      <c r="F58" s="4"/>
      <c r="G58" s="4"/>
      <c r="H58" s="4"/>
      <c r="I58" s="4"/>
      <c r="J58" s="4"/>
      <c r="K58" s="4"/>
      <c r="L58" s="6"/>
      <c r="M58" s="6"/>
      <c r="N58" t="s">
        <v>1399</v>
      </c>
      <c r="O58" s="261">
        <f>SUMIFS('3.2'!$G:$G,'3.2'!$C:$C,$E$3,'3.2'!$D:$D,$AE$34,'3.2'!$E:$E,$AC34,'3.2'!$F:$F,Visor_NARP_CNPV_2018!W$19)</f>
        <v>3528</v>
      </c>
      <c r="P58" s="262">
        <f>SUMIFS('3.2'!$G:$G,'3.2'!$C:$C,$E$3,'3.2'!$D:$D,$AE$34,'3.2'!$E:$E,$AC34,'3.2'!$F:$F,Visor_NARP_CNPV_2018!X$19)</f>
        <v>4082</v>
      </c>
      <c r="Q58" s="262">
        <f t="shared" si="11"/>
        <v>7610</v>
      </c>
      <c r="R58" s="263">
        <f t="shared" si="12"/>
        <v>0.59421349241906196</v>
      </c>
      <c r="S58" s="263">
        <f t="shared" si="13"/>
        <v>-0.59421349241906196</v>
      </c>
      <c r="T58" s="409">
        <f t="shared" si="14"/>
        <v>0.68752252722636364</v>
      </c>
      <c r="V58" s="261" t="s">
        <v>1382</v>
      </c>
      <c r="W58" s="261">
        <f>SUMIFS('3.2'!$G:$G,'3.2'!$C:$C,$E$3,'3.2'!$D:$D,$AE$30,'3.2'!$E:$E,$AC34,'3.2'!$F:$F,Visor_NARP_CNPV_2018!W$43)</f>
        <v>37096</v>
      </c>
      <c r="X58" s="262">
        <f>SUMIFS('3.2'!$G:$G,'3.2'!$C:$C,$E$3,'3.2'!$D:$D,$AE$30,'3.2'!$E:$E,$AC34,'3.2'!$F:$F,Visor_NARP_CNPV_2018!X$43)</f>
        <v>47232</v>
      </c>
      <c r="Y58" s="262">
        <f t="shared" si="15"/>
        <v>84328</v>
      </c>
      <c r="Z58" s="263">
        <f t="shared" si="16"/>
        <v>0.76704803334351346</v>
      </c>
      <c r="AA58" s="263">
        <f t="shared" si="17"/>
        <v>-0.76704803334351346</v>
      </c>
      <c r="AB58" s="409">
        <f t="shared" si="18"/>
        <v>0.97663394195818487</v>
      </c>
      <c r="AI58" s="32"/>
    </row>
    <row r="59" spans="1:35" s="335" customFormat="1" ht="30" customHeight="1">
      <c r="A59" s="4"/>
      <c r="B59" s="8"/>
      <c r="C59" s="4"/>
      <c r="D59" s="4"/>
      <c r="E59" s="4"/>
      <c r="F59" s="4"/>
      <c r="G59" s="4"/>
      <c r="H59" s="4"/>
      <c r="I59" s="4"/>
      <c r="J59" s="4"/>
      <c r="K59" s="4"/>
      <c r="L59" s="6"/>
      <c r="M59" s="6"/>
      <c r="N59" s="2" t="s">
        <v>1400</v>
      </c>
      <c r="O59" s="336">
        <f>SUMIFS('3.2'!$G:$G,'3.2'!$C:$C,$E$3,'3.2'!$D:$D,$AE$34,'3.2'!$E:$E,$AC35,'3.2'!$F:$F,Visor_NARP_CNPV_2018!W$19)</f>
        <v>2423</v>
      </c>
      <c r="P59" s="333">
        <f>SUMIFS('3.2'!$G:$G,'3.2'!$C:$C,$E$3,'3.2'!$D:$D,$AE$34,'3.2'!$E:$E,$AC35,'3.2'!$F:$F,Visor_NARP_CNPV_2018!X$19)</f>
        <v>2716</v>
      </c>
      <c r="Q59" s="333">
        <f t="shared" si="11"/>
        <v>5139</v>
      </c>
      <c r="R59" s="263">
        <f t="shared" si="12"/>
        <v>0.40810070638644763</v>
      </c>
      <c r="S59" s="334">
        <f t="shared" si="13"/>
        <v>-0.40810070638644763</v>
      </c>
      <c r="T59" s="409">
        <f t="shared" si="14"/>
        <v>0.45745006956070644</v>
      </c>
      <c r="V59" s="336" t="s">
        <v>1383</v>
      </c>
      <c r="W59" s="336">
        <f>SUMIFS('3.2'!$G:$G,'3.2'!$C:$C,$E$3,'3.2'!$D:$D,$AE$30,'3.2'!$E:$E,$AC35,'3.2'!$F:$F,Visor_NARP_CNPV_2018!W$43)</f>
        <v>27612</v>
      </c>
      <c r="X59" s="333">
        <f>SUMIFS('3.2'!$G:$G,'3.2'!$C:$C,$E$3,'3.2'!$D:$D,$AE$30,'3.2'!$E:$E,$AC35,'3.2'!$F:$F,Visor_NARP_CNPV_2018!X$43)</f>
        <v>36403</v>
      </c>
      <c r="Y59" s="333">
        <f t="shared" si="15"/>
        <v>64015</v>
      </c>
      <c r="Z59" s="263">
        <f t="shared" si="16"/>
        <v>0.57094377551976205</v>
      </c>
      <c r="AA59" s="334">
        <f t="shared" si="17"/>
        <v>-0.57094377551976205</v>
      </c>
      <c r="AB59" s="409">
        <f t="shared" si="18"/>
        <v>0.75271861003353246</v>
      </c>
      <c r="AI59" s="337"/>
    </row>
    <row r="60" spans="1:35">
      <c r="B60" s="8"/>
      <c r="C60" s="4"/>
      <c r="D60" s="4"/>
      <c r="E60" s="4"/>
      <c r="F60" s="4"/>
      <c r="G60" s="4"/>
      <c r="H60" s="4"/>
      <c r="I60" s="4"/>
      <c r="J60" s="4"/>
      <c r="K60" s="4"/>
      <c r="L60" s="6"/>
      <c r="M60" s="6"/>
      <c r="N60" t="s">
        <v>1401</v>
      </c>
      <c r="O60" s="261">
        <f>SUMIFS('3.2'!$G:$G,'3.2'!$C:$C,$E$3,'3.2'!$D:$D,$AE$34,'3.2'!$E:$E,$AC36,'3.2'!$F:$F,Visor_NARP_CNPV_2018!W$19)</f>
        <v>1271</v>
      </c>
      <c r="P60" s="262">
        <f>SUMIFS('3.2'!$G:$G,'3.2'!$C:$C,$E$3,'3.2'!$D:$D,$AE$34,'3.2'!$E:$E,$AC36,'3.2'!$F:$F,Visor_NARP_CNPV_2018!X$19)</f>
        <v>1488</v>
      </c>
      <c r="Q60" s="262">
        <f t="shared" si="11"/>
        <v>2759</v>
      </c>
      <c r="R60" s="263">
        <f t="shared" si="12"/>
        <v>0.21407181090267227</v>
      </c>
      <c r="S60" s="263">
        <f t="shared" si="13"/>
        <v>-0.21407181090267227</v>
      </c>
      <c r="T60" s="409">
        <f t="shared" si="14"/>
        <v>0.25062065666654315</v>
      </c>
      <c r="V60" s="261" t="s">
        <v>1384</v>
      </c>
      <c r="W60" s="261">
        <f>SUMIFS('3.2'!$G:$G,'3.2'!$C:$C,$E$3,'3.2'!$D:$D,$AE$30,'3.2'!$E:$E,$AC36,'3.2'!$F:$F,Visor_NARP_CNPV_2018!W$43)</f>
        <v>14228</v>
      </c>
      <c r="X60" s="262">
        <f>SUMIFS('3.2'!$G:$G,'3.2'!$C:$C,$E$3,'3.2'!$D:$D,$AE$30,'3.2'!$E:$E,$AC36,'3.2'!$F:$F,Visor_NARP_CNPV_2018!X$43)</f>
        <v>20166</v>
      </c>
      <c r="Y60" s="262">
        <f t="shared" si="15"/>
        <v>34394</v>
      </c>
      <c r="Z60" s="263">
        <f t="shared" si="16"/>
        <v>0.29419774149265449</v>
      </c>
      <c r="AA60" s="263">
        <f t="shared" si="17"/>
        <v>-0.29419774149265449</v>
      </c>
      <c r="AB60" s="409">
        <f t="shared" si="18"/>
        <v>0.41698001510689275</v>
      </c>
      <c r="AI60" s="32"/>
    </row>
    <row r="61" spans="1:35" ht="77.150000000000006" customHeight="1">
      <c r="B61" s="8"/>
      <c r="C61" s="4"/>
      <c r="D61" s="4"/>
      <c r="E61" s="4"/>
      <c r="F61" s="4"/>
      <c r="G61" s="4"/>
      <c r="H61" s="4"/>
      <c r="I61" s="67"/>
      <c r="J61" s="4"/>
      <c r="K61" s="4"/>
      <c r="L61" s="6"/>
      <c r="M61" s="6"/>
      <c r="N61" t="s">
        <v>1402</v>
      </c>
      <c r="O61" s="261">
        <f>SUMIFS('3.2'!$G:$G,'3.2'!$C:$C,$E$3,'3.2'!$D:$D,$AE$34,'3.2'!$E:$E,$AC37,'3.2'!$F:$F,Visor_NARP_CNPV_2018!W$19)</f>
        <v>924</v>
      </c>
      <c r="P61" s="262">
        <f>SUMIFS('3.2'!$G:$G,'3.2'!$C:$C,$E$3,'3.2'!$D:$D,$AE$34,'3.2'!$E:$E,$AC37,'3.2'!$F:$F,Visor_NARP_CNPV_2018!X$19)</f>
        <v>1184</v>
      </c>
      <c r="Q61" s="262">
        <f t="shared" si="11"/>
        <v>2108</v>
      </c>
      <c r="R61" s="263">
        <f t="shared" si="12"/>
        <v>0.15562734325261146</v>
      </c>
      <c r="S61" s="263">
        <f t="shared" si="13"/>
        <v>-0.15562734325261146</v>
      </c>
      <c r="T61" s="409">
        <f t="shared" si="14"/>
        <v>0.19941858702499132</v>
      </c>
      <c r="V61" s="264" t="s">
        <v>1385</v>
      </c>
      <c r="W61" s="261">
        <f>SUMIFS('3.2'!$G:$G,'3.2'!$C:$C,$E$3,'3.2'!$D:$D,$AE$30,'3.2'!$E:$E,$AC37,'3.2'!$F:$F,Visor_NARP_CNPV_2018!W$43)</f>
        <v>10105</v>
      </c>
      <c r="X61" s="262">
        <f>SUMIFS('3.2'!$G:$G,'3.2'!$C:$C,$E$3,'3.2'!$D:$D,$AE$30,'3.2'!$E:$E,$AC37,'3.2'!$F:$F,Visor_NARP_CNPV_2018!X$43)</f>
        <v>16146</v>
      </c>
      <c r="Y61" s="262">
        <f t="shared" si="15"/>
        <v>26251</v>
      </c>
      <c r="Z61" s="263">
        <f t="shared" si="16"/>
        <v>0.20894490988074738</v>
      </c>
      <c r="AA61" s="263">
        <f t="shared" si="17"/>
        <v>-0.20894490988074738</v>
      </c>
      <c r="AB61" s="409">
        <f t="shared" si="18"/>
        <v>0.33385695348189476</v>
      </c>
      <c r="AI61" s="32"/>
    </row>
    <row r="62" spans="1:35" ht="25.5" thickBot="1">
      <c r="A62" s="25"/>
      <c r="B62" s="331"/>
      <c r="C62" s="492" t="str">
        <f>"Población Negra, Afrodescendiente, Raizal y Palenquera "&amp;E3&amp;" por municipio"</f>
        <v>Población Negra, Afrodescendiente, Raizal y Palenquera Antioquia por municipio</v>
      </c>
      <c r="D62" s="493"/>
      <c r="E62" s="493"/>
      <c r="F62" s="493"/>
      <c r="G62" s="493"/>
      <c r="H62" s="493"/>
      <c r="I62" s="493"/>
      <c r="J62" s="493"/>
      <c r="K62" s="493"/>
      <c r="L62" s="332"/>
      <c r="M62" s="332"/>
      <c r="N62" s="265" t="s">
        <v>37</v>
      </c>
      <c r="O62" s="255">
        <f>SUM(O44:O61)</f>
        <v>294537</v>
      </c>
      <c r="P62" s="256">
        <f>SUM(P44:P61)</f>
        <v>299189</v>
      </c>
      <c r="Q62" s="256">
        <f>SUM(Q44:Q61)</f>
        <v>593726</v>
      </c>
      <c r="R62" s="410">
        <f t="shared" si="12"/>
        <v>49.608236796097863</v>
      </c>
      <c r="S62" s="410">
        <f t="shared" si="13"/>
        <v>-49.608236796097863</v>
      </c>
      <c r="T62" s="411">
        <f t="shared" si="14"/>
        <v>50.391763203902137</v>
      </c>
      <c r="V62" s="265"/>
      <c r="W62" s="255">
        <f>SUM(W44:W61)</f>
        <v>2327397</v>
      </c>
      <c r="X62" s="256">
        <f>SUM(X44:X61)</f>
        <v>2508806</v>
      </c>
      <c r="Y62" s="256">
        <f>SUM(Y44:Y61)</f>
        <v>4836203</v>
      </c>
      <c r="Z62" s="410">
        <f t="shared" si="16"/>
        <v>48.124468720605812</v>
      </c>
      <c r="AA62" s="410">
        <f t="shared" si="17"/>
        <v>-48.124468720605812</v>
      </c>
      <c r="AB62" s="411">
        <f t="shared" si="18"/>
        <v>51.875531279394181</v>
      </c>
      <c r="AI62" s="32"/>
    </row>
    <row r="63" spans="1:35" ht="19.5" customHeight="1">
      <c r="B63" s="8"/>
      <c r="C63" s="4"/>
      <c r="D63" s="4"/>
      <c r="E63" s="4"/>
      <c r="F63" s="4"/>
      <c r="G63" s="4"/>
      <c r="H63" s="19"/>
      <c r="I63" s="19"/>
      <c r="J63" s="19"/>
      <c r="K63" s="19"/>
      <c r="L63" s="6"/>
      <c r="M63" s="6"/>
      <c r="N63" s="251"/>
      <c r="O63" s="252"/>
      <c r="P63" s="252"/>
      <c r="Q63" s="253"/>
      <c r="R63" s="253"/>
      <c r="S63" s="4"/>
      <c r="AI63" s="32"/>
    </row>
    <row r="64" spans="1:35">
      <c r="B64" s="8"/>
      <c r="C64" s="494"/>
      <c r="D64" s="494"/>
      <c r="E64" s="494"/>
      <c r="F64" s="494"/>
      <c r="G64" s="4"/>
      <c r="H64" s="19"/>
      <c r="I64" s="19"/>
      <c r="J64" s="19"/>
      <c r="K64" s="19"/>
      <c r="L64" s="6"/>
      <c r="M64" s="6"/>
      <c r="N64" s="4"/>
      <c r="O64" s="4"/>
      <c r="P64" s="4"/>
      <c r="Q64" s="4"/>
      <c r="R64" s="49"/>
      <c r="S64" s="4"/>
      <c r="T64" s="25"/>
      <c r="U64" s="4"/>
      <c r="V64" s="18"/>
      <c r="AI64" s="32"/>
    </row>
    <row r="65" spans="2:35">
      <c r="B65" s="8"/>
      <c r="C65" s="494"/>
      <c r="D65" s="494"/>
      <c r="E65" s="494"/>
      <c r="F65" s="494"/>
      <c r="G65" s="4"/>
      <c r="H65" s="19"/>
      <c r="I65" s="19"/>
      <c r="J65" s="19"/>
      <c r="K65" s="19"/>
      <c r="L65" s="6"/>
      <c r="M65" s="6"/>
      <c r="N65" s="4"/>
      <c r="O65" s="4"/>
      <c r="P65" s="4"/>
      <c r="Q65" s="4"/>
      <c r="R65" s="49"/>
      <c r="S65" s="4"/>
      <c r="T65" s="25"/>
      <c r="U65" s="4"/>
      <c r="V65" s="18"/>
      <c r="AI65" s="32"/>
    </row>
    <row r="66" spans="2:35">
      <c r="B66" s="8"/>
      <c r="C66" s="494"/>
      <c r="D66" s="494"/>
      <c r="E66" s="494"/>
      <c r="F66" s="494"/>
      <c r="G66" s="4"/>
      <c r="H66" s="19"/>
      <c r="I66" s="19"/>
      <c r="J66" s="19"/>
      <c r="K66" s="19"/>
      <c r="L66" s="6"/>
      <c r="M66" s="6"/>
      <c r="N66" s="67"/>
      <c r="O66" s="4"/>
      <c r="P66" s="4"/>
      <c r="Q66" s="4"/>
      <c r="R66" s="49"/>
      <c r="S66" s="4" t="str">
        <f>"El "&amp;TEXT(R11,"0,0%")&amp;" de las mujeres se encuentra en el grupo de 0 a 14 años; mientras que el "&amp;TEXT(R12,"0,0%")&amp;" se concentra en el grupo de 15 a 64 años. Por su parte, el "&amp;TEXT(Q11,"0,0%")&amp;" de los hombres se encuentra en el grupo de 0 a 14 y el "&amp;TEXT(Q12,"0,0%")&amp;" en el grupo de 15 a 64 años."</f>
        <v>El 25,5% de las mujeres se encuentra en el grupo de 0 a 14 años; mientras que el 68,5% se concentra en el grupo de 15 a 64 años. Por su parte, el 28,2% de los hombres se encuentra en el grupo de 0 a 14 y el 66,5% en el grupo de 15 a 64 años.</v>
      </c>
      <c r="T66" s="25"/>
      <c r="U66" s="4"/>
      <c r="V66" s="18"/>
      <c r="AI66" s="32"/>
    </row>
    <row r="67" spans="2:35">
      <c r="B67" s="8"/>
      <c r="C67" s="494"/>
      <c r="D67" s="494"/>
      <c r="E67" s="494"/>
      <c r="F67" s="494"/>
      <c r="G67" s="4"/>
      <c r="H67" s="19"/>
      <c r="I67" s="19"/>
      <c r="J67" s="19"/>
      <c r="K67" s="19"/>
      <c r="L67" s="6"/>
      <c r="M67" s="6"/>
      <c r="N67" s="4"/>
      <c r="O67" s="4"/>
      <c r="P67" s="4"/>
      <c r="Q67" s="4"/>
      <c r="R67" s="49"/>
      <c r="S67" s="4"/>
      <c r="T67" s="25"/>
      <c r="U67" s="4"/>
      <c r="V67" s="18"/>
      <c r="AI67" s="32"/>
    </row>
    <row r="68" spans="2:35">
      <c r="B68" s="8"/>
      <c r="C68" s="494"/>
      <c r="D68" s="494"/>
      <c r="E68" s="494"/>
      <c r="F68" s="494"/>
      <c r="G68" s="4"/>
      <c r="H68" s="19"/>
      <c r="I68" s="19"/>
      <c r="J68" s="19"/>
      <c r="K68" s="19"/>
      <c r="L68" s="6"/>
      <c r="M68" s="6"/>
      <c r="N68" s="4"/>
      <c r="O68" s="4"/>
      <c r="P68" s="4"/>
      <c r="Q68" s="4"/>
      <c r="R68" s="49"/>
      <c r="S68" s="4"/>
      <c r="T68" s="25"/>
      <c r="U68" s="4"/>
      <c r="V68" s="18"/>
      <c r="AI68" s="32"/>
    </row>
    <row r="69" spans="2:35">
      <c r="B69" s="8"/>
      <c r="C69" s="494"/>
      <c r="D69" s="494"/>
      <c r="E69" s="494"/>
      <c r="F69" s="494"/>
      <c r="G69" s="4"/>
      <c r="H69" s="19"/>
      <c r="I69" s="19"/>
      <c r="J69" s="19"/>
      <c r="K69" s="19"/>
      <c r="L69" s="6"/>
      <c r="M69" s="6"/>
      <c r="N69" s="4"/>
      <c r="O69" s="4"/>
      <c r="P69" s="4"/>
      <c r="Q69" s="4"/>
      <c r="R69" s="49"/>
      <c r="S69" s="4"/>
      <c r="T69" s="25"/>
      <c r="U69" s="4"/>
      <c r="V69" s="18"/>
      <c r="AI69" s="32"/>
    </row>
    <row r="70" spans="2:35">
      <c r="B70" s="8"/>
      <c r="C70" s="494"/>
      <c r="D70" s="494"/>
      <c r="E70" s="494"/>
      <c r="F70" s="494"/>
      <c r="G70" s="4"/>
      <c r="H70" s="19"/>
      <c r="I70" s="19"/>
      <c r="J70" s="74"/>
      <c r="K70" s="75"/>
      <c r="L70" s="6"/>
      <c r="M70" s="6"/>
      <c r="N70" s="4"/>
      <c r="O70" s="4"/>
      <c r="P70" s="4"/>
      <c r="Q70" s="4"/>
      <c r="R70" s="49"/>
      <c r="S70" s="4"/>
      <c r="T70" s="25"/>
      <c r="U70" s="4"/>
      <c r="V70" s="18"/>
      <c r="AI70" s="32"/>
    </row>
    <row r="71" spans="2:35" ht="18" thickBot="1">
      <c r="B71" s="8"/>
      <c r="C71" s="494"/>
      <c r="D71" s="494"/>
      <c r="E71" s="494"/>
      <c r="F71" s="494"/>
      <c r="G71" s="4"/>
      <c r="H71" s="19"/>
      <c r="I71" s="19"/>
      <c r="J71" s="19"/>
      <c r="K71" s="19"/>
      <c r="L71" s="6"/>
      <c r="M71" s="6"/>
      <c r="N71" s="4"/>
      <c r="O71" s="4"/>
      <c r="P71" s="4"/>
      <c r="Q71" s="4"/>
      <c r="R71" s="49"/>
      <c r="S71" s="4"/>
      <c r="T71" s="25"/>
      <c r="U71" s="4"/>
      <c r="V71" s="18"/>
      <c r="AI71" s="32"/>
    </row>
    <row r="72" spans="2:35" ht="18" thickBot="1">
      <c r="B72" s="8"/>
      <c r="C72" s="494"/>
      <c r="D72" s="494"/>
      <c r="E72" s="494"/>
      <c r="F72" s="494"/>
      <c r="G72" s="4"/>
      <c r="H72" s="19"/>
      <c r="I72" s="19"/>
      <c r="J72" s="19"/>
      <c r="K72" s="19"/>
      <c r="L72" s="6"/>
      <c r="M72" s="6"/>
      <c r="N72" s="131" t="s">
        <v>11</v>
      </c>
      <c r="O72" s="132" t="s">
        <v>9</v>
      </c>
      <c r="P72" s="451" t="s">
        <v>10</v>
      </c>
      <c r="Q72" s="530">
        <v>100</v>
      </c>
      <c r="R72" s="531"/>
      <c r="S72" s="532"/>
      <c r="T72" s="25"/>
      <c r="U72" s="4"/>
      <c r="V72" s="18"/>
      <c r="AI72" s="32"/>
    </row>
    <row r="73" spans="2:35">
      <c r="B73" s="8"/>
      <c r="C73" s="494"/>
      <c r="D73" s="494"/>
      <c r="E73" s="494"/>
      <c r="F73" s="494"/>
      <c r="G73" s="4"/>
      <c r="H73" s="19"/>
      <c r="I73" s="19"/>
      <c r="J73" s="19"/>
      <c r="K73" s="19"/>
      <c r="L73" s="6"/>
      <c r="M73" s="6"/>
      <c r="N73" s="292" t="str">
        <f>IF(H3=100,Q73,'3.1'!I13)</f>
        <v>Otros</v>
      </c>
      <c r="O73" s="291">
        <f>IF(H3=100,R73,'3.1'!M13)</f>
        <v>88905</v>
      </c>
      <c r="P73" s="130">
        <f>IF($H$3=100,S73,IFERROR(O73/SUM($O$73:$O$83),1))</f>
        <v>0.20734554325441895</v>
      </c>
      <c r="Q73" s="452" t="str">
        <f>'3.1'!AB13</f>
        <v>Valledupar</v>
      </c>
      <c r="R73" s="453">
        <f>'3.1'!AC13</f>
        <v>51182</v>
      </c>
      <c r="S73" s="454">
        <f t="shared" ref="S73:S82" si="19">R73/$S$84</f>
        <v>1.154430512224125E-2</v>
      </c>
      <c r="AI73" s="32"/>
    </row>
    <row r="74" spans="2:35">
      <c r="B74" s="8"/>
      <c r="C74" s="494"/>
      <c r="D74" s="494"/>
      <c r="E74" s="494"/>
      <c r="F74" s="494"/>
      <c r="G74" s="4"/>
      <c r="H74" s="19"/>
      <c r="I74" s="19"/>
      <c r="J74" s="19"/>
      <c r="K74" s="19"/>
      <c r="L74" s="6"/>
      <c r="M74" s="6"/>
      <c r="N74" s="129" t="str">
        <f>IF(H3=100,Q74,'3.1'!J12)</f>
        <v>Zaragoza</v>
      </c>
      <c r="O74" s="291">
        <f>IF(H3=100,R74,'3.1'!M12)</f>
        <v>8478</v>
      </c>
      <c r="P74" s="130">
        <f>IF($H$3=100,S74,IFERROR(O74/SUM($O$73:$O$83),1))</f>
        <v>1.9772515783262629E-2</v>
      </c>
      <c r="Q74" s="129" t="str">
        <f>'3.1'!AB12</f>
        <v>Jamundí</v>
      </c>
      <c r="R74" s="291">
        <f>'3.1'!AC12</f>
        <v>58932</v>
      </c>
      <c r="S74" s="450">
        <f t="shared" si="19"/>
        <v>1.3292348666795384E-2</v>
      </c>
      <c r="AI74" s="32"/>
    </row>
    <row r="75" spans="2:35">
      <c r="B75" s="8"/>
      <c r="C75" s="494"/>
      <c r="D75" s="494"/>
      <c r="E75" s="494"/>
      <c r="F75" s="494"/>
      <c r="G75" s="4"/>
      <c r="H75" s="19"/>
      <c r="I75" s="19"/>
      <c r="J75" s="19"/>
      <c r="K75" s="19"/>
      <c r="L75" s="6"/>
      <c r="M75" s="6"/>
      <c r="N75" s="129" t="str">
        <f>IF(H3=100,Q75,'3.1'!J11)</f>
        <v>Arboletes</v>
      </c>
      <c r="O75" s="291">
        <f>IF(H3=100,R75,'3.1'!M11)</f>
        <v>10098</v>
      </c>
      <c r="P75" s="130">
        <f t="shared" ref="P75:P83" si="20">IF($H$3=100,S75,IFERROR(O75/SUM($O$73:$O$83),1))</f>
        <v>2.3550703512548482E-2</v>
      </c>
      <c r="Q75" s="129" t="str">
        <f>'3.1'!AB11</f>
        <v>Turbo</v>
      </c>
      <c r="R75" s="291">
        <f>'3.1'!AC11</f>
        <v>83151</v>
      </c>
      <c r="S75" s="450">
        <f t="shared" si="19"/>
        <v>1.8755041132028489E-2</v>
      </c>
      <c r="AI75" s="32"/>
    </row>
    <row r="76" spans="2:35">
      <c r="B76" s="8"/>
      <c r="C76" s="494"/>
      <c r="D76" s="494"/>
      <c r="E76" s="494"/>
      <c r="F76" s="494"/>
      <c r="G76" s="4"/>
      <c r="H76" s="19"/>
      <c r="I76" s="19"/>
      <c r="J76" s="19"/>
      <c r="K76" s="19"/>
      <c r="L76" s="6"/>
      <c r="M76" s="6"/>
      <c r="N76" s="129" t="str">
        <f>IF(H3=100,Q76,'3.1'!J10)</f>
        <v>San Juan de Urabá</v>
      </c>
      <c r="O76" s="291">
        <f>IF(H3=100,R76,'3.1'!M10)</f>
        <v>10465</v>
      </c>
      <c r="P76" s="130">
        <f t="shared" si="20"/>
        <v>2.4406626288257065E-2</v>
      </c>
      <c r="Q76" s="129" t="str">
        <f>'3.1'!AB10</f>
        <v>Medellín</v>
      </c>
      <c r="R76" s="291">
        <f>'3.1'!AC10</f>
        <v>94608</v>
      </c>
      <c r="S76" s="450">
        <f t="shared" si="19"/>
        <v>2.1339213375893871E-2</v>
      </c>
      <c r="AI76" s="32"/>
    </row>
    <row r="77" spans="2:35">
      <c r="B77" s="8"/>
      <c r="C77" s="494"/>
      <c r="D77" s="494"/>
      <c r="E77" s="494"/>
      <c r="F77" s="494"/>
      <c r="G77" s="4"/>
      <c r="H77" s="19"/>
      <c r="I77" s="19"/>
      <c r="J77" s="19"/>
      <c r="K77" s="19"/>
      <c r="L77" s="6"/>
      <c r="M77" s="6"/>
      <c r="N77" s="129" t="str">
        <f>IF(H3=100,Q77,'3.1'!J9)</f>
        <v>Carepa</v>
      </c>
      <c r="O77" s="291">
        <f>IF(H3=100,R77,'3.1'!M9)</f>
        <v>13469</v>
      </c>
      <c r="P77" s="130">
        <f t="shared" si="20"/>
        <v>3.1412599089969843E-2</v>
      </c>
      <c r="Q77" s="129" t="str">
        <f>'3.1'!AB9</f>
        <v>Barranquilla</v>
      </c>
      <c r="R77" s="291">
        <f>'3.1'!AC9</f>
        <v>95867</v>
      </c>
      <c r="S77" s="450">
        <f t="shared" si="19"/>
        <v>2.1623185869131763E-2</v>
      </c>
      <c r="AI77" s="32"/>
    </row>
    <row r="78" spans="2:35">
      <c r="B78" s="8"/>
      <c r="C78" s="494"/>
      <c r="D78" s="494"/>
      <c r="E78" s="494"/>
      <c r="F78" s="494"/>
      <c r="G78" s="4"/>
      <c r="H78" s="19"/>
      <c r="I78" s="19"/>
      <c r="J78" s="19"/>
      <c r="K78" s="19"/>
      <c r="L78" s="6"/>
      <c r="M78" s="6"/>
      <c r="N78" s="129" t="str">
        <f>IF(H3=100,Q78,'3.1'!J8)</f>
        <v>Bello</v>
      </c>
      <c r="O78" s="291">
        <f>IF(H3=100,R78,'3.1'!M8)</f>
        <v>17418</v>
      </c>
      <c r="P78" s="130">
        <f t="shared" si="20"/>
        <v>4.0622514733766039E-2</v>
      </c>
      <c r="Q78" s="129" t="str">
        <f>'3.1'!AB8</f>
        <v>Quibdó</v>
      </c>
      <c r="R78" s="291">
        <f>'3.1'!AC8</f>
        <v>119740</v>
      </c>
      <c r="S78" s="450">
        <f t="shared" si="19"/>
        <v>2.7007836648375739E-2</v>
      </c>
      <c r="AI78" s="32"/>
    </row>
    <row r="79" spans="2:35" ht="9.65" customHeight="1">
      <c r="B79" s="8"/>
      <c r="C79" s="494"/>
      <c r="D79" s="494"/>
      <c r="E79" s="494"/>
      <c r="F79" s="494"/>
      <c r="G79" s="4"/>
      <c r="H79" s="19"/>
      <c r="I79" s="19"/>
      <c r="J79" s="19"/>
      <c r="K79" s="19"/>
      <c r="L79" s="6"/>
      <c r="M79" s="6"/>
      <c r="N79" s="129" t="str">
        <f>IF(H3=100,Q79,'3.1'!J7)</f>
        <v>Necoclí</v>
      </c>
      <c r="O79" s="291">
        <f>IF(H3=100,R79,'3.1'!M7)</f>
        <v>22251</v>
      </c>
      <c r="P79" s="130">
        <f t="shared" si="20"/>
        <v>5.1894108126135499E-2</v>
      </c>
      <c r="Q79" s="129" t="str">
        <f>'3.1'!AB7</f>
        <v>Bogotá, D.C.</v>
      </c>
      <c r="R79" s="291">
        <f>'3.1'!AC7</f>
        <v>120101</v>
      </c>
      <c r="S79" s="450">
        <f t="shared" si="19"/>
        <v>2.70892616444511E-2</v>
      </c>
      <c r="AI79" s="32"/>
    </row>
    <row r="80" spans="2:35">
      <c r="B80" s="8"/>
      <c r="C80" s="494"/>
      <c r="D80" s="494"/>
      <c r="E80" s="494"/>
      <c r="F80" s="494"/>
      <c r="G80" s="4"/>
      <c r="H80" s="19"/>
      <c r="I80" s="19"/>
      <c r="J80" s="19"/>
      <c r="K80" s="19"/>
      <c r="L80" s="6"/>
      <c r="M80" s="6"/>
      <c r="N80" s="129" t="str">
        <f>IF(H3=100,Q80,'3.1'!J6)</f>
        <v>Chigorodó</v>
      </c>
      <c r="O80" s="291">
        <f>IF(H3=100,R80,'3.1'!M6)</f>
        <v>29347</v>
      </c>
      <c r="P80" s="130">
        <f t="shared" si="20"/>
        <v>6.8443503266266609E-2</v>
      </c>
      <c r="Q80" s="129" t="str">
        <f>'3.1'!AB6</f>
        <v>San Andrés de Tumaco</v>
      </c>
      <c r="R80" s="291">
        <f>'3.1'!AC6</f>
        <v>225423</v>
      </c>
      <c r="S80" s="450">
        <f t="shared" si="19"/>
        <v>5.0845060637938908E-2</v>
      </c>
      <c r="AI80" s="32"/>
    </row>
    <row r="81" spans="1:35">
      <c r="B81" s="8"/>
      <c r="C81" s="494"/>
      <c r="D81" s="494"/>
      <c r="E81" s="494"/>
      <c r="F81" s="494"/>
      <c r="G81" s="4"/>
      <c r="H81" s="19"/>
      <c r="I81" s="19"/>
      <c r="J81" s="19"/>
      <c r="K81" s="19"/>
      <c r="L81" s="6"/>
      <c r="M81" s="6"/>
      <c r="N81" s="129" t="str">
        <f>IF(H3=100,Q81,'3.1'!J5)</f>
        <v>Apartadó</v>
      </c>
      <c r="O81" s="291">
        <f>IF(H3=100,R81,'3.1'!M5)</f>
        <v>50587</v>
      </c>
      <c r="P81" s="130">
        <f t="shared" si="20"/>
        <v>0.11797974238357001</v>
      </c>
      <c r="Q81" s="129" t="str">
        <f>'3.1'!AB5</f>
        <v>Cartagena</v>
      </c>
      <c r="R81" s="291">
        <f>'3.1'!AC5</f>
        <v>252785</v>
      </c>
      <c r="S81" s="450">
        <f t="shared" si="19"/>
        <v>5.7016669343240865E-2</v>
      </c>
      <c r="AI81" s="32"/>
    </row>
    <row r="82" spans="1:35">
      <c r="B82" s="8"/>
      <c r="C82" s="494"/>
      <c r="D82" s="494"/>
      <c r="E82" s="494"/>
      <c r="F82" s="494"/>
      <c r="G82" s="4"/>
      <c r="H82" s="19"/>
      <c r="I82" s="19"/>
      <c r="J82" s="19"/>
      <c r="K82" s="19"/>
      <c r="L82" s="6"/>
      <c r="M82" s="6"/>
      <c r="N82" s="129" t="str">
        <f>IF(H3=100,Q82,'3.1'!J4)</f>
        <v>Turbo</v>
      </c>
      <c r="O82" s="291">
        <f>IF(H3=100,R82,'3.1'!M4)</f>
        <v>83151</v>
      </c>
      <c r="P82" s="130">
        <f t="shared" si="20"/>
        <v>0.19392598017151105</v>
      </c>
      <c r="Q82" s="129" t="str">
        <f>'3.1'!AB4</f>
        <v>Buenaventura</v>
      </c>
      <c r="R82" s="291">
        <f>'3.1'!AC4</f>
        <v>272841</v>
      </c>
      <c r="S82" s="450">
        <f t="shared" si="19"/>
        <v>6.1540380482541221E-2</v>
      </c>
      <c r="AI82" s="32"/>
    </row>
    <row r="83" spans="1:35">
      <c r="B83" s="8"/>
      <c r="C83" s="494"/>
      <c r="D83" s="494"/>
      <c r="E83" s="494"/>
      <c r="F83" s="494"/>
      <c r="G83" s="4"/>
      <c r="H83" s="19"/>
      <c r="I83" s="19"/>
      <c r="J83" s="19"/>
      <c r="K83" s="19"/>
      <c r="L83" s="6"/>
      <c r="M83" s="6"/>
      <c r="N83" s="129" t="str">
        <f>IF(H3=100,Q83,'3.1'!J3)</f>
        <v>Medellín</v>
      </c>
      <c r="O83" s="291">
        <f>IF(H3=100,R83,'3.1'!M3)</f>
        <v>94608</v>
      </c>
      <c r="P83" s="130">
        <f t="shared" si="20"/>
        <v>0.22064616339029378</v>
      </c>
      <c r="Q83" s="129" t="str">
        <f>'3.1'!AB3</f>
        <v>Cali</v>
      </c>
      <c r="R83" s="291">
        <f>'3.1'!AC3</f>
        <v>455161</v>
      </c>
      <c r="S83" s="450">
        <f>R83/$S$84</f>
        <v>0.1026633868106844</v>
      </c>
      <c r="AI83" s="32"/>
    </row>
    <row r="84" spans="1:35" ht="13.5" customHeight="1">
      <c r="B84" s="8"/>
      <c r="C84" s="494"/>
      <c r="D84" s="494"/>
      <c r="E84" s="494"/>
      <c r="F84" s="494"/>
      <c r="G84" s="4"/>
      <c r="H84" s="19"/>
      <c r="I84" s="19"/>
      <c r="J84" s="19"/>
      <c r="K84" s="19"/>
      <c r="L84" s="6"/>
      <c r="M84" s="6"/>
      <c r="Q84" s="533" t="s">
        <v>4245</v>
      </c>
      <c r="R84" s="534"/>
      <c r="S84" s="7">
        <v>4433528</v>
      </c>
      <c r="AI84" s="32"/>
    </row>
    <row r="85" spans="1:35" ht="8.4" customHeight="1">
      <c r="B85" s="8"/>
      <c r="C85" s="494"/>
      <c r="D85" s="494"/>
      <c r="E85" s="494"/>
      <c r="F85" s="494"/>
      <c r="G85" s="4"/>
      <c r="H85" s="19"/>
      <c r="I85" s="19"/>
      <c r="J85" s="19"/>
      <c r="K85" s="19"/>
      <c r="L85" s="6"/>
      <c r="M85" s="6"/>
      <c r="N85" s="4"/>
      <c r="O85" s="4"/>
      <c r="P85" s="4"/>
      <c r="Q85" s="4"/>
      <c r="R85" s="49"/>
      <c r="S85" s="4"/>
      <c r="T85" s="25"/>
      <c r="U85" s="4"/>
      <c r="V85" s="18"/>
      <c r="AI85" s="32"/>
    </row>
    <row r="86" spans="1:35">
      <c r="B86" s="8"/>
      <c r="C86" s="494"/>
      <c r="D86" s="494"/>
      <c r="E86" s="494"/>
      <c r="F86" s="494"/>
      <c r="G86" s="4"/>
      <c r="H86" s="19"/>
      <c r="I86" s="19"/>
      <c r="J86" s="19"/>
      <c r="K86" s="19"/>
      <c r="L86" s="6"/>
      <c r="M86" s="6"/>
      <c r="N86" s="4"/>
      <c r="O86" s="4"/>
      <c r="P86" s="4"/>
      <c r="Q86" s="4"/>
      <c r="R86" s="49"/>
      <c r="S86" s="4" t="str">
        <f>"Estimación de la población en los municipios del departamento de "&amp;E3&amp;" a través de estadísticas experimentales."</f>
        <v>Estimación de la población en los municipios del departamento de Antioquia a través de estadísticas experimentales.</v>
      </c>
      <c r="T86" s="25"/>
      <c r="U86" s="4"/>
      <c r="V86" s="18"/>
      <c r="AI86" s="32"/>
    </row>
    <row r="87" spans="1:35" s="335" customFormat="1" ht="18" customHeight="1" thickBot="1">
      <c r="A87" s="4"/>
      <c r="B87" s="8"/>
      <c r="C87" s="494"/>
      <c r="D87" s="494"/>
      <c r="E87" s="494"/>
      <c r="F87" s="494"/>
      <c r="G87" s="4"/>
      <c r="H87" s="19"/>
      <c r="I87" s="19"/>
      <c r="J87" s="19"/>
      <c r="K87" s="19"/>
      <c r="L87" s="6"/>
      <c r="M87" s="6"/>
      <c r="N87" s="25"/>
      <c r="O87" s="25"/>
      <c r="P87" s="25"/>
      <c r="Q87" s="25"/>
      <c r="R87" s="49"/>
      <c r="S87" s="25"/>
      <c r="T87" s="25"/>
      <c r="U87" s="25"/>
      <c r="V87" s="344"/>
      <c r="AI87" s="337"/>
    </row>
    <row r="88" spans="1:35" ht="9" customHeight="1" thickBot="1">
      <c r="B88" s="8"/>
      <c r="C88" s="4"/>
      <c r="D88" s="4"/>
      <c r="E88" s="4"/>
      <c r="F88" s="4"/>
      <c r="G88" s="4"/>
      <c r="H88" s="19"/>
      <c r="I88" s="19"/>
      <c r="J88" s="19"/>
      <c r="K88" s="19"/>
      <c r="L88" s="6"/>
      <c r="M88" s="6"/>
      <c r="N88" s="134"/>
      <c r="O88" s="135" t="s">
        <v>38</v>
      </c>
      <c r="P88" s="136" t="s">
        <v>39</v>
      </c>
      <c r="Q88" s="137" t="s">
        <v>8</v>
      </c>
      <c r="R88" s="22"/>
      <c r="S88" s="24"/>
      <c r="T88" s="24"/>
      <c r="U88" s="17"/>
      <c r="V88" s="17"/>
      <c r="AI88" s="32"/>
    </row>
    <row r="89" spans="1:35" ht="45.9" customHeight="1">
      <c r="B89" s="8"/>
      <c r="C89" s="4"/>
      <c r="D89" s="4"/>
      <c r="E89" s="4"/>
      <c r="F89" s="4"/>
      <c r="G89" s="4"/>
      <c r="H89" s="19"/>
      <c r="I89" s="19"/>
      <c r="J89" s="19"/>
      <c r="K89" s="19"/>
      <c r="L89" s="6"/>
      <c r="M89" s="6"/>
      <c r="N89" s="138" t="s">
        <v>1</v>
      </c>
      <c r="O89" s="133">
        <f>SUMIFS('5'!$D:$D,'5'!$B:$B,$E$3,'5'!$C:$C,O$88)</f>
        <v>219426</v>
      </c>
      <c r="P89" s="133">
        <f>SUMIFS('5'!$D:$D,'5'!$B:$B,$E$3,'5'!$C:$C,P$88)</f>
        <v>48048</v>
      </c>
      <c r="Q89" s="139">
        <f>SUMIFS('5'!$D:$D,'5'!$B:$B,$E$3,'5'!$C:$C,Q$88)</f>
        <v>44638</v>
      </c>
      <c r="R89" s="6"/>
      <c r="S89" s="15"/>
      <c r="T89" s="15"/>
      <c r="U89" s="15"/>
      <c r="V89" s="15"/>
      <c r="AI89" s="32"/>
    </row>
    <row r="90" spans="1:35" ht="25.5" thickBot="1">
      <c r="A90" s="25"/>
      <c r="B90" s="331"/>
      <c r="C90" s="492" t="str">
        <f>"Población Negra, Afrodescendiente, Raizal y Palenquera de "&amp;E3&amp;" por clase y territorialidad étnica"</f>
        <v>Población Negra, Afrodescendiente, Raizal y Palenquera de Antioquia por clase y territorialidad étnica</v>
      </c>
      <c r="D90" s="493"/>
      <c r="E90" s="493"/>
      <c r="F90" s="493"/>
      <c r="G90" s="493"/>
      <c r="H90" s="493"/>
      <c r="I90" s="493"/>
      <c r="J90" s="493"/>
      <c r="K90" s="493"/>
      <c r="L90" s="332"/>
      <c r="M90" s="332"/>
      <c r="N90" s="140" t="s">
        <v>40</v>
      </c>
      <c r="O90" s="141">
        <f>O89/SUM(O89:Q89)</f>
        <v>0.70303608960885833</v>
      </c>
      <c r="P90" s="141">
        <f>P89/SUM(O89:Q89)</f>
        <v>0.15394473778643564</v>
      </c>
      <c r="Q90" s="142">
        <f>Q89/SUM(O89:Q89)</f>
        <v>0.14301917260470601</v>
      </c>
      <c r="R90" s="6"/>
      <c r="S90" s="16"/>
      <c r="T90" s="16"/>
      <c r="U90" s="16"/>
      <c r="V90" s="16"/>
      <c r="AI90" s="32"/>
    </row>
    <row r="91" spans="1:35">
      <c r="B91" s="8"/>
      <c r="C91" s="4"/>
      <c r="D91" s="4"/>
      <c r="E91" s="4"/>
      <c r="F91" s="4"/>
      <c r="G91" s="20"/>
      <c r="H91" s="21"/>
      <c r="I91" s="21"/>
      <c r="J91" s="21"/>
      <c r="K91" s="21"/>
      <c r="L91" s="6"/>
      <c r="M91" s="6"/>
      <c r="N91" s="4"/>
      <c r="O91" s="4"/>
      <c r="P91" s="4"/>
      <c r="Q91" s="4"/>
      <c r="R91" s="6"/>
      <c r="S91" s="4"/>
      <c r="T91" s="4"/>
      <c r="U91" s="4"/>
      <c r="V91" s="4"/>
      <c r="AI91" s="32"/>
    </row>
    <row r="92" spans="1:35" ht="18" thickBot="1">
      <c r="B92" s="8"/>
      <c r="C92" s="4"/>
      <c r="D92" s="4"/>
      <c r="E92" s="4"/>
      <c r="F92" s="4"/>
      <c r="G92" s="23"/>
      <c r="H92" s="21"/>
      <c r="I92" s="21"/>
      <c r="J92" s="21"/>
      <c r="K92" s="21"/>
      <c r="L92" s="6"/>
      <c r="M92" s="47"/>
      <c r="N92" s="4"/>
      <c r="O92" s="4"/>
      <c r="P92" s="4"/>
      <c r="Q92" s="4"/>
      <c r="R92" s="6"/>
      <c r="S92" s="4"/>
      <c r="T92" s="4"/>
      <c r="U92" s="4"/>
      <c r="V92" s="4"/>
      <c r="AI92" s="32"/>
    </row>
    <row r="93" spans="1:35" ht="18" thickBot="1">
      <c r="B93" s="8"/>
      <c r="C93" s="4"/>
      <c r="D93" s="4"/>
      <c r="E93" s="4"/>
      <c r="F93" s="4"/>
      <c r="G93" s="25"/>
      <c r="H93" s="25"/>
      <c r="I93" s="25"/>
      <c r="J93" s="25"/>
      <c r="K93" s="25"/>
      <c r="L93" s="6"/>
      <c r="M93" s="47"/>
      <c r="N93" s="136" t="s">
        <v>3605</v>
      </c>
      <c r="O93" s="144" t="s">
        <v>41</v>
      </c>
      <c r="P93" s="136" t="s">
        <v>42</v>
      </c>
      <c r="Q93" s="145" t="s">
        <v>43</v>
      </c>
      <c r="R93" s="6"/>
      <c r="S93" s="4"/>
      <c r="T93" s="4"/>
      <c r="U93" s="4"/>
      <c r="V93" s="4"/>
      <c r="AI93" s="32"/>
    </row>
    <row r="94" spans="1:35" ht="18" thickBot="1">
      <c r="B94" s="8"/>
      <c r="C94" s="4"/>
      <c r="D94" s="4"/>
      <c r="E94" s="4"/>
      <c r="F94" s="4"/>
      <c r="G94" s="25"/>
      <c r="H94" s="25"/>
      <c r="I94" s="25"/>
      <c r="J94" s="25"/>
      <c r="K94" s="25"/>
      <c r="L94" s="6"/>
      <c r="M94" s="47"/>
      <c r="N94" s="136" t="s">
        <v>1268</v>
      </c>
      <c r="O94" s="144" t="s">
        <v>41</v>
      </c>
      <c r="P94" s="136" t="s">
        <v>42</v>
      </c>
      <c r="Q94" s="145" t="s">
        <v>43</v>
      </c>
      <c r="R94" s="6"/>
      <c r="S94" s="4"/>
      <c r="T94" s="4"/>
      <c r="U94" s="4"/>
      <c r="V94" s="4"/>
      <c r="AI94" s="32"/>
    </row>
    <row r="95" spans="1:35">
      <c r="B95" s="8"/>
      <c r="C95" s="4"/>
      <c r="D95" s="4"/>
      <c r="E95" s="4"/>
      <c r="F95" s="4"/>
      <c r="G95" s="4"/>
      <c r="H95" s="4"/>
      <c r="I95" s="4"/>
      <c r="J95" s="4"/>
      <c r="K95" s="4"/>
      <c r="L95" s="6"/>
      <c r="M95" s="6"/>
      <c r="N95" s="146">
        <f>SUMIFS('6'!$E:$E,'6'!$B:$B,$E$3,'6'!$D:$D,N$94)</f>
        <v>5887</v>
      </c>
      <c r="O95" s="143">
        <f>Visor_NARP_CNPV_2018!O89</f>
        <v>219426</v>
      </c>
      <c r="P95" s="143">
        <f>SUMIFS('6'!$E:$E,'6'!$B:$B,$E$3,'6'!$D:$D,P$94)</f>
        <v>278</v>
      </c>
      <c r="Q95" s="147">
        <f>SUM(P89:Q89)-(N95+P95)</f>
        <v>86521</v>
      </c>
      <c r="R95" s="22"/>
      <c r="S95" s="26"/>
      <c r="T95" s="17"/>
      <c r="U95" s="17"/>
      <c r="V95" s="17"/>
      <c r="AI95" s="32"/>
    </row>
    <row r="96" spans="1:35" ht="18" thickBot="1">
      <c r="B96" s="8"/>
      <c r="C96" s="4"/>
      <c r="D96" s="4"/>
      <c r="E96" s="4"/>
      <c r="F96" s="4"/>
      <c r="G96" s="4"/>
      <c r="H96" s="4"/>
      <c r="I96" s="4"/>
      <c r="J96" s="4"/>
      <c r="K96" s="4"/>
      <c r="L96" s="6"/>
      <c r="M96" s="6"/>
      <c r="N96" s="148">
        <f>N95/SUM($N$95:$Q$95)</f>
        <v>1.8861818834264622E-2</v>
      </c>
      <c r="O96" s="149">
        <f>O95/SUM($N$95:$Q$95)</f>
        <v>0.70303608960885833</v>
      </c>
      <c r="P96" s="149">
        <f>P95/SUM($N$95:$Q$95)</f>
        <v>8.9070590044599369E-4</v>
      </c>
      <c r="Q96" s="150">
        <f>Q95/SUM($N$95:$Q$95)</f>
        <v>0.277211385656431</v>
      </c>
      <c r="R96" s="22"/>
      <c r="S96" s="26"/>
      <c r="T96" s="17"/>
      <c r="U96" s="17"/>
      <c r="V96" s="17"/>
      <c r="AI96" s="32"/>
    </row>
    <row r="97" spans="2:35" ht="18" thickBot="1">
      <c r="B97" s="8"/>
      <c r="C97" s="4"/>
      <c r="D97" s="4"/>
      <c r="E97" s="4"/>
      <c r="F97" s="4"/>
      <c r="G97" s="4"/>
      <c r="H97" s="4"/>
      <c r="I97" s="4"/>
      <c r="J97" s="4"/>
      <c r="K97" s="4"/>
      <c r="L97" s="6"/>
      <c r="M97" s="6"/>
      <c r="N97" s="4"/>
      <c r="O97" s="136"/>
      <c r="P97" s="4"/>
      <c r="Q97" s="16"/>
      <c r="R97" s="22"/>
      <c r="S97" s="26"/>
      <c r="T97" s="17"/>
      <c r="U97" s="17"/>
      <c r="V97" s="17"/>
      <c r="AI97" s="32"/>
    </row>
    <row r="98" spans="2:35" ht="18" thickBot="1">
      <c r="B98" s="8"/>
      <c r="C98" s="4"/>
      <c r="D98" s="4"/>
      <c r="E98" s="4"/>
      <c r="F98" s="4"/>
      <c r="G98" s="4"/>
      <c r="H98" s="4"/>
      <c r="I98" s="4"/>
      <c r="J98" s="4"/>
      <c r="K98" s="4"/>
      <c r="L98" s="6"/>
      <c r="M98" s="6"/>
      <c r="N98" s="4"/>
      <c r="O98" s="149"/>
      <c r="P98" s="4"/>
      <c r="Q98" s="16"/>
      <c r="R98" s="22"/>
      <c r="S98" s="26"/>
      <c r="T98" s="17"/>
      <c r="U98" s="17"/>
      <c r="V98" s="17"/>
      <c r="AI98" s="32"/>
    </row>
    <row r="99" spans="2:35">
      <c r="B99" s="8"/>
      <c r="C99" s="4"/>
      <c r="D99" s="4"/>
      <c r="E99" s="4"/>
      <c r="F99" s="4"/>
      <c r="G99" s="4"/>
      <c r="H99" s="4"/>
      <c r="I99" s="4"/>
      <c r="J99" s="4"/>
      <c r="K99" s="4"/>
      <c r="L99" s="6"/>
      <c r="M99" s="6"/>
      <c r="N99" s="4"/>
      <c r="O99" s="4"/>
      <c r="P99" s="4"/>
      <c r="Q99" s="16"/>
      <c r="R99" s="22"/>
      <c r="S99" s="26"/>
      <c r="T99" s="17"/>
      <c r="U99" s="17"/>
      <c r="V99" s="17"/>
      <c r="AI99" s="32"/>
    </row>
    <row r="100" spans="2:35">
      <c r="B100" s="8"/>
      <c r="C100" s="4"/>
      <c r="D100" s="4"/>
      <c r="E100" s="4"/>
      <c r="F100" s="4"/>
      <c r="G100" s="4"/>
      <c r="H100" s="4"/>
      <c r="I100" s="4"/>
      <c r="J100" s="4"/>
      <c r="K100" s="4"/>
      <c r="L100" s="6"/>
      <c r="M100" s="6"/>
      <c r="N100" s="4"/>
      <c r="O100" s="4"/>
      <c r="P100" s="4"/>
      <c r="Q100" s="16"/>
      <c r="R100" s="22"/>
      <c r="S100" s="26"/>
      <c r="T100" s="17"/>
      <c r="U100" s="17"/>
      <c r="V100" s="17"/>
      <c r="AI100" s="32"/>
    </row>
    <row r="101" spans="2:35">
      <c r="B101" s="8"/>
      <c r="C101" s="4"/>
      <c r="D101" s="4"/>
      <c r="E101" s="4"/>
      <c r="F101" s="4"/>
      <c r="G101" s="4"/>
      <c r="H101" s="4"/>
      <c r="I101" s="4"/>
      <c r="J101" s="4"/>
      <c r="K101" s="4"/>
      <c r="L101" s="6"/>
      <c r="M101" s="6"/>
      <c r="N101" s="4"/>
      <c r="O101" s="4"/>
      <c r="P101" s="4"/>
      <c r="Q101" s="16"/>
      <c r="R101" s="22"/>
      <c r="S101" s="26"/>
      <c r="T101" s="17"/>
      <c r="U101" s="17"/>
      <c r="V101" s="17"/>
      <c r="AI101" s="32"/>
    </row>
    <row r="102" spans="2:35">
      <c r="B102" s="8"/>
      <c r="C102" s="4"/>
      <c r="D102" s="4"/>
      <c r="E102" s="4"/>
      <c r="F102" s="4"/>
      <c r="G102" s="4"/>
      <c r="H102" s="4"/>
      <c r="I102" s="4"/>
      <c r="J102" s="4"/>
      <c r="K102" s="4"/>
      <c r="L102" s="6"/>
      <c r="M102" s="6"/>
      <c r="N102" s="4"/>
      <c r="O102" s="4"/>
      <c r="P102" s="4"/>
      <c r="Q102" s="16"/>
      <c r="R102" s="22"/>
      <c r="S102" s="26"/>
      <c r="T102" s="17"/>
      <c r="U102" s="17"/>
      <c r="V102" s="17"/>
      <c r="AI102" s="32"/>
    </row>
    <row r="103" spans="2:35">
      <c r="B103" s="8"/>
      <c r="C103" s="4"/>
      <c r="D103" s="4"/>
      <c r="E103" s="4"/>
      <c r="F103" s="4"/>
      <c r="G103" s="4"/>
      <c r="H103" s="4"/>
      <c r="I103" s="4"/>
      <c r="J103" s="4"/>
      <c r="K103" s="4"/>
      <c r="L103" s="6"/>
      <c r="M103" s="6"/>
      <c r="N103" s="4"/>
      <c r="O103" s="4"/>
      <c r="P103" s="4"/>
      <c r="Q103" s="16"/>
      <c r="R103" s="22"/>
      <c r="S103" s="26" t="str">
        <f>"El "&amp;TEXT(O90,"0,0%")&amp;" de la población reside en cabeceras municipales; el "&amp;TEXT(P90,"0,0%")&amp;" reside en centros poblados y el "&amp;TEXT(Q90,"0,0%")&amp;" en el área rural dispersa."</f>
        <v>El 70,3% de la población reside en cabeceras municipales; el 15,4% reside en centros poblados y el 14,3% en el área rural dispersa.</v>
      </c>
      <c r="T103" s="17"/>
      <c r="U103" s="17"/>
      <c r="V103" s="17"/>
      <c r="AI103" s="32"/>
    </row>
    <row r="104" spans="2:35">
      <c r="B104" s="8"/>
      <c r="C104" s="4"/>
      <c r="D104" s="4"/>
      <c r="E104" s="4"/>
      <c r="F104" s="4"/>
      <c r="G104" s="4"/>
      <c r="H104" s="4"/>
      <c r="I104" s="4"/>
      <c r="J104" s="4"/>
      <c r="K104" s="4"/>
      <c r="L104" s="6"/>
      <c r="M104" s="6"/>
      <c r="N104" s="4"/>
      <c r="O104" s="4"/>
      <c r="P104" s="4"/>
      <c r="Q104" s="16"/>
      <c r="R104" s="27"/>
      <c r="S104" s="26" t="str">
        <f>"El "&amp;TEXT(N96,"0,0%")&amp;" de la población reside en Tierras de Comunidades Negras - TCN; el "&amp;TEXT(P96,"0,0%")&amp;" reside en resguardos idígenas y el "&amp;TEXT(Q96,"0,0%")&amp;" en el área resto municipal fuera de territorios étnicos."</f>
        <v>El 1,9% de la población reside en Tierras de Comunidades Negras - TCN; el 0,1% reside en resguardos idígenas y el 27,7% en el área resto municipal fuera de territorios étnicos.</v>
      </c>
      <c r="T104" s="17"/>
      <c r="U104" s="15"/>
      <c r="V104" s="16"/>
      <c r="AI104" s="32"/>
    </row>
    <row r="105" spans="2:35">
      <c r="B105" s="8"/>
      <c r="C105" s="4"/>
      <c r="D105" s="4"/>
      <c r="E105" s="4"/>
      <c r="F105" s="4"/>
      <c r="G105" s="4"/>
      <c r="H105" s="4"/>
      <c r="I105" s="4"/>
      <c r="J105" s="4"/>
      <c r="K105" s="4"/>
      <c r="L105" s="6"/>
      <c r="M105" s="6"/>
      <c r="N105" s="4"/>
      <c r="O105" s="4"/>
      <c r="P105" s="4"/>
      <c r="Q105" s="16"/>
      <c r="R105" s="27"/>
      <c r="S105" s="26"/>
      <c r="T105" s="17"/>
      <c r="U105" s="15"/>
      <c r="V105" s="16"/>
      <c r="AI105" s="32"/>
    </row>
    <row r="106" spans="2:35">
      <c r="B106" s="8"/>
      <c r="C106" s="4"/>
      <c r="D106" s="4"/>
      <c r="E106" s="4"/>
      <c r="F106" s="4"/>
      <c r="G106" s="4"/>
      <c r="H106" s="4"/>
      <c r="I106" s="4"/>
      <c r="J106" s="4"/>
      <c r="K106" s="4"/>
      <c r="L106" s="6"/>
      <c r="M106" s="6"/>
      <c r="N106" s="4"/>
      <c r="O106" s="4"/>
      <c r="P106" s="4"/>
      <c r="Q106" s="16"/>
      <c r="R106" s="27"/>
      <c r="S106" s="26"/>
      <c r="T106" s="4"/>
      <c r="U106" s="4"/>
      <c r="V106" s="4"/>
      <c r="AI106" s="32"/>
    </row>
    <row r="107" spans="2:35">
      <c r="B107" s="8"/>
      <c r="C107" s="4"/>
      <c r="D107" s="4"/>
      <c r="E107" s="4"/>
      <c r="F107" s="4"/>
      <c r="G107" s="4"/>
      <c r="H107" s="4"/>
      <c r="I107" s="4"/>
      <c r="J107" s="4"/>
      <c r="K107" s="4"/>
      <c r="L107" s="6"/>
      <c r="M107" s="6"/>
      <c r="N107" s="4"/>
      <c r="O107" s="4"/>
      <c r="P107" s="4"/>
      <c r="Q107" s="16"/>
      <c r="R107" s="27"/>
      <c r="S107" s="26"/>
      <c r="T107" s="17"/>
      <c r="U107" s="17"/>
      <c r="V107" s="17"/>
      <c r="AI107" s="32"/>
    </row>
    <row r="108" spans="2:35">
      <c r="B108" s="8"/>
      <c r="C108" s="4"/>
      <c r="D108" s="4"/>
      <c r="E108" s="4"/>
      <c r="F108" s="4"/>
      <c r="G108" s="4"/>
      <c r="H108" s="4"/>
      <c r="I108" s="4"/>
      <c r="J108" s="4"/>
      <c r="K108" s="4"/>
      <c r="L108" s="6"/>
      <c r="M108" s="6"/>
      <c r="N108" s="67"/>
      <c r="O108" s="4"/>
      <c r="P108" s="4"/>
      <c r="Q108" s="4"/>
      <c r="R108" s="27"/>
      <c r="S108" s="26"/>
      <c r="T108" s="17"/>
      <c r="U108" s="15"/>
      <c r="V108" s="16"/>
      <c r="AI108" s="32"/>
    </row>
    <row r="109" spans="2:35">
      <c r="B109" s="8"/>
      <c r="C109" s="4"/>
      <c r="D109" s="4"/>
      <c r="E109" s="4"/>
      <c r="F109" s="4"/>
      <c r="G109" s="4"/>
      <c r="H109" s="4"/>
      <c r="I109" s="4"/>
      <c r="J109" s="4"/>
      <c r="K109" s="4"/>
      <c r="L109" s="6"/>
      <c r="M109" s="6"/>
      <c r="N109" s="14"/>
      <c r="O109" s="14"/>
      <c r="P109" s="14"/>
      <c r="Q109" s="14"/>
      <c r="R109" s="27"/>
      <c r="S109" s="4"/>
      <c r="T109" s="17"/>
      <c r="U109" s="15"/>
      <c r="V109" s="16"/>
      <c r="AI109" s="32"/>
    </row>
    <row r="110" spans="2:35">
      <c r="B110" s="8"/>
      <c r="C110" s="4"/>
      <c r="D110" s="4"/>
      <c r="E110" s="4"/>
      <c r="F110" s="4"/>
      <c r="G110" s="4"/>
      <c r="H110" s="4"/>
      <c r="I110" s="4"/>
      <c r="J110" s="4"/>
      <c r="K110" s="4"/>
      <c r="L110" s="6"/>
      <c r="M110" s="6"/>
      <c r="N110" s="4"/>
      <c r="O110" s="4"/>
      <c r="P110" s="4"/>
      <c r="Q110" s="16"/>
      <c r="R110" s="6"/>
      <c r="S110" s="4"/>
      <c r="T110" s="4"/>
      <c r="U110" s="4"/>
      <c r="V110" s="4"/>
      <c r="AI110" s="32"/>
    </row>
    <row r="111" spans="2:35">
      <c r="B111" s="8"/>
      <c r="C111" s="4"/>
      <c r="D111" s="4"/>
      <c r="E111" s="4"/>
      <c r="F111" s="4"/>
      <c r="G111" s="4"/>
      <c r="H111" s="4"/>
      <c r="I111" s="4"/>
      <c r="J111" s="4"/>
      <c r="K111" s="4"/>
      <c r="L111" s="6"/>
      <c r="M111" s="6"/>
      <c r="N111" s="4"/>
      <c r="O111" s="4"/>
      <c r="P111" s="4"/>
      <c r="Q111" s="4"/>
      <c r="R111" s="22"/>
      <c r="S111" s="4"/>
      <c r="T111" s="4"/>
      <c r="U111" s="4"/>
      <c r="V111" s="4"/>
      <c r="AI111" s="32"/>
    </row>
    <row r="112" spans="2:35" ht="30" customHeight="1">
      <c r="B112" s="8"/>
      <c r="C112" s="4"/>
      <c r="D112" s="4"/>
      <c r="E112" s="4"/>
      <c r="F112" s="4"/>
      <c r="G112" s="4"/>
      <c r="H112" s="4"/>
      <c r="I112" s="4"/>
      <c r="J112" s="4"/>
      <c r="K112" s="4"/>
      <c r="L112" s="6"/>
      <c r="M112" s="6"/>
      <c r="N112" s="4"/>
      <c r="O112" s="4"/>
      <c r="P112" s="4"/>
      <c r="Q112" s="4"/>
      <c r="R112" s="27"/>
      <c r="S112" s="4"/>
      <c r="T112" s="4"/>
      <c r="U112" s="4"/>
      <c r="V112" s="4"/>
      <c r="AI112" s="32"/>
    </row>
    <row r="113" spans="1:35" ht="47.4" customHeight="1" thickBot="1">
      <c r="B113" s="8"/>
      <c r="C113" s="4"/>
      <c r="D113" s="4"/>
      <c r="E113" s="4"/>
      <c r="F113" s="67"/>
      <c r="G113" s="4"/>
      <c r="H113" s="4"/>
      <c r="I113" s="4"/>
      <c r="J113" s="4"/>
      <c r="K113" s="67"/>
      <c r="L113" s="6"/>
      <c r="M113" s="6"/>
      <c r="N113" s="4"/>
      <c r="O113" s="523" t="s">
        <v>135</v>
      </c>
      <c r="P113" s="523"/>
      <c r="Q113" s="523"/>
      <c r="R113" s="523"/>
      <c r="S113" s="523"/>
      <c r="T113" s="523"/>
      <c r="U113" s="523"/>
      <c r="V113" s="523"/>
      <c r="W113" s="523"/>
      <c r="AI113" s="32"/>
    </row>
    <row r="114" spans="1:35" ht="38.4" customHeight="1" thickBot="1">
      <c r="B114" s="8"/>
      <c r="C114" s="4"/>
      <c r="D114" s="4"/>
      <c r="E114" s="4"/>
      <c r="F114" s="4"/>
      <c r="G114" s="4"/>
      <c r="H114" s="4"/>
      <c r="I114" s="4"/>
      <c r="J114" s="4"/>
      <c r="K114" s="4"/>
      <c r="L114" s="6"/>
      <c r="M114" s="47"/>
      <c r="O114" s="152" t="s">
        <v>47</v>
      </c>
      <c r="P114" s="153" t="s">
        <v>110</v>
      </c>
      <c r="Q114" s="153" t="s">
        <v>48</v>
      </c>
      <c r="R114" s="153" t="s">
        <v>49</v>
      </c>
      <c r="S114" s="153" t="s">
        <v>50</v>
      </c>
      <c r="T114" s="153" t="s">
        <v>51</v>
      </c>
      <c r="U114" s="153" t="s">
        <v>52</v>
      </c>
      <c r="V114" s="153" t="s">
        <v>53</v>
      </c>
      <c r="W114" s="154" t="s">
        <v>37</v>
      </c>
      <c r="AI114" s="32"/>
    </row>
    <row r="115" spans="1:35" ht="25">
      <c r="B115" s="8"/>
      <c r="C115" s="492" t="str">
        <f>"Población Negra, Afrodescendiente, Raizal y Palenquera de "&amp;E3&amp;" de 5 años y más grupo de edad educativo"</f>
        <v>Población Negra, Afrodescendiente, Raizal y Palenquera de Antioquia de 5 años y más grupo de edad educativo</v>
      </c>
      <c r="D115" s="493"/>
      <c r="E115" s="493"/>
      <c r="F115" s="493"/>
      <c r="G115" s="493"/>
      <c r="H115" s="493"/>
      <c r="I115" s="493"/>
      <c r="J115" s="493"/>
      <c r="K115" s="493"/>
      <c r="L115" s="6"/>
      <c r="M115" s="47"/>
      <c r="O115" s="155" t="s">
        <v>54</v>
      </c>
      <c r="P115" s="156">
        <f>SUMIFS('7'!$F:$F,'7'!$B:$B,$E$3,'7'!$C:$C,$O115,'7'!$E:$E,P$114)</f>
        <v>0</v>
      </c>
      <c r="Q115" s="156">
        <f>SUMIFS('7'!$F:$F,'7'!$B:$B,$E$3,'7'!$C:$C,$O115,'7'!$E:$E,Q$114)</f>
        <v>6106</v>
      </c>
      <c r="R115" s="156">
        <f>SUMIFS('7'!$F:$F,'7'!$B:$B,$E$3,'7'!$C:$C,$O115,'7'!$E:$E,R$114)</f>
        <v>825</v>
      </c>
      <c r="S115" s="156">
        <f>SUMIFS('7'!$F:$F,'7'!$B:$B,$E$3,'7'!$C:$C,$O115,'7'!$E:$E,S$114)</f>
        <v>36</v>
      </c>
      <c r="T115" s="156">
        <f>SUMIFS('7'!$F:$F,'7'!$B:$B,$E$3,'7'!$C:$C,$O115,'7'!$E:$E,T$114)</f>
        <v>7</v>
      </c>
      <c r="U115" s="156">
        <f>SUMIFS('7'!$F:$F,'7'!$B:$B,$E$3,'7'!$C:$C,$O115,'7'!$E:$E,U$114)</f>
        <v>31</v>
      </c>
      <c r="V115" s="156">
        <f>SUMIFS('7'!$F:$F,'7'!$B:$B,$E$3,'7'!$C:$C,$O115,'7'!$E:$E,V$114)</f>
        <v>161</v>
      </c>
      <c r="W115" s="157">
        <f>SUM(P115:V115)</f>
        <v>7166</v>
      </c>
      <c r="AI115" s="32"/>
    </row>
    <row r="116" spans="1:35">
      <c r="B116" s="8"/>
      <c r="C116" s="4"/>
      <c r="D116" s="4"/>
      <c r="E116" s="4"/>
      <c r="F116" s="4"/>
      <c r="G116" s="4"/>
      <c r="H116" s="4"/>
      <c r="I116" s="4"/>
      <c r="J116" s="4"/>
      <c r="K116" s="4"/>
      <c r="L116" s="6"/>
      <c r="M116" s="47"/>
      <c r="N116" s="305">
        <v>1</v>
      </c>
      <c r="O116" s="158" t="s">
        <v>55</v>
      </c>
      <c r="P116" s="151">
        <f>SUMIFS('7'!$F:$F,'7'!$B:$B,$E$3,'7'!$C:$C,$O116,'7'!$E:$E,P$114)</f>
        <v>0</v>
      </c>
      <c r="Q116" s="151">
        <f>SUMIFS('7'!$F:$F,'7'!$B:$B,$E$3,'7'!$C:$C,$O116,'7'!$E:$E,Q$114)</f>
        <v>3674</v>
      </c>
      <c r="R116" s="151">
        <f>SUMIFS('7'!$F:$F,'7'!$B:$B,$E$3,'7'!$C:$C,$O116,'7'!$E:$E,R$114)</f>
        <v>26663</v>
      </c>
      <c r="S116" s="151">
        <f>SUMIFS('7'!$F:$F,'7'!$B:$B,$E$3,'7'!$C:$C,$O116,'7'!$E:$E,S$114)</f>
        <v>6325</v>
      </c>
      <c r="T116" s="151">
        <f>SUMIFS('7'!$F:$F,'7'!$B:$B,$E$3,'7'!$C:$C,$O116,'7'!$E:$E,T$114)</f>
        <v>1211</v>
      </c>
      <c r="U116" s="151">
        <f>SUMIFS('7'!$F:$F,'7'!$B:$B,$E$3,'7'!$C:$C,$O116,'7'!$E:$E,U$114)</f>
        <v>3316</v>
      </c>
      <c r="V116" s="151">
        <f>SUMIFS('7'!$F:$F,'7'!$B:$B,$E$3,'7'!$C:$C,$O116,'7'!$E:$E,V$114)</f>
        <v>46456</v>
      </c>
      <c r="W116" s="159">
        <f t="shared" ref="W116:W125" si="21">SUM(P116:V116)</f>
        <v>87645</v>
      </c>
      <c r="AI116" s="32"/>
    </row>
    <row r="117" spans="1:35" ht="21">
      <c r="B117" s="8"/>
      <c r="C117" s="504" t="s">
        <v>3648</v>
      </c>
      <c r="D117" s="504"/>
      <c r="E117" s="504"/>
      <c r="F117" s="504"/>
      <c r="G117" s="504"/>
      <c r="H117" s="504"/>
      <c r="I117" s="504"/>
      <c r="J117" s="504"/>
      <c r="K117" s="4"/>
      <c r="L117" s="6"/>
      <c r="M117" s="47"/>
      <c r="O117" s="158" t="s">
        <v>56</v>
      </c>
      <c r="P117" s="151">
        <f>SUMIFS('7'!$F:$F,'7'!$B:$B,$E$3,'7'!$C:$C,$O117,'7'!$E:$E,P$114)</f>
        <v>0</v>
      </c>
      <c r="Q117" s="151">
        <f>SUMIFS('7'!$F:$F,'7'!$B:$B,$E$3,'7'!$C:$C,$O117,'7'!$E:$E,Q$114)</f>
        <v>0</v>
      </c>
      <c r="R117" s="151">
        <f>SUMIFS('7'!$F:$F,'7'!$B:$B,$E$3,'7'!$C:$C,$O117,'7'!$E:$E,R$114)</f>
        <v>2382</v>
      </c>
      <c r="S117" s="151">
        <f>SUMIFS('7'!$F:$F,'7'!$B:$B,$E$3,'7'!$C:$C,$O117,'7'!$E:$E,S$114)</f>
        <v>18331</v>
      </c>
      <c r="T117" s="151">
        <f>SUMIFS('7'!$F:$F,'7'!$B:$B,$E$3,'7'!$C:$C,$O117,'7'!$E:$E,T$114)</f>
        <v>5889</v>
      </c>
      <c r="U117" s="151">
        <f>SUMIFS('7'!$F:$F,'7'!$B:$B,$E$3,'7'!$C:$C,$O117,'7'!$E:$E,U$114)</f>
        <v>8792</v>
      </c>
      <c r="V117" s="151">
        <f>SUMIFS('7'!$F:$F,'7'!$B:$B,$E$3,'7'!$C:$C,$O117,'7'!$E:$E,V$114)</f>
        <v>21604</v>
      </c>
      <c r="W117" s="159">
        <f t="shared" si="21"/>
        <v>56998</v>
      </c>
      <c r="AI117" s="32"/>
    </row>
    <row r="118" spans="1:35" ht="15.9" customHeight="1">
      <c r="B118" s="8"/>
      <c r="C118" s="76" t="s">
        <v>47</v>
      </c>
      <c r="D118" s="76" t="s">
        <v>48</v>
      </c>
      <c r="E118" s="76" t="s">
        <v>49</v>
      </c>
      <c r="F118" s="76" t="s">
        <v>50</v>
      </c>
      <c r="G118" s="76" t="s">
        <v>51</v>
      </c>
      <c r="H118" s="76" t="s">
        <v>52</v>
      </c>
      <c r="I118" s="76" t="s">
        <v>53</v>
      </c>
      <c r="J118" s="76" t="s">
        <v>37</v>
      </c>
      <c r="L118" s="6"/>
      <c r="M118" s="47"/>
      <c r="O118" s="158" t="s">
        <v>1274</v>
      </c>
      <c r="P118" s="151">
        <f>SUMIFS('7'!$F:$F,'7'!$B:$B,$E$3,'7'!$C:$C,$O118,'7'!$E:$E,P$114)</f>
        <v>0</v>
      </c>
      <c r="Q118" s="151">
        <f>SUMIFS('7'!$F:$F,'7'!$B:$B,$E$3,'7'!$C:$C,$O118,'7'!$E:$E,Q$114)</f>
        <v>0</v>
      </c>
      <c r="R118" s="151">
        <f>SUMIFS('7'!$F:$F,'7'!$B:$B,$E$3,'7'!$C:$C,$O118,'7'!$E:$E,R$114)</f>
        <v>0</v>
      </c>
      <c r="S118" s="151">
        <f>SUMIFS('7'!$F:$F,'7'!$B:$B,$E$3,'7'!$C:$C,$O118,'7'!$E:$E,S$114)</f>
        <v>90</v>
      </c>
      <c r="T118" s="151">
        <f>SUMIFS('7'!$F:$F,'7'!$B:$B,$E$3,'7'!$C:$C,$O118,'7'!$E:$E,T$114)</f>
        <v>376</v>
      </c>
      <c r="U118" s="151">
        <f>SUMIFS('7'!$F:$F,'7'!$B:$B,$E$3,'7'!$C:$C,$O118,'7'!$E:$E,U$114)</f>
        <v>1192</v>
      </c>
      <c r="V118" s="151">
        <f>SUMIFS('7'!$F:$F,'7'!$B:$B,$E$3,'7'!$C:$C,$O118,'7'!$E:$E,V$114)</f>
        <v>2243</v>
      </c>
      <c r="W118" s="159">
        <f t="shared" si="21"/>
        <v>3901</v>
      </c>
      <c r="AI118" s="32"/>
    </row>
    <row r="119" spans="1:35" ht="21">
      <c r="B119" s="8"/>
      <c r="C119" s="361" t="s">
        <v>54</v>
      </c>
      <c r="D119" s="77">
        <f t="shared" ref="D119:D128" si="22">IF(SUM($Q$115:$Q$124)=0,0,Q115/SUM(Q$115:Q$124))</f>
        <v>0.60258561136879507</v>
      </c>
      <c r="E119" s="77">
        <f t="shared" ref="E119:E128" si="23">IF(SUM($R$115:$R$124)=0,0,R115/SUM(R$115:R$124))</f>
        <v>2.7404085700049825E-2</v>
      </c>
      <c r="F119" s="77">
        <f t="shared" ref="F119:F128" si="24">IF(SUM($S$115:$S$124)=0,0,S115/SUM(S$115:S$124))</f>
        <v>1.3678850976517973E-3</v>
      </c>
      <c r="G119" s="77">
        <f t="shared" ref="G119:G128" si="25">IF(SUM($T$115:$T$124)=0,0,T115/SUM(T$115:T$124))</f>
        <v>5.2635536506504248E-4</v>
      </c>
      <c r="H119" s="77">
        <f t="shared" ref="H119:H128" si="26">IF(SUM($U$115:$U$124)=0,0,U115/SUM(U$115:U$124))</f>
        <v>7.5620822559398931E-4</v>
      </c>
      <c r="I119" s="77">
        <f t="shared" ref="I119:I128" si="27">IF(SUM($V$115:$V$124)=0,0,V115/SUM(V$115:V$124))</f>
        <v>9.6958747365251429E-4</v>
      </c>
      <c r="J119" s="363">
        <f t="shared" ref="J119:J128" si="28">IF(SUM($W$115:$W$124)=0,0,W115/SUM(W$115:W$124))</f>
        <v>2.4977431082018411E-2</v>
      </c>
      <c r="L119" s="6"/>
      <c r="M119" s="47"/>
      <c r="O119" s="158" t="s">
        <v>1273</v>
      </c>
      <c r="P119" s="151">
        <f>SUMIFS('7'!$F:$F,'7'!$B:$B,$E$3,'7'!$C:$C,$O119,'7'!$E:$E,P$114)</f>
        <v>0</v>
      </c>
      <c r="Q119" s="151">
        <f>SUMIFS('7'!$F:$F,'7'!$B:$B,$E$3,'7'!$C:$C,$O119,'7'!$E:$E,Q$114)</f>
        <v>0</v>
      </c>
      <c r="R119" s="151">
        <f>SUMIFS('7'!$F:$F,'7'!$B:$B,$E$3,'7'!$C:$C,$O119,'7'!$E:$E,R$114)</f>
        <v>0</v>
      </c>
      <c r="S119" s="151">
        <f>SUMIFS('7'!$F:$F,'7'!$B:$B,$E$3,'7'!$C:$C,$O119,'7'!$E:$E,S$114)</f>
        <v>1246</v>
      </c>
      <c r="T119" s="151">
        <f>SUMIFS('7'!$F:$F,'7'!$B:$B,$E$3,'7'!$C:$C,$O119,'7'!$E:$E,T$114)</f>
        <v>4960</v>
      </c>
      <c r="U119" s="151">
        <f>SUMIFS('7'!$F:$F,'7'!$B:$B,$E$3,'7'!$C:$C,$O119,'7'!$E:$E,U$114)</f>
        <v>16919</v>
      </c>
      <c r="V119" s="151">
        <f>SUMIFS('7'!$F:$F,'7'!$B:$B,$E$3,'7'!$C:$C,$O119,'7'!$E:$E,V$114)</f>
        <v>42141</v>
      </c>
      <c r="W119" s="159">
        <f t="shared" si="21"/>
        <v>65266</v>
      </c>
      <c r="AI119" s="32"/>
    </row>
    <row r="120" spans="1:35" ht="21">
      <c r="B120" s="8"/>
      <c r="C120" s="361" t="s">
        <v>55</v>
      </c>
      <c r="D120" s="77">
        <f t="shared" si="22"/>
        <v>0.36257771637224911</v>
      </c>
      <c r="E120" s="77">
        <f t="shared" si="23"/>
        <v>0.88566683275203451</v>
      </c>
      <c r="F120" s="77">
        <f t="shared" si="24"/>
        <v>0.24032981229576716</v>
      </c>
      <c r="G120" s="77">
        <f t="shared" si="25"/>
        <v>9.1059478156252344E-2</v>
      </c>
      <c r="H120" s="77">
        <f t="shared" si="26"/>
        <v>8.088988632482802E-2</v>
      </c>
      <c r="I120" s="77">
        <f t="shared" si="27"/>
        <v>0.27977115326708824</v>
      </c>
      <c r="J120" s="363">
        <f t="shared" si="28"/>
        <v>0.30549078247048611</v>
      </c>
      <c r="L120" s="6"/>
      <c r="M120" s="47"/>
      <c r="O120" s="158" t="s">
        <v>109</v>
      </c>
      <c r="P120" s="151">
        <f>SUMIFS('7'!$F:$F,'7'!$B:$B,$E$3,'7'!$C:$C,$O120,'7'!$E:$E,P$114)</f>
        <v>0</v>
      </c>
      <c r="Q120" s="151">
        <f>SUMIFS('7'!$F:$F,'7'!$B:$B,$E$3,'7'!$C:$C,$O120,'7'!$E:$E,Q$114)</f>
        <v>0</v>
      </c>
      <c r="R120" s="151">
        <f>SUMIFS('7'!$F:$F,'7'!$B:$B,$E$3,'7'!$C:$C,$O120,'7'!$E:$E,R$114)</f>
        <v>0</v>
      </c>
      <c r="S120" s="151">
        <f>SUMIFS('7'!$F:$F,'7'!$B:$B,$E$3,'7'!$C:$C,$O120,'7'!$E:$E,S$114)</f>
        <v>18</v>
      </c>
      <c r="T120" s="151">
        <f>SUMIFS('7'!$F:$F,'7'!$B:$B,$E$3,'7'!$C:$C,$O120,'7'!$E:$E,T$114)</f>
        <v>101</v>
      </c>
      <c r="U120" s="151">
        <f>SUMIFS('7'!$F:$F,'7'!$B:$B,$E$3,'7'!$C:$C,$O120,'7'!$E:$E,U$114)</f>
        <v>384</v>
      </c>
      <c r="V120" s="151">
        <f>SUMIFS('7'!$F:$F,'7'!$B:$B,$E$3,'7'!$C:$C,$O120,'7'!$E:$E,V$114)</f>
        <v>1176</v>
      </c>
      <c r="W120" s="159">
        <f t="shared" si="21"/>
        <v>1679</v>
      </c>
      <c r="AI120" s="32"/>
    </row>
    <row r="121" spans="1:35" ht="21">
      <c r="B121" s="8"/>
      <c r="C121" s="361" t="s">
        <v>56</v>
      </c>
      <c r="D121" s="77">
        <f t="shared" si="22"/>
        <v>0</v>
      </c>
      <c r="E121" s="77">
        <f t="shared" si="23"/>
        <v>7.9123069257598405E-2</v>
      </c>
      <c r="F121" s="77">
        <f t="shared" si="24"/>
        <v>0.69651949236264155</v>
      </c>
      <c r="G121" s="77">
        <f t="shared" si="25"/>
        <v>0.44281524926686217</v>
      </c>
      <c r="H121" s="77">
        <f t="shared" si="26"/>
        <v>0.21447041030394692</v>
      </c>
      <c r="I121" s="77">
        <f t="shared" si="27"/>
        <v>0.13010538994278831</v>
      </c>
      <c r="J121" s="363">
        <f t="shared" si="28"/>
        <v>0.19866921808720142</v>
      </c>
      <c r="L121" s="6"/>
      <c r="M121" s="47"/>
      <c r="O121" s="158" t="s">
        <v>1275</v>
      </c>
      <c r="P121" s="151">
        <f>SUMIFS('7'!$F:$F,'7'!$B:$B,$E$3,'7'!$C:$C,$O121,'7'!$E:$E,P$114)</f>
        <v>0</v>
      </c>
      <c r="Q121" s="151">
        <f>SUMIFS('7'!$F:$F,'7'!$B:$B,$E$3,'7'!$C:$C,$O121,'7'!$E:$E,Q$114)</f>
        <v>0</v>
      </c>
      <c r="R121" s="151">
        <f>SUMIFS('7'!$F:$F,'7'!$B:$B,$E$3,'7'!$C:$C,$O121,'7'!$E:$E,R$114)</f>
        <v>0</v>
      </c>
      <c r="S121" s="151">
        <f>SUMIFS('7'!$F:$F,'7'!$B:$B,$E$3,'7'!$C:$C,$O121,'7'!$E:$E,S$114)</f>
        <v>4</v>
      </c>
      <c r="T121" s="151">
        <f>SUMIFS('7'!$F:$F,'7'!$B:$B,$E$3,'7'!$C:$C,$O121,'7'!$E:$E,T$114)</f>
        <v>330</v>
      </c>
      <c r="U121" s="151">
        <f>SUMIFS('7'!$F:$F,'7'!$B:$B,$E$3,'7'!$C:$C,$O121,'7'!$E:$E,U$114)</f>
        <v>5820</v>
      </c>
      <c r="V121" s="151">
        <f>SUMIFS('7'!$F:$F,'7'!$B:$B,$E$3,'7'!$C:$C,$O121,'7'!$E:$E,V$114)</f>
        <v>17553</v>
      </c>
      <c r="W121" s="159">
        <f t="shared" si="21"/>
        <v>23707</v>
      </c>
      <c r="AI121" s="32"/>
    </row>
    <row r="122" spans="1:35" ht="21">
      <c r="B122" s="8"/>
      <c r="C122" s="361" t="s">
        <v>57</v>
      </c>
      <c r="D122" s="77">
        <f t="shared" si="22"/>
        <v>0</v>
      </c>
      <c r="E122" s="77">
        <f t="shared" si="23"/>
        <v>0</v>
      </c>
      <c r="F122" s="77">
        <f t="shared" si="24"/>
        <v>3.4197127441294929E-3</v>
      </c>
      <c r="G122" s="77">
        <f t="shared" si="25"/>
        <v>2.8272802466350853E-2</v>
      </c>
      <c r="H122" s="77">
        <f t="shared" si="26"/>
        <v>2.9077425964775333E-2</v>
      </c>
      <c r="I122" s="77">
        <f t="shared" si="27"/>
        <v>1.3507979524239686E-2</v>
      </c>
      <c r="J122" s="363">
        <f t="shared" si="28"/>
        <v>1.3597119543811586E-2</v>
      </c>
      <c r="L122" s="6"/>
      <c r="M122" s="47"/>
      <c r="O122" s="158" t="s">
        <v>59</v>
      </c>
      <c r="P122" s="151">
        <f>SUMIFS('7'!$F:$F,'7'!$B:$B,$E$3,'7'!$C:$C,$O122,'7'!$E:$E,P$114)</f>
        <v>0</v>
      </c>
      <c r="Q122" s="151">
        <f>SUMIFS('7'!$F:$F,'7'!$B:$B,$E$3,'7'!$C:$C,$O122,'7'!$E:$E,Q$114)</f>
        <v>0</v>
      </c>
      <c r="R122" s="151">
        <f>SUMIFS('7'!$F:$F,'7'!$B:$B,$E$3,'7'!$C:$C,$O122,'7'!$E:$E,R$114)</f>
        <v>0</v>
      </c>
      <c r="S122" s="151">
        <f>SUMIFS('7'!$F:$F,'7'!$B:$B,$E$3,'7'!$C:$C,$O122,'7'!$E:$E,S$114)</f>
        <v>1</v>
      </c>
      <c r="T122" s="151">
        <f>SUMIFS('7'!$F:$F,'7'!$B:$B,$E$3,'7'!$C:$C,$O122,'7'!$E:$E,T$114)</f>
        <v>270</v>
      </c>
      <c r="U122" s="151">
        <f>SUMIFS('7'!$F:$F,'7'!$B:$B,$E$3,'7'!$C:$C,$O122,'7'!$E:$E,U$114)</f>
        <v>3801</v>
      </c>
      <c r="V122" s="151">
        <f>SUMIFS('7'!$F:$F,'7'!$B:$B,$E$3,'7'!$C:$C,$O122,'7'!$E:$E,V$114)</f>
        <v>14027</v>
      </c>
      <c r="W122" s="159">
        <f t="shared" si="21"/>
        <v>18099</v>
      </c>
      <c r="AI122" s="32"/>
    </row>
    <row r="123" spans="1:35" ht="42">
      <c r="B123" s="8"/>
      <c r="C123" s="401" t="s">
        <v>4224</v>
      </c>
      <c r="D123" s="77">
        <f t="shared" si="22"/>
        <v>0</v>
      </c>
      <c r="E123" s="77">
        <f t="shared" si="23"/>
        <v>0</v>
      </c>
      <c r="F123" s="77">
        <f t="shared" si="24"/>
        <v>4.7344023102059429E-2</v>
      </c>
      <c r="G123" s="77">
        <f t="shared" si="25"/>
        <v>0.37296037296037299</v>
      </c>
      <c r="H123" s="77">
        <f t="shared" si="26"/>
        <v>0.41271893447821634</v>
      </c>
      <c r="I123" s="77">
        <f t="shared" si="27"/>
        <v>0.25378500451671182</v>
      </c>
      <c r="J123" s="363">
        <f t="shared" si="28"/>
        <v>0.2274877221600633</v>
      </c>
      <c r="L123" s="6"/>
      <c r="M123" s="47"/>
      <c r="O123" s="158" t="s">
        <v>1276</v>
      </c>
      <c r="P123" s="151">
        <f>SUMIFS('7'!$F:$F,'7'!$B:$B,$E$3,'7'!$C:$C,$O123,'7'!$E:$E,P$114)</f>
        <v>0</v>
      </c>
      <c r="Q123" s="151">
        <f>SUMIFS('7'!$F:$F,'7'!$B:$B,$E$3,'7'!$C:$C,$O123,'7'!$E:$E,Q$114)</f>
        <v>0</v>
      </c>
      <c r="R123" s="151">
        <f>SUMIFS('7'!$F:$F,'7'!$B:$B,$E$3,'7'!$C:$C,$O123,'7'!$E:$E,R$114)</f>
        <v>0</v>
      </c>
      <c r="S123" s="151">
        <f>SUMIFS('7'!$F:$F,'7'!$B:$B,$E$3,'7'!$C:$C,$O123,'7'!$E:$E,S$114)</f>
        <v>0</v>
      </c>
      <c r="T123" s="151">
        <f>SUMIFS('7'!$F:$F,'7'!$B:$B,$E$3,'7'!$C:$C,$O123,'7'!$E:$E,T$114)</f>
        <v>0</v>
      </c>
      <c r="U123" s="151">
        <f>SUMIFS('7'!$F:$F,'7'!$B:$B,$E$3,'7'!$C:$C,$O123,'7'!$E:$E,U$114)</f>
        <v>129</v>
      </c>
      <c r="V123" s="151">
        <f>SUMIFS('7'!$F:$F,'7'!$B:$B,$E$3,'7'!$C:$C,$O123,'7'!$E:$E,V$114)</f>
        <v>6104</v>
      </c>
      <c r="W123" s="159">
        <f t="shared" si="21"/>
        <v>6233</v>
      </c>
      <c r="AI123" s="32"/>
    </row>
    <row r="124" spans="1:35" ht="21">
      <c r="B124" s="8"/>
      <c r="C124" s="361" t="s">
        <v>109</v>
      </c>
      <c r="D124" s="77">
        <f t="shared" si="22"/>
        <v>0</v>
      </c>
      <c r="E124" s="77">
        <f t="shared" si="23"/>
        <v>0</v>
      </c>
      <c r="F124" s="77">
        <f t="shared" si="24"/>
        <v>6.8394254882589867E-4</v>
      </c>
      <c r="G124" s="77">
        <f t="shared" si="25"/>
        <v>7.5945559816527558E-3</v>
      </c>
      <c r="H124" s="77">
        <f t="shared" si="26"/>
        <v>9.3672244718739327E-3</v>
      </c>
      <c r="I124" s="77">
        <f t="shared" si="27"/>
        <v>7.0822041553748874E-3</v>
      </c>
      <c r="J124" s="363">
        <f t="shared" si="28"/>
        <v>5.8522337129094208E-3</v>
      </c>
      <c r="L124" s="6"/>
      <c r="M124" s="47"/>
      <c r="O124" s="158" t="s">
        <v>61</v>
      </c>
      <c r="P124" s="151">
        <f>SUMIFS('7'!$F:$F,'7'!$B:$B,$E$3,'7'!$C:$C,$O124,'7'!$E:$E,P$114)</f>
        <v>0</v>
      </c>
      <c r="Q124" s="151">
        <f>SUMIFS('7'!$F:$F,'7'!$B:$B,$E$3,'7'!$C:$C,$O124,'7'!$E:$E,Q$114)</f>
        <v>353</v>
      </c>
      <c r="R124" s="151">
        <f>SUMIFS('7'!$F:$F,'7'!$B:$B,$E$3,'7'!$C:$C,$O124,'7'!$E:$E,R$114)</f>
        <v>235</v>
      </c>
      <c r="S124" s="151">
        <f>SUMIFS('7'!$F:$F,'7'!$B:$B,$E$3,'7'!$C:$C,$O124,'7'!$E:$E,S$114)</f>
        <v>267</v>
      </c>
      <c r="T124" s="151">
        <f>SUMIFS('7'!$F:$F,'7'!$B:$B,$E$3,'7'!$C:$C,$O124,'7'!$E:$E,T$114)</f>
        <v>155</v>
      </c>
      <c r="U124" s="151">
        <f>SUMIFS('7'!$F:$F,'7'!$B:$B,$E$3,'7'!$C:$C,$O124,'7'!$E:$E,U$114)</f>
        <v>610</v>
      </c>
      <c r="V124" s="151">
        <f>SUMIFS('7'!$F:$F,'7'!$B:$B,$E$3,'7'!$C:$C,$O124,'7'!$E:$E,V$114)</f>
        <v>14585</v>
      </c>
      <c r="W124" s="159">
        <f t="shared" si="21"/>
        <v>16205</v>
      </c>
      <c r="AI124" s="32"/>
    </row>
    <row r="125" spans="1:35" ht="21.65" customHeight="1" thickBot="1">
      <c r="B125" s="8"/>
      <c r="C125" s="361" t="s">
        <v>58</v>
      </c>
      <c r="D125" s="77">
        <f t="shared" si="22"/>
        <v>0</v>
      </c>
      <c r="E125" s="77">
        <f t="shared" si="23"/>
        <v>0</v>
      </c>
      <c r="F125" s="77">
        <f t="shared" si="24"/>
        <v>1.5198723307242192E-4</v>
      </c>
      <c r="G125" s="77">
        <f t="shared" si="25"/>
        <v>2.4813895781637719E-2</v>
      </c>
      <c r="H125" s="77">
        <f t="shared" si="26"/>
        <v>0.14197199590183929</v>
      </c>
      <c r="I125" s="77">
        <f t="shared" si="27"/>
        <v>0.10570912375790424</v>
      </c>
      <c r="J125" s="363">
        <f t="shared" si="28"/>
        <v>8.2631866963635281E-2</v>
      </c>
      <c r="L125" s="6"/>
      <c r="M125" s="6"/>
      <c r="O125" s="160" t="s">
        <v>45</v>
      </c>
      <c r="P125" s="161">
        <f>SUMIFS('7'!$F:$F,'7'!$B:$B,$E$3,'7'!$C:$C,$O125,'7'!$E:$E,P$114)</f>
        <v>0</v>
      </c>
      <c r="Q125" s="161">
        <f>SUMIFS('7'!$F:$F,'7'!$B:$B,$E$3,'7'!$C:$C,$O125,'7'!$E:$E,Q$114)</f>
        <v>516</v>
      </c>
      <c r="R125" s="161">
        <f>SUMIFS('7'!$F:$F,'7'!$B:$B,$E$3,'7'!$C:$C,$O125,'7'!$E:$E,R$114)</f>
        <v>152</v>
      </c>
      <c r="S125" s="161">
        <f>SUMIFS('7'!$F:$F,'7'!$B:$B,$E$3,'7'!$C:$C,$O125,'7'!$E:$E,S$114)</f>
        <v>91</v>
      </c>
      <c r="T125" s="161">
        <f>SUMIFS('7'!$F:$F,'7'!$B:$B,$E$3,'7'!$C:$C,$O125,'7'!$E:$E,T$114)</f>
        <v>49</v>
      </c>
      <c r="U125" s="161">
        <f>SUMIFS('7'!$F:$F,'7'!$B:$B,$E$3,'7'!$C:$C,$O125,'7'!$E:$E,U$114)</f>
        <v>220</v>
      </c>
      <c r="V125" s="161">
        <f>SUMIFS('7'!$F:$F,'7'!$B:$B,$E$3,'7'!$C:$C,$O125,'7'!$E:$E,V$114)</f>
        <v>1330</v>
      </c>
      <c r="W125" s="162">
        <f t="shared" si="21"/>
        <v>2358</v>
      </c>
      <c r="AI125" s="32"/>
    </row>
    <row r="126" spans="1:35" ht="21">
      <c r="B126" s="8"/>
      <c r="C126" s="361" t="s">
        <v>59</v>
      </c>
      <c r="D126" s="77">
        <f t="shared" si="22"/>
        <v>0</v>
      </c>
      <c r="E126" s="77">
        <f t="shared" si="23"/>
        <v>0</v>
      </c>
      <c r="F126" s="77">
        <f t="shared" si="24"/>
        <v>3.7996808268105481E-5</v>
      </c>
      <c r="G126" s="77">
        <f t="shared" si="25"/>
        <v>2.0302278366794498E-2</v>
      </c>
      <c r="H126" s="77">
        <f t="shared" si="26"/>
        <v>9.2720885983314627E-2</v>
      </c>
      <c r="I126" s="77">
        <f t="shared" si="27"/>
        <v>8.4474555856669672E-2</v>
      </c>
      <c r="J126" s="363">
        <f t="shared" si="28"/>
        <v>6.3084918385912819E-2</v>
      </c>
      <c r="L126" s="6"/>
      <c r="M126" s="47"/>
      <c r="N126" s="68"/>
      <c r="O126" s="68"/>
      <c r="P126" s="68"/>
      <c r="AI126" s="32"/>
    </row>
    <row r="127" spans="1:35" s="335" customFormat="1" ht="18.649999999999999" customHeight="1" thickBot="1">
      <c r="A127" s="4"/>
      <c r="B127" s="8"/>
      <c r="C127" s="362" t="s">
        <v>60</v>
      </c>
      <c r="D127" s="77">
        <f t="shared" si="22"/>
        <v>0</v>
      </c>
      <c r="E127" s="77">
        <f t="shared" si="23"/>
        <v>0</v>
      </c>
      <c r="F127" s="77">
        <f t="shared" si="24"/>
        <v>0</v>
      </c>
      <c r="G127" s="77">
        <f t="shared" si="25"/>
        <v>0</v>
      </c>
      <c r="H127" s="77">
        <f t="shared" si="26"/>
        <v>3.1468019710201491E-3</v>
      </c>
      <c r="I127" s="77">
        <f t="shared" si="27"/>
        <v>3.6760012044564888E-2</v>
      </c>
      <c r="J127" s="363">
        <f t="shared" si="28"/>
        <v>2.1725415564362371E-2</v>
      </c>
      <c r="K127" s="7"/>
      <c r="L127" s="6"/>
      <c r="M127" s="47"/>
      <c r="N127" s="25"/>
      <c r="O127" s="25"/>
      <c r="P127" s="25"/>
      <c r="Q127" s="25"/>
      <c r="R127" s="345"/>
      <c r="S127" s="25"/>
      <c r="T127" s="25"/>
      <c r="U127" s="25"/>
      <c r="V127" s="25"/>
      <c r="AI127" s="337"/>
    </row>
    <row r="128" spans="1:35" ht="21.5" thickBot="1">
      <c r="B128" s="8"/>
      <c r="C128" s="362" t="s">
        <v>61</v>
      </c>
      <c r="D128" s="77">
        <f t="shared" si="22"/>
        <v>3.4836672258955884E-2</v>
      </c>
      <c r="E128" s="77">
        <f t="shared" si="23"/>
        <v>7.8060122903172227E-3</v>
      </c>
      <c r="F128" s="77">
        <f t="shared" si="24"/>
        <v>1.0145147807584163E-2</v>
      </c>
      <c r="G128" s="77">
        <f t="shared" si="25"/>
        <v>1.1655011655011656E-2</v>
      </c>
      <c r="H128" s="77">
        <f t="shared" si="26"/>
        <v>1.4880226374591403E-2</v>
      </c>
      <c r="I128" s="77">
        <f t="shared" si="27"/>
        <v>8.7834989461005722E-2</v>
      </c>
      <c r="J128" s="363">
        <f t="shared" si="28"/>
        <v>5.6483292029599265E-2</v>
      </c>
      <c r="L128" s="6"/>
      <c r="M128" s="47"/>
      <c r="N128" s="174" t="s">
        <v>1351</v>
      </c>
      <c r="O128" s="175" t="s">
        <v>63</v>
      </c>
      <c r="P128" s="176" t="s">
        <v>46</v>
      </c>
      <c r="Q128" s="4"/>
      <c r="R128" s="27"/>
      <c r="S128" s="4"/>
      <c r="T128" s="4"/>
      <c r="U128" s="4"/>
      <c r="V128" s="4"/>
      <c r="AI128" s="32"/>
    </row>
    <row r="129" spans="1:35" ht="45.9" customHeight="1">
      <c r="B129" s="8"/>
      <c r="C129" s="359"/>
      <c r="D129" s="360"/>
      <c r="E129" s="360"/>
      <c r="F129" s="360"/>
      <c r="G129" s="360"/>
      <c r="H129" s="360"/>
      <c r="I129" s="360"/>
      <c r="J129" s="360"/>
      <c r="L129" s="6"/>
      <c r="M129" s="358"/>
      <c r="N129" s="138" t="s">
        <v>1280</v>
      </c>
      <c r="O129" s="172">
        <f>SUMIFS('8'!$F:$F,'8'!$B:$B,$E$3,'8'!$C:$C,$N129,'8'!$D:$D,O$128)</f>
        <v>47830</v>
      </c>
      <c r="P129" s="173">
        <f>SUMIFS('8'!$F:$F,'8'!$B:$B,$E$3,'8'!$C:$C,$N129,'8'!$D:$D,P$128)</f>
        <v>50853</v>
      </c>
      <c r="Q129" s="163"/>
      <c r="R129" s="164"/>
      <c r="AI129" s="32"/>
    </row>
    <row r="130" spans="1:35" ht="21">
      <c r="B130" s="8"/>
      <c r="C130" s="359"/>
      <c r="D130" s="360"/>
      <c r="E130" s="360"/>
      <c r="F130" s="360"/>
      <c r="G130" s="360"/>
      <c r="H130" s="360"/>
      <c r="I130" s="360"/>
      <c r="J130" s="360"/>
      <c r="L130" s="6"/>
      <c r="M130" s="358"/>
      <c r="N130" s="167" t="s">
        <v>1281</v>
      </c>
      <c r="O130" s="86">
        <f>SUMIFS('8'!$F:$F,'8'!$B:$B,$E$3,'8'!$C:$C,$N130,'8'!$D:$D,O$128)</f>
        <v>90459</v>
      </c>
      <c r="P130" s="168">
        <f>SUMIFS('8'!$F:$F,'8'!$B:$B,$E$3,'8'!$C:$C,$N130,'8'!$D:$D,P$128)</f>
        <v>98292</v>
      </c>
      <c r="Q130" s="163"/>
      <c r="R130" s="164"/>
      <c r="S130" s="7" t="str">
        <f>+IFERROR("El "&amp;TEXT(J119,"0,0%")&amp;" de la población tiene un nivel educativo de preescolar, el "&amp;TEXT(J120,"0,0%")&amp;" primaria, el "&amp;TEXT(J121,"0,0%")&amp;" básica secundaria, el "&amp;TEXT(J123,"0,0%")&amp;" media académica o clásica, el "&amp;TEXT(J126,"0,0%")&amp;" universitaria"&amp;", y el "&amp;TEXT(J128,"0,0%")&amp;" no tiene años completos de escolaridad.","")</f>
        <v>El 2,5% de la población tiene un nivel educativo de preescolar, el 30,5% primaria, el 19,9% básica secundaria, el 22,7% media académica o clásica, el 6,3% universitaria, y el 5,6% no tiene años completos de escolaridad.</v>
      </c>
      <c r="AI130" s="32"/>
    </row>
    <row r="131" spans="1:35" ht="21">
      <c r="A131" s="25"/>
      <c r="B131" s="8"/>
      <c r="C131" s="359"/>
      <c r="D131" s="360"/>
      <c r="E131" s="360"/>
      <c r="F131" s="360"/>
      <c r="G131" s="360"/>
      <c r="H131" s="360"/>
      <c r="I131" s="360"/>
      <c r="J131" s="360"/>
      <c r="L131" s="6"/>
      <c r="M131" s="338"/>
      <c r="N131" s="169" t="s">
        <v>45</v>
      </c>
      <c r="O131" s="86">
        <f>SUMIFS('8'!$F:$F,'8'!$B:$B,$E$3,'8'!$C:$C,$N131,'8'!$D:$D,O$128)</f>
        <v>598</v>
      </c>
      <c r="P131" s="168">
        <f>SUMIFS('8'!$F:$F,'8'!$B:$B,$E$3,'8'!$C:$C,$N131,'8'!$D:$D,P$128)</f>
        <v>573</v>
      </c>
      <c r="Q131" s="163"/>
      <c r="R131" s="164"/>
      <c r="AI131" s="32"/>
    </row>
    <row r="132" spans="1:35" ht="48" customHeight="1" thickBot="1">
      <c r="B132" s="8"/>
      <c r="C132" s="30"/>
      <c r="D132" s="30"/>
      <c r="E132" s="30"/>
      <c r="F132" s="30"/>
      <c r="G132" s="30"/>
      <c r="H132" s="30"/>
      <c r="I132" s="30"/>
      <c r="J132" s="30"/>
      <c r="K132" s="30"/>
      <c r="L132" s="6"/>
      <c r="M132" s="6"/>
      <c r="N132" s="140" t="s">
        <v>62</v>
      </c>
      <c r="O132" s="170">
        <f>O129/SUM(O129:O130)</f>
        <v>0.3458698811908395</v>
      </c>
      <c r="P132" s="171">
        <f>P129/SUM(P129:P130)</f>
        <v>0.34096349190385195</v>
      </c>
      <c r="Q132" s="163"/>
      <c r="R132" s="164"/>
      <c r="AI132" s="32"/>
    </row>
    <row r="133" spans="1:35" ht="25.5" thickBot="1">
      <c r="B133" s="331"/>
      <c r="C133" s="495" t="str">
        <f>"Población Negra, Afrodescendiente, Raizal y Palenquera de "&amp;E3&amp;" por asistencia educativa"</f>
        <v>Población Negra, Afrodescendiente, Raizal y Palenquera de Antioquia por asistencia educativa</v>
      </c>
      <c r="D133" s="496"/>
      <c r="E133" s="496"/>
      <c r="F133" s="496"/>
      <c r="G133" s="496"/>
      <c r="H133" s="496"/>
      <c r="I133" s="496"/>
      <c r="J133" s="496"/>
      <c r="K133" s="496"/>
      <c r="L133" s="332"/>
      <c r="M133" s="47"/>
      <c r="O133" s="515" t="s">
        <v>3608</v>
      </c>
      <c r="P133" s="516"/>
      <c r="Q133" s="497" t="s">
        <v>3586</v>
      </c>
      <c r="R133" s="497"/>
      <c r="S133" s="497"/>
      <c r="T133" t="s">
        <v>1413</v>
      </c>
      <c r="AI133" s="32"/>
    </row>
    <row r="134" spans="1:35" ht="33.5" thickBot="1">
      <c r="B134" s="8"/>
      <c r="C134" s="31"/>
      <c r="D134" s="31"/>
      <c r="E134" s="31"/>
      <c r="F134" s="31"/>
      <c r="G134" s="31"/>
      <c r="H134" s="31"/>
      <c r="I134" s="31"/>
      <c r="J134" s="31"/>
      <c r="K134" s="31"/>
      <c r="L134" s="6"/>
      <c r="M134" s="47"/>
      <c r="N134" s="178" t="s">
        <v>2</v>
      </c>
      <c r="O134" s="105" t="s">
        <v>3612</v>
      </c>
      <c r="P134" s="179" t="s">
        <v>3613</v>
      </c>
      <c r="Q134" s="105" t="s">
        <v>3614</v>
      </c>
      <c r="R134" s="179" t="s">
        <v>3615</v>
      </c>
      <c r="S134" s="105" t="s">
        <v>3611</v>
      </c>
      <c r="T134" t="s">
        <v>3582</v>
      </c>
      <c r="U134" s="53"/>
      <c r="V134" s="53"/>
      <c r="AI134" s="32"/>
    </row>
    <row r="135" spans="1:35">
      <c r="B135" s="8"/>
      <c r="C135" s="31"/>
      <c r="D135" s="31"/>
      <c r="E135" s="31"/>
      <c r="F135" s="31"/>
      <c r="G135" s="31"/>
      <c r="H135" s="31"/>
      <c r="I135" s="31"/>
      <c r="J135" s="31"/>
      <c r="K135" s="31"/>
      <c r="L135" s="6"/>
      <c r="M135" s="47"/>
      <c r="N135" s="180" t="s">
        <v>48</v>
      </c>
      <c r="O135" s="172">
        <f>SUM(O145:P145)</f>
        <v>9111</v>
      </c>
      <c r="P135" s="181">
        <f>O135/(O145+P145+S145+T145)</f>
        <v>0.89578212565136173</v>
      </c>
      <c r="Q135" s="172">
        <f>SUMIFS('8.1'!$G:$G,'8.1'!$C:$C,$E$3,'8.1'!$D:$D,$Q$133,'8.1'!$E:$E,$N$129,'8.1'!$F:$F,$N145)</f>
        <v>114164</v>
      </c>
      <c r="R135" s="181">
        <f>+Q135/(Q135+S135)</f>
        <v>0.89454796195013397</v>
      </c>
      <c r="S135" s="172">
        <f>SUMIFS('8.1'!$G:$G,'8.1'!$C:$C,$E$3,'8.1'!$D:$D,$Q$133,'8.1'!$E:$E,$N$130,'8.1'!$F:$F,$N145)</f>
        <v>13458</v>
      </c>
      <c r="T135" t="s">
        <v>3597</v>
      </c>
      <c r="U135" s="54"/>
      <c r="V135" s="54"/>
      <c r="AI135" s="32"/>
    </row>
    <row r="136" spans="1:35">
      <c r="B136" s="8"/>
      <c r="C136" s="31"/>
      <c r="D136" s="31"/>
      <c r="E136" s="31"/>
      <c r="F136" s="31"/>
      <c r="G136" s="31"/>
      <c r="H136" s="31"/>
      <c r="I136" s="31"/>
      <c r="J136" s="31"/>
      <c r="K136" s="381"/>
      <c r="L136" s="6"/>
      <c r="M136" s="47"/>
      <c r="N136" s="182" t="s">
        <v>49</v>
      </c>
      <c r="O136" s="86">
        <f>SUM(O146:P146)</f>
        <v>28417</v>
      </c>
      <c r="P136" s="181">
        <f t="shared" ref="P136:P140" si="29">O136/(O146+P146+S146+T146)</f>
        <v>0.94314636574842348</v>
      </c>
      <c r="Q136" s="172">
        <f>SUMIFS('8.1'!$G:$G,'8.1'!$C:$C,$E$3,'8.1'!$D:$D,$Q$133,'8.1'!$E:$E,$N$129,'8.1'!$F:$F,$N146)</f>
        <v>349895</v>
      </c>
      <c r="R136" s="181">
        <f t="shared" ref="R136:R141" si="30">+Q136/(Q136+S136)</f>
        <v>0.94092448025213582</v>
      </c>
      <c r="S136" s="172">
        <f>SUMIFS('8.1'!$G:$G,'8.1'!$C:$C,$E$3,'8.1'!$D:$D,$Q$133,'8.1'!$E:$E,$N$130,'8.1'!$F:$F,$N146)</f>
        <v>21968</v>
      </c>
      <c r="T136" t="s">
        <v>3598</v>
      </c>
      <c r="U136" s="55"/>
      <c r="V136" s="55"/>
      <c r="AI136" s="32"/>
    </row>
    <row r="137" spans="1:35">
      <c r="B137" s="8"/>
      <c r="C137" s="31"/>
      <c r="D137" s="31"/>
      <c r="E137" s="31"/>
      <c r="F137" s="31"/>
      <c r="G137" s="31"/>
      <c r="H137" s="31"/>
      <c r="I137" s="31"/>
      <c r="J137" s="31"/>
      <c r="K137" s="31"/>
      <c r="L137" s="6"/>
      <c r="M137" s="47"/>
      <c r="N137" s="182" t="s">
        <v>50</v>
      </c>
      <c r="O137" s="86">
        <f t="shared" ref="O137:O140" si="31">SUM(O147:P147)</f>
        <v>23632</v>
      </c>
      <c r="P137" s="181">
        <f t="shared" si="29"/>
        <v>0.89736092652363775</v>
      </c>
      <c r="Q137" s="172">
        <f>SUMIFS('8.1'!$G:$G,'8.1'!$C:$C,$E$3,'8.1'!$D:$D,$Q$133,'8.1'!$E:$E,$N$129,'8.1'!$F:$F,$N147)</f>
        <v>298199</v>
      </c>
      <c r="R137" s="181">
        <f t="shared" si="30"/>
        <v>0.8966745950367</v>
      </c>
      <c r="S137" s="172">
        <f>SUMIFS('8.1'!$G:$G,'8.1'!$C:$C,$E$3,'8.1'!$D:$D,$Q$133,'8.1'!$E:$E,$N$130,'8.1'!$F:$F,$N147)</f>
        <v>34362</v>
      </c>
      <c r="T137" t="s">
        <v>3586</v>
      </c>
      <c r="U137" s="54"/>
      <c r="V137" s="54"/>
      <c r="AI137" s="32"/>
    </row>
    <row r="138" spans="1:35">
      <c r="B138" s="8"/>
      <c r="C138" s="31"/>
      <c r="D138" s="31"/>
      <c r="E138" s="31"/>
      <c r="F138" s="31"/>
      <c r="G138" s="31"/>
      <c r="H138" s="31"/>
      <c r="I138" s="31"/>
      <c r="J138" s="31"/>
      <c r="K138" s="31"/>
      <c r="L138" s="6"/>
      <c r="M138" s="47"/>
      <c r="N138" s="182" t="s">
        <v>51</v>
      </c>
      <c r="O138" s="86">
        <f t="shared" si="31"/>
        <v>9510</v>
      </c>
      <c r="P138" s="181">
        <f t="shared" si="29"/>
        <v>0.71584493789988712</v>
      </c>
      <c r="Q138" s="172">
        <f>SUMIFS('8.1'!$G:$G,'8.1'!$C:$C,$E$3,'8.1'!$D:$D,$Q$133,'8.1'!$E:$E,$N$129,'8.1'!$F:$F,$N148)</f>
        <v>132413</v>
      </c>
      <c r="R138" s="181">
        <f t="shared" si="30"/>
        <v>0.74718001094703101</v>
      </c>
      <c r="S138" s="172">
        <f>SUMIFS('8.1'!$G:$G,'8.1'!$C:$C,$E$3,'8.1'!$D:$D,$Q$133,'8.1'!$E:$E,$N$130,'8.1'!$F:$F,$N148)</f>
        <v>44804</v>
      </c>
      <c r="T138" t="s">
        <v>45</v>
      </c>
      <c r="U138" s="54"/>
      <c r="V138" s="54"/>
      <c r="AI138" s="32"/>
    </row>
    <row r="139" spans="1:35">
      <c r="B139" s="8"/>
      <c r="C139" s="31"/>
      <c r="D139" s="31"/>
      <c r="E139" s="31"/>
      <c r="F139" s="31"/>
      <c r="G139" s="31"/>
      <c r="H139" s="31"/>
      <c r="I139" s="31"/>
      <c r="J139" s="31"/>
      <c r="K139" s="31"/>
      <c r="L139" s="6"/>
      <c r="M139" s="47"/>
      <c r="N139" s="182" t="s">
        <v>52</v>
      </c>
      <c r="O139" s="86">
        <f t="shared" si="31"/>
        <v>13772</v>
      </c>
      <c r="P139" s="181">
        <f t="shared" si="29"/>
        <v>0.33533808955659988</v>
      </c>
      <c r="Q139" s="172">
        <f>SUMIFS('8.1'!$G:$G,'8.1'!$C:$C,$E$3,'8.1'!$D:$D,$Q$133,'8.1'!$E:$E,$N$129,'8.1'!$F:$F,$N149)</f>
        <v>237597</v>
      </c>
      <c r="R139" s="181">
        <f t="shared" si="30"/>
        <v>0.34609754072451249</v>
      </c>
      <c r="S139" s="172">
        <f>SUMIFS('8.1'!$G:$G,'8.1'!$C:$C,$E$3,'8.1'!$D:$D,$Q$133,'8.1'!$E:$E,$N$130,'8.1'!$F:$F,$N149)</f>
        <v>448906</v>
      </c>
      <c r="T139" t="s">
        <v>3599</v>
      </c>
      <c r="U139" s="54"/>
      <c r="V139" s="54"/>
      <c r="AI139" s="32"/>
    </row>
    <row r="140" spans="1:35">
      <c r="B140" s="8"/>
      <c r="C140" s="31"/>
      <c r="D140" s="31"/>
      <c r="E140" s="31"/>
      <c r="F140" s="31"/>
      <c r="G140" s="31"/>
      <c r="H140" s="31"/>
      <c r="I140" s="31"/>
      <c r="J140" s="31"/>
      <c r="K140" s="31"/>
      <c r="L140" s="6"/>
      <c r="M140" s="47"/>
      <c r="N140" s="182" t="s">
        <v>1272</v>
      </c>
      <c r="O140" s="86">
        <f t="shared" si="31"/>
        <v>14241</v>
      </c>
      <c r="P140" s="181">
        <f t="shared" si="29"/>
        <v>8.5560308572252525E-2</v>
      </c>
      <c r="Q140" s="172">
        <f>SUMIFS('8.1'!$G:$G,'8.1'!$C:$C,$E$3,'8.1'!$D:$D,$Q$133,'8.1'!$E:$E,$N$129,'8.1'!$F:$F,$N150)</f>
        <v>202681</v>
      </c>
      <c r="R140" s="181">
        <f t="shared" si="30"/>
        <v>5.7782939862191733E-2</v>
      </c>
      <c r="S140" s="172">
        <f>SUMIFS('8.1'!$G:$G,'8.1'!$C:$C,$E$3,'8.1'!$D:$D,$Q$133,'8.1'!$E:$E,$N$130,'8.1'!$F:$F,$N150)</f>
        <v>3304946</v>
      </c>
      <c r="U140" s="54"/>
      <c r="V140" s="54"/>
      <c r="AI140" s="32"/>
    </row>
    <row r="141" spans="1:35" ht="18" thickBot="1">
      <c r="B141" s="8"/>
      <c r="C141" s="31"/>
      <c r="D141" s="31"/>
      <c r="E141" s="31"/>
      <c r="F141" s="31"/>
      <c r="G141" s="31"/>
      <c r="H141" s="31"/>
      <c r="I141" s="31"/>
      <c r="J141" s="31"/>
      <c r="K141" s="31"/>
      <c r="L141" s="6"/>
      <c r="M141" s="6"/>
      <c r="N141" s="183" t="s">
        <v>112</v>
      </c>
      <c r="O141" s="101">
        <f>SUM(O135:O140)</f>
        <v>98683</v>
      </c>
      <c r="P141" s="103"/>
      <c r="Q141" s="101">
        <f>SUM(Q135:Q140)</f>
        <v>1334949</v>
      </c>
      <c r="R141" s="181">
        <f t="shared" si="30"/>
        <v>0.25655356034033949</v>
      </c>
      <c r="S141" s="101">
        <f>SUM(S135:S140)</f>
        <v>3868444</v>
      </c>
      <c r="T141" s="7" t="s">
        <v>3600</v>
      </c>
      <c r="AI141" s="32"/>
    </row>
    <row r="142" spans="1:35" ht="18" thickBot="1">
      <c r="B142" s="8"/>
      <c r="C142" s="31"/>
      <c r="D142" s="31"/>
      <c r="E142" s="31"/>
      <c r="F142" s="31"/>
      <c r="G142" s="31"/>
      <c r="H142" s="31"/>
      <c r="I142" s="31"/>
      <c r="J142" s="31"/>
      <c r="K142" s="31"/>
      <c r="L142" s="6"/>
      <c r="M142" s="6"/>
      <c r="O142" s="163"/>
      <c r="P142" s="163"/>
      <c r="Q142" s="163"/>
      <c r="R142" s="164"/>
      <c r="AI142" s="32"/>
    </row>
    <row r="143" spans="1:35" ht="18" thickBot="1">
      <c r="B143" s="8"/>
      <c r="C143" s="31"/>
      <c r="D143" s="31"/>
      <c r="E143" s="31"/>
      <c r="F143" s="31"/>
      <c r="G143" s="31"/>
      <c r="H143" s="31"/>
      <c r="I143" s="31"/>
      <c r="J143" s="31"/>
      <c r="K143" s="31"/>
      <c r="L143" s="6"/>
      <c r="M143" s="47"/>
      <c r="N143" s="50"/>
      <c r="O143" s="515" t="s">
        <v>3609</v>
      </c>
      <c r="P143" s="535"/>
      <c r="Q143" s="163"/>
      <c r="R143" s="166"/>
      <c r="S143" s="515" t="s">
        <v>3610</v>
      </c>
      <c r="T143" s="535"/>
      <c r="AI143" s="32"/>
    </row>
    <row r="144" spans="1:35" ht="18" thickBot="1">
      <c r="B144" s="8"/>
      <c r="C144" s="31"/>
      <c r="D144" s="31"/>
      <c r="E144" s="31"/>
      <c r="F144" s="31"/>
      <c r="G144" s="31"/>
      <c r="H144" s="31"/>
      <c r="I144" s="31"/>
      <c r="J144" s="31"/>
      <c r="K144" s="31"/>
      <c r="L144" s="6"/>
      <c r="M144" s="47"/>
      <c r="N144" s="178" t="s">
        <v>2</v>
      </c>
      <c r="O144" s="105" t="s">
        <v>63</v>
      </c>
      <c r="P144" s="105" t="s">
        <v>46</v>
      </c>
      <c r="Q144" s="184" t="s">
        <v>63</v>
      </c>
      <c r="R144" s="179" t="s">
        <v>46</v>
      </c>
      <c r="S144" s="105" t="s">
        <v>63</v>
      </c>
      <c r="T144" s="105" t="s">
        <v>46</v>
      </c>
      <c r="AI144" s="32"/>
    </row>
    <row r="145" spans="2:35">
      <c r="B145" s="8"/>
      <c r="C145" s="31"/>
      <c r="D145" s="31"/>
      <c r="E145" s="31"/>
      <c r="F145" s="31"/>
      <c r="G145" s="31"/>
      <c r="H145" s="31"/>
      <c r="I145" s="31"/>
      <c r="J145" s="31"/>
      <c r="K145" s="31"/>
      <c r="L145" s="6"/>
      <c r="M145" s="47"/>
      <c r="N145" s="180" t="s">
        <v>48</v>
      </c>
      <c r="O145" s="172">
        <f>SUMIFS('8'!$F:$F,'8'!$B:$B,$E$3,'8'!$C:$C,$N$129,'8'!$D:$D,O$144,'8'!$E:$E,$N145)</f>
        <v>4637</v>
      </c>
      <c r="P145" s="172">
        <f>SUMIFS('8'!$F:$F,'8'!$B:$B,$E$3,'8'!$C:$C,$N$129,'8'!$D:$D,P$144,'8'!$E:$E,$N145)</f>
        <v>4474</v>
      </c>
      <c r="Q145" s="177">
        <f>+O145/(O145+S145)</f>
        <v>0.89379336931380104</v>
      </c>
      <c r="R145" s="177">
        <f>+P145/(P145+T145)</f>
        <v>0.89785269917720245</v>
      </c>
      <c r="S145" s="172">
        <f>SUMIFS('8'!$F:$F,'8'!$B:$B,$E$3,'8'!$C:$C,$N$130,'8'!$D:$D,O$144,'8'!$E:$E,$N145)</f>
        <v>551</v>
      </c>
      <c r="T145" s="172">
        <f>SUMIFS('8'!$F:$F,'8'!$B:$B,$E$3,'8'!$C:$C,$N$130,'8'!$D:$D,P$144,'8'!$E:$E,$N145)</f>
        <v>509</v>
      </c>
      <c r="AI145" s="32"/>
    </row>
    <row r="146" spans="2:35" ht="47.4" customHeight="1">
      <c r="B146" s="8"/>
      <c r="C146" s="31"/>
      <c r="D146" s="31"/>
      <c r="E146" s="31"/>
      <c r="F146" s="31"/>
      <c r="G146" s="31"/>
      <c r="H146" s="31"/>
      <c r="I146" s="31"/>
      <c r="J146" s="306"/>
      <c r="K146" s="31"/>
      <c r="L146" s="6"/>
      <c r="M146" s="47"/>
      <c r="N146" s="182" t="s">
        <v>49</v>
      </c>
      <c r="O146" s="86">
        <f>SUMIFS('8'!$F:$F,'8'!$B:$B,$E$3,'8'!$C:$C,$N$129,'8'!$D:$D,O$144,'8'!$E:$E,$N146)</f>
        <v>14303</v>
      </c>
      <c r="P146" s="86">
        <f>SUMIFS('8'!$F:$F,'8'!$B:$B,$E$3,'8'!$C:$C,$N$129,'8'!$D:$D,P$144,'8'!$E:$E,$N146)</f>
        <v>14114</v>
      </c>
      <c r="Q146" s="177">
        <f t="shared" ref="Q146:Q150" si="32">+O146/(O146+S146)</f>
        <v>0.93796314512427048</v>
      </c>
      <c r="R146" s="177">
        <f t="shared" ref="R146:R150" si="33">+P146/(P146+T146)</f>
        <v>0.94845776493515221</v>
      </c>
      <c r="S146" s="172">
        <f>SUMIFS('8'!$F:$F,'8'!$B:$B,$E$3,'8'!$C:$C,$N$130,'8'!$D:$D,O$144,'8'!$E:$E,$N146)</f>
        <v>946</v>
      </c>
      <c r="T146" s="172">
        <f>SUMIFS('8'!$F:$F,'8'!$B:$B,$E$3,'8'!$C:$C,$N$130,'8'!$D:$D,P$144,'8'!$E:$E,$N146)</f>
        <v>767</v>
      </c>
      <c r="AI146" s="32"/>
    </row>
    <row r="147" spans="2:35">
      <c r="B147" s="8"/>
      <c r="C147" s="31"/>
      <c r="D147" s="31"/>
      <c r="E147" s="31"/>
      <c r="F147" s="31"/>
      <c r="G147" s="31"/>
      <c r="H147" s="31"/>
      <c r="I147" s="31"/>
      <c r="J147" s="31"/>
      <c r="K147" s="31"/>
      <c r="L147" s="6"/>
      <c r="M147" s="47"/>
      <c r="N147" s="182" t="s">
        <v>50</v>
      </c>
      <c r="O147" s="86">
        <f>SUMIFS('8'!$F:$F,'8'!$B:$B,$E$3,'8'!$C:$C,$N$129,'8'!$D:$D,O$144,'8'!$E:$E,$N147)</f>
        <v>11980</v>
      </c>
      <c r="P147" s="86">
        <f>SUMIFS('8'!$F:$F,'8'!$B:$B,$E$3,'8'!$C:$C,$N$129,'8'!$D:$D,P$144,'8'!$E:$E,$N147)</f>
        <v>11652</v>
      </c>
      <c r="Q147" s="177">
        <f t="shared" si="32"/>
        <v>0.88721024957416872</v>
      </c>
      <c r="R147" s="177">
        <f t="shared" si="33"/>
        <v>0.90804239401496256</v>
      </c>
      <c r="S147" s="172">
        <f>SUMIFS('8'!$F:$F,'8'!$B:$B,$E$3,'8'!$C:$C,$N$130,'8'!$D:$D,O$144,'8'!$E:$E,$N147)</f>
        <v>1523</v>
      </c>
      <c r="T147" s="172">
        <f>SUMIFS('8'!$F:$F,'8'!$B:$B,$E$3,'8'!$C:$C,$N$130,'8'!$D:$D,P$144,'8'!$E:$E,$N147)</f>
        <v>1180</v>
      </c>
      <c r="AI147" s="32"/>
    </row>
    <row r="148" spans="2:35">
      <c r="B148" s="8"/>
      <c r="C148" s="31"/>
      <c r="D148" s="31"/>
      <c r="E148" s="31"/>
      <c r="F148" s="31"/>
      <c r="G148" s="31"/>
      <c r="H148" s="31"/>
      <c r="I148" s="31"/>
      <c r="J148" s="31"/>
      <c r="K148" s="31"/>
      <c r="L148" s="6"/>
      <c r="M148" s="47"/>
      <c r="N148" s="182" t="s">
        <v>51</v>
      </c>
      <c r="O148" s="86">
        <f>SUMIFS('8'!$F:$F,'8'!$B:$B,$E$3,'8'!$C:$C,$N$129,'8'!$D:$D,O$144,'8'!$E:$E,$N148)</f>
        <v>4664</v>
      </c>
      <c r="P148" s="86">
        <f>SUMIFS('8'!$F:$F,'8'!$B:$B,$E$3,'8'!$C:$C,$N$129,'8'!$D:$D,P$144,'8'!$E:$E,$N148)</f>
        <v>4846</v>
      </c>
      <c r="Q148" s="177">
        <f t="shared" si="32"/>
        <v>0.69695158398087265</v>
      </c>
      <c r="R148" s="177">
        <f t="shared" si="33"/>
        <v>0.73502199302290305</v>
      </c>
      <c r="S148" s="172">
        <f>SUMIFS('8'!$F:$F,'8'!$B:$B,$E$3,'8'!$C:$C,$N$130,'8'!$D:$D,O$144,'8'!$E:$E,$N148)</f>
        <v>2028</v>
      </c>
      <c r="T148" s="172">
        <f>SUMIFS('8'!$F:$F,'8'!$B:$B,$E$3,'8'!$C:$C,$N$130,'8'!$D:$D,P$144,'8'!$E:$E,$N148)</f>
        <v>1747</v>
      </c>
      <c r="AI148" s="32"/>
    </row>
    <row r="149" spans="2:35">
      <c r="B149" s="8"/>
      <c r="C149" s="31"/>
      <c r="D149" s="31"/>
      <c r="E149" s="31"/>
      <c r="F149" s="31"/>
      <c r="G149" s="31"/>
      <c r="H149" s="31"/>
      <c r="I149" s="31"/>
      <c r="J149" s="31"/>
      <c r="K149" s="31"/>
      <c r="L149" s="6"/>
      <c r="M149" s="47"/>
      <c r="N149" s="182" t="s">
        <v>52</v>
      </c>
      <c r="O149" s="86">
        <f>SUMIFS('8'!$F:$F,'8'!$B:$B,$E$3,'8'!$C:$C,$N$129,'8'!$D:$D,O$144,'8'!$E:$E,$N149)</f>
        <v>6011</v>
      </c>
      <c r="P149" s="86">
        <f>SUMIFS('8'!$F:$F,'8'!$B:$B,$E$3,'8'!$C:$C,$N$129,'8'!$D:$D,P$144,'8'!$E:$E,$N149)</f>
        <v>7761</v>
      </c>
      <c r="Q149" s="177">
        <f t="shared" si="32"/>
        <v>0.29607920401930843</v>
      </c>
      <c r="R149" s="177">
        <f t="shared" si="33"/>
        <v>0.37371791785043579</v>
      </c>
      <c r="S149" s="172">
        <f>SUMIFS('8'!$F:$F,'8'!$B:$B,$E$3,'8'!$C:$C,$N$130,'8'!$D:$D,O$144,'8'!$E:$E,$N149)</f>
        <v>14291</v>
      </c>
      <c r="T149" s="172">
        <f>SUMIFS('8'!$F:$F,'8'!$B:$B,$E$3,'8'!$C:$C,$N$130,'8'!$D:$D,P$144,'8'!$E:$E,$N149)</f>
        <v>13006</v>
      </c>
      <c r="AI149" s="32"/>
    </row>
    <row r="150" spans="2:35" ht="27.65" customHeight="1">
      <c r="B150" s="8"/>
      <c r="C150" s="31"/>
      <c r="D150" s="31"/>
      <c r="E150" s="31"/>
      <c r="F150" s="31"/>
      <c r="G150" s="31"/>
      <c r="H150" s="31"/>
      <c r="I150" s="31"/>
      <c r="J150" s="31"/>
      <c r="K150" s="31"/>
      <c r="L150" s="6"/>
      <c r="M150" s="47"/>
      <c r="N150" s="182" t="s">
        <v>1272</v>
      </c>
      <c r="O150" s="86">
        <f>SUMIFS('8'!$F:$F,'8'!$B:$B,$E$3,'8'!$C:$C,$N$129,'8'!$D:$D,O$144,'8'!$E:$E,$N150)</f>
        <v>6235</v>
      </c>
      <c r="P150" s="86">
        <f>SUMIFS('8'!$F:$F,'8'!$B:$B,$E$3,'8'!$C:$C,$N$129,'8'!$D:$D,P$144,'8'!$E:$E,$N150)</f>
        <v>8006</v>
      </c>
      <c r="Q150" s="177">
        <f t="shared" si="32"/>
        <v>8.0602417426152151E-2</v>
      </c>
      <c r="R150" s="177">
        <f t="shared" si="33"/>
        <v>8.9865190988786495E-2</v>
      </c>
      <c r="S150" s="172">
        <f>SUMIFS('8'!$F:$F,'8'!$B:$B,$E$3,'8'!$C:$C,$N$130,'8'!$D:$D,O$144,'8'!$E:$E,$N150)</f>
        <v>71120</v>
      </c>
      <c r="T150" s="172">
        <f>SUMIFS('8'!$F:$F,'8'!$B:$B,$E$3,'8'!$C:$C,$N$130,'8'!$D:$D,P$144,'8'!$E:$E,$N150)</f>
        <v>81083</v>
      </c>
      <c r="AI150" s="32"/>
    </row>
    <row r="151" spans="2:35" ht="35.4" customHeight="1" thickBot="1">
      <c r="B151" s="8"/>
      <c r="C151" s="31"/>
      <c r="D151" s="31"/>
      <c r="E151" s="31"/>
      <c r="F151" s="31"/>
      <c r="G151" s="31"/>
      <c r="H151" s="31"/>
      <c r="I151" s="31"/>
      <c r="J151" s="31"/>
      <c r="K151" s="31"/>
      <c r="L151" s="6"/>
      <c r="M151" s="47"/>
      <c r="N151" s="183" t="s">
        <v>112</v>
      </c>
      <c r="O151" s="101">
        <f>SUM(O145:O150)</f>
        <v>47830</v>
      </c>
      <c r="P151" s="101">
        <f>SUM(P145:P150)</f>
        <v>50853</v>
      </c>
      <c r="Q151" s="102">
        <f t="shared" ref="Q151" si="34">+O151/$O$151</f>
        <v>1</v>
      </c>
      <c r="R151" s="103">
        <f t="shared" ref="R151" si="35">+P151/$P$151</f>
        <v>1</v>
      </c>
      <c r="S151" s="101">
        <f>SUM(S145:S150)</f>
        <v>90459</v>
      </c>
      <c r="T151" s="101">
        <f>SUM(T145:T150)</f>
        <v>98292</v>
      </c>
      <c r="AI151" s="32"/>
    </row>
    <row r="152" spans="2:35">
      <c r="B152" s="8"/>
      <c r="C152" s="31"/>
      <c r="D152" s="31"/>
      <c r="E152" s="31"/>
      <c r="F152" s="31"/>
      <c r="G152" s="31"/>
      <c r="H152" s="31"/>
      <c r="I152" s="31"/>
      <c r="J152" s="31"/>
      <c r="K152" s="31"/>
      <c r="L152" s="6"/>
      <c r="M152" s="47"/>
      <c r="R152" s="32"/>
      <c r="AI152" s="32"/>
    </row>
    <row r="153" spans="2:35" ht="36.65" customHeight="1">
      <c r="B153" s="8"/>
      <c r="C153" s="31"/>
      <c r="D153" s="31"/>
      <c r="E153" s="31"/>
      <c r="F153" s="31"/>
      <c r="G153" s="31"/>
      <c r="H153" s="31"/>
      <c r="I153" s="31"/>
      <c r="J153" s="31"/>
      <c r="K153" s="31"/>
      <c r="L153" s="6"/>
      <c r="M153" s="6"/>
      <c r="N153" s="7" t="str" cm="1">
        <f t="array" ref="N153">{"Población Negra, Afrodescendiente, Raizal y Palenquera"}</f>
        <v>Población Negra, Afrodescendiente, Raizal y Palenquera</v>
      </c>
      <c r="R153" s="32"/>
      <c r="AI153" s="32"/>
    </row>
    <row r="154" spans="2:35">
      <c r="B154" s="8"/>
      <c r="C154" s="31"/>
      <c r="D154" s="31"/>
      <c r="E154" s="31"/>
      <c r="F154" s="31"/>
      <c r="G154" s="31"/>
      <c r="H154" s="31"/>
      <c r="I154" s="31"/>
      <c r="J154" s="31"/>
      <c r="K154" s="31"/>
      <c r="L154" s="6"/>
      <c r="M154" s="6"/>
      <c r="R154" s="32"/>
      <c r="AI154" s="32"/>
    </row>
    <row r="155" spans="2:35">
      <c r="B155" s="8"/>
      <c r="C155" s="31"/>
      <c r="D155" s="31"/>
      <c r="E155" s="31"/>
      <c r="F155" s="31"/>
      <c r="G155" s="31"/>
      <c r="H155" s="31"/>
      <c r="I155" s="31"/>
      <c r="J155" s="31"/>
      <c r="K155" s="31"/>
      <c r="L155" s="6"/>
      <c r="M155" s="6"/>
      <c r="R155" s="32"/>
      <c r="S155" s="7" t="str">
        <f>+IFERROR("El "&amp;TEXT(P135,"0,0%")&amp;" de la población Negra, Afrodescendiente, Raizal y Palenquera entre 5 y 6 años asiste a una institución educativa. Para la población sin ningún grupo étnico de 5 y 6 años la asistencia es de "&amp;TEXT(R135,"0,0%")&amp;" .","")</f>
        <v>El 89,6% de la población Negra, Afrodescendiente, Raizal y Palenquera entre 5 y 6 años asiste a una institución educativa. Para la población sin ningún grupo étnico de 5 y 6 años la asistencia es de 89,5% .</v>
      </c>
      <c r="AI155" s="32"/>
    </row>
    <row r="156" spans="2:35">
      <c r="B156" s="8"/>
      <c r="C156" s="31"/>
      <c r="D156" s="31"/>
      <c r="E156" s="31"/>
      <c r="F156" s="31"/>
      <c r="G156" s="31"/>
      <c r="H156" s="31"/>
      <c r="I156" s="31"/>
      <c r="J156" s="31"/>
      <c r="K156" s="31"/>
      <c r="L156" s="6"/>
      <c r="M156" s="6"/>
      <c r="R156" s="32"/>
      <c r="S156" s="7" t="str">
        <f>+IFERROR("El "&amp;TEXT(Q145,"0,0%")&amp;" de los hombres y el "&amp;TEXT(R145,"0,0%")&amp;" de las mujeres entre 5 y 6 años asiste a una institución educativa. Para el rango de edad entre 7 y 11 años la asistencia en hombres es de "&amp;TEXT(Q146,"0,0%")&amp;" y en mujeres de "&amp;TEXT(R146,"0,0%")&amp;".","")</f>
        <v>El 89,4% de los hombres y el 89,8% de las mujeres entre 5 y 6 años asiste a una institución educativa. Para el rango de edad entre 7 y 11 años la asistencia en hombres es de 93,8% y en mujeres de 94,8%.</v>
      </c>
      <c r="AI156" s="32"/>
    </row>
    <row r="157" spans="2:35">
      <c r="B157" s="8"/>
      <c r="C157" s="31"/>
      <c r="D157" s="31"/>
      <c r="E157" s="31"/>
      <c r="F157" s="31"/>
      <c r="G157" s="31"/>
      <c r="H157" s="31"/>
      <c r="I157" s="31"/>
      <c r="J157" s="31"/>
      <c r="K157" s="31"/>
      <c r="L157" s="6"/>
      <c r="M157" s="6"/>
      <c r="R157" s="32"/>
      <c r="AI157" s="32"/>
    </row>
    <row r="158" spans="2:35">
      <c r="B158" s="8"/>
      <c r="C158" s="31"/>
      <c r="D158" s="31"/>
      <c r="E158" s="31"/>
      <c r="F158" s="31"/>
      <c r="G158" s="31"/>
      <c r="H158" s="31"/>
      <c r="I158" s="31"/>
      <c r="J158" s="31"/>
      <c r="K158" s="31"/>
      <c r="L158" s="6"/>
      <c r="M158" s="6"/>
      <c r="R158" s="32"/>
      <c r="AI158" s="32"/>
    </row>
    <row r="159" spans="2:35">
      <c r="B159" s="8"/>
      <c r="C159" s="31"/>
      <c r="D159" s="31"/>
      <c r="E159" s="31"/>
      <c r="F159" s="31"/>
      <c r="G159" s="31"/>
      <c r="H159" s="31"/>
      <c r="I159" s="31"/>
      <c r="J159" s="31"/>
      <c r="K159" s="31"/>
      <c r="L159" s="6"/>
      <c r="M159" s="6"/>
      <c r="R159" s="32"/>
      <c r="AI159" s="32"/>
    </row>
    <row r="160" spans="2:35">
      <c r="B160" s="8"/>
      <c r="C160" s="31"/>
      <c r="D160" s="31"/>
      <c r="E160" s="31"/>
      <c r="F160" s="31"/>
      <c r="G160" s="31"/>
      <c r="H160" s="31"/>
      <c r="I160" s="31"/>
      <c r="J160" s="31"/>
      <c r="K160" s="31"/>
      <c r="L160" s="6"/>
      <c r="M160" s="6"/>
      <c r="R160" s="32"/>
      <c r="AI160" s="32"/>
    </row>
    <row r="161" spans="1:35" ht="30" customHeight="1">
      <c r="B161" s="8"/>
      <c r="C161" s="31"/>
      <c r="D161" s="31"/>
      <c r="E161" s="31"/>
      <c r="F161" s="31"/>
      <c r="G161" s="31"/>
      <c r="H161" s="31"/>
      <c r="I161" s="31"/>
      <c r="J161" s="31"/>
      <c r="K161" s="31"/>
      <c r="L161" s="6"/>
      <c r="M161" s="6"/>
      <c r="N161" s="68"/>
      <c r="R161" s="32"/>
      <c r="AI161" s="32"/>
    </row>
    <row r="162" spans="1:35">
      <c r="B162" s="8"/>
      <c r="C162" s="31"/>
      <c r="D162" s="31"/>
      <c r="E162" s="31"/>
      <c r="F162" s="31"/>
      <c r="G162" s="31"/>
      <c r="H162" s="31"/>
      <c r="I162" s="31"/>
      <c r="J162" s="31"/>
      <c r="K162" s="31"/>
      <c r="L162" s="6"/>
      <c r="M162" s="6"/>
      <c r="P162" s="7" t="str">
        <f>"Población Negra, Afrodescendiente, Raizal y Palenquera"</f>
        <v>Población Negra, Afrodescendiente, Raizal y Palenquera</v>
      </c>
      <c r="R162" s="32"/>
      <c r="AI162" s="32"/>
    </row>
    <row r="163" spans="1:35" ht="48.9" customHeight="1" thickBot="1">
      <c r="B163" s="8"/>
      <c r="C163" s="31"/>
      <c r="D163" s="31"/>
      <c r="E163" s="31"/>
      <c r="F163" s="31"/>
      <c r="G163" s="31"/>
      <c r="H163" s="31"/>
      <c r="I163" s="31"/>
      <c r="J163" s="31"/>
      <c r="K163" s="31"/>
      <c r="L163" s="6"/>
      <c r="M163" s="6"/>
      <c r="P163" s="7" t="str">
        <f>"Población sin ningún grupo étnico"</f>
        <v>Población sin ningún grupo étnico</v>
      </c>
      <c r="R163" s="32"/>
      <c r="AI163" s="32"/>
    </row>
    <row r="164" spans="1:35" ht="18" thickBot="1">
      <c r="B164" s="8"/>
      <c r="C164" s="31"/>
      <c r="D164" s="31"/>
      <c r="E164" s="31"/>
      <c r="F164" s="31"/>
      <c r="G164" s="31"/>
      <c r="H164" s="31"/>
      <c r="I164" s="31"/>
      <c r="J164" s="31"/>
      <c r="K164" s="31"/>
      <c r="L164" s="6"/>
      <c r="M164" s="6"/>
      <c r="O164" s="178" t="s">
        <v>3</v>
      </c>
      <c r="P164" s="191" t="s">
        <v>70</v>
      </c>
      <c r="Q164" s="468" t="s">
        <v>15</v>
      </c>
      <c r="R164" s="32"/>
      <c r="U164" s="56"/>
      <c r="AI164" s="32"/>
    </row>
    <row r="165" spans="1:35">
      <c r="B165" s="8"/>
      <c r="C165" s="31"/>
      <c r="D165" s="31"/>
      <c r="E165" s="31"/>
      <c r="F165" s="31"/>
      <c r="G165" s="31"/>
      <c r="H165" s="31"/>
      <c r="I165" s="31"/>
      <c r="J165" s="31"/>
      <c r="K165" s="31"/>
      <c r="L165" s="6"/>
      <c r="M165" s="6"/>
      <c r="N165" s="186" t="s">
        <v>1280</v>
      </c>
      <c r="O165" s="189" t="s">
        <v>66</v>
      </c>
      <c r="P165" s="172">
        <f>SUMIFS('9'!$E:$E,'9'!$B:$B,$E$3,'9'!$C:$C,$N165)</f>
        <v>212532</v>
      </c>
      <c r="Q165" s="190">
        <f>P165/($P$165+$P$166)</f>
        <v>0.93207613367248487</v>
      </c>
      <c r="R165" s="32"/>
      <c r="U165" s="57"/>
      <c r="AI165" s="32"/>
    </row>
    <row r="166" spans="1:35" ht="39.65" customHeight="1" thickBot="1">
      <c r="B166" s="8"/>
      <c r="C166" s="31"/>
      <c r="D166" s="31"/>
      <c r="E166" s="31"/>
      <c r="F166" s="31"/>
      <c r="G166" s="31"/>
      <c r="H166" s="31"/>
      <c r="I166" s="31"/>
      <c r="J166" s="31"/>
      <c r="K166" s="31"/>
      <c r="L166" s="6"/>
      <c r="M166" s="6"/>
      <c r="N166" s="186" t="s">
        <v>1281</v>
      </c>
      <c r="O166" s="187" t="s">
        <v>68</v>
      </c>
      <c r="P166" s="101">
        <f>SUMIFS('9'!$E:$E,'9'!$B:$B,$E$3,'9'!$C:$C,$N166)</f>
        <v>15488</v>
      </c>
      <c r="Q166" s="188">
        <f>P166/($P$165+$P$166)</f>
        <v>6.7923866327515126E-2</v>
      </c>
      <c r="R166" s="32"/>
      <c r="U166" s="57"/>
      <c r="AI166" s="32"/>
    </row>
    <row r="167" spans="1:35" ht="18" thickBot="1">
      <c r="B167" s="8"/>
      <c r="C167" s="31"/>
      <c r="D167" s="31"/>
      <c r="E167" s="31"/>
      <c r="F167" s="31"/>
      <c r="G167" s="31"/>
      <c r="H167" s="31"/>
      <c r="I167" s="31"/>
      <c r="J167" s="31"/>
      <c r="K167" s="31"/>
      <c r="L167" s="6"/>
      <c r="M167" s="6"/>
      <c r="P167" s="517" t="s">
        <v>3608</v>
      </c>
      <c r="Q167" s="517"/>
      <c r="T167" s="32"/>
      <c r="AI167" s="32"/>
    </row>
    <row r="168" spans="1:35" ht="35.4" customHeight="1" thickBot="1">
      <c r="A168" s="8"/>
      <c r="B168" s="8"/>
      <c r="C168" s="31"/>
      <c r="D168" s="31"/>
      <c r="E168" s="31"/>
      <c r="F168" s="31"/>
      <c r="G168" s="31"/>
      <c r="H168" s="31"/>
      <c r="I168" s="31"/>
      <c r="J168" s="31"/>
      <c r="K168" s="31"/>
      <c r="L168" s="6"/>
      <c r="M168" s="6"/>
      <c r="O168" s="178" t="s">
        <v>3</v>
      </c>
      <c r="P168" s="191" t="s">
        <v>3616</v>
      </c>
      <c r="Q168" s="468" t="s">
        <v>3645</v>
      </c>
      <c r="R168" s="191" t="s">
        <v>3617</v>
      </c>
      <c r="S168" s="191" t="s">
        <v>3618</v>
      </c>
      <c r="T168" s="468" t="s">
        <v>3646</v>
      </c>
      <c r="U168" s="191" t="s">
        <v>3619</v>
      </c>
      <c r="AI168" s="32"/>
    </row>
    <row r="169" spans="1:35" ht="90.9" customHeight="1">
      <c r="B169" s="8"/>
      <c r="C169" s="31"/>
      <c r="D169" s="31"/>
      <c r="E169" s="31"/>
      <c r="F169" s="31"/>
      <c r="G169" s="31"/>
      <c r="H169" s="31"/>
      <c r="I169" s="31"/>
      <c r="J169" s="31"/>
      <c r="K169" s="31"/>
      <c r="L169" s="6"/>
      <c r="M169" s="6"/>
      <c r="N169" s="186" t="s">
        <v>1280</v>
      </c>
      <c r="O169" s="180" t="s">
        <v>63</v>
      </c>
      <c r="P169" s="172">
        <f>SUMIFS('9'!$E:$E,'9'!$B:$B,$E$3,'9'!$C:$C,$N$165,'9'!D:D,$O169)</f>
        <v>100934</v>
      </c>
      <c r="Q169" s="190">
        <f>P169/(P169+R169)</f>
        <v>0.93263971023063275</v>
      </c>
      <c r="R169" s="7">
        <f>SUMIFS('9'!$E:$E,'9'!$B:$B,$E$3,'9'!$C:$C,$N$166,'9'!D:D,$O169)</f>
        <v>7290</v>
      </c>
      <c r="S169" s="172">
        <f>SUMIFS('9.1'!$G:$G,'9.1'!$C:$C,$E$3,'9.1'!$D:$D,$Q$133,'9.1'!$E:$E,$N$169,'9.1'!$F:$F,$O169)</f>
        <v>2023012</v>
      </c>
      <c r="T169" s="190">
        <f>S169/(S169+U169)</f>
        <v>0.95216247381921726</v>
      </c>
      <c r="U169" s="7">
        <f>SUMIFS('9.1'!$G:$G,'9.1'!$C:$C,$E$3,'9.1'!$D:$D,$Q$133,'9.1'!$E:$E,$N$170,'9.1'!$F:$F,$O169)</f>
        <v>101638</v>
      </c>
      <c r="AI169" s="32"/>
    </row>
    <row r="170" spans="1:35" ht="25.5" thickBot="1">
      <c r="B170" s="8"/>
      <c r="C170" s="495" t="str">
        <f>"Población Negra, Afrodescendiente, Raizal y Palenquera de "&amp;E3&amp;" de 15 años y más por alfabetismo"</f>
        <v>Población Negra, Afrodescendiente, Raizal y Palenquera de Antioquia de 15 años y más por alfabetismo</v>
      </c>
      <c r="D170" s="496"/>
      <c r="E170" s="496"/>
      <c r="F170" s="496"/>
      <c r="G170" s="496"/>
      <c r="H170" s="496"/>
      <c r="I170" s="496"/>
      <c r="J170" s="496"/>
      <c r="K170" s="496"/>
      <c r="L170" s="6"/>
      <c r="M170" s="6"/>
      <c r="N170" s="186" t="s">
        <v>1281</v>
      </c>
      <c r="O170" s="100" t="s">
        <v>46</v>
      </c>
      <c r="P170" s="101">
        <f>SUMIFS('9'!$E:$E,'9'!$B:$B,$E$3,'9'!$C:$C,$N$165,'9'!D:D,$O170)</f>
        <v>111598</v>
      </c>
      <c r="Q170" s="190">
        <f>P170/(P170+R170)</f>
        <v>0.93156699722862202</v>
      </c>
      <c r="R170" s="7">
        <f>SUMIFS('9'!$E:$E,'9'!$B:$B,$E$3,'9'!$C:$C,$N$166,'9'!D:D,$O170)</f>
        <v>8198</v>
      </c>
      <c r="S170" s="172">
        <f>SUMIFS('9.1'!$G:$G,'9.1'!$C:$C,$E$3,'9.1'!$D:$D,$Q$133,'9.1'!$E:$E,$N$169,'9.1'!$F:$F,$O170)</f>
        <v>2269313</v>
      </c>
      <c r="T170" s="190">
        <f>S170/(S170+U170)</f>
        <v>0.96292588954399927</v>
      </c>
      <c r="U170" s="7">
        <f>SUMIFS('9.1'!$G:$G,'9.1'!$C:$C,$E$3,'9.1'!$D:$D,$Q$133,'9.1'!$E:$E,$N$170,'9.1'!$F:$F,$O170)</f>
        <v>87372</v>
      </c>
      <c r="AI170" s="32"/>
    </row>
    <row r="171" spans="1:35" ht="18" thickBot="1">
      <c r="B171" s="8"/>
      <c r="L171" s="6"/>
      <c r="M171" s="6"/>
      <c r="R171" s="32"/>
      <c r="AI171" s="32"/>
    </row>
    <row r="172" spans="1:35" ht="18" thickBot="1">
      <c r="B172" s="8"/>
      <c r="L172" s="6"/>
      <c r="M172" s="6"/>
      <c r="O172" s="178" t="s">
        <v>65</v>
      </c>
      <c r="P172" s="105" t="s">
        <v>63</v>
      </c>
      <c r="Q172" s="194" t="s">
        <v>46</v>
      </c>
      <c r="R172" s="32"/>
      <c r="AI172" s="32"/>
    </row>
    <row r="173" spans="1:35">
      <c r="B173" s="8"/>
      <c r="L173" s="6"/>
      <c r="M173" s="6"/>
      <c r="N173" s="186" t="s">
        <v>1280</v>
      </c>
      <c r="O173" s="138" t="s">
        <v>67</v>
      </c>
      <c r="P173" s="172">
        <f>SUMIFS('9'!$E:$E,'9'!$B:$B,$E$3,'9'!$C:$C,$N173,'9'!$D:$D,P$172)</f>
        <v>100934</v>
      </c>
      <c r="Q173" s="173">
        <f>SUMIFS('9'!$E:$E,'9'!$B:$B,$E$3,'9'!$C:$C,$N173,'9'!$D:$D,Q$172)</f>
        <v>111598</v>
      </c>
      <c r="R173" s="32"/>
      <c r="AI173" s="32"/>
    </row>
    <row r="174" spans="1:35">
      <c r="B174" s="8"/>
      <c r="L174" s="6"/>
      <c r="M174" s="6"/>
      <c r="N174" s="186" t="s">
        <v>1281</v>
      </c>
      <c r="O174" s="167" t="s">
        <v>69</v>
      </c>
      <c r="P174" s="86">
        <f>SUMIFS('9'!$E:$E,'9'!$B:$B,$E$3,'9'!$C:$C,$N174,'9'!$D:$D,P$172)</f>
        <v>7290</v>
      </c>
      <c r="Q174" s="168">
        <f>SUMIFS('9'!$E:$E,'9'!$B:$B,$E$3,'9'!$C:$C,$N174,'9'!$D:$D,Q$172)</f>
        <v>8198</v>
      </c>
      <c r="R174" s="32"/>
      <c r="AI174" s="32"/>
    </row>
    <row r="175" spans="1:35">
      <c r="B175" s="8"/>
      <c r="L175" s="6"/>
      <c r="M175" s="6"/>
      <c r="N175" s="68"/>
      <c r="O175" s="169" t="s">
        <v>45</v>
      </c>
      <c r="P175" s="86">
        <f>SUMIFS('9'!$E:$E,'9'!$B:$B,$E$3,'9'!$C:$C,$O175,'9'!$D:$D,P$172)</f>
        <v>216</v>
      </c>
      <c r="Q175" s="168">
        <f>SUMIFS('9'!$E:$E,'9'!$B:$B,$E$3,'9'!$C:$C,$O175,'9'!$D:$D,Q$172)</f>
        <v>168</v>
      </c>
      <c r="R175" s="32"/>
      <c r="AI175" s="32"/>
    </row>
    <row r="176" spans="1:35">
      <c r="B176" s="8"/>
      <c r="L176" s="6"/>
      <c r="M176" s="6"/>
      <c r="O176" s="99" t="s">
        <v>71</v>
      </c>
      <c r="P176" s="165">
        <f>P173/SUM(P173:P174)</f>
        <v>0.93263971023063275</v>
      </c>
      <c r="Q176" s="193">
        <f>Q173/SUM(Q173:Q174)</f>
        <v>0.93156699722862202</v>
      </c>
      <c r="R176" s="32"/>
      <c r="AI176" s="32"/>
    </row>
    <row r="177" spans="2:38" ht="18" thickBot="1">
      <c r="B177" s="8"/>
      <c r="L177" s="6"/>
      <c r="M177" s="6"/>
      <c r="O177" s="140" t="s">
        <v>72</v>
      </c>
      <c r="P177" s="102">
        <f>P174/(SUM(P173:P174))</f>
        <v>6.736028976936724E-2</v>
      </c>
      <c r="Q177" s="103">
        <f>Q174/(SUM(Q173:Q174))</f>
        <v>6.843300277137801E-2</v>
      </c>
      <c r="R177" s="32"/>
      <c r="AI177" s="32"/>
    </row>
    <row r="178" spans="2:38" ht="30" customHeight="1" thickBot="1">
      <c r="B178" s="8"/>
      <c r="F178" s="33"/>
      <c r="L178" s="6"/>
      <c r="M178" s="6"/>
      <c r="P178" s="163"/>
      <c r="Q178" s="163"/>
      <c r="R178" s="32"/>
      <c r="AI178" s="32"/>
      <c r="AK178" s="472" t="s">
        <v>4181</v>
      </c>
      <c r="AL178" s="473"/>
    </row>
    <row r="179" spans="2:38" ht="45.65" customHeight="1" thickBot="1">
      <c r="B179" s="8"/>
      <c r="L179" s="6"/>
      <c r="M179" s="6"/>
      <c r="O179" s="178" t="s">
        <v>1352</v>
      </c>
      <c r="P179" s="105" t="s">
        <v>64</v>
      </c>
      <c r="Q179" s="468" t="s">
        <v>15</v>
      </c>
      <c r="R179" s="32"/>
      <c r="S179" s="34"/>
      <c r="AI179" s="32"/>
      <c r="AK179" s="230" t="s">
        <v>4180</v>
      </c>
      <c r="AL179" s="382">
        <f>P180</f>
        <v>18956</v>
      </c>
    </row>
    <row r="180" spans="2:38">
      <c r="B180" s="8"/>
      <c r="L180" s="6"/>
      <c r="M180" s="6"/>
      <c r="N180" s="186" t="s">
        <v>1280</v>
      </c>
      <c r="O180" s="180" t="s">
        <v>74</v>
      </c>
      <c r="P180" s="396">
        <f>SUMIFS('10'!$E:$E,'10'!$B:$B,$E$3,'10'!$D:$D,$N180)</f>
        <v>18956</v>
      </c>
      <c r="Q180" s="190">
        <f>P180/($P$180+$P$181)</f>
        <v>6.5681467750038983E-2</v>
      </c>
      <c r="R180" s="32"/>
      <c r="S180" s="7" t="str">
        <f>IFERROR("El "&amp;TEXT(Q165,"0,0%")&amp;" de la población sabe leer y escribir, y el "&amp;TEXT(Q166,"0,0%")&amp;" no sabe leer ni escribir.","")</f>
        <v>El 93,2% de la población sabe leer y escribir, y el 6,8% no sabe leer ni escribir.</v>
      </c>
      <c r="AI180" s="32"/>
      <c r="AK180" s="230" t="s">
        <v>1281</v>
      </c>
      <c r="AL180" s="382">
        <f>P181</f>
        <v>269649</v>
      </c>
    </row>
    <row r="181" spans="2:38" ht="18" thickBot="1">
      <c r="B181" s="8"/>
      <c r="L181" s="6"/>
      <c r="M181" s="6"/>
      <c r="N181" s="186" t="s">
        <v>1281</v>
      </c>
      <c r="O181" s="100" t="s">
        <v>76</v>
      </c>
      <c r="P181" s="101">
        <f>SUMIFS('10'!$E:$E,'10'!$B:$B,$E$3,'10'!$D:$D,$N181)</f>
        <v>269649</v>
      </c>
      <c r="Q181" s="188">
        <f>P181/($P$180+$P$181)</f>
        <v>0.93431853224996098</v>
      </c>
      <c r="R181" s="32"/>
      <c r="S181" s="7" t="str">
        <f>IFERROR("El "&amp;TEXT(Q169,"0,0%")&amp;" de los hombres de la población Negra, Afrodescendiente, Raizal y Palenquera saben leer y escribir, y el "&amp;TEXT(T169,"0,0%")&amp;" de los hombres de la población sin ningún grupo étnico saben leer y escribir.","")</f>
        <v>El 93,3% de los hombres de la población Negra, Afrodescendiente, Raizal y Palenquera saben leer y escribir, y el 95,2% de los hombres de la población sin ningún grupo étnico saben leer y escribir.</v>
      </c>
      <c r="U181" s="56"/>
      <c r="AI181" s="32"/>
      <c r="AK181" s="230" t="s">
        <v>45</v>
      </c>
      <c r="AL181" s="382">
        <f>SUM(P190:Q190)</f>
        <v>652</v>
      </c>
    </row>
    <row r="182" spans="2:38" ht="20.149999999999999" customHeight="1" thickBot="1">
      <c r="B182" s="8"/>
      <c r="L182" s="6"/>
      <c r="M182" s="6"/>
      <c r="P182" s="163"/>
      <c r="Q182" s="163"/>
      <c r="R182" s="32"/>
      <c r="U182" s="57"/>
      <c r="AI182" s="32"/>
      <c r="AK182" s="318" t="s">
        <v>4221</v>
      </c>
      <c r="AL182" s="397">
        <f>SUM(O20:P20)</f>
        <v>22855</v>
      </c>
    </row>
    <row r="183" spans="2:38" ht="18" thickBot="1">
      <c r="B183" s="8"/>
      <c r="L183" s="6"/>
      <c r="M183" s="6"/>
      <c r="O183" s="178" t="s">
        <v>1353</v>
      </c>
      <c r="P183" s="191" t="s">
        <v>70</v>
      </c>
      <c r="Q183" s="468" t="s">
        <v>15</v>
      </c>
      <c r="R183" s="32"/>
      <c r="U183" s="57"/>
      <c r="AI183" s="32"/>
      <c r="AK183" s="183" t="s">
        <v>37</v>
      </c>
      <c r="AL183" s="383">
        <f>SUM(AL179:AL182)</f>
        <v>312112</v>
      </c>
    </row>
    <row r="184" spans="2:38" ht="18" thickBot="1">
      <c r="B184" s="8"/>
      <c r="L184" s="6"/>
      <c r="M184" s="6"/>
      <c r="O184" s="180" t="s">
        <v>63</v>
      </c>
      <c r="P184" s="396">
        <f>P188</f>
        <v>8733</v>
      </c>
      <c r="Q184" s="190">
        <f>P191</f>
        <v>6.2878455146990003E-2</v>
      </c>
      <c r="R184" s="32"/>
      <c r="U184" s="57"/>
      <c r="AI184" s="32"/>
      <c r="AK184" s="398" t="s">
        <v>4222</v>
      </c>
      <c r="AL184" s="399">
        <v>312112</v>
      </c>
    </row>
    <row r="185" spans="2:38" ht="18" thickBot="1">
      <c r="B185" s="8"/>
      <c r="L185" s="6"/>
      <c r="M185" s="6"/>
      <c r="O185" s="100" t="s">
        <v>46</v>
      </c>
      <c r="P185" s="395">
        <f>Q188</f>
        <v>10223</v>
      </c>
      <c r="Q185" s="188">
        <f>Q191</f>
        <v>6.8281702934850849E-2</v>
      </c>
      <c r="R185" s="32"/>
      <c r="U185" s="58"/>
      <c r="AI185" s="32"/>
    </row>
    <row r="186" spans="2:38" ht="18" thickBot="1">
      <c r="B186" s="8"/>
      <c r="L186" s="6"/>
      <c r="M186" s="6"/>
      <c r="R186" s="32"/>
      <c r="U186" s="45"/>
      <c r="AI186" s="32"/>
    </row>
    <row r="187" spans="2:38" ht="18" thickBot="1">
      <c r="B187" s="8"/>
      <c r="L187" s="6"/>
      <c r="M187" s="6"/>
      <c r="O187" s="178" t="s">
        <v>73</v>
      </c>
      <c r="P187" s="105" t="s">
        <v>63</v>
      </c>
      <c r="Q187" s="194" t="s">
        <v>46</v>
      </c>
      <c r="R187" s="32"/>
      <c r="AI187" s="32"/>
    </row>
    <row r="188" spans="2:38" ht="66.650000000000006" customHeight="1">
      <c r="B188" s="8"/>
      <c r="L188" s="6"/>
      <c r="M188" s="6"/>
      <c r="N188" s="186" t="s">
        <v>1280</v>
      </c>
      <c r="O188" s="138" t="s">
        <v>75</v>
      </c>
      <c r="P188" s="172">
        <f>SUMIFS('10'!$E:$E,'10'!$B:$B,$E$3,'10'!$D:$D,$N188,'10'!$C:$C,P$187)</f>
        <v>8733</v>
      </c>
      <c r="Q188" s="173">
        <f>SUMIFS('10'!$E:$E,'10'!$B:$B,$E$3,'10'!$D:$D,$N188,'10'!$C:$C,Q$187)</f>
        <v>10223</v>
      </c>
      <c r="R188" s="32"/>
      <c r="AI188" s="32"/>
    </row>
    <row r="189" spans="2:38" ht="46.5" customHeight="1">
      <c r="B189" s="8"/>
      <c r="L189" s="6"/>
      <c r="M189" s="6"/>
      <c r="N189" s="186" t="s">
        <v>1281</v>
      </c>
      <c r="O189" s="167" t="s">
        <v>76</v>
      </c>
      <c r="P189" s="86">
        <f>SUMIFS('10'!$E:$E,'10'!$B:$B,$E$3,'10'!$D:$D,$N189,'10'!$C:$C,P$187)</f>
        <v>130154</v>
      </c>
      <c r="Q189" s="168">
        <f>SUMIFS('10'!$E:$E,'10'!$B:$B,$E$3,'10'!$D:$D,$N189,'10'!$C:$C,Q$187)</f>
        <v>139495</v>
      </c>
      <c r="R189" s="32"/>
      <c r="AI189" s="32"/>
    </row>
    <row r="190" spans="2:38" ht="25">
      <c r="B190" s="8"/>
      <c r="C190" s="495" t="str">
        <f>"Población Negra, Afrodescendiente, Raizal y Palenquera de "&amp;E3&amp;" de 5 años y más por funcionamiento humano"</f>
        <v>Población Negra, Afrodescendiente, Raizal y Palenquera de Antioquia de 5 años y más por funcionamiento humano</v>
      </c>
      <c r="D190" s="496"/>
      <c r="E190" s="496"/>
      <c r="F190" s="496"/>
      <c r="G190" s="496"/>
      <c r="H190" s="496"/>
      <c r="I190" s="496"/>
      <c r="J190" s="496"/>
      <c r="K190" s="496"/>
      <c r="L190" s="6"/>
      <c r="M190" s="6"/>
      <c r="O190" s="169" t="s">
        <v>45</v>
      </c>
      <c r="P190" s="86">
        <f>SUMIFS('10'!$E:$E,'10'!$B:$B,$E$3,'10'!$D:$D,$O190,'10'!$C:$C,P$187)</f>
        <v>484</v>
      </c>
      <c r="Q190" s="168">
        <f>SUMIFS('10'!$E:$E,'10'!$B:$B,$E$3,'10'!$D:$D,$O190,'10'!$C:$C,Q$187)</f>
        <v>168</v>
      </c>
      <c r="R190" s="32"/>
      <c r="AI190" s="32"/>
    </row>
    <row r="191" spans="2:38" ht="20">
      <c r="B191" s="8"/>
      <c r="C191" s="28"/>
      <c r="D191" s="28"/>
      <c r="E191" s="28"/>
      <c r="F191" s="28"/>
      <c r="G191" s="35"/>
      <c r="H191" s="28"/>
      <c r="I191" s="28"/>
      <c r="J191" s="28"/>
      <c r="K191" s="28"/>
      <c r="L191" s="6"/>
      <c r="M191" s="6"/>
      <c r="O191" s="99" t="s">
        <v>77</v>
      </c>
      <c r="P191" s="165">
        <f>P188/SUM(P188:P189)</f>
        <v>6.2878455146990003E-2</v>
      </c>
      <c r="Q191" s="193">
        <f>Q188/SUM(Q188:Q189)</f>
        <v>6.8281702934850849E-2</v>
      </c>
      <c r="R191" s="32"/>
      <c r="AI191" s="32"/>
    </row>
    <row r="192" spans="2:38" ht="18" thickBot="1">
      <c r="B192" s="8"/>
      <c r="C192" s="537"/>
      <c r="D192" s="537"/>
      <c r="E192" s="537"/>
      <c r="F192" s="537"/>
      <c r="G192" s="36"/>
      <c r="H192" s="36"/>
      <c r="I192" s="36"/>
      <c r="J192" s="36"/>
      <c r="K192" s="36"/>
      <c r="L192" s="6"/>
      <c r="M192" s="6"/>
      <c r="O192" s="140" t="s">
        <v>44</v>
      </c>
      <c r="P192" s="102">
        <f>P189/(SUM(P188:P189))</f>
        <v>0.93712154485301002</v>
      </c>
      <c r="Q192" s="103">
        <f>Q189/(SUM(Q188:Q189))</f>
        <v>0.93171829706514919</v>
      </c>
      <c r="R192" s="32"/>
      <c r="AI192" s="32"/>
    </row>
    <row r="193" spans="2:35">
      <c r="B193" s="8"/>
      <c r="C193" s="537"/>
      <c r="D193" s="537"/>
      <c r="E193" s="537"/>
      <c r="F193" s="537"/>
      <c r="G193" s="37"/>
      <c r="H193" s="37"/>
      <c r="I193" s="37"/>
      <c r="J193" s="37"/>
      <c r="K193" s="37"/>
      <c r="L193" s="6"/>
      <c r="M193" s="6"/>
      <c r="R193" s="32"/>
      <c r="AI193" s="32"/>
    </row>
    <row r="194" spans="2:35" ht="18" thickBot="1">
      <c r="B194" s="8"/>
      <c r="C194" s="38"/>
      <c r="D194" s="38"/>
      <c r="E194" s="38"/>
      <c r="F194" s="38"/>
      <c r="G194" s="37"/>
      <c r="H194" s="37"/>
      <c r="I194" s="37"/>
      <c r="J194" s="37"/>
      <c r="K194" s="37"/>
      <c r="L194" s="6"/>
      <c r="M194" s="6"/>
      <c r="R194" s="32"/>
      <c r="AI194" s="32"/>
    </row>
    <row r="195" spans="2:35">
      <c r="B195" s="8"/>
      <c r="C195" s="37"/>
      <c r="D195" s="37"/>
      <c r="E195" s="37"/>
      <c r="F195" s="37"/>
      <c r="G195" s="37"/>
      <c r="H195" s="37"/>
      <c r="I195" s="37"/>
      <c r="J195" s="37"/>
      <c r="K195" s="37"/>
      <c r="L195" s="6"/>
      <c r="M195" s="6"/>
      <c r="N195" s="96" t="s">
        <v>131</v>
      </c>
      <c r="O195" s="97" t="s">
        <v>113</v>
      </c>
      <c r="P195" s="97"/>
      <c r="Q195" s="97"/>
      <c r="R195" s="56" t="s">
        <v>3649</v>
      </c>
      <c r="AI195" s="32"/>
    </row>
    <row r="196" spans="2:35">
      <c r="B196" s="8"/>
      <c r="C196" s="37"/>
      <c r="D196" s="37"/>
      <c r="E196" s="37"/>
      <c r="F196" s="37"/>
      <c r="G196" s="39"/>
      <c r="H196" s="39"/>
      <c r="I196" s="39"/>
      <c r="J196" s="39"/>
      <c r="K196" s="39"/>
      <c r="L196" s="6"/>
      <c r="M196" s="6"/>
      <c r="N196" s="182"/>
      <c r="O196" s="317" t="s">
        <v>3629</v>
      </c>
      <c r="P196" s="317" t="s">
        <v>3630</v>
      </c>
      <c r="Q196" s="318" t="s">
        <v>1365</v>
      </c>
      <c r="R196" s="251"/>
      <c r="V196" s="60"/>
      <c r="AI196" s="32"/>
    </row>
    <row r="197" spans="2:35" ht="48.9" customHeight="1">
      <c r="B197" s="8"/>
      <c r="C197" s="37"/>
      <c r="D197" s="37"/>
      <c r="E197" s="37"/>
      <c r="F197" s="40"/>
      <c r="G197" s="37"/>
      <c r="H197" s="37"/>
      <c r="I197" s="37"/>
      <c r="J197" s="37"/>
      <c r="K197" s="37"/>
      <c r="L197" s="6"/>
      <c r="M197" s="6"/>
      <c r="N197" s="442" t="s">
        <v>111</v>
      </c>
      <c r="O197" s="86">
        <f>SUMIFS('11'!$D:$D,'11'!$B:$B,$H$3,'11'!$C:$C,Q197)</f>
        <v>52</v>
      </c>
      <c r="P197" s="87">
        <f t="shared" ref="P197:P207" si="36">O197/$O$207</f>
        <v>2.7431947668284449E-3</v>
      </c>
      <c r="Q197" s="443" t="s">
        <v>111</v>
      </c>
      <c r="R197" s="444" t="s">
        <v>111</v>
      </c>
      <c r="V197" s="50"/>
      <c r="AI197" s="32"/>
    </row>
    <row r="198" spans="2:35">
      <c r="B198" s="8"/>
      <c r="C198" s="37"/>
      <c r="D198" s="37"/>
      <c r="E198" s="37"/>
      <c r="F198" s="37"/>
      <c r="G198" s="37"/>
      <c r="H198" s="37"/>
      <c r="I198" s="469"/>
      <c r="J198" s="469"/>
      <c r="K198" s="469"/>
      <c r="L198" s="6"/>
      <c r="M198" s="6"/>
      <c r="N198" s="444" t="s">
        <v>118</v>
      </c>
      <c r="O198" s="86">
        <f>SUMIFS('11'!$D:$D,'11'!$B:$B,$H$3,'11'!$C:$C,Q198)</f>
        <v>104</v>
      </c>
      <c r="P198" s="195">
        <f t="shared" si="36"/>
        <v>5.4863895336568899E-3</v>
      </c>
      <c r="Q198" s="443" t="s">
        <v>118</v>
      </c>
      <c r="R198" s="444" t="s">
        <v>118</v>
      </c>
      <c r="V198" s="50"/>
      <c r="AI198" s="32"/>
    </row>
    <row r="199" spans="2:35">
      <c r="B199" s="8"/>
      <c r="C199" s="28"/>
      <c r="D199" s="28"/>
      <c r="E199" s="28"/>
      <c r="F199" s="28"/>
      <c r="G199" s="37"/>
      <c r="H199" s="37"/>
      <c r="I199" s="469"/>
      <c r="J199" s="469"/>
      <c r="K199" s="469"/>
      <c r="L199" s="6"/>
      <c r="M199" s="6"/>
      <c r="N199" s="444" t="s">
        <v>3632</v>
      </c>
      <c r="O199" s="86">
        <f>SUMIFS('11'!$D:$D,'11'!$B:$B,$H$3,'11'!$C:$C,Q199)</f>
        <v>147</v>
      </c>
      <c r="P199" s="195">
        <f t="shared" si="36"/>
        <v>7.7548005908419501E-3</v>
      </c>
      <c r="Q199" s="443" t="s">
        <v>4187</v>
      </c>
      <c r="R199" s="444" t="s">
        <v>3632</v>
      </c>
      <c r="V199" s="50"/>
      <c r="AI199" s="32"/>
    </row>
    <row r="200" spans="2:35">
      <c r="B200" s="8"/>
      <c r="C200" s="28"/>
      <c r="D200" s="28"/>
      <c r="E200" s="28"/>
      <c r="F200" s="28"/>
      <c r="G200" s="37"/>
      <c r="H200" s="37"/>
      <c r="I200" s="469"/>
      <c r="J200" s="469"/>
      <c r="K200" s="469"/>
      <c r="L200" s="6"/>
      <c r="M200" s="47"/>
      <c r="N200" s="444" t="s">
        <v>114</v>
      </c>
      <c r="O200" s="86">
        <f>SUMIFS('11'!$D:$D,'11'!$B:$B,$H$3,'11'!$C:$C,Q200)</f>
        <v>790</v>
      </c>
      <c r="P200" s="195">
        <f t="shared" si="36"/>
        <v>4.1675458957585988E-2</v>
      </c>
      <c r="Q200" s="443" t="s">
        <v>114</v>
      </c>
      <c r="R200" s="444" t="s">
        <v>114</v>
      </c>
      <c r="V200" s="50"/>
      <c r="AI200" s="32"/>
    </row>
    <row r="201" spans="2:35">
      <c r="B201" s="8"/>
      <c r="C201" s="36"/>
      <c r="D201" s="36"/>
      <c r="E201" s="36"/>
      <c r="F201" s="36"/>
      <c r="G201" s="37"/>
      <c r="H201" s="37"/>
      <c r="I201" s="37"/>
      <c r="J201" s="37"/>
      <c r="K201" s="37"/>
      <c r="L201" s="6"/>
      <c r="M201" s="47"/>
      <c r="N201" s="444" t="s">
        <v>117</v>
      </c>
      <c r="O201" s="86">
        <f>SUMIFS('11'!$D:$D,'11'!$B:$B,$H$3,'11'!$C:$C,Q201)</f>
        <v>940</v>
      </c>
      <c r="P201" s="195">
        <f t="shared" si="36"/>
        <v>4.9588520784975734E-2</v>
      </c>
      <c r="Q201" s="443" t="s">
        <v>117</v>
      </c>
      <c r="R201" s="444" t="s">
        <v>117</v>
      </c>
      <c r="V201" s="50"/>
      <c r="AI201" s="32"/>
    </row>
    <row r="202" spans="2:35">
      <c r="B202" s="8"/>
      <c r="C202" s="28"/>
      <c r="D202" s="28"/>
      <c r="E202" s="28"/>
      <c r="F202" s="28"/>
      <c r="G202" s="37"/>
      <c r="H202" s="37"/>
      <c r="I202" s="37"/>
      <c r="J202" s="37"/>
      <c r="K202" s="37"/>
      <c r="L202" s="6"/>
      <c r="M202" s="47"/>
      <c r="N202" s="444" t="s">
        <v>122</v>
      </c>
      <c r="O202" s="86">
        <f>SUMIFS('11'!$D:$D,'11'!$B:$B,$H$3,'11'!$C:$C,Q202)</f>
        <v>1328</v>
      </c>
      <c r="P202" s="195">
        <f t="shared" si="36"/>
        <v>7.0056974045157205E-2</v>
      </c>
      <c r="Q202" s="443" t="s">
        <v>4188</v>
      </c>
      <c r="R202" s="444" t="s">
        <v>122</v>
      </c>
      <c r="V202" s="50"/>
      <c r="AI202" s="32"/>
    </row>
    <row r="203" spans="2:35">
      <c r="B203" s="8"/>
      <c r="C203" s="28"/>
      <c r="D203" s="28"/>
      <c r="E203" s="28"/>
      <c r="F203" s="28"/>
      <c r="G203" s="28"/>
      <c r="H203" s="28"/>
      <c r="I203" s="28"/>
      <c r="J203" s="28"/>
      <c r="K203" s="37"/>
      <c r="L203" s="6"/>
      <c r="M203" s="47"/>
      <c r="N203" s="444" t="s">
        <v>132</v>
      </c>
      <c r="O203" s="86">
        <f>SUMIFS('11'!$D:$D,'11'!$B:$B,$H$3,'11'!$C:$C,Q203)</f>
        <v>1432</v>
      </c>
      <c r="P203" s="195">
        <f t="shared" si="36"/>
        <v>7.5543363578814096E-2</v>
      </c>
      <c r="Q203" s="443" t="s">
        <v>4185</v>
      </c>
      <c r="R203" s="444" t="s">
        <v>132</v>
      </c>
      <c r="V203" s="50"/>
      <c r="AI203" s="32"/>
    </row>
    <row r="204" spans="2:35" ht="30" customHeight="1">
      <c r="B204" s="8"/>
      <c r="C204" s="41"/>
      <c r="D204" s="41"/>
      <c r="E204" s="41"/>
      <c r="F204" s="41"/>
      <c r="G204" s="28"/>
      <c r="H204" s="28"/>
      <c r="I204" s="28"/>
      <c r="J204" s="28"/>
      <c r="K204" s="37"/>
      <c r="L204" s="6"/>
      <c r="M204" s="47"/>
      <c r="N204" s="444" t="s">
        <v>3631</v>
      </c>
      <c r="O204" s="86">
        <f>SUMIFS('11'!$D:$D,'11'!$B:$B,$H$3,'11'!$C:$C,Q204)</f>
        <v>1442</v>
      </c>
      <c r="P204" s="195">
        <f t="shared" si="36"/>
        <v>7.6070901033973418E-2</v>
      </c>
      <c r="Q204" s="443" t="s">
        <v>4186</v>
      </c>
      <c r="R204" s="444" t="s">
        <v>3631</v>
      </c>
      <c r="V204" s="50"/>
      <c r="AI204" s="32"/>
    </row>
    <row r="205" spans="2:35" ht="56.5" customHeight="1">
      <c r="B205" s="8"/>
      <c r="C205" s="469"/>
      <c r="D205" s="469"/>
      <c r="E205" s="469"/>
      <c r="F205" s="469"/>
      <c r="G205" s="28"/>
      <c r="H205" s="28"/>
      <c r="I205" s="28"/>
      <c r="J205" s="28"/>
      <c r="K205" s="37"/>
      <c r="L205" s="6"/>
      <c r="M205" s="47"/>
      <c r="N205" s="199" t="s">
        <v>116</v>
      </c>
      <c r="O205" s="86">
        <f>SUMIFS('11'!$D:$D,'11'!$B:$B,$H$3,'11'!$C:$C,Q205)</f>
        <v>5090</v>
      </c>
      <c r="P205" s="195">
        <f t="shared" si="36"/>
        <v>0.26851656467609203</v>
      </c>
      <c r="Q205" s="394" t="s">
        <v>116</v>
      </c>
      <c r="R205" s="199" t="s">
        <v>116</v>
      </c>
      <c r="V205" s="50"/>
      <c r="AI205" s="32"/>
    </row>
    <row r="206" spans="2:35" ht="29" customHeight="1">
      <c r="B206" s="8"/>
      <c r="C206" s="469"/>
      <c r="D206" s="469"/>
      <c r="E206" s="469"/>
      <c r="F206" s="469"/>
      <c r="G206" s="28"/>
      <c r="H206" s="28"/>
      <c r="I206" s="28"/>
      <c r="J206" s="28"/>
      <c r="K206" s="37"/>
      <c r="L206" s="6"/>
      <c r="M206" s="47"/>
      <c r="N206" s="199" t="s">
        <v>115</v>
      </c>
      <c r="O206" s="86">
        <f>SUMIFS('11'!$D:$D,'11'!$B:$B,$H$3,'11'!$C:$C,Q206)</f>
        <v>7631</v>
      </c>
      <c r="P206" s="195">
        <f t="shared" si="36"/>
        <v>0.4025638320320743</v>
      </c>
      <c r="Q206" s="394" t="s">
        <v>115</v>
      </c>
      <c r="R206" s="199" t="s">
        <v>115</v>
      </c>
      <c r="V206" s="50"/>
      <c r="AI206" s="32"/>
    </row>
    <row r="207" spans="2:35" ht="24" customHeight="1" thickBot="1">
      <c r="B207" s="8"/>
      <c r="C207" s="469"/>
      <c r="D207" s="469"/>
      <c r="E207" s="469"/>
      <c r="F207" s="469"/>
      <c r="G207" s="28"/>
      <c r="H207" s="28"/>
      <c r="I207" s="28"/>
      <c r="J207" s="28"/>
      <c r="K207" s="37"/>
      <c r="L207" s="6"/>
      <c r="M207" s="47"/>
      <c r="N207" s="100" t="s">
        <v>86</v>
      </c>
      <c r="O207" s="395">
        <f>SUM(O197:O206)</f>
        <v>18956</v>
      </c>
      <c r="P207" s="102">
        <f t="shared" si="36"/>
        <v>1</v>
      </c>
      <c r="Q207" s="395"/>
      <c r="R207" s="464"/>
      <c r="AI207" s="32"/>
    </row>
    <row r="208" spans="2:35">
      <c r="B208" s="8"/>
      <c r="C208" s="469"/>
      <c r="D208" s="469"/>
      <c r="E208" s="469"/>
      <c r="F208" s="469"/>
      <c r="G208" s="28"/>
      <c r="H208" s="28"/>
      <c r="I208" s="28"/>
      <c r="J208" s="28"/>
      <c r="K208" s="37"/>
      <c r="L208" s="6"/>
      <c r="M208" s="47"/>
      <c r="R208" s="32"/>
      <c r="AI208" s="32"/>
    </row>
    <row r="209" spans="1:35">
      <c r="B209" s="8"/>
      <c r="C209" s="469"/>
      <c r="D209" s="469"/>
      <c r="E209" s="469"/>
      <c r="F209" s="469"/>
      <c r="G209" s="28"/>
      <c r="H209" s="28"/>
      <c r="I209" s="28"/>
      <c r="J209" s="28"/>
      <c r="K209" s="37"/>
      <c r="L209" s="6"/>
      <c r="M209" s="47"/>
      <c r="R209" s="32"/>
      <c r="S209" s="7" t="str">
        <f>IFERROR(" El "&amp;TEXT(Q180,"0,0%")&amp;" de la población Negra, Afrodescendiente, Raizal y Palenquera presenta alguna dificultad para realizar actividades de la vida cotidiana.","")</f>
        <v xml:space="preserve"> El 6,6% de la población Negra, Afrodescendiente, Raizal y Palenquera presenta alguna dificultad para realizar actividades de la vida cotidiana.</v>
      </c>
      <c r="AI209" s="32"/>
    </row>
    <row r="210" spans="1:35">
      <c r="B210" s="8"/>
      <c r="C210" s="469"/>
      <c r="D210" s="469"/>
      <c r="E210" s="469"/>
      <c r="F210" s="469"/>
      <c r="G210" s="28"/>
      <c r="H210" s="28"/>
      <c r="I210" s="28"/>
      <c r="J210" s="67"/>
      <c r="K210" s="306"/>
      <c r="L210" s="6"/>
      <c r="M210" s="47"/>
      <c r="N210" s="51"/>
      <c r="R210" s="32"/>
      <c r="S210" s="7" t="str">
        <f>IFERROR(" El "&amp;TEXT(Q184,"0,0%")&amp;" de los hombres y el "&amp;TEXT(Q185,"0,0%")&amp;""&amp;" de las mujeres presentan alguna dificultad para realizar actividades de la vida cotidiana.","")</f>
        <v xml:space="preserve"> El 6,3% de los hombres y el 6,8% de las mujeres presentan alguna dificultad para realizar actividades de la vida cotidiana.</v>
      </c>
      <c r="AI210" s="32"/>
    </row>
    <row r="211" spans="1:35">
      <c r="B211" s="8"/>
      <c r="C211" s="469"/>
      <c r="D211" s="469"/>
      <c r="E211" s="469"/>
      <c r="F211" s="469"/>
      <c r="G211" s="28"/>
      <c r="H211" s="28"/>
      <c r="I211" s="28"/>
      <c r="J211" s="28"/>
      <c r="K211" s="37"/>
      <c r="L211" s="6"/>
      <c r="M211" s="47"/>
      <c r="N211" s="51"/>
      <c r="R211" s="32"/>
      <c r="AI211" s="32"/>
    </row>
    <row r="212" spans="1:35">
      <c r="B212" s="8"/>
      <c r="C212" s="469"/>
      <c r="D212" s="469"/>
      <c r="E212" s="469"/>
      <c r="F212" s="469"/>
      <c r="G212" s="28"/>
      <c r="H212" s="28"/>
      <c r="I212" s="28"/>
      <c r="J212" s="518"/>
      <c r="K212" s="37"/>
      <c r="L212" s="6"/>
      <c r="M212" s="47"/>
      <c r="R212" s="32"/>
      <c r="S212" s="7" t="str">
        <f>IFERROR(" Del total de personas con alguna dificultad para realizar actividades, el "&amp;TEXT(P206,"0,0%")&amp;" presenta dificultad para ver de cerca, de lejos o alrededor; mientras que el "&amp;TEXT(P205,"0,0%")&amp;"  presenta dificultad para mover el cuerpo o caminar.","")</f>
        <v xml:space="preserve"> Del total de personas con alguna dificultad para realizar actividades, el 40,3% presenta dificultad para ver de cerca, de lejos o alrededor; mientras que el 26,9%  presenta dificultad para mover el cuerpo o caminar.</v>
      </c>
      <c r="AI212" s="32"/>
    </row>
    <row r="213" spans="1:35">
      <c r="B213" s="8"/>
      <c r="C213" s="469"/>
      <c r="D213" s="469"/>
      <c r="E213" s="469"/>
      <c r="F213" s="469"/>
      <c r="G213" s="28"/>
      <c r="H213" s="28"/>
      <c r="I213" s="28"/>
      <c r="J213" s="518"/>
      <c r="K213" s="37"/>
      <c r="L213" s="6"/>
      <c r="M213" s="47"/>
      <c r="R213" s="32"/>
      <c r="AI213" s="32"/>
    </row>
    <row r="214" spans="1:35">
      <c r="B214" s="8"/>
      <c r="C214" s="469"/>
      <c r="D214" s="469"/>
      <c r="E214" s="469"/>
      <c r="F214" s="469"/>
      <c r="G214" s="28"/>
      <c r="H214" s="28"/>
      <c r="I214" s="28"/>
      <c r="J214" s="518"/>
      <c r="K214" s="37"/>
      <c r="L214" s="6"/>
      <c r="M214" s="47"/>
      <c r="R214" s="32"/>
      <c r="AI214" s="32"/>
    </row>
    <row r="215" spans="1:35">
      <c r="B215" s="8"/>
      <c r="C215" s="469"/>
      <c r="D215" s="469"/>
      <c r="E215" s="469"/>
      <c r="F215" s="469"/>
      <c r="G215" s="28"/>
      <c r="H215" s="28"/>
      <c r="I215" s="28"/>
      <c r="J215" s="518"/>
      <c r="K215" s="37"/>
      <c r="L215" s="6"/>
      <c r="M215" s="47"/>
      <c r="R215" s="32"/>
      <c r="AI215" s="32"/>
    </row>
    <row r="216" spans="1:35">
      <c r="B216" s="8"/>
      <c r="C216" s="469"/>
      <c r="D216" s="469"/>
      <c r="E216" s="469"/>
      <c r="F216" s="469"/>
      <c r="G216" s="28"/>
      <c r="H216" s="28"/>
      <c r="I216" s="28"/>
      <c r="J216" s="518"/>
      <c r="K216" s="37"/>
      <c r="L216" s="6"/>
      <c r="M216" s="47"/>
      <c r="R216" s="32"/>
      <c r="AI216" s="32"/>
    </row>
    <row r="217" spans="1:35" s="335" customFormat="1" ht="96.65" customHeight="1">
      <c r="A217" s="4"/>
      <c r="B217" s="8"/>
      <c r="C217" s="469"/>
      <c r="D217" s="469"/>
      <c r="E217" s="469"/>
      <c r="F217" s="469"/>
      <c r="G217" s="28"/>
      <c r="H217" s="28"/>
      <c r="I217" s="28"/>
      <c r="J217" s="518"/>
      <c r="K217" s="37"/>
      <c r="L217" s="6"/>
      <c r="M217" s="47"/>
      <c r="R217" s="337"/>
      <c r="AI217" s="337"/>
    </row>
    <row r="218" spans="1:35">
      <c r="B218" s="8"/>
      <c r="C218" s="469"/>
      <c r="D218" s="469"/>
      <c r="E218" s="469"/>
      <c r="F218" s="469"/>
      <c r="G218" s="28"/>
      <c r="H218" s="28"/>
      <c r="I218" s="28"/>
      <c r="J218" s="28"/>
      <c r="K218" s="37"/>
      <c r="L218" s="6"/>
      <c r="M218" s="47"/>
      <c r="R218" s="32"/>
      <c r="AI218" s="32"/>
    </row>
    <row r="219" spans="1:35">
      <c r="B219" s="8"/>
      <c r="C219" s="469"/>
      <c r="D219" s="469"/>
      <c r="E219" s="469"/>
      <c r="F219" s="469"/>
      <c r="G219" s="28"/>
      <c r="H219" s="28"/>
      <c r="I219" s="28"/>
      <c r="J219" s="28"/>
      <c r="K219" s="37"/>
      <c r="L219" s="6"/>
      <c r="M219" s="6"/>
      <c r="R219" s="32"/>
      <c r="AI219" s="32"/>
    </row>
    <row r="220" spans="1:35">
      <c r="B220" s="8"/>
      <c r="C220" s="469"/>
      <c r="D220" s="469"/>
      <c r="E220" s="469"/>
      <c r="F220" s="469"/>
      <c r="G220" s="28"/>
      <c r="H220" s="28"/>
      <c r="I220" s="28"/>
      <c r="J220" s="28"/>
      <c r="K220" s="37"/>
      <c r="L220" s="6"/>
      <c r="M220" s="6"/>
      <c r="R220" s="32"/>
      <c r="AI220" s="32"/>
    </row>
    <row r="221" spans="1:35">
      <c r="B221" s="8"/>
      <c r="C221" s="469"/>
      <c r="D221" s="469"/>
      <c r="E221" s="469"/>
      <c r="F221" s="469"/>
      <c r="G221" s="28"/>
      <c r="H221" s="28"/>
      <c r="I221" s="28"/>
      <c r="J221" s="28"/>
      <c r="K221" s="37"/>
      <c r="L221" s="6"/>
      <c r="M221" s="6"/>
      <c r="O221" s="59"/>
      <c r="P221" s="59"/>
      <c r="Q221" s="59"/>
      <c r="R221" s="32"/>
      <c r="S221" s="59"/>
      <c r="T221" s="59"/>
      <c r="U221" s="59"/>
      <c r="V221" s="59"/>
      <c r="W221" s="59"/>
      <c r="X221" s="59"/>
      <c r="AI221" s="32"/>
    </row>
    <row r="222" spans="1:35">
      <c r="B222" s="8"/>
      <c r="C222" s="469"/>
      <c r="D222" s="469"/>
      <c r="E222" s="469"/>
      <c r="F222" s="469"/>
      <c r="G222" s="28"/>
      <c r="H222" s="28"/>
      <c r="I222" s="28"/>
      <c r="J222" s="28"/>
      <c r="K222" s="37"/>
      <c r="L222" s="6"/>
      <c r="M222" s="6"/>
      <c r="O222" s="61"/>
      <c r="P222" s="61"/>
      <c r="Q222" s="61"/>
      <c r="R222" s="32"/>
      <c r="S222" s="61"/>
      <c r="T222" s="61"/>
      <c r="U222" s="61"/>
      <c r="V222" s="61"/>
      <c r="W222" s="61"/>
      <c r="X222" s="52"/>
      <c r="AI222" s="32"/>
    </row>
    <row r="223" spans="1:35">
      <c r="B223" s="8"/>
      <c r="C223" s="469"/>
      <c r="D223" s="469"/>
      <c r="E223" s="469"/>
      <c r="F223" s="469"/>
      <c r="G223" s="28"/>
      <c r="H223" s="28"/>
      <c r="I223" s="28"/>
      <c r="J223" s="28"/>
      <c r="K223" s="37"/>
      <c r="L223" s="6"/>
      <c r="M223" s="6"/>
      <c r="O223" s="62"/>
      <c r="P223" s="62"/>
      <c r="Q223" s="62"/>
      <c r="R223" s="32"/>
      <c r="S223" s="62"/>
      <c r="T223" s="62"/>
      <c r="U223" s="62"/>
      <c r="V223" s="62"/>
      <c r="W223" s="62"/>
      <c r="X223" s="62"/>
      <c r="AI223" s="32"/>
    </row>
    <row r="224" spans="1:35">
      <c r="B224" s="8"/>
      <c r="C224" s="469"/>
      <c r="D224" s="469"/>
      <c r="E224" s="469"/>
      <c r="F224" s="469"/>
      <c r="G224" s="28"/>
      <c r="H224" s="28"/>
      <c r="I224" s="28"/>
      <c r="J224" s="28"/>
      <c r="K224" s="37"/>
      <c r="L224" s="6"/>
      <c r="M224" s="6"/>
      <c r="O224" s="60"/>
      <c r="P224" s="60"/>
      <c r="Q224" s="60"/>
      <c r="R224" s="32"/>
      <c r="S224" s="60"/>
      <c r="T224" s="60"/>
      <c r="U224" s="60"/>
      <c r="V224" s="60"/>
      <c r="W224" s="60"/>
      <c r="X224" s="60"/>
      <c r="AI224" s="32"/>
    </row>
    <row r="225" spans="1:35">
      <c r="B225" s="8"/>
      <c r="C225" s="469"/>
      <c r="D225" s="469"/>
      <c r="E225" s="469"/>
      <c r="F225" s="469"/>
      <c r="G225" s="28"/>
      <c r="H225" s="28"/>
      <c r="I225" s="28"/>
      <c r="J225" s="28"/>
      <c r="K225" s="37"/>
      <c r="L225" s="6"/>
      <c r="M225" s="6"/>
      <c r="R225" s="32"/>
      <c r="AI225" s="32"/>
    </row>
    <row r="226" spans="1:35" ht="18" thickBot="1">
      <c r="B226" s="8"/>
      <c r="C226" s="469"/>
      <c r="D226" s="469"/>
      <c r="E226" s="469"/>
      <c r="F226" s="469"/>
      <c r="G226" s="28"/>
      <c r="H226" s="28"/>
      <c r="I226" s="28"/>
      <c r="J226" s="28"/>
      <c r="K226" s="37"/>
      <c r="L226" s="6"/>
      <c r="M226" s="6"/>
      <c r="R226" s="32"/>
      <c r="AI226" s="32"/>
    </row>
    <row r="227" spans="1:35" ht="72" customHeight="1" thickBot="1">
      <c r="B227" s="8"/>
      <c r="C227" s="469"/>
      <c r="D227" s="469"/>
      <c r="E227" s="469"/>
      <c r="F227" s="469"/>
      <c r="G227" s="28"/>
      <c r="H227" s="28"/>
      <c r="I227" s="28"/>
      <c r="J227" s="28"/>
      <c r="K227" s="37"/>
      <c r="L227" s="6"/>
      <c r="M227" s="6"/>
      <c r="N227" s="211" t="s">
        <v>136</v>
      </c>
      <c r="O227" s="212" t="s">
        <v>1295</v>
      </c>
      <c r="P227" s="212" t="s">
        <v>1294</v>
      </c>
      <c r="Q227" s="212" t="s">
        <v>1288</v>
      </c>
      <c r="R227" s="212" t="s">
        <v>1291</v>
      </c>
      <c r="S227" s="212" t="s">
        <v>1289</v>
      </c>
      <c r="T227" s="212" t="s">
        <v>1290</v>
      </c>
      <c r="U227" s="212" t="s">
        <v>1292</v>
      </c>
      <c r="V227" s="212" t="s">
        <v>1293</v>
      </c>
      <c r="W227" s="212" t="s">
        <v>1287</v>
      </c>
      <c r="X227" s="213" t="s">
        <v>45</v>
      </c>
      <c r="AI227" s="32"/>
    </row>
    <row r="228" spans="1:35" ht="46.5" customHeight="1">
      <c r="B228" s="8"/>
      <c r="C228" s="469"/>
      <c r="D228" s="469"/>
      <c r="E228" s="469"/>
      <c r="F228" s="469"/>
      <c r="G228" s="28"/>
      <c r="H228" s="28"/>
      <c r="I228" s="28"/>
      <c r="J228" s="28"/>
      <c r="K228" s="37"/>
      <c r="L228" s="6"/>
      <c r="M228" s="6"/>
      <c r="N228" s="209" t="s">
        <v>63</v>
      </c>
      <c r="O228" s="210">
        <f>SUMIFS('12'!$E:$E,'12'!$B:$B,$E$3,'12'!$C:$C,$N228,'12'!$D:$D,O$227)</f>
        <v>8995</v>
      </c>
      <c r="P228" s="210">
        <f>SUMIFS('12'!$E:$E,'12'!$B:$B,$E$3,'12'!$C:$C,$N228,'12'!$D:$D,P$227)</f>
        <v>1479</v>
      </c>
      <c r="Q228" s="210">
        <f>SUMIFS('12'!$E:$E,'12'!$B:$B,$E$3,'12'!$C:$C,$N228,'12'!$D:$D,Q$227)</f>
        <v>1872</v>
      </c>
      <c r="R228" s="210">
        <f>SUMIFS('12'!$E:$E,'12'!$B:$B,$E$3,'12'!$C:$C,$N228,'12'!$D:$D,R$227)</f>
        <v>2197</v>
      </c>
      <c r="S228" s="210">
        <f>SUMIFS('12'!$E:$E,'12'!$B:$B,$E$3,'12'!$C:$C,$N228,'12'!$D:$D,S$227)</f>
        <v>6395</v>
      </c>
      <c r="T228" s="210">
        <f>SUMIFS('12'!$E:$E,'12'!$B:$B,$E$3,'12'!$C:$C,$N228,'12'!$D:$D,T$227)</f>
        <v>8030</v>
      </c>
      <c r="U228" s="210">
        <f>SUMIFS('12'!$E:$E,'12'!$B:$B,$E$3,'12'!$C:$C,$N228,'12'!$D:$D,U$227)</f>
        <v>28035</v>
      </c>
      <c r="V228" s="210">
        <f>SUMIFS('12'!$E:$E,'12'!$B:$B,$E$3,'12'!$C:$C,$N228,'12'!$D:$D,V$227)</f>
        <v>3283</v>
      </c>
      <c r="W228" s="210">
        <f>SUMIFS('12'!$E:$E,'12'!$B:$B,$E$3,'12'!$C:$C,$N228,'12'!$D:$D,W$227)</f>
        <v>63069</v>
      </c>
      <c r="X228" s="214">
        <f>SUMIFS('12'!$E:$E,'12'!$B:$B,$E$3,'12'!$C:$C,$N228,'12'!$D:$D,X$227)</f>
        <v>27625</v>
      </c>
      <c r="AI228" s="32"/>
    </row>
    <row r="229" spans="1:35" ht="36" customHeight="1">
      <c r="A229" s="25"/>
      <c r="B229" s="8"/>
      <c r="C229" s="469"/>
      <c r="D229" s="469"/>
      <c r="E229" s="469"/>
      <c r="F229" s="469"/>
      <c r="G229" s="28"/>
      <c r="H229" s="28"/>
      <c r="I229" s="28"/>
      <c r="J229" s="28"/>
      <c r="K229" s="37"/>
      <c r="L229" s="6"/>
      <c r="M229" s="332"/>
      <c r="N229" s="203" t="s">
        <v>63</v>
      </c>
      <c r="O229" s="202">
        <f t="shared" ref="O229:X229" si="37">O228/SUM($O$228:$W$228)</f>
        <v>7.2919622228527423E-2</v>
      </c>
      <c r="P229" s="202">
        <f t="shared" si="37"/>
        <v>1.1989785578209233E-2</v>
      </c>
      <c r="Q229" s="202">
        <f t="shared" si="37"/>
        <v>1.5175712374853066E-2</v>
      </c>
      <c r="R229" s="202">
        <f t="shared" si="37"/>
        <v>1.7810384662153945E-2</v>
      </c>
      <c r="S229" s="202">
        <f t="shared" si="37"/>
        <v>5.1842243930120387E-2</v>
      </c>
      <c r="T229" s="202">
        <f t="shared" si="37"/>
        <v>6.5096672206234038E-2</v>
      </c>
      <c r="U229" s="202">
        <f t="shared" si="37"/>
        <v>0.22727088484455432</v>
      </c>
      <c r="V229" s="202">
        <f t="shared" si="37"/>
        <v>2.6614243443719345E-2</v>
      </c>
      <c r="W229" s="202">
        <f t="shared" si="37"/>
        <v>0.5112804507316282</v>
      </c>
      <c r="X229" s="204">
        <f t="shared" si="37"/>
        <v>0.22394714442057476</v>
      </c>
      <c r="AI229" s="32"/>
    </row>
    <row r="230" spans="1:35" ht="10.5" customHeight="1">
      <c r="B230" s="8"/>
      <c r="L230" s="6"/>
      <c r="M230" s="6"/>
      <c r="N230" s="205" t="s">
        <v>46</v>
      </c>
      <c r="O230" s="202">
        <f t="shared" ref="O230:X230" si="38">O231/SUM($O$231:$W$231)</f>
        <v>3.7434818677411712E-2</v>
      </c>
      <c r="P230" s="202">
        <f t="shared" si="38"/>
        <v>7.8884214268784072E-3</v>
      </c>
      <c r="Q230" s="202">
        <f t="shared" si="38"/>
        <v>7.429189381369993E-3</v>
      </c>
      <c r="R230" s="202">
        <f t="shared" si="38"/>
        <v>1.2747392747096468E-2</v>
      </c>
      <c r="S230" s="202">
        <f t="shared" si="38"/>
        <v>2.6709528324247452E-2</v>
      </c>
      <c r="T230" s="202">
        <f t="shared" si="38"/>
        <v>4.8197143872955678E-2</v>
      </c>
      <c r="U230" s="202">
        <f t="shared" si="38"/>
        <v>0.22426078454610096</v>
      </c>
      <c r="V230" s="202">
        <f t="shared" si="38"/>
        <v>0.38096260962313344</v>
      </c>
      <c r="W230" s="202">
        <f t="shared" si="38"/>
        <v>0.2543701114008059</v>
      </c>
      <c r="X230" s="204">
        <f t="shared" si="38"/>
        <v>0.19349964446551315</v>
      </c>
      <c r="AI230" s="32"/>
    </row>
    <row r="231" spans="1:35" ht="25.5" thickBot="1">
      <c r="B231" s="331"/>
      <c r="C231" s="495" t="str">
        <f>"Población Negra, Afrodescendiente, Raizal y Palenquera de "&amp;E3&amp;" de 10 años y más por ocupación y sexo"</f>
        <v>Población Negra, Afrodescendiente, Raizal y Palenquera de Antioquia de 10 años y más por ocupación y sexo</v>
      </c>
      <c r="D231" s="496"/>
      <c r="E231" s="496"/>
      <c r="F231" s="496"/>
      <c r="G231" s="496"/>
      <c r="H231" s="496"/>
      <c r="I231" s="496"/>
      <c r="J231" s="496"/>
      <c r="K231" s="496"/>
      <c r="L231" s="332"/>
      <c r="M231" s="6"/>
      <c r="N231" s="206" t="s">
        <v>46</v>
      </c>
      <c r="O231" s="207">
        <f>SUMIFS('12'!$E:$E,'12'!$B:$B,$E$3,'12'!$C:$C,$N231,'12'!$D:$D,O$227)</f>
        <v>5054</v>
      </c>
      <c r="P231" s="207">
        <f>SUMIFS('12'!$E:$E,'12'!$B:$B,$E$3,'12'!$C:$C,$N231,'12'!$D:$D,P$227)</f>
        <v>1065</v>
      </c>
      <c r="Q231" s="207">
        <f>SUMIFS('12'!$E:$E,'12'!$B:$B,$E$3,'12'!$C:$C,$N231,'12'!$D:$D,Q$227)</f>
        <v>1003</v>
      </c>
      <c r="R231" s="207">
        <f>SUMIFS('12'!$E:$E,'12'!$B:$B,$E$3,'12'!$C:$C,$N231,'12'!$D:$D,R$227)</f>
        <v>1721</v>
      </c>
      <c r="S231" s="207">
        <f>SUMIFS('12'!$E:$E,'12'!$B:$B,$E$3,'12'!$C:$C,$N231,'12'!$D:$D,S$227)</f>
        <v>3606</v>
      </c>
      <c r="T231" s="207">
        <f>SUMIFS('12'!$E:$E,'12'!$B:$B,$E$3,'12'!$C:$C,$N231,'12'!$D:$D,T$227)</f>
        <v>6507</v>
      </c>
      <c r="U231" s="207">
        <f>SUMIFS('12'!$E:$E,'12'!$B:$B,$E$3,'12'!$C:$C,$N231,'12'!$D:$D,U$227)</f>
        <v>30277</v>
      </c>
      <c r="V231" s="207">
        <f>SUMIFS('12'!$E:$E,'12'!$B:$B,$E$3,'12'!$C:$C,$N231,'12'!$D:$D,V$227)</f>
        <v>51433</v>
      </c>
      <c r="W231" s="207">
        <f>SUMIFS('12'!$E:$E,'12'!$B:$B,$E$3,'12'!$C:$C,$N231,'12'!$D:$D,W$227)</f>
        <v>34342</v>
      </c>
      <c r="X231" s="208">
        <f>SUMIFS('12'!$E:$E,'12'!$B:$B,$E$3,'12'!$C:$C,$N231,'12'!$D:$D,X$227)</f>
        <v>26124</v>
      </c>
      <c r="AI231" s="32"/>
    </row>
    <row r="232" spans="1:35" ht="21.5" customHeight="1" thickBot="1">
      <c r="B232" s="8"/>
      <c r="L232" s="6"/>
      <c r="M232" s="6"/>
      <c r="N232" s="212"/>
      <c r="O232" s="212" t="s">
        <v>4228</v>
      </c>
      <c r="P232" s="212" t="s">
        <v>4229</v>
      </c>
      <c r="Q232" s="212" t="s">
        <v>4230</v>
      </c>
      <c r="R232" s="212" t="s">
        <v>4231</v>
      </c>
      <c r="S232" s="212" t="s">
        <v>4232</v>
      </c>
      <c r="T232" s="212" t="s">
        <v>4233</v>
      </c>
      <c r="U232" s="212" t="s">
        <v>4234</v>
      </c>
      <c r="V232" s="212" t="s">
        <v>4235</v>
      </c>
      <c r="W232" s="212" t="s">
        <v>4236</v>
      </c>
      <c r="X232" s="7" t="s">
        <v>45</v>
      </c>
      <c r="AI232" s="32"/>
    </row>
    <row r="233" spans="1:35">
      <c r="B233" s="8"/>
      <c r="L233" s="6"/>
      <c r="M233" s="6"/>
      <c r="R233" s="32"/>
      <c r="AI233" s="32"/>
    </row>
    <row r="234" spans="1:35">
      <c r="B234" s="8"/>
      <c r="L234" s="6"/>
      <c r="M234" s="47"/>
      <c r="R234" s="32"/>
      <c r="AI234" s="32"/>
    </row>
    <row r="235" spans="1:35">
      <c r="B235" s="8"/>
      <c r="L235" s="6"/>
      <c r="M235" s="47"/>
      <c r="R235" s="32"/>
      <c r="AI235" s="32"/>
    </row>
    <row r="236" spans="1:35">
      <c r="B236" s="8"/>
      <c r="L236" s="6"/>
      <c r="M236" s="47"/>
      <c r="R236" s="32"/>
      <c r="AI236" s="32"/>
    </row>
    <row r="237" spans="1:35">
      <c r="B237" s="8"/>
      <c r="L237" s="6"/>
      <c r="M237" s="47"/>
      <c r="R237" s="32"/>
      <c r="AI237" s="32"/>
    </row>
    <row r="238" spans="1:35">
      <c r="B238" s="8"/>
      <c r="L238" s="6"/>
      <c r="M238" s="47"/>
      <c r="R238" s="32"/>
      <c r="AI238" s="32"/>
    </row>
    <row r="239" spans="1:35">
      <c r="B239" s="8"/>
      <c r="L239" s="6"/>
      <c r="M239" s="6"/>
      <c r="R239" s="32"/>
      <c r="AI239" s="32"/>
    </row>
    <row r="240" spans="1:35">
      <c r="B240" s="8"/>
      <c r="L240" s="6"/>
      <c r="M240" s="6"/>
      <c r="R240" s="32"/>
      <c r="AI240" s="32"/>
    </row>
    <row r="241" spans="1:35">
      <c r="B241" s="8"/>
      <c r="L241" s="6"/>
      <c r="M241" s="6"/>
      <c r="R241" s="32"/>
      <c r="AI241" s="32"/>
    </row>
    <row r="242" spans="1:35">
      <c r="B242" s="8"/>
      <c r="L242" s="6"/>
      <c r="M242" s="6"/>
      <c r="R242" s="32"/>
      <c r="AI242" s="32"/>
    </row>
    <row r="243" spans="1:35">
      <c r="B243" s="8"/>
      <c r="L243" s="6"/>
      <c r="M243" s="6"/>
      <c r="R243" s="32"/>
      <c r="S243" s="7" t="str">
        <f>IFERROR(" El "&amp;TEXT(W229,"0,0%")&amp;" de los hombres y el "&amp;TEXT(W230,"0,0%")&amp;" de las mujeres trabajó por lo menos una hora en una actividad que le generó algún ingreso; mientras que el "&amp;TEXT(V229,"0,0%")&amp;" de los hombres y el "&amp;TEXT(V230,"0,0%")&amp;" de las mujeres realizó oficios del hogar","")</f>
        <v xml:space="preserve"> El 51,1% de los hombres y el 25,4% de las mujeres trabajó por lo menos una hora en una actividad que le generó algún ingreso; mientras que el 2,7% de los hombres y el 38,1% de las mujeres realizó oficios del hogar</v>
      </c>
      <c r="AI243" s="32"/>
    </row>
    <row r="244" spans="1:35">
      <c r="B244" s="8"/>
      <c r="L244" s="6"/>
      <c r="M244" s="6"/>
      <c r="R244" s="32"/>
      <c r="AI244" s="32"/>
    </row>
    <row r="245" spans="1:35" ht="36.65" customHeight="1">
      <c r="B245" s="8"/>
      <c r="L245" s="6"/>
      <c r="M245" s="6"/>
      <c r="R245" s="32"/>
      <c r="AI245" s="32"/>
    </row>
    <row r="246" spans="1:35" ht="20.149999999999999" customHeight="1">
      <c r="B246" s="8"/>
      <c r="L246" s="6"/>
      <c r="M246" s="6"/>
      <c r="R246" s="32"/>
      <c r="AI246" s="32"/>
    </row>
    <row r="247" spans="1:35" ht="18" thickBot="1">
      <c r="B247" s="8"/>
      <c r="L247" s="6"/>
      <c r="M247" s="6"/>
      <c r="O247" s="163" t="s">
        <v>1280</v>
      </c>
      <c r="P247" s="163" t="s">
        <v>1281</v>
      </c>
      <c r="R247" s="32"/>
      <c r="AI247" s="32"/>
    </row>
    <row r="248" spans="1:35" ht="18" thickBot="1">
      <c r="B248" s="8"/>
      <c r="L248" s="6"/>
      <c r="M248" s="6"/>
      <c r="N248" s="178"/>
      <c r="O248" s="105" t="s">
        <v>142</v>
      </c>
      <c r="P248" s="105" t="s">
        <v>143</v>
      </c>
      <c r="Q248" s="105" t="s">
        <v>78</v>
      </c>
      <c r="R248" s="194" t="s">
        <v>79</v>
      </c>
      <c r="AI248" s="32"/>
    </row>
    <row r="249" spans="1:35" ht="18" thickBot="1">
      <c r="B249" s="8"/>
      <c r="L249" s="6"/>
      <c r="M249" s="6"/>
      <c r="N249" s="96" t="s">
        <v>80</v>
      </c>
      <c r="O249" s="234">
        <f>SUMIFS('15'!$D:$D,'15'!$B:$B,$E$3,'15'!$C:$C,O$247)</f>
        <v>305548</v>
      </c>
      <c r="P249" s="234">
        <f>SUMIFS('15'!$D:$D,'15'!$B:$B,$E$3,'15'!$C:$C,P$247)</f>
        <v>5919</v>
      </c>
      <c r="Q249" s="243">
        <f>O249/(SUM($O249:$P249))</f>
        <v>0.98099638163914638</v>
      </c>
      <c r="R249" s="244">
        <f>P249/(SUM($O249:$P249))</f>
        <v>1.9003618360853639E-2</v>
      </c>
      <c r="AI249" s="32"/>
    </row>
    <row r="250" spans="1:35" ht="18" thickBot="1">
      <c r="B250" s="8"/>
      <c r="L250" s="6"/>
      <c r="M250" s="6"/>
      <c r="N250" s="182" t="s">
        <v>81</v>
      </c>
      <c r="O250" s="86">
        <f>SUMIFS('15'!$J:$J,'15'!$H:$H,$E$3,'15'!$I:$I,O$247)</f>
        <v>237390</v>
      </c>
      <c r="P250" s="86">
        <f>SUMIFS('15'!$J:$J,'15'!$H:$H,$E$3,'15'!$I:$I,P$247)</f>
        <v>74077</v>
      </c>
      <c r="Q250" s="243">
        <f t="shared" ref="Q250:Q254" si="39">O250/(SUM($O250:$P250))</f>
        <v>0.76216742062562004</v>
      </c>
      <c r="R250" s="244">
        <f t="shared" ref="R250:R254" si="40">P250/(SUM($O250:$P250))</f>
        <v>0.23783257937437996</v>
      </c>
      <c r="AI250" s="32"/>
    </row>
    <row r="251" spans="1:35" ht="18" thickBot="1">
      <c r="B251" s="8"/>
      <c r="L251" s="6"/>
      <c r="M251" s="6"/>
      <c r="N251" s="182" t="s">
        <v>82</v>
      </c>
      <c r="O251" s="86">
        <f>SUMIFS('15'!$P:$P,'15'!$N:$N,$E$3,'15'!$O:$O,O$247)</f>
        <v>200016</v>
      </c>
      <c r="P251" s="86">
        <f>SUMIFS('15'!$P:$P,'15'!$N:$N,$E$3,'15'!$O:$O,P$247)</f>
        <v>111451</v>
      </c>
      <c r="Q251" s="243">
        <f t="shared" si="39"/>
        <v>0.64217397027614487</v>
      </c>
      <c r="R251" s="244">
        <f t="shared" si="40"/>
        <v>0.35782602972385519</v>
      </c>
      <c r="AI251" s="32"/>
    </row>
    <row r="252" spans="1:35" ht="18" thickBot="1">
      <c r="B252" s="8"/>
      <c r="L252" s="6"/>
      <c r="M252" s="6"/>
      <c r="N252" s="182" t="s">
        <v>83</v>
      </c>
      <c r="O252" s="86">
        <f>SUMIFS('15'!$AB:$AB,'15'!$Z:$Z,$E$3,'15'!$AA:$AA,O$247)</f>
        <v>149604</v>
      </c>
      <c r="P252" s="86">
        <f>SUMIFS('15'!$AB:$AB,'15'!$Z:$Z,$E$3,'15'!$AA:$AA,P$247)</f>
        <v>160543</v>
      </c>
      <c r="Q252" s="243">
        <f t="shared" si="39"/>
        <v>0.48236481410427956</v>
      </c>
      <c r="R252" s="244">
        <f t="shared" si="40"/>
        <v>0.51763518589572044</v>
      </c>
      <c r="AI252" s="32"/>
    </row>
    <row r="253" spans="1:35" ht="18" thickBot="1">
      <c r="B253" s="8"/>
      <c r="L253" s="6"/>
      <c r="M253" s="6"/>
      <c r="N253" s="182" t="s">
        <v>84</v>
      </c>
      <c r="O253" s="86">
        <f>SUMIFS('15'!$V:$V,'15'!$T:$T,$E$3,'15'!$U:$U,O$247)</f>
        <v>259141</v>
      </c>
      <c r="P253" s="86">
        <f>SUMIFS('15'!$V:$V,'15'!$T:$T,$E$3,'15'!$U:$U,P$247)</f>
        <v>52326</v>
      </c>
      <c r="Q253" s="243">
        <f t="shared" si="39"/>
        <v>0.83200146403952902</v>
      </c>
      <c r="R253" s="244">
        <f t="shared" si="40"/>
        <v>0.16799853596047093</v>
      </c>
      <c r="AI253" s="32"/>
    </row>
    <row r="254" spans="1:35" ht="18" thickBot="1">
      <c r="B254" s="8"/>
      <c r="L254" s="6"/>
      <c r="M254" s="6"/>
      <c r="N254" s="100" t="s">
        <v>85</v>
      </c>
      <c r="O254" s="101">
        <f>SUMIFS('15'!$AH:$AH,'15'!$AF:$AF,$E$3,'15'!$AG:$AG,O$247)</f>
        <v>106685</v>
      </c>
      <c r="P254" s="101">
        <f>SUMIFS('15'!$AH:$AH,'15'!$AF:$AF,$E$3,'15'!$AG:$AG,P$247)</f>
        <v>203294</v>
      </c>
      <c r="Q254" s="243">
        <f t="shared" si="39"/>
        <v>0.34416847592901456</v>
      </c>
      <c r="R254" s="244">
        <f t="shared" si="40"/>
        <v>0.65583152407098544</v>
      </c>
      <c r="AI254" s="32"/>
    </row>
    <row r="255" spans="1:35">
      <c r="B255" s="8"/>
      <c r="L255" s="6"/>
      <c r="M255" s="6"/>
      <c r="R255" s="32"/>
      <c r="AI255" s="32"/>
    </row>
    <row r="256" spans="1:35" ht="37.5" customHeight="1">
      <c r="A256" s="25"/>
      <c r="B256" s="8"/>
      <c r="L256" s="6"/>
      <c r="M256" s="332"/>
      <c r="R256" s="32"/>
      <c r="AI256" s="32"/>
    </row>
    <row r="257" spans="1:35" ht="60.65" customHeight="1">
      <c r="A257" s="25"/>
      <c r="B257" s="8"/>
      <c r="I257" s="536"/>
      <c r="J257" s="536"/>
      <c r="L257" s="6"/>
      <c r="M257" s="332"/>
      <c r="R257" s="32"/>
      <c r="AI257" s="32"/>
    </row>
    <row r="258" spans="1:35" ht="45.65" customHeight="1">
      <c r="B258" s="8"/>
      <c r="L258" s="6"/>
      <c r="M258" s="332"/>
      <c r="R258" s="32"/>
      <c r="AI258" s="32"/>
    </row>
    <row r="259" spans="1:35">
      <c r="B259" s="8"/>
      <c r="L259" s="6"/>
      <c r="M259" s="6"/>
      <c r="R259" s="32"/>
      <c r="AI259" s="32"/>
    </row>
    <row r="260" spans="1:35" ht="25">
      <c r="B260" s="331"/>
      <c r="C260" s="495" t="str">
        <f>"Población Negra, Afrodescendiente, Raizal y Palenquera de "&amp;E3&amp;" por características de la vivienda en que residen"</f>
        <v>Población Negra, Afrodescendiente, Raizal y Palenquera de Antioquia por características de la vivienda en que residen</v>
      </c>
      <c r="D260" s="496"/>
      <c r="E260" s="496"/>
      <c r="F260" s="496"/>
      <c r="G260" s="496"/>
      <c r="H260" s="496"/>
      <c r="I260" s="496"/>
      <c r="J260" s="496"/>
      <c r="K260" s="496"/>
      <c r="L260" s="332"/>
      <c r="M260" s="47"/>
      <c r="R260" s="32"/>
      <c r="AI260" s="32"/>
    </row>
    <row r="261" spans="1:35">
      <c r="B261" s="8"/>
      <c r="L261" s="6"/>
      <c r="M261" s="47"/>
      <c r="R261" s="32"/>
      <c r="W261" s="43"/>
      <c r="X261" s="43"/>
      <c r="Y261" s="43"/>
      <c r="Z261" s="43"/>
      <c r="AA261" s="43"/>
      <c r="AB261" s="43"/>
      <c r="AI261" s="32"/>
    </row>
    <row r="262" spans="1:35" ht="18" thickBot="1">
      <c r="B262" s="346"/>
      <c r="C262" s="37"/>
      <c r="D262" s="37"/>
      <c r="E262" s="37"/>
      <c r="F262" s="37"/>
      <c r="G262" s="23"/>
      <c r="L262" s="6"/>
      <c r="M262" s="47"/>
      <c r="R262" s="32"/>
      <c r="AI262" s="32"/>
    </row>
    <row r="263" spans="1:35">
      <c r="B263" s="346"/>
      <c r="C263" s="28"/>
      <c r="D263" s="37"/>
      <c r="E263" s="37"/>
      <c r="F263" s="37"/>
      <c r="G263" s="23"/>
      <c r="L263" s="6"/>
      <c r="M263" s="47"/>
      <c r="N263" s="96" t="s">
        <v>1</v>
      </c>
      <c r="O263" s="97" t="s">
        <v>4</v>
      </c>
      <c r="P263" s="97"/>
      <c r="Q263" s="97"/>
      <c r="R263" s="97"/>
      <c r="S263" s="97"/>
      <c r="T263" s="97"/>
      <c r="U263" s="423"/>
      <c r="V263" s="427"/>
      <c r="W263" s="45"/>
      <c r="X263" s="45"/>
      <c r="Y263" s="45"/>
      <c r="Z263" s="45"/>
      <c r="AA263" s="45"/>
      <c r="AB263" s="45"/>
      <c r="AI263" s="32"/>
    </row>
    <row r="264" spans="1:35" ht="44.4" customHeight="1" thickBot="1">
      <c r="B264" s="346"/>
      <c r="C264" s="37"/>
      <c r="D264" s="37"/>
      <c r="E264" s="37"/>
      <c r="F264" s="37"/>
      <c r="G264" s="23"/>
      <c r="H264" s="23"/>
      <c r="I264" s="23"/>
      <c r="J264" s="23"/>
      <c r="K264" s="23"/>
      <c r="L264" s="6"/>
      <c r="M264" s="6"/>
      <c r="N264" s="100"/>
      <c r="O264" s="241" t="s">
        <v>133</v>
      </c>
      <c r="P264" s="419" t="s">
        <v>140</v>
      </c>
      <c r="Q264" s="419" t="s">
        <v>141</v>
      </c>
      <c r="R264" s="241" t="s">
        <v>121</v>
      </c>
      <c r="S264" s="241" t="s">
        <v>120</v>
      </c>
      <c r="T264" s="241" t="s">
        <v>119</v>
      </c>
      <c r="U264" s="424" t="s">
        <v>37</v>
      </c>
      <c r="V264" s="428" t="s">
        <v>4227</v>
      </c>
      <c r="AI264" s="32"/>
    </row>
    <row r="265" spans="1:35">
      <c r="B265" s="346"/>
      <c r="C265" s="37"/>
      <c r="D265" s="37"/>
      <c r="E265" s="37"/>
      <c r="F265" s="37"/>
      <c r="G265" s="37"/>
      <c r="H265" s="37"/>
      <c r="I265" s="37"/>
      <c r="J265" s="37"/>
      <c r="K265" s="37"/>
      <c r="L265" s="6"/>
      <c r="M265" s="6"/>
      <c r="N265" s="231" t="s">
        <v>86</v>
      </c>
      <c r="O265" s="172">
        <f>SUMIFS('16'!$D:$D,'16'!$B:$B,$E$3,'16'!$C:$C,O$267)</f>
        <v>67</v>
      </c>
      <c r="P265" s="172">
        <f>SUMIFS('16'!$D:$D,'16'!$B:$B,$E$3,'16'!$C:$C,P$267)</f>
        <v>231</v>
      </c>
      <c r="Q265" s="172">
        <f>SUMIFS('16'!$D:$D,'16'!$B:$B,$E$3,'16'!$C:$C,Q$267)</f>
        <v>659</v>
      </c>
      <c r="R265" s="172">
        <f>SUMIFS('16'!$D:$D,'16'!$B:$B,$E$3,'16'!$C:$C,R$267)</f>
        <v>10448</v>
      </c>
      <c r="S265" s="172">
        <f>SUMIFS('16'!$D:$D,'16'!$B:$B,$E$3,'16'!$C:$C,S$267)</f>
        <v>79875</v>
      </c>
      <c r="T265" s="172">
        <f>SUMIFS('16'!$D:$D,'16'!$B:$B,$E$3,'16'!$C:$C,T$267)</f>
        <v>220187</v>
      </c>
      <c r="U265" s="425">
        <f>SUM(O265:T265)</f>
        <v>311467</v>
      </c>
      <c r="V265" s="428"/>
      <c r="AI265" s="32"/>
    </row>
    <row r="266" spans="1:35" ht="18" thickBot="1">
      <c r="B266" s="346"/>
      <c r="C266" s="28"/>
      <c r="D266" s="37"/>
      <c r="E266" s="37"/>
      <c r="F266" s="37"/>
      <c r="G266" s="37"/>
      <c r="H266" s="37"/>
      <c r="I266" s="37"/>
      <c r="J266" s="37"/>
      <c r="K266" s="37"/>
      <c r="L266" s="6"/>
      <c r="M266" s="6"/>
      <c r="N266" s="100" t="s">
        <v>15</v>
      </c>
      <c r="O266" s="102">
        <f t="shared" ref="O266:U266" si="41">O265/$U$265</f>
        <v>2.1511107115681596E-4</v>
      </c>
      <c r="P266" s="102">
        <f t="shared" si="41"/>
        <v>7.4165160354066402E-4</v>
      </c>
      <c r="Q266" s="102">
        <f t="shared" si="41"/>
        <v>2.1157939685424137E-3</v>
      </c>
      <c r="R266" s="102">
        <f t="shared" si="41"/>
        <v>3.3544484648453929E-2</v>
      </c>
      <c r="S266" s="102">
        <f t="shared" si="41"/>
        <v>0.2564477135619504</v>
      </c>
      <c r="T266" s="102">
        <f t="shared" si="41"/>
        <v>0.70693524514635575</v>
      </c>
      <c r="U266" s="426">
        <f t="shared" si="41"/>
        <v>1</v>
      </c>
      <c r="V266" s="428"/>
      <c r="AI266" s="32"/>
    </row>
    <row r="267" spans="1:35" ht="18" thickBot="1">
      <c r="B267" s="346"/>
      <c r="C267" s="28"/>
      <c r="D267" s="37"/>
      <c r="E267" s="37"/>
      <c r="F267" s="37"/>
      <c r="G267" s="37"/>
      <c r="H267" s="37"/>
      <c r="I267" s="37"/>
      <c r="J267" s="37"/>
      <c r="K267" s="37"/>
      <c r="L267" s="6"/>
      <c r="M267" s="6"/>
      <c r="O267" s="420" t="s">
        <v>133</v>
      </c>
      <c r="P267" s="421" t="s">
        <v>1325</v>
      </c>
      <c r="Q267" s="421" t="s">
        <v>1324</v>
      </c>
      <c r="R267" s="422" t="s">
        <v>121</v>
      </c>
      <c r="S267" s="421" t="s">
        <v>120</v>
      </c>
      <c r="T267" s="421" t="s">
        <v>119</v>
      </c>
      <c r="U267" s="421" t="s">
        <v>37</v>
      </c>
      <c r="V267" s="429" t="s">
        <v>4226</v>
      </c>
      <c r="AI267" s="32"/>
    </row>
    <row r="268" spans="1:35">
      <c r="B268" s="346"/>
      <c r="C268" s="37"/>
      <c r="D268" s="37"/>
      <c r="E268" s="37"/>
      <c r="F268" s="37"/>
      <c r="G268" s="37"/>
      <c r="H268" s="37"/>
      <c r="I268" s="37"/>
      <c r="J268" s="37"/>
      <c r="K268" s="37"/>
      <c r="L268" s="6"/>
      <c r="M268" s="6"/>
      <c r="O268" s="63"/>
      <c r="R268" s="32"/>
      <c r="T268" s="63"/>
      <c r="U268" s="63"/>
      <c r="V268" s="63"/>
      <c r="W268" s="63"/>
      <c r="X268" s="63"/>
      <c r="Y268" s="63"/>
      <c r="AI268" s="32"/>
    </row>
    <row r="269" spans="1:35">
      <c r="B269" s="346"/>
      <c r="C269" s="37"/>
      <c r="D269" s="37"/>
      <c r="E269" s="37"/>
      <c r="F269" s="37"/>
      <c r="G269" s="37"/>
      <c r="H269" s="37"/>
      <c r="I269" s="37"/>
      <c r="J269" s="37"/>
      <c r="K269" s="37"/>
      <c r="L269" s="6"/>
      <c r="M269" s="6"/>
      <c r="O269" s="63"/>
      <c r="R269" s="32"/>
      <c r="S269" s="7" t="str">
        <f>IFERROR("El "&amp;TEXT(T266,"0,0%")&amp;" "&amp;"de la población Negra, Afrocolombiana, Raizal y Palenquera reside en casas"&amp;", y el "&amp;TEXT(S266,"0,0%")&amp;" "&amp;"reside en apartamentos.",0)</f>
        <v>El 70,7% de la población Negra, Afrocolombiana, Raizal y Palenquera reside en casas, y el 25,6% reside en apartamentos.</v>
      </c>
      <c r="T269" s="63"/>
      <c r="U269" s="63"/>
      <c r="V269" s="63"/>
      <c r="W269" s="63"/>
      <c r="X269" s="63"/>
      <c r="Y269" s="63"/>
      <c r="AI269" s="32"/>
    </row>
    <row r="270" spans="1:35">
      <c r="B270" s="346"/>
      <c r="C270" s="37"/>
      <c r="D270" s="37"/>
      <c r="E270" s="37"/>
      <c r="F270" s="37"/>
      <c r="G270" s="37"/>
      <c r="H270" s="37"/>
      <c r="I270" s="37"/>
      <c r="J270" s="37"/>
      <c r="K270" s="37"/>
      <c r="L270" s="6"/>
      <c r="M270" s="6"/>
      <c r="O270" s="63"/>
      <c r="R270" s="32"/>
      <c r="S270" s="364" t="str">
        <f>IFERROR(" El"&amp;" "&amp;TEXT(Q249,"0,0%")&amp;" de la población Negra, Afrodescendiente, Raizal y Palenquera cuenta con energía eléctrica en su vivienda, y el " &amp;" "&amp;TEXT(Q250,"0,0%")&amp;" cuenta con acceso a acueducto.","")</f>
        <v xml:space="preserve"> El 98,1% de la población Negra, Afrodescendiente, Raizal y Palenquera cuenta con energía eléctrica en su vivienda, y el  76,2% cuenta con acceso a acueducto.</v>
      </c>
      <c r="W270" s="43"/>
      <c r="Y270" s="45"/>
      <c r="AI270" s="32"/>
    </row>
    <row r="271" spans="1:35">
      <c r="B271" s="346"/>
      <c r="C271" s="37"/>
      <c r="D271" s="37"/>
      <c r="E271" s="37"/>
      <c r="F271" s="37"/>
      <c r="G271" s="37"/>
      <c r="H271" s="37"/>
      <c r="I271" s="37"/>
      <c r="J271" s="37"/>
      <c r="K271" s="37"/>
      <c r="L271" s="6"/>
      <c r="M271" s="6"/>
      <c r="R271" s="32"/>
      <c r="AI271" s="32"/>
    </row>
    <row r="272" spans="1:35" ht="20.149999999999999" customHeight="1">
      <c r="B272" s="346"/>
      <c r="C272" s="28"/>
      <c r="D272" s="42"/>
      <c r="E272" s="42"/>
      <c r="F272" s="37"/>
      <c r="G272" s="37"/>
      <c r="H272" s="37"/>
      <c r="I272" s="37"/>
      <c r="J272" s="37"/>
      <c r="K272" s="37"/>
      <c r="L272" s="6"/>
      <c r="M272" s="47"/>
      <c r="R272" s="32"/>
      <c r="AI272" s="32"/>
    </row>
    <row r="273" spans="2:35">
      <c r="B273" s="346"/>
      <c r="C273" s="37"/>
      <c r="D273" s="37"/>
      <c r="E273" s="37"/>
      <c r="F273" s="37"/>
      <c r="G273" s="37"/>
      <c r="H273" s="37"/>
      <c r="I273" s="37"/>
      <c r="J273" s="37"/>
      <c r="K273" s="37"/>
      <c r="L273" s="6"/>
      <c r="M273" s="47"/>
      <c r="R273" s="32"/>
      <c r="AI273" s="32"/>
    </row>
    <row r="274" spans="2:35">
      <c r="B274" s="346"/>
      <c r="C274" s="28"/>
      <c r="D274" s="37"/>
      <c r="E274" s="37"/>
      <c r="F274" s="37"/>
      <c r="G274" s="37"/>
      <c r="H274" s="37"/>
      <c r="I274" s="37"/>
      <c r="J274" s="37"/>
      <c r="K274" s="37"/>
      <c r="L274" s="6"/>
      <c r="M274" s="47"/>
      <c r="R274" s="32"/>
      <c r="AI274" s="32"/>
    </row>
    <row r="275" spans="2:35" ht="18" thickBot="1">
      <c r="B275" s="346"/>
      <c r="C275" s="37"/>
      <c r="D275" s="37"/>
      <c r="E275" s="37"/>
      <c r="F275" s="37"/>
      <c r="G275" s="37"/>
      <c r="H275" s="37"/>
      <c r="I275" s="37"/>
      <c r="J275" s="37"/>
      <c r="K275" s="37"/>
      <c r="L275" s="6"/>
      <c r="M275" s="47"/>
      <c r="R275" s="32"/>
      <c r="AI275" s="32"/>
    </row>
    <row r="276" spans="2:35">
      <c r="B276" s="346"/>
      <c r="C276" s="37"/>
      <c r="D276" s="37"/>
      <c r="E276" s="37"/>
      <c r="F276" s="37"/>
      <c r="G276" s="37"/>
      <c r="H276" s="37"/>
      <c r="I276" s="37"/>
      <c r="J276" s="37"/>
      <c r="K276" s="37"/>
      <c r="L276" s="6"/>
      <c r="M276" s="6"/>
      <c r="N276" s="96"/>
      <c r="O276" s="97" t="s">
        <v>87</v>
      </c>
      <c r="P276" s="97"/>
      <c r="Q276" s="97"/>
      <c r="R276" s="97"/>
      <c r="S276" s="97"/>
      <c r="T276" s="97"/>
      <c r="U276" s="97"/>
      <c r="V276" s="239"/>
      <c r="AI276" s="32"/>
    </row>
    <row r="277" spans="2:35" ht="51.65" customHeight="1" thickBot="1">
      <c r="B277" s="346"/>
      <c r="C277" s="44" t="s">
        <v>130</v>
      </c>
      <c r="D277" s="44"/>
      <c r="E277" s="44"/>
      <c r="F277" s="44"/>
      <c r="G277" s="29"/>
      <c r="H277" s="29"/>
      <c r="I277" s="29"/>
      <c r="J277" s="29"/>
      <c r="K277" s="29"/>
      <c r="L277" s="6"/>
      <c r="M277" s="6"/>
      <c r="N277" s="100"/>
      <c r="O277" s="241" t="s">
        <v>1350</v>
      </c>
      <c r="P277" s="241" t="s">
        <v>88</v>
      </c>
      <c r="Q277" s="245" t="s">
        <v>1302</v>
      </c>
      <c r="R277" s="245" t="s">
        <v>1304</v>
      </c>
      <c r="S277" s="241" t="s">
        <v>90</v>
      </c>
      <c r="T277" s="245" t="s">
        <v>1303</v>
      </c>
      <c r="U277" s="241" t="s">
        <v>89</v>
      </c>
      <c r="V277" s="242" t="s">
        <v>37</v>
      </c>
      <c r="AI277" s="32"/>
    </row>
    <row r="278" spans="2:35">
      <c r="B278" s="346"/>
      <c r="C278" s="44"/>
      <c r="D278" s="44"/>
      <c r="E278" s="44"/>
      <c r="F278" s="44"/>
      <c r="G278" s="41"/>
      <c r="H278" s="41"/>
      <c r="I278" s="41"/>
      <c r="J278" s="41"/>
      <c r="K278" s="41"/>
      <c r="L278" s="6"/>
      <c r="M278" s="6"/>
      <c r="N278" s="231" t="s">
        <v>86</v>
      </c>
      <c r="O278" s="172">
        <f>SUMIFS('14'!$D:$D,'14'!$B:$B,$E$3,'14'!$C:$C,O$277)</f>
        <v>669</v>
      </c>
      <c r="P278" s="172">
        <f>SUMIFS('14'!$D:$D,'14'!$B:$B,$E$3,'14'!$C:$C,P$277)</f>
        <v>103</v>
      </c>
      <c r="Q278" s="172">
        <f>SUMIFS('14'!$D:$D,'14'!$B:$B,$E$3,'14'!$C:$C,Q$277)</f>
        <v>7245</v>
      </c>
      <c r="R278" s="172">
        <f>SUMIFS('14'!$D:$D,'14'!$B:$B,$E$3,'14'!$C:$C,R$277)</f>
        <v>17474</v>
      </c>
      <c r="S278" s="172">
        <f>SUMIFS('14'!$D:$D,'14'!$B:$B,$E$3,'14'!$C:$C,S$277)</f>
        <v>44173</v>
      </c>
      <c r="T278" s="172">
        <f>SUMIFS('14'!$D:$D,'14'!$B:$B,$E$3,'14'!$C:$C,T$277)</f>
        <v>105216</v>
      </c>
      <c r="U278" s="172">
        <f>SUMIFS('14'!$D:$D,'14'!$B:$B,$E$3,'14'!$C:$C,U$277)</f>
        <v>137256</v>
      </c>
      <c r="V278" s="173">
        <f>SUM(O278:U278)</f>
        <v>312136</v>
      </c>
      <c r="AI278" s="32"/>
    </row>
    <row r="279" spans="2:35" ht="18" thickBot="1">
      <c r="B279" s="346"/>
      <c r="C279" s="44"/>
      <c r="D279" s="44"/>
      <c r="E279" s="44"/>
      <c r="F279" s="44"/>
      <c r="G279" s="41"/>
      <c r="H279" s="41"/>
      <c r="I279" s="41"/>
      <c r="J279" s="41"/>
      <c r="K279" s="41"/>
      <c r="L279" s="6"/>
      <c r="M279" s="6"/>
      <c r="N279" s="183" t="s">
        <v>15</v>
      </c>
      <c r="O279" s="200"/>
      <c r="P279" s="200">
        <f>P278/(SUM($P$278:$U$278))</f>
        <v>3.3069313924107528E-4</v>
      </c>
      <c r="Q279" s="200">
        <f t="shared" ref="Q279:U279" si="42">Q278/(SUM($P$278:$U$278))</f>
        <v>2.3260891201957189E-2</v>
      </c>
      <c r="R279" s="200">
        <f t="shared" si="42"/>
        <v>5.6102251602898542E-2</v>
      </c>
      <c r="S279" s="200">
        <f t="shared" si="42"/>
        <v>0.14182240815238853</v>
      </c>
      <c r="T279" s="200">
        <f t="shared" si="42"/>
        <v>0.33780785765426191</v>
      </c>
      <c r="U279" s="200">
        <f t="shared" si="42"/>
        <v>0.44067589824925274</v>
      </c>
      <c r="V279" s="237">
        <f t="shared" ref="V279" si="43">V278/(SUM($O$278:$U$278))</f>
        <v>1</v>
      </c>
      <c r="AI279" s="32"/>
    </row>
    <row r="280" spans="2:35">
      <c r="B280" s="346"/>
      <c r="C280" s="44"/>
      <c r="D280" s="44"/>
      <c r="E280" s="44"/>
      <c r="F280" s="44"/>
      <c r="G280" s="41"/>
      <c r="H280" s="41"/>
      <c r="I280" s="41"/>
      <c r="J280" s="41"/>
      <c r="K280" s="41"/>
      <c r="L280" s="6"/>
      <c r="M280" s="6"/>
      <c r="R280" s="32"/>
      <c r="AI280" s="32"/>
    </row>
    <row r="281" spans="2:35">
      <c r="B281" s="346"/>
      <c r="C281" s="44"/>
      <c r="D281" s="44"/>
      <c r="E281" s="44"/>
      <c r="F281" s="44"/>
      <c r="L281" s="6"/>
      <c r="M281" s="6"/>
      <c r="R281" s="32"/>
      <c r="AI281" s="32"/>
    </row>
    <row r="282" spans="2:35" ht="18" thickBot="1">
      <c r="B282" s="346"/>
      <c r="C282" s="44"/>
      <c r="D282" s="44"/>
      <c r="E282" s="44"/>
      <c r="F282" s="44"/>
      <c r="L282" s="6"/>
      <c r="M282" s="6"/>
      <c r="R282" s="32"/>
      <c r="AI282" s="32"/>
    </row>
    <row r="283" spans="2:35">
      <c r="B283" s="346"/>
      <c r="C283" s="44"/>
      <c r="D283" s="44"/>
      <c r="E283" s="44"/>
      <c r="F283" s="44"/>
      <c r="L283" s="6"/>
      <c r="M283" s="6"/>
      <c r="N283" s="96"/>
      <c r="O283" s="97" t="s">
        <v>91</v>
      </c>
      <c r="P283" s="97"/>
      <c r="Q283" s="97"/>
      <c r="R283" s="97"/>
      <c r="S283" s="97"/>
      <c r="T283" s="97"/>
      <c r="U283" s="97"/>
      <c r="V283" s="238"/>
      <c r="W283" s="238"/>
      <c r="X283" s="238"/>
      <c r="Y283" s="239"/>
      <c r="AI283" s="32"/>
    </row>
    <row r="284" spans="2:35" ht="96.5" customHeight="1" thickBot="1">
      <c r="B284" s="346"/>
      <c r="L284" s="6"/>
      <c r="M284" s="6"/>
      <c r="N284" s="100"/>
      <c r="O284" s="246" t="s">
        <v>1350</v>
      </c>
      <c r="P284" s="246" t="s">
        <v>97</v>
      </c>
      <c r="Q284" s="246" t="s">
        <v>1300</v>
      </c>
      <c r="R284" s="246" t="s">
        <v>93</v>
      </c>
      <c r="S284" s="246" t="s">
        <v>94</v>
      </c>
      <c r="T284" s="246" t="s">
        <v>95</v>
      </c>
      <c r="U284" s="246" t="s">
        <v>96</v>
      </c>
      <c r="V284" s="246" t="s">
        <v>92</v>
      </c>
      <c r="W284" s="246" t="s">
        <v>1299</v>
      </c>
      <c r="X284" s="246" t="s">
        <v>1298</v>
      </c>
      <c r="Y284" s="247" t="s">
        <v>37</v>
      </c>
      <c r="AI284" s="32"/>
    </row>
    <row r="285" spans="2:35" ht="22.5" customHeight="1">
      <c r="B285" s="347"/>
      <c r="C285" s="511"/>
      <c r="D285" s="512"/>
      <c r="E285" s="512"/>
      <c r="F285" s="512"/>
      <c r="G285" s="513"/>
      <c r="H285" s="512"/>
      <c r="I285" s="512"/>
      <c r="J285" s="512"/>
      <c r="K285" s="512"/>
      <c r="L285" s="6"/>
      <c r="M285" s="6"/>
      <c r="N285" s="231" t="s">
        <v>86</v>
      </c>
      <c r="O285" s="172">
        <f>SUMIFS('13'!$D:$D,'13'!$B:$B,$E$3,'13'!$C:$C,O$284)</f>
        <v>669</v>
      </c>
      <c r="P285" s="172">
        <f>SUMIFS('13'!$D:$D,'13'!$B:$B,$E$3,'13'!$C:$C,P$284)</f>
        <v>12</v>
      </c>
      <c r="Q285" s="172">
        <f>SUMIFS('13'!$D:$D,'13'!$B:$B,$E$3,'13'!$C:$C,Q$284)</f>
        <v>1874</v>
      </c>
      <c r="R285" s="172">
        <f>SUMIFS('13'!$D:$D,'13'!$B:$B,$E$3,'13'!$C:$C,R$284)</f>
        <v>1585</v>
      </c>
      <c r="S285" s="172">
        <f>SUMIFS('13'!$D:$D,'13'!$B:$B,$E$3,'13'!$C:$C,S$284)</f>
        <v>127</v>
      </c>
      <c r="T285" s="172">
        <f>SUMIFS('13'!$D:$D,'13'!$B:$B,$E$3,'13'!$C:$C,T$284)</f>
        <v>4254</v>
      </c>
      <c r="U285" s="172">
        <f>SUMIFS('13'!$D:$D,'13'!$B:$B,$E$3,'13'!$C:$C,U$284)</f>
        <v>1064</v>
      </c>
      <c r="V285" s="172">
        <f>SUMIFS('13'!$D:$D,'13'!$B:$B,$E$3,'13'!$C:$C,V$284)</f>
        <v>23425</v>
      </c>
      <c r="W285" s="172">
        <f>SUMIFS('13'!$D:$D,'13'!$B:$B,$E$3,'13'!$C:$C,W$284)</f>
        <v>74338</v>
      </c>
      <c r="X285" s="172">
        <f>SUMIFS('13'!$D:$D,'13'!$B:$B,$E$3,'13'!$C:$C,X$284)</f>
        <v>204788</v>
      </c>
      <c r="Y285" s="173">
        <f>SUM(O285:X285)</f>
        <v>312136</v>
      </c>
      <c r="AI285" s="32"/>
    </row>
    <row r="286" spans="2:35" ht="18" thickBot="1">
      <c r="B286" s="346"/>
      <c r="L286" s="6"/>
      <c r="M286" s="47"/>
      <c r="N286" s="183" t="s">
        <v>15</v>
      </c>
      <c r="O286" s="200"/>
      <c r="P286" s="200">
        <f>P285/(SUM($P$285:$X$285))</f>
        <v>3.852735602808644E-5</v>
      </c>
      <c r="Q286" s="200">
        <f t="shared" ref="Q286:X286" si="44">Q285/(SUM($P$285:$X$285))</f>
        <v>6.0166887663861664E-3</v>
      </c>
      <c r="R286" s="200">
        <f t="shared" si="44"/>
        <v>5.0888216087097513E-3</v>
      </c>
      <c r="S286" s="200">
        <f t="shared" si="44"/>
        <v>4.0774785129724816E-4</v>
      </c>
      <c r="T286" s="200">
        <f t="shared" si="44"/>
        <v>1.3657947711956643E-2</v>
      </c>
      <c r="U286" s="200">
        <f t="shared" si="44"/>
        <v>3.4160922344903311E-3</v>
      </c>
      <c r="V286" s="200">
        <f t="shared" si="44"/>
        <v>7.5208609579827071E-2</v>
      </c>
      <c r="W286" s="200">
        <f t="shared" si="44"/>
        <v>0.23867054936799084</v>
      </c>
      <c r="X286" s="200">
        <f t="shared" si="44"/>
        <v>0.65749501552331391</v>
      </c>
      <c r="Y286" s="237"/>
      <c r="AI286" s="32"/>
    </row>
    <row r="287" spans="2:35" ht="54.65" customHeight="1" thickBot="1">
      <c r="B287" s="346"/>
      <c r="L287" s="6"/>
      <c r="M287" s="47"/>
      <c r="O287" s="246" t="s">
        <v>1350</v>
      </c>
      <c r="P287" s="246" t="s">
        <v>97</v>
      </c>
      <c r="Q287" s="246" t="s">
        <v>3647</v>
      </c>
      <c r="R287" s="246" t="s">
        <v>93</v>
      </c>
      <c r="S287" s="246" t="s">
        <v>94</v>
      </c>
      <c r="T287" s="246" t="s">
        <v>95</v>
      </c>
      <c r="U287" s="246" t="s">
        <v>96</v>
      </c>
      <c r="V287" s="246" t="s">
        <v>92</v>
      </c>
      <c r="W287" s="246" t="s">
        <v>1299</v>
      </c>
      <c r="X287" s="246" t="s">
        <v>1298</v>
      </c>
      <c r="Y287" s="247" t="s">
        <v>37</v>
      </c>
      <c r="AI287" s="32"/>
    </row>
    <row r="288" spans="2:35">
      <c r="B288" s="346"/>
      <c r="L288" s="6"/>
      <c r="M288" s="47"/>
      <c r="R288" s="32"/>
      <c r="AI288" s="32"/>
    </row>
    <row r="289" spans="1:35">
      <c r="B289" s="346"/>
      <c r="L289" s="6"/>
      <c r="M289" s="47"/>
      <c r="R289" s="32"/>
      <c r="AI289" s="32"/>
    </row>
    <row r="290" spans="1:35">
      <c r="B290" s="346"/>
      <c r="L290" s="6"/>
      <c r="M290" s="6"/>
      <c r="P290" s="53"/>
      <c r="Q290" s="56"/>
      <c r="R290" s="32"/>
      <c r="S290" s="7" t="str">
        <f>IFERROR(" El "&amp;TEXT(T279,"0,0%")&amp;" "&amp;" de la población Negra, Afrodescendiente, Raizal y Palenquera reside en viviendas en las que el material predominante en los pisos es baldosa, vinilo, tableta y ladrillo laminado.",0)</f>
        <v xml:space="preserve"> El 33,8%  de la población Negra, Afrodescendiente, Raizal y Palenquera reside en viviendas en las que el material predominante en los pisos es baldosa, vinilo, tableta y ladrillo laminado.</v>
      </c>
      <c r="T290" s="56"/>
      <c r="AI290" s="32"/>
    </row>
    <row r="291" spans="1:35">
      <c r="B291" s="346"/>
      <c r="L291" s="6"/>
      <c r="M291" s="6"/>
      <c r="P291" s="57"/>
      <c r="Q291" s="57"/>
      <c r="R291" s="32"/>
      <c r="S291" s="7" t="str">
        <f>IFERROR(" El "&amp;TEXT(X286,"0,0%")&amp;" "&amp;" de la población Negra, Afrodescendiente, Raizal y Palenquera reside en viviendas en las que el material predominante en las paredes es bloque, ladrillo, piedra y madera pulida.",0)</f>
        <v xml:space="preserve"> El 65,7%  de la población Negra, Afrodescendiente, Raizal y Palenquera reside en viviendas en las que el material predominante en las paredes es bloque, ladrillo, piedra y madera pulida.</v>
      </c>
      <c r="T291" s="57"/>
      <c r="AI291" s="32"/>
    </row>
    <row r="292" spans="1:35" s="335" customFormat="1" ht="30" customHeight="1">
      <c r="A292" s="4"/>
      <c r="B292" s="346"/>
      <c r="C292" s="7"/>
      <c r="D292" s="7"/>
      <c r="E292" s="7"/>
      <c r="F292" s="7"/>
      <c r="G292" s="7"/>
      <c r="H292" s="7"/>
      <c r="I292" s="7"/>
      <c r="J292" s="7"/>
      <c r="K292" s="7"/>
      <c r="L292" s="6"/>
      <c r="M292" s="6"/>
      <c r="R292" s="337"/>
      <c r="AI292" s="337"/>
    </row>
    <row r="293" spans="1:35">
      <c r="B293" s="346"/>
      <c r="L293" s="6"/>
      <c r="M293" s="47"/>
      <c r="R293" s="32"/>
      <c r="AI293" s="32"/>
    </row>
    <row r="294" spans="1:35">
      <c r="B294" s="346"/>
      <c r="L294" s="6"/>
      <c r="M294" s="47"/>
      <c r="R294" s="32"/>
      <c r="AI294" s="32"/>
    </row>
    <row r="295" spans="1:35">
      <c r="B295" s="346"/>
      <c r="L295" s="6"/>
      <c r="M295" s="47"/>
      <c r="R295" s="32"/>
      <c r="AI295" s="32"/>
    </row>
    <row r="296" spans="1:35">
      <c r="B296" s="346"/>
      <c r="L296" s="6"/>
      <c r="M296" s="47"/>
      <c r="R296" s="32"/>
      <c r="AI296" s="32"/>
    </row>
    <row r="297" spans="1:35" ht="18" thickBot="1">
      <c r="B297" s="346"/>
      <c r="L297" s="6"/>
      <c r="M297" s="6"/>
      <c r="R297" s="32"/>
      <c r="AI297" s="32"/>
    </row>
    <row r="298" spans="1:35">
      <c r="B298" s="346"/>
      <c r="L298" s="6"/>
      <c r="M298" s="6"/>
      <c r="N298" s="232"/>
      <c r="O298" s="123" t="s">
        <v>99</v>
      </c>
      <c r="P298" s="219"/>
      <c r="Q298" s="219"/>
      <c r="R298" s="219"/>
      <c r="S298" s="219"/>
      <c r="T298" s="220"/>
      <c r="AI298" s="32"/>
    </row>
    <row r="299" spans="1:35" ht="18" thickBot="1">
      <c r="B299" s="346"/>
      <c r="L299" s="6"/>
      <c r="M299" s="6"/>
      <c r="N299" s="100"/>
      <c r="O299" s="240" t="s">
        <v>1339</v>
      </c>
      <c r="P299" s="197" t="s">
        <v>1340</v>
      </c>
      <c r="Q299" s="197" t="s">
        <v>1341</v>
      </c>
      <c r="R299" s="197" t="s">
        <v>1342</v>
      </c>
      <c r="S299" s="197" t="s">
        <v>1343</v>
      </c>
      <c r="T299" s="198" t="s">
        <v>37</v>
      </c>
      <c r="U299" s="7" t="s">
        <v>4250</v>
      </c>
      <c r="AI299" s="32"/>
    </row>
    <row r="300" spans="1:35">
      <c r="B300" s="346"/>
      <c r="L300" s="6"/>
      <c r="M300" s="6"/>
      <c r="N300" s="233" t="s">
        <v>1336</v>
      </c>
      <c r="O300" s="234">
        <f>SUMIFS('18'!$E:$E,'18'!$B:$B,$E$3,'18'!$C:$C,$N300,'18'!$D:$D,O$299)</f>
        <v>13637</v>
      </c>
      <c r="P300" s="234">
        <f>SUMIFS('18'!$E:$E,'18'!$B:$B,$E$3,'18'!$C:$C,$N300,'18'!$D:$D,P$299)</f>
        <v>28080</v>
      </c>
      <c r="Q300" s="234">
        <f>SUMIFS('18'!$E:$E,'18'!$B:$B,$E$3,'18'!$C:$C,$N300,'18'!$D:$D,Q$299)</f>
        <v>48071</v>
      </c>
      <c r="R300" s="234">
        <f>SUMIFS('18'!$E:$E,'18'!$B:$B,$E$3,'18'!$C:$C,$N300,'18'!$D:$D,R$299)</f>
        <v>53981</v>
      </c>
      <c r="S300" s="234">
        <f>SUMIFS('18'!$E:$E,'18'!$B:$B,$E$3,'18'!$C:$C,$N300,'18'!$D:$D,S$299)</f>
        <v>75197</v>
      </c>
      <c r="T300" s="235">
        <f>SUM(O300:S300)</f>
        <v>218966</v>
      </c>
      <c r="U300" s="63">
        <f>T300+T302</f>
        <v>311443</v>
      </c>
      <c r="V300" s="7">
        <v>669</v>
      </c>
      <c r="W300" s="438">
        <f>U300+V300</f>
        <v>312112</v>
      </c>
      <c r="AI300" s="32"/>
    </row>
    <row r="301" spans="1:35">
      <c r="B301" s="346"/>
      <c r="L301" s="6"/>
      <c r="M301" s="6"/>
      <c r="N301" s="182" t="s">
        <v>137</v>
      </c>
      <c r="O301" s="196">
        <f>O300/(SUM($O$300:$S$300))</f>
        <v>6.2279075290227706E-2</v>
      </c>
      <c r="P301" s="196">
        <f t="shared" ref="P301:S301" si="45">P300/(SUM($O$300:$S$300))</f>
        <v>0.12823908734689404</v>
      </c>
      <c r="Q301" s="196">
        <f t="shared" si="45"/>
        <v>0.21953636637651508</v>
      </c>
      <c r="R301" s="196">
        <f t="shared" si="45"/>
        <v>0.24652685805102162</v>
      </c>
      <c r="S301" s="196">
        <f t="shared" si="45"/>
        <v>0.34341861293534154</v>
      </c>
      <c r="T301" s="236">
        <f>T300/(SUM($O$300:$S$300))</f>
        <v>1</v>
      </c>
      <c r="AI301" s="32"/>
    </row>
    <row r="302" spans="1:35">
      <c r="B302" s="346"/>
      <c r="L302" s="6"/>
      <c r="M302" s="6"/>
      <c r="N302" s="230" t="s">
        <v>1335</v>
      </c>
      <c r="O302" s="86">
        <f>SUMIFS('18'!$E:$E,'18'!$B:$B,$E$3,'18'!$C:$C,$N302,'18'!$D:$D,O$299)</f>
        <v>4086</v>
      </c>
      <c r="P302" s="86">
        <f>SUMIFS('18'!$E:$E,'18'!$B:$B,$E$3,'18'!$C:$C,$N302,'18'!$D:$D,P$299)</f>
        <v>9664</v>
      </c>
      <c r="Q302" s="86">
        <f>SUMIFS('18'!$E:$E,'18'!$B:$B,$E$3,'18'!$C:$C,$N302,'18'!$D:$D,Q$299)</f>
        <v>17692</v>
      </c>
      <c r="R302" s="86">
        <f>SUMIFS('18'!$E:$E,'18'!$B:$B,$E$3,'18'!$C:$C,$N302,'18'!$D:$D,R$299)</f>
        <v>21747</v>
      </c>
      <c r="S302" s="86">
        <f>SUMIFS('18'!$E:$E,'18'!$B:$B,$E$3,'18'!$C:$C,$N302,'18'!$D:$D,S$299)</f>
        <v>39288</v>
      </c>
      <c r="T302" s="168">
        <f>SUM(O302:S302)</f>
        <v>92477</v>
      </c>
      <c r="AI302" s="32"/>
    </row>
    <row r="303" spans="1:35" ht="18" thickBot="1">
      <c r="B303" s="346"/>
      <c r="L303" s="6"/>
      <c r="M303" s="6"/>
      <c r="N303" s="330" t="s">
        <v>3650</v>
      </c>
      <c r="O303" s="200">
        <f>O302/(SUM($O$302:$S$302))</f>
        <v>4.4183959254733611E-2</v>
      </c>
      <c r="P303" s="200">
        <f t="shared" ref="P303:S303" si="46">P302/(SUM($O$302:$S$302))</f>
        <v>0.10450165987218443</v>
      </c>
      <c r="Q303" s="200">
        <f t="shared" si="46"/>
        <v>0.19131243444315885</v>
      </c>
      <c r="R303" s="200">
        <f t="shared" si="46"/>
        <v>0.23516117521113358</v>
      </c>
      <c r="S303" s="200">
        <f t="shared" si="46"/>
        <v>0.42484077121878955</v>
      </c>
      <c r="T303" s="237">
        <f>T302/(SUM($O$302:$S$302))</f>
        <v>1</v>
      </c>
      <c r="AI303" s="32"/>
    </row>
    <row r="304" spans="1:35" ht="18" thickBot="1">
      <c r="B304" s="346"/>
      <c r="L304" s="6"/>
      <c r="M304" s="6"/>
      <c r="R304" s="32"/>
      <c r="AI304" s="32"/>
    </row>
    <row r="305" spans="1:35">
      <c r="B305" s="346"/>
      <c r="L305" s="6"/>
      <c r="M305" s="6"/>
      <c r="N305" s="233"/>
      <c r="O305" s="123" t="s">
        <v>98</v>
      </c>
      <c r="P305" s="219"/>
      <c r="Q305" s="219"/>
      <c r="R305" s="219"/>
      <c r="S305" s="219"/>
      <c r="T305" s="219"/>
      <c r="U305" s="219"/>
      <c r="V305" s="219"/>
      <c r="W305" s="219"/>
      <c r="X305" s="220"/>
      <c r="AC305" s="43"/>
      <c r="AI305" s="32"/>
    </row>
    <row r="306" spans="1:35" ht="18" thickBot="1">
      <c r="B306" s="346"/>
      <c r="L306" s="6"/>
      <c r="M306" s="6"/>
      <c r="N306" s="100"/>
      <c r="O306" s="197" t="s">
        <v>1354</v>
      </c>
      <c r="P306" s="197" t="s">
        <v>1355</v>
      </c>
      <c r="Q306" s="197" t="s">
        <v>1356</v>
      </c>
      <c r="R306" s="197" t="s">
        <v>1357</v>
      </c>
      <c r="S306" s="197" t="s">
        <v>1358</v>
      </c>
      <c r="T306" s="197" t="s">
        <v>1359</v>
      </c>
      <c r="U306" s="197" t="s">
        <v>1360</v>
      </c>
      <c r="V306" s="197" t="s">
        <v>1361</v>
      </c>
      <c r="W306" s="197" t="s">
        <v>1362</v>
      </c>
      <c r="X306" s="198" t="s">
        <v>37</v>
      </c>
      <c r="AC306" s="43"/>
      <c r="AI306" s="32"/>
    </row>
    <row r="307" spans="1:35">
      <c r="B307" s="346"/>
      <c r="L307" s="6"/>
      <c r="M307" s="6"/>
      <c r="N307" s="231" t="s">
        <v>1336</v>
      </c>
      <c r="O307" s="172">
        <f>O314</f>
        <v>88040</v>
      </c>
      <c r="P307" s="172">
        <f t="shared" ref="P307:W307" si="47">P314</f>
        <v>35785</v>
      </c>
      <c r="Q307" s="172">
        <f t="shared" si="47"/>
        <v>32659</v>
      </c>
      <c r="R307" s="172">
        <f t="shared" si="47"/>
        <v>31072</v>
      </c>
      <c r="S307" s="172">
        <f t="shared" si="47"/>
        <v>4660</v>
      </c>
      <c r="T307" s="172">
        <f t="shared" si="47"/>
        <v>3231</v>
      </c>
      <c r="U307" s="172">
        <f t="shared" si="47"/>
        <v>8831</v>
      </c>
      <c r="V307" s="172">
        <f t="shared" si="47"/>
        <v>13691</v>
      </c>
      <c r="W307" s="172">
        <f t="shared" si="47"/>
        <v>997</v>
      </c>
      <c r="X307" s="173">
        <f>SUM(O307:W307)</f>
        <v>218966</v>
      </c>
      <c r="AC307" s="43"/>
      <c r="AI307" s="32"/>
    </row>
    <row r="308" spans="1:35">
      <c r="B308" s="346"/>
      <c r="L308" s="6"/>
      <c r="M308" s="6"/>
      <c r="N308" s="182" t="s">
        <v>137</v>
      </c>
      <c r="O308" s="196">
        <f>O307/(SUM($O$307:$W$307))</f>
        <v>0.40207155448791138</v>
      </c>
      <c r="P308" s="196">
        <f t="shared" ref="P308:W308" si="48">P307/(SUM($O$307:$W$307))</f>
        <v>0.16342719874318387</v>
      </c>
      <c r="Q308" s="196">
        <f t="shared" si="48"/>
        <v>0.14915100974580528</v>
      </c>
      <c r="R308" s="196">
        <f t="shared" si="48"/>
        <v>0.14190330918955454</v>
      </c>
      <c r="S308" s="196">
        <f t="shared" si="48"/>
        <v>2.1281842843181135E-2</v>
      </c>
      <c r="T308" s="196">
        <f t="shared" si="48"/>
        <v>1.4755715499209923E-2</v>
      </c>
      <c r="U308" s="196">
        <f t="shared" si="48"/>
        <v>4.0330462263547764E-2</v>
      </c>
      <c r="V308" s="196">
        <f t="shared" si="48"/>
        <v>6.252568891974096E-2</v>
      </c>
      <c r="W308" s="196">
        <f t="shared" si="48"/>
        <v>4.5532183078651478E-3</v>
      </c>
      <c r="X308" s="236">
        <f>X307/(SUM($O$307:$W$307))</f>
        <v>1</v>
      </c>
      <c r="AC308" s="43"/>
      <c r="AI308" s="32"/>
    </row>
    <row r="309" spans="1:35">
      <c r="A309" s="25"/>
      <c r="B309" s="346"/>
      <c r="L309" s="6"/>
      <c r="M309" s="332"/>
      <c r="N309" s="230" t="s">
        <v>1335</v>
      </c>
      <c r="O309" s="86">
        <f>O315+O316</f>
        <v>48047</v>
      </c>
      <c r="P309" s="86">
        <f t="shared" ref="P309:W309" si="49">P315+P316</f>
        <v>12073</v>
      </c>
      <c r="Q309" s="86">
        <f t="shared" si="49"/>
        <v>15860</v>
      </c>
      <c r="R309" s="86">
        <f t="shared" si="49"/>
        <v>7672</v>
      </c>
      <c r="S309" s="86">
        <f t="shared" si="49"/>
        <v>1812</v>
      </c>
      <c r="T309" s="86">
        <f t="shared" si="49"/>
        <v>566</v>
      </c>
      <c r="U309" s="86">
        <f t="shared" si="49"/>
        <v>2197</v>
      </c>
      <c r="V309" s="86">
        <f t="shared" si="49"/>
        <v>4092</v>
      </c>
      <c r="W309" s="86">
        <f t="shared" si="49"/>
        <v>158</v>
      </c>
      <c r="X309" s="168">
        <f>SUM(O309:W309)</f>
        <v>92477</v>
      </c>
      <c r="AC309" s="43"/>
      <c r="AI309" s="32"/>
    </row>
    <row r="310" spans="1:35" ht="74.400000000000006" customHeight="1" thickBot="1">
      <c r="B310" s="346"/>
      <c r="L310" s="6"/>
      <c r="M310" s="338"/>
      <c r="N310" s="330" t="s">
        <v>3650</v>
      </c>
      <c r="O310" s="200">
        <f>O309/(SUM($O$309:$W$309))</f>
        <v>0.5195562139775296</v>
      </c>
      <c r="P310" s="200">
        <f t="shared" ref="P310:W310" si="50">P309/(SUM($O$309:$W$309))</f>
        <v>0.13055138034322047</v>
      </c>
      <c r="Q310" s="200">
        <f t="shared" si="50"/>
        <v>0.17150210322566692</v>
      </c>
      <c r="R310" s="200">
        <f t="shared" si="50"/>
        <v>8.2961168723033829E-2</v>
      </c>
      <c r="S310" s="200">
        <f t="shared" si="50"/>
        <v>1.9594061226034583E-2</v>
      </c>
      <c r="T310" s="200">
        <f t="shared" si="50"/>
        <v>6.1204407582425898E-3</v>
      </c>
      <c r="U310" s="200">
        <f t="shared" si="50"/>
        <v>2.3757258561588286E-2</v>
      </c>
      <c r="V310" s="200">
        <f t="shared" si="50"/>
        <v>4.424884025217081E-2</v>
      </c>
      <c r="W310" s="200">
        <f t="shared" si="50"/>
        <v>1.7085329325129493E-3</v>
      </c>
      <c r="X310" s="237">
        <f>X309/(SUM($O$309:$W$309))</f>
        <v>1</v>
      </c>
      <c r="AC310" s="43"/>
      <c r="AI310" s="32"/>
    </row>
    <row r="311" spans="1:35" ht="57" customHeight="1" thickBot="1">
      <c r="A311" s="25"/>
      <c r="B311" s="346"/>
      <c r="L311" s="6"/>
      <c r="M311" s="338"/>
      <c r="N311" s="100"/>
      <c r="O311" s="197" t="s">
        <v>4237</v>
      </c>
      <c r="P311" s="197" t="s">
        <v>4238</v>
      </c>
      <c r="Q311" s="197" t="s">
        <v>4239</v>
      </c>
      <c r="R311" s="197" t="s">
        <v>4240</v>
      </c>
      <c r="S311" s="197" t="s">
        <v>4241</v>
      </c>
      <c r="T311" s="197" t="s">
        <v>4242</v>
      </c>
      <c r="U311" s="197" t="s">
        <v>4243</v>
      </c>
      <c r="V311" s="197" t="s">
        <v>1361</v>
      </c>
      <c r="W311" s="197" t="s">
        <v>4244</v>
      </c>
      <c r="AC311" s="43"/>
      <c r="AI311" s="32"/>
    </row>
    <row r="312" spans="1:35" ht="53.4" customHeight="1">
      <c r="B312" s="346"/>
      <c r="L312" s="6"/>
      <c r="M312" s="47"/>
      <c r="N312" s="233"/>
      <c r="O312" s="123" t="s">
        <v>98</v>
      </c>
      <c r="P312" s="219"/>
      <c r="Q312" s="219"/>
      <c r="R312" s="219"/>
      <c r="S312" s="219"/>
      <c r="T312" s="219"/>
      <c r="U312" s="219"/>
      <c r="V312" s="219"/>
      <c r="W312" s="219"/>
      <c r="X312" s="239"/>
      <c r="AA312" s="43"/>
      <c r="AI312" s="32"/>
    </row>
    <row r="313" spans="1:35" ht="25.5" thickBot="1">
      <c r="B313" s="348"/>
      <c r="C313" s="496" t="str">
        <f>"Población Negra, Afrodescendiente, Raizal y Palenquera de "&amp;E3&amp;" por por características del hogar"</f>
        <v>Población Negra, Afrodescendiente, Raizal y Palenquera de Antioquia por por características del hogar</v>
      </c>
      <c r="D313" s="496"/>
      <c r="E313" s="496"/>
      <c r="F313" s="496"/>
      <c r="G313" s="496"/>
      <c r="H313" s="496"/>
      <c r="I313" s="496"/>
      <c r="J313" s="496"/>
      <c r="K313" s="496"/>
      <c r="L313" s="332"/>
      <c r="M313" s="47"/>
      <c r="N313" s="100"/>
      <c r="O313" s="197" t="s">
        <v>1354</v>
      </c>
      <c r="P313" s="197" t="s">
        <v>1355</v>
      </c>
      <c r="Q313" s="197" t="s">
        <v>1356</v>
      </c>
      <c r="R313" s="197" t="s">
        <v>1357</v>
      </c>
      <c r="S313" s="197" t="s">
        <v>1358</v>
      </c>
      <c r="T313" s="197" t="s">
        <v>1359</v>
      </c>
      <c r="U313" s="197" t="s">
        <v>1360</v>
      </c>
      <c r="V313" s="197" t="s">
        <v>1361</v>
      </c>
      <c r="W313" s="197" t="s">
        <v>1362</v>
      </c>
      <c r="X313" s="198" t="s">
        <v>37</v>
      </c>
      <c r="AA313" s="43"/>
      <c r="AI313" s="32"/>
    </row>
    <row r="314" spans="1:35">
      <c r="B314" s="346"/>
      <c r="L314" s="6"/>
      <c r="M314" s="47"/>
      <c r="N314" s="96" t="s">
        <v>41</v>
      </c>
      <c r="O314" s="234">
        <f>SUMIFS('19'!$E:$E,'19'!$B:$B,$E$3,'19'!$C:$C,$N314,'19'!$D:$D,O$313)</f>
        <v>88040</v>
      </c>
      <c r="P314" s="234">
        <f>SUMIFS('19'!$E:$E,'19'!$B:$B,$E$3,'19'!$C:$C,$N314,'19'!$D:$D,P$313)</f>
        <v>35785</v>
      </c>
      <c r="Q314" s="234">
        <f>SUMIFS('19'!$E:$E,'19'!$B:$B,$E$3,'19'!$C:$C,$N314,'19'!$D:$D,Q$313)</f>
        <v>32659</v>
      </c>
      <c r="R314" s="234">
        <f>SUMIFS('19'!$E:$E,'19'!$B:$B,$E$3,'19'!$C:$C,$N314,'19'!$D:$D,R$313)</f>
        <v>31072</v>
      </c>
      <c r="S314" s="234">
        <f>SUMIFS('19'!$E:$E,'19'!$B:$B,$E$3,'19'!$C:$C,$N314,'19'!$D:$D,S$313)</f>
        <v>4660</v>
      </c>
      <c r="T314" s="234">
        <f>SUMIFS('19'!$E:$E,'19'!$B:$B,$E$3,'19'!$C:$C,$N314,'19'!$D:$D,T$313)</f>
        <v>3231</v>
      </c>
      <c r="U314" s="234">
        <f>SUMIFS('19'!$E:$E,'19'!$B:$B,$E$3,'19'!$C:$C,$N314,'19'!$D:$D,U$313)</f>
        <v>8831</v>
      </c>
      <c r="V314" s="234">
        <f>SUMIFS('19'!$E:$E,'19'!$B:$B,$E$3,'19'!$C:$C,$N314,'19'!$D:$D,V$313)</f>
        <v>13691</v>
      </c>
      <c r="W314" s="234">
        <f>SUMIFS('19'!$E:$E,'19'!$B:$B,$E$3,'19'!$C:$C,$N314,'19'!$D:$D,W$313)</f>
        <v>997</v>
      </c>
      <c r="X314" s="235">
        <f>SUM(O314:W314)</f>
        <v>218966</v>
      </c>
      <c r="AA314" s="43"/>
      <c r="AI314" s="32"/>
    </row>
    <row r="315" spans="1:35">
      <c r="B315" s="346"/>
      <c r="L315" s="6"/>
      <c r="M315" s="47"/>
      <c r="N315" s="182" t="s">
        <v>1264</v>
      </c>
      <c r="O315" s="86">
        <f>SUMIFS('19'!$E:$E,'19'!$B:$B,$E$3,'19'!$C:$C,$N315,'19'!$D:$D,O$313)</f>
        <v>23725</v>
      </c>
      <c r="P315" s="86">
        <f>SUMIFS('19'!$E:$E,'19'!$B:$B,$E$3,'19'!$C:$C,$N315,'19'!$D:$D,P$313)</f>
        <v>6781</v>
      </c>
      <c r="Q315" s="86">
        <f>SUMIFS('19'!$E:$E,'19'!$B:$B,$E$3,'19'!$C:$C,$N315,'19'!$D:$D,Q$313)</f>
        <v>8057</v>
      </c>
      <c r="R315" s="86">
        <f>SUMIFS('19'!$E:$E,'19'!$B:$B,$E$3,'19'!$C:$C,$N315,'19'!$D:$D,R$313)</f>
        <v>4885</v>
      </c>
      <c r="S315" s="86">
        <f>SUMIFS('19'!$E:$E,'19'!$B:$B,$E$3,'19'!$C:$C,$N315,'19'!$D:$D,S$313)</f>
        <v>1009</v>
      </c>
      <c r="T315" s="86">
        <f>SUMIFS('19'!$E:$E,'19'!$B:$B,$E$3,'19'!$C:$C,$N315,'19'!$D:$D,T$313)</f>
        <v>365</v>
      </c>
      <c r="U315" s="86">
        <f>SUMIFS('19'!$E:$E,'19'!$B:$B,$E$3,'19'!$C:$C,$N315,'19'!$D:$D,U$313)</f>
        <v>1162</v>
      </c>
      <c r="V315" s="86">
        <f>SUMIFS('19'!$E:$E,'19'!$B:$B,$E$3,'19'!$C:$C,$N315,'19'!$D:$D,V$313)</f>
        <v>1972</v>
      </c>
      <c r="W315" s="86">
        <f>SUMIFS('19'!$E:$E,'19'!$B:$B,$E$3,'19'!$C:$C,$N315,'19'!$D:$D,W$313)</f>
        <v>81</v>
      </c>
      <c r="X315" s="168">
        <f t="shared" ref="X315:X316" si="51">SUM(O315:W315)</f>
        <v>48037</v>
      </c>
      <c r="AC315" s="43"/>
      <c r="AI315" s="32"/>
    </row>
    <row r="316" spans="1:35" ht="18" thickBot="1">
      <c r="B316" s="346"/>
      <c r="L316" s="6"/>
      <c r="M316" s="6"/>
      <c r="N316" s="100" t="s">
        <v>8</v>
      </c>
      <c r="O316" s="101">
        <f>SUMIFS('19'!$E:$E,'19'!$B:$B,$E$3,'19'!$C:$C,$N316,'19'!$D:$D,O$313)</f>
        <v>24322</v>
      </c>
      <c r="P316" s="101">
        <f>SUMIFS('19'!$E:$E,'19'!$B:$B,$E$3,'19'!$C:$C,$N316,'19'!$D:$D,P$313)</f>
        <v>5292</v>
      </c>
      <c r="Q316" s="101">
        <f>SUMIFS('19'!$E:$E,'19'!$B:$B,$E$3,'19'!$C:$C,$N316,'19'!$D:$D,Q$313)</f>
        <v>7803</v>
      </c>
      <c r="R316" s="101">
        <f>SUMIFS('19'!$E:$E,'19'!$B:$B,$E$3,'19'!$C:$C,$N316,'19'!$D:$D,R$313)</f>
        <v>2787</v>
      </c>
      <c r="S316" s="101">
        <f>SUMIFS('19'!$E:$E,'19'!$B:$B,$E$3,'19'!$C:$C,$N316,'19'!$D:$D,S$313)</f>
        <v>803</v>
      </c>
      <c r="T316" s="101">
        <f>SUMIFS('19'!$E:$E,'19'!$B:$B,$E$3,'19'!$C:$C,$N316,'19'!$D:$D,T$313)</f>
        <v>201</v>
      </c>
      <c r="U316" s="101">
        <f>SUMIFS('19'!$E:$E,'19'!$B:$B,$E$3,'19'!$C:$C,$N316,'19'!$D:$D,U$313)</f>
        <v>1035</v>
      </c>
      <c r="V316" s="101">
        <f>SUMIFS('19'!$E:$E,'19'!$B:$B,$E$3,'19'!$C:$C,$N316,'19'!$D:$D,V$313)</f>
        <v>2120</v>
      </c>
      <c r="W316" s="101">
        <f>SUMIFS('19'!$E:$E,'19'!$B:$B,$E$3,'19'!$C:$C,$N316,'19'!$D:$D,W$313)</f>
        <v>77</v>
      </c>
      <c r="X316" s="248">
        <f t="shared" si="51"/>
        <v>44440</v>
      </c>
      <c r="AC316" s="43"/>
      <c r="AI316" s="32"/>
    </row>
    <row r="317" spans="1:35">
      <c r="B317" s="346"/>
      <c r="L317" s="6"/>
      <c r="M317" s="47"/>
      <c r="R317" s="32"/>
      <c r="AC317" s="43"/>
      <c r="AI317" s="32"/>
    </row>
    <row r="318" spans="1:35">
      <c r="B318" s="346"/>
      <c r="L318" s="6"/>
      <c r="M318" s="47"/>
      <c r="R318" s="32"/>
      <c r="AC318" s="43"/>
      <c r="AI318" s="32"/>
    </row>
    <row r="319" spans="1:35">
      <c r="B319" s="346"/>
      <c r="L319" s="6"/>
      <c r="M319" s="47"/>
      <c r="R319" s="32"/>
      <c r="AC319" s="43"/>
      <c r="AI319" s="32"/>
    </row>
    <row r="320" spans="1:35">
      <c r="B320" s="346"/>
      <c r="L320" s="6"/>
      <c r="M320" s="47"/>
      <c r="R320" s="32"/>
      <c r="AI320" s="32"/>
    </row>
    <row r="321" spans="2:35">
      <c r="B321" s="346"/>
      <c r="L321" s="6"/>
      <c r="M321" s="47"/>
      <c r="R321" s="32"/>
      <c r="AI321" s="32"/>
    </row>
    <row r="322" spans="2:35">
      <c r="B322" s="346"/>
      <c r="L322" s="6"/>
      <c r="M322" s="47"/>
      <c r="R322" s="32"/>
      <c r="AI322" s="32"/>
    </row>
    <row r="323" spans="2:35" ht="60.9" customHeight="1">
      <c r="B323" s="346"/>
      <c r="L323" s="6"/>
      <c r="M323" s="6"/>
      <c r="R323" s="32"/>
      <c r="AI323" s="32"/>
    </row>
    <row r="324" spans="2:35" ht="18" thickBot="1">
      <c r="B324" s="346"/>
      <c r="L324" s="6"/>
      <c r="M324" s="47"/>
      <c r="R324" s="32"/>
      <c r="AI324" s="32"/>
    </row>
    <row r="325" spans="2:35">
      <c r="B325" s="346"/>
      <c r="L325" s="6"/>
      <c r="M325" s="47"/>
      <c r="N325" s="124" t="s">
        <v>100</v>
      </c>
      <c r="O325" s="123"/>
      <c r="P325" s="123"/>
      <c r="Q325" s="123"/>
      <c r="R325" s="192"/>
      <c r="AI325" s="32"/>
    </row>
    <row r="326" spans="2:35" ht="101.15" customHeight="1" thickBot="1">
      <c r="B326" s="346"/>
      <c r="L326" s="6"/>
      <c r="M326" s="47"/>
      <c r="N326" s="100"/>
      <c r="O326" s="218" t="s">
        <v>1336</v>
      </c>
      <c r="P326" s="228" t="s">
        <v>138</v>
      </c>
      <c r="Q326" s="218" t="s">
        <v>1335</v>
      </c>
      <c r="R326" s="229" t="s">
        <v>139</v>
      </c>
      <c r="AI326" s="32"/>
    </row>
    <row r="327" spans="2:35">
      <c r="B327" s="346"/>
      <c r="L327" s="6"/>
      <c r="M327" s="47"/>
      <c r="N327" s="180" t="s">
        <v>63</v>
      </c>
      <c r="O327" s="172">
        <f>SUMIFS('17'!$E:$E,'17'!$B:$B,$E$3,'17'!$C:$C,O$326,'17'!$D:$D,$N327)</f>
        <v>31005</v>
      </c>
      <c r="P327" s="226">
        <f>O327/(O327+O328)</f>
        <v>0.50280552672548007</v>
      </c>
      <c r="Q327" s="172">
        <f>SUMIFS('17'!$E:$E,'17'!$B:$B,$E$3,'17'!$C:$C,Q$326,'17'!$D:$D,$N327)</f>
        <v>15012</v>
      </c>
      <c r="R327" s="227">
        <f>Q327/(Q327+Q328)</f>
        <v>0.62625672687831124</v>
      </c>
      <c r="AI327" s="32"/>
    </row>
    <row r="328" spans="2:35" ht="18" thickBot="1">
      <c r="B328" s="346"/>
      <c r="L328" s="6"/>
      <c r="M328" s="47"/>
      <c r="N328" s="100" t="s">
        <v>46</v>
      </c>
      <c r="O328" s="249">
        <f>SUMIFS('17'!$E:$E,'17'!$B:$B,$E$3,'17'!$C:$C,O$326,'17'!$D:$D,$N328)</f>
        <v>30659</v>
      </c>
      <c r="P328" s="224">
        <f>O328/(O328+O327)</f>
        <v>0.49719447327451999</v>
      </c>
      <c r="Q328" s="249">
        <f>SUMIFS('17'!$E:$E,'17'!$B:$B,$E$3,'17'!$C:$C,Q$326,'17'!$D:$D,$N328)</f>
        <v>8959</v>
      </c>
      <c r="R328" s="225">
        <f>Q328/(Q328+Q327)</f>
        <v>0.3737432731216887</v>
      </c>
      <c r="AI328" s="32"/>
    </row>
    <row r="329" spans="2:35" ht="18" thickBot="1">
      <c r="B329" s="346"/>
      <c r="L329" s="6"/>
      <c r="M329" s="6"/>
      <c r="R329" s="32"/>
      <c r="S329" s="7" t="str">
        <f>IFERROR("De la población que reside en los centros poblados y el área rural dispersa, el "&amp;TEXT(S303,"0,0%")&amp;" "&amp;" convive en hogares en los cuales el tamaño es de 5 o más personas; en las cabeceras municipales corresponde al "&amp;TEXT(S301,"0,0%")&amp;".",0)</f>
        <v>De la población que reside en los centros poblados y el área rural dispersa, el 42,5%  convive en hogares en los cuales el tamaño es de 5 o más personas; en las cabeceras municipales corresponde al 34,3%.</v>
      </c>
      <c r="AI329" s="32"/>
    </row>
    <row r="330" spans="2:35" ht="18" thickBot="1">
      <c r="B330" s="346"/>
      <c r="L330" s="6"/>
      <c r="M330" s="6"/>
      <c r="N330" s="178"/>
      <c r="O330" s="105" t="s">
        <v>63</v>
      </c>
      <c r="P330" s="194" t="s">
        <v>46</v>
      </c>
      <c r="R330" s="32"/>
      <c r="S330" s="7" t="str">
        <f>IFERROR("De la población que reside en los centros poblados y el área rural dispersa, el "&amp;TEXT(O310,"0,0%")&amp;" "&amp;" convive en hogares nucleares biparentales; en las cabeceras municipales corresponde al "&amp;TEXT(O308,"0,0%")&amp;".",0)</f>
        <v>De la población que reside en los centros poblados y el área rural dispersa, el 52,0%  convive en hogares nucleares biparentales; en las cabeceras municipales corresponde al 40,2%.</v>
      </c>
      <c r="AI330" s="32"/>
    </row>
    <row r="331" spans="2:35">
      <c r="B331" s="346"/>
      <c r="L331" s="6"/>
      <c r="M331" s="6"/>
      <c r="N331" s="231" t="s">
        <v>1336</v>
      </c>
      <c r="O331" s="172">
        <f>O327</f>
        <v>31005</v>
      </c>
      <c r="P331" s="173">
        <f>O328</f>
        <v>30659</v>
      </c>
      <c r="R331" s="32"/>
      <c r="AI331" s="32"/>
    </row>
    <row r="332" spans="2:35">
      <c r="B332" s="346"/>
      <c r="L332" s="6"/>
      <c r="M332" s="6"/>
      <c r="N332" s="182" t="s">
        <v>41</v>
      </c>
      <c r="O332" s="222">
        <f>O331/(O331+P331)</f>
        <v>0.50280552672548007</v>
      </c>
      <c r="P332" s="223">
        <f>P331/(P331+O331)</f>
        <v>0.49719447327451999</v>
      </c>
      <c r="R332" s="32"/>
      <c r="AI332" s="32"/>
    </row>
    <row r="333" spans="2:35">
      <c r="B333" s="346"/>
      <c r="L333" s="6"/>
      <c r="M333" s="6"/>
      <c r="N333" s="230" t="s">
        <v>1335</v>
      </c>
      <c r="O333" s="86">
        <f>Q327</f>
        <v>15012</v>
      </c>
      <c r="P333" s="168">
        <f>Q328</f>
        <v>8959</v>
      </c>
      <c r="R333" s="32"/>
      <c r="AI333" s="32"/>
    </row>
    <row r="334" spans="2:35" ht="18" thickBot="1">
      <c r="B334" s="346"/>
      <c r="L334" s="6"/>
      <c r="M334" s="6"/>
      <c r="N334" s="330" t="s">
        <v>3650</v>
      </c>
      <c r="O334" s="224">
        <f>O333/(O333+P333)</f>
        <v>0.62625672687831124</v>
      </c>
      <c r="P334" s="225">
        <f>P333/(P333+O333)</f>
        <v>0.3737432731216887</v>
      </c>
      <c r="R334" s="32"/>
      <c r="AI334" s="32"/>
    </row>
    <row r="335" spans="2:35">
      <c r="B335" s="346"/>
      <c r="L335" s="6"/>
      <c r="M335" s="6"/>
      <c r="R335" s="32"/>
      <c r="AI335" s="32"/>
    </row>
    <row r="336" spans="2:35" ht="36" customHeight="1">
      <c r="B336" s="346"/>
      <c r="L336" s="6"/>
      <c r="M336" s="6"/>
      <c r="R336" s="32"/>
      <c r="S336" s="7" t="str">
        <f>IFERROR("En la cabecera municipal los jefes de hogar se distribuyen así: el "&amp;TEXT(O332,"0,0%")&amp;""&amp;" son hombres y el "&amp;TEXT(P332,"0,0%")&amp;" son mujeres.","0")</f>
        <v>En la cabecera municipal los jefes de hogar se distribuyen así: el 50,3% son hombres y el 49,7% son mujeres.</v>
      </c>
      <c r="AI336" s="32"/>
    </row>
    <row r="337" spans="1:35">
      <c r="B337" s="346"/>
      <c r="L337" s="6"/>
      <c r="M337" s="6"/>
      <c r="R337" s="32"/>
      <c r="AI337" s="32"/>
    </row>
    <row r="338" spans="1:35">
      <c r="B338" s="346"/>
      <c r="L338" s="6"/>
      <c r="M338" s="47"/>
      <c r="R338" s="32"/>
      <c r="AI338" s="32"/>
    </row>
    <row r="339" spans="1:35">
      <c r="B339" s="346"/>
      <c r="L339" s="6"/>
      <c r="M339" s="47"/>
      <c r="R339" s="32"/>
      <c r="AI339" s="32"/>
    </row>
    <row r="340" spans="1:35">
      <c r="B340" s="346"/>
      <c r="L340" s="6"/>
      <c r="M340" s="47"/>
      <c r="R340" s="32"/>
      <c r="AI340" s="32"/>
    </row>
    <row r="341" spans="1:35">
      <c r="B341" s="346"/>
      <c r="L341" s="6"/>
      <c r="M341" s="6"/>
      <c r="R341" s="32"/>
      <c r="AI341" s="32"/>
    </row>
    <row r="342" spans="1:35" ht="25.5" customHeight="1">
      <c r="B342" s="346"/>
      <c r="L342" s="6"/>
      <c r="M342" s="47"/>
      <c r="R342" s="32"/>
      <c r="AI342" s="32"/>
    </row>
    <row r="343" spans="1:35" ht="74.150000000000006" customHeight="1">
      <c r="B343" s="346"/>
      <c r="L343" s="6"/>
      <c r="M343" s="47"/>
      <c r="R343" s="32"/>
      <c r="AI343" s="32"/>
    </row>
    <row r="344" spans="1:35">
      <c r="B344" s="346"/>
      <c r="L344" s="6"/>
      <c r="M344" s="47"/>
      <c r="N344" s="68"/>
      <c r="O344" s="68"/>
      <c r="P344" s="68"/>
      <c r="R344" s="32"/>
      <c r="AI344" s="32"/>
    </row>
    <row r="345" spans="1:35">
      <c r="B345" s="346"/>
      <c r="L345" s="6"/>
      <c r="M345" s="47"/>
      <c r="N345" s="68"/>
      <c r="O345" s="68"/>
      <c r="P345" s="68"/>
      <c r="R345" s="32"/>
      <c r="AI345" s="32"/>
    </row>
    <row r="346" spans="1:35">
      <c r="B346" s="346"/>
      <c r="L346" s="6"/>
      <c r="M346" s="47"/>
      <c r="N346" s="68"/>
      <c r="O346" s="68"/>
      <c r="P346" s="68"/>
      <c r="R346" s="32"/>
      <c r="AI346" s="32"/>
    </row>
    <row r="347" spans="1:35" s="335" customFormat="1" ht="30" customHeight="1">
      <c r="A347" s="4"/>
      <c r="B347" s="346"/>
      <c r="C347" s="7"/>
      <c r="D347" s="7"/>
      <c r="E347" s="7"/>
      <c r="F347" s="7"/>
      <c r="G347" s="7"/>
      <c r="H347" s="7"/>
      <c r="I347" s="7"/>
      <c r="J347" s="7"/>
      <c r="K347" s="7"/>
      <c r="L347" s="6"/>
      <c r="M347" s="47"/>
      <c r="N347" s="374"/>
      <c r="O347" s="374"/>
      <c r="P347" s="374"/>
      <c r="R347" s="337"/>
      <c r="AI347" s="337"/>
    </row>
    <row r="348" spans="1:35" ht="33.9" customHeight="1">
      <c r="B348" s="346"/>
      <c r="L348" s="6"/>
      <c r="M348" s="47"/>
      <c r="N348" s="68"/>
      <c r="O348" s="68"/>
      <c r="P348" s="68"/>
      <c r="R348" s="32"/>
      <c r="AI348" s="32"/>
    </row>
    <row r="349" spans="1:35">
      <c r="B349" s="346"/>
      <c r="L349" s="6"/>
      <c r="M349" s="47"/>
      <c r="N349" s="68"/>
      <c r="O349" s="68"/>
      <c r="P349" s="68"/>
      <c r="R349" s="32"/>
      <c r="AI349" s="32"/>
    </row>
    <row r="350" spans="1:35">
      <c r="B350" s="346"/>
      <c r="L350" s="6"/>
      <c r="M350" s="6"/>
      <c r="N350" s="68"/>
      <c r="O350" s="68"/>
      <c r="P350" s="68"/>
      <c r="R350" s="32"/>
      <c r="AI350" s="32"/>
    </row>
    <row r="351" spans="1:35">
      <c r="B351" s="346"/>
      <c r="L351" s="6"/>
      <c r="M351" s="6"/>
      <c r="N351" s="509"/>
      <c r="O351" s="64"/>
      <c r="P351" s="185"/>
      <c r="Q351" s="185"/>
      <c r="R351" s="32"/>
      <c r="S351" s="185"/>
      <c r="T351" s="185"/>
      <c r="U351" s="185"/>
      <c r="V351" s="185"/>
      <c r="W351" s="64"/>
      <c r="AI351" s="32"/>
    </row>
    <row r="352" spans="1:35" ht="20.149999999999999" customHeight="1">
      <c r="B352" s="346"/>
      <c r="L352" s="6"/>
      <c r="M352" s="6"/>
      <c r="N352" s="509"/>
      <c r="O352" s="64"/>
      <c r="P352" s="64"/>
      <c r="Q352" s="64"/>
      <c r="R352" s="32"/>
      <c r="S352" s="64"/>
      <c r="T352" s="64"/>
      <c r="U352" s="64"/>
      <c r="V352" s="64"/>
      <c r="W352" s="64"/>
      <c r="AI352" s="32"/>
    </row>
    <row r="353" spans="1:35">
      <c r="B353" s="346"/>
      <c r="L353" s="6"/>
      <c r="M353" s="6"/>
      <c r="N353" s="510"/>
      <c r="O353" s="64"/>
      <c r="P353" s="64"/>
      <c r="Q353" s="64"/>
      <c r="R353" s="32"/>
      <c r="S353" s="64"/>
      <c r="T353" s="64"/>
      <c r="U353" s="64"/>
      <c r="V353" s="64"/>
      <c r="W353" s="64"/>
      <c r="AI353" s="32"/>
    </row>
    <row r="354" spans="1:35">
      <c r="B354" s="346"/>
      <c r="L354" s="6"/>
      <c r="M354" s="6"/>
      <c r="N354" s="510"/>
      <c r="O354" s="64"/>
      <c r="P354" s="64"/>
      <c r="Q354" s="64"/>
      <c r="R354" s="32"/>
      <c r="S354" s="64"/>
      <c r="T354" s="64"/>
      <c r="U354" s="64"/>
      <c r="V354" s="64"/>
      <c r="W354" s="64"/>
      <c r="AI354" s="32"/>
    </row>
    <row r="355" spans="1:35">
      <c r="B355" s="346"/>
      <c r="L355" s="6"/>
      <c r="M355" s="6"/>
      <c r="N355" s="510"/>
      <c r="O355" s="64"/>
      <c r="P355" s="64"/>
      <c r="Q355" s="64"/>
      <c r="R355" s="32"/>
      <c r="S355" s="64"/>
      <c r="T355" s="64"/>
      <c r="U355" s="64"/>
      <c r="V355" s="64"/>
      <c r="W355" s="64"/>
      <c r="AI355" s="32"/>
    </row>
    <row r="356" spans="1:35">
      <c r="B356" s="346"/>
      <c r="L356" s="6"/>
      <c r="M356" s="6"/>
      <c r="N356" s="68"/>
      <c r="O356" s="68"/>
      <c r="P356" s="68"/>
      <c r="R356" s="32"/>
      <c r="AI356" s="32"/>
    </row>
    <row r="357" spans="1:35">
      <c r="B357" s="346"/>
      <c r="L357" s="6"/>
      <c r="M357" s="6"/>
      <c r="N357" s="68"/>
      <c r="O357" s="68"/>
      <c r="P357" s="68"/>
      <c r="X357" s="60"/>
      <c r="Y357" s="459"/>
      <c r="Z357" s="60"/>
      <c r="AA357" s="459"/>
      <c r="AB357" s="60"/>
      <c r="AC357" s="459"/>
      <c r="AD357" s="60"/>
      <c r="AE357" s="459"/>
      <c r="AF357" s="459"/>
      <c r="AI357" s="32"/>
    </row>
    <row r="358" spans="1:35" ht="37.5" customHeight="1">
      <c r="B358" s="346"/>
      <c r="L358" s="6"/>
      <c r="M358" s="6"/>
      <c r="N358" s="68"/>
      <c r="O358" s="68"/>
      <c r="P358" s="68"/>
      <c r="X358" s="60"/>
      <c r="Y358" s="323"/>
      <c r="Z358" s="60"/>
      <c r="AA358" s="323"/>
      <c r="AB358" s="60"/>
      <c r="AC358" s="323"/>
      <c r="AD358" s="60"/>
      <c r="AE358" s="459"/>
      <c r="AF358" s="459"/>
      <c r="AI358" s="32"/>
    </row>
    <row r="359" spans="1:35">
      <c r="B359" s="346"/>
      <c r="L359" s="6"/>
      <c r="M359" s="6"/>
      <c r="N359" s="68"/>
      <c r="O359" s="68"/>
      <c r="P359" s="68"/>
      <c r="X359" s="60"/>
      <c r="Y359" s="323"/>
      <c r="Z359" s="60"/>
      <c r="AA359" s="323"/>
      <c r="AB359" s="60"/>
      <c r="AC359" s="323"/>
      <c r="AD359" s="60"/>
      <c r="AE359" s="459"/>
      <c r="AF359" s="459"/>
      <c r="AI359" s="32"/>
    </row>
    <row r="360" spans="1:35">
      <c r="B360" s="346"/>
      <c r="L360" s="6"/>
      <c r="M360" s="6"/>
      <c r="N360" s="68"/>
      <c r="O360" s="68"/>
      <c r="P360" s="68"/>
      <c r="R360" s="32"/>
      <c r="AI360" s="32"/>
    </row>
    <row r="361" spans="1:35">
      <c r="B361" s="346"/>
      <c r="L361" s="6"/>
      <c r="M361" s="6"/>
      <c r="N361" s="68"/>
      <c r="O361" s="68"/>
      <c r="P361" s="68"/>
      <c r="R361" s="32"/>
      <c r="AI361" s="32"/>
    </row>
    <row r="362" spans="1:35">
      <c r="B362" s="346"/>
      <c r="L362" s="6"/>
      <c r="M362" s="6"/>
      <c r="N362" s="68"/>
      <c r="O362" s="68"/>
      <c r="P362" s="68"/>
      <c r="R362" s="32"/>
      <c r="AI362" s="32"/>
    </row>
    <row r="363" spans="1:35">
      <c r="B363" s="346"/>
      <c r="L363" s="6"/>
      <c r="M363" s="6"/>
      <c r="N363" s="68"/>
      <c r="O363" s="68"/>
      <c r="P363" s="68"/>
      <c r="R363" s="32"/>
      <c r="AI363" s="32"/>
    </row>
    <row r="364" spans="1:35">
      <c r="B364" s="346"/>
      <c r="L364" s="6"/>
      <c r="M364" s="6"/>
      <c r="N364" s="68"/>
      <c r="O364" s="68"/>
      <c r="P364" s="64"/>
      <c r="Q364" s="64"/>
      <c r="R364" s="32"/>
      <c r="AI364" s="32"/>
    </row>
    <row r="365" spans="1:35">
      <c r="B365" s="346"/>
      <c r="L365" s="6"/>
      <c r="M365" s="6"/>
      <c r="P365" s="64"/>
      <c r="Q365" s="65"/>
      <c r="R365" s="32"/>
      <c r="AI365" s="32"/>
    </row>
    <row r="366" spans="1:35">
      <c r="B366" s="346"/>
      <c r="L366" s="6"/>
      <c r="M366" s="6"/>
      <c r="P366" s="64"/>
      <c r="Q366" s="66"/>
      <c r="R366" s="32"/>
      <c r="AI366" s="32"/>
    </row>
    <row r="367" spans="1:35" ht="36.65" customHeight="1">
      <c r="A367" s="25"/>
      <c r="B367" s="346"/>
      <c r="I367" s="68"/>
      <c r="J367" s="68"/>
      <c r="L367" s="6"/>
      <c r="M367" s="332"/>
      <c r="P367" s="64"/>
      <c r="Q367" s="65"/>
      <c r="R367" s="32"/>
      <c r="AI367" s="32"/>
    </row>
    <row r="368" spans="1:35" ht="74.150000000000006" customHeight="1">
      <c r="A368" s="25"/>
      <c r="B368" s="346"/>
      <c r="I368" s="68"/>
      <c r="J368" s="68"/>
      <c r="L368" s="6"/>
      <c r="M368" s="332"/>
      <c r="P368" s="64"/>
      <c r="Q368" s="66"/>
      <c r="R368" s="32"/>
      <c r="AI368" s="32"/>
    </row>
    <row r="369" spans="2:35">
      <c r="B369" s="346"/>
      <c r="L369" s="6"/>
      <c r="M369" s="6"/>
      <c r="R369" s="32"/>
      <c r="AI369" s="32"/>
    </row>
    <row r="370" spans="2:35" ht="25">
      <c r="B370" s="348"/>
      <c r="C370" s="507" t="str">
        <f>"Necesidades Básicas Insatisfechas - Medida de Pobreza Multidimensional de fuente en "&amp;E3</f>
        <v>Necesidades Básicas Insatisfechas - Medida de Pobreza Multidimensional de fuente en Antioquia</v>
      </c>
      <c r="D370" s="508"/>
      <c r="E370" s="508"/>
      <c r="F370" s="508"/>
      <c r="G370" s="508"/>
      <c r="H370" s="508"/>
      <c r="I370" s="508"/>
      <c r="J370" s="508"/>
      <c r="K370" s="508"/>
      <c r="L370" s="332"/>
      <c r="M370" s="6"/>
      <c r="R370" s="32"/>
      <c r="AI370" s="32"/>
    </row>
    <row r="371" spans="2:35">
      <c r="B371" s="346"/>
      <c r="L371" s="6"/>
      <c r="M371" s="6"/>
      <c r="R371" s="32"/>
      <c r="AI371" s="32"/>
    </row>
    <row r="372" spans="2:35" ht="18" thickBot="1">
      <c r="B372" s="346"/>
      <c r="L372" s="6"/>
      <c r="M372" s="6"/>
      <c r="R372" s="32"/>
      <c r="AI372" s="32"/>
    </row>
    <row r="373" spans="2:35" ht="18" thickBot="1">
      <c r="B373" s="346"/>
      <c r="L373" s="6"/>
      <c r="M373" s="47"/>
      <c r="N373" s="327"/>
      <c r="O373" s="325" t="s">
        <v>134</v>
      </c>
      <c r="P373" s="375" t="s">
        <v>3651</v>
      </c>
      <c r="Q373" s="375" t="s">
        <v>3652</v>
      </c>
      <c r="R373" s="221" t="s">
        <v>101</v>
      </c>
      <c r="S373" s="221" t="s">
        <v>102</v>
      </c>
      <c r="T373" s="221" t="s">
        <v>103</v>
      </c>
      <c r="U373" s="221" t="s">
        <v>104</v>
      </c>
      <c r="V373" s="322" t="s">
        <v>105</v>
      </c>
      <c r="W373" s="459"/>
      <c r="AI373" s="32"/>
    </row>
    <row r="374" spans="2:35">
      <c r="B374" s="346"/>
      <c r="L374" s="6"/>
      <c r="M374" s="47"/>
      <c r="N374" s="328" t="s">
        <v>3643</v>
      </c>
      <c r="O374" s="326" t="s">
        <v>41</v>
      </c>
      <c r="P374" s="324">
        <f>(SUMIFS('20'!F:F,'20'!$B:$B,$H$3,'20'!$C:$C,$N374))/100</f>
        <v>0.17835189024780099</v>
      </c>
      <c r="Q374" s="324">
        <f>(SUMIFS('20'!H:H,'20'!$B:$B,$H$3,'20'!$C:$C,$N374))/100</f>
        <v>3.6087794452106699E-2</v>
      </c>
      <c r="R374" s="324">
        <f>(SUMIFS('20'!J:J,'20'!$B:$B,$H$3,'20'!$C:$C,$N374))/100</f>
        <v>4.9765717051962401E-2</v>
      </c>
      <c r="S374" s="324">
        <f>(SUMIFS('20'!L:L,'20'!$B:$B,$H$3,'20'!$C:$C,$N374))/100</f>
        <v>6.8266306184521799E-2</v>
      </c>
      <c r="T374" s="324">
        <f>(SUMIFS('20'!N:N,'20'!$B:$B,$H$3,'20'!$C:$C,$N374))/100</f>
        <v>3.1552843820501802E-2</v>
      </c>
      <c r="U374" s="324">
        <f>(SUMIFS('20'!P:P,'20'!$B:$B,$H$3,'20'!$C:$C,$N374))/100</f>
        <v>2.3958057415306499E-2</v>
      </c>
      <c r="V374" s="324">
        <f>(SUMIFS('20'!R:R,'20'!$B:$B,$H$3,'20'!$C:$C,$N374))/100</f>
        <v>4.8368239818053896E-2</v>
      </c>
      <c r="W374" s="323"/>
      <c r="AI374" s="32"/>
    </row>
    <row r="375" spans="2:35" ht="18" thickBot="1">
      <c r="B375" s="346"/>
      <c r="L375" s="6"/>
      <c r="M375" s="47"/>
      <c r="N375" s="329" t="s">
        <v>3644</v>
      </c>
      <c r="O375" s="330" t="s">
        <v>3650</v>
      </c>
      <c r="P375" s="324">
        <f>(SUMIFS('20'!F:F,'20'!$B:$B,$H$3,'20'!$C:$C,$N375))/100</f>
        <v>0.477621462633952</v>
      </c>
      <c r="Q375" s="324">
        <f>(SUMIFS('20'!H:H,'20'!$B:$B,$H$3,'20'!$C:$C,$N375))/100</f>
        <v>0.19248029239702799</v>
      </c>
      <c r="R375" s="324">
        <f>(SUMIFS('20'!J:J,'20'!$B:$B,$H$3,'20'!$C:$C,$N375))/100</f>
        <v>0.33759745666489999</v>
      </c>
      <c r="S375" s="324">
        <f>(SUMIFS('20'!L:L,'20'!$B:$B,$H$3,'20'!$C:$C,$N375))/100</f>
        <v>0.16833374785081698</v>
      </c>
      <c r="T375" s="324">
        <f>(SUMIFS('20'!N:N,'20'!$B:$B,$H$3,'20'!$C:$C,$N375))/100</f>
        <v>7.7338148945143098E-2</v>
      </c>
      <c r="U375" s="324">
        <f>(SUMIFS('20'!P:P,'20'!$B:$B,$H$3,'20'!$C:$C,$N375))/100</f>
        <v>2.2221741622241199E-2</v>
      </c>
      <c r="V375" s="324">
        <f>(SUMIFS('20'!R:R,'20'!$B:$B,$H$3,'20'!$C:$C,$N375))/100</f>
        <v>0.11722914886944899</v>
      </c>
      <c r="W375" s="323"/>
      <c r="AI375" s="32"/>
    </row>
    <row r="376" spans="2:35">
      <c r="B376" s="346"/>
      <c r="L376" s="6"/>
      <c r="M376" s="6"/>
      <c r="R376" s="32"/>
      <c r="AI376" s="32"/>
    </row>
    <row r="377" spans="2:35">
      <c r="B377" s="346"/>
      <c r="L377" s="6"/>
      <c r="M377" s="6"/>
      <c r="R377" s="32"/>
      <c r="AI377" s="32"/>
    </row>
    <row r="378" spans="2:35">
      <c r="B378" s="346"/>
      <c r="L378" s="6"/>
      <c r="M378" s="47"/>
      <c r="R378" s="32"/>
      <c r="AI378" s="32"/>
    </row>
    <row r="379" spans="2:35">
      <c r="B379" s="346"/>
      <c r="L379" s="6"/>
      <c r="M379" s="47"/>
      <c r="R379" s="32"/>
      <c r="AI379" s="32"/>
    </row>
    <row r="380" spans="2:35">
      <c r="B380" s="346"/>
      <c r="L380" s="6"/>
      <c r="M380" s="47"/>
      <c r="R380" s="32"/>
      <c r="AI380" s="32"/>
    </row>
    <row r="381" spans="2:35">
      <c r="B381" s="346"/>
      <c r="L381" s="6"/>
      <c r="M381" s="6"/>
      <c r="R381" s="32"/>
      <c r="AI381" s="32"/>
    </row>
    <row r="382" spans="2:35">
      <c r="B382" s="346"/>
      <c r="L382" s="6"/>
      <c r="M382" s="6"/>
      <c r="R382" s="32"/>
      <c r="AI382" s="32"/>
    </row>
    <row r="383" spans="2:35">
      <c r="B383" s="346"/>
      <c r="L383" s="6"/>
      <c r="M383" s="6"/>
      <c r="R383" s="32"/>
      <c r="AI383" s="32"/>
    </row>
    <row r="384" spans="2:35">
      <c r="B384" s="346"/>
      <c r="L384" s="6"/>
      <c r="M384" s="6"/>
      <c r="R384" s="32"/>
      <c r="AI384" s="32"/>
    </row>
    <row r="385" spans="2:35">
      <c r="B385" s="346"/>
      <c r="L385" s="6"/>
      <c r="M385" s="6"/>
      <c r="R385" s="32"/>
      <c r="S385" s="7" t="str">
        <f>IFERROR("La proporción de la población con Necesidades Básicas Insatisfechas es "&amp;TEXT(P374,("0,0%"))&amp;" en las cabeceras municipales; la proporción de la población en situación de miseria es "&amp;TEXT(Q374,("0,0%"))&amp;" en las cabeceras municipales.","0")</f>
        <v>La proporción de la población con Necesidades Básicas Insatisfechas es 17,8% en las cabeceras municipales; la proporción de la población en situación de miseria es 3,6% en las cabeceras municipales.</v>
      </c>
      <c r="AI385" s="32"/>
    </row>
    <row r="386" spans="2:35">
      <c r="B386" s="346"/>
      <c r="L386" s="6"/>
      <c r="M386" s="6"/>
      <c r="R386" s="32"/>
      <c r="S386" s="7" t="str">
        <f>IFERROR("En las cabeceras municipales la proporción de la población con Necesidades Básicas Insatisfechas en el componente vivienda es "&amp;TEXT(R374,("0,0%"))&amp;", en los centros poblados y el área rural dispersa es "&amp;TEXT(R375,("0,0%")&amp;"")&amp;".","0")</f>
        <v>En las cabeceras municipales la proporción de la población con Necesidades Básicas Insatisfechas en el componente vivienda es 5,0%, en los centros poblados y el área rural dispersa es 33,8%.</v>
      </c>
      <c r="AI386" s="32"/>
    </row>
    <row r="387" spans="2:35">
      <c r="B387" s="346"/>
      <c r="L387" s="6"/>
      <c r="M387" s="6"/>
      <c r="R387" s="32"/>
      <c r="AI387" s="32"/>
    </row>
    <row r="388" spans="2:35">
      <c r="B388" s="346"/>
      <c r="L388" s="6"/>
      <c r="M388" s="6"/>
      <c r="R388" s="32"/>
      <c r="AI388" s="32"/>
    </row>
    <row r="389" spans="2:35">
      <c r="B389" s="346"/>
      <c r="L389" s="6"/>
      <c r="M389" s="6"/>
      <c r="R389" s="32"/>
      <c r="AI389" s="32"/>
    </row>
    <row r="390" spans="2:35">
      <c r="B390" s="346"/>
      <c r="L390" s="6"/>
      <c r="M390" s="6"/>
      <c r="R390" s="32"/>
      <c r="AI390" s="32"/>
    </row>
    <row r="391" spans="2:35">
      <c r="B391" s="346"/>
      <c r="K391" s="68"/>
      <c r="L391" s="6"/>
      <c r="M391" s="6"/>
      <c r="R391" s="32"/>
      <c r="AI391" s="32"/>
    </row>
    <row r="392" spans="2:35">
      <c r="B392" s="346"/>
      <c r="L392" s="6"/>
      <c r="M392" s="6"/>
      <c r="R392" s="32"/>
      <c r="AI392" s="32"/>
    </row>
    <row r="393" spans="2:35">
      <c r="B393" s="346"/>
      <c r="L393" s="6"/>
      <c r="M393" s="6"/>
      <c r="R393" s="32"/>
      <c r="AI393" s="32"/>
    </row>
    <row r="394" spans="2:35">
      <c r="B394" s="346"/>
      <c r="L394" s="6"/>
      <c r="M394" s="6"/>
      <c r="R394" s="32"/>
      <c r="AI394" s="32"/>
    </row>
    <row r="395" spans="2:35">
      <c r="B395" s="346"/>
      <c r="L395" s="6"/>
      <c r="M395" s="6"/>
      <c r="R395" s="32"/>
      <c r="AI395" s="32"/>
    </row>
    <row r="396" spans="2:35">
      <c r="B396" s="346"/>
      <c r="L396" s="6"/>
      <c r="M396" s="6"/>
      <c r="R396" s="32"/>
      <c r="AI396" s="32"/>
    </row>
    <row r="397" spans="2:35">
      <c r="B397" s="346"/>
      <c r="L397" s="6"/>
      <c r="M397" s="6"/>
      <c r="R397" s="32"/>
      <c r="AI397" s="32"/>
    </row>
    <row r="398" spans="2:35" ht="65.400000000000006" customHeight="1">
      <c r="B398" s="346"/>
      <c r="L398" s="6"/>
      <c r="M398" s="6"/>
      <c r="R398" s="32"/>
      <c r="AI398" s="32"/>
    </row>
    <row r="399" spans="2:35">
      <c r="B399" s="346"/>
      <c r="L399" s="6"/>
      <c r="M399" s="6"/>
      <c r="R399" s="32"/>
      <c r="AI399" s="32"/>
    </row>
    <row r="400" spans="2:35">
      <c r="B400" s="346"/>
      <c r="L400" s="6"/>
      <c r="M400" s="6"/>
      <c r="R400" s="32"/>
      <c r="AI400" s="32"/>
    </row>
    <row r="401" spans="2:35">
      <c r="B401" s="346"/>
      <c r="L401" s="6"/>
      <c r="M401" s="6"/>
      <c r="R401" s="32"/>
      <c r="AI401" s="32"/>
    </row>
    <row r="402" spans="2:35">
      <c r="B402" s="346"/>
      <c r="L402" s="6"/>
      <c r="M402" s="6"/>
      <c r="R402" s="32"/>
      <c r="AI402" s="32"/>
    </row>
    <row r="403" spans="2:35">
      <c r="B403" s="346"/>
      <c r="L403" s="6"/>
      <c r="M403" s="6"/>
      <c r="R403" s="32"/>
      <c r="AI403" s="32"/>
    </row>
    <row r="404" spans="2:35">
      <c r="B404" s="346"/>
      <c r="L404" s="6"/>
      <c r="M404" s="6"/>
      <c r="R404" s="32"/>
      <c r="AI404" s="32"/>
    </row>
    <row r="405" spans="2:35">
      <c r="B405" s="346"/>
      <c r="L405" s="6"/>
      <c r="M405" s="6"/>
      <c r="R405" s="32"/>
      <c r="AI405" s="32"/>
    </row>
    <row r="406" spans="2:35">
      <c r="B406" s="346"/>
      <c r="L406" s="6"/>
      <c r="M406" s="6"/>
      <c r="R406" s="32"/>
      <c r="AI406" s="32"/>
    </row>
    <row r="407" spans="2:35">
      <c r="B407" s="346"/>
      <c r="L407" s="6"/>
      <c r="M407" s="6"/>
      <c r="R407" s="32"/>
      <c r="AI407" s="32"/>
    </row>
    <row r="408" spans="2:35">
      <c r="B408" s="346"/>
      <c r="L408" s="6"/>
      <c r="M408" s="6"/>
      <c r="R408" s="32"/>
      <c r="AI408" s="32"/>
    </row>
    <row r="409" spans="2:35">
      <c r="B409" s="346"/>
      <c r="L409" s="6"/>
      <c r="M409" s="6"/>
      <c r="R409" s="32"/>
      <c r="AI409" s="32"/>
    </row>
    <row r="410" spans="2:35">
      <c r="B410" s="346"/>
      <c r="L410" s="6"/>
      <c r="M410" s="6"/>
      <c r="R410" s="32"/>
      <c r="AI410" s="32"/>
    </row>
    <row r="411" spans="2:35">
      <c r="B411" s="346"/>
      <c r="L411" s="6"/>
      <c r="M411" s="6"/>
      <c r="R411" s="32"/>
      <c r="AI411" s="32"/>
    </row>
    <row r="412" spans="2:35">
      <c r="B412" s="346"/>
      <c r="L412" s="6"/>
      <c r="M412" s="6"/>
      <c r="R412" s="32"/>
      <c r="AI412" s="32"/>
    </row>
    <row r="413" spans="2:35">
      <c r="B413" s="346"/>
      <c r="L413" s="6"/>
      <c r="M413" s="6"/>
      <c r="R413" s="32"/>
      <c r="AI413" s="32"/>
    </row>
    <row r="414" spans="2:35">
      <c r="B414" s="346"/>
      <c r="L414" s="6"/>
      <c r="M414" s="6"/>
      <c r="R414" s="32"/>
      <c r="AI414" s="32"/>
    </row>
    <row r="415" spans="2:35">
      <c r="B415" s="346"/>
      <c r="L415" s="6"/>
      <c r="M415" s="6"/>
      <c r="R415" s="32"/>
      <c r="AI415" s="32"/>
    </row>
    <row r="416" spans="2:35">
      <c r="B416" s="346"/>
      <c r="L416" s="6"/>
      <c r="M416" s="6"/>
      <c r="R416" s="32"/>
      <c r="AI416" s="32"/>
    </row>
    <row r="417" spans="2:35">
      <c r="B417" s="346"/>
      <c r="L417" s="6"/>
      <c r="M417" s="6"/>
      <c r="R417" s="32"/>
      <c r="AI417" s="32"/>
    </row>
    <row r="418" spans="2:35">
      <c r="B418" s="346"/>
      <c r="L418" s="6"/>
      <c r="M418" s="6"/>
      <c r="R418" s="32"/>
      <c r="AI418" s="32"/>
    </row>
    <row r="419" spans="2:35">
      <c r="B419" s="346"/>
      <c r="L419" s="6"/>
      <c r="M419" s="6"/>
      <c r="R419" s="32"/>
      <c r="AI419" s="32"/>
    </row>
    <row r="420" spans="2:35">
      <c r="B420" s="346"/>
      <c r="L420" s="6"/>
      <c r="M420" s="6"/>
      <c r="R420" s="32"/>
      <c r="AI420" s="32"/>
    </row>
    <row r="421" spans="2:35">
      <c r="B421" s="346"/>
      <c r="L421" s="6"/>
      <c r="M421" s="6"/>
      <c r="R421" s="32"/>
      <c r="AI421" s="32"/>
    </row>
    <row r="422" spans="2:35">
      <c r="B422" s="346"/>
      <c r="L422" s="6"/>
      <c r="M422" s="6"/>
      <c r="R422" s="32"/>
      <c r="AI422" s="32"/>
    </row>
    <row r="423" spans="2:35">
      <c r="B423" s="346"/>
      <c r="L423" s="6"/>
      <c r="M423" s="47"/>
      <c r="R423" s="32"/>
      <c r="AI423" s="32"/>
    </row>
    <row r="424" spans="2:35" ht="76.5" customHeight="1">
      <c r="B424" s="346"/>
      <c r="L424" s="6"/>
      <c r="M424" s="47"/>
      <c r="R424" s="32"/>
      <c r="AI424" s="32"/>
    </row>
    <row r="425" spans="2:35">
      <c r="B425" s="346"/>
      <c r="L425" s="6"/>
      <c r="M425" s="47"/>
      <c r="AI425" s="32"/>
    </row>
    <row r="426" spans="2:35">
      <c r="B426" s="346"/>
      <c r="L426" s="6"/>
      <c r="M426" s="47"/>
      <c r="AI426" s="32"/>
    </row>
    <row r="427" spans="2:35">
      <c r="B427" s="346"/>
      <c r="K427" s="68"/>
      <c r="L427" s="6"/>
      <c r="M427" s="6"/>
      <c r="AI427" s="32"/>
    </row>
    <row r="428" spans="2:35">
      <c r="B428" s="346"/>
      <c r="L428" s="6"/>
      <c r="M428" s="6"/>
      <c r="AI428" s="32"/>
    </row>
    <row r="429" spans="2:35">
      <c r="B429" s="346"/>
      <c r="L429" s="6"/>
      <c r="M429" s="6"/>
      <c r="AI429" s="32"/>
    </row>
    <row r="430" spans="2:35">
      <c r="B430" s="346"/>
      <c r="J430" s="68"/>
      <c r="L430" s="6"/>
      <c r="M430" s="6"/>
    </row>
    <row r="431" spans="2:35">
      <c r="B431" s="346"/>
      <c r="L431" s="6"/>
      <c r="M431" s="6"/>
    </row>
    <row r="432" spans="2:35">
      <c r="B432" s="346"/>
      <c r="L432" s="6"/>
      <c r="M432" s="6"/>
    </row>
    <row r="433" spans="2:19">
      <c r="B433" s="346"/>
      <c r="L433" s="6"/>
      <c r="M433" s="6"/>
    </row>
    <row r="434" spans="2:19">
      <c r="B434" s="346"/>
      <c r="J434" s="514"/>
      <c r="L434" s="6"/>
      <c r="M434" s="6"/>
      <c r="S434" s="7" t="str">
        <f>IFERROR("La proporción de personas de hogares en situación de pobreza multidimensional, y cuyo jefe de hogar se autorreconoce como negro(a), afrodescendiente, raizale o palenquero(a) es "&amp;TEXT(O438,("0,0%"))&amp;".","0")</f>
        <v>La proporción de personas de hogares en situación de pobreza multidimensional, y cuyo jefe de hogar se autorreconoce como negro(a), afrodescendiente, raizale o palenquero(a) es 37,2%.</v>
      </c>
    </row>
    <row r="435" spans="2:19" ht="18" thickBot="1">
      <c r="B435" s="346"/>
      <c r="J435" s="514"/>
      <c r="L435" s="6"/>
      <c r="M435" s="6"/>
    </row>
    <row r="436" spans="2:19">
      <c r="B436" s="346"/>
      <c r="J436" s="514"/>
      <c r="L436" s="6"/>
      <c r="M436" s="6"/>
      <c r="N436" s="215"/>
      <c r="O436" s="505" t="s">
        <v>106</v>
      </c>
      <c r="P436" s="506"/>
      <c r="Q436" s="473"/>
    </row>
    <row r="437" spans="2:19" ht="21.5" thickBot="1">
      <c r="B437" s="346"/>
      <c r="J437" s="514"/>
      <c r="L437" s="6"/>
      <c r="M437" s="6"/>
      <c r="N437" s="216"/>
      <c r="O437" s="218" t="s">
        <v>3661</v>
      </c>
      <c r="P437" s="218"/>
      <c r="Q437" s="201"/>
      <c r="S437" s="457" t="s">
        <v>4252</v>
      </c>
    </row>
    <row r="438" spans="2:19">
      <c r="B438" s="346"/>
      <c r="J438" s="514"/>
      <c r="L438" s="6"/>
      <c r="M438" s="6"/>
      <c r="N438" s="217"/>
      <c r="O438" s="177">
        <f>(VLOOKUP($E$3,'21'!A4:B37,2,FALSE))/100</f>
        <v>0.37200000000000005</v>
      </c>
      <c r="P438" s="172"/>
      <c r="Q438" s="173"/>
    </row>
    <row r="439" spans="2:19" ht="18" thickBot="1">
      <c r="B439" s="346"/>
      <c r="J439" s="514"/>
      <c r="L439" s="6"/>
      <c r="M439" s="6"/>
      <c r="N439" s="216"/>
      <c r="O439" s="102"/>
      <c r="P439" s="102"/>
      <c r="Q439" s="103"/>
    </row>
    <row r="440" spans="2:19">
      <c r="B440" s="346"/>
      <c r="J440" s="514"/>
      <c r="L440" s="6"/>
      <c r="M440" s="6"/>
    </row>
    <row r="441" spans="2:19">
      <c r="B441" s="346"/>
      <c r="J441" s="514"/>
      <c r="L441" s="6"/>
      <c r="M441" s="6"/>
    </row>
    <row r="442" spans="2:19">
      <c r="B442" s="346"/>
      <c r="J442" s="514"/>
      <c r="L442" s="6"/>
      <c r="M442" s="6"/>
    </row>
    <row r="443" spans="2:19">
      <c r="B443" s="346"/>
      <c r="J443" s="514"/>
      <c r="L443" s="6"/>
      <c r="M443" s="6"/>
    </row>
    <row r="444" spans="2:19">
      <c r="B444" s="346"/>
      <c r="L444" s="6"/>
    </row>
    <row r="445" spans="2:19">
      <c r="B445" s="346"/>
      <c r="L445" s="6"/>
    </row>
    <row r="446" spans="2:19">
      <c r="B446" s="346"/>
      <c r="L446" s="6"/>
    </row>
    <row r="447" spans="2:19">
      <c r="B447" s="346"/>
      <c r="L447" s="6"/>
    </row>
    <row r="448" spans="2:19">
      <c r="B448" s="346"/>
      <c r="L448" s="6"/>
    </row>
    <row r="449" spans="2:12" ht="68.150000000000006" customHeight="1">
      <c r="B449" s="350"/>
      <c r="L449" s="6"/>
    </row>
    <row r="450" spans="2:12">
      <c r="B450" s="350"/>
      <c r="L450" s="6"/>
    </row>
    <row r="451" spans="2:12" ht="18" thickBot="1">
      <c r="B451" s="351"/>
      <c r="C451" s="349"/>
      <c r="D451" s="349"/>
      <c r="E451" s="349"/>
      <c r="F451" s="349"/>
      <c r="G451" s="349"/>
      <c r="H451" s="349"/>
      <c r="I451" s="349"/>
      <c r="J451" s="349"/>
      <c r="K451" s="349"/>
      <c r="L451" s="352"/>
    </row>
  </sheetData>
  <sheetProtection algorithmName="SHA-512" hashValue="k2M0rvDkhAjAFnyzmpWYVXsmjGIv9zy229kgfQk6mfzeuJQPz1BcWWbuiRUivuhbnUUD+bnaKz32LsOwmO7Zdg==" saltValue="uC1uPHLTBJ239xxDoQX0fA==" spinCount="100000" sheet="1" objects="1" scenarios="1"/>
  <mergeCells count="52">
    <mergeCell ref="S143:T143"/>
    <mergeCell ref="I257:J257"/>
    <mergeCell ref="O143:P143"/>
    <mergeCell ref="C192:F193"/>
    <mergeCell ref="C260:K260"/>
    <mergeCell ref="C190:K190"/>
    <mergeCell ref="C231:K231"/>
    <mergeCell ref="D8:E8"/>
    <mergeCell ref="D9:E9"/>
    <mergeCell ref="O113:W113"/>
    <mergeCell ref="C11:K11"/>
    <mergeCell ref="C62:K62"/>
    <mergeCell ref="R42:T42"/>
    <mergeCell ref="R18:T18"/>
    <mergeCell ref="V17:AB17"/>
    <mergeCell ref="V41:AB41"/>
    <mergeCell ref="N17:T17"/>
    <mergeCell ref="O18:Q18"/>
    <mergeCell ref="Q72:S72"/>
    <mergeCell ref="Q84:R84"/>
    <mergeCell ref="Q133:S133"/>
    <mergeCell ref="O42:Q42"/>
    <mergeCell ref="N41:T41"/>
    <mergeCell ref="C117:J117"/>
    <mergeCell ref="O436:Q436"/>
    <mergeCell ref="C370:K370"/>
    <mergeCell ref="N351:N352"/>
    <mergeCell ref="N353:N355"/>
    <mergeCell ref="C285:F285"/>
    <mergeCell ref="G285:K285"/>
    <mergeCell ref="J434:J443"/>
    <mergeCell ref="C313:K313"/>
    <mergeCell ref="O133:P133"/>
    <mergeCell ref="P167:Q167"/>
    <mergeCell ref="J212:J217"/>
    <mergeCell ref="C170:K170"/>
    <mergeCell ref="C4:K4"/>
    <mergeCell ref="AK178:AL178"/>
    <mergeCell ref="B1:K1"/>
    <mergeCell ref="C2:K2"/>
    <mergeCell ref="D5:J5"/>
    <mergeCell ref="D6:E6"/>
    <mergeCell ref="C3:D3"/>
    <mergeCell ref="F6:I6"/>
    <mergeCell ref="F7:I7"/>
    <mergeCell ref="F8:I8"/>
    <mergeCell ref="F9:I9"/>
    <mergeCell ref="D7:E7"/>
    <mergeCell ref="C90:K90"/>
    <mergeCell ref="C64:F87"/>
    <mergeCell ref="C115:K115"/>
    <mergeCell ref="C133:K133"/>
  </mergeCells>
  <conditionalFormatting sqref="P115:V125">
    <cfRule type="dataBar" priority="183">
      <dataBar>
        <cfvo type="min"/>
        <cfvo type="max"/>
        <color rgb="FFB6004C"/>
      </dataBar>
      <extLst>
        <ext xmlns:x14="http://schemas.microsoft.com/office/spreadsheetml/2009/9/main" uri="{B025F937-C7B1-47D3-B67F-A62EFF666E3E}">
          <x14:id>{20CF83B7-727E-4828-A667-04E74737B2BC}</x14:id>
        </ext>
      </extLst>
    </cfRule>
  </conditionalFormatting>
  <conditionalFormatting sqref="P115:W125">
    <cfRule type="dataBar" priority="7">
      <dataBar>
        <cfvo type="min"/>
        <cfvo type="max"/>
        <color rgb="FFB6004C"/>
      </dataBar>
      <extLst>
        <ext xmlns:x14="http://schemas.microsoft.com/office/spreadsheetml/2009/9/main" uri="{B025F937-C7B1-47D3-B67F-A62EFF666E3E}">
          <x14:id>{86522D67-65CB-450A-98D4-F7F72534F186}</x14:id>
        </ext>
      </extLst>
    </cfRule>
  </conditionalFormatting>
  <conditionalFormatting sqref="D119:M128 D129:L131 N116:N125">
    <cfRule type="dataBar" priority="191">
      <dataBar>
        <cfvo type="min"/>
        <cfvo type="max"/>
        <color rgb="FFB6004C"/>
      </dataBar>
      <extLst>
        <ext xmlns:x14="http://schemas.microsoft.com/office/spreadsheetml/2009/9/main" uri="{B025F937-C7B1-47D3-B67F-A62EFF666E3E}">
          <x14:id>{813CA4D9-6324-455E-B7AE-F73E1FBBC15B}</x14:id>
        </ext>
      </extLst>
    </cfRule>
  </conditionalFormatting>
  <conditionalFormatting sqref="J119:J131">
    <cfRule type="dataBar" priority="195">
      <dataBar>
        <cfvo type="min"/>
        <cfvo type="max"/>
        <color rgb="FFB6004C"/>
      </dataBar>
      <extLst>
        <ext xmlns:x14="http://schemas.microsoft.com/office/spreadsheetml/2009/9/main" uri="{B025F937-C7B1-47D3-B67F-A62EFF666E3E}">
          <x14:id>{5CEEE3F0-4067-4F54-A016-1898EC89E1B7}</x14:id>
        </ext>
      </extLst>
    </cfRule>
  </conditionalFormatting>
  <conditionalFormatting sqref="D119:I131">
    <cfRule type="dataBar" priority="197">
      <dataBar>
        <cfvo type="min"/>
        <cfvo type="max"/>
        <color rgb="FFB6004C"/>
      </dataBar>
      <extLst>
        <ext xmlns:x14="http://schemas.microsoft.com/office/spreadsheetml/2009/9/main" uri="{B025F937-C7B1-47D3-B67F-A62EFF666E3E}">
          <x14:id>{10BF08D9-C619-40A1-BD49-AF43415DEA8C}</x14:id>
        </ext>
      </extLst>
    </cfRule>
  </conditionalFormatting>
  <conditionalFormatting sqref="D119:J131">
    <cfRule type="dataBar" priority="199">
      <dataBar>
        <cfvo type="min"/>
        <cfvo type="max"/>
        <color rgb="FF638EC6"/>
      </dataBar>
      <extLst>
        <ext xmlns:x14="http://schemas.microsoft.com/office/spreadsheetml/2009/9/main" uri="{B025F937-C7B1-47D3-B67F-A62EFF666E3E}">
          <x14:id>{0A0C06A2-FF8D-424E-84C2-481E8E1D56F4}</x14:id>
        </ext>
      </extLst>
    </cfRule>
  </conditionalFormatting>
  <conditionalFormatting sqref="D119:J119 N116 D120:K131">
    <cfRule type="dataBar" priority="201">
      <dataBar>
        <cfvo type="min"/>
        <cfvo type="max"/>
        <color rgb="FF0076A2"/>
      </dataBar>
      <extLst>
        <ext xmlns:x14="http://schemas.microsoft.com/office/spreadsheetml/2009/9/main" uri="{B025F937-C7B1-47D3-B67F-A62EFF666E3E}">
          <x14:id>{FFC16488-F7B2-46EA-B047-EE9873428876}</x14:id>
        </ext>
      </extLst>
    </cfRule>
  </conditionalFormatting>
  <conditionalFormatting sqref="H3:I3">
    <cfRule type="cellIs" dxfId="19" priority="1" operator="equal">
      <formula>100</formula>
    </cfRule>
  </conditionalFormatting>
  <pageMargins left="0.7" right="0.7" top="0.75" bottom="0.75" header="0.3" footer="0.3"/>
  <pageSetup scale="12" fitToHeight="0"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20CF83B7-727E-4828-A667-04E74737B2BC}">
            <x14:dataBar minLength="0" maxLength="100" gradient="0">
              <x14:cfvo type="autoMin"/>
              <x14:cfvo type="autoMax"/>
              <x14:negativeFillColor rgb="FFFF0000"/>
              <x14:axisColor rgb="FF000000"/>
            </x14:dataBar>
          </x14:cfRule>
          <xm:sqref>P115:V125</xm:sqref>
        </x14:conditionalFormatting>
        <x14:conditionalFormatting xmlns:xm="http://schemas.microsoft.com/office/excel/2006/main">
          <x14:cfRule type="dataBar" id="{86522D67-65CB-450A-98D4-F7F72534F186}">
            <x14:dataBar minLength="0" maxLength="100" gradient="0">
              <x14:cfvo type="autoMin"/>
              <x14:cfvo type="autoMax"/>
              <x14:negativeFillColor rgb="FFFF0000"/>
              <x14:axisColor rgb="FF000000"/>
            </x14:dataBar>
          </x14:cfRule>
          <xm:sqref>P115:W125</xm:sqref>
        </x14:conditionalFormatting>
        <x14:conditionalFormatting xmlns:xm="http://schemas.microsoft.com/office/excel/2006/main">
          <x14:cfRule type="dataBar" id="{813CA4D9-6324-455E-B7AE-F73E1FBBC15B}">
            <x14:dataBar minLength="0" maxLength="100" gradient="0">
              <x14:cfvo type="autoMin"/>
              <x14:cfvo type="autoMax"/>
              <x14:negativeFillColor rgb="FFFF0000"/>
              <x14:axisColor rgb="FF000000"/>
            </x14:dataBar>
          </x14:cfRule>
          <xm:sqref>D119:M128 D129:L131 N116:N125</xm:sqref>
        </x14:conditionalFormatting>
        <x14:conditionalFormatting xmlns:xm="http://schemas.microsoft.com/office/excel/2006/main">
          <x14:cfRule type="dataBar" id="{5CEEE3F0-4067-4F54-A016-1898EC89E1B7}">
            <x14:dataBar minLength="0" maxLength="100" gradient="0">
              <x14:cfvo type="autoMin"/>
              <x14:cfvo type="autoMax"/>
              <x14:negativeFillColor rgb="FFFF0000"/>
              <x14:axisColor rgb="FF000000"/>
            </x14:dataBar>
          </x14:cfRule>
          <xm:sqref>J119:J131</xm:sqref>
        </x14:conditionalFormatting>
        <x14:conditionalFormatting xmlns:xm="http://schemas.microsoft.com/office/excel/2006/main">
          <x14:cfRule type="dataBar" id="{10BF08D9-C619-40A1-BD49-AF43415DEA8C}">
            <x14:dataBar minLength="0" maxLength="100" gradient="0">
              <x14:cfvo type="autoMin"/>
              <x14:cfvo type="autoMax"/>
              <x14:negativeFillColor rgb="FFFF0000"/>
              <x14:axisColor rgb="FF000000"/>
            </x14:dataBar>
          </x14:cfRule>
          <xm:sqref>D119:I131</xm:sqref>
        </x14:conditionalFormatting>
        <x14:conditionalFormatting xmlns:xm="http://schemas.microsoft.com/office/excel/2006/main">
          <x14:cfRule type="dataBar" id="{0A0C06A2-FF8D-424E-84C2-481E8E1D56F4}">
            <x14:dataBar minLength="0" maxLength="100" gradient="0">
              <x14:cfvo type="autoMin"/>
              <x14:cfvo type="autoMax"/>
              <x14:negativeFillColor rgb="FFFF0000"/>
              <x14:axisColor rgb="FF000000"/>
            </x14:dataBar>
          </x14:cfRule>
          <xm:sqref>D119:J131</xm:sqref>
        </x14:conditionalFormatting>
        <x14:conditionalFormatting xmlns:xm="http://schemas.microsoft.com/office/excel/2006/main">
          <x14:cfRule type="dataBar" id="{FFC16488-F7B2-46EA-B047-EE9873428876}">
            <x14:dataBar minLength="0" maxLength="100" gradient="0">
              <x14:cfvo type="autoMin"/>
              <x14:cfvo type="autoMax"/>
              <x14:negativeFillColor rgb="FFFF0000"/>
              <x14:axisColor rgb="FF000000"/>
            </x14:dataBar>
          </x14:cfRule>
          <xm:sqref>D119:J119 N116 D120:K131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Tablas!$E$2:$E$35</xm:f>
          </x14:formula1>
          <xm:sqref>E3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rgb="FFFFC000"/>
  </sheetPr>
  <dimension ref="A1:G676"/>
  <sheetViews>
    <sheetView topLeftCell="A660" workbookViewId="0">
      <selection activeCell="E676" sqref="E676"/>
    </sheetView>
  </sheetViews>
  <sheetFormatPr baseColWidth="10" defaultRowHeight="14.5"/>
  <sheetData>
    <row r="1" spans="1:7">
      <c r="A1" s="51" t="s">
        <v>123</v>
      </c>
      <c r="B1" s="51" t="s">
        <v>170</v>
      </c>
      <c r="C1" s="51" t="s">
        <v>248</v>
      </c>
      <c r="D1" s="51" t="s">
        <v>1286</v>
      </c>
      <c r="E1" s="51" t="s">
        <v>171</v>
      </c>
      <c r="F1" s="51" t="s">
        <v>37</v>
      </c>
      <c r="G1">
        <v>2982224</v>
      </c>
    </row>
    <row r="2" spans="1:7">
      <c r="A2" s="51">
        <v>5</v>
      </c>
      <c r="B2" s="51" t="s">
        <v>107</v>
      </c>
      <c r="C2" s="51" t="s">
        <v>63</v>
      </c>
      <c r="D2" s="51" t="s">
        <v>45</v>
      </c>
      <c r="E2" s="51">
        <v>27625</v>
      </c>
      <c r="F2" s="51"/>
    </row>
    <row r="3" spans="1:7">
      <c r="A3" s="51">
        <v>5</v>
      </c>
      <c r="B3" s="51" t="s">
        <v>107</v>
      </c>
      <c r="C3" s="51" t="s">
        <v>63</v>
      </c>
      <c r="D3" s="51" t="s">
        <v>1287</v>
      </c>
      <c r="E3" s="51">
        <v>63069</v>
      </c>
      <c r="F3" s="51">
        <v>123355</v>
      </c>
    </row>
    <row r="4" spans="1:7">
      <c r="A4" s="51">
        <v>5</v>
      </c>
      <c r="B4" s="51" t="s">
        <v>107</v>
      </c>
      <c r="C4" s="51" t="s">
        <v>63</v>
      </c>
      <c r="D4" s="51" t="s">
        <v>1288</v>
      </c>
      <c r="E4" s="51">
        <v>1872</v>
      </c>
      <c r="F4" s="51">
        <v>123355</v>
      </c>
    </row>
    <row r="5" spans="1:7">
      <c r="A5" s="51">
        <v>5</v>
      </c>
      <c r="B5" s="51" t="s">
        <v>107</v>
      </c>
      <c r="C5" s="51" t="s">
        <v>63</v>
      </c>
      <c r="D5" s="51" t="s">
        <v>1289</v>
      </c>
      <c r="E5" s="51">
        <v>6395</v>
      </c>
      <c r="F5" s="51">
        <v>123355</v>
      </c>
    </row>
    <row r="6" spans="1:7">
      <c r="A6" s="51">
        <v>5</v>
      </c>
      <c r="B6" s="51" t="s">
        <v>107</v>
      </c>
      <c r="C6" s="51" t="s">
        <v>63</v>
      </c>
      <c r="D6" s="51" t="s">
        <v>1290</v>
      </c>
      <c r="E6" s="51">
        <v>8030</v>
      </c>
      <c r="F6" s="51">
        <v>123355</v>
      </c>
    </row>
    <row r="7" spans="1:7">
      <c r="A7" s="51">
        <v>5</v>
      </c>
      <c r="B7" s="51" t="s">
        <v>107</v>
      </c>
      <c r="C7" s="51" t="s">
        <v>63</v>
      </c>
      <c r="D7" s="51" t="s">
        <v>1291</v>
      </c>
      <c r="E7" s="51">
        <v>2197</v>
      </c>
      <c r="F7" s="51">
        <v>123355</v>
      </c>
    </row>
    <row r="8" spans="1:7">
      <c r="A8" s="51">
        <v>5</v>
      </c>
      <c r="B8" s="51" t="s">
        <v>107</v>
      </c>
      <c r="C8" s="51" t="s">
        <v>63</v>
      </c>
      <c r="D8" s="51" t="s">
        <v>1292</v>
      </c>
      <c r="E8" s="51">
        <v>28035</v>
      </c>
      <c r="F8" s="51">
        <v>123355</v>
      </c>
    </row>
    <row r="9" spans="1:7">
      <c r="A9" s="51">
        <v>5</v>
      </c>
      <c r="B9" s="51" t="s">
        <v>107</v>
      </c>
      <c r="C9" s="51" t="s">
        <v>63</v>
      </c>
      <c r="D9" s="51" t="s">
        <v>1293</v>
      </c>
      <c r="E9" s="51">
        <v>3283</v>
      </c>
      <c r="F9" s="51">
        <v>123355</v>
      </c>
    </row>
    <row r="10" spans="1:7">
      <c r="A10" s="51">
        <v>5</v>
      </c>
      <c r="B10" s="51" t="s">
        <v>107</v>
      </c>
      <c r="C10" s="51" t="s">
        <v>63</v>
      </c>
      <c r="D10" s="51" t="s">
        <v>1294</v>
      </c>
      <c r="E10" s="51">
        <v>1479</v>
      </c>
      <c r="F10" s="51">
        <v>123355</v>
      </c>
    </row>
    <row r="11" spans="1:7">
      <c r="A11" s="51">
        <v>5</v>
      </c>
      <c r="B11" s="51" t="s">
        <v>107</v>
      </c>
      <c r="C11" s="51" t="s">
        <v>63</v>
      </c>
      <c r="D11" s="51" t="s">
        <v>1295</v>
      </c>
      <c r="E11" s="51">
        <v>8995</v>
      </c>
      <c r="F11" s="51">
        <v>123355</v>
      </c>
    </row>
    <row r="12" spans="1:7">
      <c r="A12" s="51">
        <v>5</v>
      </c>
      <c r="B12" s="51" t="s">
        <v>107</v>
      </c>
      <c r="C12" s="51" t="s">
        <v>46</v>
      </c>
      <c r="D12" s="51" t="s">
        <v>45</v>
      </c>
      <c r="E12" s="51">
        <v>26124</v>
      </c>
      <c r="F12" s="51"/>
    </row>
    <row r="13" spans="1:7">
      <c r="A13" s="51">
        <v>5</v>
      </c>
      <c r="B13" s="51" t="s">
        <v>107</v>
      </c>
      <c r="C13" s="51" t="s">
        <v>46</v>
      </c>
      <c r="D13" s="51" t="s">
        <v>1287</v>
      </c>
      <c r="E13" s="51">
        <v>34342</v>
      </c>
      <c r="F13" s="51">
        <v>135008</v>
      </c>
    </row>
    <row r="14" spans="1:7">
      <c r="A14" s="51">
        <v>5</v>
      </c>
      <c r="B14" s="51" t="s">
        <v>107</v>
      </c>
      <c r="C14" s="51" t="s">
        <v>46</v>
      </c>
      <c r="D14" s="51" t="s">
        <v>1288</v>
      </c>
      <c r="E14" s="51">
        <v>1003</v>
      </c>
      <c r="F14" s="51">
        <v>135008</v>
      </c>
    </row>
    <row r="15" spans="1:7">
      <c r="A15" s="51">
        <v>5</v>
      </c>
      <c r="B15" s="51" t="s">
        <v>107</v>
      </c>
      <c r="C15" s="51" t="s">
        <v>46</v>
      </c>
      <c r="D15" s="51" t="s">
        <v>1289</v>
      </c>
      <c r="E15" s="51">
        <v>3606</v>
      </c>
      <c r="F15" s="51">
        <v>135008</v>
      </c>
    </row>
    <row r="16" spans="1:7">
      <c r="A16" s="51">
        <v>5</v>
      </c>
      <c r="B16" s="51" t="s">
        <v>107</v>
      </c>
      <c r="C16" s="51" t="s">
        <v>46</v>
      </c>
      <c r="D16" s="51" t="s">
        <v>1290</v>
      </c>
      <c r="E16" s="51">
        <v>6507</v>
      </c>
      <c r="F16" s="51">
        <v>135008</v>
      </c>
    </row>
    <row r="17" spans="1:6">
      <c r="A17" s="51">
        <v>5</v>
      </c>
      <c r="B17" s="51" t="s">
        <v>107</v>
      </c>
      <c r="C17" s="51" t="s">
        <v>46</v>
      </c>
      <c r="D17" s="51" t="s">
        <v>1291</v>
      </c>
      <c r="E17" s="51">
        <v>1721</v>
      </c>
      <c r="F17" s="51">
        <v>135008</v>
      </c>
    </row>
    <row r="18" spans="1:6">
      <c r="A18" s="51">
        <v>5</v>
      </c>
      <c r="B18" s="51" t="s">
        <v>107</v>
      </c>
      <c r="C18" s="51" t="s">
        <v>46</v>
      </c>
      <c r="D18" s="51" t="s">
        <v>1292</v>
      </c>
      <c r="E18" s="51">
        <v>30277</v>
      </c>
      <c r="F18" s="51">
        <v>135008</v>
      </c>
    </row>
    <row r="19" spans="1:6">
      <c r="A19" s="51">
        <v>5</v>
      </c>
      <c r="B19" s="51" t="s">
        <v>107</v>
      </c>
      <c r="C19" s="51" t="s">
        <v>46</v>
      </c>
      <c r="D19" s="51" t="s">
        <v>1293</v>
      </c>
      <c r="E19" s="51">
        <v>51433</v>
      </c>
      <c r="F19" s="51">
        <v>135008</v>
      </c>
    </row>
    <row r="20" spans="1:6">
      <c r="A20" s="51">
        <v>5</v>
      </c>
      <c r="B20" s="51" t="s">
        <v>107</v>
      </c>
      <c r="C20" s="51" t="s">
        <v>46</v>
      </c>
      <c r="D20" s="51" t="s">
        <v>1294</v>
      </c>
      <c r="E20" s="51">
        <v>1065</v>
      </c>
      <c r="F20" s="51">
        <v>135008</v>
      </c>
    </row>
    <row r="21" spans="1:6">
      <c r="A21" s="51">
        <v>5</v>
      </c>
      <c r="B21" s="51" t="s">
        <v>107</v>
      </c>
      <c r="C21" s="51" t="s">
        <v>46</v>
      </c>
      <c r="D21" s="51" t="s">
        <v>1295</v>
      </c>
      <c r="E21" s="51">
        <v>5054</v>
      </c>
      <c r="F21" s="51">
        <v>135008</v>
      </c>
    </row>
    <row r="22" spans="1:6">
      <c r="A22" s="51">
        <v>8</v>
      </c>
      <c r="B22" s="51" t="s">
        <v>173</v>
      </c>
      <c r="C22" s="51" t="s">
        <v>63</v>
      </c>
      <c r="D22" s="51" t="s">
        <v>45</v>
      </c>
      <c r="E22" s="51">
        <v>12343</v>
      </c>
      <c r="F22" s="51"/>
    </row>
    <row r="23" spans="1:6">
      <c r="A23" s="51">
        <v>8</v>
      </c>
      <c r="B23" s="51" t="s">
        <v>173</v>
      </c>
      <c r="C23" s="51" t="s">
        <v>63</v>
      </c>
      <c r="D23" s="51" t="s">
        <v>1287</v>
      </c>
      <c r="E23" s="51">
        <v>29048</v>
      </c>
      <c r="F23" s="51">
        <v>57546</v>
      </c>
    </row>
    <row r="24" spans="1:6">
      <c r="A24" s="51">
        <v>8</v>
      </c>
      <c r="B24" s="51" t="s">
        <v>173</v>
      </c>
      <c r="C24" s="51" t="s">
        <v>63</v>
      </c>
      <c r="D24" s="51" t="s">
        <v>1288</v>
      </c>
      <c r="E24" s="51">
        <v>646</v>
      </c>
      <c r="F24" s="51">
        <v>57546</v>
      </c>
    </row>
    <row r="25" spans="1:6">
      <c r="A25" s="51">
        <v>8</v>
      </c>
      <c r="B25" s="51" t="s">
        <v>173</v>
      </c>
      <c r="C25" s="51" t="s">
        <v>63</v>
      </c>
      <c r="D25" s="51" t="s">
        <v>1289</v>
      </c>
      <c r="E25" s="51">
        <v>2620</v>
      </c>
      <c r="F25" s="51">
        <v>57546</v>
      </c>
    </row>
    <row r="26" spans="1:6">
      <c r="A26" s="51">
        <v>8</v>
      </c>
      <c r="B26" s="51" t="s">
        <v>173</v>
      </c>
      <c r="C26" s="51" t="s">
        <v>63</v>
      </c>
      <c r="D26" s="51" t="s">
        <v>1290</v>
      </c>
      <c r="E26" s="51">
        <v>6140</v>
      </c>
      <c r="F26" s="51">
        <v>57546</v>
      </c>
    </row>
    <row r="27" spans="1:6">
      <c r="A27" s="51">
        <v>8</v>
      </c>
      <c r="B27" s="51" t="s">
        <v>173</v>
      </c>
      <c r="C27" s="51" t="s">
        <v>63</v>
      </c>
      <c r="D27" s="51" t="s">
        <v>1291</v>
      </c>
      <c r="E27" s="51">
        <v>1022</v>
      </c>
      <c r="F27" s="51">
        <v>57546</v>
      </c>
    </row>
    <row r="28" spans="1:6">
      <c r="A28" s="51">
        <v>8</v>
      </c>
      <c r="B28" s="51" t="s">
        <v>173</v>
      </c>
      <c r="C28" s="51" t="s">
        <v>63</v>
      </c>
      <c r="D28" s="51" t="s">
        <v>1292</v>
      </c>
      <c r="E28" s="51">
        <v>11742</v>
      </c>
      <c r="F28" s="51">
        <v>57546</v>
      </c>
    </row>
    <row r="29" spans="1:6">
      <c r="A29" s="51">
        <v>8</v>
      </c>
      <c r="B29" s="51" t="s">
        <v>173</v>
      </c>
      <c r="C29" s="51" t="s">
        <v>63</v>
      </c>
      <c r="D29" s="51" t="s">
        <v>1293</v>
      </c>
      <c r="E29" s="51">
        <v>1883</v>
      </c>
      <c r="F29" s="51">
        <v>57546</v>
      </c>
    </row>
    <row r="30" spans="1:6">
      <c r="A30" s="51">
        <v>8</v>
      </c>
      <c r="B30" s="51" t="s">
        <v>173</v>
      </c>
      <c r="C30" s="51" t="s">
        <v>63</v>
      </c>
      <c r="D30" s="51" t="s">
        <v>1294</v>
      </c>
      <c r="E30" s="51">
        <v>735</v>
      </c>
      <c r="F30" s="51">
        <v>57546</v>
      </c>
    </row>
    <row r="31" spans="1:6">
      <c r="A31" s="51">
        <v>8</v>
      </c>
      <c r="B31" s="51" t="s">
        <v>173</v>
      </c>
      <c r="C31" s="51" t="s">
        <v>63</v>
      </c>
      <c r="D31" s="51" t="s">
        <v>1295</v>
      </c>
      <c r="E31" s="51">
        <v>3710</v>
      </c>
      <c r="F31" s="51">
        <v>57546</v>
      </c>
    </row>
    <row r="32" spans="1:6">
      <c r="A32" s="51">
        <v>8</v>
      </c>
      <c r="B32" s="51" t="s">
        <v>173</v>
      </c>
      <c r="C32" s="51" t="s">
        <v>46</v>
      </c>
      <c r="D32" s="51" t="s">
        <v>45</v>
      </c>
      <c r="E32" s="51">
        <v>11697</v>
      </c>
      <c r="F32" s="51"/>
    </row>
    <row r="33" spans="1:6">
      <c r="A33" s="51">
        <v>8</v>
      </c>
      <c r="B33" s="51" t="s">
        <v>173</v>
      </c>
      <c r="C33" s="51" t="s">
        <v>46</v>
      </c>
      <c r="D33" s="51" t="s">
        <v>1287</v>
      </c>
      <c r="E33" s="51">
        <v>14485</v>
      </c>
      <c r="F33" s="51">
        <v>58556</v>
      </c>
    </row>
    <row r="34" spans="1:6">
      <c r="A34" s="51">
        <v>8</v>
      </c>
      <c r="B34" s="51" t="s">
        <v>173</v>
      </c>
      <c r="C34" s="51" t="s">
        <v>46</v>
      </c>
      <c r="D34" s="51" t="s">
        <v>1288</v>
      </c>
      <c r="E34" s="51">
        <v>301</v>
      </c>
      <c r="F34" s="51">
        <v>58556</v>
      </c>
    </row>
    <row r="35" spans="1:6">
      <c r="A35" s="51">
        <v>8</v>
      </c>
      <c r="B35" s="51" t="s">
        <v>173</v>
      </c>
      <c r="C35" s="51" t="s">
        <v>46</v>
      </c>
      <c r="D35" s="51" t="s">
        <v>1289</v>
      </c>
      <c r="E35" s="51">
        <v>1372</v>
      </c>
      <c r="F35" s="51">
        <v>58556</v>
      </c>
    </row>
    <row r="36" spans="1:6">
      <c r="A36" s="51">
        <v>8</v>
      </c>
      <c r="B36" s="51" t="s">
        <v>173</v>
      </c>
      <c r="C36" s="51" t="s">
        <v>46</v>
      </c>
      <c r="D36" s="51" t="s">
        <v>1290</v>
      </c>
      <c r="E36" s="51">
        <v>3679</v>
      </c>
      <c r="F36" s="51">
        <v>58556</v>
      </c>
    </row>
    <row r="37" spans="1:6">
      <c r="A37" s="51">
        <v>8</v>
      </c>
      <c r="B37" s="51" t="s">
        <v>173</v>
      </c>
      <c r="C37" s="51" t="s">
        <v>46</v>
      </c>
      <c r="D37" s="51" t="s">
        <v>1291</v>
      </c>
      <c r="E37" s="51">
        <v>696</v>
      </c>
      <c r="F37" s="51">
        <v>58556</v>
      </c>
    </row>
    <row r="38" spans="1:6">
      <c r="A38" s="51">
        <v>8</v>
      </c>
      <c r="B38" s="51" t="s">
        <v>173</v>
      </c>
      <c r="C38" s="51" t="s">
        <v>46</v>
      </c>
      <c r="D38" s="51" t="s">
        <v>1292</v>
      </c>
      <c r="E38" s="51">
        <v>11733</v>
      </c>
      <c r="F38" s="51">
        <v>58556</v>
      </c>
    </row>
    <row r="39" spans="1:6">
      <c r="A39" s="51">
        <v>8</v>
      </c>
      <c r="B39" s="51" t="s">
        <v>173</v>
      </c>
      <c r="C39" s="51" t="s">
        <v>46</v>
      </c>
      <c r="D39" s="51" t="s">
        <v>1293</v>
      </c>
      <c r="E39" s="51">
        <v>23962</v>
      </c>
      <c r="F39" s="51">
        <v>58556</v>
      </c>
    </row>
    <row r="40" spans="1:6">
      <c r="A40" s="51">
        <v>8</v>
      </c>
      <c r="B40" s="51" t="s">
        <v>173</v>
      </c>
      <c r="C40" s="51" t="s">
        <v>46</v>
      </c>
      <c r="D40" s="51" t="s">
        <v>1294</v>
      </c>
      <c r="E40" s="51">
        <v>675</v>
      </c>
      <c r="F40" s="51">
        <v>58556</v>
      </c>
    </row>
    <row r="41" spans="1:6">
      <c r="A41" s="51">
        <v>8</v>
      </c>
      <c r="B41" s="51" t="s">
        <v>173</v>
      </c>
      <c r="C41" s="51" t="s">
        <v>46</v>
      </c>
      <c r="D41" s="51" t="s">
        <v>1295</v>
      </c>
      <c r="E41" s="51">
        <v>1653</v>
      </c>
      <c r="F41" s="51">
        <v>58556</v>
      </c>
    </row>
    <row r="42" spans="1:6">
      <c r="A42" s="51">
        <v>11</v>
      </c>
      <c r="B42" s="51" t="s">
        <v>174</v>
      </c>
      <c r="C42" s="51" t="s">
        <v>63</v>
      </c>
      <c r="D42" s="51" t="s">
        <v>45</v>
      </c>
      <c r="E42" s="51">
        <v>4652</v>
      </c>
      <c r="F42" s="51"/>
    </row>
    <row r="43" spans="1:6">
      <c r="A43" s="51">
        <v>11</v>
      </c>
      <c r="B43" s="51" t="s">
        <v>174</v>
      </c>
      <c r="C43" s="51" t="s">
        <v>63</v>
      </c>
      <c r="D43" s="51" t="s">
        <v>1287</v>
      </c>
      <c r="E43" s="51">
        <v>16568</v>
      </c>
      <c r="F43" s="51">
        <v>28554</v>
      </c>
    </row>
    <row r="44" spans="1:6">
      <c r="A44" s="51">
        <v>11</v>
      </c>
      <c r="B44" s="51" t="s">
        <v>174</v>
      </c>
      <c r="C44" s="51" t="s">
        <v>63</v>
      </c>
      <c r="D44" s="51" t="s">
        <v>1288</v>
      </c>
      <c r="E44" s="51">
        <v>277</v>
      </c>
      <c r="F44" s="51">
        <v>28554</v>
      </c>
    </row>
    <row r="45" spans="1:6">
      <c r="A45" s="51">
        <v>11</v>
      </c>
      <c r="B45" s="51" t="s">
        <v>174</v>
      </c>
      <c r="C45" s="51" t="s">
        <v>63</v>
      </c>
      <c r="D45" s="51" t="s">
        <v>1289</v>
      </c>
      <c r="E45" s="51">
        <v>1317</v>
      </c>
      <c r="F45" s="51">
        <v>28554</v>
      </c>
    </row>
    <row r="46" spans="1:6">
      <c r="A46" s="51">
        <v>11</v>
      </c>
      <c r="B46" s="51" t="s">
        <v>174</v>
      </c>
      <c r="C46" s="51" t="s">
        <v>63</v>
      </c>
      <c r="D46" s="51" t="s">
        <v>1290</v>
      </c>
      <c r="E46" s="51">
        <v>2047</v>
      </c>
      <c r="F46" s="51">
        <v>28554</v>
      </c>
    </row>
    <row r="47" spans="1:6">
      <c r="A47" s="51">
        <v>11</v>
      </c>
      <c r="B47" s="51" t="s">
        <v>174</v>
      </c>
      <c r="C47" s="51" t="s">
        <v>63</v>
      </c>
      <c r="D47" s="51" t="s">
        <v>1291</v>
      </c>
      <c r="E47" s="51">
        <v>976</v>
      </c>
      <c r="F47" s="51">
        <v>28554</v>
      </c>
    </row>
    <row r="48" spans="1:6">
      <c r="A48" s="51">
        <v>11</v>
      </c>
      <c r="B48" s="51" t="s">
        <v>174</v>
      </c>
      <c r="C48" s="51" t="s">
        <v>63</v>
      </c>
      <c r="D48" s="51" t="s">
        <v>1292</v>
      </c>
      <c r="E48" s="51">
        <v>4731</v>
      </c>
      <c r="F48" s="51">
        <v>28554</v>
      </c>
    </row>
    <row r="49" spans="1:6">
      <c r="A49" s="51">
        <v>11</v>
      </c>
      <c r="B49" s="51" t="s">
        <v>174</v>
      </c>
      <c r="C49" s="51" t="s">
        <v>63</v>
      </c>
      <c r="D49" s="51" t="s">
        <v>1293</v>
      </c>
      <c r="E49" s="51">
        <v>662</v>
      </c>
      <c r="F49" s="51">
        <v>28554</v>
      </c>
    </row>
    <row r="50" spans="1:6">
      <c r="A50" s="51">
        <v>11</v>
      </c>
      <c r="B50" s="51" t="s">
        <v>174</v>
      </c>
      <c r="C50" s="51" t="s">
        <v>63</v>
      </c>
      <c r="D50" s="51" t="s">
        <v>1294</v>
      </c>
      <c r="E50" s="51">
        <v>173</v>
      </c>
      <c r="F50" s="51">
        <v>28554</v>
      </c>
    </row>
    <row r="51" spans="1:6">
      <c r="A51" s="51">
        <v>11</v>
      </c>
      <c r="B51" s="51" t="s">
        <v>174</v>
      </c>
      <c r="C51" s="51" t="s">
        <v>63</v>
      </c>
      <c r="D51" s="51" t="s">
        <v>1295</v>
      </c>
      <c r="E51" s="51">
        <v>1803</v>
      </c>
      <c r="F51" s="51">
        <v>28554</v>
      </c>
    </row>
    <row r="52" spans="1:6">
      <c r="A52" s="51">
        <v>11</v>
      </c>
      <c r="B52" s="51" t="s">
        <v>174</v>
      </c>
      <c r="C52" s="51" t="s">
        <v>46</v>
      </c>
      <c r="D52" s="51" t="s">
        <v>45</v>
      </c>
      <c r="E52" s="51">
        <v>4186</v>
      </c>
      <c r="F52" s="51"/>
    </row>
    <row r="53" spans="1:6">
      <c r="A53" s="51">
        <v>11</v>
      </c>
      <c r="B53" s="51" t="s">
        <v>174</v>
      </c>
      <c r="C53" s="51" t="s">
        <v>46</v>
      </c>
      <c r="D53" s="51" t="s">
        <v>1287</v>
      </c>
      <c r="E53" s="51">
        <v>14229</v>
      </c>
      <c r="F53" s="51">
        <v>29542</v>
      </c>
    </row>
    <row r="54" spans="1:6">
      <c r="A54" s="51">
        <v>11</v>
      </c>
      <c r="B54" s="51" t="s">
        <v>174</v>
      </c>
      <c r="C54" s="51" t="s">
        <v>46</v>
      </c>
      <c r="D54" s="51" t="s">
        <v>1288</v>
      </c>
      <c r="E54" s="51">
        <v>233</v>
      </c>
      <c r="F54" s="51">
        <v>29542</v>
      </c>
    </row>
    <row r="55" spans="1:6">
      <c r="A55" s="51">
        <v>11</v>
      </c>
      <c r="B55" s="51" t="s">
        <v>174</v>
      </c>
      <c r="C55" s="51" t="s">
        <v>46</v>
      </c>
      <c r="D55" s="51" t="s">
        <v>1289</v>
      </c>
      <c r="E55" s="51">
        <v>991</v>
      </c>
      <c r="F55" s="51">
        <v>29542</v>
      </c>
    </row>
    <row r="56" spans="1:6">
      <c r="A56" s="51">
        <v>11</v>
      </c>
      <c r="B56" s="51" t="s">
        <v>174</v>
      </c>
      <c r="C56" s="51" t="s">
        <v>46</v>
      </c>
      <c r="D56" s="51" t="s">
        <v>1290</v>
      </c>
      <c r="E56" s="51">
        <v>2215</v>
      </c>
      <c r="F56" s="51">
        <v>29542</v>
      </c>
    </row>
    <row r="57" spans="1:6">
      <c r="A57" s="51">
        <v>11</v>
      </c>
      <c r="B57" s="51" t="s">
        <v>174</v>
      </c>
      <c r="C57" s="51" t="s">
        <v>46</v>
      </c>
      <c r="D57" s="51" t="s">
        <v>1291</v>
      </c>
      <c r="E57" s="51">
        <v>903</v>
      </c>
      <c r="F57" s="51">
        <v>29542</v>
      </c>
    </row>
    <row r="58" spans="1:6">
      <c r="A58" s="51">
        <v>11</v>
      </c>
      <c r="B58" s="51" t="s">
        <v>174</v>
      </c>
      <c r="C58" s="51" t="s">
        <v>46</v>
      </c>
      <c r="D58" s="51" t="s">
        <v>1292</v>
      </c>
      <c r="E58" s="51">
        <v>4851</v>
      </c>
      <c r="F58" s="51">
        <v>29542</v>
      </c>
    </row>
    <row r="59" spans="1:6">
      <c r="A59" s="51">
        <v>11</v>
      </c>
      <c r="B59" s="51" t="s">
        <v>174</v>
      </c>
      <c r="C59" s="51" t="s">
        <v>46</v>
      </c>
      <c r="D59" s="51" t="s">
        <v>1293</v>
      </c>
      <c r="E59" s="51">
        <v>4812</v>
      </c>
      <c r="F59" s="51">
        <v>29542</v>
      </c>
    </row>
    <row r="60" spans="1:6">
      <c r="A60" s="51">
        <v>11</v>
      </c>
      <c r="B60" s="51" t="s">
        <v>174</v>
      </c>
      <c r="C60" s="51" t="s">
        <v>46</v>
      </c>
      <c r="D60" s="51" t="s">
        <v>1294</v>
      </c>
      <c r="E60" s="51">
        <v>182</v>
      </c>
      <c r="F60" s="51">
        <v>29542</v>
      </c>
    </row>
    <row r="61" spans="1:6">
      <c r="A61" s="51">
        <v>11</v>
      </c>
      <c r="B61" s="51" t="s">
        <v>174</v>
      </c>
      <c r="C61" s="51" t="s">
        <v>46</v>
      </c>
      <c r="D61" s="51" t="s">
        <v>1295</v>
      </c>
      <c r="E61" s="51">
        <v>1126</v>
      </c>
      <c r="F61" s="51">
        <v>29542</v>
      </c>
    </row>
    <row r="62" spans="1:6">
      <c r="A62" s="51">
        <v>13</v>
      </c>
      <c r="B62" s="51" t="s">
        <v>175</v>
      </c>
      <c r="C62" s="51" t="s">
        <v>63</v>
      </c>
      <c r="D62" s="51" t="s">
        <v>45</v>
      </c>
      <c r="E62" s="51">
        <v>29788</v>
      </c>
      <c r="F62" s="51"/>
    </row>
    <row r="63" spans="1:6">
      <c r="A63" s="51">
        <v>13</v>
      </c>
      <c r="B63" s="51" t="s">
        <v>175</v>
      </c>
      <c r="C63" s="51" t="s">
        <v>63</v>
      </c>
      <c r="D63" s="51" t="s">
        <v>1287</v>
      </c>
      <c r="E63" s="51">
        <v>65177</v>
      </c>
      <c r="F63" s="51">
        <v>128178</v>
      </c>
    </row>
    <row r="64" spans="1:6">
      <c r="A64" s="51">
        <v>13</v>
      </c>
      <c r="B64" s="51" t="s">
        <v>175</v>
      </c>
      <c r="C64" s="51" t="s">
        <v>63</v>
      </c>
      <c r="D64" s="51" t="s">
        <v>1288</v>
      </c>
      <c r="E64" s="51">
        <v>1450</v>
      </c>
      <c r="F64" s="51">
        <v>128178</v>
      </c>
    </row>
    <row r="65" spans="1:6">
      <c r="A65" s="51">
        <v>13</v>
      </c>
      <c r="B65" s="51" t="s">
        <v>175</v>
      </c>
      <c r="C65" s="51" t="s">
        <v>63</v>
      </c>
      <c r="D65" s="51" t="s">
        <v>1289</v>
      </c>
      <c r="E65" s="51">
        <v>6939</v>
      </c>
      <c r="F65" s="51">
        <v>128178</v>
      </c>
    </row>
    <row r="66" spans="1:6">
      <c r="A66" s="51">
        <v>13</v>
      </c>
      <c r="B66" s="51" t="s">
        <v>175</v>
      </c>
      <c r="C66" s="51" t="s">
        <v>63</v>
      </c>
      <c r="D66" s="51" t="s">
        <v>1290</v>
      </c>
      <c r="E66" s="51">
        <v>12244</v>
      </c>
      <c r="F66" s="51">
        <v>128178</v>
      </c>
    </row>
    <row r="67" spans="1:6">
      <c r="A67" s="51">
        <v>13</v>
      </c>
      <c r="B67" s="51" t="s">
        <v>175</v>
      </c>
      <c r="C67" s="51" t="s">
        <v>63</v>
      </c>
      <c r="D67" s="51" t="s">
        <v>1291</v>
      </c>
      <c r="E67" s="51">
        <v>2433</v>
      </c>
      <c r="F67" s="51">
        <v>128178</v>
      </c>
    </row>
    <row r="68" spans="1:6">
      <c r="A68" s="51">
        <v>13</v>
      </c>
      <c r="B68" s="51" t="s">
        <v>175</v>
      </c>
      <c r="C68" s="51" t="s">
        <v>63</v>
      </c>
      <c r="D68" s="51" t="s">
        <v>1292</v>
      </c>
      <c r="E68" s="51">
        <v>28326</v>
      </c>
      <c r="F68" s="51">
        <v>128178</v>
      </c>
    </row>
    <row r="69" spans="1:6">
      <c r="A69" s="51">
        <v>13</v>
      </c>
      <c r="B69" s="51" t="s">
        <v>175</v>
      </c>
      <c r="C69" s="51" t="s">
        <v>63</v>
      </c>
      <c r="D69" s="51" t="s">
        <v>1293</v>
      </c>
      <c r="E69" s="51">
        <v>2901</v>
      </c>
      <c r="F69" s="51">
        <v>128178</v>
      </c>
    </row>
    <row r="70" spans="1:6">
      <c r="A70" s="51">
        <v>13</v>
      </c>
      <c r="B70" s="51" t="s">
        <v>175</v>
      </c>
      <c r="C70" s="51" t="s">
        <v>63</v>
      </c>
      <c r="D70" s="51" t="s">
        <v>1294</v>
      </c>
      <c r="E70" s="51">
        <v>1418</v>
      </c>
      <c r="F70" s="51">
        <v>128178</v>
      </c>
    </row>
    <row r="71" spans="1:6">
      <c r="A71" s="51">
        <v>13</v>
      </c>
      <c r="B71" s="51" t="s">
        <v>175</v>
      </c>
      <c r="C71" s="51" t="s">
        <v>63</v>
      </c>
      <c r="D71" s="51" t="s">
        <v>1295</v>
      </c>
      <c r="E71" s="51">
        <v>7290</v>
      </c>
      <c r="F71" s="51">
        <v>128178</v>
      </c>
    </row>
    <row r="72" spans="1:6">
      <c r="A72" s="51">
        <v>13</v>
      </c>
      <c r="B72" s="51" t="s">
        <v>175</v>
      </c>
      <c r="C72" s="51" t="s">
        <v>46</v>
      </c>
      <c r="D72" s="51" t="s">
        <v>45</v>
      </c>
      <c r="E72" s="51">
        <v>27975</v>
      </c>
      <c r="F72" s="51"/>
    </row>
    <row r="73" spans="1:6">
      <c r="A73" s="51">
        <v>13</v>
      </c>
      <c r="B73" s="51" t="s">
        <v>175</v>
      </c>
      <c r="C73" s="51" t="s">
        <v>46</v>
      </c>
      <c r="D73" s="51" t="s">
        <v>1287</v>
      </c>
      <c r="E73" s="51">
        <v>30973</v>
      </c>
      <c r="F73" s="51">
        <v>133455</v>
      </c>
    </row>
    <row r="74" spans="1:6">
      <c r="A74" s="51">
        <v>13</v>
      </c>
      <c r="B74" s="51" t="s">
        <v>175</v>
      </c>
      <c r="C74" s="51" t="s">
        <v>46</v>
      </c>
      <c r="D74" s="51" t="s">
        <v>1288</v>
      </c>
      <c r="E74" s="51">
        <v>753</v>
      </c>
      <c r="F74" s="51">
        <v>133455</v>
      </c>
    </row>
    <row r="75" spans="1:6">
      <c r="A75" s="51">
        <v>13</v>
      </c>
      <c r="B75" s="51" t="s">
        <v>175</v>
      </c>
      <c r="C75" s="51" t="s">
        <v>46</v>
      </c>
      <c r="D75" s="51" t="s">
        <v>1289</v>
      </c>
      <c r="E75" s="51">
        <v>3827</v>
      </c>
      <c r="F75" s="51">
        <v>133455</v>
      </c>
    </row>
    <row r="76" spans="1:6">
      <c r="A76" s="51">
        <v>13</v>
      </c>
      <c r="B76" s="51" t="s">
        <v>175</v>
      </c>
      <c r="C76" s="51" t="s">
        <v>46</v>
      </c>
      <c r="D76" s="51" t="s">
        <v>1290</v>
      </c>
      <c r="E76" s="51">
        <v>8146</v>
      </c>
      <c r="F76" s="51">
        <v>133455</v>
      </c>
    </row>
    <row r="77" spans="1:6">
      <c r="A77" s="51">
        <v>13</v>
      </c>
      <c r="B77" s="51" t="s">
        <v>175</v>
      </c>
      <c r="C77" s="51" t="s">
        <v>46</v>
      </c>
      <c r="D77" s="51" t="s">
        <v>1291</v>
      </c>
      <c r="E77" s="51">
        <v>1580</v>
      </c>
      <c r="F77" s="51">
        <v>133455</v>
      </c>
    </row>
    <row r="78" spans="1:6">
      <c r="A78" s="51">
        <v>13</v>
      </c>
      <c r="B78" s="51" t="s">
        <v>175</v>
      </c>
      <c r="C78" s="51" t="s">
        <v>46</v>
      </c>
      <c r="D78" s="51" t="s">
        <v>1292</v>
      </c>
      <c r="E78" s="51">
        <v>27713</v>
      </c>
      <c r="F78" s="51">
        <v>133455</v>
      </c>
    </row>
    <row r="79" spans="1:6">
      <c r="A79" s="51">
        <v>13</v>
      </c>
      <c r="B79" s="51" t="s">
        <v>175</v>
      </c>
      <c r="C79" s="51" t="s">
        <v>46</v>
      </c>
      <c r="D79" s="51" t="s">
        <v>1293</v>
      </c>
      <c r="E79" s="51">
        <v>55343</v>
      </c>
      <c r="F79" s="51">
        <v>133455</v>
      </c>
    </row>
    <row r="80" spans="1:6">
      <c r="A80" s="51">
        <v>13</v>
      </c>
      <c r="B80" s="51" t="s">
        <v>175</v>
      </c>
      <c r="C80" s="51" t="s">
        <v>46</v>
      </c>
      <c r="D80" s="51" t="s">
        <v>1294</v>
      </c>
      <c r="E80" s="51">
        <v>1151</v>
      </c>
      <c r="F80" s="51">
        <v>133455</v>
      </c>
    </row>
    <row r="81" spans="1:6">
      <c r="A81" s="51">
        <v>13</v>
      </c>
      <c r="B81" s="51" t="s">
        <v>175</v>
      </c>
      <c r="C81" s="51" t="s">
        <v>46</v>
      </c>
      <c r="D81" s="51" t="s">
        <v>1295</v>
      </c>
      <c r="E81" s="51">
        <v>3969</v>
      </c>
      <c r="F81" s="51">
        <v>133455</v>
      </c>
    </row>
    <row r="82" spans="1:6">
      <c r="A82" s="51">
        <v>15</v>
      </c>
      <c r="B82" s="51" t="s">
        <v>176</v>
      </c>
      <c r="C82" s="51" t="s">
        <v>63</v>
      </c>
      <c r="D82" s="51" t="s">
        <v>45</v>
      </c>
      <c r="E82" s="51">
        <v>531</v>
      </c>
      <c r="F82" s="51"/>
    </row>
    <row r="83" spans="1:6">
      <c r="A83" s="51">
        <v>15</v>
      </c>
      <c r="B83" s="51" t="s">
        <v>176</v>
      </c>
      <c r="C83" s="51" t="s">
        <v>63</v>
      </c>
      <c r="D83" s="51" t="s">
        <v>1287</v>
      </c>
      <c r="E83" s="51">
        <v>930</v>
      </c>
      <c r="F83" s="51">
        <v>1862</v>
      </c>
    </row>
    <row r="84" spans="1:6">
      <c r="A84" s="51">
        <v>15</v>
      </c>
      <c r="B84" s="51" t="s">
        <v>176</v>
      </c>
      <c r="C84" s="51" t="s">
        <v>63</v>
      </c>
      <c r="D84" s="51" t="s">
        <v>1288</v>
      </c>
      <c r="E84" s="51">
        <v>19</v>
      </c>
      <c r="F84" s="51">
        <v>1862</v>
      </c>
    </row>
    <row r="85" spans="1:6">
      <c r="A85" s="51">
        <v>15</v>
      </c>
      <c r="B85" s="51" t="s">
        <v>176</v>
      </c>
      <c r="C85" s="51" t="s">
        <v>63</v>
      </c>
      <c r="D85" s="51" t="s">
        <v>1289</v>
      </c>
      <c r="E85" s="51">
        <v>96</v>
      </c>
      <c r="F85" s="51">
        <v>1862</v>
      </c>
    </row>
    <row r="86" spans="1:6">
      <c r="A86" s="51">
        <v>15</v>
      </c>
      <c r="B86" s="51" t="s">
        <v>176</v>
      </c>
      <c r="C86" s="51" t="s">
        <v>63</v>
      </c>
      <c r="D86" s="51" t="s">
        <v>1290</v>
      </c>
      <c r="E86" s="51">
        <v>188</v>
      </c>
      <c r="F86" s="51">
        <v>1862</v>
      </c>
    </row>
    <row r="87" spans="1:6">
      <c r="A87" s="51">
        <v>15</v>
      </c>
      <c r="B87" s="51" t="s">
        <v>176</v>
      </c>
      <c r="C87" s="51" t="s">
        <v>63</v>
      </c>
      <c r="D87" s="51" t="s">
        <v>1291</v>
      </c>
      <c r="E87" s="51">
        <v>43</v>
      </c>
      <c r="F87" s="51">
        <v>1862</v>
      </c>
    </row>
    <row r="88" spans="1:6">
      <c r="A88" s="51">
        <v>15</v>
      </c>
      <c r="B88" s="51" t="s">
        <v>176</v>
      </c>
      <c r="C88" s="51" t="s">
        <v>63</v>
      </c>
      <c r="D88" s="51" t="s">
        <v>1292</v>
      </c>
      <c r="E88" s="51">
        <v>322</v>
      </c>
      <c r="F88" s="51">
        <v>1862</v>
      </c>
    </row>
    <row r="89" spans="1:6">
      <c r="A89" s="51">
        <v>15</v>
      </c>
      <c r="B89" s="51" t="s">
        <v>176</v>
      </c>
      <c r="C89" s="51" t="s">
        <v>63</v>
      </c>
      <c r="D89" s="51" t="s">
        <v>1293</v>
      </c>
      <c r="E89" s="51">
        <v>79</v>
      </c>
      <c r="F89" s="51">
        <v>1862</v>
      </c>
    </row>
    <row r="90" spans="1:6">
      <c r="A90" s="51">
        <v>15</v>
      </c>
      <c r="B90" s="51" t="s">
        <v>176</v>
      </c>
      <c r="C90" s="51" t="s">
        <v>63</v>
      </c>
      <c r="D90" s="51" t="s">
        <v>1294</v>
      </c>
      <c r="E90" s="51">
        <v>23</v>
      </c>
      <c r="F90" s="51">
        <v>1862</v>
      </c>
    </row>
    <row r="91" spans="1:6">
      <c r="A91" s="51">
        <v>15</v>
      </c>
      <c r="B91" s="51" t="s">
        <v>176</v>
      </c>
      <c r="C91" s="51" t="s">
        <v>63</v>
      </c>
      <c r="D91" s="51" t="s">
        <v>1295</v>
      </c>
      <c r="E91" s="51">
        <v>162</v>
      </c>
      <c r="F91" s="51">
        <v>1862</v>
      </c>
    </row>
    <row r="92" spans="1:6">
      <c r="A92" s="51">
        <v>15</v>
      </c>
      <c r="B92" s="51" t="s">
        <v>176</v>
      </c>
      <c r="C92" s="51" t="s">
        <v>46</v>
      </c>
      <c r="D92" s="51" t="s">
        <v>45</v>
      </c>
      <c r="E92" s="51">
        <v>272</v>
      </c>
      <c r="F92" s="51"/>
    </row>
    <row r="93" spans="1:6">
      <c r="A93" s="51">
        <v>15</v>
      </c>
      <c r="B93" s="51" t="s">
        <v>176</v>
      </c>
      <c r="C93" s="51" t="s">
        <v>46</v>
      </c>
      <c r="D93" s="51" t="s">
        <v>1287</v>
      </c>
      <c r="E93" s="51">
        <v>553</v>
      </c>
      <c r="F93" s="51">
        <v>1582</v>
      </c>
    </row>
    <row r="94" spans="1:6">
      <c r="A94" s="51">
        <v>15</v>
      </c>
      <c r="B94" s="51" t="s">
        <v>176</v>
      </c>
      <c r="C94" s="51" t="s">
        <v>46</v>
      </c>
      <c r="D94" s="51" t="s">
        <v>1288</v>
      </c>
      <c r="E94" s="51">
        <v>14</v>
      </c>
      <c r="F94" s="51">
        <v>1582</v>
      </c>
    </row>
    <row r="95" spans="1:6">
      <c r="A95" s="51">
        <v>15</v>
      </c>
      <c r="B95" s="51" t="s">
        <v>176</v>
      </c>
      <c r="C95" s="51" t="s">
        <v>46</v>
      </c>
      <c r="D95" s="51" t="s">
        <v>1289</v>
      </c>
      <c r="E95" s="51">
        <v>61</v>
      </c>
      <c r="F95" s="51">
        <v>1582</v>
      </c>
    </row>
    <row r="96" spans="1:6">
      <c r="A96" s="51">
        <v>15</v>
      </c>
      <c r="B96" s="51" t="s">
        <v>176</v>
      </c>
      <c r="C96" s="51" t="s">
        <v>46</v>
      </c>
      <c r="D96" s="51" t="s">
        <v>1290</v>
      </c>
      <c r="E96" s="51">
        <v>130</v>
      </c>
      <c r="F96" s="51">
        <v>1582</v>
      </c>
    </row>
    <row r="97" spans="1:6">
      <c r="A97" s="51">
        <v>15</v>
      </c>
      <c r="B97" s="51" t="s">
        <v>176</v>
      </c>
      <c r="C97" s="51" t="s">
        <v>46</v>
      </c>
      <c r="D97" s="51" t="s">
        <v>1291</v>
      </c>
      <c r="E97" s="51">
        <v>27</v>
      </c>
      <c r="F97" s="51">
        <v>1582</v>
      </c>
    </row>
    <row r="98" spans="1:6">
      <c r="A98" s="51">
        <v>15</v>
      </c>
      <c r="B98" s="51" t="s">
        <v>176</v>
      </c>
      <c r="C98" s="51" t="s">
        <v>46</v>
      </c>
      <c r="D98" s="51" t="s">
        <v>1292</v>
      </c>
      <c r="E98" s="51">
        <v>269</v>
      </c>
      <c r="F98" s="51">
        <v>1582</v>
      </c>
    </row>
    <row r="99" spans="1:6">
      <c r="A99" s="51">
        <v>15</v>
      </c>
      <c r="B99" s="51" t="s">
        <v>176</v>
      </c>
      <c r="C99" s="51" t="s">
        <v>46</v>
      </c>
      <c r="D99" s="51" t="s">
        <v>1293</v>
      </c>
      <c r="E99" s="51">
        <v>459</v>
      </c>
      <c r="F99" s="51">
        <v>1582</v>
      </c>
    </row>
    <row r="100" spans="1:6">
      <c r="A100" s="51">
        <v>15</v>
      </c>
      <c r="B100" s="51" t="s">
        <v>176</v>
      </c>
      <c r="C100" s="51" t="s">
        <v>46</v>
      </c>
      <c r="D100" s="51" t="s">
        <v>1294</v>
      </c>
      <c r="E100" s="51">
        <v>14</v>
      </c>
      <c r="F100" s="51">
        <v>1582</v>
      </c>
    </row>
    <row r="101" spans="1:6">
      <c r="A101" s="51">
        <v>15</v>
      </c>
      <c r="B101" s="51" t="s">
        <v>176</v>
      </c>
      <c r="C101" s="51" t="s">
        <v>46</v>
      </c>
      <c r="D101" s="51" t="s">
        <v>1295</v>
      </c>
      <c r="E101" s="51">
        <v>55</v>
      </c>
      <c r="F101" s="51">
        <v>1582</v>
      </c>
    </row>
    <row r="102" spans="1:6">
      <c r="A102" s="51">
        <v>17</v>
      </c>
      <c r="B102" s="51" t="s">
        <v>177</v>
      </c>
      <c r="C102" s="51" t="s">
        <v>63</v>
      </c>
      <c r="D102" s="51" t="s">
        <v>45</v>
      </c>
      <c r="E102" s="51">
        <v>1228</v>
      </c>
      <c r="F102" s="51"/>
    </row>
    <row r="103" spans="1:6">
      <c r="A103" s="51">
        <v>17</v>
      </c>
      <c r="B103" s="51" t="s">
        <v>177</v>
      </c>
      <c r="C103" s="51" t="s">
        <v>63</v>
      </c>
      <c r="D103" s="51" t="s">
        <v>1287</v>
      </c>
      <c r="E103" s="51">
        <v>3742</v>
      </c>
      <c r="F103" s="51">
        <v>6192</v>
      </c>
    </row>
    <row r="104" spans="1:6">
      <c r="A104" s="51">
        <v>17</v>
      </c>
      <c r="B104" s="51" t="s">
        <v>177</v>
      </c>
      <c r="C104" s="51" t="s">
        <v>63</v>
      </c>
      <c r="D104" s="51" t="s">
        <v>1288</v>
      </c>
      <c r="E104" s="51">
        <v>71</v>
      </c>
      <c r="F104" s="51">
        <v>6192</v>
      </c>
    </row>
    <row r="105" spans="1:6">
      <c r="A105" s="51">
        <v>17</v>
      </c>
      <c r="B105" s="51" t="s">
        <v>177</v>
      </c>
      <c r="C105" s="51" t="s">
        <v>63</v>
      </c>
      <c r="D105" s="51" t="s">
        <v>1289</v>
      </c>
      <c r="E105" s="51">
        <v>170</v>
      </c>
      <c r="F105" s="51">
        <v>6192</v>
      </c>
    </row>
    <row r="106" spans="1:6">
      <c r="A106" s="51">
        <v>17</v>
      </c>
      <c r="B106" s="51" t="s">
        <v>177</v>
      </c>
      <c r="C106" s="51" t="s">
        <v>63</v>
      </c>
      <c r="D106" s="51" t="s">
        <v>1290</v>
      </c>
      <c r="E106" s="51">
        <v>294</v>
      </c>
      <c r="F106" s="51">
        <v>6192</v>
      </c>
    </row>
    <row r="107" spans="1:6">
      <c r="A107" s="51">
        <v>17</v>
      </c>
      <c r="B107" s="51" t="s">
        <v>177</v>
      </c>
      <c r="C107" s="51" t="s">
        <v>63</v>
      </c>
      <c r="D107" s="51" t="s">
        <v>1291</v>
      </c>
      <c r="E107" s="51">
        <v>136</v>
      </c>
      <c r="F107" s="51">
        <v>6192</v>
      </c>
    </row>
    <row r="108" spans="1:6">
      <c r="A108" s="51">
        <v>17</v>
      </c>
      <c r="B108" s="51" t="s">
        <v>177</v>
      </c>
      <c r="C108" s="51" t="s">
        <v>63</v>
      </c>
      <c r="D108" s="51" t="s">
        <v>1292</v>
      </c>
      <c r="E108" s="51">
        <v>1150</v>
      </c>
      <c r="F108" s="51">
        <v>6192</v>
      </c>
    </row>
    <row r="109" spans="1:6">
      <c r="A109" s="51">
        <v>17</v>
      </c>
      <c r="B109" s="51" t="s">
        <v>177</v>
      </c>
      <c r="C109" s="51" t="s">
        <v>63</v>
      </c>
      <c r="D109" s="51" t="s">
        <v>1293</v>
      </c>
      <c r="E109" s="51">
        <v>151</v>
      </c>
      <c r="F109" s="51">
        <v>6192</v>
      </c>
    </row>
    <row r="110" spans="1:6">
      <c r="A110" s="51">
        <v>17</v>
      </c>
      <c r="B110" s="51" t="s">
        <v>177</v>
      </c>
      <c r="C110" s="51" t="s">
        <v>63</v>
      </c>
      <c r="D110" s="51" t="s">
        <v>1294</v>
      </c>
      <c r="E110" s="51">
        <v>104</v>
      </c>
      <c r="F110" s="51">
        <v>6192</v>
      </c>
    </row>
    <row r="111" spans="1:6">
      <c r="A111" s="51">
        <v>17</v>
      </c>
      <c r="B111" s="51" t="s">
        <v>177</v>
      </c>
      <c r="C111" s="51" t="s">
        <v>63</v>
      </c>
      <c r="D111" s="51" t="s">
        <v>1295</v>
      </c>
      <c r="E111" s="51">
        <v>374</v>
      </c>
      <c r="F111" s="51">
        <v>6192</v>
      </c>
    </row>
    <row r="112" spans="1:6">
      <c r="A112" s="51">
        <v>17</v>
      </c>
      <c r="B112" s="51" t="s">
        <v>177</v>
      </c>
      <c r="C112" s="51" t="s">
        <v>46</v>
      </c>
      <c r="D112" s="51" t="s">
        <v>45</v>
      </c>
      <c r="E112" s="51">
        <v>1090</v>
      </c>
      <c r="F112" s="51"/>
    </row>
    <row r="113" spans="1:6">
      <c r="A113" s="51">
        <v>17</v>
      </c>
      <c r="B113" s="51" t="s">
        <v>177</v>
      </c>
      <c r="C113" s="51" t="s">
        <v>46</v>
      </c>
      <c r="D113" s="51" t="s">
        <v>1287</v>
      </c>
      <c r="E113" s="51">
        <v>1579</v>
      </c>
      <c r="F113" s="51">
        <v>6206</v>
      </c>
    </row>
    <row r="114" spans="1:6">
      <c r="A114" s="51">
        <v>17</v>
      </c>
      <c r="B114" s="51" t="s">
        <v>177</v>
      </c>
      <c r="C114" s="51" t="s">
        <v>46</v>
      </c>
      <c r="D114" s="51" t="s">
        <v>1288</v>
      </c>
      <c r="E114" s="51">
        <v>21</v>
      </c>
      <c r="F114" s="51">
        <v>6206</v>
      </c>
    </row>
    <row r="115" spans="1:6">
      <c r="A115" s="51">
        <v>17</v>
      </c>
      <c r="B115" s="51" t="s">
        <v>177</v>
      </c>
      <c r="C115" s="51" t="s">
        <v>46</v>
      </c>
      <c r="D115" s="51" t="s">
        <v>1289</v>
      </c>
      <c r="E115" s="51">
        <v>99</v>
      </c>
      <c r="F115" s="51">
        <v>6206</v>
      </c>
    </row>
    <row r="116" spans="1:6">
      <c r="A116" s="51">
        <v>17</v>
      </c>
      <c r="B116" s="51" t="s">
        <v>177</v>
      </c>
      <c r="C116" s="51" t="s">
        <v>46</v>
      </c>
      <c r="D116" s="51" t="s">
        <v>1290</v>
      </c>
      <c r="E116" s="51">
        <v>239</v>
      </c>
      <c r="F116" s="51">
        <v>6206</v>
      </c>
    </row>
    <row r="117" spans="1:6">
      <c r="A117" s="51">
        <v>17</v>
      </c>
      <c r="B117" s="51" t="s">
        <v>177</v>
      </c>
      <c r="C117" s="51" t="s">
        <v>46</v>
      </c>
      <c r="D117" s="51" t="s">
        <v>1291</v>
      </c>
      <c r="E117" s="51">
        <v>94</v>
      </c>
      <c r="F117" s="51">
        <v>6206</v>
      </c>
    </row>
    <row r="118" spans="1:6">
      <c r="A118" s="51">
        <v>17</v>
      </c>
      <c r="B118" s="51" t="s">
        <v>177</v>
      </c>
      <c r="C118" s="51" t="s">
        <v>46</v>
      </c>
      <c r="D118" s="51" t="s">
        <v>1292</v>
      </c>
      <c r="E118" s="51">
        <v>1202</v>
      </c>
      <c r="F118" s="51">
        <v>6206</v>
      </c>
    </row>
    <row r="119" spans="1:6">
      <c r="A119" s="51">
        <v>17</v>
      </c>
      <c r="B119" s="51" t="s">
        <v>177</v>
      </c>
      <c r="C119" s="51" t="s">
        <v>46</v>
      </c>
      <c r="D119" s="51" t="s">
        <v>1293</v>
      </c>
      <c r="E119" s="51">
        <v>2659</v>
      </c>
      <c r="F119" s="51">
        <v>6206</v>
      </c>
    </row>
    <row r="120" spans="1:6">
      <c r="A120" s="51">
        <v>17</v>
      </c>
      <c r="B120" s="51" t="s">
        <v>177</v>
      </c>
      <c r="C120" s="51" t="s">
        <v>46</v>
      </c>
      <c r="D120" s="51" t="s">
        <v>1294</v>
      </c>
      <c r="E120" s="51">
        <v>85</v>
      </c>
      <c r="F120" s="51">
        <v>6206</v>
      </c>
    </row>
    <row r="121" spans="1:6">
      <c r="A121" s="51">
        <v>17</v>
      </c>
      <c r="B121" s="51" t="s">
        <v>177</v>
      </c>
      <c r="C121" s="51" t="s">
        <v>46</v>
      </c>
      <c r="D121" s="51" t="s">
        <v>1295</v>
      </c>
      <c r="E121" s="51">
        <v>228</v>
      </c>
      <c r="F121" s="51">
        <v>6206</v>
      </c>
    </row>
    <row r="122" spans="1:6">
      <c r="A122" s="51">
        <v>18</v>
      </c>
      <c r="B122" s="51" t="s">
        <v>178</v>
      </c>
      <c r="C122" s="51" t="s">
        <v>63</v>
      </c>
      <c r="D122" s="51" t="s">
        <v>45</v>
      </c>
      <c r="E122" s="51">
        <v>480</v>
      </c>
      <c r="F122" s="51"/>
    </row>
    <row r="123" spans="1:6">
      <c r="A123" s="51">
        <v>18</v>
      </c>
      <c r="B123" s="51" t="s">
        <v>178</v>
      </c>
      <c r="C123" s="51" t="s">
        <v>63</v>
      </c>
      <c r="D123" s="51" t="s">
        <v>1287</v>
      </c>
      <c r="E123" s="51">
        <v>1138</v>
      </c>
      <c r="F123" s="51">
        <v>2245</v>
      </c>
    </row>
    <row r="124" spans="1:6">
      <c r="A124" s="51">
        <v>18</v>
      </c>
      <c r="B124" s="51" t="s">
        <v>178</v>
      </c>
      <c r="C124" s="51" t="s">
        <v>63</v>
      </c>
      <c r="D124" s="51" t="s">
        <v>1288</v>
      </c>
      <c r="E124" s="51">
        <v>43</v>
      </c>
      <c r="F124" s="51">
        <v>2245</v>
      </c>
    </row>
    <row r="125" spans="1:6">
      <c r="A125" s="51">
        <v>18</v>
      </c>
      <c r="B125" s="51" t="s">
        <v>178</v>
      </c>
      <c r="C125" s="51" t="s">
        <v>63</v>
      </c>
      <c r="D125" s="51" t="s">
        <v>1289</v>
      </c>
      <c r="E125" s="51">
        <v>110</v>
      </c>
      <c r="F125" s="51">
        <v>2245</v>
      </c>
    </row>
    <row r="126" spans="1:6">
      <c r="A126" s="51">
        <v>18</v>
      </c>
      <c r="B126" s="51" t="s">
        <v>178</v>
      </c>
      <c r="C126" s="51" t="s">
        <v>63</v>
      </c>
      <c r="D126" s="51" t="s">
        <v>1290</v>
      </c>
      <c r="E126" s="51">
        <v>114</v>
      </c>
      <c r="F126" s="51">
        <v>2245</v>
      </c>
    </row>
    <row r="127" spans="1:6">
      <c r="A127" s="51">
        <v>18</v>
      </c>
      <c r="B127" s="51" t="s">
        <v>178</v>
      </c>
      <c r="C127" s="51" t="s">
        <v>63</v>
      </c>
      <c r="D127" s="51" t="s">
        <v>1291</v>
      </c>
      <c r="E127" s="51">
        <v>29</v>
      </c>
      <c r="F127" s="51">
        <v>2245</v>
      </c>
    </row>
    <row r="128" spans="1:6">
      <c r="A128" s="51">
        <v>18</v>
      </c>
      <c r="B128" s="51" t="s">
        <v>178</v>
      </c>
      <c r="C128" s="51" t="s">
        <v>63</v>
      </c>
      <c r="D128" s="51" t="s">
        <v>1292</v>
      </c>
      <c r="E128" s="51">
        <v>365</v>
      </c>
      <c r="F128" s="51">
        <v>2245</v>
      </c>
    </row>
    <row r="129" spans="1:6">
      <c r="A129" s="51">
        <v>18</v>
      </c>
      <c r="B129" s="51" t="s">
        <v>178</v>
      </c>
      <c r="C129" s="51" t="s">
        <v>63</v>
      </c>
      <c r="D129" s="51" t="s">
        <v>1293</v>
      </c>
      <c r="E129" s="51">
        <v>91</v>
      </c>
      <c r="F129" s="51">
        <v>2245</v>
      </c>
    </row>
    <row r="130" spans="1:6">
      <c r="A130" s="51">
        <v>18</v>
      </c>
      <c r="B130" s="51" t="s">
        <v>178</v>
      </c>
      <c r="C130" s="51" t="s">
        <v>63</v>
      </c>
      <c r="D130" s="51" t="s">
        <v>1294</v>
      </c>
      <c r="E130" s="51">
        <v>26</v>
      </c>
      <c r="F130" s="51">
        <v>2245</v>
      </c>
    </row>
    <row r="131" spans="1:6">
      <c r="A131" s="51">
        <v>18</v>
      </c>
      <c r="B131" s="51" t="s">
        <v>178</v>
      </c>
      <c r="C131" s="51" t="s">
        <v>63</v>
      </c>
      <c r="D131" s="51" t="s">
        <v>1295</v>
      </c>
      <c r="E131" s="51">
        <v>329</v>
      </c>
      <c r="F131" s="51">
        <v>2245</v>
      </c>
    </row>
    <row r="132" spans="1:6">
      <c r="A132" s="51">
        <v>18</v>
      </c>
      <c r="B132" s="51" t="s">
        <v>178</v>
      </c>
      <c r="C132" s="51" t="s">
        <v>46</v>
      </c>
      <c r="D132" s="51" t="s">
        <v>45</v>
      </c>
      <c r="E132" s="51">
        <v>422</v>
      </c>
      <c r="F132" s="51"/>
    </row>
    <row r="133" spans="1:6">
      <c r="A133" s="51">
        <v>18</v>
      </c>
      <c r="B133" s="51" t="s">
        <v>178</v>
      </c>
      <c r="C133" s="51" t="s">
        <v>46</v>
      </c>
      <c r="D133" s="51" t="s">
        <v>1287</v>
      </c>
      <c r="E133" s="51">
        <v>570</v>
      </c>
      <c r="F133" s="51">
        <v>1940</v>
      </c>
    </row>
    <row r="134" spans="1:6">
      <c r="A134" s="51">
        <v>18</v>
      </c>
      <c r="B134" s="51" t="s">
        <v>178</v>
      </c>
      <c r="C134" s="51" t="s">
        <v>46</v>
      </c>
      <c r="D134" s="51" t="s">
        <v>1288</v>
      </c>
      <c r="E134" s="51">
        <v>16</v>
      </c>
      <c r="F134" s="51">
        <v>1940</v>
      </c>
    </row>
    <row r="135" spans="1:6">
      <c r="A135" s="51">
        <v>18</v>
      </c>
      <c r="B135" s="51" t="s">
        <v>178</v>
      </c>
      <c r="C135" s="51" t="s">
        <v>46</v>
      </c>
      <c r="D135" s="51" t="s">
        <v>1289</v>
      </c>
      <c r="E135" s="51">
        <v>42</v>
      </c>
      <c r="F135" s="51">
        <v>1940</v>
      </c>
    </row>
    <row r="136" spans="1:6">
      <c r="A136" s="51">
        <v>18</v>
      </c>
      <c r="B136" s="51" t="s">
        <v>178</v>
      </c>
      <c r="C136" s="51" t="s">
        <v>46</v>
      </c>
      <c r="D136" s="51" t="s">
        <v>1290</v>
      </c>
      <c r="E136" s="51">
        <v>76</v>
      </c>
      <c r="F136" s="51">
        <v>1940</v>
      </c>
    </row>
    <row r="137" spans="1:6">
      <c r="A137" s="51">
        <v>18</v>
      </c>
      <c r="B137" s="51" t="s">
        <v>178</v>
      </c>
      <c r="C137" s="51" t="s">
        <v>46</v>
      </c>
      <c r="D137" s="51" t="s">
        <v>1291</v>
      </c>
      <c r="E137" s="51">
        <v>16</v>
      </c>
      <c r="F137" s="51">
        <v>1940</v>
      </c>
    </row>
    <row r="138" spans="1:6">
      <c r="A138" s="51">
        <v>18</v>
      </c>
      <c r="B138" s="51" t="s">
        <v>178</v>
      </c>
      <c r="C138" s="51" t="s">
        <v>46</v>
      </c>
      <c r="D138" s="51" t="s">
        <v>1292</v>
      </c>
      <c r="E138" s="51">
        <v>357</v>
      </c>
      <c r="F138" s="51">
        <v>1940</v>
      </c>
    </row>
    <row r="139" spans="1:6">
      <c r="A139" s="51">
        <v>18</v>
      </c>
      <c r="B139" s="51" t="s">
        <v>178</v>
      </c>
      <c r="C139" s="51" t="s">
        <v>46</v>
      </c>
      <c r="D139" s="51" t="s">
        <v>1293</v>
      </c>
      <c r="E139" s="51">
        <v>722</v>
      </c>
      <c r="F139" s="51">
        <v>1940</v>
      </c>
    </row>
    <row r="140" spans="1:6">
      <c r="A140" s="51">
        <v>18</v>
      </c>
      <c r="B140" s="51" t="s">
        <v>178</v>
      </c>
      <c r="C140" s="51" t="s">
        <v>46</v>
      </c>
      <c r="D140" s="51" t="s">
        <v>1294</v>
      </c>
      <c r="E140" s="51">
        <v>16</v>
      </c>
      <c r="F140" s="51">
        <v>1940</v>
      </c>
    </row>
    <row r="141" spans="1:6">
      <c r="A141" s="51">
        <v>18</v>
      </c>
      <c r="B141" s="51" t="s">
        <v>178</v>
      </c>
      <c r="C141" s="51" t="s">
        <v>46</v>
      </c>
      <c r="D141" s="51" t="s">
        <v>1295</v>
      </c>
      <c r="E141" s="51">
        <v>125</v>
      </c>
      <c r="F141" s="51">
        <v>1940</v>
      </c>
    </row>
    <row r="142" spans="1:6">
      <c r="A142" s="51">
        <v>19</v>
      </c>
      <c r="B142" s="51" t="s">
        <v>179</v>
      </c>
      <c r="C142" s="51" t="s">
        <v>63</v>
      </c>
      <c r="D142" s="51" t="s">
        <v>45</v>
      </c>
      <c r="E142" s="51">
        <v>22901</v>
      </c>
      <c r="F142" s="51"/>
    </row>
    <row r="143" spans="1:6">
      <c r="A143" s="51">
        <v>19</v>
      </c>
      <c r="B143" s="51" t="s">
        <v>179</v>
      </c>
      <c r="C143" s="51" t="s">
        <v>63</v>
      </c>
      <c r="D143" s="51" t="s">
        <v>1287</v>
      </c>
      <c r="E143" s="51">
        <v>48045</v>
      </c>
      <c r="F143" s="51">
        <v>95362</v>
      </c>
    </row>
    <row r="144" spans="1:6">
      <c r="A144" s="51">
        <v>19</v>
      </c>
      <c r="B144" s="51" t="s">
        <v>179</v>
      </c>
      <c r="C144" s="51" t="s">
        <v>63</v>
      </c>
      <c r="D144" s="51" t="s">
        <v>1288</v>
      </c>
      <c r="E144" s="51">
        <v>2273</v>
      </c>
      <c r="F144" s="51">
        <v>95362</v>
      </c>
    </row>
    <row r="145" spans="1:6">
      <c r="A145" s="51">
        <v>19</v>
      </c>
      <c r="B145" s="51" t="s">
        <v>179</v>
      </c>
      <c r="C145" s="51" t="s">
        <v>63</v>
      </c>
      <c r="D145" s="51" t="s">
        <v>1289</v>
      </c>
      <c r="E145" s="51">
        <v>2759</v>
      </c>
      <c r="F145" s="51">
        <v>95362</v>
      </c>
    </row>
    <row r="146" spans="1:6">
      <c r="A146" s="51">
        <v>19</v>
      </c>
      <c r="B146" s="51" t="s">
        <v>179</v>
      </c>
      <c r="C146" s="51" t="s">
        <v>63</v>
      </c>
      <c r="D146" s="51" t="s">
        <v>1290</v>
      </c>
      <c r="E146" s="51">
        <v>8146</v>
      </c>
      <c r="F146" s="51">
        <v>95362</v>
      </c>
    </row>
    <row r="147" spans="1:6">
      <c r="A147" s="51">
        <v>19</v>
      </c>
      <c r="B147" s="51" t="s">
        <v>179</v>
      </c>
      <c r="C147" s="51" t="s">
        <v>63</v>
      </c>
      <c r="D147" s="51" t="s">
        <v>1291</v>
      </c>
      <c r="E147" s="51">
        <v>2175</v>
      </c>
      <c r="F147" s="51">
        <v>95362</v>
      </c>
    </row>
    <row r="148" spans="1:6">
      <c r="A148" s="51">
        <v>19</v>
      </c>
      <c r="B148" s="51" t="s">
        <v>179</v>
      </c>
      <c r="C148" s="51" t="s">
        <v>63</v>
      </c>
      <c r="D148" s="51" t="s">
        <v>1292</v>
      </c>
      <c r="E148" s="51">
        <v>20012</v>
      </c>
      <c r="F148" s="51">
        <v>95362</v>
      </c>
    </row>
    <row r="149" spans="1:6">
      <c r="A149" s="51">
        <v>19</v>
      </c>
      <c r="B149" s="51" t="s">
        <v>179</v>
      </c>
      <c r="C149" s="51" t="s">
        <v>63</v>
      </c>
      <c r="D149" s="51" t="s">
        <v>1293</v>
      </c>
      <c r="E149" s="51">
        <v>4185</v>
      </c>
      <c r="F149" s="51">
        <v>95362</v>
      </c>
    </row>
    <row r="150" spans="1:6">
      <c r="A150" s="51">
        <v>19</v>
      </c>
      <c r="B150" s="51" t="s">
        <v>179</v>
      </c>
      <c r="C150" s="51" t="s">
        <v>63</v>
      </c>
      <c r="D150" s="51" t="s">
        <v>1294</v>
      </c>
      <c r="E150" s="51">
        <v>1693</v>
      </c>
      <c r="F150" s="51">
        <v>95362</v>
      </c>
    </row>
    <row r="151" spans="1:6">
      <c r="A151" s="51">
        <v>19</v>
      </c>
      <c r="B151" s="51" t="s">
        <v>179</v>
      </c>
      <c r="C151" s="51" t="s">
        <v>63</v>
      </c>
      <c r="D151" s="51" t="s">
        <v>1295</v>
      </c>
      <c r="E151" s="51">
        <v>6074</v>
      </c>
      <c r="F151" s="51">
        <v>95362</v>
      </c>
    </row>
    <row r="152" spans="1:6">
      <c r="A152" s="51">
        <v>19</v>
      </c>
      <c r="B152" s="51" t="s">
        <v>179</v>
      </c>
      <c r="C152" s="51" t="s">
        <v>46</v>
      </c>
      <c r="D152" s="51" t="s">
        <v>45</v>
      </c>
      <c r="E152" s="51">
        <v>21569</v>
      </c>
      <c r="F152" s="51"/>
    </row>
    <row r="153" spans="1:6">
      <c r="A153" s="51">
        <v>19</v>
      </c>
      <c r="B153" s="51" t="s">
        <v>179</v>
      </c>
      <c r="C153" s="51" t="s">
        <v>46</v>
      </c>
      <c r="D153" s="51" t="s">
        <v>1287</v>
      </c>
      <c r="E153" s="51">
        <v>27762</v>
      </c>
      <c r="F153" s="51">
        <v>105530</v>
      </c>
    </row>
    <row r="154" spans="1:6">
      <c r="A154" s="51">
        <v>19</v>
      </c>
      <c r="B154" s="51" t="s">
        <v>179</v>
      </c>
      <c r="C154" s="51" t="s">
        <v>46</v>
      </c>
      <c r="D154" s="51" t="s">
        <v>1288</v>
      </c>
      <c r="E154" s="51">
        <v>1108</v>
      </c>
      <c r="F154" s="51">
        <v>105530</v>
      </c>
    </row>
    <row r="155" spans="1:6">
      <c r="A155" s="51">
        <v>19</v>
      </c>
      <c r="B155" s="51" t="s">
        <v>179</v>
      </c>
      <c r="C155" s="51" t="s">
        <v>46</v>
      </c>
      <c r="D155" s="51" t="s">
        <v>1289</v>
      </c>
      <c r="E155" s="51">
        <v>1882</v>
      </c>
      <c r="F155" s="51">
        <v>105530</v>
      </c>
    </row>
    <row r="156" spans="1:6">
      <c r="A156" s="51">
        <v>19</v>
      </c>
      <c r="B156" s="51" t="s">
        <v>179</v>
      </c>
      <c r="C156" s="51" t="s">
        <v>46</v>
      </c>
      <c r="D156" s="51" t="s">
        <v>1290</v>
      </c>
      <c r="E156" s="51">
        <v>6219</v>
      </c>
      <c r="F156" s="51">
        <v>105530</v>
      </c>
    </row>
    <row r="157" spans="1:6">
      <c r="A157" s="51">
        <v>19</v>
      </c>
      <c r="B157" s="51" t="s">
        <v>179</v>
      </c>
      <c r="C157" s="51" t="s">
        <v>46</v>
      </c>
      <c r="D157" s="51" t="s">
        <v>1291</v>
      </c>
      <c r="E157" s="51">
        <v>1142</v>
      </c>
      <c r="F157" s="51">
        <v>105530</v>
      </c>
    </row>
    <row r="158" spans="1:6">
      <c r="A158" s="51">
        <v>19</v>
      </c>
      <c r="B158" s="51" t="s">
        <v>179</v>
      </c>
      <c r="C158" s="51" t="s">
        <v>46</v>
      </c>
      <c r="D158" s="51" t="s">
        <v>1292</v>
      </c>
      <c r="E158" s="51">
        <v>21547</v>
      </c>
      <c r="F158" s="51">
        <v>105530</v>
      </c>
    </row>
    <row r="159" spans="1:6">
      <c r="A159" s="51">
        <v>19</v>
      </c>
      <c r="B159" s="51" t="s">
        <v>179</v>
      </c>
      <c r="C159" s="51" t="s">
        <v>46</v>
      </c>
      <c r="D159" s="51" t="s">
        <v>1293</v>
      </c>
      <c r="E159" s="51">
        <v>41226</v>
      </c>
      <c r="F159" s="51">
        <v>105530</v>
      </c>
    </row>
    <row r="160" spans="1:6">
      <c r="A160" s="51">
        <v>19</v>
      </c>
      <c r="B160" s="51" t="s">
        <v>179</v>
      </c>
      <c r="C160" s="51" t="s">
        <v>46</v>
      </c>
      <c r="D160" s="51" t="s">
        <v>1294</v>
      </c>
      <c r="E160" s="51">
        <v>1617</v>
      </c>
      <c r="F160" s="51">
        <v>105530</v>
      </c>
    </row>
    <row r="161" spans="1:6">
      <c r="A161" s="51">
        <v>19</v>
      </c>
      <c r="B161" s="51" t="s">
        <v>179</v>
      </c>
      <c r="C161" s="51" t="s">
        <v>46</v>
      </c>
      <c r="D161" s="51" t="s">
        <v>1295</v>
      </c>
      <c r="E161" s="51">
        <v>3027</v>
      </c>
      <c r="F161" s="51">
        <v>105530</v>
      </c>
    </row>
    <row r="162" spans="1:6">
      <c r="A162" s="51">
        <v>20</v>
      </c>
      <c r="B162" s="51" t="s">
        <v>180</v>
      </c>
      <c r="C162" s="51" t="s">
        <v>63</v>
      </c>
      <c r="D162" s="51" t="s">
        <v>45</v>
      </c>
      <c r="E162" s="51">
        <v>14695</v>
      </c>
      <c r="F162" s="51"/>
    </row>
    <row r="163" spans="1:6">
      <c r="A163" s="51">
        <v>20</v>
      </c>
      <c r="B163" s="51" t="s">
        <v>180</v>
      </c>
      <c r="C163" s="51" t="s">
        <v>63</v>
      </c>
      <c r="D163" s="51" t="s">
        <v>1287</v>
      </c>
      <c r="E163" s="51">
        <v>26865</v>
      </c>
      <c r="F163" s="51">
        <v>56896</v>
      </c>
    </row>
    <row r="164" spans="1:6">
      <c r="A164" s="51">
        <v>20</v>
      </c>
      <c r="B164" s="51" t="s">
        <v>180</v>
      </c>
      <c r="C164" s="51" t="s">
        <v>63</v>
      </c>
      <c r="D164" s="51" t="s">
        <v>1288</v>
      </c>
      <c r="E164" s="51">
        <v>676</v>
      </c>
      <c r="F164" s="51">
        <v>56896</v>
      </c>
    </row>
    <row r="165" spans="1:6">
      <c r="A165" s="51">
        <v>20</v>
      </c>
      <c r="B165" s="51" t="s">
        <v>180</v>
      </c>
      <c r="C165" s="51" t="s">
        <v>63</v>
      </c>
      <c r="D165" s="51" t="s">
        <v>1289</v>
      </c>
      <c r="E165" s="51">
        <v>3917</v>
      </c>
      <c r="F165" s="51">
        <v>56896</v>
      </c>
    </row>
    <row r="166" spans="1:6">
      <c r="A166" s="51">
        <v>20</v>
      </c>
      <c r="B166" s="51" t="s">
        <v>180</v>
      </c>
      <c r="C166" s="51" t="s">
        <v>63</v>
      </c>
      <c r="D166" s="51" t="s">
        <v>1290</v>
      </c>
      <c r="E166" s="51">
        <v>5439</v>
      </c>
      <c r="F166" s="51">
        <v>56896</v>
      </c>
    </row>
    <row r="167" spans="1:6">
      <c r="A167" s="51">
        <v>20</v>
      </c>
      <c r="B167" s="51" t="s">
        <v>180</v>
      </c>
      <c r="C167" s="51" t="s">
        <v>63</v>
      </c>
      <c r="D167" s="51" t="s">
        <v>1291</v>
      </c>
      <c r="E167" s="51">
        <v>603</v>
      </c>
      <c r="F167" s="51">
        <v>56896</v>
      </c>
    </row>
    <row r="168" spans="1:6">
      <c r="A168" s="51">
        <v>20</v>
      </c>
      <c r="B168" s="51" t="s">
        <v>180</v>
      </c>
      <c r="C168" s="51" t="s">
        <v>63</v>
      </c>
      <c r="D168" s="51" t="s">
        <v>1292</v>
      </c>
      <c r="E168" s="51">
        <v>13364</v>
      </c>
      <c r="F168" s="51">
        <v>56896</v>
      </c>
    </row>
    <row r="169" spans="1:6">
      <c r="A169" s="51">
        <v>20</v>
      </c>
      <c r="B169" s="51" t="s">
        <v>180</v>
      </c>
      <c r="C169" s="51" t="s">
        <v>63</v>
      </c>
      <c r="D169" s="51" t="s">
        <v>1293</v>
      </c>
      <c r="E169" s="51">
        <v>1684</v>
      </c>
      <c r="F169" s="51">
        <v>56896</v>
      </c>
    </row>
    <row r="170" spans="1:6">
      <c r="A170" s="51">
        <v>20</v>
      </c>
      <c r="B170" s="51" t="s">
        <v>180</v>
      </c>
      <c r="C170" s="51" t="s">
        <v>63</v>
      </c>
      <c r="D170" s="51" t="s">
        <v>1294</v>
      </c>
      <c r="E170" s="51">
        <v>931</v>
      </c>
      <c r="F170" s="51">
        <v>56896</v>
      </c>
    </row>
    <row r="171" spans="1:6">
      <c r="A171" s="51">
        <v>20</v>
      </c>
      <c r="B171" s="51" t="s">
        <v>180</v>
      </c>
      <c r="C171" s="51" t="s">
        <v>63</v>
      </c>
      <c r="D171" s="51" t="s">
        <v>1295</v>
      </c>
      <c r="E171" s="51">
        <v>3417</v>
      </c>
      <c r="F171" s="51">
        <v>56896</v>
      </c>
    </row>
    <row r="172" spans="1:6">
      <c r="A172" s="51">
        <v>20</v>
      </c>
      <c r="B172" s="51" t="s">
        <v>180</v>
      </c>
      <c r="C172" s="51" t="s">
        <v>46</v>
      </c>
      <c r="D172" s="51" t="s">
        <v>45</v>
      </c>
      <c r="E172" s="51">
        <v>13900</v>
      </c>
      <c r="F172" s="51"/>
    </row>
    <row r="173" spans="1:6">
      <c r="A173" s="51">
        <v>20</v>
      </c>
      <c r="B173" s="51" t="s">
        <v>180</v>
      </c>
      <c r="C173" s="51" t="s">
        <v>46</v>
      </c>
      <c r="D173" s="51" t="s">
        <v>1287</v>
      </c>
      <c r="E173" s="51">
        <v>10950</v>
      </c>
      <c r="F173" s="51">
        <v>56945</v>
      </c>
    </row>
    <row r="174" spans="1:6">
      <c r="A174" s="51">
        <v>20</v>
      </c>
      <c r="B174" s="51" t="s">
        <v>180</v>
      </c>
      <c r="C174" s="51" t="s">
        <v>46</v>
      </c>
      <c r="D174" s="51" t="s">
        <v>1288</v>
      </c>
      <c r="E174" s="51">
        <v>278</v>
      </c>
      <c r="F174" s="51">
        <v>56945</v>
      </c>
    </row>
    <row r="175" spans="1:6">
      <c r="A175" s="51">
        <v>20</v>
      </c>
      <c r="B175" s="51" t="s">
        <v>180</v>
      </c>
      <c r="C175" s="51" t="s">
        <v>46</v>
      </c>
      <c r="D175" s="51" t="s">
        <v>1289</v>
      </c>
      <c r="E175" s="51">
        <v>1909</v>
      </c>
      <c r="F175" s="51">
        <v>56945</v>
      </c>
    </row>
    <row r="176" spans="1:6">
      <c r="A176" s="51">
        <v>20</v>
      </c>
      <c r="B176" s="51" t="s">
        <v>180</v>
      </c>
      <c r="C176" s="51" t="s">
        <v>46</v>
      </c>
      <c r="D176" s="51" t="s">
        <v>1290</v>
      </c>
      <c r="E176" s="51">
        <v>2614</v>
      </c>
      <c r="F176" s="51">
        <v>56945</v>
      </c>
    </row>
    <row r="177" spans="1:6">
      <c r="A177" s="51">
        <v>20</v>
      </c>
      <c r="B177" s="51" t="s">
        <v>180</v>
      </c>
      <c r="C177" s="51" t="s">
        <v>46</v>
      </c>
      <c r="D177" s="51" t="s">
        <v>1291</v>
      </c>
      <c r="E177" s="51">
        <v>380</v>
      </c>
      <c r="F177" s="51">
        <v>56945</v>
      </c>
    </row>
    <row r="178" spans="1:6">
      <c r="A178" s="51">
        <v>20</v>
      </c>
      <c r="B178" s="51" t="s">
        <v>180</v>
      </c>
      <c r="C178" s="51" t="s">
        <v>46</v>
      </c>
      <c r="D178" s="51" t="s">
        <v>1292</v>
      </c>
      <c r="E178" s="51">
        <v>13257</v>
      </c>
      <c r="F178" s="51">
        <v>56945</v>
      </c>
    </row>
    <row r="179" spans="1:6">
      <c r="A179" s="51">
        <v>20</v>
      </c>
      <c r="B179" s="51" t="s">
        <v>180</v>
      </c>
      <c r="C179" s="51" t="s">
        <v>46</v>
      </c>
      <c r="D179" s="51" t="s">
        <v>1293</v>
      </c>
      <c r="E179" s="51">
        <v>25283</v>
      </c>
      <c r="F179" s="51">
        <v>56945</v>
      </c>
    </row>
    <row r="180" spans="1:6">
      <c r="A180" s="51">
        <v>20</v>
      </c>
      <c r="B180" s="51" t="s">
        <v>180</v>
      </c>
      <c r="C180" s="51" t="s">
        <v>46</v>
      </c>
      <c r="D180" s="51" t="s">
        <v>1294</v>
      </c>
      <c r="E180" s="51">
        <v>692</v>
      </c>
      <c r="F180" s="51">
        <v>56945</v>
      </c>
    </row>
    <row r="181" spans="1:6">
      <c r="A181" s="51">
        <v>20</v>
      </c>
      <c r="B181" s="51" t="s">
        <v>180</v>
      </c>
      <c r="C181" s="51" t="s">
        <v>46</v>
      </c>
      <c r="D181" s="51" t="s">
        <v>1295</v>
      </c>
      <c r="E181" s="51">
        <v>1582</v>
      </c>
      <c r="F181" s="51">
        <v>56945</v>
      </c>
    </row>
    <row r="182" spans="1:6">
      <c r="A182" s="51">
        <v>23</v>
      </c>
      <c r="B182" s="51" t="s">
        <v>181</v>
      </c>
      <c r="C182" s="51" t="s">
        <v>63</v>
      </c>
      <c r="D182" s="51" t="s">
        <v>45</v>
      </c>
      <c r="E182" s="51">
        <v>9699</v>
      </c>
      <c r="F182" s="51"/>
    </row>
    <row r="183" spans="1:6">
      <c r="A183" s="51">
        <v>23</v>
      </c>
      <c r="B183" s="51" t="s">
        <v>181</v>
      </c>
      <c r="C183" s="51" t="s">
        <v>63</v>
      </c>
      <c r="D183" s="51" t="s">
        <v>1287</v>
      </c>
      <c r="E183" s="51">
        <v>20803</v>
      </c>
      <c r="F183" s="51">
        <v>42590</v>
      </c>
    </row>
    <row r="184" spans="1:6">
      <c r="A184" s="51">
        <v>23</v>
      </c>
      <c r="B184" s="51" t="s">
        <v>181</v>
      </c>
      <c r="C184" s="51" t="s">
        <v>63</v>
      </c>
      <c r="D184" s="51" t="s">
        <v>1288</v>
      </c>
      <c r="E184" s="51">
        <v>492</v>
      </c>
      <c r="F184" s="51">
        <v>42590</v>
      </c>
    </row>
    <row r="185" spans="1:6">
      <c r="A185" s="51">
        <v>23</v>
      </c>
      <c r="B185" s="51" t="s">
        <v>181</v>
      </c>
      <c r="C185" s="51" t="s">
        <v>63</v>
      </c>
      <c r="D185" s="51" t="s">
        <v>1289</v>
      </c>
      <c r="E185" s="51">
        <v>1666</v>
      </c>
      <c r="F185" s="51">
        <v>42590</v>
      </c>
    </row>
    <row r="186" spans="1:6">
      <c r="A186" s="51">
        <v>23</v>
      </c>
      <c r="B186" s="51" t="s">
        <v>181</v>
      </c>
      <c r="C186" s="51" t="s">
        <v>63</v>
      </c>
      <c r="D186" s="51" t="s">
        <v>1290</v>
      </c>
      <c r="E186" s="51">
        <v>3492</v>
      </c>
      <c r="F186" s="51">
        <v>42590</v>
      </c>
    </row>
    <row r="187" spans="1:6">
      <c r="A187" s="51">
        <v>23</v>
      </c>
      <c r="B187" s="51" t="s">
        <v>181</v>
      </c>
      <c r="C187" s="51" t="s">
        <v>63</v>
      </c>
      <c r="D187" s="51" t="s">
        <v>1291</v>
      </c>
      <c r="E187" s="51">
        <v>317</v>
      </c>
      <c r="F187" s="51">
        <v>42590</v>
      </c>
    </row>
    <row r="188" spans="1:6">
      <c r="A188" s="51">
        <v>23</v>
      </c>
      <c r="B188" s="51" t="s">
        <v>181</v>
      </c>
      <c r="C188" s="51" t="s">
        <v>63</v>
      </c>
      <c r="D188" s="51" t="s">
        <v>1292</v>
      </c>
      <c r="E188" s="51">
        <v>9761</v>
      </c>
      <c r="F188" s="51">
        <v>42590</v>
      </c>
    </row>
    <row r="189" spans="1:6">
      <c r="A189" s="51">
        <v>23</v>
      </c>
      <c r="B189" s="51" t="s">
        <v>181</v>
      </c>
      <c r="C189" s="51" t="s">
        <v>63</v>
      </c>
      <c r="D189" s="51" t="s">
        <v>1293</v>
      </c>
      <c r="E189" s="51">
        <v>2658</v>
      </c>
      <c r="F189" s="51">
        <v>42590</v>
      </c>
    </row>
    <row r="190" spans="1:6">
      <c r="A190" s="51">
        <v>23</v>
      </c>
      <c r="B190" s="51" t="s">
        <v>181</v>
      </c>
      <c r="C190" s="51" t="s">
        <v>63</v>
      </c>
      <c r="D190" s="51" t="s">
        <v>1294</v>
      </c>
      <c r="E190" s="51">
        <v>716</v>
      </c>
      <c r="F190" s="51">
        <v>42590</v>
      </c>
    </row>
    <row r="191" spans="1:6">
      <c r="A191" s="51">
        <v>23</v>
      </c>
      <c r="B191" s="51" t="s">
        <v>181</v>
      </c>
      <c r="C191" s="51" t="s">
        <v>63</v>
      </c>
      <c r="D191" s="51" t="s">
        <v>1295</v>
      </c>
      <c r="E191" s="51">
        <v>2685</v>
      </c>
      <c r="F191" s="51">
        <v>42590</v>
      </c>
    </row>
    <row r="192" spans="1:6">
      <c r="A192" s="51">
        <v>23</v>
      </c>
      <c r="B192" s="51" t="s">
        <v>181</v>
      </c>
      <c r="C192" s="51" t="s">
        <v>46</v>
      </c>
      <c r="D192" s="51" t="s">
        <v>45</v>
      </c>
      <c r="E192" s="51">
        <v>8549</v>
      </c>
      <c r="F192" s="51"/>
    </row>
    <row r="193" spans="1:6">
      <c r="A193" s="51">
        <v>23</v>
      </c>
      <c r="B193" s="51" t="s">
        <v>181</v>
      </c>
      <c r="C193" s="51" t="s">
        <v>46</v>
      </c>
      <c r="D193" s="51" t="s">
        <v>1287</v>
      </c>
      <c r="E193" s="51">
        <v>6502</v>
      </c>
      <c r="F193" s="51">
        <v>41657</v>
      </c>
    </row>
    <row r="194" spans="1:6">
      <c r="A194" s="51">
        <v>23</v>
      </c>
      <c r="B194" s="51" t="s">
        <v>181</v>
      </c>
      <c r="C194" s="51" t="s">
        <v>46</v>
      </c>
      <c r="D194" s="51" t="s">
        <v>1288</v>
      </c>
      <c r="E194" s="51">
        <v>159</v>
      </c>
      <c r="F194" s="51">
        <v>41657</v>
      </c>
    </row>
    <row r="195" spans="1:6">
      <c r="A195" s="51">
        <v>23</v>
      </c>
      <c r="B195" s="51" t="s">
        <v>181</v>
      </c>
      <c r="C195" s="51" t="s">
        <v>46</v>
      </c>
      <c r="D195" s="51" t="s">
        <v>1289</v>
      </c>
      <c r="E195" s="51">
        <v>812</v>
      </c>
      <c r="F195" s="51">
        <v>41657</v>
      </c>
    </row>
    <row r="196" spans="1:6">
      <c r="A196" s="51">
        <v>23</v>
      </c>
      <c r="B196" s="51" t="s">
        <v>181</v>
      </c>
      <c r="C196" s="51" t="s">
        <v>46</v>
      </c>
      <c r="D196" s="51" t="s">
        <v>1290</v>
      </c>
      <c r="E196" s="51">
        <v>1595</v>
      </c>
      <c r="F196" s="51">
        <v>41657</v>
      </c>
    </row>
    <row r="197" spans="1:6">
      <c r="A197" s="51">
        <v>23</v>
      </c>
      <c r="B197" s="51" t="s">
        <v>181</v>
      </c>
      <c r="C197" s="51" t="s">
        <v>46</v>
      </c>
      <c r="D197" s="51" t="s">
        <v>1291</v>
      </c>
      <c r="E197" s="51">
        <v>182</v>
      </c>
      <c r="F197" s="51">
        <v>41657</v>
      </c>
    </row>
    <row r="198" spans="1:6">
      <c r="A198" s="51">
        <v>23</v>
      </c>
      <c r="B198" s="51" t="s">
        <v>181</v>
      </c>
      <c r="C198" s="51" t="s">
        <v>46</v>
      </c>
      <c r="D198" s="51" t="s">
        <v>1292</v>
      </c>
      <c r="E198" s="51">
        <v>9029</v>
      </c>
      <c r="F198" s="51">
        <v>41657</v>
      </c>
    </row>
    <row r="199" spans="1:6">
      <c r="A199" s="51">
        <v>23</v>
      </c>
      <c r="B199" s="51" t="s">
        <v>181</v>
      </c>
      <c r="C199" s="51" t="s">
        <v>46</v>
      </c>
      <c r="D199" s="51" t="s">
        <v>1293</v>
      </c>
      <c r="E199" s="51">
        <v>21739</v>
      </c>
      <c r="F199" s="51">
        <v>41657</v>
      </c>
    </row>
    <row r="200" spans="1:6">
      <c r="A200" s="51">
        <v>23</v>
      </c>
      <c r="B200" s="51" t="s">
        <v>181</v>
      </c>
      <c r="C200" s="51" t="s">
        <v>46</v>
      </c>
      <c r="D200" s="51" t="s">
        <v>1294</v>
      </c>
      <c r="E200" s="51">
        <v>520</v>
      </c>
      <c r="F200" s="51">
        <v>41657</v>
      </c>
    </row>
    <row r="201" spans="1:6">
      <c r="A201" s="51">
        <v>23</v>
      </c>
      <c r="B201" s="51" t="s">
        <v>181</v>
      </c>
      <c r="C201" s="51" t="s">
        <v>46</v>
      </c>
      <c r="D201" s="51" t="s">
        <v>1295</v>
      </c>
      <c r="E201" s="51">
        <v>1119</v>
      </c>
      <c r="F201" s="51">
        <v>41657</v>
      </c>
    </row>
    <row r="202" spans="1:6">
      <c r="A202" s="51">
        <v>25</v>
      </c>
      <c r="B202" s="51" t="s">
        <v>182</v>
      </c>
      <c r="C202" s="51" t="s">
        <v>63</v>
      </c>
      <c r="D202" s="51" t="s">
        <v>45</v>
      </c>
      <c r="E202" s="51">
        <v>1091</v>
      </c>
      <c r="F202" s="51"/>
    </row>
    <row r="203" spans="1:6">
      <c r="A203" s="51">
        <v>25</v>
      </c>
      <c r="B203" s="51" t="s">
        <v>182</v>
      </c>
      <c r="C203" s="51" t="s">
        <v>63</v>
      </c>
      <c r="D203" s="51" t="s">
        <v>1287</v>
      </c>
      <c r="E203" s="51">
        <v>3185</v>
      </c>
      <c r="F203" s="51">
        <v>5640</v>
      </c>
    </row>
    <row r="204" spans="1:6">
      <c r="A204" s="51">
        <v>25</v>
      </c>
      <c r="B204" s="51" t="s">
        <v>182</v>
      </c>
      <c r="C204" s="51" t="s">
        <v>63</v>
      </c>
      <c r="D204" s="51" t="s">
        <v>1288</v>
      </c>
      <c r="E204" s="51">
        <v>69</v>
      </c>
      <c r="F204" s="51">
        <v>5640</v>
      </c>
    </row>
    <row r="205" spans="1:6">
      <c r="A205" s="51">
        <v>25</v>
      </c>
      <c r="B205" s="51" t="s">
        <v>182</v>
      </c>
      <c r="C205" s="51" t="s">
        <v>63</v>
      </c>
      <c r="D205" s="51" t="s">
        <v>1289</v>
      </c>
      <c r="E205" s="51">
        <v>253</v>
      </c>
      <c r="F205" s="51">
        <v>5640</v>
      </c>
    </row>
    <row r="206" spans="1:6">
      <c r="A206" s="51">
        <v>25</v>
      </c>
      <c r="B206" s="51" t="s">
        <v>182</v>
      </c>
      <c r="C206" s="51" t="s">
        <v>63</v>
      </c>
      <c r="D206" s="51" t="s">
        <v>1290</v>
      </c>
      <c r="E206" s="51">
        <v>388</v>
      </c>
      <c r="F206" s="51">
        <v>5640</v>
      </c>
    </row>
    <row r="207" spans="1:6">
      <c r="A207" s="51">
        <v>25</v>
      </c>
      <c r="B207" s="51" t="s">
        <v>182</v>
      </c>
      <c r="C207" s="51" t="s">
        <v>63</v>
      </c>
      <c r="D207" s="51" t="s">
        <v>1291</v>
      </c>
      <c r="E207" s="51">
        <v>133</v>
      </c>
      <c r="F207" s="51">
        <v>5640</v>
      </c>
    </row>
    <row r="208" spans="1:6">
      <c r="A208" s="51">
        <v>25</v>
      </c>
      <c r="B208" s="51" t="s">
        <v>182</v>
      </c>
      <c r="C208" s="51" t="s">
        <v>63</v>
      </c>
      <c r="D208" s="51" t="s">
        <v>1292</v>
      </c>
      <c r="E208" s="51">
        <v>949</v>
      </c>
      <c r="F208" s="51">
        <v>5640</v>
      </c>
    </row>
    <row r="209" spans="1:6">
      <c r="A209" s="51">
        <v>25</v>
      </c>
      <c r="B209" s="51" t="s">
        <v>182</v>
      </c>
      <c r="C209" s="51" t="s">
        <v>63</v>
      </c>
      <c r="D209" s="51" t="s">
        <v>1293</v>
      </c>
      <c r="E209" s="51">
        <v>161</v>
      </c>
      <c r="F209" s="51">
        <v>5640</v>
      </c>
    </row>
    <row r="210" spans="1:6">
      <c r="A210" s="51">
        <v>25</v>
      </c>
      <c r="B210" s="51" t="s">
        <v>182</v>
      </c>
      <c r="C210" s="51" t="s">
        <v>63</v>
      </c>
      <c r="D210" s="51" t="s">
        <v>1294</v>
      </c>
      <c r="E210" s="51">
        <v>25</v>
      </c>
      <c r="F210" s="51">
        <v>5640</v>
      </c>
    </row>
    <row r="211" spans="1:6">
      <c r="A211" s="51">
        <v>25</v>
      </c>
      <c r="B211" s="51" t="s">
        <v>182</v>
      </c>
      <c r="C211" s="51" t="s">
        <v>63</v>
      </c>
      <c r="D211" s="51" t="s">
        <v>1295</v>
      </c>
      <c r="E211" s="51">
        <v>477</v>
      </c>
      <c r="F211" s="51">
        <v>5640</v>
      </c>
    </row>
    <row r="212" spans="1:6">
      <c r="A212" s="51">
        <v>25</v>
      </c>
      <c r="B212" s="51" t="s">
        <v>182</v>
      </c>
      <c r="C212" s="51" t="s">
        <v>46</v>
      </c>
      <c r="D212" s="51" t="s">
        <v>45</v>
      </c>
      <c r="E212" s="51">
        <v>1001</v>
      </c>
      <c r="F212" s="51"/>
    </row>
    <row r="213" spans="1:6">
      <c r="A213" s="51">
        <v>25</v>
      </c>
      <c r="B213" s="51" t="s">
        <v>182</v>
      </c>
      <c r="C213" s="51" t="s">
        <v>46</v>
      </c>
      <c r="D213" s="51" t="s">
        <v>1287</v>
      </c>
      <c r="E213" s="51">
        <v>2286</v>
      </c>
      <c r="F213" s="51">
        <v>5360</v>
      </c>
    </row>
    <row r="214" spans="1:6">
      <c r="A214" s="51">
        <v>25</v>
      </c>
      <c r="B214" s="51" t="s">
        <v>182</v>
      </c>
      <c r="C214" s="51" t="s">
        <v>46</v>
      </c>
      <c r="D214" s="51" t="s">
        <v>1288</v>
      </c>
      <c r="E214" s="51">
        <v>47</v>
      </c>
      <c r="F214" s="51">
        <v>5360</v>
      </c>
    </row>
    <row r="215" spans="1:6">
      <c r="A215" s="51">
        <v>25</v>
      </c>
      <c r="B215" s="51" t="s">
        <v>182</v>
      </c>
      <c r="C215" s="51" t="s">
        <v>46</v>
      </c>
      <c r="D215" s="51" t="s">
        <v>1289</v>
      </c>
      <c r="E215" s="51">
        <v>163</v>
      </c>
      <c r="F215" s="51">
        <v>5360</v>
      </c>
    </row>
    <row r="216" spans="1:6">
      <c r="A216" s="51">
        <v>25</v>
      </c>
      <c r="B216" s="51" t="s">
        <v>182</v>
      </c>
      <c r="C216" s="51" t="s">
        <v>46</v>
      </c>
      <c r="D216" s="51" t="s">
        <v>1290</v>
      </c>
      <c r="E216" s="51">
        <v>403</v>
      </c>
      <c r="F216" s="51">
        <v>5360</v>
      </c>
    </row>
    <row r="217" spans="1:6">
      <c r="A217" s="51">
        <v>25</v>
      </c>
      <c r="B217" s="51" t="s">
        <v>182</v>
      </c>
      <c r="C217" s="51" t="s">
        <v>46</v>
      </c>
      <c r="D217" s="51" t="s">
        <v>1291</v>
      </c>
      <c r="E217" s="51">
        <v>91</v>
      </c>
      <c r="F217" s="51">
        <v>5360</v>
      </c>
    </row>
    <row r="218" spans="1:6">
      <c r="A218" s="51">
        <v>25</v>
      </c>
      <c r="B218" s="51" t="s">
        <v>182</v>
      </c>
      <c r="C218" s="51" t="s">
        <v>46</v>
      </c>
      <c r="D218" s="51" t="s">
        <v>1292</v>
      </c>
      <c r="E218" s="51">
        <v>964</v>
      </c>
      <c r="F218" s="51">
        <v>5360</v>
      </c>
    </row>
    <row r="219" spans="1:6">
      <c r="A219" s="51">
        <v>25</v>
      </c>
      <c r="B219" s="51" t="s">
        <v>182</v>
      </c>
      <c r="C219" s="51" t="s">
        <v>46</v>
      </c>
      <c r="D219" s="51" t="s">
        <v>1293</v>
      </c>
      <c r="E219" s="51">
        <v>1156</v>
      </c>
      <c r="F219" s="51">
        <v>5360</v>
      </c>
    </row>
    <row r="220" spans="1:6">
      <c r="A220" s="51">
        <v>25</v>
      </c>
      <c r="B220" s="51" t="s">
        <v>182</v>
      </c>
      <c r="C220" s="51" t="s">
        <v>46</v>
      </c>
      <c r="D220" s="51" t="s">
        <v>1294</v>
      </c>
      <c r="E220" s="51">
        <v>28</v>
      </c>
      <c r="F220" s="51">
        <v>5360</v>
      </c>
    </row>
    <row r="221" spans="1:6">
      <c r="A221" s="51">
        <v>25</v>
      </c>
      <c r="B221" s="51" t="s">
        <v>182</v>
      </c>
      <c r="C221" s="51" t="s">
        <v>46</v>
      </c>
      <c r="D221" s="51" t="s">
        <v>1295</v>
      </c>
      <c r="E221" s="51">
        <v>222</v>
      </c>
      <c r="F221" s="51">
        <v>5360</v>
      </c>
    </row>
    <row r="222" spans="1:6">
      <c r="A222" s="51">
        <v>27</v>
      </c>
      <c r="B222" s="51" t="s">
        <v>183</v>
      </c>
      <c r="C222" s="51" t="s">
        <v>63</v>
      </c>
      <c r="D222" s="51" t="s">
        <v>45</v>
      </c>
      <c r="E222" s="51">
        <v>38449</v>
      </c>
      <c r="F222" s="51"/>
    </row>
    <row r="223" spans="1:6">
      <c r="A223" s="51">
        <v>27</v>
      </c>
      <c r="B223" s="51" t="s">
        <v>183</v>
      </c>
      <c r="C223" s="51" t="s">
        <v>63</v>
      </c>
      <c r="D223" s="51" t="s">
        <v>1287</v>
      </c>
      <c r="E223" s="51">
        <v>60031</v>
      </c>
      <c r="F223" s="51">
        <v>125077</v>
      </c>
    </row>
    <row r="224" spans="1:6">
      <c r="A224" s="51">
        <v>27</v>
      </c>
      <c r="B224" s="51" t="s">
        <v>183</v>
      </c>
      <c r="C224" s="51" t="s">
        <v>63</v>
      </c>
      <c r="D224" s="51" t="s">
        <v>1288</v>
      </c>
      <c r="E224" s="51">
        <v>2388</v>
      </c>
      <c r="F224" s="51">
        <v>125077</v>
      </c>
    </row>
    <row r="225" spans="1:6">
      <c r="A225" s="51">
        <v>27</v>
      </c>
      <c r="B225" s="51" t="s">
        <v>183</v>
      </c>
      <c r="C225" s="51" t="s">
        <v>63</v>
      </c>
      <c r="D225" s="51" t="s">
        <v>1289</v>
      </c>
      <c r="E225" s="51">
        <v>4426</v>
      </c>
      <c r="F225" s="51">
        <v>125077</v>
      </c>
    </row>
    <row r="226" spans="1:6">
      <c r="A226" s="51">
        <v>27</v>
      </c>
      <c r="B226" s="51" t="s">
        <v>183</v>
      </c>
      <c r="C226" s="51" t="s">
        <v>63</v>
      </c>
      <c r="D226" s="51" t="s">
        <v>1290</v>
      </c>
      <c r="E226" s="51">
        <v>9647</v>
      </c>
      <c r="F226" s="51">
        <v>125077</v>
      </c>
    </row>
    <row r="227" spans="1:6">
      <c r="A227" s="51">
        <v>27</v>
      </c>
      <c r="B227" s="51" t="s">
        <v>183</v>
      </c>
      <c r="C227" s="51" t="s">
        <v>63</v>
      </c>
      <c r="D227" s="51" t="s">
        <v>1291</v>
      </c>
      <c r="E227" s="51">
        <v>1259</v>
      </c>
      <c r="F227" s="51">
        <v>125077</v>
      </c>
    </row>
    <row r="228" spans="1:6">
      <c r="A228" s="51">
        <v>27</v>
      </c>
      <c r="B228" s="51" t="s">
        <v>183</v>
      </c>
      <c r="C228" s="51" t="s">
        <v>63</v>
      </c>
      <c r="D228" s="51" t="s">
        <v>1292</v>
      </c>
      <c r="E228" s="51">
        <v>31827</v>
      </c>
      <c r="F228" s="51">
        <v>125077</v>
      </c>
    </row>
    <row r="229" spans="1:6">
      <c r="A229" s="51">
        <v>27</v>
      </c>
      <c r="B229" s="51" t="s">
        <v>183</v>
      </c>
      <c r="C229" s="51" t="s">
        <v>63</v>
      </c>
      <c r="D229" s="51" t="s">
        <v>1293</v>
      </c>
      <c r="E229" s="51">
        <v>5200</v>
      </c>
      <c r="F229" s="51">
        <v>125077</v>
      </c>
    </row>
    <row r="230" spans="1:6">
      <c r="A230" s="51">
        <v>27</v>
      </c>
      <c r="B230" s="51" t="s">
        <v>183</v>
      </c>
      <c r="C230" s="51" t="s">
        <v>63</v>
      </c>
      <c r="D230" s="51" t="s">
        <v>1294</v>
      </c>
      <c r="E230" s="51">
        <v>1181</v>
      </c>
      <c r="F230" s="51">
        <v>125077</v>
      </c>
    </row>
    <row r="231" spans="1:6">
      <c r="A231" s="51">
        <v>27</v>
      </c>
      <c r="B231" s="51" t="s">
        <v>183</v>
      </c>
      <c r="C231" s="51" t="s">
        <v>63</v>
      </c>
      <c r="D231" s="51" t="s">
        <v>1295</v>
      </c>
      <c r="E231" s="51">
        <v>9118</v>
      </c>
      <c r="F231" s="51">
        <v>125077</v>
      </c>
    </row>
    <row r="232" spans="1:6">
      <c r="A232" s="51">
        <v>27</v>
      </c>
      <c r="B232" s="51" t="s">
        <v>183</v>
      </c>
      <c r="C232" s="51" t="s">
        <v>46</v>
      </c>
      <c r="D232" s="51" t="s">
        <v>45</v>
      </c>
      <c r="E232" s="51">
        <v>36585</v>
      </c>
      <c r="F232" s="51"/>
    </row>
    <row r="233" spans="1:6">
      <c r="A233" s="51">
        <v>27</v>
      </c>
      <c r="B233" s="51" t="s">
        <v>183</v>
      </c>
      <c r="C233" s="51" t="s">
        <v>46</v>
      </c>
      <c r="D233" s="51" t="s">
        <v>1287</v>
      </c>
      <c r="E233" s="51">
        <v>34119</v>
      </c>
      <c r="F233" s="51">
        <v>137585</v>
      </c>
    </row>
    <row r="234" spans="1:6">
      <c r="A234" s="51">
        <v>27</v>
      </c>
      <c r="B234" s="51" t="s">
        <v>183</v>
      </c>
      <c r="C234" s="51" t="s">
        <v>46</v>
      </c>
      <c r="D234" s="51" t="s">
        <v>1288</v>
      </c>
      <c r="E234" s="51">
        <v>1478</v>
      </c>
      <c r="F234" s="51">
        <v>137585</v>
      </c>
    </row>
    <row r="235" spans="1:6">
      <c r="A235" s="51">
        <v>27</v>
      </c>
      <c r="B235" s="51" t="s">
        <v>183</v>
      </c>
      <c r="C235" s="51" t="s">
        <v>46</v>
      </c>
      <c r="D235" s="51" t="s">
        <v>1289</v>
      </c>
      <c r="E235" s="51">
        <v>3513</v>
      </c>
      <c r="F235" s="51">
        <v>137585</v>
      </c>
    </row>
    <row r="236" spans="1:6">
      <c r="A236" s="51">
        <v>27</v>
      </c>
      <c r="B236" s="51" t="s">
        <v>183</v>
      </c>
      <c r="C236" s="51" t="s">
        <v>46</v>
      </c>
      <c r="D236" s="51" t="s">
        <v>1290</v>
      </c>
      <c r="E236" s="51">
        <v>7810</v>
      </c>
      <c r="F236" s="51">
        <v>137585</v>
      </c>
    </row>
    <row r="237" spans="1:6">
      <c r="A237" s="51">
        <v>27</v>
      </c>
      <c r="B237" s="51" t="s">
        <v>183</v>
      </c>
      <c r="C237" s="51" t="s">
        <v>46</v>
      </c>
      <c r="D237" s="51" t="s">
        <v>1291</v>
      </c>
      <c r="E237" s="51">
        <v>1360</v>
      </c>
      <c r="F237" s="51">
        <v>137585</v>
      </c>
    </row>
    <row r="238" spans="1:6">
      <c r="A238" s="51">
        <v>27</v>
      </c>
      <c r="B238" s="51" t="s">
        <v>183</v>
      </c>
      <c r="C238" s="51" t="s">
        <v>46</v>
      </c>
      <c r="D238" s="51" t="s">
        <v>1292</v>
      </c>
      <c r="E238" s="51">
        <v>34059</v>
      </c>
      <c r="F238" s="51">
        <v>137585</v>
      </c>
    </row>
    <row r="239" spans="1:6">
      <c r="A239" s="51">
        <v>27</v>
      </c>
      <c r="B239" s="51" t="s">
        <v>183</v>
      </c>
      <c r="C239" s="51" t="s">
        <v>46</v>
      </c>
      <c r="D239" s="51" t="s">
        <v>1293</v>
      </c>
      <c r="E239" s="51">
        <v>48281</v>
      </c>
      <c r="F239" s="51">
        <v>137585</v>
      </c>
    </row>
    <row r="240" spans="1:6">
      <c r="A240" s="51">
        <v>27</v>
      </c>
      <c r="B240" s="51" t="s">
        <v>183</v>
      </c>
      <c r="C240" s="51" t="s">
        <v>46</v>
      </c>
      <c r="D240" s="51" t="s">
        <v>1294</v>
      </c>
      <c r="E240" s="51">
        <v>1232</v>
      </c>
      <c r="F240" s="51">
        <v>137585</v>
      </c>
    </row>
    <row r="241" spans="1:6">
      <c r="A241" s="51">
        <v>27</v>
      </c>
      <c r="B241" s="51" t="s">
        <v>183</v>
      </c>
      <c r="C241" s="51" t="s">
        <v>46</v>
      </c>
      <c r="D241" s="51" t="s">
        <v>1295</v>
      </c>
      <c r="E241" s="51">
        <v>5733</v>
      </c>
      <c r="F241" s="51">
        <v>137585</v>
      </c>
    </row>
    <row r="242" spans="1:6">
      <c r="A242" s="51">
        <v>41</v>
      </c>
      <c r="B242" s="51" t="s">
        <v>184</v>
      </c>
      <c r="C242" s="51" t="s">
        <v>63</v>
      </c>
      <c r="D242" s="51" t="s">
        <v>45</v>
      </c>
      <c r="E242" s="51">
        <v>419</v>
      </c>
      <c r="F242" s="51"/>
    </row>
    <row r="243" spans="1:6">
      <c r="A243" s="51">
        <v>41</v>
      </c>
      <c r="B243" s="51" t="s">
        <v>184</v>
      </c>
      <c r="C243" s="51" t="s">
        <v>63</v>
      </c>
      <c r="D243" s="51" t="s">
        <v>1287</v>
      </c>
      <c r="E243" s="51">
        <v>1283</v>
      </c>
      <c r="F243" s="51">
        <v>2418</v>
      </c>
    </row>
    <row r="244" spans="1:6">
      <c r="A244" s="51">
        <v>41</v>
      </c>
      <c r="B244" s="51" t="s">
        <v>184</v>
      </c>
      <c r="C244" s="51" t="s">
        <v>63</v>
      </c>
      <c r="D244" s="51" t="s">
        <v>1288</v>
      </c>
      <c r="E244" s="51">
        <v>39</v>
      </c>
      <c r="F244" s="51">
        <v>2418</v>
      </c>
    </row>
    <row r="245" spans="1:6">
      <c r="A245" s="51">
        <v>41</v>
      </c>
      <c r="B245" s="51" t="s">
        <v>184</v>
      </c>
      <c r="C245" s="51" t="s">
        <v>63</v>
      </c>
      <c r="D245" s="51" t="s">
        <v>1289</v>
      </c>
      <c r="E245" s="51">
        <v>123</v>
      </c>
      <c r="F245" s="51">
        <v>2418</v>
      </c>
    </row>
    <row r="246" spans="1:6">
      <c r="A246" s="51">
        <v>41</v>
      </c>
      <c r="B246" s="51" t="s">
        <v>184</v>
      </c>
      <c r="C246" s="51" t="s">
        <v>63</v>
      </c>
      <c r="D246" s="51" t="s">
        <v>1290</v>
      </c>
      <c r="E246" s="51">
        <v>113</v>
      </c>
      <c r="F246" s="51">
        <v>2418</v>
      </c>
    </row>
    <row r="247" spans="1:6">
      <c r="A247" s="51">
        <v>41</v>
      </c>
      <c r="B247" s="51" t="s">
        <v>184</v>
      </c>
      <c r="C247" s="51" t="s">
        <v>63</v>
      </c>
      <c r="D247" s="51" t="s">
        <v>1291</v>
      </c>
      <c r="E247" s="51">
        <v>41</v>
      </c>
      <c r="F247" s="51">
        <v>2418</v>
      </c>
    </row>
    <row r="248" spans="1:6">
      <c r="A248" s="51">
        <v>41</v>
      </c>
      <c r="B248" s="51" t="s">
        <v>184</v>
      </c>
      <c r="C248" s="51" t="s">
        <v>63</v>
      </c>
      <c r="D248" s="51" t="s">
        <v>1292</v>
      </c>
      <c r="E248" s="51">
        <v>349</v>
      </c>
      <c r="F248" s="51">
        <v>2418</v>
      </c>
    </row>
    <row r="249" spans="1:6">
      <c r="A249" s="51">
        <v>41</v>
      </c>
      <c r="B249" s="51" t="s">
        <v>184</v>
      </c>
      <c r="C249" s="51" t="s">
        <v>63</v>
      </c>
      <c r="D249" s="51" t="s">
        <v>1293</v>
      </c>
      <c r="E249" s="51">
        <v>133</v>
      </c>
      <c r="F249" s="51">
        <v>2418</v>
      </c>
    </row>
    <row r="250" spans="1:6">
      <c r="A250" s="51">
        <v>41</v>
      </c>
      <c r="B250" s="51" t="s">
        <v>184</v>
      </c>
      <c r="C250" s="51" t="s">
        <v>63</v>
      </c>
      <c r="D250" s="51" t="s">
        <v>1294</v>
      </c>
      <c r="E250" s="51">
        <v>39</v>
      </c>
      <c r="F250" s="51">
        <v>2418</v>
      </c>
    </row>
    <row r="251" spans="1:6">
      <c r="A251" s="51">
        <v>41</v>
      </c>
      <c r="B251" s="51" t="s">
        <v>184</v>
      </c>
      <c r="C251" s="51" t="s">
        <v>63</v>
      </c>
      <c r="D251" s="51" t="s">
        <v>1295</v>
      </c>
      <c r="E251" s="51">
        <v>298</v>
      </c>
      <c r="F251" s="51">
        <v>2418</v>
      </c>
    </row>
    <row r="252" spans="1:6">
      <c r="A252" s="51">
        <v>41</v>
      </c>
      <c r="B252" s="51" t="s">
        <v>184</v>
      </c>
      <c r="C252" s="51" t="s">
        <v>46</v>
      </c>
      <c r="D252" s="51" t="s">
        <v>45</v>
      </c>
      <c r="E252" s="51">
        <v>347</v>
      </c>
      <c r="F252" s="51"/>
    </row>
    <row r="253" spans="1:6">
      <c r="A253" s="51">
        <v>41</v>
      </c>
      <c r="B253" s="51" t="s">
        <v>184</v>
      </c>
      <c r="C253" s="51" t="s">
        <v>46</v>
      </c>
      <c r="D253" s="51" t="s">
        <v>1287</v>
      </c>
      <c r="E253" s="51">
        <v>599</v>
      </c>
      <c r="F253" s="51">
        <v>1915</v>
      </c>
    </row>
    <row r="254" spans="1:6">
      <c r="A254" s="51">
        <v>41</v>
      </c>
      <c r="B254" s="51" t="s">
        <v>184</v>
      </c>
      <c r="C254" s="51" t="s">
        <v>46</v>
      </c>
      <c r="D254" s="51" t="s">
        <v>1288</v>
      </c>
      <c r="E254" s="51">
        <v>14</v>
      </c>
      <c r="F254" s="51">
        <v>1915</v>
      </c>
    </row>
    <row r="255" spans="1:6">
      <c r="A255" s="51">
        <v>41</v>
      </c>
      <c r="B255" s="51" t="s">
        <v>184</v>
      </c>
      <c r="C255" s="51" t="s">
        <v>46</v>
      </c>
      <c r="D255" s="51" t="s">
        <v>1289</v>
      </c>
      <c r="E255" s="51">
        <v>62</v>
      </c>
      <c r="F255" s="51">
        <v>1915</v>
      </c>
    </row>
    <row r="256" spans="1:6">
      <c r="A256" s="51">
        <v>41</v>
      </c>
      <c r="B256" s="51" t="s">
        <v>184</v>
      </c>
      <c r="C256" s="51" t="s">
        <v>46</v>
      </c>
      <c r="D256" s="51" t="s">
        <v>1290</v>
      </c>
      <c r="E256" s="51">
        <v>108</v>
      </c>
      <c r="F256" s="51">
        <v>1915</v>
      </c>
    </row>
    <row r="257" spans="1:6">
      <c r="A257" s="51">
        <v>41</v>
      </c>
      <c r="B257" s="51" t="s">
        <v>184</v>
      </c>
      <c r="C257" s="51" t="s">
        <v>46</v>
      </c>
      <c r="D257" s="51" t="s">
        <v>1291</v>
      </c>
      <c r="E257" s="51">
        <v>26</v>
      </c>
      <c r="F257" s="51">
        <v>1915</v>
      </c>
    </row>
    <row r="258" spans="1:6">
      <c r="A258" s="51">
        <v>41</v>
      </c>
      <c r="B258" s="51" t="s">
        <v>184</v>
      </c>
      <c r="C258" s="51" t="s">
        <v>46</v>
      </c>
      <c r="D258" s="51" t="s">
        <v>1292</v>
      </c>
      <c r="E258" s="51">
        <v>333</v>
      </c>
      <c r="F258" s="51">
        <v>1915</v>
      </c>
    </row>
    <row r="259" spans="1:6">
      <c r="A259" s="51">
        <v>41</v>
      </c>
      <c r="B259" s="51" t="s">
        <v>184</v>
      </c>
      <c r="C259" s="51" t="s">
        <v>46</v>
      </c>
      <c r="D259" s="51" t="s">
        <v>1293</v>
      </c>
      <c r="E259" s="51">
        <v>628</v>
      </c>
      <c r="F259" s="51">
        <v>1915</v>
      </c>
    </row>
    <row r="260" spans="1:6">
      <c r="A260" s="51">
        <v>41</v>
      </c>
      <c r="B260" s="51" t="s">
        <v>184</v>
      </c>
      <c r="C260" s="51" t="s">
        <v>46</v>
      </c>
      <c r="D260" s="51" t="s">
        <v>1294</v>
      </c>
      <c r="E260" s="51">
        <v>29</v>
      </c>
      <c r="F260" s="51">
        <v>1915</v>
      </c>
    </row>
    <row r="261" spans="1:6">
      <c r="A261" s="51">
        <v>41</v>
      </c>
      <c r="B261" s="51" t="s">
        <v>184</v>
      </c>
      <c r="C261" s="51" t="s">
        <v>46</v>
      </c>
      <c r="D261" s="51" t="s">
        <v>1295</v>
      </c>
      <c r="E261" s="51">
        <v>116</v>
      </c>
      <c r="F261" s="51">
        <v>1915</v>
      </c>
    </row>
    <row r="262" spans="1:6">
      <c r="A262" s="51">
        <v>44</v>
      </c>
      <c r="B262" s="51" t="s">
        <v>185</v>
      </c>
      <c r="C262" s="51" t="s">
        <v>63</v>
      </c>
      <c r="D262" s="51" t="s">
        <v>45</v>
      </c>
      <c r="E262" s="51">
        <v>5601</v>
      </c>
      <c r="F262" s="51"/>
    </row>
    <row r="263" spans="1:6">
      <c r="A263" s="51">
        <v>44</v>
      </c>
      <c r="B263" s="51" t="s">
        <v>185</v>
      </c>
      <c r="C263" s="51" t="s">
        <v>63</v>
      </c>
      <c r="D263" s="51" t="s">
        <v>1287</v>
      </c>
      <c r="E263" s="51">
        <v>11892</v>
      </c>
      <c r="F263" s="51">
        <v>24741</v>
      </c>
    </row>
    <row r="264" spans="1:6">
      <c r="A264" s="51">
        <v>44</v>
      </c>
      <c r="B264" s="51" t="s">
        <v>185</v>
      </c>
      <c r="C264" s="51" t="s">
        <v>63</v>
      </c>
      <c r="D264" s="51" t="s">
        <v>1288</v>
      </c>
      <c r="E264" s="51">
        <v>313</v>
      </c>
      <c r="F264" s="51">
        <v>24741</v>
      </c>
    </row>
    <row r="265" spans="1:6">
      <c r="A265" s="51">
        <v>44</v>
      </c>
      <c r="B265" s="51" t="s">
        <v>185</v>
      </c>
      <c r="C265" s="51" t="s">
        <v>63</v>
      </c>
      <c r="D265" s="51" t="s">
        <v>1289</v>
      </c>
      <c r="E265" s="51">
        <v>1017</v>
      </c>
      <c r="F265" s="51">
        <v>24741</v>
      </c>
    </row>
    <row r="266" spans="1:6">
      <c r="A266" s="51">
        <v>44</v>
      </c>
      <c r="B266" s="51" t="s">
        <v>185</v>
      </c>
      <c r="C266" s="51" t="s">
        <v>63</v>
      </c>
      <c r="D266" s="51" t="s">
        <v>1290</v>
      </c>
      <c r="E266" s="51">
        <v>2417</v>
      </c>
      <c r="F266" s="51">
        <v>24741</v>
      </c>
    </row>
    <row r="267" spans="1:6">
      <c r="A267" s="51">
        <v>44</v>
      </c>
      <c r="B267" s="51" t="s">
        <v>185</v>
      </c>
      <c r="C267" s="51" t="s">
        <v>63</v>
      </c>
      <c r="D267" s="51" t="s">
        <v>1291</v>
      </c>
      <c r="E267" s="51">
        <v>180</v>
      </c>
      <c r="F267" s="51">
        <v>24741</v>
      </c>
    </row>
    <row r="268" spans="1:6">
      <c r="A268" s="51">
        <v>44</v>
      </c>
      <c r="B268" s="51" t="s">
        <v>185</v>
      </c>
      <c r="C268" s="51" t="s">
        <v>63</v>
      </c>
      <c r="D268" s="51" t="s">
        <v>1292</v>
      </c>
      <c r="E268" s="51">
        <v>6013</v>
      </c>
      <c r="F268" s="51">
        <v>24741</v>
      </c>
    </row>
    <row r="269" spans="1:6">
      <c r="A269" s="51">
        <v>44</v>
      </c>
      <c r="B269" s="51" t="s">
        <v>185</v>
      </c>
      <c r="C269" s="51" t="s">
        <v>63</v>
      </c>
      <c r="D269" s="51" t="s">
        <v>1293</v>
      </c>
      <c r="E269" s="51">
        <v>665</v>
      </c>
      <c r="F269" s="51">
        <v>24741</v>
      </c>
    </row>
    <row r="270" spans="1:6">
      <c r="A270" s="51">
        <v>44</v>
      </c>
      <c r="B270" s="51" t="s">
        <v>185</v>
      </c>
      <c r="C270" s="51" t="s">
        <v>63</v>
      </c>
      <c r="D270" s="51" t="s">
        <v>1294</v>
      </c>
      <c r="E270" s="51">
        <v>392</v>
      </c>
      <c r="F270" s="51">
        <v>24741</v>
      </c>
    </row>
    <row r="271" spans="1:6">
      <c r="A271" s="51">
        <v>44</v>
      </c>
      <c r="B271" s="51" t="s">
        <v>185</v>
      </c>
      <c r="C271" s="51" t="s">
        <v>63</v>
      </c>
      <c r="D271" s="51" t="s">
        <v>1295</v>
      </c>
      <c r="E271" s="51">
        <v>1852</v>
      </c>
      <c r="F271" s="51">
        <v>24741</v>
      </c>
    </row>
    <row r="272" spans="1:6">
      <c r="A272" s="51">
        <v>44</v>
      </c>
      <c r="B272" s="51" t="s">
        <v>185</v>
      </c>
      <c r="C272" s="51" t="s">
        <v>46</v>
      </c>
      <c r="D272" s="51" t="s">
        <v>45</v>
      </c>
      <c r="E272" s="51">
        <v>5210</v>
      </c>
      <c r="F272" s="51"/>
    </row>
    <row r="273" spans="1:6">
      <c r="A273" s="51">
        <v>44</v>
      </c>
      <c r="B273" s="51" t="s">
        <v>185</v>
      </c>
      <c r="C273" s="51" t="s">
        <v>46</v>
      </c>
      <c r="D273" s="51" t="s">
        <v>1287</v>
      </c>
      <c r="E273" s="51">
        <v>5792</v>
      </c>
      <c r="F273" s="51">
        <v>24923</v>
      </c>
    </row>
    <row r="274" spans="1:6">
      <c r="A274" s="51">
        <v>44</v>
      </c>
      <c r="B274" s="51" t="s">
        <v>185</v>
      </c>
      <c r="C274" s="51" t="s">
        <v>46</v>
      </c>
      <c r="D274" s="51" t="s">
        <v>1288</v>
      </c>
      <c r="E274" s="51">
        <v>185</v>
      </c>
      <c r="F274" s="51">
        <v>24923</v>
      </c>
    </row>
    <row r="275" spans="1:6">
      <c r="A275" s="51">
        <v>44</v>
      </c>
      <c r="B275" s="51" t="s">
        <v>185</v>
      </c>
      <c r="C275" s="51" t="s">
        <v>46</v>
      </c>
      <c r="D275" s="51" t="s">
        <v>1289</v>
      </c>
      <c r="E275" s="51">
        <v>566</v>
      </c>
      <c r="F275" s="51">
        <v>24923</v>
      </c>
    </row>
    <row r="276" spans="1:6">
      <c r="A276" s="51">
        <v>44</v>
      </c>
      <c r="B276" s="51" t="s">
        <v>185</v>
      </c>
      <c r="C276" s="51" t="s">
        <v>46</v>
      </c>
      <c r="D276" s="51" t="s">
        <v>1290</v>
      </c>
      <c r="E276" s="51">
        <v>1587</v>
      </c>
      <c r="F276" s="51">
        <v>24923</v>
      </c>
    </row>
    <row r="277" spans="1:6">
      <c r="A277" s="51">
        <v>44</v>
      </c>
      <c r="B277" s="51" t="s">
        <v>185</v>
      </c>
      <c r="C277" s="51" t="s">
        <v>46</v>
      </c>
      <c r="D277" s="51" t="s">
        <v>1291</v>
      </c>
      <c r="E277" s="51">
        <v>142</v>
      </c>
      <c r="F277" s="51">
        <v>24923</v>
      </c>
    </row>
    <row r="278" spans="1:6">
      <c r="A278" s="51">
        <v>44</v>
      </c>
      <c r="B278" s="51" t="s">
        <v>185</v>
      </c>
      <c r="C278" s="51" t="s">
        <v>46</v>
      </c>
      <c r="D278" s="51" t="s">
        <v>1292</v>
      </c>
      <c r="E278" s="51">
        <v>5958</v>
      </c>
      <c r="F278" s="51">
        <v>24923</v>
      </c>
    </row>
    <row r="279" spans="1:6">
      <c r="A279" s="51">
        <v>44</v>
      </c>
      <c r="B279" s="51" t="s">
        <v>185</v>
      </c>
      <c r="C279" s="51" t="s">
        <v>46</v>
      </c>
      <c r="D279" s="51" t="s">
        <v>1293</v>
      </c>
      <c r="E279" s="51">
        <v>9229</v>
      </c>
      <c r="F279" s="51">
        <v>24923</v>
      </c>
    </row>
    <row r="280" spans="1:6">
      <c r="A280" s="51">
        <v>44</v>
      </c>
      <c r="B280" s="51" t="s">
        <v>185</v>
      </c>
      <c r="C280" s="51" t="s">
        <v>46</v>
      </c>
      <c r="D280" s="51" t="s">
        <v>1294</v>
      </c>
      <c r="E280" s="51">
        <v>324</v>
      </c>
      <c r="F280" s="51">
        <v>24923</v>
      </c>
    </row>
    <row r="281" spans="1:6">
      <c r="A281" s="51">
        <v>44</v>
      </c>
      <c r="B281" s="51" t="s">
        <v>185</v>
      </c>
      <c r="C281" s="51" t="s">
        <v>46</v>
      </c>
      <c r="D281" s="51" t="s">
        <v>1295</v>
      </c>
      <c r="E281" s="51">
        <v>1140</v>
      </c>
      <c r="F281" s="51">
        <v>24923</v>
      </c>
    </row>
    <row r="282" spans="1:6">
      <c r="A282" s="51">
        <v>47</v>
      </c>
      <c r="B282" s="51" t="s">
        <v>186</v>
      </c>
      <c r="C282" s="51" t="s">
        <v>63</v>
      </c>
      <c r="D282" s="51" t="s">
        <v>45</v>
      </c>
      <c r="E282" s="51">
        <v>10801</v>
      </c>
      <c r="F282" s="51"/>
    </row>
    <row r="283" spans="1:6">
      <c r="A283" s="51">
        <v>47</v>
      </c>
      <c r="B283" s="51" t="s">
        <v>186</v>
      </c>
      <c r="C283" s="51" t="s">
        <v>63</v>
      </c>
      <c r="D283" s="51" t="s">
        <v>1287</v>
      </c>
      <c r="E283" s="51">
        <v>22458</v>
      </c>
      <c r="F283" s="51">
        <v>42999</v>
      </c>
    </row>
    <row r="284" spans="1:6">
      <c r="A284" s="51">
        <v>47</v>
      </c>
      <c r="B284" s="51" t="s">
        <v>186</v>
      </c>
      <c r="C284" s="51" t="s">
        <v>63</v>
      </c>
      <c r="D284" s="51" t="s">
        <v>1288</v>
      </c>
      <c r="E284" s="51">
        <v>268</v>
      </c>
      <c r="F284" s="51">
        <v>42999</v>
      </c>
    </row>
    <row r="285" spans="1:6">
      <c r="A285" s="51">
        <v>47</v>
      </c>
      <c r="B285" s="51" t="s">
        <v>186</v>
      </c>
      <c r="C285" s="51" t="s">
        <v>63</v>
      </c>
      <c r="D285" s="51" t="s">
        <v>1289</v>
      </c>
      <c r="E285" s="51">
        <v>2317</v>
      </c>
      <c r="F285" s="51">
        <v>42999</v>
      </c>
    </row>
    <row r="286" spans="1:6">
      <c r="A286" s="51">
        <v>47</v>
      </c>
      <c r="B286" s="51" t="s">
        <v>186</v>
      </c>
      <c r="C286" s="51" t="s">
        <v>63</v>
      </c>
      <c r="D286" s="51" t="s">
        <v>1290</v>
      </c>
      <c r="E286" s="51">
        <v>3052</v>
      </c>
      <c r="F286" s="51">
        <v>42999</v>
      </c>
    </row>
    <row r="287" spans="1:6">
      <c r="A287" s="51">
        <v>47</v>
      </c>
      <c r="B287" s="51" t="s">
        <v>186</v>
      </c>
      <c r="C287" s="51" t="s">
        <v>63</v>
      </c>
      <c r="D287" s="51" t="s">
        <v>1291</v>
      </c>
      <c r="E287" s="51">
        <v>605</v>
      </c>
      <c r="F287" s="51">
        <v>42999</v>
      </c>
    </row>
    <row r="288" spans="1:6">
      <c r="A288" s="51">
        <v>47</v>
      </c>
      <c r="B288" s="51" t="s">
        <v>186</v>
      </c>
      <c r="C288" s="51" t="s">
        <v>63</v>
      </c>
      <c r="D288" s="51" t="s">
        <v>1292</v>
      </c>
      <c r="E288" s="51">
        <v>9917</v>
      </c>
      <c r="F288" s="51">
        <v>42999</v>
      </c>
    </row>
    <row r="289" spans="1:6">
      <c r="A289" s="51">
        <v>47</v>
      </c>
      <c r="B289" s="51" t="s">
        <v>186</v>
      </c>
      <c r="C289" s="51" t="s">
        <v>63</v>
      </c>
      <c r="D289" s="51" t="s">
        <v>1293</v>
      </c>
      <c r="E289" s="51">
        <v>1193</v>
      </c>
      <c r="F289" s="51">
        <v>42999</v>
      </c>
    </row>
    <row r="290" spans="1:6">
      <c r="A290" s="51">
        <v>47</v>
      </c>
      <c r="B290" s="51" t="s">
        <v>186</v>
      </c>
      <c r="C290" s="51" t="s">
        <v>63</v>
      </c>
      <c r="D290" s="51" t="s">
        <v>1294</v>
      </c>
      <c r="E290" s="51">
        <v>682</v>
      </c>
      <c r="F290" s="51">
        <v>42999</v>
      </c>
    </row>
    <row r="291" spans="1:6">
      <c r="A291" s="51">
        <v>47</v>
      </c>
      <c r="B291" s="51" t="s">
        <v>186</v>
      </c>
      <c r="C291" s="51" t="s">
        <v>63</v>
      </c>
      <c r="D291" s="51" t="s">
        <v>1295</v>
      </c>
      <c r="E291" s="51">
        <v>2507</v>
      </c>
      <c r="F291" s="51">
        <v>42999</v>
      </c>
    </row>
    <row r="292" spans="1:6">
      <c r="A292" s="51">
        <v>47</v>
      </c>
      <c r="B292" s="51" t="s">
        <v>186</v>
      </c>
      <c r="C292" s="51" t="s">
        <v>46</v>
      </c>
      <c r="D292" s="51" t="s">
        <v>45</v>
      </c>
      <c r="E292" s="51">
        <v>10012</v>
      </c>
      <c r="F292" s="51"/>
    </row>
    <row r="293" spans="1:6">
      <c r="A293" s="51">
        <v>47</v>
      </c>
      <c r="B293" s="51" t="s">
        <v>186</v>
      </c>
      <c r="C293" s="51" t="s">
        <v>46</v>
      </c>
      <c r="D293" s="51" t="s">
        <v>1287</v>
      </c>
      <c r="E293" s="51">
        <v>8323</v>
      </c>
      <c r="F293" s="51">
        <v>42506</v>
      </c>
    </row>
    <row r="294" spans="1:6">
      <c r="A294" s="51">
        <v>47</v>
      </c>
      <c r="B294" s="51" t="s">
        <v>186</v>
      </c>
      <c r="C294" s="51" t="s">
        <v>46</v>
      </c>
      <c r="D294" s="51" t="s">
        <v>1288</v>
      </c>
      <c r="E294" s="51">
        <v>113</v>
      </c>
      <c r="F294" s="51">
        <v>42506</v>
      </c>
    </row>
    <row r="295" spans="1:6">
      <c r="A295" s="51">
        <v>47</v>
      </c>
      <c r="B295" s="51" t="s">
        <v>186</v>
      </c>
      <c r="C295" s="51" t="s">
        <v>46</v>
      </c>
      <c r="D295" s="51" t="s">
        <v>1289</v>
      </c>
      <c r="E295" s="51">
        <v>884</v>
      </c>
      <c r="F295" s="51">
        <v>42506</v>
      </c>
    </row>
    <row r="296" spans="1:6">
      <c r="A296" s="51">
        <v>47</v>
      </c>
      <c r="B296" s="51" t="s">
        <v>186</v>
      </c>
      <c r="C296" s="51" t="s">
        <v>46</v>
      </c>
      <c r="D296" s="51" t="s">
        <v>1290</v>
      </c>
      <c r="E296" s="51">
        <v>1753</v>
      </c>
      <c r="F296" s="51">
        <v>42506</v>
      </c>
    </row>
    <row r="297" spans="1:6">
      <c r="A297" s="51">
        <v>47</v>
      </c>
      <c r="B297" s="51" t="s">
        <v>186</v>
      </c>
      <c r="C297" s="51" t="s">
        <v>46</v>
      </c>
      <c r="D297" s="51" t="s">
        <v>1291</v>
      </c>
      <c r="E297" s="51">
        <v>325</v>
      </c>
      <c r="F297" s="51">
        <v>42506</v>
      </c>
    </row>
    <row r="298" spans="1:6">
      <c r="A298" s="51">
        <v>47</v>
      </c>
      <c r="B298" s="51" t="s">
        <v>186</v>
      </c>
      <c r="C298" s="51" t="s">
        <v>46</v>
      </c>
      <c r="D298" s="51" t="s">
        <v>1292</v>
      </c>
      <c r="E298" s="51">
        <v>9657</v>
      </c>
      <c r="F298" s="51">
        <v>42506</v>
      </c>
    </row>
    <row r="299" spans="1:6">
      <c r="A299" s="51">
        <v>47</v>
      </c>
      <c r="B299" s="51" t="s">
        <v>186</v>
      </c>
      <c r="C299" s="51" t="s">
        <v>46</v>
      </c>
      <c r="D299" s="51" t="s">
        <v>1293</v>
      </c>
      <c r="E299" s="51">
        <v>19546</v>
      </c>
      <c r="F299" s="51">
        <v>42506</v>
      </c>
    </row>
    <row r="300" spans="1:6">
      <c r="A300" s="51">
        <v>47</v>
      </c>
      <c r="B300" s="51" t="s">
        <v>186</v>
      </c>
      <c r="C300" s="51" t="s">
        <v>46</v>
      </c>
      <c r="D300" s="51" t="s">
        <v>1294</v>
      </c>
      <c r="E300" s="51">
        <v>496</v>
      </c>
      <c r="F300" s="51">
        <v>42506</v>
      </c>
    </row>
    <row r="301" spans="1:6">
      <c r="A301" s="51">
        <v>47</v>
      </c>
      <c r="B301" s="51" t="s">
        <v>186</v>
      </c>
      <c r="C301" s="51" t="s">
        <v>46</v>
      </c>
      <c r="D301" s="51" t="s">
        <v>1295</v>
      </c>
      <c r="E301" s="51">
        <v>1409</v>
      </c>
      <c r="F301" s="51">
        <v>42506</v>
      </c>
    </row>
    <row r="302" spans="1:6">
      <c r="A302" s="51">
        <v>50</v>
      </c>
      <c r="B302" s="51" t="s">
        <v>187</v>
      </c>
      <c r="C302" s="51" t="s">
        <v>63</v>
      </c>
      <c r="D302" s="51" t="s">
        <v>45</v>
      </c>
      <c r="E302" s="51">
        <v>841</v>
      </c>
      <c r="F302" s="51"/>
    </row>
    <row r="303" spans="1:6">
      <c r="A303" s="51">
        <v>50</v>
      </c>
      <c r="B303" s="51" t="s">
        <v>187</v>
      </c>
      <c r="C303" s="51" t="s">
        <v>63</v>
      </c>
      <c r="D303" s="51" t="s">
        <v>1287</v>
      </c>
      <c r="E303" s="51">
        <v>2137</v>
      </c>
      <c r="F303" s="51">
        <v>3871</v>
      </c>
    </row>
    <row r="304" spans="1:6">
      <c r="A304" s="51">
        <v>50</v>
      </c>
      <c r="B304" s="51" t="s">
        <v>187</v>
      </c>
      <c r="C304" s="51" t="s">
        <v>63</v>
      </c>
      <c r="D304" s="51" t="s">
        <v>1288</v>
      </c>
      <c r="E304" s="51">
        <v>60</v>
      </c>
      <c r="F304" s="51">
        <v>3871</v>
      </c>
    </row>
    <row r="305" spans="1:6">
      <c r="A305" s="51">
        <v>50</v>
      </c>
      <c r="B305" s="51" t="s">
        <v>187</v>
      </c>
      <c r="C305" s="51" t="s">
        <v>63</v>
      </c>
      <c r="D305" s="51" t="s">
        <v>1289</v>
      </c>
      <c r="E305" s="51">
        <v>184</v>
      </c>
      <c r="F305" s="51">
        <v>3871</v>
      </c>
    </row>
    <row r="306" spans="1:6">
      <c r="A306" s="51">
        <v>50</v>
      </c>
      <c r="B306" s="51" t="s">
        <v>187</v>
      </c>
      <c r="C306" s="51" t="s">
        <v>63</v>
      </c>
      <c r="D306" s="51" t="s">
        <v>1290</v>
      </c>
      <c r="E306" s="51">
        <v>296</v>
      </c>
      <c r="F306" s="51">
        <v>3871</v>
      </c>
    </row>
    <row r="307" spans="1:6">
      <c r="A307" s="51">
        <v>50</v>
      </c>
      <c r="B307" s="51" t="s">
        <v>187</v>
      </c>
      <c r="C307" s="51" t="s">
        <v>63</v>
      </c>
      <c r="D307" s="51" t="s">
        <v>1291</v>
      </c>
      <c r="E307" s="51">
        <v>73</v>
      </c>
      <c r="F307" s="51">
        <v>3871</v>
      </c>
    </row>
    <row r="308" spans="1:6">
      <c r="A308" s="51">
        <v>50</v>
      </c>
      <c r="B308" s="51" t="s">
        <v>187</v>
      </c>
      <c r="C308" s="51" t="s">
        <v>63</v>
      </c>
      <c r="D308" s="51" t="s">
        <v>1292</v>
      </c>
      <c r="E308" s="51">
        <v>654</v>
      </c>
      <c r="F308" s="51">
        <v>3871</v>
      </c>
    </row>
    <row r="309" spans="1:6">
      <c r="A309" s="51">
        <v>50</v>
      </c>
      <c r="B309" s="51" t="s">
        <v>187</v>
      </c>
      <c r="C309" s="51" t="s">
        <v>63</v>
      </c>
      <c r="D309" s="51" t="s">
        <v>1293</v>
      </c>
      <c r="E309" s="51">
        <v>109</v>
      </c>
      <c r="F309" s="51">
        <v>3871</v>
      </c>
    </row>
    <row r="310" spans="1:6">
      <c r="A310" s="51">
        <v>50</v>
      </c>
      <c r="B310" s="51" t="s">
        <v>187</v>
      </c>
      <c r="C310" s="51" t="s">
        <v>63</v>
      </c>
      <c r="D310" s="51" t="s">
        <v>1294</v>
      </c>
      <c r="E310" s="51">
        <v>40</v>
      </c>
      <c r="F310" s="51">
        <v>3871</v>
      </c>
    </row>
    <row r="311" spans="1:6">
      <c r="A311" s="51">
        <v>50</v>
      </c>
      <c r="B311" s="51" t="s">
        <v>187</v>
      </c>
      <c r="C311" s="51" t="s">
        <v>63</v>
      </c>
      <c r="D311" s="51" t="s">
        <v>1295</v>
      </c>
      <c r="E311" s="51">
        <v>318</v>
      </c>
      <c r="F311" s="51">
        <v>3871</v>
      </c>
    </row>
    <row r="312" spans="1:6">
      <c r="A312" s="51">
        <v>50</v>
      </c>
      <c r="B312" s="51" t="s">
        <v>187</v>
      </c>
      <c r="C312" s="51" t="s">
        <v>46</v>
      </c>
      <c r="D312" s="51" t="s">
        <v>45</v>
      </c>
      <c r="E312" s="51">
        <v>664</v>
      </c>
      <c r="F312" s="51"/>
    </row>
    <row r="313" spans="1:6">
      <c r="A313" s="51">
        <v>50</v>
      </c>
      <c r="B313" s="51" t="s">
        <v>187</v>
      </c>
      <c r="C313" s="51" t="s">
        <v>46</v>
      </c>
      <c r="D313" s="51" t="s">
        <v>1287</v>
      </c>
      <c r="E313" s="51">
        <v>1208</v>
      </c>
      <c r="F313" s="51">
        <v>3460</v>
      </c>
    </row>
    <row r="314" spans="1:6">
      <c r="A314" s="51">
        <v>50</v>
      </c>
      <c r="B314" s="51" t="s">
        <v>187</v>
      </c>
      <c r="C314" s="51" t="s">
        <v>46</v>
      </c>
      <c r="D314" s="51" t="s">
        <v>1288</v>
      </c>
      <c r="E314" s="51">
        <v>23</v>
      </c>
      <c r="F314" s="51">
        <v>3460</v>
      </c>
    </row>
    <row r="315" spans="1:6">
      <c r="A315" s="51">
        <v>50</v>
      </c>
      <c r="B315" s="51" t="s">
        <v>187</v>
      </c>
      <c r="C315" s="51" t="s">
        <v>46</v>
      </c>
      <c r="D315" s="51" t="s">
        <v>1289</v>
      </c>
      <c r="E315" s="51">
        <v>145</v>
      </c>
      <c r="F315" s="51">
        <v>3460</v>
      </c>
    </row>
    <row r="316" spans="1:6">
      <c r="A316" s="51">
        <v>50</v>
      </c>
      <c r="B316" s="51" t="s">
        <v>187</v>
      </c>
      <c r="C316" s="51" t="s">
        <v>46</v>
      </c>
      <c r="D316" s="51" t="s">
        <v>1290</v>
      </c>
      <c r="E316" s="51">
        <v>252</v>
      </c>
      <c r="F316" s="51">
        <v>3460</v>
      </c>
    </row>
    <row r="317" spans="1:6">
      <c r="A317" s="51">
        <v>50</v>
      </c>
      <c r="B317" s="51" t="s">
        <v>187</v>
      </c>
      <c r="C317" s="51" t="s">
        <v>46</v>
      </c>
      <c r="D317" s="51" t="s">
        <v>1291</v>
      </c>
      <c r="E317" s="51">
        <v>66</v>
      </c>
      <c r="F317" s="51">
        <v>3460</v>
      </c>
    </row>
    <row r="318" spans="1:6">
      <c r="A318" s="51">
        <v>50</v>
      </c>
      <c r="B318" s="51" t="s">
        <v>187</v>
      </c>
      <c r="C318" s="51" t="s">
        <v>46</v>
      </c>
      <c r="D318" s="51" t="s">
        <v>1292</v>
      </c>
      <c r="E318" s="51">
        <v>655</v>
      </c>
      <c r="F318" s="51">
        <v>3460</v>
      </c>
    </row>
    <row r="319" spans="1:6">
      <c r="A319" s="51">
        <v>50</v>
      </c>
      <c r="B319" s="51" t="s">
        <v>187</v>
      </c>
      <c r="C319" s="51" t="s">
        <v>46</v>
      </c>
      <c r="D319" s="51" t="s">
        <v>1293</v>
      </c>
      <c r="E319" s="51">
        <v>945</v>
      </c>
      <c r="F319" s="51">
        <v>3460</v>
      </c>
    </row>
    <row r="320" spans="1:6">
      <c r="A320" s="51">
        <v>50</v>
      </c>
      <c r="B320" s="51" t="s">
        <v>187</v>
      </c>
      <c r="C320" s="51" t="s">
        <v>46</v>
      </c>
      <c r="D320" s="51" t="s">
        <v>1294</v>
      </c>
      <c r="E320" s="51">
        <v>24</v>
      </c>
      <c r="F320" s="51">
        <v>3460</v>
      </c>
    </row>
    <row r="321" spans="1:6">
      <c r="A321" s="51">
        <v>50</v>
      </c>
      <c r="B321" s="51" t="s">
        <v>187</v>
      </c>
      <c r="C321" s="51" t="s">
        <v>46</v>
      </c>
      <c r="D321" s="51" t="s">
        <v>1295</v>
      </c>
      <c r="E321" s="51">
        <v>142</v>
      </c>
      <c r="F321" s="51">
        <v>3460</v>
      </c>
    </row>
    <row r="322" spans="1:6">
      <c r="A322" s="51">
        <v>52</v>
      </c>
      <c r="B322" s="51" t="s">
        <v>188</v>
      </c>
      <c r="C322" s="51" t="s">
        <v>63</v>
      </c>
      <c r="D322" s="51" t="s">
        <v>45</v>
      </c>
      <c r="E322" s="51">
        <v>26361</v>
      </c>
      <c r="F322" s="51"/>
    </row>
    <row r="323" spans="1:6">
      <c r="A323" s="51">
        <v>52</v>
      </c>
      <c r="B323" s="51" t="s">
        <v>188</v>
      </c>
      <c r="C323" s="51" t="s">
        <v>63</v>
      </c>
      <c r="D323" s="51" t="s">
        <v>1287</v>
      </c>
      <c r="E323" s="51">
        <v>43010</v>
      </c>
      <c r="F323" s="51">
        <v>86918</v>
      </c>
    </row>
    <row r="324" spans="1:6">
      <c r="A324" s="51">
        <v>52</v>
      </c>
      <c r="B324" s="51" t="s">
        <v>188</v>
      </c>
      <c r="C324" s="51" t="s">
        <v>63</v>
      </c>
      <c r="D324" s="51" t="s">
        <v>1288</v>
      </c>
      <c r="E324" s="51">
        <v>1813</v>
      </c>
      <c r="F324" s="51">
        <v>86918</v>
      </c>
    </row>
    <row r="325" spans="1:6">
      <c r="A325" s="51">
        <v>52</v>
      </c>
      <c r="B325" s="51" t="s">
        <v>188</v>
      </c>
      <c r="C325" s="51" t="s">
        <v>63</v>
      </c>
      <c r="D325" s="51" t="s">
        <v>1289</v>
      </c>
      <c r="E325" s="51">
        <v>2593</v>
      </c>
      <c r="F325" s="51">
        <v>86918</v>
      </c>
    </row>
    <row r="326" spans="1:6">
      <c r="A326" s="51">
        <v>52</v>
      </c>
      <c r="B326" s="51" t="s">
        <v>188</v>
      </c>
      <c r="C326" s="51" t="s">
        <v>63</v>
      </c>
      <c r="D326" s="51" t="s">
        <v>1290</v>
      </c>
      <c r="E326" s="51">
        <v>7563</v>
      </c>
      <c r="F326" s="51">
        <v>86918</v>
      </c>
    </row>
    <row r="327" spans="1:6">
      <c r="A327" s="51">
        <v>52</v>
      </c>
      <c r="B327" s="51" t="s">
        <v>188</v>
      </c>
      <c r="C327" s="51" t="s">
        <v>63</v>
      </c>
      <c r="D327" s="51" t="s">
        <v>1291</v>
      </c>
      <c r="E327" s="51">
        <v>453</v>
      </c>
      <c r="F327" s="51">
        <v>86918</v>
      </c>
    </row>
    <row r="328" spans="1:6">
      <c r="A328" s="51">
        <v>52</v>
      </c>
      <c r="B328" s="51" t="s">
        <v>188</v>
      </c>
      <c r="C328" s="51" t="s">
        <v>63</v>
      </c>
      <c r="D328" s="51" t="s">
        <v>1292</v>
      </c>
      <c r="E328" s="51">
        <v>21588</v>
      </c>
      <c r="F328" s="51">
        <v>86918</v>
      </c>
    </row>
    <row r="329" spans="1:6">
      <c r="A329" s="51">
        <v>52</v>
      </c>
      <c r="B329" s="51" t="s">
        <v>188</v>
      </c>
      <c r="C329" s="51" t="s">
        <v>63</v>
      </c>
      <c r="D329" s="51" t="s">
        <v>1293</v>
      </c>
      <c r="E329" s="51">
        <v>2190</v>
      </c>
      <c r="F329" s="51">
        <v>86918</v>
      </c>
    </row>
    <row r="330" spans="1:6">
      <c r="A330" s="51">
        <v>52</v>
      </c>
      <c r="B330" s="51" t="s">
        <v>188</v>
      </c>
      <c r="C330" s="51" t="s">
        <v>63</v>
      </c>
      <c r="D330" s="51" t="s">
        <v>1294</v>
      </c>
      <c r="E330" s="51">
        <v>980</v>
      </c>
      <c r="F330" s="51">
        <v>86918</v>
      </c>
    </row>
    <row r="331" spans="1:6">
      <c r="A331" s="51">
        <v>52</v>
      </c>
      <c r="B331" s="51" t="s">
        <v>188</v>
      </c>
      <c r="C331" s="51" t="s">
        <v>63</v>
      </c>
      <c r="D331" s="51" t="s">
        <v>1295</v>
      </c>
      <c r="E331" s="51">
        <v>6728</v>
      </c>
      <c r="F331" s="51">
        <v>86918</v>
      </c>
    </row>
    <row r="332" spans="1:6">
      <c r="A332" s="51">
        <v>52</v>
      </c>
      <c r="B332" s="51" t="s">
        <v>188</v>
      </c>
      <c r="C332" s="51" t="s">
        <v>46</v>
      </c>
      <c r="D332" s="51" t="s">
        <v>45</v>
      </c>
      <c r="E332" s="51">
        <v>25544</v>
      </c>
      <c r="F332" s="51"/>
    </row>
    <row r="333" spans="1:6">
      <c r="A333" s="51">
        <v>52</v>
      </c>
      <c r="B333" s="51" t="s">
        <v>188</v>
      </c>
      <c r="C333" s="51" t="s">
        <v>46</v>
      </c>
      <c r="D333" s="51" t="s">
        <v>1287</v>
      </c>
      <c r="E333" s="51">
        <v>21985</v>
      </c>
      <c r="F333" s="51">
        <v>94239</v>
      </c>
    </row>
    <row r="334" spans="1:6">
      <c r="A334" s="51">
        <v>52</v>
      </c>
      <c r="B334" s="51" t="s">
        <v>188</v>
      </c>
      <c r="C334" s="51" t="s">
        <v>46</v>
      </c>
      <c r="D334" s="51" t="s">
        <v>1288</v>
      </c>
      <c r="E334" s="51">
        <v>951</v>
      </c>
      <c r="F334" s="51">
        <v>94239</v>
      </c>
    </row>
    <row r="335" spans="1:6">
      <c r="A335" s="51">
        <v>52</v>
      </c>
      <c r="B335" s="51" t="s">
        <v>188</v>
      </c>
      <c r="C335" s="51" t="s">
        <v>46</v>
      </c>
      <c r="D335" s="51" t="s">
        <v>1289</v>
      </c>
      <c r="E335" s="51">
        <v>1933</v>
      </c>
      <c r="F335" s="51">
        <v>94239</v>
      </c>
    </row>
    <row r="336" spans="1:6">
      <c r="A336" s="51">
        <v>52</v>
      </c>
      <c r="B336" s="51" t="s">
        <v>188</v>
      </c>
      <c r="C336" s="51" t="s">
        <v>46</v>
      </c>
      <c r="D336" s="51" t="s">
        <v>1290</v>
      </c>
      <c r="E336" s="51">
        <v>5501</v>
      </c>
      <c r="F336" s="51">
        <v>94239</v>
      </c>
    </row>
    <row r="337" spans="1:6">
      <c r="A337" s="51">
        <v>52</v>
      </c>
      <c r="B337" s="51" t="s">
        <v>188</v>
      </c>
      <c r="C337" s="51" t="s">
        <v>46</v>
      </c>
      <c r="D337" s="51" t="s">
        <v>1291</v>
      </c>
      <c r="E337" s="51">
        <v>388</v>
      </c>
      <c r="F337" s="51">
        <v>94239</v>
      </c>
    </row>
    <row r="338" spans="1:6">
      <c r="A338" s="51">
        <v>52</v>
      </c>
      <c r="B338" s="51" t="s">
        <v>188</v>
      </c>
      <c r="C338" s="51" t="s">
        <v>46</v>
      </c>
      <c r="D338" s="51" t="s">
        <v>1292</v>
      </c>
      <c r="E338" s="51">
        <v>23726</v>
      </c>
      <c r="F338" s="51">
        <v>94239</v>
      </c>
    </row>
    <row r="339" spans="1:6">
      <c r="A339" s="51">
        <v>52</v>
      </c>
      <c r="B339" s="51" t="s">
        <v>188</v>
      </c>
      <c r="C339" s="51" t="s">
        <v>46</v>
      </c>
      <c r="D339" s="51" t="s">
        <v>1293</v>
      </c>
      <c r="E339" s="51">
        <v>34740</v>
      </c>
      <c r="F339" s="51">
        <v>94239</v>
      </c>
    </row>
    <row r="340" spans="1:6">
      <c r="A340" s="51">
        <v>52</v>
      </c>
      <c r="B340" s="51" t="s">
        <v>188</v>
      </c>
      <c r="C340" s="51" t="s">
        <v>46</v>
      </c>
      <c r="D340" s="51" t="s">
        <v>1294</v>
      </c>
      <c r="E340" s="51">
        <v>889</v>
      </c>
      <c r="F340" s="51">
        <v>94239</v>
      </c>
    </row>
    <row r="341" spans="1:6">
      <c r="A341" s="51">
        <v>52</v>
      </c>
      <c r="B341" s="51" t="s">
        <v>188</v>
      </c>
      <c r="C341" s="51" t="s">
        <v>46</v>
      </c>
      <c r="D341" s="51" t="s">
        <v>1295</v>
      </c>
      <c r="E341" s="51">
        <v>4126</v>
      </c>
      <c r="F341" s="51">
        <v>94239</v>
      </c>
    </row>
    <row r="342" spans="1:6">
      <c r="A342" s="51">
        <v>54</v>
      </c>
      <c r="B342" s="51" t="s">
        <v>189</v>
      </c>
      <c r="C342" s="51" t="s">
        <v>63</v>
      </c>
      <c r="D342" s="51" t="s">
        <v>45</v>
      </c>
      <c r="E342" s="51">
        <v>427</v>
      </c>
      <c r="F342" s="51"/>
    </row>
    <row r="343" spans="1:6">
      <c r="A343" s="51">
        <v>54</v>
      </c>
      <c r="B343" s="51" t="s">
        <v>189</v>
      </c>
      <c r="C343" s="51" t="s">
        <v>63</v>
      </c>
      <c r="D343" s="51" t="s">
        <v>1287</v>
      </c>
      <c r="E343" s="51">
        <v>1209</v>
      </c>
      <c r="F343" s="51">
        <v>2528</v>
      </c>
    </row>
    <row r="344" spans="1:6">
      <c r="A344" s="51">
        <v>54</v>
      </c>
      <c r="B344" s="51" t="s">
        <v>189</v>
      </c>
      <c r="C344" s="51" t="s">
        <v>63</v>
      </c>
      <c r="D344" s="51" t="s">
        <v>1288</v>
      </c>
      <c r="E344" s="51">
        <v>62</v>
      </c>
      <c r="F344" s="51">
        <v>2528</v>
      </c>
    </row>
    <row r="345" spans="1:6">
      <c r="A345" s="51">
        <v>54</v>
      </c>
      <c r="B345" s="51" t="s">
        <v>189</v>
      </c>
      <c r="C345" s="51" t="s">
        <v>63</v>
      </c>
      <c r="D345" s="51" t="s">
        <v>1289</v>
      </c>
      <c r="E345" s="51">
        <v>132</v>
      </c>
      <c r="F345" s="51">
        <v>2528</v>
      </c>
    </row>
    <row r="346" spans="1:6">
      <c r="A346" s="51">
        <v>54</v>
      </c>
      <c r="B346" s="51" t="s">
        <v>189</v>
      </c>
      <c r="C346" s="51" t="s">
        <v>63</v>
      </c>
      <c r="D346" s="51" t="s">
        <v>1290</v>
      </c>
      <c r="E346" s="51">
        <v>140</v>
      </c>
      <c r="F346" s="51">
        <v>2528</v>
      </c>
    </row>
    <row r="347" spans="1:6">
      <c r="A347" s="51">
        <v>54</v>
      </c>
      <c r="B347" s="51" t="s">
        <v>189</v>
      </c>
      <c r="C347" s="51" t="s">
        <v>63</v>
      </c>
      <c r="D347" s="51" t="s">
        <v>1291</v>
      </c>
      <c r="E347" s="51">
        <v>71</v>
      </c>
      <c r="F347" s="51">
        <v>2528</v>
      </c>
    </row>
    <row r="348" spans="1:6">
      <c r="A348" s="51">
        <v>54</v>
      </c>
      <c r="B348" s="51" t="s">
        <v>189</v>
      </c>
      <c r="C348" s="51" t="s">
        <v>63</v>
      </c>
      <c r="D348" s="51" t="s">
        <v>1292</v>
      </c>
      <c r="E348" s="51">
        <v>406</v>
      </c>
      <c r="F348" s="51">
        <v>2528</v>
      </c>
    </row>
    <row r="349" spans="1:6">
      <c r="A349" s="51">
        <v>54</v>
      </c>
      <c r="B349" s="51" t="s">
        <v>189</v>
      </c>
      <c r="C349" s="51" t="s">
        <v>63</v>
      </c>
      <c r="D349" s="51" t="s">
        <v>1293</v>
      </c>
      <c r="E349" s="51">
        <v>94</v>
      </c>
      <c r="F349" s="51">
        <v>2528</v>
      </c>
    </row>
    <row r="350" spans="1:6">
      <c r="A350" s="51">
        <v>54</v>
      </c>
      <c r="B350" s="51" t="s">
        <v>189</v>
      </c>
      <c r="C350" s="51" t="s">
        <v>63</v>
      </c>
      <c r="D350" s="51" t="s">
        <v>1294</v>
      </c>
      <c r="E350" s="51">
        <v>26</v>
      </c>
      <c r="F350" s="51">
        <v>2528</v>
      </c>
    </row>
    <row r="351" spans="1:6">
      <c r="A351" s="51">
        <v>54</v>
      </c>
      <c r="B351" s="51" t="s">
        <v>189</v>
      </c>
      <c r="C351" s="51" t="s">
        <v>63</v>
      </c>
      <c r="D351" s="51" t="s">
        <v>1295</v>
      </c>
      <c r="E351" s="51">
        <v>388</v>
      </c>
      <c r="F351" s="51">
        <v>2528</v>
      </c>
    </row>
    <row r="352" spans="1:6">
      <c r="A352" s="51">
        <v>54</v>
      </c>
      <c r="B352" s="51" t="s">
        <v>189</v>
      </c>
      <c r="C352" s="51" t="s">
        <v>46</v>
      </c>
      <c r="D352" s="51" t="s">
        <v>45</v>
      </c>
      <c r="E352" s="51">
        <v>349</v>
      </c>
      <c r="F352" s="51"/>
    </row>
    <row r="353" spans="1:6">
      <c r="A353" s="51">
        <v>54</v>
      </c>
      <c r="B353" s="51" t="s">
        <v>189</v>
      </c>
      <c r="C353" s="51" t="s">
        <v>46</v>
      </c>
      <c r="D353" s="51" t="s">
        <v>1287</v>
      </c>
      <c r="E353" s="51">
        <v>709</v>
      </c>
      <c r="F353" s="51">
        <v>2166</v>
      </c>
    </row>
    <row r="354" spans="1:6">
      <c r="A354" s="51">
        <v>54</v>
      </c>
      <c r="B354" s="51" t="s">
        <v>189</v>
      </c>
      <c r="C354" s="51" t="s">
        <v>46</v>
      </c>
      <c r="D354" s="51" t="s">
        <v>1288</v>
      </c>
      <c r="E354" s="51">
        <v>17</v>
      </c>
      <c r="F354" s="51">
        <v>2166</v>
      </c>
    </row>
    <row r="355" spans="1:6">
      <c r="A355" s="51">
        <v>54</v>
      </c>
      <c r="B355" s="51" t="s">
        <v>189</v>
      </c>
      <c r="C355" s="51" t="s">
        <v>46</v>
      </c>
      <c r="D355" s="51" t="s">
        <v>1289</v>
      </c>
      <c r="E355" s="51">
        <v>58</v>
      </c>
      <c r="F355" s="51">
        <v>2166</v>
      </c>
    </row>
    <row r="356" spans="1:6">
      <c r="A356" s="51">
        <v>54</v>
      </c>
      <c r="B356" s="51" t="s">
        <v>189</v>
      </c>
      <c r="C356" s="51" t="s">
        <v>46</v>
      </c>
      <c r="D356" s="51" t="s">
        <v>1290</v>
      </c>
      <c r="E356" s="51">
        <v>142</v>
      </c>
      <c r="F356" s="51">
        <v>2166</v>
      </c>
    </row>
    <row r="357" spans="1:6">
      <c r="A357" s="51">
        <v>54</v>
      </c>
      <c r="B357" s="51" t="s">
        <v>189</v>
      </c>
      <c r="C357" s="51" t="s">
        <v>46</v>
      </c>
      <c r="D357" s="51" t="s">
        <v>1291</v>
      </c>
      <c r="E357" s="51">
        <v>60</v>
      </c>
      <c r="F357" s="51">
        <v>2166</v>
      </c>
    </row>
    <row r="358" spans="1:6">
      <c r="A358" s="51">
        <v>54</v>
      </c>
      <c r="B358" s="51" t="s">
        <v>189</v>
      </c>
      <c r="C358" s="51" t="s">
        <v>46</v>
      </c>
      <c r="D358" s="51" t="s">
        <v>1292</v>
      </c>
      <c r="E358" s="51">
        <v>368</v>
      </c>
      <c r="F358" s="51">
        <v>2166</v>
      </c>
    </row>
    <row r="359" spans="1:6">
      <c r="A359" s="51">
        <v>54</v>
      </c>
      <c r="B359" s="51" t="s">
        <v>189</v>
      </c>
      <c r="C359" s="51" t="s">
        <v>46</v>
      </c>
      <c r="D359" s="51" t="s">
        <v>1293</v>
      </c>
      <c r="E359" s="51">
        <v>652</v>
      </c>
      <c r="F359" s="51">
        <v>2166</v>
      </c>
    </row>
    <row r="360" spans="1:6">
      <c r="A360" s="51">
        <v>54</v>
      </c>
      <c r="B360" s="51" t="s">
        <v>189</v>
      </c>
      <c r="C360" s="51" t="s">
        <v>46</v>
      </c>
      <c r="D360" s="51" t="s">
        <v>1294</v>
      </c>
      <c r="E360" s="51">
        <v>23</v>
      </c>
      <c r="F360" s="51">
        <v>2166</v>
      </c>
    </row>
    <row r="361" spans="1:6">
      <c r="A361" s="51">
        <v>54</v>
      </c>
      <c r="B361" s="51" t="s">
        <v>189</v>
      </c>
      <c r="C361" s="51" t="s">
        <v>46</v>
      </c>
      <c r="D361" s="51" t="s">
        <v>1295</v>
      </c>
      <c r="E361" s="51">
        <v>137</v>
      </c>
      <c r="F361" s="51">
        <v>2166</v>
      </c>
    </row>
    <row r="362" spans="1:6">
      <c r="A362" s="51">
        <v>63</v>
      </c>
      <c r="B362" s="51" t="s">
        <v>190</v>
      </c>
      <c r="C362" s="51" t="s">
        <v>63</v>
      </c>
      <c r="D362" s="51" t="s">
        <v>45</v>
      </c>
      <c r="E362" s="51">
        <v>446</v>
      </c>
      <c r="F362" s="51"/>
    </row>
    <row r="363" spans="1:6">
      <c r="A363" s="51">
        <v>63</v>
      </c>
      <c r="B363" s="51" t="s">
        <v>190</v>
      </c>
      <c r="C363" s="51" t="s">
        <v>63</v>
      </c>
      <c r="D363" s="51" t="s">
        <v>1287</v>
      </c>
      <c r="E363" s="51">
        <v>1341</v>
      </c>
      <c r="F363" s="51">
        <v>2577</v>
      </c>
    </row>
    <row r="364" spans="1:6">
      <c r="A364" s="51">
        <v>63</v>
      </c>
      <c r="B364" s="51" t="s">
        <v>190</v>
      </c>
      <c r="C364" s="51" t="s">
        <v>63</v>
      </c>
      <c r="D364" s="51" t="s">
        <v>1288</v>
      </c>
      <c r="E364" s="51">
        <v>21</v>
      </c>
      <c r="F364" s="51">
        <v>2577</v>
      </c>
    </row>
    <row r="365" spans="1:6">
      <c r="A365" s="51">
        <v>63</v>
      </c>
      <c r="B365" s="51" t="s">
        <v>190</v>
      </c>
      <c r="C365" s="51" t="s">
        <v>63</v>
      </c>
      <c r="D365" s="51" t="s">
        <v>1289</v>
      </c>
      <c r="E365" s="51">
        <v>124</v>
      </c>
      <c r="F365" s="51">
        <v>2577</v>
      </c>
    </row>
    <row r="366" spans="1:6">
      <c r="A366" s="51">
        <v>63</v>
      </c>
      <c r="B366" s="51" t="s">
        <v>190</v>
      </c>
      <c r="C366" s="51" t="s">
        <v>63</v>
      </c>
      <c r="D366" s="51" t="s">
        <v>1290</v>
      </c>
      <c r="E366" s="51">
        <v>200</v>
      </c>
      <c r="F366" s="51">
        <v>2577</v>
      </c>
    </row>
    <row r="367" spans="1:6">
      <c r="A367" s="51">
        <v>63</v>
      </c>
      <c r="B367" s="51" t="s">
        <v>190</v>
      </c>
      <c r="C367" s="51" t="s">
        <v>63</v>
      </c>
      <c r="D367" s="51" t="s">
        <v>1291</v>
      </c>
      <c r="E367" s="51">
        <v>133</v>
      </c>
      <c r="F367" s="51">
        <v>2577</v>
      </c>
    </row>
    <row r="368" spans="1:6">
      <c r="A368" s="51">
        <v>63</v>
      </c>
      <c r="B368" s="51" t="s">
        <v>190</v>
      </c>
      <c r="C368" s="51" t="s">
        <v>63</v>
      </c>
      <c r="D368" s="51" t="s">
        <v>1292</v>
      </c>
      <c r="E368" s="51">
        <v>473</v>
      </c>
      <c r="F368" s="51">
        <v>2577</v>
      </c>
    </row>
    <row r="369" spans="1:6">
      <c r="A369" s="51">
        <v>63</v>
      </c>
      <c r="B369" s="51" t="s">
        <v>190</v>
      </c>
      <c r="C369" s="51" t="s">
        <v>63</v>
      </c>
      <c r="D369" s="51" t="s">
        <v>1293</v>
      </c>
      <c r="E369" s="51">
        <v>63</v>
      </c>
      <c r="F369" s="51">
        <v>2577</v>
      </c>
    </row>
    <row r="370" spans="1:6">
      <c r="A370" s="51">
        <v>63</v>
      </c>
      <c r="B370" s="51" t="s">
        <v>190</v>
      </c>
      <c r="C370" s="51" t="s">
        <v>63</v>
      </c>
      <c r="D370" s="51" t="s">
        <v>1294</v>
      </c>
      <c r="E370" s="51">
        <v>35</v>
      </c>
      <c r="F370" s="51">
        <v>2577</v>
      </c>
    </row>
    <row r="371" spans="1:6">
      <c r="A371" s="51">
        <v>63</v>
      </c>
      <c r="B371" s="51" t="s">
        <v>190</v>
      </c>
      <c r="C371" s="51" t="s">
        <v>63</v>
      </c>
      <c r="D371" s="51" t="s">
        <v>1295</v>
      </c>
      <c r="E371" s="51">
        <v>187</v>
      </c>
      <c r="F371" s="51">
        <v>2577</v>
      </c>
    </row>
    <row r="372" spans="1:6">
      <c r="A372" s="51">
        <v>63</v>
      </c>
      <c r="B372" s="51" t="s">
        <v>190</v>
      </c>
      <c r="C372" s="51" t="s">
        <v>46</v>
      </c>
      <c r="D372" s="51" t="s">
        <v>45</v>
      </c>
      <c r="E372" s="51">
        <v>445</v>
      </c>
      <c r="F372" s="51"/>
    </row>
    <row r="373" spans="1:6">
      <c r="A373" s="51">
        <v>63</v>
      </c>
      <c r="B373" s="51" t="s">
        <v>190</v>
      </c>
      <c r="C373" s="51" t="s">
        <v>46</v>
      </c>
      <c r="D373" s="51" t="s">
        <v>1287</v>
      </c>
      <c r="E373" s="51">
        <v>794</v>
      </c>
      <c r="F373" s="51">
        <v>2592</v>
      </c>
    </row>
    <row r="374" spans="1:6">
      <c r="A374" s="51">
        <v>63</v>
      </c>
      <c r="B374" s="51" t="s">
        <v>190</v>
      </c>
      <c r="C374" s="51" t="s">
        <v>46</v>
      </c>
      <c r="D374" s="51" t="s">
        <v>1288</v>
      </c>
      <c r="E374" s="51">
        <v>14</v>
      </c>
      <c r="F374" s="51">
        <v>2592</v>
      </c>
    </row>
    <row r="375" spans="1:6">
      <c r="A375" s="51">
        <v>63</v>
      </c>
      <c r="B375" s="51" t="s">
        <v>190</v>
      </c>
      <c r="C375" s="51" t="s">
        <v>46</v>
      </c>
      <c r="D375" s="51" t="s">
        <v>1289</v>
      </c>
      <c r="E375" s="51">
        <v>77</v>
      </c>
      <c r="F375" s="51">
        <v>2592</v>
      </c>
    </row>
    <row r="376" spans="1:6">
      <c r="A376" s="51">
        <v>63</v>
      </c>
      <c r="B376" s="51" t="s">
        <v>190</v>
      </c>
      <c r="C376" s="51" t="s">
        <v>46</v>
      </c>
      <c r="D376" s="51" t="s">
        <v>1290</v>
      </c>
      <c r="E376" s="51">
        <v>159</v>
      </c>
      <c r="F376" s="51">
        <v>2592</v>
      </c>
    </row>
    <row r="377" spans="1:6">
      <c r="A377" s="51">
        <v>63</v>
      </c>
      <c r="B377" s="51" t="s">
        <v>190</v>
      </c>
      <c r="C377" s="51" t="s">
        <v>46</v>
      </c>
      <c r="D377" s="51" t="s">
        <v>1291</v>
      </c>
      <c r="E377" s="51">
        <v>92</v>
      </c>
      <c r="F377" s="51">
        <v>2592</v>
      </c>
    </row>
    <row r="378" spans="1:6">
      <c r="A378" s="51">
        <v>63</v>
      </c>
      <c r="B378" s="51" t="s">
        <v>190</v>
      </c>
      <c r="C378" s="51" t="s">
        <v>46</v>
      </c>
      <c r="D378" s="51" t="s">
        <v>1292</v>
      </c>
      <c r="E378" s="51">
        <v>511</v>
      </c>
      <c r="F378" s="51">
        <v>2592</v>
      </c>
    </row>
    <row r="379" spans="1:6">
      <c r="A379" s="51">
        <v>63</v>
      </c>
      <c r="B379" s="51" t="s">
        <v>190</v>
      </c>
      <c r="C379" s="51" t="s">
        <v>46</v>
      </c>
      <c r="D379" s="51" t="s">
        <v>1293</v>
      </c>
      <c r="E379" s="51">
        <v>824</v>
      </c>
      <c r="F379" s="51">
        <v>2592</v>
      </c>
    </row>
    <row r="380" spans="1:6">
      <c r="A380" s="51">
        <v>63</v>
      </c>
      <c r="B380" s="51" t="s">
        <v>190</v>
      </c>
      <c r="C380" s="51" t="s">
        <v>46</v>
      </c>
      <c r="D380" s="51" t="s">
        <v>1294</v>
      </c>
      <c r="E380" s="51">
        <v>27</v>
      </c>
      <c r="F380" s="51">
        <v>2592</v>
      </c>
    </row>
    <row r="381" spans="1:6">
      <c r="A381" s="51">
        <v>63</v>
      </c>
      <c r="B381" s="51" t="s">
        <v>190</v>
      </c>
      <c r="C381" s="51" t="s">
        <v>46</v>
      </c>
      <c r="D381" s="51" t="s">
        <v>1295</v>
      </c>
      <c r="E381" s="51">
        <v>94</v>
      </c>
      <c r="F381" s="51">
        <v>2592</v>
      </c>
    </row>
    <row r="382" spans="1:6">
      <c r="A382" s="51">
        <v>66</v>
      </c>
      <c r="B382" s="51" t="s">
        <v>191</v>
      </c>
      <c r="C382" s="51" t="s">
        <v>63</v>
      </c>
      <c r="D382" s="51" t="s">
        <v>45</v>
      </c>
      <c r="E382" s="51">
        <v>1290</v>
      </c>
      <c r="F382" s="51"/>
    </row>
    <row r="383" spans="1:6">
      <c r="A383" s="51">
        <v>66</v>
      </c>
      <c r="B383" s="51" t="s">
        <v>191</v>
      </c>
      <c r="C383" s="51" t="s">
        <v>63</v>
      </c>
      <c r="D383" s="51" t="s">
        <v>1287</v>
      </c>
      <c r="E383" s="51">
        <v>3333</v>
      </c>
      <c r="F383" s="51">
        <v>6696</v>
      </c>
    </row>
    <row r="384" spans="1:6">
      <c r="A384" s="51">
        <v>66</v>
      </c>
      <c r="B384" s="51" t="s">
        <v>191</v>
      </c>
      <c r="C384" s="51" t="s">
        <v>63</v>
      </c>
      <c r="D384" s="51" t="s">
        <v>1288</v>
      </c>
      <c r="E384" s="51">
        <v>83</v>
      </c>
      <c r="F384" s="51">
        <v>6696</v>
      </c>
    </row>
    <row r="385" spans="1:6">
      <c r="A385" s="51">
        <v>66</v>
      </c>
      <c r="B385" s="51" t="s">
        <v>191</v>
      </c>
      <c r="C385" s="51" t="s">
        <v>63</v>
      </c>
      <c r="D385" s="51" t="s">
        <v>1289</v>
      </c>
      <c r="E385" s="51">
        <v>354</v>
      </c>
      <c r="F385" s="51">
        <v>6696</v>
      </c>
    </row>
    <row r="386" spans="1:6">
      <c r="A386" s="51">
        <v>66</v>
      </c>
      <c r="B386" s="51" t="s">
        <v>191</v>
      </c>
      <c r="C386" s="51" t="s">
        <v>63</v>
      </c>
      <c r="D386" s="51" t="s">
        <v>1290</v>
      </c>
      <c r="E386" s="51">
        <v>408</v>
      </c>
      <c r="F386" s="51">
        <v>6696</v>
      </c>
    </row>
    <row r="387" spans="1:6">
      <c r="A387" s="51">
        <v>66</v>
      </c>
      <c r="B387" s="51" t="s">
        <v>191</v>
      </c>
      <c r="C387" s="51" t="s">
        <v>63</v>
      </c>
      <c r="D387" s="51" t="s">
        <v>1291</v>
      </c>
      <c r="E387" s="51">
        <v>303</v>
      </c>
      <c r="F387" s="51">
        <v>6696</v>
      </c>
    </row>
    <row r="388" spans="1:6">
      <c r="A388" s="51">
        <v>66</v>
      </c>
      <c r="B388" s="51" t="s">
        <v>191</v>
      </c>
      <c r="C388" s="51" t="s">
        <v>63</v>
      </c>
      <c r="D388" s="51" t="s">
        <v>1292</v>
      </c>
      <c r="E388" s="51">
        <v>1453</v>
      </c>
      <c r="F388" s="51">
        <v>6696</v>
      </c>
    </row>
    <row r="389" spans="1:6">
      <c r="A389" s="51">
        <v>66</v>
      </c>
      <c r="B389" s="51" t="s">
        <v>191</v>
      </c>
      <c r="C389" s="51" t="s">
        <v>63</v>
      </c>
      <c r="D389" s="51" t="s">
        <v>1293</v>
      </c>
      <c r="E389" s="51">
        <v>164</v>
      </c>
      <c r="F389" s="51">
        <v>6696</v>
      </c>
    </row>
    <row r="390" spans="1:6">
      <c r="A390" s="51">
        <v>66</v>
      </c>
      <c r="B390" s="51" t="s">
        <v>191</v>
      </c>
      <c r="C390" s="51" t="s">
        <v>63</v>
      </c>
      <c r="D390" s="51" t="s">
        <v>1294</v>
      </c>
      <c r="E390" s="51">
        <v>71</v>
      </c>
      <c r="F390" s="51">
        <v>6696</v>
      </c>
    </row>
    <row r="391" spans="1:6">
      <c r="A391" s="51">
        <v>66</v>
      </c>
      <c r="B391" s="51" t="s">
        <v>191</v>
      </c>
      <c r="C391" s="51" t="s">
        <v>63</v>
      </c>
      <c r="D391" s="51" t="s">
        <v>1295</v>
      </c>
      <c r="E391" s="51">
        <v>527</v>
      </c>
      <c r="F391" s="51">
        <v>6696</v>
      </c>
    </row>
    <row r="392" spans="1:6">
      <c r="A392" s="51">
        <v>66</v>
      </c>
      <c r="B392" s="51" t="s">
        <v>191</v>
      </c>
      <c r="C392" s="51" t="s">
        <v>46</v>
      </c>
      <c r="D392" s="51" t="s">
        <v>45</v>
      </c>
      <c r="E392" s="51">
        <v>1313</v>
      </c>
      <c r="F392" s="51"/>
    </row>
    <row r="393" spans="1:6">
      <c r="A393" s="51">
        <v>66</v>
      </c>
      <c r="B393" s="51" t="s">
        <v>191</v>
      </c>
      <c r="C393" s="51" t="s">
        <v>46</v>
      </c>
      <c r="D393" s="51" t="s">
        <v>1287</v>
      </c>
      <c r="E393" s="51">
        <v>2571</v>
      </c>
      <c r="F393" s="51">
        <v>7434</v>
      </c>
    </row>
    <row r="394" spans="1:6">
      <c r="A394" s="51">
        <v>66</v>
      </c>
      <c r="B394" s="51" t="s">
        <v>191</v>
      </c>
      <c r="C394" s="51" t="s">
        <v>46</v>
      </c>
      <c r="D394" s="51" t="s">
        <v>1288</v>
      </c>
      <c r="E394" s="51">
        <v>52</v>
      </c>
      <c r="F394" s="51">
        <v>7434</v>
      </c>
    </row>
    <row r="395" spans="1:6">
      <c r="A395" s="51">
        <v>66</v>
      </c>
      <c r="B395" s="51" t="s">
        <v>191</v>
      </c>
      <c r="C395" s="51" t="s">
        <v>46</v>
      </c>
      <c r="D395" s="51" t="s">
        <v>1289</v>
      </c>
      <c r="E395" s="51">
        <v>281</v>
      </c>
      <c r="F395" s="51">
        <v>7434</v>
      </c>
    </row>
    <row r="396" spans="1:6">
      <c r="A396" s="51">
        <v>66</v>
      </c>
      <c r="B396" s="51" t="s">
        <v>191</v>
      </c>
      <c r="C396" s="51" t="s">
        <v>46</v>
      </c>
      <c r="D396" s="51" t="s">
        <v>1290</v>
      </c>
      <c r="E396" s="51">
        <v>397</v>
      </c>
      <c r="F396" s="51">
        <v>7434</v>
      </c>
    </row>
    <row r="397" spans="1:6">
      <c r="A397" s="51">
        <v>66</v>
      </c>
      <c r="B397" s="51" t="s">
        <v>191</v>
      </c>
      <c r="C397" s="51" t="s">
        <v>46</v>
      </c>
      <c r="D397" s="51" t="s">
        <v>1291</v>
      </c>
      <c r="E397" s="51">
        <v>192</v>
      </c>
      <c r="F397" s="51">
        <v>7434</v>
      </c>
    </row>
    <row r="398" spans="1:6">
      <c r="A398" s="51">
        <v>66</v>
      </c>
      <c r="B398" s="51" t="s">
        <v>191</v>
      </c>
      <c r="C398" s="51" t="s">
        <v>46</v>
      </c>
      <c r="D398" s="51" t="s">
        <v>1292</v>
      </c>
      <c r="E398" s="51">
        <v>1562</v>
      </c>
      <c r="F398" s="51">
        <v>7434</v>
      </c>
    </row>
    <row r="399" spans="1:6">
      <c r="A399" s="51">
        <v>66</v>
      </c>
      <c r="B399" s="51" t="s">
        <v>191</v>
      </c>
      <c r="C399" s="51" t="s">
        <v>46</v>
      </c>
      <c r="D399" s="51" t="s">
        <v>1293</v>
      </c>
      <c r="E399" s="51">
        <v>2008</v>
      </c>
      <c r="F399" s="51">
        <v>7434</v>
      </c>
    </row>
    <row r="400" spans="1:6">
      <c r="A400" s="51">
        <v>66</v>
      </c>
      <c r="B400" s="51" t="s">
        <v>191</v>
      </c>
      <c r="C400" s="51" t="s">
        <v>46</v>
      </c>
      <c r="D400" s="51" t="s">
        <v>1294</v>
      </c>
      <c r="E400" s="51">
        <v>61</v>
      </c>
      <c r="F400" s="51">
        <v>7434</v>
      </c>
    </row>
    <row r="401" spans="1:6">
      <c r="A401" s="51">
        <v>66</v>
      </c>
      <c r="B401" s="51" t="s">
        <v>191</v>
      </c>
      <c r="C401" s="51" t="s">
        <v>46</v>
      </c>
      <c r="D401" s="51" t="s">
        <v>1295</v>
      </c>
      <c r="E401" s="51">
        <v>310</v>
      </c>
      <c r="F401" s="51">
        <v>7434</v>
      </c>
    </row>
    <row r="402" spans="1:6">
      <c r="A402" s="51">
        <v>68</v>
      </c>
      <c r="B402" s="51" t="s">
        <v>192</v>
      </c>
      <c r="C402" s="51" t="s">
        <v>63</v>
      </c>
      <c r="D402" s="51" t="s">
        <v>45</v>
      </c>
      <c r="E402" s="51">
        <v>1696</v>
      </c>
      <c r="F402" s="51"/>
    </row>
    <row r="403" spans="1:6">
      <c r="A403" s="51">
        <v>68</v>
      </c>
      <c r="B403" s="51" t="s">
        <v>192</v>
      </c>
      <c r="C403" s="51" t="s">
        <v>63</v>
      </c>
      <c r="D403" s="51" t="s">
        <v>1287</v>
      </c>
      <c r="E403" s="51">
        <v>5303</v>
      </c>
      <c r="F403" s="51">
        <v>9555</v>
      </c>
    </row>
    <row r="404" spans="1:6">
      <c r="A404" s="51">
        <v>68</v>
      </c>
      <c r="B404" s="51" t="s">
        <v>192</v>
      </c>
      <c r="C404" s="51" t="s">
        <v>63</v>
      </c>
      <c r="D404" s="51" t="s">
        <v>1288</v>
      </c>
      <c r="E404" s="51">
        <v>56</v>
      </c>
      <c r="F404" s="51">
        <v>9555</v>
      </c>
    </row>
    <row r="405" spans="1:6">
      <c r="A405" s="51">
        <v>68</v>
      </c>
      <c r="B405" s="51" t="s">
        <v>192</v>
      </c>
      <c r="C405" s="51" t="s">
        <v>63</v>
      </c>
      <c r="D405" s="51" t="s">
        <v>1289</v>
      </c>
      <c r="E405" s="51">
        <v>246</v>
      </c>
      <c r="F405" s="51">
        <v>9555</v>
      </c>
    </row>
    <row r="406" spans="1:6">
      <c r="A406" s="51">
        <v>68</v>
      </c>
      <c r="B406" s="51" t="s">
        <v>192</v>
      </c>
      <c r="C406" s="51" t="s">
        <v>63</v>
      </c>
      <c r="D406" s="51" t="s">
        <v>1290</v>
      </c>
      <c r="E406" s="51">
        <v>817</v>
      </c>
      <c r="F406" s="51">
        <v>9555</v>
      </c>
    </row>
    <row r="407" spans="1:6">
      <c r="A407" s="51">
        <v>68</v>
      </c>
      <c r="B407" s="51" t="s">
        <v>192</v>
      </c>
      <c r="C407" s="51" t="s">
        <v>63</v>
      </c>
      <c r="D407" s="51" t="s">
        <v>1291</v>
      </c>
      <c r="E407" s="51">
        <v>448</v>
      </c>
      <c r="F407" s="51">
        <v>9555</v>
      </c>
    </row>
    <row r="408" spans="1:6">
      <c r="A408" s="51">
        <v>68</v>
      </c>
      <c r="B408" s="51" t="s">
        <v>192</v>
      </c>
      <c r="C408" s="51" t="s">
        <v>63</v>
      </c>
      <c r="D408" s="51" t="s">
        <v>1292</v>
      </c>
      <c r="E408" s="51">
        <v>1708</v>
      </c>
      <c r="F408" s="51">
        <v>9555</v>
      </c>
    </row>
    <row r="409" spans="1:6">
      <c r="A409" s="51">
        <v>68</v>
      </c>
      <c r="B409" s="51" t="s">
        <v>192</v>
      </c>
      <c r="C409" s="51" t="s">
        <v>63</v>
      </c>
      <c r="D409" s="51" t="s">
        <v>1293</v>
      </c>
      <c r="E409" s="51">
        <v>316</v>
      </c>
      <c r="F409" s="51">
        <v>9555</v>
      </c>
    </row>
    <row r="410" spans="1:6">
      <c r="A410" s="51">
        <v>68</v>
      </c>
      <c r="B410" s="51" t="s">
        <v>192</v>
      </c>
      <c r="C410" s="51" t="s">
        <v>63</v>
      </c>
      <c r="D410" s="51" t="s">
        <v>1294</v>
      </c>
      <c r="E410" s="51">
        <v>137</v>
      </c>
      <c r="F410" s="51">
        <v>9555</v>
      </c>
    </row>
    <row r="411" spans="1:6">
      <c r="A411" s="51">
        <v>68</v>
      </c>
      <c r="B411" s="51" t="s">
        <v>192</v>
      </c>
      <c r="C411" s="51" t="s">
        <v>63</v>
      </c>
      <c r="D411" s="51" t="s">
        <v>1295</v>
      </c>
      <c r="E411" s="51">
        <v>524</v>
      </c>
      <c r="F411" s="51">
        <v>9555</v>
      </c>
    </row>
    <row r="412" spans="1:6">
      <c r="A412" s="51">
        <v>68</v>
      </c>
      <c r="B412" s="51" t="s">
        <v>192</v>
      </c>
      <c r="C412" s="51" t="s">
        <v>46</v>
      </c>
      <c r="D412" s="51" t="s">
        <v>45</v>
      </c>
      <c r="E412" s="51">
        <v>1471</v>
      </c>
      <c r="F412" s="51"/>
    </row>
    <row r="413" spans="1:6">
      <c r="A413" s="51">
        <v>68</v>
      </c>
      <c r="B413" s="51" t="s">
        <v>192</v>
      </c>
      <c r="C413" s="51" t="s">
        <v>46</v>
      </c>
      <c r="D413" s="51" t="s">
        <v>1287</v>
      </c>
      <c r="E413" s="51">
        <v>3733</v>
      </c>
      <c r="F413" s="51">
        <v>10037</v>
      </c>
    </row>
    <row r="414" spans="1:6">
      <c r="A414" s="51">
        <v>68</v>
      </c>
      <c r="B414" s="51" t="s">
        <v>192</v>
      </c>
      <c r="C414" s="51" t="s">
        <v>46</v>
      </c>
      <c r="D414" s="51" t="s">
        <v>1288</v>
      </c>
      <c r="E414" s="51">
        <v>38</v>
      </c>
      <c r="F414" s="51">
        <v>10037</v>
      </c>
    </row>
    <row r="415" spans="1:6">
      <c r="A415" s="51">
        <v>68</v>
      </c>
      <c r="B415" s="51" t="s">
        <v>192</v>
      </c>
      <c r="C415" s="51" t="s">
        <v>46</v>
      </c>
      <c r="D415" s="51" t="s">
        <v>1289</v>
      </c>
      <c r="E415" s="51">
        <v>151</v>
      </c>
      <c r="F415" s="51">
        <v>10037</v>
      </c>
    </row>
    <row r="416" spans="1:6">
      <c r="A416" s="51">
        <v>68</v>
      </c>
      <c r="B416" s="51" t="s">
        <v>192</v>
      </c>
      <c r="C416" s="51" t="s">
        <v>46</v>
      </c>
      <c r="D416" s="51" t="s">
        <v>1290</v>
      </c>
      <c r="E416" s="51">
        <v>516</v>
      </c>
      <c r="F416" s="51">
        <v>10037</v>
      </c>
    </row>
    <row r="417" spans="1:6">
      <c r="A417" s="51">
        <v>68</v>
      </c>
      <c r="B417" s="51" t="s">
        <v>192</v>
      </c>
      <c r="C417" s="51" t="s">
        <v>46</v>
      </c>
      <c r="D417" s="51" t="s">
        <v>1291</v>
      </c>
      <c r="E417" s="51">
        <v>236</v>
      </c>
      <c r="F417" s="51">
        <v>10037</v>
      </c>
    </row>
    <row r="418" spans="1:6">
      <c r="A418" s="51">
        <v>68</v>
      </c>
      <c r="B418" s="51" t="s">
        <v>192</v>
      </c>
      <c r="C418" s="51" t="s">
        <v>46</v>
      </c>
      <c r="D418" s="51" t="s">
        <v>1292</v>
      </c>
      <c r="E418" s="51">
        <v>1772</v>
      </c>
      <c r="F418" s="51">
        <v>10037</v>
      </c>
    </row>
    <row r="419" spans="1:6">
      <c r="A419" s="51">
        <v>68</v>
      </c>
      <c r="B419" s="51" t="s">
        <v>192</v>
      </c>
      <c r="C419" s="51" t="s">
        <v>46</v>
      </c>
      <c r="D419" s="51" t="s">
        <v>1293</v>
      </c>
      <c r="E419" s="51">
        <v>3181</v>
      </c>
      <c r="F419" s="51">
        <v>10037</v>
      </c>
    </row>
    <row r="420" spans="1:6">
      <c r="A420" s="51">
        <v>68</v>
      </c>
      <c r="B420" s="51" t="s">
        <v>192</v>
      </c>
      <c r="C420" s="51" t="s">
        <v>46</v>
      </c>
      <c r="D420" s="51" t="s">
        <v>1294</v>
      </c>
      <c r="E420" s="51">
        <v>141</v>
      </c>
      <c r="F420" s="51">
        <v>10037</v>
      </c>
    </row>
    <row r="421" spans="1:6">
      <c r="A421" s="51">
        <v>68</v>
      </c>
      <c r="B421" s="51" t="s">
        <v>192</v>
      </c>
      <c r="C421" s="51" t="s">
        <v>46</v>
      </c>
      <c r="D421" s="51" t="s">
        <v>1295</v>
      </c>
      <c r="E421" s="51">
        <v>269</v>
      </c>
      <c r="F421" s="51">
        <v>10037</v>
      </c>
    </row>
    <row r="422" spans="1:6">
      <c r="A422" s="51">
        <v>70</v>
      </c>
      <c r="B422" s="51" t="s">
        <v>193</v>
      </c>
      <c r="C422" s="51" t="s">
        <v>63</v>
      </c>
      <c r="D422" s="51" t="s">
        <v>45</v>
      </c>
      <c r="E422" s="51">
        <v>10380</v>
      </c>
      <c r="F422" s="51"/>
    </row>
    <row r="423" spans="1:6">
      <c r="A423" s="51">
        <v>70</v>
      </c>
      <c r="B423" s="51" t="s">
        <v>193</v>
      </c>
      <c r="C423" s="51" t="s">
        <v>63</v>
      </c>
      <c r="D423" s="51" t="s">
        <v>1287</v>
      </c>
      <c r="E423" s="51">
        <v>18512</v>
      </c>
      <c r="F423" s="51">
        <v>41437</v>
      </c>
    </row>
    <row r="424" spans="1:6">
      <c r="A424" s="51">
        <v>70</v>
      </c>
      <c r="B424" s="51" t="s">
        <v>193</v>
      </c>
      <c r="C424" s="51" t="s">
        <v>63</v>
      </c>
      <c r="D424" s="51" t="s">
        <v>1288</v>
      </c>
      <c r="E424" s="51">
        <v>682</v>
      </c>
      <c r="F424" s="51">
        <v>41437</v>
      </c>
    </row>
    <row r="425" spans="1:6">
      <c r="A425" s="51">
        <v>70</v>
      </c>
      <c r="B425" s="51" t="s">
        <v>193</v>
      </c>
      <c r="C425" s="51" t="s">
        <v>63</v>
      </c>
      <c r="D425" s="51" t="s">
        <v>1289</v>
      </c>
      <c r="E425" s="51">
        <v>2804</v>
      </c>
      <c r="F425" s="51">
        <v>41437</v>
      </c>
    </row>
    <row r="426" spans="1:6">
      <c r="A426" s="51">
        <v>70</v>
      </c>
      <c r="B426" s="51" t="s">
        <v>193</v>
      </c>
      <c r="C426" s="51" t="s">
        <v>63</v>
      </c>
      <c r="D426" s="51" t="s">
        <v>1290</v>
      </c>
      <c r="E426" s="51">
        <v>4364</v>
      </c>
      <c r="F426" s="51">
        <v>41437</v>
      </c>
    </row>
    <row r="427" spans="1:6">
      <c r="A427" s="51">
        <v>70</v>
      </c>
      <c r="B427" s="51" t="s">
        <v>193</v>
      </c>
      <c r="C427" s="51" t="s">
        <v>63</v>
      </c>
      <c r="D427" s="51" t="s">
        <v>1291</v>
      </c>
      <c r="E427" s="51">
        <v>289</v>
      </c>
      <c r="F427" s="51">
        <v>41437</v>
      </c>
    </row>
    <row r="428" spans="1:6">
      <c r="A428" s="51">
        <v>70</v>
      </c>
      <c r="B428" s="51" t="s">
        <v>193</v>
      </c>
      <c r="C428" s="51" t="s">
        <v>63</v>
      </c>
      <c r="D428" s="51" t="s">
        <v>1292</v>
      </c>
      <c r="E428" s="51">
        <v>9538</v>
      </c>
      <c r="F428" s="51">
        <v>41437</v>
      </c>
    </row>
    <row r="429" spans="1:6">
      <c r="A429" s="51">
        <v>70</v>
      </c>
      <c r="B429" s="51" t="s">
        <v>193</v>
      </c>
      <c r="C429" s="51" t="s">
        <v>63</v>
      </c>
      <c r="D429" s="51" t="s">
        <v>1293</v>
      </c>
      <c r="E429" s="51">
        <v>1811</v>
      </c>
      <c r="F429" s="51">
        <v>41437</v>
      </c>
    </row>
    <row r="430" spans="1:6">
      <c r="A430" s="51">
        <v>70</v>
      </c>
      <c r="B430" s="51" t="s">
        <v>193</v>
      </c>
      <c r="C430" s="51" t="s">
        <v>63</v>
      </c>
      <c r="D430" s="51" t="s">
        <v>1294</v>
      </c>
      <c r="E430" s="51">
        <v>722</v>
      </c>
      <c r="F430" s="51">
        <v>41437</v>
      </c>
    </row>
    <row r="431" spans="1:6">
      <c r="A431" s="51">
        <v>70</v>
      </c>
      <c r="B431" s="51" t="s">
        <v>193</v>
      </c>
      <c r="C431" s="51" t="s">
        <v>63</v>
      </c>
      <c r="D431" s="51" t="s">
        <v>1295</v>
      </c>
      <c r="E431" s="51">
        <v>2715</v>
      </c>
      <c r="F431" s="51">
        <v>41437</v>
      </c>
    </row>
    <row r="432" spans="1:6">
      <c r="A432" s="51">
        <v>70</v>
      </c>
      <c r="B432" s="51" t="s">
        <v>193</v>
      </c>
      <c r="C432" s="51" t="s">
        <v>46</v>
      </c>
      <c r="D432" s="51" t="s">
        <v>45</v>
      </c>
      <c r="E432" s="51">
        <v>9600</v>
      </c>
      <c r="F432" s="51"/>
    </row>
    <row r="433" spans="1:6">
      <c r="A433" s="51">
        <v>70</v>
      </c>
      <c r="B433" s="51" t="s">
        <v>193</v>
      </c>
      <c r="C433" s="51" t="s">
        <v>46</v>
      </c>
      <c r="D433" s="51" t="s">
        <v>1287</v>
      </c>
      <c r="E433" s="51">
        <v>6654</v>
      </c>
      <c r="F433" s="51">
        <v>41419</v>
      </c>
    </row>
    <row r="434" spans="1:6">
      <c r="A434" s="51">
        <v>70</v>
      </c>
      <c r="B434" s="51" t="s">
        <v>193</v>
      </c>
      <c r="C434" s="51" t="s">
        <v>46</v>
      </c>
      <c r="D434" s="51" t="s">
        <v>1288</v>
      </c>
      <c r="E434" s="51">
        <v>251</v>
      </c>
      <c r="F434" s="51">
        <v>41419</v>
      </c>
    </row>
    <row r="435" spans="1:6">
      <c r="A435" s="51">
        <v>70</v>
      </c>
      <c r="B435" s="51" t="s">
        <v>193</v>
      </c>
      <c r="C435" s="51" t="s">
        <v>46</v>
      </c>
      <c r="D435" s="51" t="s">
        <v>1289</v>
      </c>
      <c r="E435" s="51">
        <v>1082</v>
      </c>
      <c r="F435" s="51">
        <v>41419</v>
      </c>
    </row>
    <row r="436" spans="1:6">
      <c r="A436" s="51">
        <v>70</v>
      </c>
      <c r="B436" s="51" t="s">
        <v>193</v>
      </c>
      <c r="C436" s="51" t="s">
        <v>46</v>
      </c>
      <c r="D436" s="51" t="s">
        <v>1290</v>
      </c>
      <c r="E436" s="51">
        <v>1760</v>
      </c>
      <c r="F436" s="51">
        <v>41419</v>
      </c>
    </row>
    <row r="437" spans="1:6">
      <c r="A437" s="51">
        <v>70</v>
      </c>
      <c r="B437" s="51" t="s">
        <v>193</v>
      </c>
      <c r="C437" s="51" t="s">
        <v>46</v>
      </c>
      <c r="D437" s="51" t="s">
        <v>1291</v>
      </c>
      <c r="E437" s="51">
        <v>156</v>
      </c>
      <c r="F437" s="51">
        <v>41419</v>
      </c>
    </row>
    <row r="438" spans="1:6">
      <c r="A438" s="51">
        <v>70</v>
      </c>
      <c r="B438" s="51" t="s">
        <v>193</v>
      </c>
      <c r="C438" s="51" t="s">
        <v>46</v>
      </c>
      <c r="D438" s="51" t="s">
        <v>1292</v>
      </c>
      <c r="E438" s="51">
        <v>9456</v>
      </c>
      <c r="F438" s="51">
        <v>41419</v>
      </c>
    </row>
    <row r="439" spans="1:6">
      <c r="A439" s="51">
        <v>70</v>
      </c>
      <c r="B439" s="51" t="s">
        <v>193</v>
      </c>
      <c r="C439" s="51" t="s">
        <v>46</v>
      </c>
      <c r="D439" s="51" t="s">
        <v>1293</v>
      </c>
      <c r="E439" s="51">
        <v>20337</v>
      </c>
      <c r="F439" s="51">
        <v>41419</v>
      </c>
    </row>
    <row r="440" spans="1:6">
      <c r="A440" s="51">
        <v>70</v>
      </c>
      <c r="B440" s="51" t="s">
        <v>193</v>
      </c>
      <c r="C440" s="51" t="s">
        <v>46</v>
      </c>
      <c r="D440" s="51" t="s">
        <v>1294</v>
      </c>
      <c r="E440" s="51">
        <v>543</v>
      </c>
      <c r="F440" s="51">
        <v>41419</v>
      </c>
    </row>
    <row r="441" spans="1:6">
      <c r="A441" s="51">
        <v>70</v>
      </c>
      <c r="B441" s="51" t="s">
        <v>193</v>
      </c>
      <c r="C441" s="51" t="s">
        <v>46</v>
      </c>
      <c r="D441" s="51" t="s">
        <v>1295</v>
      </c>
      <c r="E441" s="51">
        <v>1180</v>
      </c>
      <c r="F441" s="51">
        <v>41419</v>
      </c>
    </row>
    <row r="442" spans="1:6">
      <c r="A442" s="51">
        <v>73</v>
      </c>
      <c r="B442" s="51" t="s">
        <v>194</v>
      </c>
      <c r="C442" s="51" t="s">
        <v>63</v>
      </c>
      <c r="D442" s="51" t="s">
        <v>45</v>
      </c>
      <c r="E442" s="51">
        <v>504</v>
      </c>
      <c r="F442" s="51"/>
    </row>
    <row r="443" spans="1:6">
      <c r="A443" s="51">
        <v>73</v>
      </c>
      <c r="B443" s="51" t="s">
        <v>194</v>
      </c>
      <c r="C443" s="51" t="s">
        <v>63</v>
      </c>
      <c r="D443" s="51" t="s">
        <v>1287</v>
      </c>
      <c r="E443" s="51">
        <v>1375</v>
      </c>
      <c r="F443" s="51">
        <v>2518</v>
      </c>
    </row>
    <row r="444" spans="1:6">
      <c r="A444" s="51">
        <v>73</v>
      </c>
      <c r="B444" s="51" t="s">
        <v>194</v>
      </c>
      <c r="C444" s="51" t="s">
        <v>63</v>
      </c>
      <c r="D444" s="51" t="s">
        <v>1288</v>
      </c>
      <c r="E444" s="51">
        <v>39</v>
      </c>
      <c r="F444" s="51">
        <v>2518</v>
      </c>
    </row>
    <row r="445" spans="1:6">
      <c r="A445" s="51">
        <v>73</v>
      </c>
      <c r="B445" s="51" t="s">
        <v>194</v>
      </c>
      <c r="C445" s="51" t="s">
        <v>63</v>
      </c>
      <c r="D445" s="51" t="s">
        <v>1289</v>
      </c>
      <c r="E445" s="51">
        <v>115</v>
      </c>
      <c r="F445" s="51">
        <v>2518</v>
      </c>
    </row>
    <row r="446" spans="1:6">
      <c r="A446" s="51">
        <v>73</v>
      </c>
      <c r="B446" s="51" t="s">
        <v>194</v>
      </c>
      <c r="C446" s="51" t="s">
        <v>63</v>
      </c>
      <c r="D446" s="51" t="s">
        <v>1290</v>
      </c>
      <c r="E446" s="51">
        <v>100</v>
      </c>
      <c r="F446" s="51">
        <v>2518</v>
      </c>
    </row>
    <row r="447" spans="1:6">
      <c r="A447" s="51">
        <v>73</v>
      </c>
      <c r="B447" s="51" t="s">
        <v>194</v>
      </c>
      <c r="C447" s="51" t="s">
        <v>63</v>
      </c>
      <c r="D447" s="51" t="s">
        <v>1291</v>
      </c>
      <c r="E447" s="51">
        <v>90</v>
      </c>
      <c r="F447" s="51">
        <v>2518</v>
      </c>
    </row>
    <row r="448" spans="1:6">
      <c r="A448" s="51">
        <v>73</v>
      </c>
      <c r="B448" s="51" t="s">
        <v>194</v>
      </c>
      <c r="C448" s="51" t="s">
        <v>63</v>
      </c>
      <c r="D448" s="51" t="s">
        <v>1292</v>
      </c>
      <c r="E448" s="51">
        <v>342</v>
      </c>
      <c r="F448" s="51">
        <v>2518</v>
      </c>
    </row>
    <row r="449" spans="1:6">
      <c r="A449" s="51">
        <v>73</v>
      </c>
      <c r="B449" s="51" t="s">
        <v>194</v>
      </c>
      <c r="C449" s="51" t="s">
        <v>63</v>
      </c>
      <c r="D449" s="51" t="s">
        <v>1293</v>
      </c>
      <c r="E449" s="51">
        <v>77</v>
      </c>
      <c r="F449" s="51">
        <v>2518</v>
      </c>
    </row>
    <row r="450" spans="1:6">
      <c r="A450" s="51">
        <v>73</v>
      </c>
      <c r="B450" s="51" t="s">
        <v>194</v>
      </c>
      <c r="C450" s="51" t="s">
        <v>63</v>
      </c>
      <c r="D450" s="51" t="s">
        <v>1294</v>
      </c>
      <c r="E450" s="51">
        <v>21</v>
      </c>
      <c r="F450" s="51">
        <v>2518</v>
      </c>
    </row>
    <row r="451" spans="1:6">
      <c r="A451" s="51">
        <v>73</v>
      </c>
      <c r="B451" s="51" t="s">
        <v>194</v>
      </c>
      <c r="C451" s="51" t="s">
        <v>63</v>
      </c>
      <c r="D451" s="51" t="s">
        <v>1295</v>
      </c>
      <c r="E451" s="51">
        <v>359</v>
      </c>
      <c r="F451" s="51">
        <v>2518</v>
      </c>
    </row>
    <row r="452" spans="1:6">
      <c r="A452" s="51">
        <v>73</v>
      </c>
      <c r="B452" s="51" t="s">
        <v>194</v>
      </c>
      <c r="C452" s="51" t="s">
        <v>46</v>
      </c>
      <c r="D452" s="51" t="s">
        <v>45</v>
      </c>
      <c r="E452" s="51">
        <v>318</v>
      </c>
      <c r="F452" s="51"/>
    </row>
    <row r="453" spans="1:6">
      <c r="A453" s="51">
        <v>73</v>
      </c>
      <c r="B453" s="51" t="s">
        <v>194</v>
      </c>
      <c r="C453" s="51" t="s">
        <v>46</v>
      </c>
      <c r="D453" s="51" t="s">
        <v>1287</v>
      </c>
      <c r="E453" s="51">
        <v>564</v>
      </c>
      <c r="F453" s="51">
        <v>1867</v>
      </c>
    </row>
    <row r="454" spans="1:6">
      <c r="A454" s="51">
        <v>73</v>
      </c>
      <c r="B454" s="51" t="s">
        <v>194</v>
      </c>
      <c r="C454" s="51" t="s">
        <v>46</v>
      </c>
      <c r="D454" s="51" t="s">
        <v>1288</v>
      </c>
      <c r="E454" s="51">
        <v>18</v>
      </c>
      <c r="F454" s="51">
        <v>1867</v>
      </c>
    </row>
    <row r="455" spans="1:6">
      <c r="A455" s="51">
        <v>73</v>
      </c>
      <c r="B455" s="51" t="s">
        <v>194</v>
      </c>
      <c r="C455" s="51" t="s">
        <v>46</v>
      </c>
      <c r="D455" s="51" t="s">
        <v>1289</v>
      </c>
      <c r="E455" s="51">
        <v>55</v>
      </c>
      <c r="F455" s="51">
        <v>1867</v>
      </c>
    </row>
    <row r="456" spans="1:6">
      <c r="A456" s="51">
        <v>73</v>
      </c>
      <c r="B456" s="51" t="s">
        <v>194</v>
      </c>
      <c r="C456" s="51" t="s">
        <v>46</v>
      </c>
      <c r="D456" s="51" t="s">
        <v>1290</v>
      </c>
      <c r="E456" s="51">
        <v>114</v>
      </c>
      <c r="F456" s="51">
        <v>1867</v>
      </c>
    </row>
    <row r="457" spans="1:6">
      <c r="A457" s="51">
        <v>73</v>
      </c>
      <c r="B457" s="51" t="s">
        <v>194</v>
      </c>
      <c r="C457" s="51" t="s">
        <v>46</v>
      </c>
      <c r="D457" s="51" t="s">
        <v>1291</v>
      </c>
      <c r="E457" s="51">
        <v>26</v>
      </c>
      <c r="F457" s="51">
        <v>1867</v>
      </c>
    </row>
    <row r="458" spans="1:6">
      <c r="A458" s="51">
        <v>73</v>
      </c>
      <c r="B458" s="51" t="s">
        <v>194</v>
      </c>
      <c r="C458" s="51" t="s">
        <v>46</v>
      </c>
      <c r="D458" s="51" t="s">
        <v>1292</v>
      </c>
      <c r="E458" s="51">
        <v>327</v>
      </c>
      <c r="F458" s="51">
        <v>1867</v>
      </c>
    </row>
    <row r="459" spans="1:6">
      <c r="A459" s="51">
        <v>73</v>
      </c>
      <c r="B459" s="51" t="s">
        <v>194</v>
      </c>
      <c r="C459" s="51" t="s">
        <v>46</v>
      </c>
      <c r="D459" s="51" t="s">
        <v>1293</v>
      </c>
      <c r="E459" s="51">
        <v>630</v>
      </c>
      <c r="F459" s="51">
        <v>1867</v>
      </c>
    </row>
    <row r="460" spans="1:6">
      <c r="A460" s="51">
        <v>73</v>
      </c>
      <c r="B460" s="51" t="s">
        <v>194</v>
      </c>
      <c r="C460" s="51" t="s">
        <v>46</v>
      </c>
      <c r="D460" s="51" t="s">
        <v>1294</v>
      </c>
      <c r="E460" s="51">
        <v>21</v>
      </c>
      <c r="F460" s="51">
        <v>1867</v>
      </c>
    </row>
    <row r="461" spans="1:6">
      <c r="A461" s="51">
        <v>73</v>
      </c>
      <c r="B461" s="51" t="s">
        <v>194</v>
      </c>
      <c r="C461" s="51" t="s">
        <v>46</v>
      </c>
      <c r="D461" s="51" t="s">
        <v>1295</v>
      </c>
      <c r="E461" s="51">
        <v>112</v>
      </c>
      <c r="F461" s="51">
        <v>1867</v>
      </c>
    </row>
    <row r="462" spans="1:6">
      <c r="A462" s="51">
        <v>76</v>
      </c>
      <c r="B462" s="51" t="s">
        <v>195</v>
      </c>
      <c r="C462" s="51" t="s">
        <v>63</v>
      </c>
      <c r="D462" s="51" t="s">
        <v>45</v>
      </c>
      <c r="E462" s="51">
        <v>53777</v>
      </c>
      <c r="F462" s="51"/>
    </row>
    <row r="463" spans="1:6">
      <c r="A463" s="51">
        <v>76</v>
      </c>
      <c r="B463" s="51" t="s">
        <v>195</v>
      </c>
      <c r="C463" s="51" t="s">
        <v>63</v>
      </c>
      <c r="D463" s="51" t="s">
        <v>1287</v>
      </c>
      <c r="E463" s="51">
        <v>123561</v>
      </c>
      <c r="F463" s="51">
        <v>249419</v>
      </c>
    </row>
    <row r="464" spans="1:6">
      <c r="A464" s="51">
        <v>76</v>
      </c>
      <c r="B464" s="51" t="s">
        <v>195</v>
      </c>
      <c r="C464" s="51" t="s">
        <v>63</v>
      </c>
      <c r="D464" s="51" t="s">
        <v>1288</v>
      </c>
      <c r="E464" s="51">
        <v>2119</v>
      </c>
      <c r="F464" s="51">
        <v>249419</v>
      </c>
    </row>
    <row r="465" spans="1:6">
      <c r="A465" s="51">
        <v>76</v>
      </c>
      <c r="B465" s="51" t="s">
        <v>195</v>
      </c>
      <c r="C465" s="51" t="s">
        <v>63</v>
      </c>
      <c r="D465" s="51" t="s">
        <v>1289</v>
      </c>
      <c r="E465" s="51">
        <v>15162</v>
      </c>
      <c r="F465" s="51">
        <v>249419</v>
      </c>
    </row>
    <row r="466" spans="1:6">
      <c r="A466" s="51">
        <v>76</v>
      </c>
      <c r="B466" s="51" t="s">
        <v>195</v>
      </c>
      <c r="C466" s="51" t="s">
        <v>63</v>
      </c>
      <c r="D466" s="51" t="s">
        <v>1290</v>
      </c>
      <c r="E466" s="51">
        <v>20922</v>
      </c>
      <c r="F466" s="51">
        <v>249419</v>
      </c>
    </row>
    <row r="467" spans="1:6">
      <c r="A467" s="51">
        <v>76</v>
      </c>
      <c r="B467" s="51" t="s">
        <v>195</v>
      </c>
      <c r="C467" s="51" t="s">
        <v>63</v>
      </c>
      <c r="D467" s="51" t="s">
        <v>1291</v>
      </c>
      <c r="E467" s="51">
        <v>11317</v>
      </c>
      <c r="F467" s="51">
        <v>249419</v>
      </c>
    </row>
    <row r="468" spans="1:6">
      <c r="A468" s="51">
        <v>76</v>
      </c>
      <c r="B468" s="51" t="s">
        <v>195</v>
      </c>
      <c r="C468" s="51" t="s">
        <v>63</v>
      </c>
      <c r="D468" s="51" t="s">
        <v>1292</v>
      </c>
      <c r="E468" s="51">
        <v>52968</v>
      </c>
      <c r="F468" s="51">
        <v>249419</v>
      </c>
    </row>
    <row r="469" spans="1:6">
      <c r="A469" s="51">
        <v>76</v>
      </c>
      <c r="B469" s="51" t="s">
        <v>195</v>
      </c>
      <c r="C469" s="51" t="s">
        <v>63</v>
      </c>
      <c r="D469" s="51" t="s">
        <v>1293</v>
      </c>
      <c r="E469" s="51">
        <v>4879</v>
      </c>
      <c r="F469" s="51">
        <v>249419</v>
      </c>
    </row>
    <row r="470" spans="1:6">
      <c r="A470" s="51">
        <v>76</v>
      </c>
      <c r="B470" s="51" t="s">
        <v>195</v>
      </c>
      <c r="C470" s="51" t="s">
        <v>63</v>
      </c>
      <c r="D470" s="51" t="s">
        <v>1294</v>
      </c>
      <c r="E470" s="51">
        <v>3485</v>
      </c>
      <c r="F470" s="51">
        <v>249419</v>
      </c>
    </row>
    <row r="471" spans="1:6">
      <c r="A471" s="51">
        <v>76</v>
      </c>
      <c r="B471" s="51" t="s">
        <v>195</v>
      </c>
      <c r="C471" s="51" t="s">
        <v>63</v>
      </c>
      <c r="D471" s="51" t="s">
        <v>1295</v>
      </c>
      <c r="E471" s="51">
        <v>15006</v>
      </c>
      <c r="F471" s="51">
        <v>249419</v>
      </c>
    </row>
    <row r="472" spans="1:6">
      <c r="A472" s="51">
        <v>76</v>
      </c>
      <c r="B472" s="51" t="s">
        <v>195</v>
      </c>
      <c r="C472" s="51" t="s">
        <v>46</v>
      </c>
      <c r="D472" s="51" t="s">
        <v>45</v>
      </c>
      <c r="E472" s="51">
        <v>50433</v>
      </c>
      <c r="F472" s="51"/>
    </row>
    <row r="473" spans="1:6">
      <c r="A473" s="51">
        <v>76</v>
      </c>
      <c r="B473" s="51" t="s">
        <v>195</v>
      </c>
      <c r="C473" s="51" t="s">
        <v>46</v>
      </c>
      <c r="D473" s="51" t="s">
        <v>1287</v>
      </c>
      <c r="E473" s="51">
        <v>92131</v>
      </c>
      <c r="F473" s="51">
        <v>293897</v>
      </c>
    </row>
    <row r="474" spans="1:6">
      <c r="A474" s="51">
        <v>76</v>
      </c>
      <c r="B474" s="51" t="s">
        <v>195</v>
      </c>
      <c r="C474" s="51" t="s">
        <v>46</v>
      </c>
      <c r="D474" s="51" t="s">
        <v>1288</v>
      </c>
      <c r="E474" s="51">
        <v>1662</v>
      </c>
      <c r="F474" s="51">
        <v>293897</v>
      </c>
    </row>
    <row r="475" spans="1:6">
      <c r="A475" s="51">
        <v>76</v>
      </c>
      <c r="B475" s="51" t="s">
        <v>195</v>
      </c>
      <c r="C475" s="51" t="s">
        <v>46</v>
      </c>
      <c r="D475" s="51" t="s">
        <v>1289</v>
      </c>
      <c r="E475" s="51">
        <v>11876</v>
      </c>
      <c r="F475" s="51">
        <v>293897</v>
      </c>
    </row>
    <row r="476" spans="1:6">
      <c r="A476" s="51">
        <v>76</v>
      </c>
      <c r="B476" s="51" t="s">
        <v>195</v>
      </c>
      <c r="C476" s="51" t="s">
        <v>46</v>
      </c>
      <c r="D476" s="51" t="s">
        <v>1290</v>
      </c>
      <c r="E476" s="51">
        <v>21446</v>
      </c>
      <c r="F476" s="51">
        <v>293897</v>
      </c>
    </row>
    <row r="477" spans="1:6">
      <c r="A477" s="51">
        <v>76</v>
      </c>
      <c r="B477" s="51" t="s">
        <v>195</v>
      </c>
      <c r="C477" s="51" t="s">
        <v>46</v>
      </c>
      <c r="D477" s="51" t="s">
        <v>1291</v>
      </c>
      <c r="E477" s="51">
        <v>8535</v>
      </c>
      <c r="F477" s="51">
        <v>293897</v>
      </c>
    </row>
    <row r="478" spans="1:6">
      <c r="A478" s="51">
        <v>76</v>
      </c>
      <c r="B478" s="51" t="s">
        <v>195</v>
      </c>
      <c r="C478" s="51" t="s">
        <v>46</v>
      </c>
      <c r="D478" s="51" t="s">
        <v>1292</v>
      </c>
      <c r="E478" s="51">
        <v>59139</v>
      </c>
      <c r="F478" s="51">
        <v>293897</v>
      </c>
    </row>
    <row r="479" spans="1:6">
      <c r="A479" s="51">
        <v>76</v>
      </c>
      <c r="B479" s="51" t="s">
        <v>195</v>
      </c>
      <c r="C479" s="51" t="s">
        <v>46</v>
      </c>
      <c r="D479" s="51" t="s">
        <v>1293</v>
      </c>
      <c r="E479" s="51">
        <v>85917</v>
      </c>
      <c r="F479" s="51">
        <v>293897</v>
      </c>
    </row>
    <row r="480" spans="1:6">
      <c r="A480" s="51">
        <v>76</v>
      </c>
      <c r="B480" s="51" t="s">
        <v>195</v>
      </c>
      <c r="C480" s="51" t="s">
        <v>46</v>
      </c>
      <c r="D480" s="51" t="s">
        <v>1294</v>
      </c>
      <c r="E480" s="51">
        <v>3475</v>
      </c>
      <c r="F480" s="51">
        <v>293897</v>
      </c>
    </row>
    <row r="481" spans="1:6">
      <c r="A481" s="51">
        <v>76</v>
      </c>
      <c r="B481" s="51" t="s">
        <v>195</v>
      </c>
      <c r="C481" s="51" t="s">
        <v>46</v>
      </c>
      <c r="D481" s="51" t="s">
        <v>1295</v>
      </c>
      <c r="E481" s="51">
        <v>9716</v>
      </c>
      <c r="F481" s="51">
        <v>293897</v>
      </c>
    </row>
    <row r="482" spans="1:6">
      <c r="A482" s="51">
        <v>81</v>
      </c>
      <c r="B482" s="51" t="s">
        <v>196</v>
      </c>
      <c r="C482" s="51" t="s">
        <v>63</v>
      </c>
      <c r="D482" s="51" t="s">
        <v>45</v>
      </c>
      <c r="E482" s="51">
        <v>959</v>
      </c>
      <c r="F482" s="51"/>
    </row>
    <row r="483" spans="1:6">
      <c r="A483" s="51">
        <v>81</v>
      </c>
      <c r="B483" s="51" t="s">
        <v>196</v>
      </c>
      <c r="C483" s="51" t="s">
        <v>63</v>
      </c>
      <c r="D483" s="51" t="s">
        <v>1287</v>
      </c>
      <c r="E483" s="51">
        <v>2035</v>
      </c>
      <c r="F483" s="51">
        <v>4068</v>
      </c>
    </row>
    <row r="484" spans="1:6">
      <c r="A484" s="51">
        <v>81</v>
      </c>
      <c r="B484" s="51" t="s">
        <v>196</v>
      </c>
      <c r="C484" s="51" t="s">
        <v>63</v>
      </c>
      <c r="D484" s="51" t="s">
        <v>1288</v>
      </c>
      <c r="E484" s="51">
        <v>52</v>
      </c>
      <c r="F484" s="51">
        <v>4068</v>
      </c>
    </row>
    <row r="485" spans="1:6">
      <c r="A485" s="51">
        <v>81</v>
      </c>
      <c r="B485" s="51" t="s">
        <v>196</v>
      </c>
      <c r="C485" s="51" t="s">
        <v>63</v>
      </c>
      <c r="D485" s="51" t="s">
        <v>1289</v>
      </c>
      <c r="E485" s="51">
        <v>126</v>
      </c>
      <c r="F485" s="51">
        <v>4068</v>
      </c>
    </row>
    <row r="486" spans="1:6">
      <c r="A486" s="51">
        <v>81</v>
      </c>
      <c r="B486" s="51" t="s">
        <v>196</v>
      </c>
      <c r="C486" s="51" t="s">
        <v>63</v>
      </c>
      <c r="D486" s="51" t="s">
        <v>1290</v>
      </c>
      <c r="E486" s="51">
        <v>509</v>
      </c>
      <c r="F486" s="51">
        <v>4068</v>
      </c>
    </row>
    <row r="487" spans="1:6">
      <c r="A487" s="51">
        <v>81</v>
      </c>
      <c r="B487" s="51" t="s">
        <v>196</v>
      </c>
      <c r="C487" s="51" t="s">
        <v>63</v>
      </c>
      <c r="D487" s="51" t="s">
        <v>1291</v>
      </c>
      <c r="E487" s="51">
        <v>14</v>
      </c>
      <c r="F487" s="51">
        <v>4068</v>
      </c>
    </row>
    <row r="488" spans="1:6">
      <c r="A488" s="51">
        <v>81</v>
      </c>
      <c r="B488" s="51" t="s">
        <v>196</v>
      </c>
      <c r="C488" s="51" t="s">
        <v>63</v>
      </c>
      <c r="D488" s="51" t="s">
        <v>1292</v>
      </c>
      <c r="E488" s="51">
        <v>932</v>
      </c>
      <c r="F488" s="51">
        <v>4068</v>
      </c>
    </row>
    <row r="489" spans="1:6">
      <c r="A489" s="51">
        <v>81</v>
      </c>
      <c r="B489" s="51" t="s">
        <v>196</v>
      </c>
      <c r="C489" s="51" t="s">
        <v>63</v>
      </c>
      <c r="D489" s="51" t="s">
        <v>1293</v>
      </c>
      <c r="E489" s="51">
        <v>84</v>
      </c>
      <c r="F489" s="51">
        <v>4068</v>
      </c>
    </row>
    <row r="490" spans="1:6">
      <c r="A490" s="51">
        <v>81</v>
      </c>
      <c r="B490" s="51" t="s">
        <v>196</v>
      </c>
      <c r="C490" s="51" t="s">
        <v>63</v>
      </c>
      <c r="D490" s="51" t="s">
        <v>1294</v>
      </c>
      <c r="E490" s="51">
        <v>67</v>
      </c>
      <c r="F490" s="51">
        <v>4068</v>
      </c>
    </row>
    <row r="491" spans="1:6">
      <c r="A491" s="51">
        <v>81</v>
      </c>
      <c r="B491" s="51" t="s">
        <v>196</v>
      </c>
      <c r="C491" s="51" t="s">
        <v>63</v>
      </c>
      <c r="D491" s="51" t="s">
        <v>1295</v>
      </c>
      <c r="E491" s="51">
        <v>249</v>
      </c>
      <c r="F491" s="51">
        <v>4068</v>
      </c>
    </row>
    <row r="492" spans="1:6">
      <c r="A492" s="51">
        <v>81</v>
      </c>
      <c r="B492" s="51" t="s">
        <v>196</v>
      </c>
      <c r="C492" s="51" t="s">
        <v>46</v>
      </c>
      <c r="D492" s="51" t="s">
        <v>45</v>
      </c>
      <c r="E492" s="51">
        <v>900</v>
      </c>
      <c r="F492" s="51"/>
    </row>
    <row r="493" spans="1:6">
      <c r="A493" s="51">
        <v>81</v>
      </c>
      <c r="B493" s="51" t="s">
        <v>196</v>
      </c>
      <c r="C493" s="51" t="s">
        <v>46</v>
      </c>
      <c r="D493" s="51" t="s">
        <v>1287</v>
      </c>
      <c r="E493" s="51">
        <v>1003</v>
      </c>
      <c r="F493" s="51">
        <v>4131</v>
      </c>
    </row>
    <row r="494" spans="1:6">
      <c r="A494" s="51">
        <v>81</v>
      </c>
      <c r="B494" s="51" t="s">
        <v>196</v>
      </c>
      <c r="C494" s="51" t="s">
        <v>46</v>
      </c>
      <c r="D494" s="51" t="s">
        <v>1288</v>
      </c>
      <c r="E494" s="51">
        <v>24</v>
      </c>
      <c r="F494" s="51">
        <v>4131</v>
      </c>
    </row>
    <row r="495" spans="1:6">
      <c r="A495" s="51">
        <v>81</v>
      </c>
      <c r="B495" s="51" t="s">
        <v>196</v>
      </c>
      <c r="C495" s="51" t="s">
        <v>46</v>
      </c>
      <c r="D495" s="51" t="s">
        <v>1289</v>
      </c>
      <c r="E495" s="51">
        <v>105</v>
      </c>
      <c r="F495" s="51">
        <v>4131</v>
      </c>
    </row>
    <row r="496" spans="1:6">
      <c r="A496" s="51">
        <v>81</v>
      </c>
      <c r="B496" s="51" t="s">
        <v>196</v>
      </c>
      <c r="C496" s="51" t="s">
        <v>46</v>
      </c>
      <c r="D496" s="51" t="s">
        <v>1290</v>
      </c>
      <c r="E496" s="51">
        <v>323</v>
      </c>
      <c r="F496" s="51">
        <v>4131</v>
      </c>
    </row>
    <row r="497" spans="1:6">
      <c r="A497" s="51">
        <v>81</v>
      </c>
      <c r="B497" s="51" t="s">
        <v>196</v>
      </c>
      <c r="C497" s="51" t="s">
        <v>46</v>
      </c>
      <c r="D497" s="51" t="s">
        <v>1291</v>
      </c>
      <c r="E497" s="51">
        <v>9</v>
      </c>
      <c r="F497" s="51">
        <v>4131</v>
      </c>
    </row>
    <row r="498" spans="1:6">
      <c r="A498" s="51">
        <v>81</v>
      </c>
      <c r="B498" s="51" t="s">
        <v>196</v>
      </c>
      <c r="C498" s="51" t="s">
        <v>46</v>
      </c>
      <c r="D498" s="51" t="s">
        <v>1292</v>
      </c>
      <c r="E498" s="51">
        <v>1001</v>
      </c>
      <c r="F498" s="51">
        <v>4131</v>
      </c>
    </row>
    <row r="499" spans="1:6">
      <c r="A499" s="51">
        <v>81</v>
      </c>
      <c r="B499" s="51" t="s">
        <v>196</v>
      </c>
      <c r="C499" s="51" t="s">
        <v>46</v>
      </c>
      <c r="D499" s="51" t="s">
        <v>1293</v>
      </c>
      <c r="E499" s="51">
        <v>1468</v>
      </c>
      <c r="F499" s="51">
        <v>4131</v>
      </c>
    </row>
    <row r="500" spans="1:6">
      <c r="A500" s="51">
        <v>81</v>
      </c>
      <c r="B500" s="51" t="s">
        <v>196</v>
      </c>
      <c r="C500" s="51" t="s">
        <v>46</v>
      </c>
      <c r="D500" s="51" t="s">
        <v>1294</v>
      </c>
      <c r="E500" s="51">
        <v>54</v>
      </c>
      <c r="F500" s="51">
        <v>4131</v>
      </c>
    </row>
    <row r="501" spans="1:6">
      <c r="A501" s="51">
        <v>81</v>
      </c>
      <c r="B501" s="51" t="s">
        <v>196</v>
      </c>
      <c r="C501" s="51" t="s">
        <v>46</v>
      </c>
      <c r="D501" s="51" t="s">
        <v>1295</v>
      </c>
      <c r="E501" s="51">
        <v>144</v>
      </c>
      <c r="F501" s="51">
        <v>4131</v>
      </c>
    </row>
    <row r="502" spans="1:6">
      <c r="A502" s="51">
        <v>85</v>
      </c>
      <c r="B502" s="51" t="s">
        <v>197</v>
      </c>
      <c r="C502" s="51" t="s">
        <v>63</v>
      </c>
      <c r="D502" s="51" t="s">
        <v>45</v>
      </c>
      <c r="E502" s="51">
        <v>619</v>
      </c>
      <c r="F502" s="51"/>
    </row>
    <row r="503" spans="1:6">
      <c r="A503" s="51">
        <v>85</v>
      </c>
      <c r="B503" s="51" t="s">
        <v>197</v>
      </c>
      <c r="C503" s="51" t="s">
        <v>63</v>
      </c>
      <c r="D503" s="51" t="s">
        <v>1287</v>
      </c>
      <c r="E503" s="51">
        <v>1397</v>
      </c>
      <c r="F503" s="51">
        <v>2661</v>
      </c>
    </row>
    <row r="504" spans="1:6">
      <c r="A504" s="51">
        <v>85</v>
      </c>
      <c r="B504" s="51" t="s">
        <v>197</v>
      </c>
      <c r="C504" s="51" t="s">
        <v>63</v>
      </c>
      <c r="D504" s="51" t="s">
        <v>1288</v>
      </c>
      <c r="E504" s="51">
        <v>57</v>
      </c>
      <c r="F504" s="51">
        <v>2661</v>
      </c>
    </row>
    <row r="505" spans="1:6">
      <c r="A505" s="51">
        <v>85</v>
      </c>
      <c r="B505" s="51" t="s">
        <v>197</v>
      </c>
      <c r="C505" s="51" t="s">
        <v>63</v>
      </c>
      <c r="D505" s="51" t="s">
        <v>1289</v>
      </c>
      <c r="E505" s="51">
        <v>149</v>
      </c>
      <c r="F505" s="51">
        <v>2661</v>
      </c>
    </row>
    <row r="506" spans="1:6">
      <c r="A506" s="51">
        <v>85</v>
      </c>
      <c r="B506" s="51" t="s">
        <v>197</v>
      </c>
      <c r="C506" s="51" t="s">
        <v>63</v>
      </c>
      <c r="D506" s="51" t="s">
        <v>1290</v>
      </c>
      <c r="E506" s="51">
        <v>298</v>
      </c>
      <c r="F506" s="51">
        <v>2661</v>
      </c>
    </row>
    <row r="507" spans="1:6">
      <c r="A507" s="51">
        <v>85</v>
      </c>
      <c r="B507" s="51" t="s">
        <v>197</v>
      </c>
      <c r="C507" s="51" t="s">
        <v>63</v>
      </c>
      <c r="D507" s="51" t="s">
        <v>1291</v>
      </c>
      <c r="E507" s="51">
        <v>20</v>
      </c>
      <c r="F507" s="51">
        <v>2661</v>
      </c>
    </row>
    <row r="508" spans="1:6">
      <c r="A508" s="51">
        <v>85</v>
      </c>
      <c r="B508" s="51" t="s">
        <v>197</v>
      </c>
      <c r="C508" s="51" t="s">
        <v>63</v>
      </c>
      <c r="D508" s="51" t="s">
        <v>1292</v>
      </c>
      <c r="E508" s="51">
        <v>456</v>
      </c>
      <c r="F508" s="51">
        <v>2661</v>
      </c>
    </row>
    <row r="509" spans="1:6">
      <c r="A509" s="51">
        <v>85</v>
      </c>
      <c r="B509" s="51" t="s">
        <v>197</v>
      </c>
      <c r="C509" s="51" t="s">
        <v>63</v>
      </c>
      <c r="D509" s="51" t="s">
        <v>1293</v>
      </c>
      <c r="E509" s="51">
        <v>72</v>
      </c>
      <c r="F509" s="51">
        <v>2661</v>
      </c>
    </row>
    <row r="510" spans="1:6">
      <c r="A510" s="51">
        <v>85</v>
      </c>
      <c r="B510" s="51" t="s">
        <v>197</v>
      </c>
      <c r="C510" s="51" t="s">
        <v>63</v>
      </c>
      <c r="D510" s="51" t="s">
        <v>1294</v>
      </c>
      <c r="E510" s="51">
        <v>36</v>
      </c>
      <c r="F510" s="51">
        <v>2661</v>
      </c>
    </row>
    <row r="511" spans="1:6">
      <c r="A511" s="51">
        <v>85</v>
      </c>
      <c r="B511" s="51" t="s">
        <v>197</v>
      </c>
      <c r="C511" s="51" t="s">
        <v>63</v>
      </c>
      <c r="D511" s="51" t="s">
        <v>1295</v>
      </c>
      <c r="E511" s="51">
        <v>176</v>
      </c>
      <c r="F511" s="51">
        <v>2661</v>
      </c>
    </row>
    <row r="512" spans="1:6">
      <c r="A512" s="51">
        <v>85</v>
      </c>
      <c r="B512" s="51" t="s">
        <v>197</v>
      </c>
      <c r="C512" s="51" t="s">
        <v>46</v>
      </c>
      <c r="D512" s="51" t="s">
        <v>45</v>
      </c>
      <c r="E512" s="51">
        <v>492</v>
      </c>
      <c r="F512" s="51"/>
    </row>
    <row r="513" spans="1:6">
      <c r="A513" s="51">
        <v>85</v>
      </c>
      <c r="B513" s="51" t="s">
        <v>197</v>
      </c>
      <c r="C513" s="51" t="s">
        <v>46</v>
      </c>
      <c r="D513" s="51" t="s">
        <v>1287</v>
      </c>
      <c r="E513" s="51">
        <v>764</v>
      </c>
      <c r="F513" s="51">
        <v>2358</v>
      </c>
    </row>
    <row r="514" spans="1:6">
      <c r="A514" s="51">
        <v>85</v>
      </c>
      <c r="B514" s="51" t="s">
        <v>197</v>
      </c>
      <c r="C514" s="51" t="s">
        <v>46</v>
      </c>
      <c r="D514" s="51" t="s">
        <v>1288</v>
      </c>
      <c r="E514" s="51">
        <v>28</v>
      </c>
      <c r="F514" s="51">
        <v>2358</v>
      </c>
    </row>
    <row r="515" spans="1:6">
      <c r="A515" s="51">
        <v>85</v>
      </c>
      <c r="B515" s="51" t="s">
        <v>197</v>
      </c>
      <c r="C515" s="51" t="s">
        <v>46</v>
      </c>
      <c r="D515" s="51" t="s">
        <v>1289</v>
      </c>
      <c r="E515" s="51">
        <v>102</v>
      </c>
      <c r="F515" s="51">
        <v>2358</v>
      </c>
    </row>
    <row r="516" spans="1:6">
      <c r="A516" s="51">
        <v>85</v>
      </c>
      <c r="B516" s="51" t="s">
        <v>197</v>
      </c>
      <c r="C516" s="51" t="s">
        <v>46</v>
      </c>
      <c r="D516" s="51" t="s">
        <v>1290</v>
      </c>
      <c r="E516" s="51">
        <v>209</v>
      </c>
      <c r="F516" s="51">
        <v>2358</v>
      </c>
    </row>
    <row r="517" spans="1:6">
      <c r="A517" s="51">
        <v>85</v>
      </c>
      <c r="B517" s="51" t="s">
        <v>197</v>
      </c>
      <c r="C517" s="51" t="s">
        <v>46</v>
      </c>
      <c r="D517" s="51" t="s">
        <v>1291</v>
      </c>
      <c r="E517" s="51">
        <v>8</v>
      </c>
      <c r="F517" s="51">
        <v>2358</v>
      </c>
    </row>
    <row r="518" spans="1:6">
      <c r="A518" s="51">
        <v>85</v>
      </c>
      <c r="B518" s="51" t="s">
        <v>197</v>
      </c>
      <c r="C518" s="51" t="s">
        <v>46</v>
      </c>
      <c r="D518" s="51" t="s">
        <v>1292</v>
      </c>
      <c r="E518" s="51">
        <v>481</v>
      </c>
      <c r="F518" s="51">
        <v>2358</v>
      </c>
    </row>
    <row r="519" spans="1:6">
      <c r="A519" s="51">
        <v>85</v>
      </c>
      <c r="B519" s="51" t="s">
        <v>197</v>
      </c>
      <c r="C519" s="51" t="s">
        <v>46</v>
      </c>
      <c r="D519" s="51" t="s">
        <v>1293</v>
      </c>
      <c r="E519" s="51">
        <v>660</v>
      </c>
      <c r="F519" s="51">
        <v>2358</v>
      </c>
    </row>
    <row r="520" spans="1:6">
      <c r="A520" s="51">
        <v>85</v>
      </c>
      <c r="B520" s="51" t="s">
        <v>197</v>
      </c>
      <c r="C520" s="51" t="s">
        <v>46</v>
      </c>
      <c r="D520" s="51" t="s">
        <v>1294</v>
      </c>
      <c r="E520" s="51">
        <v>21</v>
      </c>
      <c r="F520" s="51">
        <v>2358</v>
      </c>
    </row>
    <row r="521" spans="1:6">
      <c r="A521" s="51">
        <v>85</v>
      </c>
      <c r="B521" s="51" t="s">
        <v>197</v>
      </c>
      <c r="C521" s="51" t="s">
        <v>46</v>
      </c>
      <c r="D521" s="51" t="s">
        <v>1295</v>
      </c>
      <c r="E521" s="51">
        <v>85</v>
      </c>
      <c r="F521" s="51">
        <v>2358</v>
      </c>
    </row>
    <row r="522" spans="1:6">
      <c r="A522" s="51">
        <v>86</v>
      </c>
      <c r="B522" s="51" t="s">
        <v>198</v>
      </c>
      <c r="C522" s="51" t="s">
        <v>63</v>
      </c>
      <c r="D522" s="51" t="s">
        <v>45</v>
      </c>
      <c r="E522" s="51">
        <v>978</v>
      </c>
      <c r="F522" s="51"/>
    </row>
    <row r="523" spans="1:6">
      <c r="A523" s="51">
        <v>86</v>
      </c>
      <c r="B523" s="51" t="s">
        <v>198</v>
      </c>
      <c r="C523" s="51" t="s">
        <v>63</v>
      </c>
      <c r="D523" s="51" t="s">
        <v>1287</v>
      </c>
      <c r="E523" s="51">
        <v>1875</v>
      </c>
      <c r="F523" s="51">
        <v>4164</v>
      </c>
    </row>
    <row r="524" spans="1:6">
      <c r="A524" s="51">
        <v>86</v>
      </c>
      <c r="B524" s="51" t="s">
        <v>198</v>
      </c>
      <c r="C524" s="51" t="s">
        <v>63</v>
      </c>
      <c r="D524" s="51" t="s">
        <v>1288</v>
      </c>
      <c r="E524" s="51">
        <v>95</v>
      </c>
      <c r="F524" s="51">
        <v>4164</v>
      </c>
    </row>
    <row r="525" spans="1:6">
      <c r="A525" s="51">
        <v>86</v>
      </c>
      <c r="B525" s="51" t="s">
        <v>198</v>
      </c>
      <c r="C525" s="51" t="s">
        <v>63</v>
      </c>
      <c r="D525" s="51" t="s">
        <v>1289</v>
      </c>
      <c r="E525" s="51">
        <v>146</v>
      </c>
      <c r="F525" s="51">
        <v>4164</v>
      </c>
    </row>
    <row r="526" spans="1:6">
      <c r="A526" s="51">
        <v>86</v>
      </c>
      <c r="B526" s="51" t="s">
        <v>198</v>
      </c>
      <c r="C526" s="51" t="s">
        <v>63</v>
      </c>
      <c r="D526" s="51" t="s">
        <v>1290</v>
      </c>
      <c r="E526" s="51">
        <v>393</v>
      </c>
      <c r="F526" s="51">
        <v>4164</v>
      </c>
    </row>
    <row r="527" spans="1:6">
      <c r="A527" s="51">
        <v>86</v>
      </c>
      <c r="B527" s="51" t="s">
        <v>198</v>
      </c>
      <c r="C527" s="51" t="s">
        <v>63</v>
      </c>
      <c r="D527" s="51" t="s">
        <v>1291</v>
      </c>
      <c r="E527" s="51">
        <v>33</v>
      </c>
      <c r="F527" s="51">
        <v>4164</v>
      </c>
    </row>
    <row r="528" spans="1:6">
      <c r="A528" s="51">
        <v>86</v>
      </c>
      <c r="B528" s="51" t="s">
        <v>198</v>
      </c>
      <c r="C528" s="51" t="s">
        <v>63</v>
      </c>
      <c r="D528" s="51" t="s">
        <v>1292</v>
      </c>
      <c r="E528" s="51">
        <v>917</v>
      </c>
      <c r="F528" s="51">
        <v>4164</v>
      </c>
    </row>
    <row r="529" spans="1:6">
      <c r="A529" s="51">
        <v>86</v>
      </c>
      <c r="B529" s="51" t="s">
        <v>198</v>
      </c>
      <c r="C529" s="51" t="s">
        <v>63</v>
      </c>
      <c r="D529" s="51" t="s">
        <v>1293</v>
      </c>
      <c r="E529" s="51">
        <v>172</v>
      </c>
      <c r="F529" s="51">
        <v>4164</v>
      </c>
    </row>
    <row r="530" spans="1:6">
      <c r="A530" s="51">
        <v>86</v>
      </c>
      <c r="B530" s="51" t="s">
        <v>198</v>
      </c>
      <c r="C530" s="51" t="s">
        <v>63</v>
      </c>
      <c r="D530" s="51" t="s">
        <v>1294</v>
      </c>
      <c r="E530" s="51">
        <v>58</v>
      </c>
      <c r="F530" s="51">
        <v>4164</v>
      </c>
    </row>
    <row r="531" spans="1:6">
      <c r="A531" s="51">
        <v>86</v>
      </c>
      <c r="B531" s="51" t="s">
        <v>198</v>
      </c>
      <c r="C531" s="51" t="s">
        <v>63</v>
      </c>
      <c r="D531" s="51" t="s">
        <v>1295</v>
      </c>
      <c r="E531" s="51">
        <v>475</v>
      </c>
      <c r="F531" s="51">
        <v>4164</v>
      </c>
    </row>
    <row r="532" spans="1:6">
      <c r="A532" s="51">
        <v>86</v>
      </c>
      <c r="B532" s="51" t="s">
        <v>198</v>
      </c>
      <c r="C532" s="51" t="s">
        <v>46</v>
      </c>
      <c r="D532" s="51" t="s">
        <v>45</v>
      </c>
      <c r="E532" s="51">
        <v>885</v>
      </c>
      <c r="F532" s="51"/>
    </row>
    <row r="533" spans="1:6">
      <c r="A533" s="51">
        <v>86</v>
      </c>
      <c r="B533" s="51" t="s">
        <v>198</v>
      </c>
      <c r="C533" s="51" t="s">
        <v>46</v>
      </c>
      <c r="D533" s="51" t="s">
        <v>1287</v>
      </c>
      <c r="E533" s="51">
        <v>1167</v>
      </c>
      <c r="F533" s="51">
        <v>4235</v>
      </c>
    </row>
    <row r="534" spans="1:6">
      <c r="A534" s="51">
        <v>86</v>
      </c>
      <c r="B534" s="51" t="s">
        <v>198</v>
      </c>
      <c r="C534" s="51" t="s">
        <v>46</v>
      </c>
      <c r="D534" s="51" t="s">
        <v>1288</v>
      </c>
      <c r="E534" s="51">
        <v>40</v>
      </c>
      <c r="F534" s="51">
        <v>4235</v>
      </c>
    </row>
    <row r="535" spans="1:6">
      <c r="A535" s="51">
        <v>86</v>
      </c>
      <c r="B535" s="51" t="s">
        <v>198</v>
      </c>
      <c r="C535" s="51" t="s">
        <v>46</v>
      </c>
      <c r="D535" s="51" t="s">
        <v>1289</v>
      </c>
      <c r="E535" s="51">
        <v>110</v>
      </c>
      <c r="F535" s="51">
        <v>4235</v>
      </c>
    </row>
    <row r="536" spans="1:6">
      <c r="A536" s="51">
        <v>86</v>
      </c>
      <c r="B536" s="51" t="s">
        <v>198</v>
      </c>
      <c r="C536" s="51" t="s">
        <v>46</v>
      </c>
      <c r="D536" s="51" t="s">
        <v>1290</v>
      </c>
      <c r="E536" s="51">
        <v>255</v>
      </c>
      <c r="F536" s="51">
        <v>4235</v>
      </c>
    </row>
    <row r="537" spans="1:6">
      <c r="A537" s="51">
        <v>86</v>
      </c>
      <c r="B537" s="51" t="s">
        <v>198</v>
      </c>
      <c r="C537" s="51" t="s">
        <v>46</v>
      </c>
      <c r="D537" s="51" t="s">
        <v>1291</v>
      </c>
      <c r="E537" s="51">
        <v>20</v>
      </c>
      <c r="F537" s="51">
        <v>4235</v>
      </c>
    </row>
    <row r="538" spans="1:6">
      <c r="A538" s="51">
        <v>86</v>
      </c>
      <c r="B538" s="51" t="s">
        <v>198</v>
      </c>
      <c r="C538" s="51" t="s">
        <v>46</v>
      </c>
      <c r="D538" s="51" t="s">
        <v>1292</v>
      </c>
      <c r="E538" s="51">
        <v>906</v>
      </c>
      <c r="F538" s="51">
        <v>4235</v>
      </c>
    </row>
    <row r="539" spans="1:6">
      <c r="A539" s="51">
        <v>86</v>
      </c>
      <c r="B539" s="51" t="s">
        <v>198</v>
      </c>
      <c r="C539" s="51" t="s">
        <v>46</v>
      </c>
      <c r="D539" s="51" t="s">
        <v>1293</v>
      </c>
      <c r="E539" s="51">
        <v>1478</v>
      </c>
      <c r="F539" s="51">
        <v>4235</v>
      </c>
    </row>
    <row r="540" spans="1:6">
      <c r="A540" s="51">
        <v>86</v>
      </c>
      <c r="B540" s="51" t="s">
        <v>198</v>
      </c>
      <c r="C540" s="51" t="s">
        <v>46</v>
      </c>
      <c r="D540" s="51" t="s">
        <v>1294</v>
      </c>
      <c r="E540" s="51">
        <v>32</v>
      </c>
      <c r="F540" s="51">
        <v>4235</v>
      </c>
    </row>
    <row r="541" spans="1:6">
      <c r="A541" s="51">
        <v>86</v>
      </c>
      <c r="B541" s="51" t="s">
        <v>198</v>
      </c>
      <c r="C541" s="51" t="s">
        <v>46</v>
      </c>
      <c r="D541" s="51" t="s">
        <v>1295</v>
      </c>
      <c r="E541" s="51">
        <v>227</v>
      </c>
      <c r="F541" s="51">
        <v>4235</v>
      </c>
    </row>
    <row r="542" spans="1:6">
      <c r="A542" s="51">
        <v>88</v>
      </c>
      <c r="B542" s="51" t="s">
        <v>199</v>
      </c>
      <c r="C542" s="51" t="s">
        <v>63</v>
      </c>
      <c r="D542" s="51" t="s">
        <v>45</v>
      </c>
      <c r="E542" s="51">
        <v>2231</v>
      </c>
      <c r="F542" s="51"/>
    </row>
    <row r="543" spans="1:6">
      <c r="A543" s="51">
        <v>88</v>
      </c>
      <c r="B543" s="51" t="s">
        <v>199</v>
      </c>
      <c r="C543" s="51" t="s">
        <v>63</v>
      </c>
      <c r="D543" s="51" t="s">
        <v>1287</v>
      </c>
      <c r="E543" s="51">
        <v>6542</v>
      </c>
      <c r="F543" s="51">
        <v>10689</v>
      </c>
    </row>
    <row r="544" spans="1:6">
      <c r="A544" s="51">
        <v>88</v>
      </c>
      <c r="B544" s="51" t="s">
        <v>199</v>
      </c>
      <c r="C544" s="51" t="s">
        <v>63</v>
      </c>
      <c r="D544" s="51" t="s">
        <v>1288</v>
      </c>
      <c r="E544" s="51">
        <v>47</v>
      </c>
      <c r="F544" s="51">
        <v>10689</v>
      </c>
    </row>
    <row r="545" spans="1:6">
      <c r="A545" s="51">
        <v>88</v>
      </c>
      <c r="B545" s="51" t="s">
        <v>199</v>
      </c>
      <c r="C545" s="51" t="s">
        <v>63</v>
      </c>
      <c r="D545" s="51" t="s">
        <v>1289</v>
      </c>
      <c r="E545" s="51">
        <v>428</v>
      </c>
      <c r="F545" s="51">
        <v>10689</v>
      </c>
    </row>
    <row r="546" spans="1:6">
      <c r="A546" s="51">
        <v>88</v>
      </c>
      <c r="B546" s="51" t="s">
        <v>199</v>
      </c>
      <c r="C546" s="51" t="s">
        <v>63</v>
      </c>
      <c r="D546" s="51" t="s">
        <v>1290</v>
      </c>
      <c r="E546" s="51">
        <v>327</v>
      </c>
      <c r="F546" s="51">
        <v>10689</v>
      </c>
    </row>
    <row r="547" spans="1:6">
      <c r="A547" s="51">
        <v>88</v>
      </c>
      <c r="B547" s="51" t="s">
        <v>199</v>
      </c>
      <c r="C547" s="51" t="s">
        <v>63</v>
      </c>
      <c r="D547" s="51" t="s">
        <v>1291</v>
      </c>
      <c r="E547" s="51">
        <v>406</v>
      </c>
      <c r="F547" s="51">
        <v>10689</v>
      </c>
    </row>
    <row r="548" spans="1:6">
      <c r="A548" s="51">
        <v>88</v>
      </c>
      <c r="B548" s="51" t="s">
        <v>199</v>
      </c>
      <c r="C548" s="51" t="s">
        <v>63</v>
      </c>
      <c r="D548" s="51" t="s">
        <v>1292</v>
      </c>
      <c r="E548" s="51">
        <v>2108</v>
      </c>
      <c r="F548" s="51">
        <v>10689</v>
      </c>
    </row>
    <row r="549" spans="1:6">
      <c r="A549" s="51">
        <v>88</v>
      </c>
      <c r="B549" s="51" t="s">
        <v>199</v>
      </c>
      <c r="C549" s="51" t="s">
        <v>63</v>
      </c>
      <c r="D549" s="51" t="s">
        <v>1293</v>
      </c>
      <c r="E549" s="51">
        <v>247</v>
      </c>
      <c r="F549" s="51">
        <v>10689</v>
      </c>
    </row>
    <row r="550" spans="1:6">
      <c r="A550" s="51">
        <v>88</v>
      </c>
      <c r="B550" s="51" t="s">
        <v>199</v>
      </c>
      <c r="C550" s="51" t="s">
        <v>63</v>
      </c>
      <c r="D550" s="51" t="s">
        <v>1294</v>
      </c>
      <c r="E550" s="51">
        <v>39</v>
      </c>
      <c r="F550" s="51">
        <v>10689</v>
      </c>
    </row>
    <row r="551" spans="1:6">
      <c r="A551" s="51">
        <v>88</v>
      </c>
      <c r="B551" s="51" t="s">
        <v>199</v>
      </c>
      <c r="C551" s="51" t="s">
        <v>63</v>
      </c>
      <c r="D551" s="51" t="s">
        <v>1295</v>
      </c>
      <c r="E551" s="51">
        <v>545</v>
      </c>
      <c r="F551" s="51">
        <v>10689</v>
      </c>
    </row>
    <row r="552" spans="1:6">
      <c r="A552" s="51">
        <v>88</v>
      </c>
      <c r="B552" s="51" t="s">
        <v>199</v>
      </c>
      <c r="C552" s="51" t="s">
        <v>46</v>
      </c>
      <c r="D552" s="51" t="s">
        <v>45</v>
      </c>
      <c r="E552" s="51">
        <v>2035</v>
      </c>
      <c r="F552" s="51"/>
    </row>
    <row r="553" spans="1:6">
      <c r="A553" s="51">
        <v>88</v>
      </c>
      <c r="B553" s="51" t="s">
        <v>199</v>
      </c>
      <c r="C553" s="51" t="s">
        <v>46</v>
      </c>
      <c r="D553" s="51" t="s">
        <v>1287</v>
      </c>
      <c r="E553" s="51">
        <v>6103</v>
      </c>
      <c r="F553" s="51">
        <v>11918</v>
      </c>
    </row>
    <row r="554" spans="1:6">
      <c r="A554" s="51">
        <v>88</v>
      </c>
      <c r="B554" s="51" t="s">
        <v>199</v>
      </c>
      <c r="C554" s="51" t="s">
        <v>46</v>
      </c>
      <c r="D554" s="51" t="s">
        <v>1288</v>
      </c>
      <c r="E554" s="51">
        <v>33</v>
      </c>
      <c r="F554" s="51">
        <v>11918</v>
      </c>
    </row>
    <row r="555" spans="1:6">
      <c r="A555" s="51">
        <v>88</v>
      </c>
      <c r="B555" s="51" t="s">
        <v>199</v>
      </c>
      <c r="C555" s="51" t="s">
        <v>46</v>
      </c>
      <c r="D555" s="51" t="s">
        <v>1289</v>
      </c>
      <c r="E555" s="51">
        <v>236</v>
      </c>
      <c r="F555" s="51">
        <v>11918</v>
      </c>
    </row>
    <row r="556" spans="1:6">
      <c r="A556" s="51">
        <v>88</v>
      </c>
      <c r="B556" s="51" t="s">
        <v>199</v>
      </c>
      <c r="C556" s="51" t="s">
        <v>46</v>
      </c>
      <c r="D556" s="51" t="s">
        <v>1290</v>
      </c>
      <c r="E556" s="51">
        <v>263</v>
      </c>
      <c r="F556" s="51">
        <v>11918</v>
      </c>
    </row>
    <row r="557" spans="1:6">
      <c r="A557" s="51">
        <v>88</v>
      </c>
      <c r="B557" s="51" t="s">
        <v>199</v>
      </c>
      <c r="C557" s="51" t="s">
        <v>46</v>
      </c>
      <c r="D557" s="51" t="s">
        <v>1291</v>
      </c>
      <c r="E557" s="51">
        <v>658</v>
      </c>
      <c r="F557" s="51">
        <v>11918</v>
      </c>
    </row>
    <row r="558" spans="1:6">
      <c r="A558" s="51">
        <v>88</v>
      </c>
      <c r="B558" s="51" t="s">
        <v>199</v>
      </c>
      <c r="C558" s="51" t="s">
        <v>46</v>
      </c>
      <c r="D558" s="51" t="s">
        <v>1292</v>
      </c>
      <c r="E558" s="51">
        <v>2229</v>
      </c>
      <c r="F558" s="51">
        <v>11918</v>
      </c>
    </row>
    <row r="559" spans="1:6">
      <c r="A559" s="51">
        <v>88</v>
      </c>
      <c r="B559" s="51" t="s">
        <v>199</v>
      </c>
      <c r="C559" s="51" t="s">
        <v>46</v>
      </c>
      <c r="D559" s="51" t="s">
        <v>1293</v>
      </c>
      <c r="E559" s="51">
        <v>2012</v>
      </c>
      <c r="F559" s="51">
        <v>11918</v>
      </c>
    </row>
    <row r="560" spans="1:6">
      <c r="A560" s="51">
        <v>88</v>
      </c>
      <c r="B560" s="51" t="s">
        <v>199</v>
      </c>
      <c r="C560" s="51" t="s">
        <v>46</v>
      </c>
      <c r="D560" s="51" t="s">
        <v>1294</v>
      </c>
      <c r="E560" s="51">
        <v>48</v>
      </c>
      <c r="F560" s="51">
        <v>11918</v>
      </c>
    </row>
    <row r="561" spans="1:6">
      <c r="A561" s="51">
        <v>88</v>
      </c>
      <c r="B561" s="51" t="s">
        <v>199</v>
      </c>
      <c r="C561" s="51" t="s">
        <v>46</v>
      </c>
      <c r="D561" s="51" t="s">
        <v>1295</v>
      </c>
      <c r="E561" s="51">
        <v>336</v>
      </c>
      <c r="F561" s="51">
        <v>11918</v>
      </c>
    </row>
    <row r="562" spans="1:6">
      <c r="A562" s="51">
        <v>91</v>
      </c>
      <c r="B562" s="51" t="s">
        <v>200</v>
      </c>
      <c r="C562" s="51" t="s">
        <v>63</v>
      </c>
      <c r="D562" s="51" t="s">
        <v>45</v>
      </c>
      <c r="E562" s="51">
        <v>40</v>
      </c>
      <c r="F562" s="51"/>
    </row>
    <row r="563" spans="1:6">
      <c r="A563" s="51">
        <v>91</v>
      </c>
      <c r="B563" s="51" t="s">
        <v>200</v>
      </c>
      <c r="C563" s="51" t="s">
        <v>63</v>
      </c>
      <c r="D563" s="51" t="s">
        <v>1287</v>
      </c>
      <c r="E563" s="51">
        <v>121</v>
      </c>
      <c r="F563" s="51">
        <v>231</v>
      </c>
    </row>
    <row r="564" spans="1:6">
      <c r="A564" s="51">
        <v>91</v>
      </c>
      <c r="B564" s="51" t="s">
        <v>200</v>
      </c>
      <c r="C564" s="51" t="s">
        <v>63</v>
      </c>
      <c r="D564" s="51" t="s">
        <v>1288</v>
      </c>
      <c r="E564" s="51">
        <v>4</v>
      </c>
      <c r="F564" s="51">
        <v>231</v>
      </c>
    </row>
    <row r="565" spans="1:6">
      <c r="A565" s="51">
        <v>91</v>
      </c>
      <c r="B565" s="51" t="s">
        <v>200</v>
      </c>
      <c r="C565" s="51" t="s">
        <v>63</v>
      </c>
      <c r="D565" s="51" t="s">
        <v>1289</v>
      </c>
      <c r="E565" s="51">
        <v>16</v>
      </c>
      <c r="F565" s="51">
        <v>231</v>
      </c>
    </row>
    <row r="566" spans="1:6">
      <c r="A566" s="51">
        <v>91</v>
      </c>
      <c r="B566" s="51" t="s">
        <v>200</v>
      </c>
      <c r="C566" s="51" t="s">
        <v>63</v>
      </c>
      <c r="D566" s="51" t="s">
        <v>1290</v>
      </c>
      <c r="E566" s="51">
        <v>8</v>
      </c>
      <c r="F566" s="51">
        <v>231</v>
      </c>
    </row>
    <row r="567" spans="1:6">
      <c r="A567" s="51">
        <v>91</v>
      </c>
      <c r="B567" s="51" t="s">
        <v>200</v>
      </c>
      <c r="C567" s="51" t="s">
        <v>63</v>
      </c>
      <c r="D567" s="51" t="s">
        <v>1291</v>
      </c>
      <c r="E567" s="51">
        <v>6</v>
      </c>
      <c r="F567" s="51">
        <v>231</v>
      </c>
    </row>
    <row r="568" spans="1:6">
      <c r="A568" s="51">
        <v>91</v>
      </c>
      <c r="B568" s="51" t="s">
        <v>200</v>
      </c>
      <c r="C568" s="51" t="s">
        <v>63</v>
      </c>
      <c r="D568" s="51" t="s">
        <v>1292</v>
      </c>
      <c r="E568" s="51">
        <v>30</v>
      </c>
      <c r="F568" s="51">
        <v>231</v>
      </c>
    </row>
    <row r="569" spans="1:6">
      <c r="A569" s="51">
        <v>91</v>
      </c>
      <c r="B569" s="51" t="s">
        <v>200</v>
      </c>
      <c r="C569" s="51" t="s">
        <v>63</v>
      </c>
      <c r="D569" s="51" t="s">
        <v>1293</v>
      </c>
      <c r="E569" s="51">
        <v>11</v>
      </c>
      <c r="F569" s="51">
        <v>231</v>
      </c>
    </row>
    <row r="570" spans="1:6">
      <c r="A570" s="51">
        <v>91</v>
      </c>
      <c r="B570" s="51" t="s">
        <v>200</v>
      </c>
      <c r="C570" s="51" t="s">
        <v>63</v>
      </c>
      <c r="D570" s="51" t="s">
        <v>1295</v>
      </c>
      <c r="E570" s="51">
        <v>35</v>
      </c>
      <c r="F570" s="51">
        <v>231</v>
      </c>
    </row>
    <row r="571" spans="1:6">
      <c r="A571" s="51">
        <v>91</v>
      </c>
      <c r="B571" s="51" t="s">
        <v>200</v>
      </c>
      <c r="C571" s="51" t="s">
        <v>46</v>
      </c>
      <c r="D571" s="51" t="s">
        <v>45</v>
      </c>
      <c r="E571" s="51">
        <v>31</v>
      </c>
      <c r="F571" s="51"/>
    </row>
    <row r="572" spans="1:6">
      <c r="A572" s="51">
        <v>91</v>
      </c>
      <c r="B572" s="51" t="s">
        <v>200</v>
      </c>
      <c r="C572" s="51" t="s">
        <v>46</v>
      </c>
      <c r="D572" s="51" t="s">
        <v>1287</v>
      </c>
      <c r="E572" s="51">
        <v>71</v>
      </c>
      <c r="F572" s="51">
        <v>184</v>
      </c>
    </row>
    <row r="573" spans="1:6">
      <c r="A573" s="51">
        <v>91</v>
      </c>
      <c r="B573" s="51" t="s">
        <v>200</v>
      </c>
      <c r="C573" s="51" t="s">
        <v>46</v>
      </c>
      <c r="D573" s="51" t="s">
        <v>1288</v>
      </c>
      <c r="E573" s="51">
        <v>2</v>
      </c>
      <c r="F573" s="51">
        <v>184</v>
      </c>
    </row>
    <row r="574" spans="1:6">
      <c r="A574" s="51">
        <v>91</v>
      </c>
      <c r="B574" s="51" t="s">
        <v>200</v>
      </c>
      <c r="C574" s="51" t="s">
        <v>46</v>
      </c>
      <c r="D574" s="51" t="s">
        <v>1289</v>
      </c>
      <c r="E574" s="51">
        <v>11</v>
      </c>
      <c r="F574" s="51">
        <v>184</v>
      </c>
    </row>
    <row r="575" spans="1:6">
      <c r="A575" s="51">
        <v>91</v>
      </c>
      <c r="B575" s="51" t="s">
        <v>200</v>
      </c>
      <c r="C575" s="51" t="s">
        <v>46</v>
      </c>
      <c r="D575" s="51" t="s">
        <v>1290</v>
      </c>
      <c r="E575" s="51">
        <v>5</v>
      </c>
      <c r="F575" s="51">
        <v>184</v>
      </c>
    </row>
    <row r="576" spans="1:6">
      <c r="A576" s="51">
        <v>91</v>
      </c>
      <c r="B576" s="51" t="s">
        <v>200</v>
      </c>
      <c r="C576" s="51" t="s">
        <v>46</v>
      </c>
      <c r="D576" s="51" t="s">
        <v>1291</v>
      </c>
      <c r="E576" s="51">
        <v>2</v>
      </c>
      <c r="F576" s="51">
        <v>184</v>
      </c>
    </row>
    <row r="577" spans="1:6">
      <c r="A577" s="51">
        <v>91</v>
      </c>
      <c r="B577" s="51" t="s">
        <v>200</v>
      </c>
      <c r="C577" s="51" t="s">
        <v>46</v>
      </c>
      <c r="D577" s="51" t="s">
        <v>1292</v>
      </c>
      <c r="E577" s="51">
        <v>33</v>
      </c>
      <c r="F577" s="51">
        <v>184</v>
      </c>
    </row>
    <row r="578" spans="1:6">
      <c r="A578" s="51">
        <v>91</v>
      </c>
      <c r="B578" s="51" t="s">
        <v>200</v>
      </c>
      <c r="C578" s="51" t="s">
        <v>46</v>
      </c>
      <c r="D578" s="51" t="s">
        <v>1293</v>
      </c>
      <c r="E578" s="51">
        <v>43</v>
      </c>
      <c r="F578" s="51">
        <v>184</v>
      </c>
    </row>
    <row r="579" spans="1:6">
      <c r="A579" s="51">
        <v>91</v>
      </c>
      <c r="B579" s="51" t="s">
        <v>200</v>
      </c>
      <c r="C579" s="51" t="s">
        <v>46</v>
      </c>
      <c r="D579" s="51" t="s">
        <v>1294</v>
      </c>
      <c r="E579" s="51">
        <v>1</v>
      </c>
      <c r="F579" s="51">
        <v>184</v>
      </c>
    </row>
    <row r="580" spans="1:6">
      <c r="A580" s="51">
        <v>91</v>
      </c>
      <c r="B580" s="51" t="s">
        <v>200</v>
      </c>
      <c r="C580" s="51" t="s">
        <v>46</v>
      </c>
      <c r="D580" s="51" t="s">
        <v>1295</v>
      </c>
      <c r="E580" s="51">
        <v>16</v>
      </c>
      <c r="F580" s="51">
        <v>184</v>
      </c>
    </row>
    <row r="581" spans="1:6">
      <c r="A581" s="51">
        <v>94</v>
      </c>
      <c r="B581" s="51" t="s">
        <v>201</v>
      </c>
      <c r="C581" s="51" t="s">
        <v>63</v>
      </c>
      <c r="D581" s="51" t="s">
        <v>45</v>
      </c>
      <c r="E581" s="51">
        <v>46</v>
      </c>
      <c r="F581" s="51"/>
    </row>
    <row r="582" spans="1:6">
      <c r="A582" s="51">
        <v>94</v>
      </c>
      <c r="B582" s="51" t="s">
        <v>201</v>
      </c>
      <c r="C582" s="51" t="s">
        <v>63</v>
      </c>
      <c r="D582" s="51" t="s">
        <v>1287</v>
      </c>
      <c r="E582" s="51">
        <v>109</v>
      </c>
      <c r="F582" s="51">
        <v>208</v>
      </c>
    </row>
    <row r="583" spans="1:6">
      <c r="A583" s="51">
        <v>94</v>
      </c>
      <c r="B583" s="51" t="s">
        <v>201</v>
      </c>
      <c r="C583" s="51" t="s">
        <v>63</v>
      </c>
      <c r="D583" s="51" t="s">
        <v>1288</v>
      </c>
      <c r="E583" s="51">
        <v>2</v>
      </c>
      <c r="F583" s="51">
        <v>208</v>
      </c>
    </row>
    <row r="584" spans="1:6">
      <c r="A584" s="51">
        <v>94</v>
      </c>
      <c r="B584" s="51" t="s">
        <v>201</v>
      </c>
      <c r="C584" s="51" t="s">
        <v>63</v>
      </c>
      <c r="D584" s="51" t="s">
        <v>1289</v>
      </c>
      <c r="E584" s="51">
        <v>12</v>
      </c>
      <c r="F584" s="51">
        <v>208</v>
      </c>
    </row>
    <row r="585" spans="1:6">
      <c r="A585" s="51">
        <v>94</v>
      </c>
      <c r="B585" s="51" t="s">
        <v>201</v>
      </c>
      <c r="C585" s="51" t="s">
        <v>63</v>
      </c>
      <c r="D585" s="51" t="s">
        <v>1290</v>
      </c>
      <c r="E585" s="51">
        <v>8</v>
      </c>
      <c r="F585" s="51">
        <v>208</v>
      </c>
    </row>
    <row r="586" spans="1:6">
      <c r="A586" s="51">
        <v>94</v>
      </c>
      <c r="B586" s="51" t="s">
        <v>201</v>
      </c>
      <c r="C586" s="51" t="s">
        <v>63</v>
      </c>
      <c r="D586" s="51" t="s">
        <v>1291</v>
      </c>
      <c r="E586" s="51">
        <v>4</v>
      </c>
      <c r="F586" s="51">
        <v>208</v>
      </c>
    </row>
    <row r="587" spans="1:6">
      <c r="A587" s="51">
        <v>94</v>
      </c>
      <c r="B587" s="51" t="s">
        <v>201</v>
      </c>
      <c r="C587" s="51" t="s">
        <v>63</v>
      </c>
      <c r="D587" s="51" t="s">
        <v>1292</v>
      </c>
      <c r="E587" s="51">
        <v>36</v>
      </c>
      <c r="F587" s="51">
        <v>208</v>
      </c>
    </row>
    <row r="588" spans="1:6">
      <c r="A588" s="51">
        <v>94</v>
      </c>
      <c r="B588" s="51" t="s">
        <v>201</v>
      </c>
      <c r="C588" s="51" t="s">
        <v>63</v>
      </c>
      <c r="D588" s="51" t="s">
        <v>1293</v>
      </c>
      <c r="E588" s="51">
        <v>8</v>
      </c>
      <c r="F588" s="51">
        <v>208</v>
      </c>
    </row>
    <row r="589" spans="1:6">
      <c r="A589" s="51">
        <v>94</v>
      </c>
      <c r="B589" s="51" t="s">
        <v>201</v>
      </c>
      <c r="C589" s="51" t="s">
        <v>63</v>
      </c>
      <c r="D589" s="51" t="s">
        <v>1295</v>
      </c>
      <c r="E589" s="51">
        <v>29</v>
      </c>
      <c r="F589" s="51">
        <v>208</v>
      </c>
    </row>
    <row r="590" spans="1:6">
      <c r="A590" s="51">
        <v>94</v>
      </c>
      <c r="B590" s="51" t="s">
        <v>201</v>
      </c>
      <c r="C590" s="51" t="s">
        <v>46</v>
      </c>
      <c r="D590" s="51" t="s">
        <v>45</v>
      </c>
      <c r="E590" s="51">
        <v>35</v>
      </c>
      <c r="F590" s="51"/>
    </row>
    <row r="591" spans="1:6">
      <c r="A591" s="51">
        <v>94</v>
      </c>
      <c r="B591" s="51" t="s">
        <v>201</v>
      </c>
      <c r="C591" s="51" t="s">
        <v>46</v>
      </c>
      <c r="D591" s="51" t="s">
        <v>1287</v>
      </c>
      <c r="E591" s="51">
        <v>68</v>
      </c>
      <c r="F591" s="51">
        <v>171</v>
      </c>
    </row>
    <row r="592" spans="1:6">
      <c r="A592" s="51">
        <v>94</v>
      </c>
      <c r="B592" s="51" t="s">
        <v>201</v>
      </c>
      <c r="C592" s="51" t="s">
        <v>46</v>
      </c>
      <c r="D592" s="51" t="s">
        <v>1289</v>
      </c>
      <c r="E592" s="51">
        <v>8</v>
      </c>
      <c r="F592" s="51">
        <v>171</v>
      </c>
    </row>
    <row r="593" spans="1:6">
      <c r="A593" s="51">
        <v>94</v>
      </c>
      <c r="B593" s="51" t="s">
        <v>201</v>
      </c>
      <c r="C593" s="51" t="s">
        <v>46</v>
      </c>
      <c r="D593" s="51" t="s">
        <v>1290</v>
      </c>
      <c r="E593" s="51">
        <v>3</v>
      </c>
      <c r="F593" s="51">
        <v>171</v>
      </c>
    </row>
    <row r="594" spans="1:6">
      <c r="A594" s="51">
        <v>94</v>
      </c>
      <c r="B594" s="51" t="s">
        <v>201</v>
      </c>
      <c r="C594" s="51" t="s">
        <v>46</v>
      </c>
      <c r="D594" s="51" t="s">
        <v>1291</v>
      </c>
      <c r="E594" s="51">
        <v>2</v>
      </c>
      <c r="F594" s="51">
        <v>171</v>
      </c>
    </row>
    <row r="595" spans="1:6">
      <c r="A595" s="51">
        <v>94</v>
      </c>
      <c r="B595" s="51" t="s">
        <v>201</v>
      </c>
      <c r="C595" s="51" t="s">
        <v>46</v>
      </c>
      <c r="D595" s="51" t="s">
        <v>1292</v>
      </c>
      <c r="E595" s="51">
        <v>35</v>
      </c>
      <c r="F595" s="51">
        <v>171</v>
      </c>
    </row>
    <row r="596" spans="1:6">
      <c r="A596" s="51">
        <v>94</v>
      </c>
      <c r="B596" s="51" t="s">
        <v>201</v>
      </c>
      <c r="C596" s="51" t="s">
        <v>46</v>
      </c>
      <c r="D596" s="51" t="s">
        <v>1293</v>
      </c>
      <c r="E596" s="51">
        <v>33</v>
      </c>
      <c r="F596" s="51">
        <v>171</v>
      </c>
    </row>
    <row r="597" spans="1:6">
      <c r="A597" s="51">
        <v>94</v>
      </c>
      <c r="B597" s="51" t="s">
        <v>201</v>
      </c>
      <c r="C597" s="51" t="s">
        <v>46</v>
      </c>
      <c r="D597" s="51" t="s">
        <v>1294</v>
      </c>
      <c r="E597" s="51">
        <v>1</v>
      </c>
      <c r="F597" s="51">
        <v>171</v>
      </c>
    </row>
    <row r="598" spans="1:6">
      <c r="A598" s="51">
        <v>94</v>
      </c>
      <c r="B598" s="51" t="s">
        <v>201</v>
      </c>
      <c r="C598" s="51" t="s">
        <v>46</v>
      </c>
      <c r="D598" s="51" t="s">
        <v>1295</v>
      </c>
      <c r="E598" s="51">
        <v>21</v>
      </c>
      <c r="F598" s="51">
        <v>171</v>
      </c>
    </row>
    <row r="599" spans="1:6">
      <c r="A599" s="51">
        <v>95</v>
      </c>
      <c r="B599" s="51" t="s">
        <v>202</v>
      </c>
      <c r="C599" s="51" t="s">
        <v>63</v>
      </c>
      <c r="D599" s="51" t="s">
        <v>45</v>
      </c>
      <c r="E599" s="51">
        <v>264</v>
      </c>
      <c r="F599" s="51"/>
    </row>
    <row r="600" spans="1:6">
      <c r="A600" s="51">
        <v>95</v>
      </c>
      <c r="B600" s="51" t="s">
        <v>202</v>
      </c>
      <c r="C600" s="51" t="s">
        <v>63</v>
      </c>
      <c r="D600" s="51" t="s">
        <v>1287</v>
      </c>
      <c r="E600" s="51">
        <v>662</v>
      </c>
      <c r="F600" s="51">
        <v>1279</v>
      </c>
    </row>
    <row r="601" spans="1:6">
      <c r="A601" s="51">
        <v>95</v>
      </c>
      <c r="B601" s="51" t="s">
        <v>202</v>
      </c>
      <c r="C601" s="51" t="s">
        <v>63</v>
      </c>
      <c r="D601" s="51" t="s">
        <v>1288</v>
      </c>
      <c r="E601" s="51">
        <v>22</v>
      </c>
      <c r="F601" s="51">
        <v>1279</v>
      </c>
    </row>
    <row r="602" spans="1:6">
      <c r="A602" s="51">
        <v>95</v>
      </c>
      <c r="B602" s="51" t="s">
        <v>202</v>
      </c>
      <c r="C602" s="51" t="s">
        <v>63</v>
      </c>
      <c r="D602" s="51" t="s">
        <v>1289</v>
      </c>
      <c r="E602" s="51">
        <v>61</v>
      </c>
      <c r="F602" s="51">
        <v>1279</v>
      </c>
    </row>
    <row r="603" spans="1:6">
      <c r="A603" s="51">
        <v>95</v>
      </c>
      <c r="B603" s="51" t="s">
        <v>202</v>
      </c>
      <c r="C603" s="51" t="s">
        <v>63</v>
      </c>
      <c r="D603" s="51" t="s">
        <v>1290</v>
      </c>
      <c r="E603" s="51">
        <v>75</v>
      </c>
      <c r="F603" s="51">
        <v>1279</v>
      </c>
    </row>
    <row r="604" spans="1:6">
      <c r="A604" s="51">
        <v>95</v>
      </c>
      <c r="B604" s="51" t="s">
        <v>202</v>
      </c>
      <c r="C604" s="51" t="s">
        <v>63</v>
      </c>
      <c r="D604" s="51" t="s">
        <v>1291</v>
      </c>
      <c r="E604" s="51">
        <v>12</v>
      </c>
      <c r="F604" s="51">
        <v>1279</v>
      </c>
    </row>
    <row r="605" spans="1:6">
      <c r="A605" s="51">
        <v>95</v>
      </c>
      <c r="B605" s="51" t="s">
        <v>202</v>
      </c>
      <c r="C605" s="51" t="s">
        <v>63</v>
      </c>
      <c r="D605" s="51" t="s">
        <v>1292</v>
      </c>
      <c r="E605" s="51">
        <v>269</v>
      </c>
      <c r="F605" s="51">
        <v>1279</v>
      </c>
    </row>
    <row r="606" spans="1:6">
      <c r="A606" s="51">
        <v>95</v>
      </c>
      <c r="B606" s="51" t="s">
        <v>202</v>
      </c>
      <c r="C606" s="51" t="s">
        <v>63</v>
      </c>
      <c r="D606" s="51" t="s">
        <v>1293</v>
      </c>
      <c r="E606" s="51">
        <v>92</v>
      </c>
      <c r="F606" s="51">
        <v>1279</v>
      </c>
    </row>
    <row r="607" spans="1:6">
      <c r="A607" s="51">
        <v>95</v>
      </c>
      <c r="B607" s="51" t="s">
        <v>202</v>
      </c>
      <c r="C607" s="51" t="s">
        <v>63</v>
      </c>
      <c r="D607" s="51" t="s">
        <v>1294</v>
      </c>
      <c r="E607" s="51">
        <v>8</v>
      </c>
      <c r="F607" s="51">
        <v>1279</v>
      </c>
    </row>
    <row r="608" spans="1:6">
      <c r="A608" s="51">
        <v>95</v>
      </c>
      <c r="B608" s="51" t="s">
        <v>202</v>
      </c>
      <c r="C608" s="51" t="s">
        <v>63</v>
      </c>
      <c r="D608" s="51" t="s">
        <v>1295</v>
      </c>
      <c r="E608" s="51">
        <v>78</v>
      </c>
      <c r="F608" s="51">
        <v>1279</v>
      </c>
    </row>
    <row r="609" spans="1:6">
      <c r="A609" s="51">
        <v>95</v>
      </c>
      <c r="B609" s="51" t="s">
        <v>202</v>
      </c>
      <c r="C609" s="51" t="s">
        <v>46</v>
      </c>
      <c r="D609" s="51" t="s">
        <v>45</v>
      </c>
      <c r="E609" s="51">
        <v>255</v>
      </c>
      <c r="F609" s="51"/>
    </row>
    <row r="610" spans="1:6">
      <c r="A610" s="51">
        <v>95</v>
      </c>
      <c r="B610" s="51" t="s">
        <v>202</v>
      </c>
      <c r="C610" s="51" t="s">
        <v>46</v>
      </c>
      <c r="D610" s="51" t="s">
        <v>1287</v>
      </c>
      <c r="E610" s="51">
        <v>469</v>
      </c>
      <c r="F610" s="51">
        <v>1193</v>
      </c>
    </row>
    <row r="611" spans="1:6">
      <c r="A611" s="51">
        <v>95</v>
      </c>
      <c r="B611" s="51" t="s">
        <v>202</v>
      </c>
      <c r="C611" s="51" t="s">
        <v>46</v>
      </c>
      <c r="D611" s="51" t="s">
        <v>1288</v>
      </c>
      <c r="E611" s="51">
        <v>10</v>
      </c>
      <c r="F611" s="51">
        <v>1193</v>
      </c>
    </row>
    <row r="612" spans="1:6">
      <c r="A612" s="51">
        <v>95</v>
      </c>
      <c r="B612" s="51" t="s">
        <v>202</v>
      </c>
      <c r="C612" s="51" t="s">
        <v>46</v>
      </c>
      <c r="D612" s="51" t="s">
        <v>1289</v>
      </c>
      <c r="E612" s="51">
        <v>45</v>
      </c>
      <c r="F612" s="51">
        <v>1193</v>
      </c>
    </row>
    <row r="613" spans="1:6">
      <c r="A613" s="51">
        <v>95</v>
      </c>
      <c r="B613" s="51" t="s">
        <v>202</v>
      </c>
      <c r="C613" s="51" t="s">
        <v>46</v>
      </c>
      <c r="D613" s="51" t="s">
        <v>1290</v>
      </c>
      <c r="E613" s="51">
        <v>62</v>
      </c>
      <c r="F613" s="51">
        <v>1193</v>
      </c>
    </row>
    <row r="614" spans="1:6">
      <c r="A614" s="51">
        <v>95</v>
      </c>
      <c r="B614" s="51" t="s">
        <v>202</v>
      </c>
      <c r="C614" s="51" t="s">
        <v>46</v>
      </c>
      <c r="D614" s="51" t="s">
        <v>1291</v>
      </c>
      <c r="E614" s="51">
        <v>13</v>
      </c>
      <c r="F614" s="51">
        <v>1193</v>
      </c>
    </row>
    <row r="615" spans="1:6">
      <c r="A615" s="51">
        <v>95</v>
      </c>
      <c r="B615" s="51" t="s">
        <v>202</v>
      </c>
      <c r="C615" s="51" t="s">
        <v>46</v>
      </c>
      <c r="D615" s="51" t="s">
        <v>1292</v>
      </c>
      <c r="E615" s="51">
        <v>274</v>
      </c>
      <c r="F615" s="51">
        <v>1193</v>
      </c>
    </row>
    <row r="616" spans="1:6">
      <c r="A616" s="51">
        <v>95</v>
      </c>
      <c r="B616" s="51" t="s">
        <v>202</v>
      </c>
      <c r="C616" s="51" t="s">
        <v>46</v>
      </c>
      <c r="D616" s="51" t="s">
        <v>1293</v>
      </c>
      <c r="E616" s="51">
        <v>259</v>
      </c>
      <c r="F616" s="51">
        <v>1193</v>
      </c>
    </row>
    <row r="617" spans="1:6">
      <c r="A617" s="51">
        <v>95</v>
      </c>
      <c r="B617" s="51" t="s">
        <v>202</v>
      </c>
      <c r="C617" s="51" t="s">
        <v>46</v>
      </c>
      <c r="D617" s="51" t="s">
        <v>1294</v>
      </c>
      <c r="E617" s="51">
        <v>11</v>
      </c>
      <c r="F617" s="51">
        <v>1193</v>
      </c>
    </row>
    <row r="618" spans="1:6">
      <c r="A618" s="51">
        <v>95</v>
      </c>
      <c r="B618" s="51" t="s">
        <v>202</v>
      </c>
      <c r="C618" s="51" t="s">
        <v>46</v>
      </c>
      <c r="D618" s="51" t="s">
        <v>1295</v>
      </c>
      <c r="E618" s="51">
        <v>50</v>
      </c>
      <c r="F618" s="51">
        <v>1193</v>
      </c>
    </row>
    <row r="619" spans="1:6">
      <c r="A619" s="51">
        <v>97</v>
      </c>
      <c r="B619" s="51" t="s">
        <v>203</v>
      </c>
      <c r="C619" s="51" t="s">
        <v>63</v>
      </c>
      <c r="D619" s="51" t="s">
        <v>45</v>
      </c>
      <c r="E619" s="51">
        <v>43</v>
      </c>
      <c r="F619" s="51"/>
    </row>
    <row r="620" spans="1:6">
      <c r="A620" s="51">
        <v>97</v>
      </c>
      <c r="B620" s="51" t="s">
        <v>203</v>
      </c>
      <c r="C620" s="51" t="s">
        <v>63</v>
      </c>
      <c r="D620" s="51" t="s">
        <v>1287</v>
      </c>
      <c r="E620" s="51">
        <v>37</v>
      </c>
      <c r="F620" s="51">
        <v>114</v>
      </c>
    </row>
    <row r="621" spans="1:6">
      <c r="A621" s="51">
        <v>97</v>
      </c>
      <c r="B621" s="51" t="s">
        <v>203</v>
      </c>
      <c r="C621" s="51" t="s">
        <v>63</v>
      </c>
      <c r="D621" s="51" t="s">
        <v>1288</v>
      </c>
      <c r="E621" s="51">
        <v>1</v>
      </c>
      <c r="F621" s="51">
        <v>114</v>
      </c>
    </row>
    <row r="622" spans="1:6">
      <c r="A622" s="51">
        <v>97</v>
      </c>
      <c r="B622" s="51" t="s">
        <v>203</v>
      </c>
      <c r="C622" s="51" t="s">
        <v>63</v>
      </c>
      <c r="D622" s="51" t="s">
        <v>1289</v>
      </c>
      <c r="E622" s="51">
        <v>12</v>
      </c>
      <c r="F622" s="51">
        <v>114</v>
      </c>
    </row>
    <row r="623" spans="1:6">
      <c r="A623" s="51">
        <v>97</v>
      </c>
      <c r="B623" s="51" t="s">
        <v>203</v>
      </c>
      <c r="C623" s="51" t="s">
        <v>63</v>
      </c>
      <c r="D623" s="51" t="s">
        <v>1290</v>
      </c>
      <c r="E623" s="51">
        <v>8</v>
      </c>
      <c r="F623" s="51">
        <v>114</v>
      </c>
    </row>
    <row r="624" spans="1:6">
      <c r="A624" s="51">
        <v>97</v>
      </c>
      <c r="B624" s="51" t="s">
        <v>203</v>
      </c>
      <c r="C624" s="51" t="s">
        <v>63</v>
      </c>
      <c r="D624" s="51" t="s">
        <v>1291</v>
      </c>
      <c r="E624" s="51">
        <v>2</v>
      </c>
      <c r="F624" s="51">
        <v>114</v>
      </c>
    </row>
    <row r="625" spans="1:6">
      <c r="A625" s="51">
        <v>97</v>
      </c>
      <c r="B625" s="51" t="s">
        <v>203</v>
      </c>
      <c r="C625" s="51" t="s">
        <v>63</v>
      </c>
      <c r="D625" s="51" t="s">
        <v>1292</v>
      </c>
      <c r="E625" s="51">
        <v>22</v>
      </c>
      <c r="F625" s="51">
        <v>114</v>
      </c>
    </row>
    <row r="626" spans="1:6">
      <c r="A626" s="51">
        <v>97</v>
      </c>
      <c r="B626" s="51" t="s">
        <v>203</v>
      </c>
      <c r="C626" s="51" t="s">
        <v>63</v>
      </c>
      <c r="D626" s="51" t="s">
        <v>1293</v>
      </c>
      <c r="E626" s="51">
        <v>16</v>
      </c>
      <c r="F626" s="51">
        <v>114</v>
      </c>
    </row>
    <row r="627" spans="1:6">
      <c r="A627" s="51">
        <v>97</v>
      </c>
      <c r="B627" s="51" t="s">
        <v>203</v>
      </c>
      <c r="C627" s="51" t="s">
        <v>63</v>
      </c>
      <c r="D627" s="51" t="s">
        <v>1294</v>
      </c>
      <c r="E627" s="51">
        <v>1</v>
      </c>
      <c r="F627" s="51">
        <v>114</v>
      </c>
    </row>
    <row r="628" spans="1:6">
      <c r="A628" s="51">
        <v>97</v>
      </c>
      <c r="B628" s="51" t="s">
        <v>203</v>
      </c>
      <c r="C628" s="51" t="s">
        <v>63</v>
      </c>
      <c r="D628" s="51" t="s">
        <v>1295</v>
      </c>
      <c r="E628" s="51">
        <v>15</v>
      </c>
      <c r="F628" s="51">
        <v>114</v>
      </c>
    </row>
    <row r="629" spans="1:6">
      <c r="A629" s="51">
        <v>97</v>
      </c>
      <c r="B629" s="51" t="s">
        <v>203</v>
      </c>
      <c r="C629" s="51" t="s">
        <v>46</v>
      </c>
      <c r="D629" s="51" t="s">
        <v>45</v>
      </c>
      <c r="E629" s="51">
        <v>33</v>
      </c>
      <c r="F629" s="51"/>
    </row>
    <row r="630" spans="1:6">
      <c r="A630" s="51">
        <v>97</v>
      </c>
      <c r="B630" s="51" t="s">
        <v>203</v>
      </c>
      <c r="C630" s="51" t="s">
        <v>46</v>
      </c>
      <c r="D630" s="51" t="s">
        <v>1287</v>
      </c>
      <c r="E630" s="51">
        <v>38</v>
      </c>
      <c r="F630" s="51">
        <v>98</v>
      </c>
    </row>
    <row r="631" spans="1:6">
      <c r="A631" s="51">
        <v>97</v>
      </c>
      <c r="B631" s="51" t="s">
        <v>203</v>
      </c>
      <c r="C631" s="51" t="s">
        <v>46</v>
      </c>
      <c r="D631" s="51" t="s">
        <v>1288</v>
      </c>
      <c r="E631" s="51">
        <v>1</v>
      </c>
      <c r="F631" s="51">
        <v>98</v>
      </c>
    </row>
    <row r="632" spans="1:6">
      <c r="A632" s="51">
        <v>97</v>
      </c>
      <c r="B632" s="51" t="s">
        <v>203</v>
      </c>
      <c r="C632" s="51" t="s">
        <v>46</v>
      </c>
      <c r="D632" s="51" t="s">
        <v>1289</v>
      </c>
      <c r="E632" s="51">
        <v>16</v>
      </c>
      <c r="F632" s="51">
        <v>98</v>
      </c>
    </row>
    <row r="633" spans="1:6">
      <c r="A633" s="51">
        <v>97</v>
      </c>
      <c r="B633" s="51" t="s">
        <v>203</v>
      </c>
      <c r="C633" s="51" t="s">
        <v>46</v>
      </c>
      <c r="D633" s="51" t="s">
        <v>1290</v>
      </c>
      <c r="E633" s="51">
        <v>3</v>
      </c>
      <c r="F633" s="51">
        <v>98</v>
      </c>
    </row>
    <row r="634" spans="1:6">
      <c r="A634" s="51">
        <v>97</v>
      </c>
      <c r="B634" s="51" t="s">
        <v>203</v>
      </c>
      <c r="C634" s="51" t="s">
        <v>46</v>
      </c>
      <c r="D634" s="51" t="s">
        <v>1292</v>
      </c>
      <c r="E634" s="51">
        <v>16</v>
      </c>
      <c r="F634" s="51">
        <v>98</v>
      </c>
    </row>
    <row r="635" spans="1:6">
      <c r="A635" s="51">
        <v>97</v>
      </c>
      <c r="B635" s="51" t="s">
        <v>203</v>
      </c>
      <c r="C635" s="51" t="s">
        <v>46</v>
      </c>
      <c r="D635" s="51" t="s">
        <v>1293</v>
      </c>
      <c r="E635" s="51">
        <v>17</v>
      </c>
      <c r="F635" s="51">
        <v>98</v>
      </c>
    </row>
    <row r="636" spans="1:6">
      <c r="A636" s="51">
        <v>97</v>
      </c>
      <c r="B636" s="51" t="s">
        <v>203</v>
      </c>
      <c r="C636" s="51" t="s">
        <v>46</v>
      </c>
      <c r="D636" s="51" t="s">
        <v>1295</v>
      </c>
      <c r="E636" s="51">
        <v>7</v>
      </c>
      <c r="F636" s="51">
        <v>98</v>
      </c>
    </row>
    <row r="637" spans="1:6">
      <c r="A637" s="51">
        <v>99</v>
      </c>
      <c r="B637" s="51" t="s">
        <v>204</v>
      </c>
      <c r="C637" s="51" t="s">
        <v>63</v>
      </c>
      <c r="D637" s="51" t="s">
        <v>45</v>
      </c>
      <c r="E637" s="51">
        <v>53</v>
      </c>
      <c r="F637" s="51"/>
    </row>
    <row r="638" spans="1:6">
      <c r="A638" s="51">
        <v>99</v>
      </c>
      <c r="B638" s="51" t="s">
        <v>204</v>
      </c>
      <c r="C638" s="51" t="s">
        <v>63</v>
      </c>
      <c r="D638" s="51" t="s">
        <v>1287</v>
      </c>
      <c r="E638" s="51">
        <v>139</v>
      </c>
      <c r="F638" s="51">
        <v>289</v>
      </c>
    </row>
    <row r="639" spans="1:6">
      <c r="A639" s="51">
        <v>99</v>
      </c>
      <c r="B639" s="51" t="s">
        <v>204</v>
      </c>
      <c r="C639" s="51" t="s">
        <v>63</v>
      </c>
      <c r="D639" s="51" t="s">
        <v>1288</v>
      </c>
      <c r="E639" s="51">
        <v>6</v>
      </c>
      <c r="F639" s="51">
        <v>289</v>
      </c>
    </row>
    <row r="640" spans="1:6">
      <c r="A640" s="51">
        <v>99</v>
      </c>
      <c r="B640" s="51" t="s">
        <v>204</v>
      </c>
      <c r="C640" s="51" t="s">
        <v>63</v>
      </c>
      <c r="D640" s="51" t="s">
        <v>1289</v>
      </c>
      <c r="E640" s="51">
        <v>21</v>
      </c>
      <c r="F640" s="51">
        <v>289</v>
      </c>
    </row>
    <row r="641" spans="1:6">
      <c r="A641" s="51">
        <v>99</v>
      </c>
      <c r="B641" s="51" t="s">
        <v>204</v>
      </c>
      <c r="C641" s="51" t="s">
        <v>63</v>
      </c>
      <c r="D641" s="51" t="s">
        <v>1290</v>
      </c>
      <c r="E641" s="51">
        <v>16</v>
      </c>
      <c r="F641" s="51">
        <v>289</v>
      </c>
    </row>
    <row r="642" spans="1:6">
      <c r="A642" s="51">
        <v>99</v>
      </c>
      <c r="B642" s="51" t="s">
        <v>204</v>
      </c>
      <c r="C642" s="51" t="s">
        <v>63</v>
      </c>
      <c r="D642" s="51" t="s">
        <v>1291</v>
      </c>
      <c r="E642" s="51">
        <v>3</v>
      </c>
      <c r="F642" s="51">
        <v>289</v>
      </c>
    </row>
    <row r="643" spans="1:6">
      <c r="A643" s="51">
        <v>99</v>
      </c>
      <c r="B643" s="51" t="s">
        <v>204</v>
      </c>
      <c r="C643" s="51" t="s">
        <v>63</v>
      </c>
      <c r="D643" s="51" t="s">
        <v>1292</v>
      </c>
      <c r="E643" s="51">
        <v>44</v>
      </c>
      <c r="F643" s="51">
        <v>289</v>
      </c>
    </row>
    <row r="644" spans="1:6">
      <c r="A644" s="51">
        <v>99</v>
      </c>
      <c r="B644" s="51" t="s">
        <v>204</v>
      </c>
      <c r="C644" s="51" t="s">
        <v>63</v>
      </c>
      <c r="D644" s="51" t="s">
        <v>1293</v>
      </c>
      <c r="E644" s="51">
        <v>34</v>
      </c>
      <c r="F644" s="51">
        <v>289</v>
      </c>
    </row>
    <row r="645" spans="1:6">
      <c r="A645" s="51">
        <v>99</v>
      </c>
      <c r="B645" s="51" t="s">
        <v>204</v>
      </c>
      <c r="C645" s="51" t="s">
        <v>63</v>
      </c>
      <c r="D645" s="51" t="s">
        <v>1294</v>
      </c>
      <c r="E645" s="51">
        <v>1</v>
      </c>
      <c r="F645" s="51">
        <v>289</v>
      </c>
    </row>
    <row r="646" spans="1:6">
      <c r="A646" s="51">
        <v>99</v>
      </c>
      <c r="B646" s="51" t="s">
        <v>204</v>
      </c>
      <c r="C646" s="51" t="s">
        <v>63</v>
      </c>
      <c r="D646" s="51" t="s">
        <v>1295</v>
      </c>
      <c r="E646" s="51">
        <v>25</v>
      </c>
      <c r="F646" s="51">
        <v>289</v>
      </c>
    </row>
    <row r="647" spans="1:6">
      <c r="A647" s="51">
        <v>99</v>
      </c>
      <c r="B647" s="51" t="s">
        <v>204</v>
      </c>
      <c r="C647" s="51" t="s">
        <v>46</v>
      </c>
      <c r="D647" s="51" t="s">
        <v>45</v>
      </c>
      <c r="E647" s="51">
        <v>49</v>
      </c>
      <c r="F647" s="51"/>
    </row>
    <row r="648" spans="1:6">
      <c r="A648" s="51">
        <v>99</v>
      </c>
      <c r="B648" s="51" t="s">
        <v>204</v>
      </c>
      <c r="C648" s="51" t="s">
        <v>46</v>
      </c>
      <c r="D648" s="51" t="s">
        <v>1287</v>
      </c>
      <c r="E648" s="51">
        <v>71</v>
      </c>
      <c r="F648" s="51">
        <v>189</v>
      </c>
    </row>
    <row r="649" spans="1:6">
      <c r="A649" s="51">
        <v>99</v>
      </c>
      <c r="B649" s="51" t="s">
        <v>204</v>
      </c>
      <c r="C649" s="51" t="s">
        <v>46</v>
      </c>
      <c r="D649" s="51" t="s">
        <v>1288</v>
      </c>
      <c r="E649" s="51">
        <v>1</v>
      </c>
      <c r="F649" s="51">
        <v>189</v>
      </c>
    </row>
    <row r="650" spans="1:6">
      <c r="A650" s="51">
        <v>99</v>
      </c>
      <c r="B650" s="51" t="s">
        <v>204</v>
      </c>
      <c r="C650" s="51" t="s">
        <v>46</v>
      </c>
      <c r="D650" s="51" t="s">
        <v>1289</v>
      </c>
      <c r="E650" s="51">
        <v>11</v>
      </c>
      <c r="F650" s="51">
        <v>189</v>
      </c>
    </row>
    <row r="651" spans="1:6">
      <c r="A651" s="51">
        <v>99</v>
      </c>
      <c r="B651" s="51" t="s">
        <v>204</v>
      </c>
      <c r="C651" s="51" t="s">
        <v>46</v>
      </c>
      <c r="D651" s="51" t="s">
        <v>1290</v>
      </c>
      <c r="E651" s="51">
        <v>7</v>
      </c>
      <c r="F651" s="51">
        <v>189</v>
      </c>
    </row>
    <row r="652" spans="1:6">
      <c r="A652" s="51">
        <v>99</v>
      </c>
      <c r="B652" s="51" t="s">
        <v>204</v>
      </c>
      <c r="C652" s="51" t="s">
        <v>46</v>
      </c>
      <c r="D652" s="51" t="s">
        <v>1291</v>
      </c>
      <c r="E652" s="51">
        <v>3</v>
      </c>
      <c r="F652" s="51">
        <v>189</v>
      </c>
    </row>
    <row r="653" spans="1:6">
      <c r="A653" s="51">
        <v>99</v>
      </c>
      <c r="B653" s="51" t="s">
        <v>204</v>
      </c>
      <c r="C653" s="51" t="s">
        <v>46</v>
      </c>
      <c r="D653" s="51" t="s">
        <v>1292</v>
      </c>
      <c r="E653" s="51">
        <v>26</v>
      </c>
      <c r="F653" s="51">
        <v>189</v>
      </c>
    </row>
    <row r="654" spans="1:6">
      <c r="A654" s="51">
        <v>99</v>
      </c>
      <c r="B654" s="51" t="s">
        <v>204</v>
      </c>
      <c r="C654" s="51" t="s">
        <v>46</v>
      </c>
      <c r="D654" s="51" t="s">
        <v>1293</v>
      </c>
      <c r="E654" s="51">
        <v>61</v>
      </c>
      <c r="F654" s="51">
        <v>189</v>
      </c>
    </row>
    <row r="655" spans="1:6">
      <c r="A655" s="51">
        <v>99</v>
      </c>
      <c r="B655" s="51" t="s">
        <v>204</v>
      </c>
      <c r="C655" s="51" t="s">
        <v>46</v>
      </c>
      <c r="D655" s="51" t="s">
        <v>1295</v>
      </c>
      <c r="E655" s="51">
        <v>9</v>
      </c>
      <c r="F655" s="51">
        <v>189</v>
      </c>
    </row>
    <row r="656" spans="1:6">
      <c r="A656" s="1">
        <v>100</v>
      </c>
      <c r="B656" s="1" t="s">
        <v>4245</v>
      </c>
      <c r="C656" s="51" t="s">
        <v>63</v>
      </c>
      <c r="D656" s="51" t="s">
        <v>45</v>
      </c>
      <c r="E656">
        <v>281258</v>
      </c>
    </row>
    <row r="657" spans="1:5">
      <c r="A657" s="1">
        <v>100</v>
      </c>
      <c r="B657" s="1" t="s">
        <v>4245</v>
      </c>
      <c r="C657" s="51" t="s">
        <v>63</v>
      </c>
      <c r="D657" s="51" t="s">
        <v>1287</v>
      </c>
      <c r="E657">
        <v>586932</v>
      </c>
    </row>
    <row r="658" spans="1:5">
      <c r="A658" s="1">
        <v>100</v>
      </c>
      <c r="B658" s="1" t="s">
        <v>4245</v>
      </c>
      <c r="C658" s="51" t="s">
        <v>63</v>
      </c>
      <c r="D658" s="51" t="s">
        <v>1288</v>
      </c>
      <c r="E658">
        <v>16117</v>
      </c>
    </row>
    <row r="659" spans="1:5">
      <c r="A659" s="1">
        <v>100</v>
      </c>
      <c r="B659" s="1" t="s">
        <v>4245</v>
      </c>
      <c r="C659" s="51" t="s">
        <v>63</v>
      </c>
      <c r="D659" s="51" t="s">
        <v>1289</v>
      </c>
      <c r="E659">
        <v>56810</v>
      </c>
    </row>
    <row r="660" spans="1:5">
      <c r="A660" s="1">
        <v>100</v>
      </c>
      <c r="B660" s="1" t="s">
        <v>4245</v>
      </c>
      <c r="C660" s="51" t="s">
        <v>63</v>
      </c>
      <c r="D660" s="51" t="s">
        <v>1290</v>
      </c>
      <c r="E660">
        <v>98203</v>
      </c>
    </row>
    <row r="661" spans="1:5">
      <c r="A661" s="1">
        <v>100</v>
      </c>
      <c r="B661" s="1" t="s">
        <v>4245</v>
      </c>
      <c r="C661" s="51" t="s">
        <v>63</v>
      </c>
      <c r="D661" s="51" t="s">
        <v>1291</v>
      </c>
      <c r="E661">
        <v>25826</v>
      </c>
    </row>
    <row r="662" spans="1:5">
      <c r="A662" s="1">
        <v>100</v>
      </c>
      <c r="B662" s="1" t="s">
        <v>4245</v>
      </c>
      <c r="C662" s="51" t="s">
        <v>63</v>
      </c>
      <c r="D662" s="51" t="s">
        <v>1292</v>
      </c>
      <c r="E662">
        <v>260807</v>
      </c>
    </row>
    <row r="663" spans="1:5">
      <c r="A663" s="1">
        <v>100</v>
      </c>
      <c r="B663" s="1" t="s">
        <v>4245</v>
      </c>
      <c r="C663" s="51" t="s">
        <v>63</v>
      </c>
      <c r="D663" s="51" t="s">
        <v>1293</v>
      </c>
      <c r="E663">
        <v>35368</v>
      </c>
    </row>
    <row r="664" spans="1:5">
      <c r="A664" s="1">
        <v>100</v>
      </c>
      <c r="B664" s="1" t="s">
        <v>4245</v>
      </c>
      <c r="C664" s="51" t="s">
        <v>63</v>
      </c>
      <c r="D664" s="51" t="s">
        <v>1294</v>
      </c>
      <c r="E664">
        <v>15344</v>
      </c>
    </row>
    <row r="665" spans="1:5">
      <c r="A665" s="1">
        <v>100</v>
      </c>
      <c r="B665" s="1" t="s">
        <v>4245</v>
      </c>
      <c r="C665" s="51" t="s">
        <v>63</v>
      </c>
      <c r="D665" s="51" t="s">
        <v>1295</v>
      </c>
      <c r="E665">
        <v>77470</v>
      </c>
    </row>
    <row r="666" spans="1:5">
      <c r="A666" s="1">
        <v>100</v>
      </c>
      <c r="B666" s="1" t="s">
        <v>4245</v>
      </c>
      <c r="C666" s="51" t="s">
        <v>46</v>
      </c>
      <c r="D666" s="51" t="s">
        <v>45</v>
      </c>
      <c r="E666">
        <v>263791</v>
      </c>
    </row>
    <row r="667" spans="1:5">
      <c r="A667" s="1">
        <v>100</v>
      </c>
      <c r="B667" s="1" t="s">
        <v>4245</v>
      </c>
      <c r="C667" s="51" t="s">
        <v>46</v>
      </c>
      <c r="D667" s="51" t="s">
        <v>1287</v>
      </c>
      <c r="E667">
        <v>333167</v>
      </c>
    </row>
    <row r="668" spans="1:5">
      <c r="A668" s="1">
        <v>100</v>
      </c>
      <c r="B668" s="1" t="s">
        <v>4245</v>
      </c>
      <c r="C668" s="51" t="s">
        <v>46</v>
      </c>
      <c r="D668" s="51" t="s">
        <v>1288</v>
      </c>
      <c r="E668">
        <v>8888</v>
      </c>
    </row>
    <row r="669" spans="1:5">
      <c r="A669" s="1">
        <v>100</v>
      </c>
      <c r="B669" s="1" t="s">
        <v>4245</v>
      </c>
      <c r="C669" s="51" t="s">
        <v>46</v>
      </c>
      <c r="D669" s="51" t="s">
        <v>1289</v>
      </c>
      <c r="E669">
        <v>36091</v>
      </c>
    </row>
    <row r="670" spans="1:5">
      <c r="A670" s="1">
        <v>100</v>
      </c>
      <c r="B670" s="1" t="s">
        <v>4245</v>
      </c>
      <c r="C670" s="51" t="s">
        <v>46</v>
      </c>
      <c r="D670" s="51" t="s">
        <v>1290</v>
      </c>
      <c r="E670">
        <v>74498</v>
      </c>
    </row>
    <row r="671" spans="1:5">
      <c r="A671" s="1">
        <v>100</v>
      </c>
      <c r="B671" s="1" t="s">
        <v>4245</v>
      </c>
      <c r="C671" s="51" t="s">
        <v>46</v>
      </c>
      <c r="D671" s="51" t="s">
        <v>1291</v>
      </c>
      <c r="E671">
        <v>19151</v>
      </c>
    </row>
    <row r="672" spans="1:5">
      <c r="A672" s="1">
        <v>100</v>
      </c>
      <c r="B672" s="1" t="s">
        <v>4245</v>
      </c>
      <c r="C672" s="51" t="s">
        <v>46</v>
      </c>
      <c r="D672" s="51" t="s">
        <v>1292</v>
      </c>
      <c r="E672">
        <v>273723</v>
      </c>
    </row>
    <row r="673" spans="1:5">
      <c r="A673" s="1">
        <v>100</v>
      </c>
      <c r="B673" s="1" t="s">
        <v>4245</v>
      </c>
      <c r="C673" s="51" t="s">
        <v>46</v>
      </c>
      <c r="D673" s="51" t="s">
        <v>1293</v>
      </c>
      <c r="E673">
        <v>461743</v>
      </c>
    </row>
    <row r="674" spans="1:5">
      <c r="A674" s="1">
        <v>100</v>
      </c>
      <c r="B674" s="1" t="s">
        <v>4245</v>
      </c>
      <c r="C674" s="51" t="s">
        <v>46</v>
      </c>
      <c r="D674" s="51" t="s">
        <v>1294</v>
      </c>
      <c r="E674">
        <v>13498</v>
      </c>
    </row>
    <row r="675" spans="1:5">
      <c r="A675" s="1">
        <v>100</v>
      </c>
      <c r="B675" s="1" t="s">
        <v>4245</v>
      </c>
      <c r="C675" s="51" t="s">
        <v>46</v>
      </c>
      <c r="D675" s="51" t="s">
        <v>1295</v>
      </c>
      <c r="E675">
        <v>43539</v>
      </c>
    </row>
    <row r="676" spans="1:5">
      <c r="B676" s="1" t="s">
        <v>4250</v>
      </c>
      <c r="E676" s="82">
        <v>2982224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
    <tabColor rgb="FFFFC000"/>
  </sheetPr>
  <dimension ref="A1:F329"/>
  <sheetViews>
    <sheetView topLeftCell="A313" workbookViewId="0">
      <selection activeCell="D329" sqref="D329"/>
    </sheetView>
  </sheetViews>
  <sheetFormatPr baseColWidth="10" defaultRowHeight="14.5"/>
  <sheetData>
    <row r="1" spans="1:6">
      <c r="A1" s="51" t="s">
        <v>123</v>
      </c>
      <c r="B1" s="51" t="s">
        <v>170</v>
      </c>
      <c r="C1" s="51" t="s">
        <v>1297</v>
      </c>
      <c r="D1" s="51" t="s">
        <v>171</v>
      </c>
      <c r="E1" s="51" t="s">
        <v>37</v>
      </c>
      <c r="F1">
        <v>2982281</v>
      </c>
    </row>
    <row r="2" spans="1:6">
      <c r="A2" s="51">
        <v>5</v>
      </c>
      <c r="B2" s="51" t="s">
        <v>107</v>
      </c>
      <c r="C2" s="51" t="s">
        <v>1350</v>
      </c>
      <c r="D2" s="51">
        <v>669</v>
      </c>
      <c r="E2" s="51"/>
    </row>
    <row r="3" spans="1:6">
      <c r="A3" s="51">
        <v>5</v>
      </c>
      <c r="B3" s="51" t="s">
        <v>107</v>
      </c>
      <c r="C3" s="51" t="s">
        <v>1298</v>
      </c>
      <c r="D3" s="51">
        <v>204788</v>
      </c>
      <c r="E3" s="51">
        <v>311443</v>
      </c>
    </row>
    <row r="4" spans="1:6">
      <c r="A4" s="51">
        <v>5</v>
      </c>
      <c r="B4" s="51" t="s">
        <v>107</v>
      </c>
      <c r="C4" s="51" t="s">
        <v>92</v>
      </c>
      <c r="D4" s="51">
        <v>23425</v>
      </c>
      <c r="E4" s="51">
        <v>311443</v>
      </c>
    </row>
    <row r="5" spans="1:6">
      <c r="A5" s="51">
        <v>5</v>
      </c>
      <c r="B5" s="51" t="s">
        <v>107</v>
      </c>
      <c r="C5" s="51" t="s">
        <v>93</v>
      </c>
      <c r="D5" s="51">
        <v>1585</v>
      </c>
      <c r="E5" s="51">
        <v>311443</v>
      </c>
    </row>
    <row r="6" spans="1:6">
      <c r="A6" s="51">
        <v>5</v>
      </c>
      <c r="B6" s="51" t="s">
        <v>107</v>
      </c>
      <c r="C6" s="51" t="s">
        <v>94</v>
      </c>
      <c r="D6" s="51">
        <v>127</v>
      </c>
      <c r="E6" s="51">
        <v>311443</v>
      </c>
    </row>
    <row r="7" spans="1:6">
      <c r="A7" s="51">
        <v>5</v>
      </c>
      <c r="B7" s="51" t="s">
        <v>107</v>
      </c>
      <c r="C7" s="51" t="s">
        <v>95</v>
      </c>
      <c r="D7" s="51">
        <v>4254</v>
      </c>
      <c r="E7" s="51">
        <v>311443</v>
      </c>
    </row>
    <row r="8" spans="1:6">
      <c r="A8" s="51">
        <v>5</v>
      </c>
      <c r="B8" s="51" t="s">
        <v>107</v>
      </c>
      <c r="C8" s="51" t="s">
        <v>1299</v>
      </c>
      <c r="D8" s="51">
        <v>74338</v>
      </c>
      <c r="E8" s="51">
        <v>311443</v>
      </c>
    </row>
    <row r="9" spans="1:6">
      <c r="A9" s="51">
        <v>5</v>
      </c>
      <c r="B9" s="51" t="s">
        <v>107</v>
      </c>
      <c r="C9" s="51" t="s">
        <v>96</v>
      </c>
      <c r="D9" s="51">
        <v>1064</v>
      </c>
      <c r="E9" s="51">
        <v>311443</v>
      </c>
    </row>
    <row r="10" spans="1:6">
      <c r="A10" s="51">
        <v>5</v>
      </c>
      <c r="B10" s="51" t="s">
        <v>107</v>
      </c>
      <c r="C10" s="51" t="s">
        <v>1300</v>
      </c>
      <c r="D10" s="51">
        <v>1874</v>
      </c>
      <c r="E10" s="51">
        <v>311443</v>
      </c>
    </row>
    <row r="11" spans="1:6">
      <c r="A11" s="51">
        <v>5</v>
      </c>
      <c r="B11" s="51" t="s">
        <v>107</v>
      </c>
      <c r="C11" s="51" t="s">
        <v>97</v>
      </c>
      <c r="D11" s="51">
        <v>12</v>
      </c>
      <c r="E11" s="51">
        <v>311443</v>
      </c>
    </row>
    <row r="12" spans="1:6">
      <c r="A12" s="51">
        <v>8</v>
      </c>
      <c r="B12" s="51" t="s">
        <v>173</v>
      </c>
      <c r="C12" s="51" t="s">
        <v>1350</v>
      </c>
      <c r="D12" s="51">
        <v>51</v>
      </c>
      <c r="E12" s="51"/>
    </row>
    <row r="13" spans="1:6">
      <c r="A13" s="51">
        <v>8</v>
      </c>
      <c r="B13" s="51" t="s">
        <v>173</v>
      </c>
      <c r="C13" s="51" t="s">
        <v>1298</v>
      </c>
      <c r="D13" s="51">
        <v>121362</v>
      </c>
      <c r="E13" s="51">
        <v>140091</v>
      </c>
    </row>
    <row r="14" spans="1:6">
      <c r="A14" s="51">
        <v>8</v>
      </c>
      <c r="B14" s="51" t="s">
        <v>173</v>
      </c>
      <c r="C14" s="51" t="s">
        <v>92</v>
      </c>
      <c r="D14" s="51">
        <v>9999</v>
      </c>
      <c r="E14" s="51">
        <v>140091</v>
      </c>
    </row>
    <row r="15" spans="1:6">
      <c r="A15" s="51">
        <v>8</v>
      </c>
      <c r="B15" s="51" t="s">
        <v>173</v>
      </c>
      <c r="C15" s="51" t="s">
        <v>93</v>
      </c>
      <c r="D15" s="51">
        <v>1200</v>
      </c>
      <c r="E15" s="51">
        <v>140091</v>
      </c>
    </row>
    <row r="16" spans="1:6">
      <c r="A16" s="51">
        <v>8</v>
      </c>
      <c r="B16" s="51" t="s">
        <v>173</v>
      </c>
      <c r="C16" s="51" t="s">
        <v>94</v>
      </c>
      <c r="D16" s="51">
        <v>43</v>
      </c>
      <c r="E16" s="51">
        <v>140091</v>
      </c>
    </row>
    <row r="17" spans="1:5">
      <c r="A17" s="51">
        <v>8</v>
      </c>
      <c r="B17" s="51" t="s">
        <v>173</v>
      </c>
      <c r="C17" s="51" t="s">
        <v>95</v>
      </c>
      <c r="D17" s="51">
        <v>3670</v>
      </c>
      <c r="E17" s="51">
        <v>140091</v>
      </c>
    </row>
    <row r="18" spans="1:5">
      <c r="A18" s="51">
        <v>8</v>
      </c>
      <c r="B18" s="51" t="s">
        <v>173</v>
      </c>
      <c r="C18" s="51" t="s">
        <v>1299</v>
      </c>
      <c r="D18" s="51">
        <v>2636</v>
      </c>
      <c r="E18" s="51">
        <v>140091</v>
      </c>
    </row>
    <row r="19" spans="1:5">
      <c r="A19" s="51">
        <v>8</v>
      </c>
      <c r="B19" s="51" t="s">
        <v>173</v>
      </c>
      <c r="C19" s="51" t="s">
        <v>96</v>
      </c>
      <c r="D19" s="51">
        <v>258</v>
      </c>
      <c r="E19" s="51">
        <v>140091</v>
      </c>
    </row>
    <row r="20" spans="1:5">
      <c r="A20" s="51">
        <v>8</v>
      </c>
      <c r="B20" s="51" t="s">
        <v>173</v>
      </c>
      <c r="C20" s="51" t="s">
        <v>1300</v>
      </c>
      <c r="D20" s="51">
        <v>944</v>
      </c>
      <c r="E20" s="51">
        <v>140091</v>
      </c>
    </row>
    <row r="21" spans="1:5">
      <c r="A21" s="51">
        <v>8</v>
      </c>
      <c r="B21" s="51" t="s">
        <v>173</v>
      </c>
      <c r="C21" s="51" t="s">
        <v>97</v>
      </c>
      <c r="D21" s="51">
        <v>1</v>
      </c>
      <c r="E21" s="51">
        <v>140091</v>
      </c>
    </row>
    <row r="22" spans="1:5">
      <c r="A22" s="51">
        <v>11</v>
      </c>
      <c r="B22" s="51" t="s">
        <v>174</v>
      </c>
      <c r="C22" s="51" t="s">
        <v>1350</v>
      </c>
      <c r="D22" s="51">
        <v>601</v>
      </c>
      <c r="E22" s="51"/>
    </row>
    <row r="23" spans="1:5">
      <c r="A23" s="51">
        <v>11</v>
      </c>
      <c r="B23" s="51" t="s">
        <v>174</v>
      </c>
      <c r="C23" s="51" t="s">
        <v>1298</v>
      </c>
      <c r="D23" s="51">
        <v>61143</v>
      </c>
      <c r="E23" s="51">
        <v>66333</v>
      </c>
    </row>
    <row r="24" spans="1:5">
      <c r="A24" s="51">
        <v>11</v>
      </c>
      <c r="B24" s="51" t="s">
        <v>174</v>
      </c>
      <c r="C24" s="51" t="s">
        <v>92</v>
      </c>
      <c r="D24" s="51">
        <v>4039</v>
      </c>
      <c r="E24" s="51">
        <v>66333</v>
      </c>
    </row>
    <row r="25" spans="1:5">
      <c r="A25" s="51">
        <v>11</v>
      </c>
      <c r="B25" s="51" t="s">
        <v>174</v>
      </c>
      <c r="C25" s="51" t="s">
        <v>93</v>
      </c>
      <c r="D25" s="51">
        <v>454</v>
      </c>
      <c r="E25" s="51">
        <v>66333</v>
      </c>
    </row>
    <row r="26" spans="1:5">
      <c r="A26" s="51">
        <v>11</v>
      </c>
      <c r="B26" s="51" t="s">
        <v>174</v>
      </c>
      <c r="C26" s="51" t="s">
        <v>94</v>
      </c>
      <c r="D26" s="51">
        <v>47</v>
      </c>
      <c r="E26" s="51">
        <v>66333</v>
      </c>
    </row>
    <row r="27" spans="1:5">
      <c r="A27" s="51">
        <v>11</v>
      </c>
      <c r="B27" s="51" t="s">
        <v>174</v>
      </c>
      <c r="C27" s="51" t="s">
        <v>95</v>
      </c>
      <c r="D27" s="51">
        <v>65</v>
      </c>
      <c r="E27" s="51">
        <v>66333</v>
      </c>
    </row>
    <row r="28" spans="1:5">
      <c r="A28" s="51">
        <v>11</v>
      </c>
      <c r="B28" s="51" t="s">
        <v>174</v>
      </c>
      <c r="C28" s="51" t="s">
        <v>1299</v>
      </c>
      <c r="D28" s="51">
        <v>229</v>
      </c>
      <c r="E28" s="51">
        <v>66333</v>
      </c>
    </row>
    <row r="29" spans="1:5">
      <c r="A29" s="51">
        <v>11</v>
      </c>
      <c r="B29" s="51" t="s">
        <v>174</v>
      </c>
      <c r="C29" s="51" t="s">
        <v>96</v>
      </c>
      <c r="D29" s="51">
        <v>39</v>
      </c>
      <c r="E29" s="51">
        <v>66333</v>
      </c>
    </row>
    <row r="30" spans="1:5">
      <c r="A30" s="51">
        <v>11</v>
      </c>
      <c r="B30" s="51" t="s">
        <v>174</v>
      </c>
      <c r="C30" s="51" t="s">
        <v>1300</v>
      </c>
      <c r="D30" s="51">
        <v>316</v>
      </c>
      <c r="E30" s="51">
        <v>66333</v>
      </c>
    </row>
    <row r="31" spans="1:5">
      <c r="A31" s="51">
        <v>11</v>
      </c>
      <c r="B31" s="51" t="s">
        <v>174</v>
      </c>
      <c r="C31" s="51" t="s">
        <v>97</v>
      </c>
      <c r="D31" s="51">
        <v>1</v>
      </c>
      <c r="E31" s="51">
        <v>66333</v>
      </c>
    </row>
    <row r="32" spans="1:5">
      <c r="A32" s="51">
        <v>13</v>
      </c>
      <c r="B32" s="51" t="s">
        <v>175</v>
      </c>
      <c r="C32" s="51" t="s">
        <v>1350</v>
      </c>
      <c r="D32" s="51">
        <v>156</v>
      </c>
      <c r="E32" s="51"/>
    </row>
    <row r="33" spans="1:5">
      <c r="A33" s="51">
        <v>13</v>
      </c>
      <c r="B33" s="51" t="s">
        <v>175</v>
      </c>
      <c r="C33" s="51" t="s">
        <v>1298</v>
      </c>
      <c r="D33" s="51">
        <v>252735</v>
      </c>
      <c r="E33" s="51">
        <v>319240</v>
      </c>
    </row>
    <row r="34" spans="1:5">
      <c r="A34" s="51">
        <v>13</v>
      </c>
      <c r="B34" s="51" t="s">
        <v>175</v>
      </c>
      <c r="C34" s="51" t="s">
        <v>92</v>
      </c>
      <c r="D34" s="51">
        <v>11003</v>
      </c>
      <c r="E34" s="51">
        <v>319240</v>
      </c>
    </row>
    <row r="35" spans="1:5">
      <c r="A35" s="51">
        <v>13</v>
      </c>
      <c r="B35" s="51" t="s">
        <v>175</v>
      </c>
      <c r="C35" s="51" t="s">
        <v>93</v>
      </c>
      <c r="D35" s="51">
        <v>6143</v>
      </c>
      <c r="E35" s="51">
        <v>319240</v>
      </c>
    </row>
    <row r="36" spans="1:5">
      <c r="A36" s="51">
        <v>13</v>
      </c>
      <c r="B36" s="51" t="s">
        <v>175</v>
      </c>
      <c r="C36" s="51" t="s">
        <v>94</v>
      </c>
      <c r="D36" s="51">
        <v>837</v>
      </c>
      <c r="E36" s="51">
        <v>319240</v>
      </c>
    </row>
    <row r="37" spans="1:5">
      <c r="A37" s="51">
        <v>13</v>
      </c>
      <c r="B37" s="51" t="s">
        <v>175</v>
      </c>
      <c r="C37" s="51" t="s">
        <v>95</v>
      </c>
      <c r="D37" s="51">
        <v>8974</v>
      </c>
      <c r="E37" s="51">
        <v>319240</v>
      </c>
    </row>
    <row r="38" spans="1:5">
      <c r="A38" s="51">
        <v>13</v>
      </c>
      <c r="B38" s="51" t="s">
        <v>175</v>
      </c>
      <c r="C38" s="51" t="s">
        <v>1299</v>
      </c>
      <c r="D38" s="51">
        <v>29515</v>
      </c>
      <c r="E38" s="51">
        <v>319240</v>
      </c>
    </row>
    <row r="39" spans="1:5">
      <c r="A39" s="51">
        <v>13</v>
      </c>
      <c r="B39" s="51" t="s">
        <v>175</v>
      </c>
      <c r="C39" s="51" t="s">
        <v>96</v>
      </c>
      <c r="D39" s="51">
        <v>4355</v>
      </c>
      <c r="E39" s="51">
        <v>319240</v>
      </c>
    </row>
    <row r="40" spans="1:5">
      <c r="A40" s="51">
        <v>13</v>
      </c>
      <c r="B40" s="51" t="s">
        <v>175</v>
      </c>
      <c r="C40" s="51" t="s">
        <v>1300</v>
      </c>
      <c r="D40" s="51">
        <v>5634</v>
      </c>
      <c r="E40" s="51">
        <v>319240</v>
      </c>
    </row>
    <row r="41" spans="1:5">
      <c r="A41" s="51">
        <v>13</v>
      </c>
      <c r="B41" s="51" t="s">
        <v>175</v>
      </c>
      <c r="C41" s="51" t="s">
        <v>97</v>
      </c>
      <c r="D41" s="51">
        <v>44</v>
      </c>
      <c r="E41" s="51">
        <v>319240</v>
      </c>
    </row>
    <row r="42" spans="1:5">
      <c r="A42" s="51">
        <v>15</v>
      </c>
      <c r="B42" s="51" t="s">
        <v>176</v>
      </c>
      <c r="C42" s="51" t="s">
        <v>1350</v>
      </c>
      <c r="D42" s="51">
        <v>289</v>
      </c>
      <c r="E42" s="51"/>
    </row>
    <row r="43" spans="1:5">
      <c r="A43" s="51">
        <v>15</v>
      </c>
      <c r="B43" s="51" t="s">
        <v>176</v>
      </c>
      <c r="C43" s="51" t="s">
        <v>1298</v>
      </c>
      <c r="D43" s="51">
        <v>3382</v>
      </c>
      <c r="E43" s="51">
        <v>3958</v>
      </c>
    </row>
    <row r="44" spans="1:5">
      <c r="A44" s="51">
        <v>15</v>
      </c>
      <c r="B44" s="51" t="s">
        <v>176</v>
      </c>
      <c r="C44" s="51" t="s">
        <v>92</v>
      </c>
      <c r="D44" s="51">
        <v>187</v>
      </c>
      <c r="E44" s="51">
        <v>3958</v>
      </c>
    </row>
    <row r="45" spans="1:5">
      <c r="A45" s="51">
        <v>15</v>
      </c>
      <c r="B45" s="51" t="s">
        <v>176</v>
      </c>
      <c r="C45" s="51" t="s">
        <v>93</v>
      </c>
      <c r="D45" s="51">
        <v>38</v>
      </c>
      <c r="E45" s="51">
        <v>3958</v>
      </c>
    </row>
    <row r="46" spans="1:5">
      <c r="A46" s="51">
        <v>15</v>
      </c>
      <c r="B46" s="51" t="s">
        <v>176</v>
      </c>
      <c r="C46" s="51" t="s">
        <v>94</v>
      </c>
      <c r="D46" s="51">
        <v>2</v>
      </c>
      <c r="E46" s="51">
        <v>3958</v>
      </c>
    </row>
    <row r="47" spans="1:5">
      <c r="A47" s="51">
        <v>15</v>
      </c>
      <c r="B47" s="51" t="s">
        <v>176</v>
      </c>
      <c r="C47" s="51" t="s">
        <v>95</v>
      </c>
      <c r="D47" s="51">
        <v>84</v>
      </c>
      <c r="E47" s="51">
        <v>3958</v>
      </c>
    </row>
    <row r="48" spans="1:5">
      <c r="A48" s="51">
        <v>15</v>
      </c>
      <c r="B48" s="51" t="s">
        <v>176</v>
      </c>
      <c r="C48" s="51" t="s">
        <v>1299</v>
      </c>
      <c r="D48" s="51">
        <v>235</v>
      </c>
      <c r="E48" s="51">
        <v>3958</v>
      </c>
    </row>
    <row r="49" spans="1:5">
      <c r="A49" s="51">
        <v>15</v>
      </c>
      <c r="B49" s="51" t="s">
        <v>176</v>
      </c>
      <c r="C49" s="51" t="s">
        <v>1300</v>
      </c>
      <c r="D49" s="51">
        <v>41</v>
      </c>
      <c r="E49" s="51">
        <v>3958</v>
      </c>
    </row>
    <row r="50" spans="1:5">
      <c r="A50" s="51">
        <v>17</v>
      </c>
      <c r="B50" s="51" t="s">
        <v>177</v>
      </c>
      <c r="C50" s="51" t="s">
        <v>1350</v>
      </c>
      <c r="D50" s="51">
        <v>132</v>
      </c>
      <c r="E50" s="51"/>
    </row>
    <row r="51" spans="1:5">
      <c r="A51" s="51">
        <v>17</v>
      </c>
      <c r="B51" s="51" t="s">
        <v>177</v>
      </c>
      <c r="C51" s="51" t="s">
        <v>1298</v>
      </c>
      <c r="D51" s="51">
        <v>10459</v>
      </c>
      <c r="E51" s="51">
        <v>14584</v>
      </c>
    </row>
    <row r="52" spans="1:5">
      <c r="A52" s="51">
        <v>17</v>
      </c>
      <c r="B52" s="51" t="s">
        <v>177</v>
      </c>
      <c r="C52" s="51" t="s">
        <v>92</v>
      </c>
      <c r="D52" s="51">
        <v>693</v>
      </c>
      <c r="E52" s="51">
        <v>14584</v>
      </c>
    </row>
    <row r="53" spans="1:5">
      <c r="A53" s="51">
        <v>17</v>
      </c>
      <c r="B53" s="51" t="s">
        <v>177</v>
      </c>
      <c r="C53" s="51" t="s">
        <v>93</v>
      </c>
      <c r="D53" s="51">
        <v>126</v>
      </c>
      <c r="E53" s="51">
        <v>14584</v>
      </c>
    </row>
    <row r="54" spans="1:5">
      <c r="A54" s="51">
        <v>17</v>
      </c>
      <c r="B54" s="51" t="s">
        <v>177</v>
      </c>
      <c r="C54" s="51" t="s">
        <v>94</v>
      </c>
      <c r="D54" s="51">
        <v>38</v>
      </c>
      <c r="E54" s="51">
        <v>14584</v>
      </c>
    </row>
    <row r="55" spans="1:5">
      <c r="A55" s="51">
        <v>17</v>
      </c>
      <c r="B55" s="51" t="s">
        <v>177</v>
      </c>
      <c r="C55" s="51" t="s">
        <v>95</v>
      </c>
      <c r="D55" s="51">
        <v>1093</v>
      </c>
      <c r="E55" s="51">
        <v>14584</v>
      </c>
    </row>
    <row r="56" spans="1:5">
      <c r="A56" s="51">
        <v>17</v>
      </c>
      <c r="B56" s="51" t="s">
        <v>177</v>
      </c>
      <c r="C56" s="51" t="s">
        <v>1299</v>
      </c>
      <c r="D56" s="51">
        <v>1912</v>
      </c>
      <c r="E56" s="51">
        <v>14584</v>
      </c>
    </row>
    <row r="57" spans="1:5">
      <c r="A57" s="51">
        <v>17</v>
      </c>
      <c r="B57" s="51" t="s">
        <v>177</v>
      </c>
      <c r="C57" s="51" t="s">
        <v>96</v>
      </c>
      <c r="D57" s="51">
        <v>167</v>
      </c>
      <c r="E57" s="51">
        <v>14584</v>
      </c>
    </row>
    <row r="58" spans="1:5">
      <c r="A58" s="51">
        <v>17</v>
      </c>
      <c r="B58" s="51" t="s">
        <v>177</v>
      </c>
      <c r="C58" s="51" t="s">
        <v>1300</v>
      </c>
      <c r="D58" s="51">
        <v>96</v>
      </c>
      <c r="E58" s="51">
        <v>14584</v>
      </c>
    </row>
    <row r="59" spans="1:5">
      <c r="A59" s="51">
        <v>18</v>
      </c>
      <c r="B59" s="51" t="s">
        <v>178</v>
      </c>
      <c r="C59" s="51" t="s">
        <v>1350</v>
      </c>
      <c r="D59" s="51">
        <v>96</v>
      </c>
      <c r="E59" s="51"/>
    </row>
    <row r="60" spans="1:5">
      <c r="A60" s="51">
        <v>18</v>
      </c>
      <c r="B60" s="51" t="s">
        <v>178</v>
      </c>
      <c r="C60" s="51" t="s">
        <v>1298</v>
      </c>
      <c r="D60" s="51">
        <v>3582</v>
      </c>
      <c r="E60" s="51">
        <v>4991</v>
      </c>
    </row>
    <row r="61" spans="1:5">
      <c r="A61" s="51">
        <v>18</v>
      </c>
      <c r="B61" s="51" t="s">
        <v>178</v>
      </c>
      <c r="C61" s="51" t="s">
        <v>92</v>
      </c>
      <c r="D61" s="51">
        <v>155</v>
      </c>
      <c r="E61" s="51">
        <v>4991</v>
      </c>
    </row>
    <row r="62" spans="1:5">
      <c r="A62" s="51">
        <v>18</v>
      </c>
      <c r="B62" s="51" t="s">
        <v>178</v>
      </c>
      <c r="C62" s="51" t="s">
        <v>93</v>
      </c>
      <c r="D62" s="51">
        <v>31</v>
      </c>
      <c r="E62" s="51">
        <v>4991</v>
      </c>
    </row>
    <row r="63" spans="1:5">
      <c r="A63" s="51">
        <v>18</v>
      </c>
      <c r="B63" s="51" t="s">
        <v>178</v>
      </c>
      <c r="C63" s="51" t="s">
        <v>94</v>
      </c>
      <c r="D63" s="51">
        <v>7</v>
      </c>
      <c r="E63" s="51">
        <v>4991</v>
      </c>
    </row>
    <row r="64" spans="1:5">
      <c r="A64" s="51">
        <v>18</v>
      </c>
      <c r="B64" s="51" t="s">
        <v>178</v>
      </c>
      <c r="C64" s="51" t="s">
        <v>95</v>
      </c>
      <c r="D64" s="51">
        <v>16</v>
      </c>
      <c r="E64" s="51">
        <v>4991</v>
      </c>
    </row>
    <row r="65" spans="1:5">
      <c r="A65" s="51">
        <v>18</v>
      </c>
      <c r="B65" s="51" t="s">
        <v>178</v>
      </c>
      <c r="C65" s="51" t="s">
        <v>1299</v>
      </c>
      <c r="D65" s="51">
        <v>1116</v>
      </c>
      <c r="E65" s="51">
        <v>4991</v>
      </c>
    </row>
    <row r="66" spans="1:5">
      <c r="A66" s="51">
        <v>18</v>
      </c>
      <c r="B66" s="51" t="s">
        <v>178</v>
      </c>
      <c r="C66" s="51" t="s">
        <v>96</v>
      </c>
      <c r="D66" s="51">
        <v>6</v>
      </c>
      <c r="E66" s="51">
        <v>4991</v>
      </c>
    </row>
    <row r="67" spans="1:5">
      <c r="A67" s="51">
        <v>18</v>
      </c>
      <c r="B67" s="51" t="s">
        <v>178</v>
      </c>
      <c r="C67" s="51" t="s">
        <v>1300</v>
      </c>
      <c r="D67" s="51">
        <v>65</v>
      </c>
      <c r="E67" s="51">
        <v>4991</v>
      </c>
    </row>
    <row r="68" spans="1:5">
      <c r="A68" s="51">
        <v>18</v>
      </c>
      <c r="B68" s="51" t="s">
        <v>178</v>
      </c>
      <c r="C68" s="51" t="s">
        <v>97</v>
      </c>
      <c r="D68" s="51">
        <v>13</v>
      </c>
      <c r="E68" s="51">
        <v>4991</v>
      </c>
    </row>
    <row r="69" spans="1:5">
      <c r="A69" s="51">
        <v>19</v>
      </c>
      <c r="B69" s="51" t="s">
        <v>179</v>
      </c>
      <c r="C69" s="51" t="s">
        <v>1350</v>
      </c>
      <c r="D69" s="51">
        <v>659</v>
      </c>
      <c r="E69" s="51"/>
    </row>
    <row r="70" spans="1:5">
      <c r="A70" s="51">
        <v>19</v>
      </c>
      <c r="B70" s="51" t="s">
        <v>179</v>
      </c>
      <c r="C70" s="51" t="s">
        <v>1298</v>
      </c>
      <c r="D70" s="51">
        <v>153505</v>
      </c>
      <c r="E70" s="51">
        <v>244703</v>
      </c>
    </row>
    <row r="71" spans="1:5">
      <c r="A71" s="51">
        <v>19</v>
      </c>
      <c r="B71" s="51" t="s">
        <v>179</v>
      </c>
      <c r="C71" s="51" t="s">
        <v>92</v>
      </c>
      <c r="D71" s="51">
        <v>5454</v>
      </c>
      <c r="E71" s="51">
        <v>244703</v>
      </c>
    </row>
    <row r="72" spans="1:5">
      <c r="A72" s="51">
        <v>19</v>
      </c>
      <c r="B72" s="51" t="s">
        <v>179</v>
      </c>
      <c r="C72" s="51" t="s">
        <v>93</v>
      </c>
      <c r="D72" s="51">
        <v>848</v>
      </c>
      <c r="E72" s="51">
        <v>244703</v>
      </c>
    </row>
    <row r="73" spans="1:5">
      <c r="A73" s="51">
        <v>19</v>
      </c>
      <c r="B73" s="51" t="s">
        <v>179</v>
      </c>
      <c r="C73" s="51" t="s">
        <v>94</v>
      </c>
      <c r="D73" s="51">
        <v>1049</v>
      </c>
      <c r="E73" s="51">
        <v>244703</v>
      </c>
    </row>
    <row r="74" spans="1:5">
      <c r="A74" s="51">
        <v>19</v>
      </c>
      <c r="B74" s="51" t="s">
        <v>179</v>
      </c>
      <c r="C74" s="51" t="s">
        <v>95</v>
      </c>
      <c r="D74" s="51">
        <v>34140</v>
      </c>
      <c r="E74" s="51">
        <v>244703</v>
      </c>
    </row>
    <row r="75" spans="1:5">
      <c r="A75" s="51">
        <v>19</v>
      </c>
      <c r="B75" s="51" t="s">
        <v>179</v>
      </c>
      <c r="C75" s="51" t="s">
        <v>1299</v>
      </c>
      <c r="D75" s="51">
        <v>46044</v>
      </c>
      <c r="E75" s="51">
        <v>244703</v>
      </c>
    </row>
    <row r="76" spans="1:5">
      <c r="A76" s="51">
        <v>19</v>
      </c>
      <c r="B76" s="51" t="s">
        <v>179</v>
      </c>
      <c r="C76" s="51" t="s">
        <v>96</v>
      </c>
      <c r="D76" s="51">
        <v>2765</v>
      </c>
      <c r="E76" s="51">
        <v>244703</v>
      </c>
    </row>
    <row r="77" spans="1:5">
      <c r="A77" s="51">
        <v>19</v>
      </c>
      <c r="B77" s="51" t="s">
        <v>179</v>
      </c>
      <c r="C77" s="51" t="s">
        <v>1300</v>
      </c>
      <c r="D77" s="51">
        <v>861</v>
      </c>
      <c r="E77" s="51">
        <v>244703</v>
      </c>
    </row>
    <row r="78" spans="1:5">
      <c r="A78" s="51">
        <v>19</v>
      </c>
      <c r="B78" s="51" t="s">
        <v>179</v>
      </c>
      <c r="C78" s="51" t="s">
        <v>97</v>
      </c>
      <c r="D78" s="51">
        <v>37</v>
      </c>
      <c r="E78" s="51">
        <v>244703</v>
      </c>
    </row>
    <row r="79" spans="1:5">
      <c r="A79" s="51">
        <v>20</v>
      </c>
      <c r="B79" s="51" t="s">
        <v>180</v>
      </c>
      <c r="C79" s="51" t="s">
        <v>1350</v>
      </c>
      <c r="D79" s="51">
        <v>91</v>
      </c>
      <c r="E79" s="51"/>
    </row>
    <row r="80" spans="1:5">
      <c r="A80" s="51">
        <v>20</v>
      </c>
      <c r="B80" s="51" t="s">
        <v>180</v>
      </c>
      <c r="C80" s="51" t="s">
        <v>1298</v>
      </c>
      <c r="D80" s="51">
        <v>108938</v>
      </c>
      <c r="E80" s="51">
        <v>142345</v>
      </c>
    </row>
    <row r="81" spans="1:5">
      <c r="A81" s="51">
        <v>20</v>
      </c>
      <c r="B81" s="51" t="s">
        <v>180</v>
      </c>
      <c r="C81" s="51" t="s">
        <v>92</v>
      </c>
      <c r="D81" s="51">
        <v>2457</v>
      </c>
      <c r="E81" s="51">
        <v>142345</v>
      </c>
    </row>
    <row r="82" spans="1:5">
      <c r="A82" s="51">
        <v>20</v>
      </c>
      <c r="B82" s="51" t="s">
        <v>180</v>
      </c>
      <c r="C82" s="51" t="s">
        <v>93</v>
      </c>
      <c r="D82" s="51">
        <v>1675</v>
      </c>
      <c r="E82" s="51">
        <v>142345</v>
      </c>
    </row>
    <row r="83" spans="1:5">
      <c r="A83" s="51">
        <v>20</v>
      </c>
      <c r="B83" s="51" t="s">
        <v>180</v>
      </c>
      <c r="C83" s="51" t="s">
        <v>94</v>
      </c>
      <c r="D83" s="51">
        <v>756</v>
      </c>
      <c r="E83" s="51">
        <v>142345</v>
      </c>
    </row>
    <row r="84" spans="1:5">
      <c r="A84" s="51">
        <v>20</v>
      </c>
      <c r="B84" s="51" t="s">
        <v>180</v>
      </c>
      <c r="C84" s="51" t="s">
        <v>95</v>
      </c>
      <c r="D84" s="51">
        <v>19650</v>
      </c>
      <c r="E84" s="51">
        <v>142345</v>
      </c>
    </row>
    <row r="85" spans="1:5">
      <c r="A85" s="51">
        <v>20</v>
      </c>
      <c r="B85" s="51" t="s">
        <v>180</v>
      </c>
      <c r="C85" s="51" t="s">
        <v>1299</v>
      </c>
      <c r="D85" s="51">
        <v>5530</v>
      </c>
      <c r="E85" s="51">
        <v>142345</v>
      </c>
    </row>
    <row r="86" spans="1:5">
      <c r="A86" s="51">
        <v>20</v>
      </c>
      <c r="B86" s="51" t="s">
        <v>180</v>
      </c>
      <c r="C86" s="51" t="s">
        <v>96</v>
      </c>
      <c r="D86" s="51">
        <v>492</v>
      </c>
      <c r="E86" s="51">
        <v>142345</v>
      </c>
    </row>
    <row r="87" spans="1:5">
      <c r="A87" s="51">
        <v>20</v>
      </c>
      <c r="B87" s="51" t="s">
        <v>180</v>
      </c>
      <c r="C87" s="51" t="s">
        <v>1300</v>
      </c>
      <c r="D87" s="51">
        <v>2834</v>
      </c>
      <c r="E87" s="51">
        <v>142345</v>
      </c>
    </row>
    <row r="88" spans="1:5">
      <c r="A88" s="51">
        <v>20</v>
      </c>
      <c r="B88" s="51" t="s">
        <v>180</v>
      </c>
      <c r="C88" s="51" t="s">
        <v>97</v>
      </c>
      <c r="D88" s="51">
        <v>13</v>
      </c>
      <c r="E88" s="51">
        <v>142345</v>
      </c>
    </row>
    <row r="89" spans="1:5">
      <c r="A89" s="51">
        <v>23</v>
      </c>
      <c r="B89" s="51" t="s">
        <v>181</v>
      </c>
      <c r="C89" s="51" t="s">
        <v>1350</v>
      </c>
      <c r="D89" s="51">
        <v>14</v>
      </c>
      <c r="E89" s="51"/>
    </row>
    <row r="90" spans="1:5">
      <c r="A90" s="51">
        <v>23</v>
      </c>
      <c r="B90" s="51" t="s">
        <v>181</v>
      </c>
      <c r="C90" s="51" t="s">
        <v>1298</v>
      </c>
      <c r="D90" s="51">
        <v>51926</v>
      </c>
      <c r="E90" s="51">
        <v>102481</v>
      </c>
    </row>
    <row r="91" spans="1:5">
      <c r="A91" s="51">
        <v>23</v>
      </c>
      <c r="B91" s="51" t="s">
        <v>181</v>
      </c>
      <c r="C91" s="51" t="s">
        <v>92</v>
      </c>
      <c r="D91" s="51">
        <v>3748</v>
      </c>
      <c r="E91" s="51">
        <v>102481</v>
      </c>
    </row>
    <row r="92" spans="1:5">
      <c r="A92" s="51">
        <v>23</v>
      </c>
      <c r="B92" s="51" t="s">
        <v>181</v>
      </c>
      <c r="C92" s="51" t="s">
        <v>93</v>
      </c>
      <c r="D92" s="51">
        <v>792</v>
      </c>
      <c r="E92" s="51">
        <v>102481</v>
      </c>
    </row>
    <row r="93" spans="1:5">
      <c r="A93" s="51">
        <v>23</v>
      </c>
      <c r="B93" s="51" t="s">
        <v>181</v>
      </c>
      <c r="C93" s="51" t="s">
        <v>94</v>
      </c>
      <c r="D93" s="51">
        <v>624</v>
      </c>
      <c r="E93" s="51">
        <v>102481</v>
      </c>
    </row>
    <row r="94" spans="1:5">
      <c r="A94" s="51">
        <v>23</v>
      </c>
      <c r="B94" s="51" t="s">
        <v>181</v>
      </c>
      <c r="C94" s="51" t="s">
        <v>95</v>
      </c>
      <c r="D94" s="51">
        <v>5496</v>
      </c>
      <c r="E94" s="51">
        <v>102481</v>
      </c>
    </row>
    <row r="95" spans="1:5">
      <c r="A95" s="51">
        <v>23</v>
      </c>
      <c r="B95" s="51" t="s">
        <v>181</v>
      </c>
      <c r="C95" s="51" t="s">
        <v>1299</v>
      </c>
      <c r="D95" s="51">
        <v>33380</v>
      </c>
      <c r="E95" s="51">
        <v>102481</v>
      </c>
    </row>
    <row r="96" spans="1:5">
      <c r="A96" s="51">
        <v>23</v>
      </c>
      <c r="B96" s="51" t="s">
        <v>181</v>
      </c>
      <c r="C96" s="51" t="s">
        <v>96</v>
      </c>
      <c r="D96" s="51">
        <v>5126</v>
      </c>
      <c r="E96" s="51">
        <v>102481</v>
      </c>
    </row>
    <row r="97" spans="1:5">
      <c r="A97" s="51">
        <v>23</v>
      </c>
      <c r="B97" s="51" t="s">
        <v>181</v>
      </c>
      <c r="C97" s="51" t="s">
        <v>1300</v>
      </c>
      <c r="D97" s="51">
        <v>1379</v>
      </c>
      <c r="E97" s="51">
        <v>102481</v>
      </c>
    </row>
    <row r="98" spans="1:5">
      <c r="A98" s="51">
        <v>23</v>
      </c>
      <c r="B98" s="51" t="s">
        <v>181</v>
      </c>
      <c r="C98" s="51" t="s">
        <v>97</v>
      </c>
      <c r="D98" s="51">
        <v>10</v>
      </c>
      <c r="E98" s="51">
        <v>102481</v>
      </c>
    </row>
    <row r="99" spans="1:5">
      <c r="A99" s="51">
        <v>25</v>
      </c>
      <c r="B99" s="51" t="s">
        <v>182</v>
      </c>
      <c r="C99" s="51" t="s">
        <v>1350</v>
      </c>
      <c r="D99" s="51">
        <v>130</v>
      </c>
      <c r="E99" s="51"/>
    </row>
    <row r="100" spans="1:5">
      <c r="A100" s="51">
        <v>25</v>
      </c>
      <c r="B100" s="51" t="s">
        <v>182</v>
      </c>
      <c r="C100" s="51" t="s">
        <v>1298</v>
      </c>
      <c r="D100" s="51">
        <v>11417</v>
      </c>
      <c r="E100" s="51">
        <v>12962</v>
      </c>
    </row>
    <row r="101" spans="1:5">
      <c r="A101" s="51">
        <v>25</v>
      </c>
      <c r="B101" s="51" t="s">
        <v>182</v>
      </c>
      <c r="C101" s="51" t="s">
        <v>92</v>
      </c>
      <c r="D101" s="51">
        <v>869</v>
      </c>
      <c r="E101" s="51">
        <v>12962</v>
      </c>
    </row>
    <row r="102" spans="1:5">
      <c r="A102" s="51">
        <v>25</v>
      </c>
      <c r="B102" s="51" t="s">
        <v>182</v>
      </c>
      <c r="C102" s="51" t="s">
        <v>93</v>
      </c>
      <c r="D102" s="51">
        <v>255</v>
      </c>
      <c r="E102" s="51">
        <v>12962</v>
      </c>
    </row>
    <row r="103" spans="1:5">
      <c r="A103" s="51">
        <v>25</v>
      </c>
      <c r="B103" s="51" t="s">
        <v>182</v>
      </c>
      <c r="C103" s="51" t="s">
        <v>94</v>
      </c>
      <c r="D103" s="51">
        <v>17</v>
      </c>
      <c r="E103" s="51">
        <v>12962</v>
      </c>
    </row>
    <row r="104" spans="1:5">
      <c r="A104" s="51">
        <v>25</v>
      </c>
      <c r="B104" s="51" t="s">
        <v>182</v>
      </c>
      <c r="C104" s="51" t="s">
        <v>95</v>
      </c>
      <c r="D104" s="51">
        <v>134</v>
      </c>
      <c r="E104" s="51">
        <v>12962</v>
      </c>
    </row>
    <row r="105" spans="1:5">
      <c r="A105" s="51">
        <v>25</v>
      </c>
      <c r="B105" s="51" t="s">
        <v>182</v>
      </c>
      <c r="C105" s="51" t="s">
        <v>1299</v>
      </c>
      <c r="D105" s="51">
        <v>197</v>
      </c>
      <c r="E105" s="51">
        <v>12962</v>
      </c>
    </row>
    <row r="106" spans="1:5">
      <c r="A106" s="51">
        <v>25</v>
      </c>
      <c r="B106" s="51" t="s">
        <v>182</v>
      </c>
      <c r="C106" s="51" t="s">
        <v>96</v>
      </c>
      <c r="D106" s="51">
        <v>15</v>
      </c>
      <c r="E106" s="51">
        <v>12962</v>
      </c>
    </row>
    <row r="107" spans="1:5">
      <c r="A107" s="51">
        <v>25</v>
      </c>
      <c r="B107" s="51" t="s">
        <v>182</v>
      </c>
      <c r="C107" s="51" t="s">
        <v>1300</v>
      </c>
      <c r="D107" s="51">
        <v>57</v>
      </c>
      <c r="E107" s="51">
        <v>12962</v>
      </c>
    </row>
    <row r="108" spans="1:5">
      <c r="A108" s="51">
        <v>25</v>
      </c>
      <c r="B108" s="51" t="s">
        <v>182</v>
      </c>
      <c r="C108" s="51" t="s">
        <v>97</v>
      </c>
      <c r="D108" s="51">
        <v>1</v>
      </c>
      <c r="E108" s="51">
        <v>12962</v>
      </c>
    </row>
    <row r="109" spans="1:5">
      <c r="A109" s="51">
        <v>27</v>
      </c>
      <c r="B109" s="51" t="s">
        <v>183</v>
      </c>
      <c r="C109" s="51" t="s">
        <v>1350</v>
      </c>
      <c r="D109" s="51">
        <v>282</v>
      </c>
      <c r="E109" s="51"/>
    </row>
    <row r="110" spans="1:5">
      <c r="A110" s="51">
        <v>27</v>
      </c>
      <c r="B110" s="51" t="s">
        <v>183</v>
      </c>
      <c r="C110" s="51" t="s">
        <v>1298</v>
      </c>
      <c r="D110" s="51">
        <v>162706</v>
      </c>
      <c r="E110" s="51">
        <v>337414</v>
      </c>
    </row>
    <row r="111" spans="1:5">
      <c r="A111" s="51">
        <v>27</v>
      </c>
      <c r="B111" s="51" t="s">
        <v>183</v>
      </c>
      <c r="C111" s="51" t="s">
        <v>92</v>
      </c>
      <c r="D111" s="51">
        <v>14558</v>
      </c>
      <c r="E111" s="51">
        <v>337414</v>
      </c>
    </row>
    <row r="112" spans="1:5">
      <c r="A112" s="51">
        <v>27</v>
      </c>
      <c r="B112" s="51" t="s">
        <v>183</v>
      </c>
      <c r="C112" s="51" t="s">
        <v>93</v>
      </c>
      <c r="D112" s="51">
        <v>1249</v>
      </c>
      <c r="E112" s="51">
        <v>337414</v>
      </c>
    </row>
    <row r="113" spans="1:5">
      <c r="A113" s="51">
        <v>27</v>
      </c>
      <c r="B113" s="51" t="s">
        <v>183</v>
      </c>
      <c r="C113" s="51" t="s">
        <v>94</v>
      </c>
      <c r="D113" s="51">
        <v>225</v>
      </c>
      <c r="E113" s="51">
        <v>337414</v>
      </c>
    </row>
    <row r="114" spans="1:5">
      <c r="A114" s="51">
        <v>27</v>
      </c>
      <c r="B114" s="51" t="s">
        <v>183</v>
      </c>
      <c r="C114" s="51" t="s">
        <v>95</v>
      </c>
      <c r="D114" s="51">
        <v>1800</v>
      </c>
      <c r="E114" s="51">
        <v>337414</v>
      </c>
    </row>
    <row r="115" spans="1:5">
      <c r="A115" s="51">
        <v>27</v>
      </c>
      <c r="B115" s="51" t="s">
        <v>183</v>
      </c>
      <c r="C115" s="51" t="s">
        <v>1299</v>
      </c>
      <c r="D115" s="51">
        <v>154840</v>
      </c>
      <c r="E115" s="51">
        <v>337414</v>
      </c>
    </row>
    <row r="116" spans="1:5">
      <c r="A116" s="51">
        <v>27</v>
      </c>
      <c r="B116" s="51" t="s">
        <v>183</v>
      </c>
      <c r="C116" s="51" t="s">
        <v>96</v>
      </c>
      <c r="D116" s="51">
        <v>502</v>
      </c>
      <c r="E116" s="51">
        <v>337414</v>
      </c>
    </row>
    <row r="117" spans="1:5">
      <c r="A117" s="51">
        <v>27</v>
      </c>
      <c r="B117" s="51" t="s">
        <v>183</v>
      </c>
      <c r="C117" s="51" t="s">
        <v>1300</v>
      </c>
      <c r="D117" s="51">
        <v>1345</v>
      </c>
      <c r="E117" s="51">
        <v>337414</v>
      </c>
    </row>
    <row r="118" spans="1:5">
      <c r="A118" s="51">
        <v>27</v>
      </c>
      <c r="B118" s="51" t="s">
        <v>183</v>
      </c>
      <c r="C118" s="51" t="s">
        <v>97</v>
      </c>
      <c r="D118" s="51">
        <v>189</v>
      </c>
      <c r="E118" s="51">
        <v>337414</v>
      </c>
    </row>
    <row r="119" spans="1:5">
      <c r="A119" s="51">
        <v>41</v>
      </c>
      <c r="B119" s="51" t="s">
        <v>184</v>
      </c>
      <c r="C119" s="51" t="s">
        <v>1350</v>
      </c>
      <c r="D119" s="51">
        <v>56</v>
      </c>
      <c r="E119" s="51"/>
    </row>
    <row r="120" spans="1:5">
      <c r="A120" s="51">
        <v>41</v>
      </c>
      <c r="B120" s="51" t="s">
        <v>184</v>
      </c>
      <c r="C120" s="51" t="s">
        <v>1298</v>
      </c>
      <c r="D120" s="51">
        <v>4004</v>
      </c>
      <c r="E120" s="51">
        <v>5043</v>
      </c>
    </row>
    <row r="121" spans="1:5">
      <c r="A121" s="51">
        <v>41</v>
      </c>
      <c r="B121" s="51" t="s">
        <v>184</v>
      </c>
      <c r="C121" s="51" t="s">
        <v>92</v>
      </c>
      <c r="D121" s="51">
        <v>226</v>
      </c>
      <c r="E121" s="51">
        <v>5043</v>
      </c>
    </row>
    <row r="122" spans="1:5">
      <c r="A122" s="51">
        <v>41</v>
      </c>
      <c r="B122" s="51" t="s">
        <v>184</v>
      </c>
      <c r="C122" s="51" t="s">
        <v>93</v>
      </c>
      <c r="D122" s="51">
        <v>40</v>
      </c>
      <c r="E122" s="51">
        <v>5043</v>
      </c>
    </row>
    <row r="123" spans="1:5">
      <c r="A123" s="51">
        <v>41</v>
      </c>
      <c r="B123" s="51" t="s">
        <v>184</v>
      </c>
      <c r="C123" s="51" t="s">
        <v>94</v>
      </c>
      <c r="D123" s="51">
        <v>79</v>
      </c>
      <c r="E123" s="51">
        <v>5043</v>
      </c>
    </row>
    <row r="124" spans="1:5">
      <c r="A124" s="51">
        <v>41</v>
      </c>
      <c r="B124" s="51" t="s">
        <v>184</v>
      </c>
      <c r="C124" s="51" t="s">
        <v>95</v>
      </c>
      <c r="D124" s="51">
        <v>536</v>
      </c>
      <c r="E124" s="51">
        <v>5043</v>
      </c>
    </row>
    <row r="125" spans="1:5">
      <c r="A125" s="51">
        <v>41</v>
      </c>
      <c r="B125" s="51" t="s">
        <v>184</v>
      </c>
      <c r="C125" s="51" t="s">
        <v>1299</v>
      </c>
      <c r="D125" s="51">
        <v>100</v>
      </c>
      <c r="E125" s="51">
        <v>5043</v>
      </c>
    </row>
    <row r="126" spans="1:5">
      <c r="A126" s="51">
        <v>41</v>
      </c>
      <c r="B126" s="51" t="s">
        <v>184</v>
      </c>
      <c r="C126" s="51" t="s">
        <v>96</v>
      </c>
      <c r="D126" s="51">
        <v>11</v>
      </c>
      <c r="E126" s="51">
        <v>5043</v>
      </c>
    </row>
    <row r="127" spans="1:5">
      <c r="A127" s="51">
        <v>41</v>
      </c>
      <c r="B127" s="51" t="s">
        <v>184</v>
      </c>
      <c r="C127" s="51" t="s">
        <v>1300</v>
      </c>
      <c r="D127" s="51">
        <v>47</v>
      </c>
      <c r="E127" s="51">
        <v>5043</v>
      </c>
    </row>
    <row r="128" spans="1:5">
      <c r="A128" s="51">
        <v>44</v>
      </c>
      <c r="B128" s="51" t="s">
        <v>185</v>
      </c>
      <c r="C128" s="51" t="s">
        <v>1350</v>
      </c>
      <c r="D128" s="51">
        <v>10</v>
      </c>
      <c r="E128" s="51"/>
    </row>
    <row r="129" spans="1:5">
      <c r="A129" s="51">
        <v>44</v>
      </c>
      <c r="B129" s="51" t="s">
        <v>185</v>
      </c>
      <c r="C129" s="51" t="s">
        <v>1298</v>
      </c>
      <c r="D129" s="51">
        <v>48048</v>
      </c>
      <c r="E129" s="51">
        <v>60465</v>
      </c>
    </row>
    <row r="130" spans="1:5">
      <c r="A130" s="51">
        <v>44</v>
      </c>
      <c r="B130" s="51" t="s">
        <v>185</v>
      </c>
      <c r="C130" s="51" t="s">
        <v>92</v>
      </c>
      <c r="D130" s="51">
        <v>1660</v>
      </c>
      <c r="E130" s="51">
        <v>60465</v>
      </c>
    </row>
    <row r="131" spans="1:5">
      <c r="A131" s="51">
        <v>44</v>
      </c>
      <c r="B131" s="51" t="s">
        <v>185</v>
      </c>
      <c r="C131" s="51" t="s">
        <v>93</v>
      </c>
      <c r="D131" s="51">
        <v>336</v>
      </c>
      <c r="E131" s="51">
        <v>60465</v>
      </c>
    </row>
    <row r="132" spans="1:5">
      <c r="A132" s="51">
        <v>44</v>
      </c>
      <c r="B132" s="51" t="s">
        <v>185</v>
      </c>
      <c r="C132" s="51" t="s">
        <v>94</v>
      </c>
      <c r="D132" s="51">
        <v>1004</v>
      </c>
      <c r="E132" s="51">
        <v>60465</v>
      </c>
    </row>
    <row r="133" spans="1:5">
      <c r="A133" s="51">
        <v>44</v>
      </c>
      <c r="B133" s="51" t="s">
        <v>185</v>
      </c>
      <c r="C133" s="51" t="s">
        <v>95</v>
      </c>
      <c r="D133" s="51">
        <v>4661</v>
      </c>
      <c r="E133" s="51">
        <v>60465</v>
      </c>
    </row>
    <row r="134" spans="1:5">
      <c r="A134" s="51">
        <v>44</v>
      </c>
      <c r="B134" s="51" t="s">
        <v>185</v>
      </c>
      <c r="C134" s="51" t="s">
        <v>1299</v>
      </c>
      <c r="D134" s="51">
        <v>1782</v>
      </c>
      <c r="E134" s="51">
        <v>60465</v>
      </c>
    </row>
    <row r="135" spans="1:5">
      <c r="A135" s="51">
        <v>44</v>
      </c>
      <c r="B135" s="51" t="s">
        <v>185</v>
      </c>
      <c r="C135" s="51" t="s">
        <v>96</v>
      </c>
      <c r="D135" s="51">
        <v>421</v>
      </c>
      <c r="E135" s="51">
        <v>60465</v>
      </c>
    </row>
    <row r="136" spans="1:5">
      <c r="A136" s="51">
        <v>44</v>
      </c>
      <c r="B136" s="51" t="s">
        <v>185</v>
      </c>
      <c r="C136" s="51" t="s">
        <v>1300</v>
      </c>
      <c r="D136" s="51">
        <v>2515</v>
      </c>
      <c r="E136" s="51">
        <v>60465</v>
      </c>
    </row>
    <row r="137" spans="1:5">
      <c r="A137" s="51">
        <v>44</v>
      </c>
      <c r="B137" s="51" t="s">
        <v>185</v>
      </c>
      <c r="C137" s="51" t="s">
        <v>97</v>
      </c>
      <c r="D137" s="51">
        <v>38</v>
      </c>
      <c r="E137" s="51">
        <v>60465</v>
      </c>
    </row>
    <row r="138" spans="1:5">
      <c r="A138" s="51">
        <v>47</v>
      </c>
      <c r="B138" s="51" t="s">
        <v>186</v>
      </c>
      <c r="C138" s="51" t="s">
        <v>1350</v>
      </c>
      <c r="D138" s="51">
        <v>31</v>
      </c>
      <c r="E138" s="51"/>
    </row>
    <row r="139" spans="1:5">
      <c r="A139" s="51">
        <v>47</v>
      </c>
      <c r="B139" s="51" t="s">
        <v>186</v>
      </c>
      <c r="C139" s="51" t="s">
        <v>1298</v>
      </c>
      <c r="D139" s="51">
        <v>83637</v>
      </c>
      <c r="E139" s="51">
        <v>106287</v>
      </c>
    </row>
    <row r="140" spans="1:5">
      <c r="A140" s="51">
        <v>47</v>
      </c>
      <c r="B140" s="51" t="s">
        <v>186</v>
      </c>
      <c r="C140" s="51" t="s">
        <v>92</v>
      </c>
      <c r="D140" s="51">
        <v>1510</v>
      </c>
      <c r="E140" s="51">
        <v>106287</v>
      </c>
    </row>
    <row r="141" spans="1:5">
      <c r="A141" s="51">
        <v>47</v>
      </c>
      <c r="B141" s="51" t="s">
        <v>186</v>
      </c>
      <c r="C141" s="51" t="s">
        <v>93</v>
      </c>
      <c r="D141" s="51">
        <v>259</v>
      </c>
      <c r="E141" s="51">
        <v>106287</v>
      </c>
    </row>
    <row r="142" spans="1:5">
      <c r="A142" s="51">
        <v>47</v>
      </c>
      <c r="B142" s="51" t="s">
        <v>186</v>
      </c>
      <c r="C142" s="51" t="s">
        <v>94</v>
      </c>
      <c r="D142" s="51">
        <v>1491</v>
      </c>
      <c r="E142" s="51">
        <v>106287</v>
      </c>
    </row>
    <row r="143" spans="1:5">
      <c r="A143" s="51">
        <v>47</v>
      </c>
      <c r="B143" s="51" t="s">
        <v>186</v>
      </c>
      <c r="C143" s="51" t="s">
        <v>95</v>
      </c>
      <c r="D143" s="51">
        <v>8116</v>
      </c>
      <c r="E143" s="51">
        <v>106287</v>
      </c>
    </row>
    <row r="144" spans="1:5">
      <c r="A144" s="51">
        <v>47</v>
      </c>
      <c r="B144" s="51" t="s">
        <v>186</v>
      </c>
      <c r="C144" s="51" t="s">
        <v>1299</v>
      </c>
      <c r="D144" s="51">
        <v>4955</v>
      </c>
      <c r="E144" s="51">
        <v>106287</v>
      </c>
    </row>
    <row r="145" spans="1:5">
      <c r="A145" s="51">
        <v>47</v>
      </c>
      <c r="B145" s="51" t="s">
        <v>186</v>
      </c>
      <c r="C145" s="51" t="s">
        <v>96</v>
      </c>
      <c r="D145" s="51">
        <v>3152</v>
      </c>
      <c r="E145" s="51">
        <v>106287</v>
      </c>
    </row>
    <row r="146" spans="1:5">
      <c r="A146" s="51">
        <v>47</v>
      </c>
      <c r="B146" s="51" t="s">
        <v>186</v>
      </c>
      <c r="C146" s="51" t="s">
        <v>1300</v>
      </c>
      <c r="D146" s="51">
        <v>3163</v>
      </c>
      <c r="E146" s="51">
        <v>106287</v>
      </c>
    </row>
    <row r="147" spans="1:5">
      <c r="A147" s="51">
        <v>47</v>
      </c>
      <c r="B147" s="51" t="s">
        <v>186</v>
      </c>
      <c r="C147" s="51" t="s">
        <v>97</v>
      </c>
      <c r="D147" s="51">
        <v>4</v>
      </c>
      <c r="E147" s="51">
        <v>106287</v>
      </c>
    </row>
    <row r="148" spans="1:5">
      <c r="A148" s="51">
        <v>50</v>
      </c>
      <c r="B148" s="51" t="s">
        <v>187</v>
      </c>
      <c r="C148" s="51" t="s">
        <v>1350</v>
      </c>
      <c r="D148" s="51">
        <v>252</v>
      </c>
      <c r="E148" s="51"/>
    </row>
    <row r="149" spans="1:5">
      <c r="A149" s="51">
        <v>50</v>
      </c>
      <c r="B149" s="51" t="s">
        <v>187</v>
      </c>
      <c r="C149" s="51" t="s">
        <v>1298</v>
      </c>
      <c r="D149" s="51">
        <v>7224</v>
      </c>
      <c r="E149" s="51">
        <v>8584</v>
      </c>
    </row>
    <row r="150" spans="1:5">
      <c r="A150" s="51">
        <v>50</v>
      </c>
      <c r="B150" s="51" t="s">
        <v>187</v>
      </c>
      <c r="C150" s="51" t="s">
        <v>92</v>
      </c>
      <c r="D150" s="51">
        <v>377</v>
      </c>
      <c r="E150" s="51">
        <v>8584</v>
      </c>
    </row>
    <row r="151" spans="1:5">
      <c r="A151" s="51">
        <v>50</v>
      </c>
      <c r="B151" s="51" t="s">
        <v>187</v>
      </c>
      <c r="C151" s="51" t="s">
        <v>93</v>
      </c>
      <c r="D151" s="51">
        <v>74</v>
      </c>
      <c r="E151" s="51">
        <v>8584</v>
      </c>
    </row>
    <row r="152" spans="1:5">
      <c r="A152" s="51">
        <v>50</v>
      </c>
      <c r="B152" s="51" t="s">
        <v>187</v>
      </c>
      <c r="C152" s="51" t="s">
        <v>94</v>
      </c>
      <c r="D152" s="51">
        <v>7</v>
      </c>
      <c r="E152" s="51">
        <v>8584</v>
      </c>
    </row>
    <row r="153" spans="1:5">
      <c r="A153" s="51">
        <v>50</v>
      </c>
      <c r="B153" s="51" t="s">
        <v>187</v>
      </c>
      <c r="C153" s="51" t="s">
        <v>95</v>
      </c>
      <c r="D153" s="51">
        <v>25</v>
      </c>
      <c r="E153" s="51">
        <v>8584</v>
      </c>
    </row>
    <row r="154" spans="1:5">
      <c r="A154" s="51">
        <v>50</v>
      </c>
      <c r="B154" s="51" t="s">
        <v>187</v>
      </c>
      <c r="C154" s="51" t="s">
        <v>1299</v>
      </c>
      <c r="D154" s="51">
        <v>635</v>
      </c>
      <c r="E154" s="51">
        <v>8584</v>
      </c>
    </row>
    <row r="155" spans="1:5">
      <c r="A155" s="51">
        <v>50</v>
      </c>
      <c r="B155" s="51" t="s">
        <v>187</v>
      </c>
      <c r="C155" s="51" t="s">
        <v>96</v>
      </c>
      <c r="D155" s="51">
        <v>11</v>
      </c>
      <c r="E155" s="51">
        <v>8584</v>
      </c>
    </row>
    <row r="156" spans="1:5">
      <c r="A156" s="51">
        <v>50</v>
      </c>
      <c r="B156" s="51" t="s">
        <v>187</v>
      </c>
      <c r="C156" s="51" t="s">
        <v>1300</v>
      </c>
      <c r="D156" s="51">
        <v>223</v>
      </c>
      <c r="E156" s="51">
        <v>8584</v>
      </c>
    </row>
    <row r="157" spans="1:5">
      <c r="A157" s="51">
        <v>50</v>
      </c>
      <c r="B157" s="51" t="s">
        <v>187</v>
      </c>
      <c r="C157" s="51" t="s">
        <v>97</v>
      </c>
      <c r="D157" s="51">
        <v>8</v>
      </c>
      <c r="E157" s="51">
        <v>8584</v>
      </c>
    </row>
    <row r="158" spans="1:5">
      <c r="A158" s="51">
        <v>52</v>
      </c>
      <c r="B158" s="51" t="s">
        <v>188</v>
      </c>
      <c r="C158" s="51" t="s">
        <v>1350</v>
      </c>
      <c r="D158" s="51">
        <v>605</v>
      </c>
      <c r="E158" s="51"/>
    </row>
    <row r="159" spans="1:5">
      <c r="A159" s="51">
        <v>52</v>
      </c>
      <c r="B159" s="51" t="s">
        <v>188</v>
      </c>
      <c r="C159" s="51" t="s">
        <v>1298</v>
      </c>
      <c r="D159" s="51">
        <v>51309</v>
      </c>
      <c r="E159" s="51">
        <v>232457</v>
      </c>
    </row>
    <row r="160" spans="1:5">
      <c r="A160" s="51">
        <v>52</v>
      </c>
      <c r="B160" s="51" t="s">
        <v>188</v>
      </c>
      <c r="C160" s="51" t="s">
        <v>92</v>
      </c>
      <c r="D160" s="51">
        <v>15482</v>
      </c>
      <c r="E160" s="51">
        <v>232457</v>
      </c>
    </row>
    <row r="161" spans="1:5">
      <c r="A161" s="51">
        <v>52</v>
      </c>
      <c r="B161" s="51" t="s">
        <v>188</v>
      </c>
      <c r="C161" s="51" t="s">
        <v>93</v>
      </c>
      <c r="D161" s="51">
        <v>5335</v>
      </c>
      <c r="E161" s="51">
        <v>232457</v>
      </c>
    </row>
    <row r="162" spans="1:5">
      <c r="A162" s="51">
        <v>52</v>
      </c>
      <c r="B162" s="51" t="s">
        <v>188</v>
      </c>
      <c r="C162" s="51" t="s">
        <v>94</v>
      </c>
      <c r="D162" s="51">
        <v>1057</v>
      </c>
      <c r="E162" s="51">
        <v>232457</v>
      </c>
    </row>
    <row r="163" spans="1:5">
      <c r="A163" s="51">
        <v>52</v>
      </c>
      <c r="B163" s="51" t="s">
        <v>188</v>
      </c>
      <c r="C163" s="51" t="s">
        <v>95</v>
      </c>
      <c r="D163" s="51">
        <v>1332</v>
      </c>
      <c r="E163" s="51">
        <v>232457</v>
      </c>
    </row>
    <row r="164" spans="1:5">
      <c r="A164" s="51">
        <v>52</v>
      </c>
      <c r="B164" s="51" t="s">
        <v>188</v>
      </c>
      <c r="C164" s="51" t="s">
        <v>1299</v>
      </c>
      <c r="D164" s="51">
        <v>155308</v>
      </c>
      <c r="E164" s="51">
        <v>232457</v>
      </c>
    </row>
    <row r="165" spans="1:5">
      <c r="A165" s="51">
        <v>52</v>
      </c>
      <c r="B165" s="51" t="s">
        <v>188</v>
      </c>
      <c r="C165" s="51" t="s">
        <v>96</v>
      </c>
      <c r="D165" s="51">
        <v>981</v>
      </c>
      <c r="E165" s="51">
        <v>232457</v>
      </c>
    </row>
    <row r="166" spans="1:5">
      <c r="A166" s="51">
        <v>52</v>
      </c>
      <c r="B166" s="51" t="s">
        <v>188</v>
      </c>
      <c r="C166" s="51" t="s">
        <v>1300</v>
      </c>
      <c r="D166" s="51">
        <v>1314</v>
      </c>
      <c r="E166" s="51">
        <v>232457</v>
      </c>
    </row>
    <row r="167" spans="1:5">
      <c r="A167" s="51">
        <v>52</v>
      </c>
      <c r="B167" s="51" t="s">
        <v>188</v>
      </c>
      <c r="C167" s="51" t="s">
        <v>97</v>
      </c>
      <c r="D167" s="51">
        <v>339</v>
      </c>
      <c r="E167" s="51">
        <v>232457</v>
      </c>
    </row>
    <row r="168" spans="1:5">
      <c r="A168" s="51">
        <v>54</v>
      </c>
      <c r="B168" s="51" t="s">
        <v>189</v>
      </c>
      <c r="C168" s="51" t="s">
        <v>1350</v>
      </c>
      <c r="D168" s="51">
        <v>134</v>
      </c>
      <c r="E168" s="51"/>
    </row>
    <row r="169" spans="1:5">
      <c r="A169" s="51">
        <v>54</v>
      </c>
      <c r="B169" s="51" t="s">
        <v>189</v>
      </c>
      <c r="C169" s="51" t="s">
        <v>1298</v>
      </c>
      <c r="D169" s="51">
        <v>4589</v>
      </c>
      <c r="E169" s="51">
        <v>5336</v>
      </c>
    </row>
    <row r="170" spans="1:5">
      <c r="A170" s="51">
        <v>54</v>
      </c>
      <c r="B170" s="51" t="s">
        <v>189</v>
      </c>
      <c r="C170" s="51" t="s">
        <v>92</v>
      </c>
      <c r="D170" s="51">
        <v>252</v>
      </c>
      <c r="E170" s="51">
        <v>5336</v>
      </c>
    </row>
    <row r="171" spans="1:5">
      <c r="A171" s="51">
        <v>54</v>
      </c>
      <c r="B171" s="51" t="s">
        <v>189</v>
      </c>
      <c r="C171" s="51" t="s">
        <v>93</v>
      </c>
      <c r="D171" s="51">
        <v>64</v>
      </c>
      <c r="E171" s="51">
        <v>5336</v>
      </c>
    </row>
    <row r="172" spans="1:5">
      <c r="A172" s="51">
        <v>54</v>
      </c>
      <c r="B172" s="51" t="s">
        <v>189</v>
      </c>
      <c r="C172" s="51" t="s">
        <v>95</v>
      </c>
      <c r="D172" s="51">
        <v>161</v>
      </c>
      <c r="E172" s="51">
        <v>5336</v>
      </c>
    </row>
    <row r="173" spans="1:5">
      <c r="A173" s="51">
        <v>54</v>
      </c>
      <c r="B173" s="51" t="s">
        <v>189</v>
      </c>
      <c r="C173" s="51" t="s">
        <v>1299</v>
      </c>
      <c r="D173" s="51">
        <v>225</v>
      </c>
      <c r="E173" s="51">
        <v>5336</v>
      </c>
    </row>
    <row r="174" spans="1:5">
      <c r="A174" s="51">
        <v>54</v>
      </c>
      <c r="B174" s="51" t="s">
        <v>189</v>
      </c>
      <c r="C174" s="51" t="s">
        <v>96</v>
      </c>
      <c r="D174" s="51">
        <v>9</v>
      </c>
      <c r="E174" s="51">
        <v>5336</v>
      </c>
    </row>
    <row r="175" spans="1:5">
      <c r="A175" s="51">
        <v>54</v>
      </c>
      <c r="B175" s="51" t="s">
        <v>189</v>
      </c>
      <c r="C175" s="51" t="s">
        <v>1300</v>
      </c>
      <c r="D175" s="51">
        <v>31</v>
      </c>
      <c r="E175" s="51">
        <v>5336</v>
      </c>
    </row>
    <row r="176" spans="1:5">
      <c r="A176" s="51">
        <v>54</v>
      </c>
      <c r="B176" s="51" t="s">
        <v>189</v>
      </c>
      <c r="C176" s="51" t="s">
        <v>97</v>
      </c>
      <c r="D176" s="51">
        <v>5</v>
      </c>
      <c r="E176" s="51">
        <v>5336</v>
      </c>
    </row>
    <row r="177" spans="1:5">
      <c r="A177" s="51">
        <v>63</v>
      </c>
      <c r="B177" s="51" t="s">
        <v>190</v>
      </c>
      <c r="C177" s="51" t="s">
        <v>1350</v>
      </c>
      <c r="D177" s="51">
        <v>47</v>
      </c>
      <c r="E177" s="51"/>
    </row>
    <row r="178" spans="1:5">
      <c r="A178" s="51">
        <v>63</v>
      </c>
      <c r="B178" s="51" t="s">
        <v>190</v>
      </c>
      <c r="C178" s="51" t="s">
        <v>1298</v>
      </c>
      <c r="D178" s="51">
        <v>5130</v>
      </c>
      <c r="E178" s="51">
        <v>6013</v>
      </c>
    </row>
    <row r="179" spans="1:5">
      <c r="A179" s="51">
        <v>63</v>
      </c>
      <c r="B179" s="51" t="s">
        <v>190</v>
      </c>
      <c r="C179" s="51" t="s">
        <v>92</v>
      </c>
      <c r="D179" s="51">
        <v>383</v>
      </c>
      <c r="E179" s="51">
        <v>6013</v>
      </c>
    </row>
    <row r="180" spans="1:5">
      <c r="A180" s="51">
        <v>63</v>
      </c>
      <c r="B180" s="51" t="s">
        <v>190</v>
      </c>
      <c r="C180" s="51" t="s">
        <v>93</v>
      </c>
      <c r="D180" s="51">
        <v>55</v>
      </c>
      <c r="E180" s="51">
        <v>6013</v>
      </c>
    </row>
    <row r="181" spans="1:5">
      <c r="A181" s="51">
        <v>63</v>
      </c>
      <c r="B181" s="51" t="s">
        <v>190</v>
      </c>
      <c r="C181" s="51" t="s">
        <v>94</v>
      </c>
      <c r="D181" s="51">
        <v>79</v>
      </c>
      <c r="E181" s="51">
        <v>6013</v>
      </c>
    </row>
    <row r="182" spans="1:5">
      <c r="A182" s="51">
        <v>63</v>
      </c>
      <c r="B182" s="51" t="s">
        <v>190</v>
      </c>
      <c r="C182" s="51" t="s">
        <v>95</v>
      </c>
      <c r="D182" s="51">
        <v>66</v>
      </c>
      <c r="E182" s="51">
        <v>6013</v>
      </c>
    </row>
    <row r="183" spans="1:5">
      <c r="A183" s="51">
        <v>63</v>
      </c>
      <c r="B183" s="51" t="s">
        <v>190</v>
      </c>
      <c r="C183" s="51" t="s">
        <v>1299</v>
      </c>
      <c r="D183" s="51">
        <v>143</v>
      </c>
      <c r="E183" s="51">
        <v>6013</v>
      </c>
    </row>
    <row r="184" spans="1:5">
      <c r="A184" s="51">
        <v>63</v>
      </c>
      <c r="B184" s="51" t="s">
        <v>190</v>
      </c>
      <c r="C184" s="51" t="s">
        <v>96</v>
      </c>
      <c r="D184" s="51">
        <v>147</v>
      </c>
      <c r="E184" s="51">
        <v>6013</v>
      </c>
    </row>
    <row r="185" spans="1:5">
      <c r="A185" s="51">
        <v>63</v>
      </c>
      <c r="B185" s="51" t="s">
        <v>190</v>
      </c>
      <c r="C185" s="51" t="s">
        <v>1300</v>
      </c>
      <c r="D185" s="51">
        <v>8</v>
      </c>
      <c r="E185" s="51">
        <v>6013</v>
      </c>
    </row>
    <row r="186" spans="1:5">
      <c r="A186" s="51">
        <v>63</v>
      </c>
      <c r="B186" s="51" t="s">
        <v>190</v>
      </c>
      <c r="C186" s="51" t="s">
        <v>97</v>
      </c>
      <c r="D186" s="51">
        <v>2</v>
      </c>
      <c r="E186" s="51">
        <v>6013</v>
      </c>
    </row>
    <row r="187" spans="1:5">
      <c r="A187" s="51">
        <v>66</v>
      </c>
      <c r="B187" s="51" t="s">
        <v>191</v>
      </c>
      <c r="C187" s="51" t="s">
        <v>1350</v>
      </c>
      <c r="D187" s="51">
        <v>77</v>
      </c>
      <c r="E187" s="51"/>
    </row>
    <row r="188" spans="1:5">
      <c r="A188" s="51">
        <v>66</v>
      </c>
      <c r="B188" s="51" t="s">
        <v>191</v>
      </c>
      <c r="C188" s="51" t="s">
        <v>1298</v>
      </c>
      <c r="D188" s="51">
        <v>13214</v>
      </c>
      <c r="E188" s="51">
        <v>16656</v>
      </c>
    </row>
    <row r="189" spans="1:5">
      <c r="A189" s="51">
        <v>66</v>
      </c>
      <c r="B189" s="51" t="s">
        <v>191</v>
      </c>
      <c r="C189" s="51" t="s">
        <v>92</v>
      </c>
      <c r="D189" s="51">
        <v>1686</v>
      </c>
      <c r="E189" s="51">
        <v>16656</v>
      </c>
    </row>
    <row r="190" spans="1:5">
      <c r="A190" s="51">
        <v>66</v>
      </c>
      <c r="B190" s="51" t="s">
        <v>191</v>
      </c>
      <c r="C190" s="51" t="s">
        <v>93</v>
      </c>
      <c r="D190" s="51">
        <v>158</v>
      </c>
      <c r="E190" s="51">
        <v>16656</v>
      </c>
    </row>
    <row r="191" spans="1:5">
      <c r="A191" s="51">
        <v>66</v>
      </c>
      <c r="B191" s="51" t="s">
        <v>191</v>
      </c>
      <c r="C191" s="51" t="s">
        <v>94</v>
      </c>
      <c r="D191" s="51">
        <v>185</v>
      </c>
      <c r="E191" s="51">
        <v>16656</v>
      </c>
    </row>
    <row r="192" spans="1:5">
      <c r="A192" s="51">
        <v>66</v>
      </c>
      <c r="B192" s="51" t="s">
        <v>191</v>
      </c>
      <c r="C192" s="51" t="s">
        <v>95</v>
      </c>
      <c r="D192" s="51">
        <v>312</v>
      </c>
      <c r="E192" s="51">
        <v>16656</v>
      </c>
    </row>
    <row r="193" spans="1:5">
      <c r="A193" s="51">
        <v>66</v>
      </c>
      <c r="B193" s="51" t="s">
        <v>191</v>
      </c>
      <c r="C193" s="51" t="s">
        <v>1299</v>
      </c>
      <c r="D193" s="51">
        <v>530</v>
      </c>
      <c r="E193" s="51">
        <v>16656</v>
      </c>
    </row>
    <row r="194" spans="1:5">
      <c r="A194" s="51">
        <v>66</v>
      </c>
      <c r="B194" s="51" t="s">
        <v>191</v>
      </c>
      <c r="C194" s="51" t="s">
        <v>96</v>
      </c>
      <c r="D194" s="51">
        <v>538</v>
      </c>
      <c r="E194" s="51">
        <v>16656</v>
      </c>
    </row>
    <row r="195" spans="1:5">
      <c r="A195" s="51">
        <v>66</v>
      </c>
      <c r="B195" s="51" t="s">
        <v>191</v>
      </c>
      <c r="C195" s="51" t="s">
        <v>1300</v>
      </c>
      <c r="D195" s="51">
        <v>33</v>
      </c>
      <c r="E195" s="51">
        <v>16656</v>
      </c>
    </row>
    <row r="196" spans="1:5">
      <c r="A196" s="51">
        <v>68</v>
      </c>
      <c r="B196" s="51" t="s">
        <v>192</v>
      </c>
      <c r="C196" s="51" t="s">
        <v>1350</v>
      </c>
      <c r="D196" s="51">
        <v>144</v>
      </c>
      <c r="E196" s="51"/>
    </row>
    <row r="197" spans="1:5">
      <c r="A197" s="51">
        <v>68</v>
      </c>
      <c r="B197" s="51" t="s">
        <v>192</v>
      </c>
      <c r="C197" s="51" t="s">
        <v>1298</v>
      </c>
      <c r="D197" s="51">
        <v>15619</v>
      </c>
      <c r="E197" s="51">
        <v>22615</v>
      </c>
    </row>
    <row r="198" spans="1:5">
      <c r="A198" s="51">
        <v>68</v>
      </c>
      <c r="B198" s="51" t="s">
        <v>192</v>
      </c>
      <c r="C198" s="51" t="s">
        <v>92</v>
      </c>
      <c r="D198" s="51">
        <v>2104</v>
      </c>
      <c r="E198" s="51">
        <v>22615</v>
      </c>
    </row>
    <row r="199" spans="1:5">
      <c r="A199" s="51">
        <v>68</v>
      </c>
      <c r="B199" s="51" t="s">
        <v>192</v>
      </c>
      <c r="C199" s="51" t="s">
        <v>93</v>
      </c>
      <c r="D199" s="51">
        <v>3529</v>
      </c>
      <c r="E199" s="51">
        <v>22615</v>
      </c>
    </row>
    <row r="200" spans="1:5">
      <c r="A200" s="51">
        <v>68</v>
      </c>
      <c r="B200" s="51" t="s">
        <v>192</v>
      </c>
      <c r="C200" s="51" t="s">
        <v>94</v>
      </c>
      <c r="D200" s="51">
        <v>2</v>
      </c>
      <c r="E200" s="51">
        <v>22615</v>
      </c>
    </row>
    <row r="201" spans="1:5">
      <c r="A201" s="51">
        <v>68</v>
      </c>
      <c r="B201" s="51" t="s">
        <v>192</v>
      </c>
      <c r="C201" s="51" t="s">
        <v>95</v>
      </c>
      <c r="D201" s="51">
        <v>173</v>
      </c>
      <c r="E201" s="51">
        <v>22615</v>
      </c>
    </row>
    <row r="202" spans="1:5">
      <c r="A202" s="51">
        <v>68</v>
      </c>
      <c r="B202" s="51" t="s">
        <v>192</v>
      </c>
      <c r="C202" s="51" t="s">
        <v>1299</v>
      </c>
      <c r="D202" s="51">
        <v>1084</v>
      </c>
      <c r="E202" s="51">
        <v>22615</v>
      </c>
    </row>
    <row r="203" spans="1:5">
      <c r="A203" s="51">
        <v>68</v>
      </c>
      <c r="B203" s="51" t="s">
        <v>192</v>
      </c>
      <c r="C203" s="51" t="s">
        <v>96</v>
      </c>
      <c r="D203" s="51">
        <v>42</v>
      </c>
      <c r="E203" s="51">
        <v>22615</v>
      </c>
    </row>
    <row r="204" spans="1:5">
      <c r="A204" s="51">
        <v>68</v>
      </c>
      <c r="B204" s="51" t="s">
        <v>192</v>
      </c>
      <c r="C204" s="51" t="s">
        <v>1300</v>
      </c>
      <c r="D204" s="51">
        <v>61</v>
      </c>
      <c r="E204" s="51">
        <v>22615</v>
      </c>
    </row>
    <row r="205" spans="1:5">
      <c r="A205" s="51">
        <v>68</v>
      </c>
      <c r="B205" s="51" t="s">
        <v>192</v>
      </c>
      <c r="C205" s="51" t="s">
        <v>97</v>
      </c>
      <c r="D205" s="51">
        <v>1</v>
      </c>
      <c r="E205" s="51">
        <v>22615</v>
      </c>
    </row>
    <row r="206" spans="1:5">
      <c r="A206" s="51">
        <v>70</v>
      </c>
      <c r="B206" s="51" t="s">
        <v>193</v>
      </c>
      <c r="C206" s="51" t="s">
        <v>1350</v>
      </c>
      <c r="D206" s="51">
        <v>1</v>
      </c>
      <c r="E206" s="51"/>
    </row>
    <row r="207" spans="1:5">
      <c r="A207" s="51">
        <v>70</v>
      </c>
      <c r="B207" s="51" t="s">
        <v>193</v>
      </c>
      <c r="C207" s="51" t="s">
        <v>1298</v>
      </c>
      <c r="D207" s="51">
        <v>71638</v>
      </c>
      <c r="E207" s="51">
        <v>102835</v>
      </c>
    </row>
    <row r="208" spans="1:5">
      <c r="A208" s="51">
        <v>70</v>
      </c>
      <c r="B208" s="51" t="s">
        <v>193</v>
      </c>
      <c r="C208" s="51" t="s">
        <v>92</v>
      </c>
      <c r="D208" s="51">
        <v>5694</v>
      </c>
      <c r="E208" s="51">
        <v>102835</v>
      </c>
    </row>
    <row r="209" spans="1:5">
      <c r="A209" s="51">
        <v>70</v>
      </c>
      <c r="B209" s="51" t="s">
        <v>193</v>
      </c>
      <c r="C209" s="51" t="s">
        <v>93</v>
      </c>
      <c r="D209" s="51">
        <v>359</v>
      </c>
      <c r="E209" s="51">
        <v>102835</v>
      </c>
    </row>
    <row r="210" spans="1:5">
      <c r="A210" s="51">
        <v>70</v>
      </c>
      <c r="B210" s="51" t="s">
        <v>193</v>
      </c>
      <c r="C210" s="51" t="s">
        <v>94</v>
      </c>
      <c r="D210" s="51">
        <v>865</v>
      </c>
      <c r="E210" s="51">
        <v>102835</v>
      </c>
    </row>
    <row r="211" spans="1:5">
      <c r="A211" s="51">
        <v>70</v>
      </c>
      <c r="B211" s="51" t="s">
        <v>193</v>
      </c>
      <c r="C211" s="51" t="s">
        <v>95</v>
      </c>
      <c r="D211" s="51">
        <v>10365</v>
      </c>
      <c r="E211" s="51">
        <v>102835</v>
      </c>
    </row>
    <row r="212" spans="1:5">
      <c r="A212" s="51">
        <v>70</v>
      </c>
      <c r="B212" s="51" t="s">
        <v>193</v>
      </c>
      <c r="C212" s="51" t="s">
        <v>1299</v>
      </c>
      <c r="D212" s="51">
        <v>7850</v>
      </c>
      <c r="E212" s="51">
        <v>102835</v>
      </c>
    </row>
    <row r="213" spans="1:5">
      <c r="A213" s="51">
        <v>70</v>
      </c>
      <c r="B213" s="51" t="s">
        <v>193</v>
      </c>
      <c r="C213" s="51" t="s">
        <v>96</v>
      </c>
      <c r="D213" s="51">
        <v>4608</v>
      </c>
      <c r="E213" s="51">
        <v>102835</v>
      </c>
    </row>
    <row r="214" spans="1:5">
      <c r="A214" s="51">
        <v>70</v>
      </c>
      <c r="B214" s="51" t="s">
        <v>193</v>
      </c>
      <c r="C214" s="51" t="s">
        <v>1300</v>
      </c>
      <c r="D214" s="51">
        <v>1456</v>
      </c>
      <c r="E214" s="51">
        <v>102835</v>
      </c>
    </row>
    <row r="215" spans="1:5">
      <c r="A215" s="51">
        <v>73</v>
      </c>
      <c r="B215" s="51" t="s">
        <v>194</v>
      </c>
      <c r="C215" s="51" t="s">
        <v>1350</v>
      </c>
      <c r="D215" s="51">
        <v>119</v>
      </c>
      <c r="E215" s="51"/>
    </row>
    <row r="216" spans="1:5">
      <c r="A216" s="51">
        <v>73</v>
      </c>
      <c r="B216" s="51" t="s">
        <v>194</v>
      </c>
      <c r="C216" s="51" t="s">
        <v>1298</v>
      </c>
      <c r="D216" s="51">
        <v>3947</v>
      </c>
      <c r="E216" s="51">
        <v>5088</v>
      </c>
    </row>
    <row r="217" spans="1:5">
      <c r="A217" s="51">
        <v>73</v>
      </c>
      <c r="B217" s="51" t="s">
        <v>194</v>
      </c>
      <c r="C217" s="51" t="s">
        <v>92</v>
      </c>
      <c r="D217" s="51">
        <v>314</v>
      </c>
      <c r="E217" s="51">
        <v>5088</v>
      </c>
    </row>
    <row r="218" spans="1:5">
      <c r="A218" s="51">
        <v>73</v>
      </c>
      <c r="B218" s="51" t="s">
        <v>194</v>
      </c>
      <c r="C218" s="51" t="s">
        <v>93</v>
      </c>
      <c r="D218" s="51">
        <v>81</v>
      </c>
      <c r="E218" s="51">
        <v>5088</v>
      </c>
    </row>
    <row r="219" spans="1:5">
      <c r="A219" s="51">
        <v>73</v>
      </c>
      <c r="B219" s="51" t="s">
        <v>194</v>
      </c>
      <c r="C219" s="51" t="s">
        <v>94</v>
      </c>
      <c r="D219" s="51">
        <v>32</v>
      </c>
      <c r="E219" s="51">
        <v>5088</v>
      </c>
    </row>
    <row r="220" spans="1:5">
      <c r="A220" s="51">
        <v>73</v>
      </c>
      <c r="B220" s="51" t="s">
        <v>194</v>
      </c>
      <c r="C220" s="51" t="s">
        <v>95</v>
      </c>
      <c r="D220" s="51">
        <v>402</v>
      </c>
      <c r="E220" s="51">
        <v>5088</v>
      </c>
    </row>
    <row r="221" spans="1:5">
      <c r="A221" s="51">
        <v>73</v>
      </c>
      <c r="B221" s="51" t="s">
        <v>194</v>
      </c>
      <c r="C221" s="51" t="s">
        <v>1299</v>
      </c>
      <c r="D221" s="51">
        <v>267</v>
      </c>
      <c r="E221" s="51">
        <v>5088</v>
      </c>
    </row>
    <row r="222" spans="1:5">
      <c r="A222" s="51">
        <v>73</v>
      </c>
      <c r="B222" s="51" t="s">
        <v>194</v>
      </c>
      <c r="C222" s="51" t="s">
        <v>96</v>
      </c>
      <c r="D222" s="51">
        <v>15</v>
      </c>
      <c r="E222" s="51">
        <v>5088</v>
      </c>
    </row>
    <row r="223" spans="1:5">
      <c r="A223" s="51">
        <v>73</v>
      </c>
      <c r="B223" s="51" t="s">
        <v>194</v>
      </c>
      <c r="C223" s="51" t="s">
        <v>1300</v>
      </c>
      <c r="D223" s="51">
        <v>28</v>
      </c>
      <c r="E223" s="51">
        <v>5088</v>
      </c>
    </row>
    <row r="224" spans="1:5">
      <c r="A224" s="51">
        <v>73</v>
      </c>
      <c r="B224" s="51" t="s">
        <v>194</v>
      </c>
      <c r="C224" s="51" t="s">
        <v>97</v>
      </c>
      <c r="D224" s="51">
        <v>2</v>
      </c>
      <c r="E224" s="51">
        <v>5088</v>
      </c>
    </row>
    <row r="225" spans="1:5">
      <c r="A225" s="51">
        <v>76</v>
      </c>
      <c r="B225" s="51" t="s">
        <v>195</v>
      </c>
      <c r="C225" s="51" t="s">
        <v>1350</v>
      </c>
      <c r="D225" s="51">
        <v>2213</v>
      </c>
      <c r="E225" s="51"/>
    </row>
    <row r="226" spans="1:5">
      <c r="A226" s="51">
        <v>76</v>
      </c>
      <c r="B226" s="51" t="s">
        <v>195</v>
      </c>
      <c r="C226" s="51" t="s">
        <v>1298</v>
      </c>
      <c r="D226" s="51">
        <v>517122</v>
      </c>
      <c r="E226" s="51">
        <v>645313</v>
      </c>
    </row>
    <row r="227" spans="1:5">
      <c r="A227" s="51">
        <v>76</v>
      </c>
      <c r="B227" s="51" t="s">
        <v>195</v>
      </c>
      <c r="C227" s="51" t="s">
        <v>92</v>
      </c>
      <c r="D227" s="51">
        <v>41532</v>
      </c>
      <c r="E227" s="51">
        <v>645313</v>
      </c>
    </row>
    <row r="228" spans="1:5">
      <c r="A228" s="51">
        <v>76</v>
      </c>
      <c r="B228" s="51" t="s">
        <v>195</v>
      </c>
      <c r="C228" s="51" t="s">
        <v>93</v>
      </c>
      <c r="D228" s="51">
        <v>9976</v>
      </c>
      <c r="E228" s="51">
        <v>645313</v>
      </c>
    </row>
    <row r="229" spans="1:5">
      <c r="A229" s="51">
        <v>76</v>
      </c>
      <c r="B229" s="51" t="s">
        <v>195</v>
      </c>
      <c r="C229" s="51" t="s">
        <v>94</v>
      </c>
      <c r="D229" s="51">
        <v>1023</v>
      </c>
      <c r="E229" s="51">
        <v>645313</v>
      </c>
    </row>
    <row r="230" spans="1:5">
      <c r="A230" s="51">
        <v>76</v>
      </c>
      <c r="B230" s="51" t="s">
        <v>195</v>
      </c>
      <c r="C230" s="51" t="s">
        <v>95</v>
      </c>
      <c r="D230" s="51">
        <v>4634</v>
      </c>
      <c r="E230" s="51">
        <v>645313</v>
      </c>
    </row>
    <row r="231" spans="1:5">
      <c r="A231" s="51">
        <v>76</v>
      </c>
      <c r="B231" s="51" t="s">
        <v>195</v>
      </c>
      <c r="C231" s="51" t="s">
        <v>1299</v>
      </c>
      <c r="D231" s="51">
        <v>68005</v>
      </c>
      <c r="E231" s="51">
        <v>645313</v>
      </c>
    </row>
    <row r="232" spans="1:5">
      <c r="A232" s="51">
        <v>76</v>
      </c>
      <c r="B232" s="51" t="s">
        <v>195</v>
      </c>
      <c r="C232" s="51" t="s">
        <v>96</v>
      </c>
      <c r="D232" s="51">
        <v>2409</v>
      </c>
      <c r="E232" s="51">
        <v>645313</v>
      </c>
    </row>
    <row r="233" spans="1:5">
      <c r="A233" s="51">
        <v>76</v>
      </c>
      <c r="B233" s="51" t="s">
        <v>195</v>
      </c>
      <c r="C233" s="51" t="s">
        <v>1300</v>
      </c>
      <c r="D233" s="51">
        <v>564</v>
      </c>
      <c r="E233" s="51">
        <v>645313</v>
      </c>
    </row>
    <row r="234" spans="1:5">
      <c r="A234" s="51">
        <v>76</v>
      </c>
      <c r="B234" s="51" t="s">
        <v>195</v>
      </c>
      <c r="C234" s="51" t="s">
        <v>97</v>
      </c>
      <c r="D234" s="51">
        <v>48</v>
      </c>
      <c r="E234" s="51">
        <v>645313</v>
      </c>
    </row>
    <row r="235" spans="1:5">
      <c r="A235" s="51">
        <v>81</v>
      </c>
      <c r="B235" s="51" t="s">
        <v>196</v>
      </c>
      <c r="C235" s="51" t="s">
        <v>1350</v>
      </c>
      <c r="D235" s="51">
        <v>31</v>
      </c>
      <c r="E235" s="51"/>
    </row>
    <row r="236" spans="1:5">
      <c r="A236" s="51">
        <v>81</v>
      </c>
      <c r="B236" s="51" t="s">
        <v>196</v>
      </c>
      <c r="C236" s="51" t="s">
        <v>1298</v>
      </c>
      <c r="D236" s="51">
        <v>5438</v>
      </c>
      <c r="E236" s="51">
        <v>10027</v>
      </c>
    </row>
    <row r="237" spans="1:5">
      <c r="A237" s="51">
        <v>81</v>
      </c>
      <c r="B237" s="51" t="s">
        <v>196</v>
      </c>
      <c r="C237" s="51" t="s">
        <v>92</v>
      </c>
      <c r="D237" s="51">
        <v>145</v>
      </c>
      <c r="E237" s="51">
        <v>10027</v>
      </c>
    </row>
    <row r="238" spans="1:5">
      <c r="A238" s="51">
        <v>81</v>
      </c>
      <c r="B238" s="51" t="s">
        <v>196</v>
      </c>
      <c r="C238" s="51" t="s">
        <v>93</v>
      </c>
      <c r="D238" s="51">
        <v>412</v>
      </c>
      <c r="E238" s="51">
        <v>10027</v>
      </c>
    </row>
    <row r="239" spans="1:5">
      <c r="A239" s="51">
        <v>81</v>
      </c>
      <c r="B239" s="51" t="s">
        <v>196</v>
      </c>
      <c r="C239" s="51" t="s">
        <v>94</v>
      </c>
      <c r="D239" s="51">
        <v>42</v>
      </c>
      <c r="E239" s="51">
        <v>10027</v>
      </c>
    </row>
    <row r="240" spans="1:5">
      <c r="A240" s="51">
        <v>81</v>
      </c>
      <c r="B240" s="51" t="s">
        <v>196</v>
      </c>
      <c r="C240" s="51" t="s">
        <v>95</v>
      </c>
      <c r="D240" s="51">
        <v>123</v>
      </c>
      <c r="E240" s="51">
        <v>10027</v>
      </c>
    </row>
    <row r="241" spans="1:5">
      <c r="A241" s="51">
        <v>81</v>
      </c>
      <c r="B241" s="51" t="s">
        <v>196</v>
      </c>
      <c r="C241" s="51" t="s">
        <v>1299</v>
      </c>
      <c r="D241" s="51">
        <v>2048</v>
      </c>
      <c r="E241" s="51">
        <v>10027</v>
      </c>
    </row>
    <row r="242" spans="1:5">
      <c r="A242" s="51">
        <v>81</v>
      </c>
      <c r="B242" s="51" t="s">
        <v>196</v>
      </c>
      <c r="C242" s="51" t="s">
        <v>96</v>
      </c>
      <c r="D242" s="51">
        <v>76</v>
      </c>
      <c r="E242" s="51">
        <v>10027</v>
      </c>
    </row>
    <row r="243" spans="1:5">
      <c r="A243" s="51">
        <v>81</v>
      </c>
      <c r="B243" s="51" t="s">
        <v>196</v>
      </c>
      <c r="C243" s="51" t="s">
        <v>1300</v>
      </c>
      <c r="D243" s="51">
        <v>1738</v>
      </c>
      <c r="E243" s="51">
        <v>10027</v>
      </c>
    </row>
    <row r="244" spans="1:5">
      <c r="A244" s="51">
        <v>81</v>
      </c>
      <c r="B244" s="51" t="s">
        <v>196</v>
      </c>
      <c r="C244" s="51" t="s">
        <v>97</v>
      </c>
      <c r="D244" s="51">
        <v>5</v>
      </c>
      <c r="E244" s="51">
        <v>10027</v>
      </c>
    </row>
    <row r="245" spans="1:5">
      <c r="A245" s="51">
        <v>85</v>
      </c>
      <c r="B245" s="51" t="s">
        <v>197</v>
      </c>
      <c r="C245" s="51" t="s">
        <v>1350</v>
      </c>
      <c r="D245" s="51">
        <v>112</v>
      </c>
      <c r="E245" s="51"/>
    </row>
    <row r="246" spans="1:5">
      <c r="A246" s="51">
        <v>85</v>
      </c>
      <c r="B246" s="51" t="s">
        <v>197</v>
      </c>
      <c r="C246" s="51" t="s">
        <v>1298</v>
      </c>
      <c r="D246" s="51">
        <v>5169</v>
      </c>
      <c r="E246" s="51">
        <v>6018</v>
      </c>
    </row>
    <row r="247" spans="1:5">
      <c r="A247" s="51">
        <v>85</v>
      </c>
      <c r="B247" s="51" t="s">
        <v>197</v>
      </c>
      <c r="C247" s="51" t="s">
        <v>92</v>
      </c>
      <c r="D247" s="51">
        <v>213</v>
      </c>
      <c r="E247" s="51">
        <v>6018</v>
      </c>
    </row>
    <row r="248" spans="1:5">
      <c r="A248" s="51">
        <v>85</v>
      </c>
      <c r="B248" s="51" t="s">
        <v>197</v>
      </c>
      <c r="C248" s="51" t="s">
        <v>93</v>
      </c>
      <c r="D248" s="51">
        <v>65</v>
      </c>
      <c r="E248" s="51">
        <v>6018</v>
      </c>
    </row>
    <row r="249" spans="1:5">
      <c r="A249" s="51">
        <v>85</v>
      </c>
      <c r="B249" s="51" t="s">
        <v>197</v>
      </c>
      <c r="C249" s="51" t="s">
        <v>94</v>
      </c>
      <c r="D249" s="51">
        <v>4</v>
      </c>
      <c r="E249" s="51">
        <v>6018</v>
      </c>
    </row>
    <row r="250" spans="1:5">
      <c r="A250" s="51">
        <v>85</v>
      </c>
      <c r="B250" s="51" t="s">
        <v>197</v>
      </c>
      <c r="C250" s="51" t="s">
        <v>95</v>
      </c>
      <c r="D250" s="51">
        <v>80</v>
      </c>
      <c r="E250" s="51">
        <v>6018</v>
      </c>
    </row>
    <row r="251" spans="1:5">
      <c r="A251" s="51">
        <v>85</v>
      </c>
      <c r="B251" s="51" t="s">
        <v>197</v>
      </c>
      <c r="C251" s="51" t="s">
        <v>1299</v>
      </c>
      <c r="D251" s="51">
        <v>114</v>
      </c>
      <c r="E251" s="51">
        <v>6018</v>
      </c>
    </row>
    <row r="252" spans="1:5">
      <c r="A252" s="51">
        <v>85</v>
      </c>
      <c r="B252" s="51" t="s">
        <v>197</v>
      </c>
      <c r="C252" s="51" t="s">
        <v>96</v>
      </c>
      <c r="D252" s="51">
        <v>7</v>
      </c>
      <c r="E252" s="51">
        <v>6018</v>
      </c>
    </row>
    <row r="253" spans="1:5">
      <c r="A253" s="51">
        <v>85</v>
      </c>
      <c r="B253" s="51" t="s">
        <v>197</v>
      </c>
      <c r="C253" s="51" t="s">
        <v>1300</v>
      </c>
      <c r="D253" s="51">
        <v>365</v>
      </c>
      <c r="E253" s="51">
        <v>6018</v>
      </c>
    </row>
    <row r="254" spans="1:5">
      <c r="A254" s="51">
        <v>85</v>
      </c>
      <c r="B254" s="51" t="s">
        <v>197</v>
      </c>
      <c r="C254" s="51" t="s">
        <v>97</v>
      </c>
      <c r="D254" s="51">
        <v>1</v>
      </c>
      <c r="E254" s="51">
        <v>6018</v>
      </c>
    </row>
    <row r="255" spans="1:5">
      <c r="A255" s="51">
        <v>86</v>
      </c>
      <c r="B255" s="51" t="s">
        <v>198</v>
      </c>
      <c r="C255" s="51" t="s">
        <v>1350</v>
      </c>
      <c r="D255" s="51">
        <v>212</v>
      </c>
      <c r="E255" s="51"/>
    </row>
    <row r="256" spans="1:5">
      <c r="A256" s="51">
        <v>86</v>
      </c>
      <c r="B256" s="51" t="s">
        <v>198</v>
      </c>
      <c r="C256" s="51" t="s">
        <v>1298</v>
      </c>
      <c r="D256" s="51">
        <v>5466</v>
      </c>
      <c r="E256" s="51">
        <v>10050</v>
      </c>
    </row>
    <row r="257" spans="1:5">
      <c r="A257" s="51">
        <v>86</v>
      </c>
      <c r="B257" s="51" t="s">
        <v>198</v>
      </c>
      <c r="C257" s="51" t="s">
        <v>92</v>
      </c>
      <c r="D257" s="51">
        <v>402</v>
      </c>
      <c r="E257" s="51">
        <v>10050</v>
      </c>
    </row>
    <row r="258" spans="1:5">
      <c r="A258" s="51">
        <v>86</v>
      </c>
      <c r="B258" s="51" t="s">
        <v>198</v>
      </c>
      <c r="C258" s="51" t="s">
        <v>93</v>
      </c>
      <c r="D258" s="51">
        <v>44</v>
      </c>
      <c r="E258" s="51">
        <v>10050</v>
      </c>
    </row>
    <row r="259" spans="1:5">
      <c r="A259" s="51">
        <v>86</v>
      </c>
      <c r="B259" s="51" t="s">
        <v>198</v>
      </c>
      <c r="C259" s="51" t="s">
        <v>94</v>
      </c>
      <c r="D259" s="51">
        <v>4</v>
      </c>
      <c r="E259" s="51">
        <v>10050</v>
      </c>
    </row>
    <row r="260" spans="1:5">
      <c r="A260" s="51">
        <v>86</v>
      </c>
      <c r="B260" s="51" t="s">
        <v>198</v>
      </c>
      <c r="C260" s="51" t="s">
        <v>95</v>
      </c>
      <c r="D260" s="51">
        <v>18</v>
      </c>
      <c r="E260" s="51">
        <v>10050</v>
      </c>
    </row>
    <row r="261" spans="1:5">
      <c r="A261" s="51">
        <v>86</v>
      </c>
      <c r="B261" s="51" t="s">
        <v>198</v>
      </c>
      <c r="C261" s="51" t="s">
        <v>1299</v>
      </c>
      <c r="D261" s="51">
        <v>4068</v>
      </c>
      <c r="E261" s="51">
        <v>10050</v>
      </c>
    </row>
    <row r="262" spans="1:5">
      <c r="A262" s="51">
        <v>86</v>
      </c>
      <c r="B262" s="51" t="s">
        <v>198</v>
      </c>
      <c r="C262" s="51" t="s">
        <v>96</v>
      </c>
      <c r="D262" s="51">
        <v>11</v>
      </c>
      <c r="E262" s="51">
        <v>10050</v>
      </c>
    </row>
    <row r="263" spans="1:5">
      <c r="A263" s="51">
        <v>86</v>
      </c>
      <c r="B263" s="51" t="s">
        <v>198</v>
      </c>
      <c r="C263" s="51" t="s">
        <v>1300</v>
      </c>
      <c r="D263" s="51">
        <v>36</v>
      </c>
      <c r="E263" s="51">
        <v>10050</v>
      </c>
    </row>
    <row r="264" spans="1:5">
      <c r="A264" s="51">
        <v>86</v>
      </c>
      <c r="B264" s="51" t="s">
        <v>198</v>
      </c>
      <c r="C264" s="51" t="s">
        <v>97</v>
      </c>
      <c r="D264" s="51">
        <v>1</v>
      </c>
      <c r="E264" s="51">
        <v>10050</v>
      </c>
    </row>
    <row r="265" spans="1:5">
      <c r="A265" s="51">
        <v>88</v>
      </c>
      <c r="B265" s="51" t="s">
        <v>199</v>
      </c>
      <c r="C265" s="51" t="s">
        <v>1350</v>
      </c>
      <c r="D265" s="51">
        <v>27</v>
      </c>
      <c r="E265" s="51"/>
    </row>
    <row r="266" spans="1:5">
      <c r="A266" s="51">
        <v>88</v>
      </c>
      <c r="B266" s="51" t="s">
        <v>199</v>
      </c>
      <c r="C266" s="51" t="s">
        <v>1298</v>
      </c>
      <c r="D266" s="51">
        <v>20440</v>
      </c>
      <c r="E266" s="51">
        <v>26846</v>
      </c>
    </row>
    <row r="267" spans="1:5">
      <c r="A267" s="51">
        <v>88</v>
      </c>
      <c r="B267" s="51" t="s">
        <v>199</v>
      </c>
      <c r="C267" s="51" t="s">
        <v>92</v>
      </c>
      <c r="D267" s="51">
        <v>946</v>
      </c>
      <c r="E267" s="51">
        <v>26846</v>
      </c>
    </row>
    <row r="268" spans="1:5">
      <c r="A268" s="51">
        <v>88</v>
      </c>
      <c r="B268" s="51" t="s">
        <v>199</v>
      </c>
      <c r="C268" s="51" t="s">
        <v>93</v>
      </c>
      <c r="D268" s="51">
        <v>1768</v>
      </c>
      <c r="E268" s="51">
        <v>26846</v>
      </c>
    </row>
    <row r="269" spans="1:5">
      <c r="A269" s="51">
        <v>88</v>
      </c>
      <c r="B269" s="51" t="s">
        <v>199</v>
      </c>
      <c r="C269" s="51" t="s">
        <v>94</v>
      </c>
      <c r="D269" s="51">
        <v>1</v>
      </c>
      <c r="E269" s="51">
        <v>26846</v>
      </c>
    </row>
    <row r="270" spans="1:5">
      <c r="A270" s="51">
        <v>88</v>
      </c>
      <c r="B270" s="51" t="s">
        <v>199</v>
      </c>
      <c r="C270" s="51" t="s">
        <v>95</v>
      </c>
      <c r="D270" s="51">
        <v>23</v>
      </c>
      <c r="E270" s="51">
        <v>26846</v>
      </c>
    </row>
    <row r="271" spans="1:5">
      <c r="A271" s="51">
        <v>88</v>
      </c>
      <c r="B271" s="51" t="s">
        <v>199</v>
      </c>
      <c r="C271" s="51" t="s">
        <v>1299</v>
      </c>
      <c r="D271" s="51">
        <v>3637</v>
      </c>
      <c r="E271" s="51">
        <v>26846</v>
      </c>
    </row>
    <row r="272" spans="1:5">
      <c r="A272" s="51">
        <v>88</v>
      </c>
      <c r="B272" s="51" t="s">
        <v>199</v>
      </c>
      <c r="C272" s="51" t="s">
        <v>96</v>
      </c>
      <c r="D272" s="51">
        <v>9</v>
      </c>
      <c r="E272" s="51">
        <v>26846</v>
      </c>
    </row>
    <row r="273" spans="1:5">
      <c r="A273" s="51">
        <v>88</v>
      </c>
      <c r="B273" s="51" t="s">
        <v>199</v>
      </c>
      <c r="C273" s="51" t="s">
        <v>1300</v>
      </c>
      <c r="D273" s="51">
        <v>20</v>
      </c>
      <c r="E273" s="51">
        <v>26846</v>
      </c>
    </row>
    <row r="274" spans="1:5">
      <c r="A274" s="51">
        <v>88</v>
      </c>
      <c r="B274" s="51" t="s">
        <v>199</v>
      </c>
      <c r="C274" s="51" t="s">
        <v>97</v>
      </c>
      <c r="D274" s="51">
        <v>2</v>
      </c>
      <c r="E274" s="51">
        <v>26846</v>
      </c>
    </row>
    <row r="275" spans="1:5">
      <c r="A275" s="51">
        <v>91</v>
      </c>
      <c r="B275" s="51" t="s">
        <v>200</v>
      </c>
      <c r="C275" s="51" t="s">
        <v>1350</v>
      </c>
      <c r="D275" s="51">
        <v>7</v>
      </c>
      <c r="E275" s="51"/>
    </row>
    <row r="276" spans="1:5">
      <c r="A276" s="51">
        <v>91</v>
      </c>
      <c r="B276" s="51" t="s">
        <v>200</v>
      </c>
      <c r="C276" s="51" t="s">
        <v>1298</v>
      </c>
      <c r="D276" s="51">
        <v>314</v>
      </c>
      <c r="E276" s="51">
        <v>479</v>
      </c>
    </row>
    <row r="277" spans="1:5">
      <c r="A277" s="51">
        <v>91</v>
      </c>
      <c r="B277" s="51" t="s">
        <v>200</v>
      </c>
      <c r="C277" s="51" t="s">
        <v>92</v>
      </c>
      <c r="D277" s="51">
        <v>19</v>
      </c>
      <c r="E277" s="51">
        <v>479</v>
      </c>
    </row>
    <row r="278" spans="1:5">
      <c r="A278" s="51">
        <v>91</v>
      </c>
      <c r="B278" s="51" t="s">
        <v>200</v>
      </c>
      <c r="C278" s="51" t="s">
        <v>93</v>
      </c>
      <c r="D278" s="51">
        <v>11</v>
      </c>
      <c r="E278" s="51">
        <v>479</v>
      </c>
    </row>
    <row r="279" spans="1:5">
      <c r="A279" s="51">
        <v>91</v>
      </c>
      <c r="B279" s="51" t="s">
        <v>200</v>
      </c>
      <c r="C279" s="51" t="s">
        <v>94</v>
      </c>
      <c r="D279" s="51">
        <v>1</v>
      </c>
      <c r="E279" s="51">
        <v>479</v>
      </c>
    </row>
    <row r="280" spans="1:5">
      <c r="A280" s="51">
        <v>91</v>
      </c>
      <c r="B280" s="51" t="s">
        <v>200</v>
      </c>
      <c r="C280" s="51" t="s">
        <v>95</v>
      </c>
      <c r="D280" s="51">
        <v>1</v>
      </c>
      <c r="E280" s="51">
        <v>479</v>
      </c>
    </row>
    <row r="281" spans="1:5">
      <c r="A281" s="51">
        <v>91</v>
      </c>
      <c r="B281" s="51" t="s">
        <v>200</v>
      </c>
      <c r="C281" s="51" t="s">
        <v>1299</v>
      </c>
      <c r="D281" s="51">
        <v>125</v>
      </c>
      <c r="E281" s="51">
        <v>479</v>
      </c>
    </row>
    <row r="282" spans="1:5">
      <c r="A282" s="51">
        <v>91</v>
      </c>
      <c r="B282" s="51" t="s">
        <v>200</v>
      </c>
      <c r="C282" s="51" t="s">
        <v>96</v>
      </c>
      <c r="D282" s="51">
        <v>6</v>
      </c>
      <c r="E282" s="51">
        <v>479</v>
      </c>
    </row>
    <row r="283" spans="1:5">
      <c r="A283" s="51">
        <v>91</v>
      </c>
      <c r="B283" s="51" t="s">
        <v>200</v>
      </c>
      <c r="C283" s="51" t="s">
        <v>1300</v>
      </c>
      <c r="D283" s="51">
        <v>1</v>
      </c>
      <c r="E283" s="51">
        <v>479</v>
      </c>
    </row>
    <row r="284" spans="1:5">
      <c r="A284" s="51">
        <v>91</v>
      </c>
      <c r="B284" s="51" t="s">
        <v>200</v>
      </c>
      <c r="C284" s="51" t="s">
        <v>97</v>
      </c>
      <c r="D284" s="51">
        <v>1</v>
      </c>
      <c r="E284" s="51">
        <v>479</v>
      </c>
    </row>
    <row r="285" spans="1:5">
      <c r="A285" s="51">
        <v>94</v>
      </c>
      <c r="B285" s="51" t="s">
        <v>201</v>
      </c>
      <c r="C285" s="51" t="s">
        <v>1350</v>
      </c>
      <c r="D285" s="51">
        <v>9</v>
      </c>
      <c r="E285" s="51"/>
    </row>
    <row r="286" spans="1:5">
      <c r="A286" s="51">
        <v>94</v>
      </c>
      <c r="B286" s="51" t="s">
        <v>201</v>
      </c>
      <c r="C286" s="51" t="s">
        <v>1298</v>
      </c>
      <c r="D286" s="51">
        <v>299</v>
      </c>
      <c r="E286" s="51">
        <v>451</v>
      </c>
    </row>
    <row r="287" spans="1:5">
      <c r="A287" s="51">
        <v>94</v>
      </c>
      <c r="B287" s="51" t="s">
        <v>201</v>
      </c>
      <c r="C287" s="51" t="s">
        <v>92</v>
      </c>
      <c r="D287" s="51">
        <v>24</v>
      </c>
      <c r="E287" s="51">
        <v>451</v>
      </c>
    </row>
    <row r="288" spans="1:5">
      <c r="A288" s="51">
        <v>94</v>
      </c>
      <c r="B288" s="51" t="s">
        <v>201</v>
      </c>
      <c r="C288" s="51" t="s">
        <v>93</v>
      </c>
      <c r="D288" s="51">
        <v>3</v>
      </c>
      <c r="E288" s="51">
        <v>451</v>
      </c>
    </row>
    <row r="289" spans="1:5">
      <c r="A289" s="51">
        <v>94</v>
      </c>
      <c r="B289" s="51" t="s">
        <v>201</v>
      </c>
      <c r="C289" s="51" t="s">
        <v>94</v>
      </c>
      <c r="D289" s="51">
        <v>2</v>
      </c>
      <c r="E289" s="51">
        <v>451</v>
      </c>
    </row>
    <row r="290" spans="1:5">
      <c r="A290" s="51">
        <v>94</v>
      </c>
      <c r="B290" s="51" t="s">
        <v>201</v>
      </c>
      <c r="C290" s="51" t="s">
        <v>95</v>
      </c>
      <c r="D290" s="51">
        <v>6</v>
      </c>
      <c r="E290" s="51">
        <v>451</v>
      </c>
    </row>
    <row r="291" spans="1:5">
      <c r="A291" s="51">
        <v>94</v>
      </c>
      <c r="B291" s="51" t="s">
        <v>201</v>
      </c>
      <c r="C291" s="51" t="s">
        <v>1299</v>
      </c>
      <c r="D291" s="51">
        <v>80</v>
      </c>
      <c r="E291" s="51">
        <v>451</v>
      </c>
    </row>
    <row r="292" spans="1:5">
      <c r="A292" s="51">
        <v>94</v>
      </c>
      <c r="B292" s="51" t="s">
        <v>201</v>
      </c>
      <c r="C292" s="51" t="s">
        <v>1300</v>
      </c>
      <c r="D292" s="51">
        <v>37</v>
      </c>
      <c r="E292" s="51">
        <v>451</v>
      </c>
    </row>
    <row r="293" spans="1:5">
      <c r="A293" s="51">
        <v>95</v>
      </c>
      <c r="B293" s="51" t="s">
        <v>202</v>
      </c>
      <c r="C293" s="51" t="s">
        <v>1350</v>
      </c>
      <c r="D293" s="51">
        <v>86</v>
      </c>
      <c r="E293" s="51"/>
    </row>
    <row r="294" spans="1:5">
      <c r="A294" s="51">
        <v>95</v>
      </c>
      <c r="B294" s="51" t="s">
        <v>202</v>
      </c>
      <c r="C294" s="51" t="s">
        <v>1298</v>
      </c>
      <c r="D294" s="51">
        <v>1716</v>
      </c>
      <c r="E294" s="51">
        <v>2905</v>
      </c>
    </row>
    <row r="295" spans="1:5">
      <c r="A295" s="51">
        <v>95</v>
      </c>
      <c r="B295" s="51" t="s">
        <v>202</v>
      </c>
      <c r="C295" s="51" t="s">
        <v>92</v>
      </c>
      <c r="D295" s="51">
        <v>128</v>
      </c>
      <c r="E295" s="51">
        <v>2905</v>
      </c>
    </row>
    <row r="296" spans="1:5">
      <c r="A296" s="51">
        <v>95</v>
      </c>
      <c r="B296" s="51" t="s">
        <v>202</v>
      </c>
      <c r="C296" s="51" t="s">
        <v>93</v>
      </c>
      <c r="D296" s="51">
        <v>34</v>
      </c>
      <c r="E296" s="51">
        <v>2905</v>
      </c>
    </row>
    <row r="297" spans="1:5">
      <c r="A297" s="51">
        <v>95</v>
      </c>
      <c r="B297" s="51" t="s">
        <v>202</v>
      </c>
      <c r="C297" s="51" t="s">
        <v>94</v>
      </c>
      <c r="D297" s="51">
        <v>1</v>
      </c>
      <c r="E297" s="51">
        <v>2905</v>
      </c>
    </row>
    <row r="298" spans="1:5">
      <c r="A298" s="51">
        <v>95</v>
      </c>
      <c r="B298" s="51" t="s">
        <v>202</v>
      </c>
      <c r="C298" s="51" t="s">
        <v>95</v>
      </c>
      <c r="D298" s="51">
        <v>6</v>
      </c>
      <c r="E298" s="51">
        <v>2905</v>
      </c>
    </row>
    <row r="299" spans="1:5">
      <c r="A299" s="51">
        <v>95</v>
      </c>
      <c r="B299" s="51" t="s">
        <v>202</v>
      </c>
      <c r="C299" s="51" t="s">
        <v>1299</v>
      </c>
      <c r="D299" s="51">
        <v>987</v>
      </c>
      <c r="E299" s="51">
        <v>2905</v>
      </c>
    </row>
    <row r="300" spans="1:5">
      <c r="A300" s="51">
        <v>95</v>
      </c>
      <c r="B300" s="51" t="s">
        <v>202</v>
      </c>
      <c r="C300" s="51" t="s">
        <v>96</v>
      </c>
      <c r="D300" s="51">
        <v>1</v>
      </c>
      <c r="E300" s="51">
        <v>2905</v>
      </c>
    </row>
    <row r="301" spans="1:5">
      <c r="A301" s="51">
        <v>95</v>
      </c>
      <c r="B301" s="51" t="s">
        <v>202</v>
      </c>
      <c r="C301" s="51" t="s">
        <v>1300</v>
      </c>
      <c r="D301" s="51">
        <v>27</v>
      </c>
      <c r="E301" s="51">
        <v>2905</v>
      </c>
    </row>
    <row r="302" spans="1:5">
      <c r="A302" s="51">
        <v>95</v>
      </c>
      <c r="B302" s="51" t="s">
        <v>202</v>
      </c>
      <c r="C302" s="51" t="s">
        <v>97</v>
      </c>
      <c r="D302" s="51">
        <v>5</v>
      </c>
      <c r="E302" s="51">
        <v>2905</v>
      </c>
    </row>
    <row r="303" spans="1:5">
      <c r="A303" s="51">
        <v>97</v>
      </c>
      <c r="B303" s="51" t="s">
        <v>203</v>
      </c>
      <c r="C303" s="51" t="s">
        <v>1350</v>
      </c>
      <c r="D303" s="51">
        <v>31</v>
      </c>
      <c r="E303" s="51"/>
    </row>
    <row r="304" spans="1:5">
      <c r="A304" s="51">
        <v>97</v>
      </c>
      <c r="B304" s="51" t="s">
        <v>203</v>
      </c>
      <c r="C304" s="51" t="s">
        <v>1298</v>
      </c>
      <c r="D304" s="51">
        <v>74</v>
      </c>
      <c r="E304" s="51">
        <v>257</v>
      </c>
    </row>
    <row r="305" spans="1:5">
      <c r="A305" s="51">
        <v>97</v>
      </c>
      <c r="B305" s="51" t="s">
        <v>203</v>
      </c>
      <c r="C305" s="51" t="s">
        <v>92</v>
      </c>
      <c r="D305" s="51">
        <v>26</v>
      </c>
      <c r="E305" s="51">
        <v>257</v>
      </c>
    </row>
    <row r="306" spans="1:5">
      <c r="A306" s="51">
        <v>97</v>
      </c>
      <c r="B306" s="51" t="s">
        <v>203</v>
      </c>
      <c r="C306" s="51" t="s">
        <v>93</v>
      </c>
      <c r="D306" s="51">
        <v>5</v>
      </c>
      <c r="E306" s="51">
        <v>257</v>
      </c>
    </row>
    <row r="307" spans="1:5">
      <c r="A307" s="51">
        <v>97</v>
      </c>
      <c r="B307" s="51" t="s">
        <v>203</v>
      </c>
      <c r="C307" s="51" t="s">
        <v>1299</v>
      </c>
      <c r="D307" s="51">
        <v>143</v>
      </c>
      <c r="E307" s="51">
        <v>257</v>
      </c>
    </row>
    <row r="308" spans="1:5">
      <c r="A308" s="51">
        <v>97</v>
      </c>
      <c r="B308" s="51" t="s">
        <v>203</v>
      </c>
      <c r="C308" s="51" t="s">
        <v>96</v>
      </c>
      <c r="D308" s="51">
        <v>4</v>
      </c>
      <c r="E308" s="51">
        <v>257</v>
      </c>
    </row>
    <row r="309" spans="1:5">
      <c r="A309" s="51">
        <v>97</v>
      </c>
      <c r="B309" s="51" t="s">
        <v>203</v>
      </c>
      <c r="C309" s="51" t="s">
        <v>1300</v>
      </c>
      <c r="D309" s="51">
        <v>5</v>
      </c>
      <c r="E309" s="51">
        <v>257</v>
      </c>
    </row>
    <row r="310" spans="1:5">
      <c r="A310" s="51">
        <v>99</v>
      </c>
      <c r="B310" s="51" t="s">
        <v>204</v>
      </c>
      <c r="C310" s="51" t="s">
        <v>1350</v>
      </c>
      <c r="D310" s="51">
        <v>12</v>
      </c>
      <c r="E310" s="51"/>
    </row>
    <row r="311" spans="1:5">
      <c r="A311" s="51">
        <v>99</v>
      </c>
      <c r="B311" s="51" t="s">
        <v>204</v>
      </c>
      <c r="C311" s="51" t="s">
        <v>1298</v>
      </c>
      <c r="D311" s="51">
        <v>410</v>
      </c>
      <c r="E311" s="51">
        <v>568</v>
      </c>
    </row>
    <row r="312" spans="1:5">
      <c r="A312" s="51">
        <v>99</v>
      </c>
      <c r="B312" s="51" t="s">
        <v>204</v>
      </c>
      <c r="C312" s="51" t="s">
        <v>92</v>
      </c>
      <c r="D312" s="51">
        <v>24</v>
      </c>
      <c r="E312" s="51">
        <v>568</v>
      </c>
    </row>
    <row r="313" spans="1:5">
      <c r="A313" s="51">
        <v>99</v>
      </c>
      <c r="B313" s="51" t="s">
        <v>204</v>
      </c>
      <c r="C313" s="51" t="s">
        <v>93</v>
      </c>
      <c r="D313" s="51">
        <v>5</v>
      </c>
      <c r="E313" s="51">
        <v>568</v>
      </c>
    </row>
    <row r="314" spans="1:5">
      <c r="A314" s="51">
        <v>99</v>
      </c>
      <c r="B314" s="51" t="s">
        <v>204</v>
      </c>
      <c r="C314" s="51" t="s">
        <v>94</v>
      </c>
      <c r="D314" s="51">
        <v>2</v>
      </c>
      <c r="E314" s="51">
        <v>568</v>
      </c>
    </row>
    <row r="315" spans="1:5">
      <c r="A315" s="51">
        <v>99</v>
      </c>
      <c r="B315" s="51" t="s">
        <v>204</v>
      </c>
      <c r="C315" s="51" t="s">
        <v>95</v>
      </c>
      <c r="D315" s="51">
        <v>1</v>
      </c>
      <c r="E315" s="51">
        <v>568</v>
      </c>
    </row>
    <row r="316" spans="1:5">
      <c r="A316" s="51">
        <v>99</v>
      </c>
      <c r="B316" s="51" t="s">
        <v>204</v>
      </c>
      <c r="C316" s="51" t="s">
        <v>1299</v>
      </c>
      <c r="D316" s="51">
        <v>98</v>
      </c>
      <c r="E316" s="51">
        <v>568</v>
      </c>
    </row>
    <row r="317" spans="1:5">
      <c r="A317" s="51">
        <v>99</v>
      </c>
      <c r="B317" s="51" t="s">
        <v>204</v>
      </c>
      <c r="C317" s="51" t="s">
        <v>96</v>
      </c>
      <c r="D317" s="51">
        <v>5</v>
      </c>
      <c r="E317" s="51">
        <v>568</v>
      </c>
    </row>
    <row r="318" spans="1:5">
      <c r="A318" s="51">
        <v>99</v>
      </c>
      <c r="B318" s="51" t="s">
        <v>204</v>
      </c>
      <c r="C318" s="51" t="s">
        <v>1300</v>
      </c>
      <c r="D318" s="51">
        <v>23</v>
      </c>
      <c r="E318" s="51">
        <v>568</v>
      </c>
    </row>
    <row r="319" spans="1:5">
      <c r="A319" s="1">
        <v>100</v>
      </c>
      <c r="B319" s="1" t="s">
        <v>4245</v>
      </c>
      <c r="C319" s="51" t="s">
        <v>1298</v>
      </c>
      <c r="D319">
        <v>2010750</v>
      </c>
    </row>
    <row r="320" spans="1:5">
      <c r="A320" s="1">
        <v>100</v>
      </c>
      <c r="B320" s="1" t="s">
        <v>4245</v>
      </c>
      <c r="C320" s="51" t="s">
        <v>92</v>
      </c>
      <c r="D320">
        <v>149734</v>
      </c>
    </row>
    <row r="321" spans="1:4">
      <c r="A321" s="1">
        <v>100</v>
      </c>
      <c r="B321" s="1" t="s">
        <v>4245</v>
      </c>
      <c r="C321" s="51" t="s">
        <v>93</v>
      </c>
      <c r="D321">
        <v>37009</v>
      </c>
    </row>
    <row r="322" spans="1:4">
      <c r="A322" s="1">
        <v>100</v>
      </c>
      <c r="B322" s="1" t="s">
        <v>4245</v>
      </c>
      <c r="C322" s="51" t="s">
        <v>94</v>
      </c>
      <c r="D322">
        <v>9653</v>
      </c>
    </row>
    <row r="323" spans="1:4">
      <c r="A323" s="1">
        <v>100</v>
      </c>
      <c r="B323" s="1" t="s">
        <v>4245</v>
      </c>
      <c r="C323" s="51" t="s">
        <v>95</v>
      </c>
      <c r="D323">
        <v>110417</v>
      </c>
    </row>
    <row r="324" spans="1:4">
      <c r="A324" s="1">
        <v>100</v>
      </c>
      <c r="B324" s="1" t="s">
        <v>4245</v>
      </c>
      <c r="C324" s="51" t="s">
        <v>1299</v>
      </c>
      <c r="D324">
        <v>602156</v>
      </c>
    </row>
    <row r="325" spans="1:4">
      <c r="A325" s="1">
        <v>100</v>
      </c>
      <c r="B325" s="1" t="s">
        <v>4245</v>
      </c>
      <c r="C325" s="51" t="s">
        <v>96</v>
      </c>
      <c r="D325">
        <v>27252</v>
      </c>
    </row>
    <row r="326" spans="1:4">
      <c r="A326" s="1">
        <v>100</v>
      </c>
      <c r="B326" s="1" t="s">
        <v>4245</v>
      </c>
      <c r="C326" s="51" t="s">
        <v>1300</v>
      </c>
      <c r="D326">
        <v>27141</v>
      </c>
    </row>
    <row r="327" spans="1:4">
      <c r="A327" s="1">
        <v>100</v>
      </c>
      <c r="B327" s="1" t="s">
        <v>4245</v>
      </c>
      <c r="C327" s="51" t="s">
        <v>97</v>
      </c>
      <c r="D327">
        <v>783</v>
      </c>
    </row>
    <row r="328" spans="1:4">
      <c r="A328" s="1">
        <v>100</v>
      </c>
      <c r="B328" s="1" t="s">
        <v>4245</v>
      </c>
      <c r="C328" s="51" t="s">
        <v>1350</v>
      </c>
      <c r="D328">
        <v>7386</v>
      </c>
    </row>
    <row r="329" spans="1:4">
      <c r="B329" s="1" t="s">
        <v>4249</v>
      </c>
      <c r="D329" s="82">
        <v>2982281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5">
    <tabColor rgb="FFFFC000"/>
  </sheetPr>
  <dimension ref="A1:F234"/>
  <sheetViews>
    <sheetView topLeftCell="A218" workbookViewId="0">
      <selection activeCell="D234" sqref="D234"/>
    </sheetView>
  </sheetViews>
  <sheetFormatPr baseColWidth="10" defaultRowHeight="14.5"/>
  <sheetData>
    <row r="1" spans="1:6">
      <c r="A1" s="51" t="s">
        <v>123</v>
      </c>
      <c r="B1" s="51" t="s">
        <v>170</v>
      </c>
      <c r="C1" s="51" t="s">
        <v>1301</v>
      </c>
      <c r="D1" s="51" t="s">
        <v>171</v>
      </c>
      <c r="E1" s="51" t="s">
        <v>37</v>
      </c>
      <c r="F1">
        <v>2982281</v>
      </c>
    </row>
    <row r="2" spans="1:6">
      <c r="A2" s="51">
        <v>5</v>
      </c>
      <c r="B2" s="51" t="s">
        <v>107</v>
      </c>
      <c r="C2" s="51" t="s">
        <v>1350</v>
      </c>
      <c r="D2" s="51">
        <v>669</v>
      </c>
      <c r="E2" s="51"/>
    </row>
    <row r="3" spans="1:6">
      <c r="A3" s="51">
        <v>5</v>
      </c>
      <c r="B3" s="51" t="s">
        <v>107</v>
      </c>
      <c r="C3" s="51" t="s">
        <v>1302</v>
      </c>
      <c r="D3" s="51">
        <v>7245</v>
      </c>
      <c r="E3" s="51">
        <v>311443</v>
      </c>
    </row>
    <row r="4" spans="1:6">
      <c r="A4" s="51">
        <v>5</v>
      </c>
      <c r="B4" s="51" t="s">
        <v>107</v>
      </c>
      <c r="C4" s="51" t="s">
        <v>1303</v>
      </c>
      <c r="D4" s="51">
        <v>105216</v>
      </c>
      <c r="E4" s="51">
        <v>311443</v>
      </c>
    </row>
    <row r="5" spans="1:6">
      <c r="A5" s="51">
        <v>5</v>
      </c>
      <c r="B5" s="51" t="s">
        <v>107</v>
      </c>
      <c r="C5" s="51" t="s">
        <v>88</v>
      </c>
      <c r="D5" s="51">
        <v>103</v>
      </c>
      <c r="E5" s="51">
        <v>311443</v>
      </c>
    </row>
    <row r="6" spans="1:6">
      <c r="A6" s="51">
        <v>5</v>
      </c>
      <c r="B6" s="51" t="s">
        <v>107</v>
      </c>
      <c r="C6" s="51" t="s">
        <v>89</v>
      </c>
      <c r="D6" s="51">
        <v>137256</v>
      </c>
      <c r="E6" s="51">
        <v>311443</v>
      </c>
    </row>
    <row r="7" spans="1:6">
      <c r="A7" s="51">
        <v>5</v>
      </c>
      <c r="B7" s="51" t="s">
        <v>107</v>
      </c>
      <c r="C7" s="51" t="s">
        <v>1304</v>
      </c>
      <c r="D7" s="51">
        <v>17474</v>
      </c>
      <c r="E7" s="51">
        <v>311443</v>
      </c>
    </row>
    <row r="8" spans="1:6">
      <c r="A8" s="51">
        <v>5</v>
      </c>
      <c r="B8" s="51" t="s">
        <v>107</v>
      </c>
      <c r="C8" s="51" t="s">
        <v>90</v>
      </c>
      <c r="D8" s="51">
        <v>44173</v>
      </c>
      <c r="E8" s="51">
        <v>311443</v>
      </c>
    </row>
    <row r="9" spans="1:6">
      <c r="A9" s="51">
        <v>8</v>
      </c>
      <c r="B9" s="51" t="s">
        <v>173</v>
      </c>
      <c r="C9" s="51" t="s">
        <v>1350</v>
      </c>
      <c r="D9" s="51">
        <v>51</v>
      </c>
      <c r="E9" s="51"/>
    </row>
    <row r="10" spans="1:6">
      <c r="A10" s="51">
        <v>8</v>
      </c>
      <c r="B10" s="51" t="s">
        <v>173</v>
      </c>
      <c r="C10" s="51" t="s">
        <v>1302</v>
      </c>
      <c r="D10" s="51">
        <v>3262</v>
      </c>
      <c r="E10" s="51">
        <v>140091</v>
      </c>
    </row>
    <row r="11" spans="1:6">
      <c r="A11" s="51">
        <v>8</v>
      </c>
      <c r="B11" s="51" t="s">
        <v>173</v>
      </c>
      <c r="C11" s="51" t="s">
        <v>1303</v>
      </c>
      <c r="D11" s="51">
        <v>62487</v>
      </c>
      <c r="E11" s="51">
        <v>140091</v>
      </c>
    </row>
    <row r="12" spans="1:6">
      <c r="A12" s="51">
        <v>8</v>
      </c>
      <c r="B12" s="51" t="s">
        <v>173</v>
      </c>
      <c r="C12" s="51" t="s">
        <v>88</v>
      </c>
      <c r="D12" s="51">
        <v>154</v>
      </c>
      <c r="E12" s="51">
        <v>140091</v>
      </c>
    </row>
    <row r="13" spans="1:6">
      <c r="A13" s="51">
        <v>8</v>
      </c>
      <c r="B13" s="51" t="s">
        <v>173</v>
      </c>
      <c r="C13" s="51" t="s">
        <v>89</v>
      </c>
      <c r="D13" s="51">
        <v>65666</v>
      </c>
      <c r="E13" s="51">
        <v>140091</v>
      </c>
    </row>
    <row r="14" spans="1:6">
      <c r="A14" s="51">
        <v>8</v>
      </c>
      <c r="B14" s="51" t="s">
        <v>173</v>
      </c>
      <c r="C14" s="51" t="s">
        <v>1304</v>
      </c>
      <c r="D14" s="51">
        <v>510</v>
      </c>
      <c r="E14" s="51">
        <v>140091</v>
      </c>
    </row>
    <row r="15" spans="1:6">
      <c r="A15" s="51">
        <v>8</v>
      </c>
      <c r="B15" s="51" t="s">
        <v>173</v>
      </c>
      <c r="C15" s="51" t="s">
        <v>90</v>
      </c>
      <c r="D15" s="51">
        <v>8034</v>
      </c>
      <c r="E15" s="51">
        <v>140091</v>
      </c>
    </row>
    <row r="16" spans="1:6">
      <c r="A16" s="51">
        <v>11</v>
      </c>
      <c r="B16" s="51" t="s">
        <v>174</v>
      </c>
      <c r="C16" s="51" t="s">
        <v>1350</v>
      </c>
      <c r="D16" s="51">
        <v>601</v>
      </c>
      <c r="E16" s="51"/>
    </row>
    <row r="17" spans="1:5">
      <c r="A17" s="51">
        <v>11</v>
      </c>
      <c r="B17" s="51" t="s">
        <v>174</v>
      </c>
      <c r="C17" s="51" t="s">
        <v>1302</v>
      </c>
      <c r="D17" s="51">
        <v>5394</v>
      </c>
      <c r="E17" s="51">
        <v>66333</v>
      </c>
    </row>
    <row r="18" spans="1:5">
      <c r="A18" s="51">
        <v>11</v>
      </c>
      <c r="B18" s="51" t="s">
        <v>174</v>
      </c>
      <c r="C18" s="51" t="s">
        <v>1303</v>
      </c>
      <c r="D18" s="51">
        <v>53774</v>
      </c>
      <c r="E18" s="51">
        <v>66333</v>
      </c>
    </row>
    <row r="19" spans="1:5">
      <c r="A19" s="51">
        <v>11</v>
      </c>
      <c r="B19" s="51" t="s">
        <v>174</v>
      </c>
      <c r="C19" s="51" t="s">
        <v>88</v>
      </c>
      <c r="D19" s="51">
        <v>685</v>
      </c>
      <c r="E19" s="51">
        <v>66333</v>
      </c>
    </row>
    <row r="20" spans="1:5">
      <c r="A20" s="51">
        <v>11</v>
      </c>
      <c r="B20" s="51" t="s">
        <v>174</v>
      </c>
      <c r="C20" s="51" t="s">
        <v>89</v>
      </c>
      <c r="D20" s="51">
        <v>4870</v>
      </c>
      <c r="E20" s="51">
        <v>66333</v>
      </c>
    </row>
    <row r="21" spans="1:5">
      <c r="A21" s="51">
        <v>11</v>
      </c>
      <c r="B21" s="51" t="s">
        <v>174</v>
      </c>
      <c r="C21" s="51" t="s">
        <v>1304</v>
      </c>
      <c r="D21" s="51">
        <v>1079</v>
      </c>
      <c r="E21" s="51">
        <v>66333</v>
      </c>
    </row>
    <row r="22" spans="1:5">
      <c r="A22" s="51">
        <v>11</v>
      </c>
      <c r="B22" s="51" t="s">
        <v>174</v>
      </c>
      <c r="C22" s="51" t="s">
        <v>90</v>
      </c>
      <c r="D22" s="51">
        <v>531</v>
      </c>
      <c r="E22" s="51">
        <v>66333</v>
      </c>
    </row>
    <row r="23" spans="1:5">
      <c r="A23" s="51">
        <v>13</v>
      </c>
      <c r="B23" s="51" t="s">
        <v>175</v>
      </c>
      <c r="C23" s="51" t="s">
        <v>1350</v>
      </c>
      <c r="D23" s="51">
        <v>156</v>
      </c>
      <c r="E23" s="51"/>
    </row>
    <row r="24" spans="1:5">
      <c r="A24" s="51">
        <v>13</v>
      </c>
      <c r="B24" s="51" t="s">
        <v>175</v>
      </c>
      <c r="C24" s="51" t="s">
        <v>1302</v>
      </c>
      <c r="D24" s="51">
        <v>6338</v>
      </c>
      <c r="E24" s="51">
        <v>319240</v>
      </c>
    </row>
    <row r="25" spans="1:5">
      <c r="A25" s="51">
        <v>13</v>
      </c>
      <c r="B25" s="51" t="s">
        <v>175</v>
      </c>
      <c r="C25" s="51" t="s">
        <v>1303</v>
      </c>
      <c r="D25" s="51">
        <v>136426</v>
      </c>
      <c r="E25" s="51">
        <v>319240</v>
      </c>
    </row>
    <row r="26" spans="1:5">
      <c r="A26" s="51">
        <v>13</v>
      </c>
      <c r="B26" s="51" t="s">
        <v>175</v>
      </c>
      <c r="C26" s="51" t="s">
        <v>88</v>
      </c>
      <c r="D26" s="51">
        <v>163</v>
      </c>
      <c r="E26" s="51">
        <v>319240</v>
      </c>
    </row>
    <row r="27" spans="1:5">
      <c r="A27" s="51">
        <v>13</v>
      </c>
      <c r="B27" s="51" t="s">
        <v>175</v>
      </c>
      <c r="C27" s="51" t="s">
        <v>89</v>
      </c>
      <c r="D27" s="51">
        <v>124542</v>
      </c>
      <c r="E27" s="51">
        <v>319240</v>
      </c>
    </row>
    <row r="28" spans="1:5">
      <c r="A28" s="51">
        <v>13</v>
      </c>
      <c r="B28" s="51" t="s">
        <v>175</v>
      </c>
      <c r="C28" s="51" t="s">
        <v>1304</v>
      </c>
      <c r="D28" s="51">
        <v>3734</v>
      </c>
      <c r="E28" s="51">
        <v>319240</v>
      </c>
    </row>
    <row r="29" spans="1:5">
      <c r="A29" s="51">
        <v>13</v>
      </c>
      <c r="B29" s="51" t="s">
        <v>175</v>
      </c>
      <c r="C29" s="51" t="s">
        <v>90</v>
      </c>
      <c r="D29" s="51">
        <v>48037</v>
      </c>
      <c r="E29" s="51">
        <v>319240</v>
      </c>
    </row>
    <row r="30" spans="1:5">
      <c r="A30" s="51">
        <v>15</v>
      </c>
      <c r="B30" s="51" t="s">
        <v>176</v>
      </c>
      <c r="C30" s="51" t="s">
        <v>1350</v>
      </c>
      <c r="D30" s="51">
        <v>289</v>
      </c>
      <c r="E30" s="51"/>
    </row>
    <row r="31" spans="1:5">
      <c r="A31" s="51">
        <v>15</v>
      </c>
      <c r="B31" s="51" t="s">
        <v>176</v>
      </c>
      <c r="C31" s="51" t="s">
        <v>1302</v>
      </c>
      <c r="D31" s="51">
        <v>161</v>
      </c>
      <c r="E31" s="51">
        <v>3958</v>
      </c>
    </row>
    <row r="32" spans="1:5">
      <c r="A32" s="51">
        <v>15</v>
      </c>
      <c r="B32" s="51" t="s">
        <v>176</v>
      </c>
      <c r="C32" s="51" t="s">
        <v>1303</v>
      </c>
      <c r="D32" s="51">
        <v>2353</v>
      </c>
      <c r="E32" s="51">
        <v>3958</v>
      </c>
    </row>
    <row r="33" spans="1:5">
      <c r="A33" s="51">
        <v>15</v>
      </c>
      <c r="B33" s="51" t="s">
        <v>176</v>
      </c>
      <c r="C33" s="51" t="s">
        <v>88</v>
      </c>
      <c r="D33" s="51">
        <v>16</v>
      </c>
      <c r="E33" s="51">
        <v>3958</v>
      </c>
    </row>
    <row r="34" spans="1:5">
      <c r="A34" s="51">
        <v>15</v>
      </c>
      <c r="B34" s="51" t="s">
        <v>176</v>
      </c>
      <c r="C34" s="51" t="s">
        <v>89</v>
      </c>
      <c r="D34" s="51">
        <v>1246</v>
      </c>
      <c r="E34" s="51">
        <v>3958</v>
      </c>
    </row>
    <row r="35" spans="1:5">
      <c r="A35" s="51">
        <v>15</v>
      </c>
      <c r="B35" s="51" t="s">
        <v>176</v>
      </c>
      <c r="C35" s="51" t="s">
        <v>1304</v>
      </c>
      <c r="D35" s="51">
        <v>71</v>
      </c>
      <c r="E35" s="51">
        <v>3958</v>
      </c>
    </row>
    <row r="36" spans="1:5">
      <c r="A36" s="51">
        <v>15</v>
      </c>
      <c r="B36" s="51" t="s">
        <v>176</v>
      </c>
      <c r="C36" s="51" t="s">
        <v>90</v>
      </c>
      <c r="D36" s="51">
        <v>122</v>
      </c>
      <c r="E36" s="51">
        <v>3958</v>
      </c>
    </row>
    <row r="37" spans="1:5">
      <c r="A37" s="51">
        <v>17</v>
      </c>
      <c r="B37" s="51" t="s">
        <v>177</v>
      </c>
      <c r="C37" s="51" t="s">
        <v>1350</v>
      </c>
      <c r="D37" s="51">
        <v>132</v>
      </c>
      <c r="E37" s="51"/>
    </row>
    <row r="38" spans="1:5">
      <c r="A38" s="51">
        <v>17</v>
      </c>
      <c r="B38" s="51" t="s">
        <v>177</v>
      </c>
      <c r="C38" s="51" t="s">
        <v>1302</v>
      </c>
      <c r="D38" s="51">
        <v>318</v>
      </c>
      <c r="E38" s="51">
        <v>14584</v>
      </c>
    </row>
    <row r="39" spans="1:5">
      <c r="A39" s="51">
        <v>17</v>
      </c>
      <c r="B39" s="51" t="s">
        <v>177</v>
      </c>
      <c r="C39" s="51" t="s">
        <v>1303</v>
      </c>
      <c r="D39" s="51">
        <v>5317</v>
      </c>
      <c r="E39" s="51">
        <v>14584</v>
      </c>
    </row>
    <row r="40" spans="1:5">
      <c r="A40" s="51">
        <v>17</v>
      </c>
      <c r="B40" s="51" t="s">
        <v>177</v>
      </c>
      <c r="C40" s="51" t="s">
        <v>88</v>
      </c>
      <c r="D40" s="51">
        <v>13</v>
      </c>
      <c r="E40" s="51">
        <v>14584</v>
      </c>
    </row>
    <row r="41" spans="1:5">
      <c r="A41" s="51">
        <v>17</v>
      </c>
      <c r="B41" s="51" t="s">
        <v>177</v>
      </c>
      <c r="C41" s="51" t="s">
        <v>89</v>
      </c>
      <c r="D41" s="51">
        <v>6373</v>
      </c>
      <c r="E41" s="51">
        <v>14584</v>
      </c>
    </row>
    <row r="42" spans="1:5">
      <c r="A42" s="51">
        <v>17</v>
      </c>
      <c r="B42" s="51" t="s">
        <v>177</v>
      </c>
      <c r="C42" s="51" t="s">
        <v>1304</v>
      </c>
      <c r="D42" s="51">
        <v>1333</v>
      </c>
      <c r="E42" s="51">
        <v>14584</v>
      </c>
    </row>
    <row r="43" spans="1:5">
      <c r="A43" s="51">
        <v>17</v>
      </c>
      <c r="B43" s="51" t="s">
        <v>177</v>
      </c>
      <c r="C43" s="51" t="s">
        <v>90</v>
      </c>
      <c r="D43" s="51">
        <v>1230</v>
      </c>
      <c r="E43" s="51">
        <v>14584</v>
      </c>
    </row>
    <row r="44" spans="1:5">
      <c r="A44" s="51">
        <v>18</v>
      </c>
      <c r="B44" s="51" t="s">
        <v>178</v>
      </c>
      <c r="C44" s="51" t="s">
        <v>1350</v>
      </c>
      <c r="D44" s="51">
        <v>96</v>
      </c>
      <c r="E44" s="51"/>
    </row>
    <row r="45" spans="1:5">
      <c r="A45" s="51">
        <v>18</v>
      </c>
      <c r="B45" s="51" t="s">
        <v>178</v>
      </c>
      <c r="C45" s="51" t="s">
        <v>1302</v>
      </c>
      <c r="D45" s="51">
        <v>106</v>
      </c>
      <c r="E45" s="51">
        <v>4991</v>
      </c>
    </row>
    <row r="46" spans="1:5">
      <c r="A46" s="51">
        <v>18</v>
      </c>
      <c r="B46" s="51" t="s">
        <v>178</v>
      </c>
      <c r="C46" s="51" t="s">
        <v>1303</v>
      </c>
      <c r="D46" s="51">
        <v>1538</v>
      </c>
      <c r="E46" s="51">
        <v>4991</v>
      </c>
    </row>
    <row r="47" spans="1:5">
      <c r="A47" s="51">
        <v>18</v>
      </c>
      <c r="B47" s="51" t="s">
        <v>178</v>
      </c>
      <c r="C47" s="51" t="s">
        <v>88</v>
      </c>
      <c r="D47" s="51">
        <v>2</v>
      </c>
      <c r="E47" s="51">
        <v>4991</v>
      </c>
    </row>
    <row r="48" spans="1:5">
      <c r="A48" s="51">
        <v>18</v>
      </c>
      <c r="B48" s="51" t="s">
        <v>178</v>
      </c>
      <c r="C48" s="51" t="s">
        <v>89</v>
      </c>
      <c r="D48" s="51">
        <v>2329</v>
      </c>
      <c r="E48" s="51">
        <v>4991</v>
      </c>
    </row>
    <row r="49" spans="1:5">
      <c r="A49" s="51">
        <v>18</v>
      </c>
      <c r="B49" s="51" t="s">
        <v>178</v>
      </c>
      <c r="C49" s="51" t="s">
        <v>1304</v>
      </c>
      <c r="D49" s="51">
        <v>470</v>
      </c>
      <c r="E49" s="51">
        <v>4991</v>
      </c>
    </row>
    <row r="50" spans="1:5">
      <c r="A50" s="51">
        <v>18</v>
      </c>
      <c r="B50" s="51" t="s">
        <v>178</v>
      </c>
      <c r="C50" s="51" t="s">
        <v>90</v>
      </c>
      <c r="D50" s="51">
        <v>546</v>
      </c>
      <c r="E50" s="51">
        <v>4991</v>
      </c>
    </row>
    <row r="51" spans="1:5">
      <c r="A51" s="51">
        <v>19</v>
      </c>
      <c r="B51" s="51" t="s">
        <v>179</v>
      </c>
      <c r="C51" s="51" t="s">
        <v>1350</v>
      </c>
      <c r="D51" s="51">
        <v>659</v>
      </c>
      <c r="E51" s="51"/>
    </row>
    <row r="52" spans="1:5">
      <c r="A52" s="51">
        <v>19</v>
      </c>
      <c r="B52" s="51" t="s">
        <v>179</v>
      </c>
      <c r="C52" s="51" t="s">
        <v>1302</v>
      </c>
      <c r="D52" s="51">
        <v>5368</v>
      </c>
      <c r="E52" s="51">
        <v>244703</v>
      </c>
    </row>
    <row r="53" spans="1:5">
      <c r="A53" s="51">
        <v>19</v>
      </c>
      <c r="B53" s="51" t="s">
        <v>179</v>
      </c>
      <c r="C53" s="51" t="s">
        <v>1303</v>
      </c>
      <c r="D53" s="51">
        <v>64603</v>
      </c>
      <c r="E53" s="51">
        <v>244703</v>
      </c>
    </row>
    <row r="54" spans="1:5">
      <c r="A54" s="51">
        <v>19</v>
      </c>
      <c r="B54" s="51" t="s">
        <v>179</v>
      </c>
      <c r="C54" s="51" t="s">
        <v>88</v>
      </c>
      <c r="D54" s="51">
        <v>165</v>
      </c>
      <c r="E54" s="51">
        <v>244703</v>
      </c>
    </row>
    <row r="55" spans="1:5">
      <c r="A55" s="51">
        <v>19</v>
      </c>
      <c r="B55" s="51" t="s">
        <v>179</v>
      </c>
      <c r="C55" s="51" t="s">
        <v>89</v>
      </c>
      <c r="D55" s="51">
        <v>101716</v>
      </c>
      <c r="E55" s="51">
        <v>244703</v>
      </c>
    </row>
    <row r="56" spans="1:5">
      <c r="A56" s="51">
        <v>19</v>
      </c>
      <c r="B56" s="51" t="s">
        <v>179</v>
      </c>
      <c r="C56" s="51" t="s">
        <v>1304</v>
      </c>
      <c r="D56" s="51">
        <v>41071</v>
      </c>
      <c r="E56" s="51">
        <v>244703</v>
      </c>
    </row>
    <row r="57" spans="1:5">
      <c r="A57" s="51">
        <v>19</v>
      </c>
      <c r="B57" s="51" t="s">
        <v>179</v>
      </c>
      <c r="C57" s="51" t="s">
        <v>90</v>
      </c>
      <c r="D57" s="51">
        <v>31780</v>
      </c>
      <c r="E57" s="51">
        <v>244703</v>
      </c>
    </row>
    <row r="58" spans="1:5">
      <c r="A58" s="51">
        <v>20</v>
      </c>
      <c r="B58" s="51" t="s">
        <v>180</v>
      </c>
      <c r="C58" s="51" t="s">
        <v>1350</v>
      </c>
      <c r="D58" s="51">
        <v>91</v>
      </c>
      <c r="E58" s="51"/>
    </row>
    <row r="59" spans="1:5">
      <c r="A59" s="51">
        <v>20</v>
      </c>
      <c r="B59" s="51" t="s">
        <v>180</v>
      </c>
      <c r="C59" s="51" t="s">
        <v>1302</v>
      </c>
      <c r="D59" s="51">
        <v>2274</v>
      </c>
      <c r="E59" s="51">
        <v>142345</v>
      </c>
    </row>
    <row r="60" spans="1:5">
      <c r="A60" s="51">
        <v>20</v>
      </c>
      <c r="B60" s="51" t="s">
        <v>180</v>
      </c>
      <c r="C60" s="51" t="s">
        <v>1303</v>
      </c>
      <c r="D60" s="51">
        <v>30117</v>
      </c>
      <c r="E60" s="51">
        <v>142345</v>
      </c>
    </row>
    <row r="61" spans="1:5">
      <c r="A61" s="51">
        <v>20</v>
      </c>
      <c r="B61" s="51" t="s">
        <v>180</v>
      </c>
      <c r="C61" s="51" t="s">
        <v>88</v>
      </c>
      <c r="D61" s="51">
        <v>21</v>
      </c>
      <c r="E61" s="51">
        <v>142345</v>
      </c>
    </row>
    <row r="62" spans="1:5">
      <c r="A62" s="51">
        <v>20</v>
      </c>
      <c r="B62" s="51" t="s">
        <v>180</v>
      </c>
      <c r="C62" s="51" t="s">
        <v>89</v>
      </c>
      <c r="D62" s="51">
        <v>85125</v>
      </c>
      <c r="E62" s="51">
        <v>142345</v>
      </c>
    </row>
    <row r="63" spans="1:5">
      <c r="A63" s="51">
        <v>20</v>
      </c>
      <c r="B63" s="51" t="s">
        <v>180</v>
      </c>
      <c r="C63" s="51" t="s">
        <v>1304</v>
      </c>
      <c r="D63" s="51">
        <v>451</v>
      </c>
      <c r="E63" s="51">
        <v>142345</v>
      </c>
    </row>
    <row r="64" spans="1:5">
      <c r="A64" s="51">
        <v>20</v>
      </c>
      <c r="B64" s="51" t="s">
        <v>180</v>
      </c>
      <c r="C64" s="51" t="s">
        <v>90</v>
      </c>
      <c r="D64" s="51">
        <v>24357</v>
      </c>
      <c r="E64" s="51">
        <v>142345</v>
      </c>
    </row>
    <row r="65" spans="1:5">
      <c r="A65" s="51">
        <v>23</v>
      </c>
      <c r="B65" s="51" t="s">
        <v>181</v>
      </c>
      <c r="C65" s="51" t="s">
        <v>1350</v>
      </c>
      <c r="D65" s="51">
        <v>14</v>
      </c>
      <c r="E65" s="51"/>
    </row>
    <row r="66" spans="1:5">
      <c r="A66" s="51">
        <v>23</v>
      </c>
      <c r="B66" s="51" t="s">
        <v>181</v>
      </c>
      <c r="C66" s="51" t="s">
        <v>1302</v>
      </c>
      <c r="D66" s="51">
        <v>387</v>
      </c>
      <c r="E66" s="51">
        <v>102481</v>
      </c>
    </row>
    <row r="67" spans="1:5">
      <c r="A67" s="51">
        <v>23</v>
      </c>
      <c r="B67" s="51" t="s">
        <v>181</v>
      </c>
      <c r="C67" s="51" t="s">
        <v>1303</v>
      </c>
      <c r="D67" s="51">
        <v>13715</v>
      </c>
      <c r="E67" s="51">
        <v>102481</v>
      </c>
    </row>
    <row r="68" spans="1:5">
      <c r="A68" s="51">
        <v>23</v>
      </c>
      <c r="B68" s="51" t="s">
        <v>181</v>
      </c>
      <c r="C68" s="51" t="s">
        <v>88</v>
      </c>
      <c r="D68" s="51">
        <v>27</v>
      </c>
      <c r="E68" s="51">
        <v>102481</v>
      </c>
    </row>
    <row r="69" spans="1:5">
      <c r="A69" s="51">
        <v>23</v>
      </c>
      <c r="B69" s="51" t="s">
        <v>181</v>
      </c>
      <c r="C69" s="51" t="s">
        <v>89</v>
      </c>
      <c r="D69" s="51">
        <v>37495</v>
      </c>
      <c r="E69" s="51">
        <v>102481</v>
      </c>
    </row>
    <row r="70" spans="1:5">
      <c r="A70" s="51">
        <v>23</v>
      </c>
      <c r="B70" s="51" t="s">
        <v>181</v>
      </c>
      <c r="C70" s="51" t="s">
        <v>1304</v>
      </c>
      <c r="D70" s="51">
        <v>943</v>
      </c>
      <c r="E70" s="51">
        <v>102481</v>
      </c>
    </row>
    <row r="71" spans="1:5">
      <c r="A71" s="51">
        <v>23</v>
      </c>
      <c r="B71" s="51" t="s">
        <v>181</v>
      </c>
      <c r="C71" s="51" t="s">
        <v>90</v>
      </c>
      <c r="D71" s="51">
        <v>49914</v>
      </c>
      <c r="E71" s="51">
        <v>102481</v>
      </c>
    </row>
    <row r="72" spans="1:5">
      <c r="A72" s="51">
        <v>25</v>
      </c>
      <c r="B72" s="51" t="s">
        <v>182</v>
      </c>
      <c r="C72" s="51" t="s">
        <v>1350</v>
      </c>
      <c r="D72" s="51">
        <v>130</v>
      </c>
      <c r="E72" s="51"/>
    </row>
    <row r="73" spans="1:5">
      <c r="A73" s="51">
        <v>25</v>
      </c>
      <c r="B73" s="51" t="s">
        <v>182</v>
      </c>
      <c r="C73" s="51" t="s">
        <v>1302</v>
      </c>
      <c r="D73" s="51">
        <v>561</v>
      </c>
      <c r="E73" s="51">
        <v>12962</v>
      </c>
    </row>
    <row r="74" spans="1:5">
      <c r="A74" s="51">
        <v>25</v>
      </c>
      <c r="B74" s="51" t="s">
        <v>182</v>
      </c>
      <c r="C74" s="51" t="s">
        <v>1303</v>
      </c>
      <c r="D74" s="51">
        <v>9749</v>
      </c>
      <c r="E74" s="51">
        <v>12962</v>
      </c>
    </row>
    <row r="75" spans="1:5">
      <c r="A75" s="51">
        <v>25</v>
      </c>
      <c r="B75" s="51" t="s">
        <v>182</v>
      </c>
      <c r="C75" s="51" t="s">
        <v>88</v>
      </c>
      <c r="D75" s="51">
        <v>61</v>
      </c>
      <c r="E75" s="51">
        <v>12962</v>
      </c>
    </row>
    <row r="76" spans="1:5">
      <c r="A76" s="51">
        <v>25</v>
      </c>
      <c r="B76" s="51" t="s">
        <v>182</v>
      </c>
      <c r="C76" s="51" t="s">
        <v>89</v>
      </c>
      <c r="D76" s="51">
        <v>2171</v>
      </c>
      <c r="E76" s="51">
        <v>12962</v>
      </c>
    </row>
    <row r="77" spans="1:5">
      <c r="A77" s="51">
        <v>25</v>
      </c>
      <c r="B77" s="51" t="s">
        <v>182</v>
      </c>
      <c r="C77" s="51" t="s">
        <v>1304</v>
      </c>
      <c r="D77" s="51">
        <v>223</v>
      </c>
      <c r="E77" s="51">
        <v>12962</v>
      </c>
    </row>
    <row r="78" spans="1:5">
      <c r="A78" s="51">
        <v>25</v>
      </c>
      <c r="B78" s="51" t="s">
        <v>182</v>
      </c>
      <c r="C78" s="51" t="s">
        <v>90</v>
      </c>
      <c r="D78" s="51">
        <v>197</v>
      </c>
      <c r="E78" s="51">
        <v>12962</v>
      </c>
    </row>
    <row r="79" spans="1:5">
      <c r="A79" s="51">
        <v>27</v>
      </c>
      <c r="B79" s="51" t="s">
        <v>183</v>
      </c>
      <c r="C79" s="51" t="s">
        <v>1350</v>
      </c>
      <c r="D79" s="51">
        <v>282</v>
      </c>
      <c r="E79" s="51"/>
    </row>
    <row r="80" spans="1:5">
      <c r="A80" s="51">
        <v>27</v>
      </c>
      <c r="B80" s="51" t="s">
        <v>183</v>
      </c>
      <c r="C80" s="51" t="s">
        <v>1302</v>
      </c>
      <c r="D80" s="51">
        <v>6387</v>
      </c>
      <c r="E80" s="51">
        <v>337414</v>
      </c>
    </row>
    <row r="81" spans="1:5">
      <c r="A81" s="51">
        <v>27</v>
      </c>
      <c r="B81" s="51" t="s">
        <v>183</v>
      </c>
      <c r="C81" s="51" t="s">
        <v>1303</v>
      </c>
      <c r="D81" s="51">
        <v>67567</v>
      </c>
      <c r="E81" s="51">
        <v>337414</v>
      </c>
    </row>
    <row r="82" spans="1:5">
      <c r="A82" s="51">
        <v>27</v>
      </c>
      <c r="B82" s="51" t="s">
        <v>183</v>
      </c>
      <c r="C82" s="51" t="s">
        <v>88</v>
      </c>
      <c r="D82" s="51">
        <v>238</v>
      </c>
      <c r="E82" s="51">
        <v>337414</v>
      </c>
    </row>
    <row r="83" spans="1:5">
      <c r="A83" s="51">
        <v>27</v>
      </c>
      <c r="B83" s="51" t="s">
        <v>183</v>
      </c>
      <c r="C83" s="51" t="s">
        <v>89</v>
      </c>
      <c r="D83" s="51">
        <v>131119</v>
      </c>
      <c r="E83" s="51">
        <v>337414</v>
      </c>
    </row>
    <row r="84" spans="1:5">
      <c r="A84" s="51">
        <v>27</v>
      </c>
      <c r="B84" s="51" t="s">
        <v>183</v>
      </c>
      <c r="C84" s="51" t="s">
        <v>1304</v>
      </c>
      <c r="D84" s="51">
        <v>111320</v>
      </c>
      <c r="E84" s="51">
        <v>337414</v>
      </c>
    </row>
    <row r="85" spans="1:5">
      <c r="A85" s="51">
        <v>27</v>
      </c>
      <c r="B85" s="51" t="s">
        <v>183</v>
      </c>
      <c r="C85" s="51" t="s">
        <v>90</v>
      </c>
      <c r="D85" s="51">
        <v>20783</v>
      </c>
      <c r="E85" s="51">
        <v>337414</v>
      </c>
    </row>
    <row r="86" spans="1:5">
      <c r="A86" s="51">
        <v>41</v>
      </c>
      <c r="B86" s="51" t="s">
        <v>184</v>
      </c>
      <c r="C86" s="51" t="s">
        <v>1350</v>
      </c>
      <c r="D86" s="51">
        <v>56</v>
      </c>
      <c r="E86" s="51"/>
    </row>
    <row r="87" spans="1:5">
      <c r="A87" s="51">
        <v>41</v>
      </c>
      <c r="B87" s="51" t="s">
        <v>184</v>
      </c>
      <c r="C87" s="51" t="s">
        <v>1302</v>
      </c>
      <c r="D87" s="51">
        <v>216</v>
      </c>
      <c r="E87" s="51">
        <v>5043</v>
      </c>
    </row>
    <row r="88" spans="1:5">
      <c r="A88" s="51">
        <v>41</v>
      </c>
      <c r="B88" s="51" t="s">
        <v>184</v>
      </c>
      <c r="C88" s="51" t="s">
        <v>1303</v>
      </c>
      <c r="D88" s="51">
        <v>2532</v>
      </c>
      <c r="E88" s="51">
        <v>5043</v>
      </c>
    </row>
    <row r="89" spans="1:5">
      <c r="A89" s="51">
        <v>41</v>
      </c>
      <c r="B89" s="51" t="s">
        <v>184</v>
      </c>
      <c r="C89" s="51" t="s">
        <v>89</v>
      </c>
      <c r="D89" s="51">
        <v>1889</v>
      </c>
      <c r="E89" s="51">
        <v>5043</v>
      </c>
    </row>
    <row r="90" spans="1:5">
      <c r="A90" s="51">
        <v>41</v>
      </c>
      <c r="B90" s="51" t="s">
        <v>184</v>
      </c>
      <c r="C90" s="51" t="s">
        <v>1304</v>
      </c>
      <c r="D90" s="51">
        <v>60</v>
      </c>
      <c r="E90" s="51">
        <v>5043</v>
      </c>
    </row>
    <row r="91" spans="1:5">
      <c r="A91" s="51">
        <v>41</v>
      </c>
      <c r="B91" s="51" t="s">
        <v>184</v>
      </c>
      <c r="C91" s="51" t="s">
        <v>90</v>
      </c>
      <c r="D91" s="51">
        <v>346</v>
      </c>
      <c r="E91" s="51">
        <v>5043</v>
      </c>
    </row>
    <row r="92" spans="1:5">
      <c r="A92" s="51">
        <v>44</v>
      </c>
      <c r="B92" s="51" t="s">
        <v>185</v>
      </c>
      <c r="C92" s="51" t="s">
        <v>1350</v>
      </c>
      <c r="D92" s="51">
        <v>10</v>
      </c>
      <c r="E92" s="51"/>
    </row>
    <row r="93" spans="1:5">
      <c r="A93" s="51">
        <v>44</v>
      </c>
      <c r="B93" s="51" t="s">
        <v>185</v>
      </c>
      <c r="C93" s="51" t="s">
        <v>1302</v>
      </c>
      <c r="D93" s="51">
        <v>1073</v>
      </c>
      <c r="E93" s="51">
        <v>60465</v>
      </c>
    </row>
    <row r="94" spans="1:5">
      <c r="A94" s="51">
        <v>44</v>
      </c>
      <c r="B94" s="51" t="s">
        <v>185</v>
      </c>
      <c r="C94" s="51" t="s">
        <v>1303</v>
      </c>
      <c r="D94" s="51">
        <v>14294</v>
      </c>
      <c r="E94" s="51">
        <v>60465</v>
      </c>
    </row>
    <row r="95" spans="1:5">
      <c r="A95" s="51">
        <v>44</v>
      </c>
      <c r="B95" s="51" t="s">
        <v>185</v>
      </c>
      <c r="C95" s="51" t="s">
        <v>88</v>
      </c>
      <c r="D95" s="51">
        <v>35</v>
      </c>
      <c r="E95" s="51">
        <v>60465</v>
      </c>
    </row>
    <row r="96" spans="1:5">
      <c r="A96" s="51">
        <v>44</v>
      </c>
      <c r="B96" s="51" t="s">
        <v>185</v>
      </c>
      <c r="C96" s="51" t="s">
        <v>89</v>
      </c>
      <c r="D96" s="51">
        <v>36148</v>
      </c>
      <c r="E96" s="51">
        <v>60465</v>
      </c>
    </row>
    <row r="97" spans="1:5">
      <c r="A97" s="51">
        <v>44</v>
      </c>
      <c r="B97" s="51" t="s">
        <v>185</v>
      </c>
      <c r="C97" s="51" t="s">
        <v>1304</v>
      </c>
      <c r="D97" s="51">
        <v>401</v>
      </c>
      <c r="E97" s="51">
        <v>60465</v>
      </c>
    </row>
    <row r="98" spans="1:5">
      <c r="A98" s="51">
        <v>44</v>
      </c>
      <c r="B98" s="51" t="s">
        <v>185</v>
      </c>
      <c r="C98" s="51" t="s">
        <v>90</v>
      </c>
      <c r="D98" s="51">
        <v>8514</v>
      </c>
      <c r="E98" s="51">
        <v>60465</v>
      </c>
    </row>
    <row r="99" spans="1:5">
      <c r="A99" s="51">
        <v>47</v>
      </c>
      <c r="B99" s="51" t="s">
        <v>186</v>
      </c>
      <c r="C99" s="51" t="s">
        <v>1350</v>
      </c>
      <c r="D99" s="51">
        <v>31</v>
      </c>
      <c r="E99" s="51"/>
    </row>
    <row r="100" spans="1:5">
      <c r="A100" s="51">
        <v>47</v>
      </c>
      <c r="B100" s="51" t="s">
        <v>186</v>
      </c>
      <c r="C100" s="51" t="s">
        <v>1302</v>
      </c>
      <c r="D100" s="51">
        <v>682</v>
      </c>
      <c r="E100" s="51">
        <v>106287</v>
      </c>
    </row>
    <row r="101" spans="1:5">
      <c r="A101" s="51">
        <v>47</v>
      </c>
      <c r="B101" s="51" t="s">
        <v>186</v>
      </c>
      <c r="C101" s="51" t="s">
        <v>1303</v>
      </c>
      <c r="D101" s="51">
        <v>20679</v>
      </c>
      <c r="E101" s="51">
        <v>106287</v>
      </c>
    </row>
    <row r="102" spans="1:5">
      <c r="A102" s="51">
        <v>47</v>
      </c>
      <c r="B102" s="51" t="s">
        <v>186</v>
      </c>
      <c r="C102" s="51" t="s">
        <v>88</v>
      </c>
      <c r="D102" s="51">
        <v>20</v>
      </c>
      <c r="E102" s="51">
        <v>106287</v>
      </c>
    </row>
    <row r="103" spans="1:5">
      <c r="A103" s="51">
        <v>47</v>
      </c>
      <c r="B103" s="51" t="s">
        <v>186</v>
      </c>
      <c r="C103" s="51" t="s">
        <v>89</v>
      </c>
      <c r="D103" s="51">
        <v>58626</v>
      </c>
      <c r="E103" s="51">
        <v>106287</v>
      </c>
    </row>
    <row r="104" spans="1:5">
      <c r="A104" s="51">
        <v>47</v>
      </c>
      <c r="B104" s="51" t="s">
        <v>186</v>
      </c>
      <c r="C104" s="51" t="s">
        <v>1304</v>
      </c>
      <c r="D104" s="51">
        <v>285</v>
      </c>
      <c r="E104" s="51">
        <v>106287</v>
      </c>
    </row>
    <row r="105" spans="1:5">
      <c r="A105" s="51">
        <v>47</v>
      </c>
      <c r="B105" s="51" t="s">
        <v>186</v>
      </c>
      <c r="C105" s="51" t="s">
        <v>90</v>
      </c>
      <c r="D105" s="51">
        <v>25995</v>
      </c>
      <c r="E105" s="51">
        <v>106287</v>
      </c>
    </row>
    <row r="106" spans="1:5">
      <c r="A106" s="51">
        <v>50</v>
      </c>
      <c r="B106" s="51" t="s">
        <v>187</v>
      </c>
      <c r="C106" s="51" t="s">
        <v>1350</v>
      </c>
      <c r="D106" s="51">
        <v>252</v>
      </c>
      <c r="E106" s="51"/>
    </row>
    <row r="107" spans="1:5">
      <c r="A107" s="51">
        <v>50</v>
      </c>
      <c r="B107" s="51" t="s">
        <v>187</v>
      </c>
      <c r="C107" s="51" t="s">
        <v>1302</v>
      </c>
      <c r="D107" s="51">
        <v>204</v>
      </c>
      <c r="E107" s="51">
        <v>8584</v>
      </c>
    </row>
    <row r="108" spans="1:5">
      <c r="A108" s="51">
        <v>50</v>
      </c>
      <c r="B108" s="51" t="s">
        <v>187</v>
      </c>
      <c r="C108" s="51" t="s">
        <v>1303</v>
      </c>
      <c r="D108" s="51">
        <v>5073</v>
      </c>
      <c r="E108" s="51">
        <v>8584</v>
      </c>
    </row>
    <row r="109" spans="1:5">
      <c r="A109" s="51">
        <v>50</v>
      </c>
      <c r="B109" s="51" t="s">
        <v>187</v>
      </c>
      <c r="C109" s="51" t="s">
        <v>88</v>
      </c>
      <c r="D109" s="51">
        <v>2</v>
      </c>
      <c r="E109" s="51">
        <v>8584</v>
      </c>
    </row>
    <row r="110" spans="1:5">
      <c r="A110" s="51">
        <v>50</v>
      </c>
      <c r="B110" s="51" t="s">
        <v>187</v>
      </c>
      <c r="C110" s="51" t="s">
        <v>89</v>
      </c>
      <c r="D110" s="51">
        <v>2585</v>
      </c>
      <c r="E110" s="51">
        <v>8584</v>
      </c>
    </row>
    <row r="111" spans="1:5">
      <c r="A111" s="51">
        <v>50</v>
      </c>
      <c r="B111" s="51" t="s">
        <v>187</v>
      </c>
      <c r="C111" s="51" t="s">
        <v>1304</v>
      </c>
      <c r="D111" s="51">
        <v>162</v>
      </c>
      <c r="E111" s="51">
        <v>8584</v>
      </c>
    </row>
    <row r="112" spans="1:5">
      <c r="A112" s="51">
        <v>50</v>
      </c>
      <c r="B112" s="51" t="s">
        <v>187</v>
      </c>
      <c r="C112" s="51" t="s">
        <v>90</v>
      </c>
      <c r="D112" s="51">
        <v>558</v>
      </c>
      <c r="E112" s="51">
        <v>8584</v>
      </c>
    </row>
    <row r="113" spans="1:5">
      <c r="A113" s="51">
        <v>52</v>
      </c>
      <c r="B113" s="51" t="s">
        <v>188</v>
      </c>
      <c r="C113" s="51" t="s">
        <v>1350</v>
      </c>
      <c r="D113" s="51">
        <v>605</v>
      </c>
      <c r="E113" s="51"/>
    </row>
    <row r="114" spans="1:5">
      <c r="A114" s="51">
        <v>52</v>
      </c>
      <c r="B114" s="51" t="s">
        <v>188</v>
      </c>
      <c r="C114" s="51" t="s">
        <v>1302</v>
      </c>
      <c r="D114" s="51">
        <v>6175</v>
      </c>
      <c r="E114" s="51">
        <v>232457</v>
      </c>
    </row>
    <row r="115" spans="1:5">
      <c r="A115" s="51">
        <v>52</v>
      </c>
      <c r="B115" s="51" t="s">
        <v>188</v>
      </c>
      <c r="C115" s="51" t="s">
        <v>1303</v>
      </c>
      <c r="D115" s="51">
        <v>25005</v>
      </c>
      <c r="E115" s="51">
        <v>232457</v>
      </c>
    </row>
    <row r="116" spans="1:5">
      <c r="A116" s="51">
        <v>52</v>
      </c>
      <c r="B116" s="51" t="s">
        <v>188</v>
      </c>
      <c r="C116" s="51" t="s">
        <v>88</v>
      </c>
      <c r="D116" s="51">
        <v>97</v>
      </c>
      <c r="E116" s="51">
        <v>232457</v>
      </c>
    </row>
    <row r="117" spans="1:5">
      <c r="A117" s="51">
        <v>52</v>
      </c>
      <c r="B117" s="51" t="s">
        <v>188</v>
      </c>
      <c r="C117" s="51" t="s">
        <v>89</v>
      </c>
      <c r="D117" s="51">
        <v>53152</v>
      </c>
      <c r="E117" s="51">
        <v>232457</v>
      </c>
    </row>
    <row r="118" spans="1:5">
      <c r="A118" s="51">
        <v>52</v>
      </c>
      <c r="B118" s="51" t="s">
        <v>188</v>
      </c>
      <c r="C118" s="51" t="s">
        <v>1304</v>
      </c>
      <c r="D118" s="51">
        <v>142381</v>
      </c>
      <c r="E118" s="51">
        <v>232457</v>
      </c>
    </row>
    <row r="119" spans="1:5">
      <c r="A119" s="51">
        <v>52</v>
      </c>
      <c r="B119" s="51" t="s">
        <v>188</v>
      </c>
      <c r="C119" s="51" t="s">
        <v>90</v>
      </c>
      <c r="D119" s="51">
        <v>5647</v>
      </c>
      <c r="E119" s="51">
        <v>232457</v>
      </c>
    </row>
    <row r="120" spans="1:5">
      <c r="A120" s="51">
        <v>54</v>
      </c>
      <c r="B120" s="51" t="s">
        <v>189</v>
      </c>
      <c r="C120" s="51" t="s">
        <v>1350</v>
      </c>
      <c r="D120" s="51">
        <v>134</v>
      </c>
      <c r="E120" s="51"/>
    </row>
    <row r="121" spans="1:5">
      <c r="A121" s="51">
        <v>54</v>
      </c>
      <c r="B121" s="51" t="s">
        <v>189</v>
      </c>
      <c r="C121" s="51" t="s">
        <v>1302</v>
      </c>
      <c r="D121" s="51">
        <v>174</v>
      </c>
      <c r="E121" s="51">
        <v>5336</v>
      </c>
    </row>
    <row r="122" spans="1:5">
      <c r="A122" s="51">
        <v>54</v>
      </c>
      <c r="B122" s="51" t="s">
        <v>189</v>
      </c>
      <c r="C122" s="51" t="s">
        <v>1303</v>
      </c>
      <c r="D122" s="51">
        <v>3752</v>
      </c>
      <c r="E122" s="51">
        <v>5336</v>
      </c>
    </row>
    <row r="123" spans="1:5">
      <c r="A123" s="51">
        <v>54</v>
      </c>
      <c r="B123" s="51" t="s">
        <v>189</v>
      </c>
      <c r="C123" s="51" t="s">
        <v>88</v>
      </c>
      <c r="D123" s="51">
        <v>8</v>
      </c>
      <c r="E123" s="51">
        <v>5336</v>
      </c>
    </row>
    <row r="124" spans="1:5">
      <c r="A124" s="51">
        <v>54</v>
      </c>
      <c r="B124" s="51" t="s">
        <v>189</v>
      </c>
      <c r="C124" s="51" t="s">
        <v>89</v>
      </c>
      <c r="D124" s="51">
        <v>1184</v>
      </c>
      <c r="E124" s="51">
        <v>5336</v>
      </c>
    </row>
    <row r="125" spans="1:5">
      <c r="A125" s="51">
        <v>54</v>
      </c>
      <c r="B125" s="51" t="s">
        <v>189</v>
      </c>
      <c r="C125" s="51" t="s">
        <v>1304</v>
      </c>
      <c r="D125" s="51">
        <v>15</v>
      </c>
      <c r="E125" s="51">
        <v>5336</v>
      </c>
    </row>
    <row r="126" spans="1:5">
      <c r="A126" s="51">
        <v>54</v>
      </c>
      <c r="B126" s="51" t="s">
        <v>189</v>
      </c>
      <c r="C126" s="51" t="s">
        <v>90</v>
      </c>
      <c r="D126" s="51">
        <v>203</v>
      </c>
      <c r="E126" s="51">
        <v>5336</v>
      </c>
    </row>
    <row r="127" spans="1:5">
      <c r="A127" s="51">
        <v>63</v>
      </c>
      <c r="B127" s="51" t="s">
        <v>190</v>
      </c>
      <c r="C127" s="51" t="s">
        <v>1350</v>
      </c>
      <c r="D127" s="51">
        <v>47</v>
      </c>
      <c r="E127" s="51"/>
    </row>
    <row r="128" spans="1:5">
      <c r="A128" s="51">
        <v>63</v>
      </c>
      <c r="B128" s="51" t="s">
        <v>190</v>
      </c>
      <c r="C128" s="51" t="s">
        <v>1302</v>
      </c>
      <c r="D128" s="51">
        <v>150</v>
      </c>
      <c r="E128" s="51">
        <v>6013</v>
      </c>
    </row>
    <row r="129" spans="1:5">
      <c r="A129" s="51">
        <v>63</v>
      </c>
      <c r="B129" s="51" t="s">
        <v>190</v>
      </c>
      <c r="C129" s="51" t="s">
        <v>1303</v>
      </c>
      <c r="D129" s="51">
        <v>3741</v>
      </c>
      <c r="E129" s="51">
        <v>6013</v>
      </c>
    </row>
    <row r="130" spans="1:5">
      <c r="A130" s="51">
        <v>63</v>
      </c>
      <c r="B130" s="51" t="s">
        <v>190</v>
      </c>
      <c r="C130" s="51" t="s">
        <v>88</v>
      </c>
      <c r="D130" s="51">
        <v>12</v>
      </c>
      <c r="E130" s="51">
        <v>6013</v>
      </c>
    </row>
    <row r="131" spans="1:5">
      <c r="A131" s="51">
        <v>63</v>
      </c>
      <c r="B131" s="51" t="s">
        <v>190</v>
      </c>
      <c r="C131" s="51" t="s">
        <v>89</v>
      </c>
      <c r="D131" s="51">
        <v>1816</v>
      </c>
      <c r="E131" s="51">
        <v>6013</v>
      </c>
    </row>
    <row r="132" spans="1:5">
      <c r="A132" s="51">
        <v>63</v>
      </c>
      <c r="B132" s="51" t="s">
        <v>190</v>
      </c>
      <c r="C132" s="51" t="s">
        <v>1304</v>
      </c>
      <c r="D132" s="51">
        <v>222</v>
      </c>
      <c r="E132" s="51">
        <v>6013</v>
      </c>
    </row>
    <row r="133" spans="1:5">
      <c r="A133" s="51">
        <v>63</v>
      </c>
      <c r="B133" s="51" t="s">
        <v>190</v>
      </c>
      <c r="C133" s="51" t="s">
        <v>90</v>
      </c>
      <c r="D133" s="51">
        <v>72</v>
      </c>
      <c r="E133" s="51">
        <v>6013</v>
      </c>
    </row>
    <row r="134" spans="1:5">
      <c r="A134" s="51">
        <v>66</v>
      </c>
      <c r="B134" s="51" t="s">
        <v>191</v>
      </c>
      <c r="C134" s="51" t="s">
        <v>1350</v>
      </c>
      <c r="D134" s="51">
        <v>77</v>
      </c>
      <c r="E134" s="51"/>
    </row>
    <row r="135" spans="1:5">
      <c r="A135" s="51">
        <v>66</v>
      </c>
      <c r="B135" s="51" t="s">
        <v>191</v>
      </c>
      <c r="C135" s="51" t="s">
        <v>1302</v>
      </c>
      <c r="D135" s="51">
        <v>830</v>
      </c>
      <c r="E135" s="51">
        <v>16656</v>
      </c>
    </row>
    <row r="136" spans="1:5">
      <c r="A136" s="51">
        <v>66</v>
      </c>
      <c r="B136" s="51" t="s">
        <v>191</v>
      </c>
      <c r="C136" s="51" t="s">
        <v>1303</v>
      </c>
      <c r="D136" s="51">
        <v>11579</v>
      </c>
      <c r="E136" s="51">
        <v>16656</v>
      </c>
    </row>
    <row r="137" spans="1:5">
      <c r="A137" s="51">
        <v>66</v>
      </c>
      <c r="B137" s="51" t="s">
        <v>191</v>
      </c>
      <c r="C137" s="51" t="s">
        <v>88</v>
      </c>
      <c r="D137" s="51">
        <v>6</v>
      </c>
      <c r="E137" s="51">
        <v>16656</v>
      </c>
    </row>
    <row r="138" spans="1:5">
      <c r="A138" s="51">
        <v>66</v>
      </c>
      <c r="B138" s="51" t="s">
        <v>191</v>
      </c>
      <c r="C138" s="51" t="s">
        <v>89</v>
      </c>
      <c r="D138" s="51">
        <v>3254</v>
      </c>
      <c r="E138" s="51">
        <v>16656</v>
      </c>
    </row>
    <row r="139" spans="1:5">
      <c r="A139" s="51">
        <v>66</v>
      </c>
      <c r="B139" s="51" t="s">
        <v>191</v>
      </c>
      <c r="C139" s="51" t="s">
        <v>1304</v>
      </c>
      <c r="D139" s="51">
        <v>654</v>
      </c>
      <c r="E139" s="51">
        <v>16656</v>
      </c>
    </row>
    <row r="140" spans="1:5">
      <c r="A140" s="51">
        <v>66</v>
      </c>
      <c r="B140" s="51" t="s">
        <v>191</v>
      </c>
      <c r="C140" s="51" t="s">
        <v>90</v>
      </c>
      <c r="D140" s="51">
        <v>333</v>
      </c>
      <c r="E140" s="51">
        <v>16656</v>
      </c>
    </row>
    <row r="141" spans="1:5">
      <c r="A141" s="51">
        <v>68</v>
      </c>
      <c r="B141" s="51" t="s">
        <v>192</v>
      </c>
      <c r="C141" s="51" t="s">
        <v>1350</v>
      </c>
      <c r="D141" s="51">
        <v>144</v>
      </c>
      <c r="E141" s="51"/>
    </row>
    <row r="142" spans="1:5">
      <c r="A142" s="51">
        <v>68</v>
      </c>
      <c r="B142" s="51" t="s">
        <v>192</v>
      </c>
      <c r="C142" s="51" t="s">
        <v>1302</v>
      </c>
      <c r="D142" s="51">
        <v>341</v>
      </c>
      <c r="E142" s="51">
        <v>22615</v>
      </c>
    </row>
    <row r="143" spans="1:5">
      <c r="A143" s="51">
        <v>68</v>
      </c>
      <c r="B143" s="51" t="s">
        <v>192</v>
      </c>
      <c r="C143" s="51" t="s">
        <v>1303</v>
      </c>
      <c r="D143" s="51">
        <v>16385</v>
      </c>
      <c r="E143" s="51">
        <v>22615</v>
      </c>
    </row>
    <row r="144" spans="1:5">
      <c r="A144" s="51">
        <v>68</v>
      </c>
      <c r="B144" s="51" t="s">
        <v>192</v>
      </c>
      <c r="C144" s="51" t="s">
        <v>88</v>
      </c>
      <c r="D144" s="51">
        <v>1</v>
      </c>
      <c r="E144" s="51">
        <v>22615</v>
      </c>
    </row>
    <row r="145" spans="1:5">
      <c r="A145" s="51">
        <v>68</v>
      </c>
      <c r="B145" s="51" t="s">
        <v>192</v>
      </c>
      <c r="C145" s="51" t="s">
        <v>89</v>
      </c>
      <c r="D145" s="51">
        <v>5008</v>
      </c>
      <c r="E145" s="51">
        <v>22615</v>
      </c>
    </row>
    <row r="146" spans="1:5">
      <c r="A146" s="51">
        <v>68</v>
      </c>
      <c r="B146" s="51" t="s">
        <v>192</v>
      </c>
      <c r="C146" s="51" t="s">
        <v>1304</v>
      </c>
      <c r="D146" s="51">
        <v>141</v>
      </c>
      <c r="E146" s="51">
        <v>22615</v>
      </c>
    </row>
    <row r="147" spans="1:5">
      <c r="A147" s="51">
        <v>68</v>
      </c>
      <c r="B147" s="51" t="s">
        <v>192</v>
      </c>
      <c r="C147" s="51" t="s">
        <v>90</v>
      </c>
      <c r="D147" s="51">
        <v>739</v>
      </c>
      <c r="E147" s="51">
        <v>22615</v>
      </c>
    </row>
    <row r="148" spans="1:5">
      <c r="A148" s="51">
        <v>70</v>
      </c>
      <c r="B148" s="51" t="s">
        <v>193</v>
      </c>
      <c r="C148" s="51" t="s">
        <v>1350</v>
      </c>
      <c r="D148" s="51">
        <v>1</v>
      </c>
      <c r="E148" s="51"/>
    </row>
    <row r="149" spans="1:5">
      <c r="A149" s="51">
        <v>70</v>
      </c>
      <c r="B149" s="51" t="s">
        <v>193</v>
      </c>
      <c r="C149" s="51" t="s">
        <v>1302</v>
      </c>
      <c r="D149" s="51">
        <v>757</v>
      </c>
      <c r="E149" s="51">
        <v>102835</v>
      </c>
    </row>
    <row r="150" spans="1:5">
      <c r="A150" s="51">
        <v>70</v>
      </c>
      <c r="B150" s="51" t="s">
        <v>193</v>
      </c>
      <c r="C150" s="51" t="s">
        <v>1303</v>
      </c>
      <c r="D150" s="51">
        <v>22092</v>
      </c>
      <c r="E150" s="51">
        <v>102835</v>
      </c>
    </row>
    <row r="151" spans="1:5">
      <c r="A151" s="51">
        <v>70</v>
      </c>
      <c r="B151" s="51" t="s">
        <v>193</v>
      </c>
      <c r="C151" s="51" t="s">
        <v>88</v>
      </c>
      <c r="D151" s="51">
        <v>35</v>
      </c>
      <c r="E151" s="51">
        <v>102835</v>
      </c>
    </row>
    <row r="152" spans="1:5">
      <c r="A152" s="51">
        <v>70</v>
      </c>
      <c r="B152" s="51" t="s">
        <v>193</v>
      </c>
      <c r="C152" s="51" t="s">
        <v>89</v>
      </c>
      <c r="D152" s="51">
        <v>51539</v>
      </c>
      <c r="E152" s="51">
        <v>102835</v>
      </c>
    </row>
    <row r="153" spans="1:5">
      <c r="A153" s="51">
        <v>70</v>
      </c>
      <c r="B153" s="51" t="s">
        <v>193</v>
      </c>
      <c r="C153" s="51" t="s">
        <v>1304</v>
      </c>
      <c r="D153" s="51">
        <v>1022</v>
      </c>
      <c r="E153" s="51">
        <v>102835</v>
      </c>
    </row>
    <row r="154" spans="1:5">
      <c r="A154" s="51">
        <v>70</v>
      </c>
      <c r="B154" s="51" t="s">
        <v>193</v>
      </c>
      <c r="C154" s="51" t="s">
        <v>90</v>
      </c>
      <c r="D154" s="51">
        <v>27390</v>
      </c>
      <c r="E154" s="51">
        <v>102835</v>
      </c>
    </row>
    <row r="155" spans="1:5">
      <c r="A155" s="51">
        <v>73</v>
      </c>
      <c r="B155" s="51" t="s">
        <v>194</v>
      </c>
      <c r="C155" s="51" t="s">
        <v>1350</v>
      </c>
      <c r="D155" s="51">
        <v>119</v>
      </c>
      <c r="E155" s="51"/>
    </row>
    <row r="156" spans="1:5">
      <c r="A156" s="51">
        <v>73</v>
      </c>
      <c r="B156" s="51" t="s">
        <v>194</v>
      </c>
      <c r="C156" s="51" t="s">
        <v>1302</v>
      </c>
      <c r="D156" s="51">
        <v>178</v>
      </c>
      <c r="E156" s="51">
        <v>5088</v>
      </c>
    </row>
    <row r="157" spans="1:5">
      <c r="A157" s="51">
        <v>73</v>
      </c>
      <c r="B157" s="51" t="s">
        <v>194</v>
      </c>
      <c r="C157" s="51" t="s">
        <v>1303</v>
      </c>
      <c r="D157" s="51">
        <v>2646</v>
      </c>
      <c r="E157" s="51">
        <v>5088</v>
      </c>
    </row>
    <row r="158" spans="1:5">
      <c r="A158" s="51">
        <v>73</v>
      </c>
      <c r="B158" s="51" t="s">
        <v>194</v>
      </c>
      <c r="C158" s="51" t="s">
        <v>88</v>
      </c>
      <c r="D158" s="51">
        <v>2</v>
      </c>
      <c r="E158" s="51">
        <v>5088</v>
      </c>
    </row>
    <row r="159" spans="1:5">
      <c r="A159" s="51">
        <v>73</v>
      </c>
      <c r="B159" s="51" t="s">
        <v>194</v>
      </c>
      <c r="C159" s="51" t="s">
        <v>89</v>
      </c>
      <c r="D159" s="51">
        <v>1620</v>
      </c>
      <c r="E159" s="51">
        <v>5088</v>
      </c>
    </row>
    <row r="160" spans="1:5">
      <c r="A160" s="51">
        <v>73</v>
      </c>
      <c r="B160" s="51" t="s">
        <v>194</v>
      </c>
      <c r="C160" s="51" t="s">
        <v>1304</v>
      </c>
      <c r="D160" s="51">
        <v>77</v>
      </c>
      <c r="E160" s="51">
        <v>5088</v>
      </c>
    </row>
    <row r="161" spans="1:5">
      <c r="A161" s="51">
        <v>73</v>
      </c>
      <c r="B161" s="51" t="s">
        <v>194</v>
      </c>
      <c r="C161" s="51" t="s">
        <v>90</v>
      </c>
      <c r="D161" s="51">
        <v>565</v>
      </c>
      <c r="E161" s="51">
        <v>5088</v>
      </c>
    </row>
    <row r="162" spans="1:5">
      <c r="A162" s="51">
        <v>76</v>
      </c>
      <c r="B162" s="51" t="s">
        <v>195</v>
      </c>
      <c r="C162" s="51" t="s">
        <v>1350</v>
      </c>
      <c r="D162" s="51">
        <v>2213</v>
      </c>
      <c r="E162" s="51"/>
    </row>
    <row r="163" spans="1:5">
      <c r="A163" s="51">
        <v>76</v>
      </c>
      <c r="B163" s="51" t="s">
        <v>195</v>
      </c>
      <c r="C163" s="51" t="s">
        <v>1302</v>
      </c>
      <c r="D163" s="51">
        <v>21894</v>
      </c>
      <c r="E163" s="51">
        <v>645313</v>
      </c>
    </row>
    <row r="164" spans="1:5">
      <c r="A164" s="51">
        <v>76</v>
      </c>
      <c r="B164" s="51" t="s">
        <v>195</v>
      </c>
      <c r="C164" s="51" t="s">
        <v>1303</v>
      </c>
      <c r="D164" s="51">
        <v>379687</v>
      </c>
      <c r="E164" s="51">
        <v>645313</v>
      </c>
    </row>
    <row r="165" spans="1:5">
      <c r="A165" s="51">
        <v>76</v>
      </c>
      <c r="B165" s="51" t="s">
        <v>195</v>
      </c>
      <c r="C165" s="51" t="s">
        <v>88</v>
      </c>
      <c r="D165" s="51">
        <v>369</v>
      </c>
      <c r="E165" s="51">
        <v>645313</v>
      </c>
    </row>
    <row r="166" spans="1:5">
      <c r="A166" s="51">
        <v>76</v>
      </c>
      <c r="B166" s="51" t="s">
        <v>195</v>
      </c>
      <c r="C166" s="51" t="s">
        <v>89</v>
      </c>
      <c r="D166" s="51">
        <v>177206</v>
      </c>
      <c r="E166" s="51">
        <v>645313</v>
      </c>
    </row>
    <row r="167" spans="1:5">
      <c r="A167" s="51">
        <v>76</v>
      </c>
      <c r="B167" s="51" t="s">
        <v>195</v>
      </c>
      <c r="C167" s="51" t="s">
        <v>1304</v>
      </c>
      <c r="D167" s="51">
        <v>59246</v>
      </c>
      <c r="E167" s="51">
        <v>645313</v>
      </c>
    </row>
    <row r="168" spans="1:5">
      <c r="A168" s="51">
        <v>76</v>
      </c>
      <c r="B168" s="51" t="s">
        <v>195</v>
      </c>
      <c r="C168" s="51" t="s">
        <v>90</v>
      </c>
      <c r="D168" s="51">
        <v>6911</v>
      </c>
      <c r="E168" s="51">
        <v>645313</v>
      </c>
    </row>
    <row r="169" spans="1:5">
      <c r="A169" s="51">
        <v>81</v>
      </c>
      <c r="B169" s="51" t="s">
        <v>196</v>
      </c>
      <c r="C169" s="51" t="s">
        <v>1350</v>
      </c>
      <c r="D169" s="51">
        <v>31</v>
      </c>
      <c r="E169" s="51"/>
    </row>
    <row r="170" spans="1:5">
      <c r="A170" s="51">
        <v>81</v>
      </c>
      <c r="B170" s="51" t="s">
        <v>196</v>
      </c>
      <c r="C170" s="51" t="s">
        <v>1302</v>
      </c>
      <c r="D170" s="51">
        <v>80</v>
      </c>
      <c r="E170" s="51">
        <v>10027</v>
      </c>
    </row>
    <row r="171" spans="1:5">
      <c r="A171" s="51">
        <v>81</v>
      </c>
      <c r="B171" s="51" t="s">
        <v>196</v>
      </c>
      <c r="C171" s="51" t="s">
        <v>1303</v>
      </c>
      <c r="D171" s="51">
        <v>1671</v>
      </c>
      <c r="E171" s="51">
        <v>10027</v>
      </c>
    </row>
    <row r="172" spans="1:5">
      <c r="A172" s="51">
        <v>81</v>
      </c>
      <c r="B172" s="51" t="s">
        <v>196</v>
      </c>
      <c r="C172" s="51" t="s">
        <v>88</v>
      </c>
      <c r="D172" s="51">
        <v>1</v>
      </c>
      <c r="E172" s="51">
        <v>10027</v>
      </c>
    </row>
    <row r="173" spans="1:5">
      <c r="A173" s="51">
        <v>81</v>
      </c>
      <c r="B173" s="51" t="s">
        <v>196</v>
      </c>
      <c r="C173" s="51" t="s">
        <v>89</v>
      </c>
      <c r="D173" s="51">
        <v>5382</v>
      </c>
      <c r="E173" s="51">
        <v>10027</v>
      </c>
    </row>
    <row r="174" spans="1:5">
      <c r="A174" s="51">
        <v>81</v>
      </c>
      <c r="B174" s="51" t="s">
        <v>196</v>
      </c>
      <c r="C174" s="51" t="s">
        <v>1304</v>
      </c>
      <c r="D174" s="51">
        <v>64</v>
      </c>
      <c r="E174" s="51">
        <v>10027</v>
      </c>
    </row>
    <row r="175" spans="1:5">
      <c r="A175" s="51">
        <v>81</v>
      </c>
      <c r="B175" s="51" t="s">
        <v>196</v>
      </c>
      <c r="C175" s="51" t="s">
        <v>90</v>
      </c>
      <c r="D175" s="51">
        <v>2829</v>
      </c>
      <c r="E175" s="51">
        <v>10027</v>
      </c>
    </row>
    <row r="176" spans="1:5">
      <c r="A176" s="51">
        <v>85</v>
      </c>
      <c r="B176" s="51" t="s">
        <v>197</v>
      </c>
      <c r="C176" s="51" t="s">
        <v>1350</v>
      </c>
      <c r="D176" s="51">
        <v>112</v>
      </c>
      <c r="E176" s="51"/>
    </row>
    <row r="177" spans="1:5">
      <c r="A177" s="51">
        <v>85</v>
      </c>
      <c r="B177" s="51" t="s">
        <v>197</v>
      </c>
      <c r="C177" s="51" t="s">
        <v>1302</v>
      </c>
      <c r="D177" s="51">
        <v>125</v>
      </c>
      <c r="E177" s="51">
        <v>6018</v>
      </c>
    </row>
    <row r="178" spans="1:5">
      <c r="A178" s="51">
        <v>85</v>
      </c>
      <c r="B178" s="51" t="s">
        <v>197</v>
      </c>
      <c r="C178" s="51" t="s">
        <v>1303</v>
      </c>
      <c r="D178" s="51">
        <v>2764</v>
      </c>
      <c r="E178" s="51">
        <v>6018</v>
      </c>
    </row>
    <row r="179" spans="1:5">
      <c r="A179" s="51">
        <v>85</v>
      </c>
      <c r="B179" s="51" t="s">
        <v>197</v>
      </c>
      <c r="C179" s="51" t="s">
        <v>88</v>
      </c>
      <c r="D179" s="51">
        <v>2</v>
      </c>
      <c r="E179" s="51">
        <v>6018</v>
      </c>
    </row>
    <row r="180" spans="1:5">
      <c r="A180" s="51">
        <v>85</v>
      </c>
      <c r="B180" s="51" t="s">
        <v>197</v>
      </c>
      <c r="C180" s="51" t="s">
        <v>89</v>
      </c>
      <c r="D180" s="51">
        <v>2644</v>
      </c>
      <c r="E180" s="51">
        <v>6018</v>
      </c>
    </row>
    <row r="181" spans="1:5">
      <c r="A181" s="51">
        <v>85</v>
      </c>
      <c r="B181" s="51" t="s">
        <v>197</v>
      </c>
      <c r="C181" s="51" t="s">
        <v>1304</v>
      </c>
      <c r="D181" s="51">
        <v>51</v>
      </c>
      <c r="E181" s="51">
        <v>6018</v>
      </c>
    </row>
    <row r="182" spans="1:5">
      <c r="A182" s="51">
        <v>85</v>
      </c>
      <c r="B182" s="51" t="s">
        <v>197</v>
      </c>
      <c r="C182" s="51" t="s">
        <v>90</v>
      </c>
      <c r="D182" s="51">
        <v>432</v>
      </c>
      <c r="E182" s="51">
        <v>6018</v>
      </c>
    </row>
    <row r="183" spans="1:5">
      <c r="A183" s="51">
        <v>86</v>
      </c>
      <c r="B183" s="51" t="s">
        <v>198</v>
      </c>
      <c r="C183" s="51" t="s">
        <v>1350</v>
      </c>
      <c r="D183" s="51">
        <v>212</v>
      </c>
      <c r="E183" s="51"/>
    </row>
    <row r="184" spans="1:5">
      <c r="A184" s="51">
        <v>86</v>
      </c>
      <c r="B184" s="51" t="s">
        <v>198</v>
      </c>
      <c r="C184" s="51" t="s">
        <v>1302</v>
      </c>
      <c r="D184" s="51">
        <v>154</v>
      </c>
      <c r="E184" s="51">
        <v>10050</v>
      </c>
    </row>
    <row r="185" spans="1:5">
      <c r="A185" s="51">
        <v>86</v>
      </c>
      <c r="B185" s="51" t="s">
        <v>198</v>
      </c>
      <c r="C185" s="51" t="s">
        <v>1303</v>
      </c>
      <c r="D185" s="51">
        <v>2382</v>
      </c>
      <c r="E185" s="51">
        <v>10050</v>
      </c>
    </row>
    <row r="186" spans="1:5">
      <c r="A186" s="51">
        <v>86</v>
      </c>
      <c r="B186" s="51" t="s">
        <v>198</v>
      </c>
      <c r="C186" s="51" t="s">
        <v>88</v>
      </c>
      <c r="D186" s="51">
        <v>3</v>
      </c>
      <c r="E186" s="51">
        <v>10050</v>
      </c>
    </row>
    <row r="187" spans="1:5">
      <c r="A187" s="51">
        <v>86</v>
      </c>
      <c r="B187" s="51" t="s">
        <v>198</v>
      </c>
      <c r="C187" s="51" t="s">
        <v>89</v>
      </c>
      <c r="D187" s="51">
        <v>4539</v>
      </c>
      <c r="E187" s="51">
        <v>10050</v>
      </c>
    </row>
    <row r="188" spans="1:5">
      <c r="A188" s="51">
        <v>86</v>
      </c>
      <c r="B188" s="51" t="s">
        <v>198</v>
      </c>
      <c r="C188" s="51" t="s">
        <v>1304</v>
      </c>
      <c r="D188" s="51">
        <v>2615</v>
      </c>
      <c r="E188" s="51">
        <v>10050</v>
      </c>
    </row>
    <row r="189" spans="1:5">
      <c r="A189" s="51">
        <v>86</v>
      </c>
      <c r="B189" s="51" t="s">
        <v>198</v>
      </c>
      <c r="C189" s="51" t="s">
        <v>90</v>
      </c>
      <c r="D189" s="51">
        <v>357</v>
      </c>
      <c r="E189" s="51">
        <v>10050</v>
      </c>
    </row>
    <row r="190" spans="1:5">
      <c r="A190" s="51">
        <v>88</v>
      </c>
      <c r="B190" s="51" t="s">
        <v>199</v>
      </c>
      <c r="C190" s="51" t="s">
        <v>1350</v>
      </c>
      <c r="D190" s="51">
        <v>27</v>
      </c>
      <c r="E190" s="51"/>
    </row>
    <row r="191" spans="1:5">
      <c r="A191" s="51">
        <v>88</v>
      </c>
      <c r="B191" s="51" t="s">
        <v>199</v>
      </c>
      <c r="C191" s="51" t="s">
        <v>1302</v>
      </c>
      <c r="D191" s="51">
        <v>316</v>
      </c>
      <c r="E191" s="51">
        <v>26846</v>
      </c>
    </row>
    <row r="192" spans="1:5">
      <c r="A192" s="51">
        <v>88</v>
      </c>
      <c r="B192" s="51" t="s">
        <v>199</v>
      </c>
      <c r="C192" s="51" t="s">
        <v>1303</v>
      </c>
      <c r="D192" s="51">
        <v>16268</v>
      </c>
      <c r="E192" s="51">
        <v>26846</v>
      </c>
    </row>
    <row r="193" spans="1:5">
      <c r="A193" s="51">
        <v>88</v>
      </c>
      <c r="B193" s="51" t="s">
        <v>199</v>
      </c>
      <c r="C193" s="51" t="s">
        <v>88</v>
      </c>
      <c r="D193" s="51">
        <v>60</v>
      </c>
      <c r="E193" s="51">
        <v>26846</v>
      </c>
    </row>
    <row r="194" spans="1:5">
      <c r="A194" s="51">
        <v>88</v>
      </c>
      <c r="B194" s="51" t="s">
        <v>199</v>
      </c>
      <c r="C194" s="51" t="s">
        <v>89</v>
      </c>
      <c r="D194" s="51">
        <v>7709</v>
      </c>
      <c r="E194" s="51">
        <v>26846</v>
      </c>
    </row>
    <row r="195" spans="1:5">
      <c r="A195" s="51">
        <v>88</v>
      </c>
      <c r="B195" s="51" t="s">
        <v>199</v>
      </c>
      <c r="C195" s="51" t="s">
        <v>1304</v>
      </c>
      <c r="D195" s="51">
        <v>2156</v>
      </c>
      <c r="E195" s="51">
        <v>26846</v>
      </c>
    </row>
    <row r="196" spans="1:5">
      <c r="A196" s="51">
        <v>88</v>
      </c>
      <c r="B196" s="51" t="s">
        <v>199</v>
      </c>
      <c r="C196" s="51" t="s">
        <v>90</v>
      </c>
      <c r="D196" s="51">
        <v>337</v>
      </c>
      <c r="E196" s="51">
        <v>26846</v>
      </c>
    </row>
    <row r="197" spans="1:5">
      <c r="A197" s="51">
        <v>91</v>
      </c>
      <c r="B197" s="51" t="s">
        <v>200</v>
      </c>
      <c r="C197" s="51" t="s">
        <v>1350</v>
      </c>
      <c r="D197" s="51">
        <v>7</v>
      </c>
      <c r="E197" s="51"/>
    </row>
    <row r="198" spans="1:5">
      <c r="A198" s="51">
        <v>91</v>
      </c>
      <c r="B198" s="51" t="s">
        <v>200</v>
      </c>
      <c r="C198" s="51" t="s">
        <v>1302</v>
      </c>
      <c r="D198" s="51">
        <v>9</v>
      </c>
      <c r="E198" s="51">
        <v>479</v>
      </c>
    </row>
    <row r="199" spans="1:5">
      <c r="A199" s="51">
        <v>91</v>
      </c>
      <c r="B199" s="51" t="s">
        <v>200</v>
      </c>
      <c r="C199" s="51" t="s">
        <v>1303</v>
      </c>
      <c r="D199" s="51">
        <v>223</v>
      </c>
      <c r="E199" s="51">
        <v>479</v>
      </c>
    </row>
    <row r="200" spans="1:5">
      <c r="A200" s="51">
        <v>91</v>
      </c>
      <c r="B200" s="51" t="s">
        <v>200</v>
      </c>
      <c r="C200" s="51" t="s">
        <v>89</v>
      </c>
      <c r="D200" s="51">
        <v>130</v>
      </c>
      <c r="E200" s="51">
        <v>479</v>
      </c>
    </row>
    <row r="201" spans="1:5">
      <c r="A201" s="51">
        <v>91</v>
      </c>
      <c r="B201" s="51" t="s">
        <v>200</v>
      </c>
      <c r="C201" s="51" t="s">
        <v>1304</v>
      </c>
      <c r="D201" s="51">
        <v>102</v>
      </c>
      <c r="E201" s="51">
        <v>479</v>
      </c>
    </row>
    <row r="202" spans="1:5">
      <c r="A202" s="51">
        <v>91</v>
      </c>
      <c r="B202" s="51" t="s">
        <v>200</v>
      </c>
      <c r="C202" s="51" t="s">
        <v>90</v>
      </c>
      <c r="D202" s="51">
        <v>15</v>
      </c>
      <c r="E202" s="51">
        <v>479</v>
      </c>
    </row>
    <row r="203" spans="1:5">
      <c r="A203" s="51">
        <v>94</v>
      </c>
      <c r="B203" s="51" t="s">
        <v>201</v>
      </c>
      <c r="C203" s="51" t="s">
        <v>1350</v>
      </c>
      <c r="D203" s="51">
        <v>9</v>
      </c>
      <c r="E203" s="51"/>
    </row>
    <row r="204" spans="1:5">
      <c r="A204" s="51">
        <v>94</v>
      </c>
      <c r="B204" s="51" t="s">
        <v>201</v>
      </c>
      <c r="C204" s="51" t="s">
        <v>1302</v>
      </c>
      <c r="D204" s="51">
        <v>5</v>
      </c>
      <c r="E204" s="51">
        <v>451</v>
      </c>
    </row>
    <row r="205" spans="1:5">
      <c r="A205" s="51">
        <v>94</v>
      </c>
      <c r="B205" s="51" t="s">
        <v>201</v>
      </c>
      <c r="C205" s="51" t="s">
        <v>1303</v>
      </c>
      <c r="D205" s="51">
        <v>151</v>
      </c>
      <c r="E205" s="51">
        <v>451</v>
      </c>
    </row>
    <row r="206" spans="1:5">
      <c r="A206" s="51">
        <v>94</v>
      </c>
      <c r="B206" s="51" t="s">
        <v>201</v>
      </c>
      <c r="C206" s="51" t="s">
        <v>89</v>
      </c>
      <c r="D206" s="51">
        <v>245</v>
      </c>
      <c r="E206" s="51">
        <v>451</v>
      </c>
    </row>
    <row r="207" spans="1:5">
      <c r="A207" s="51">
        <v>94</v>
      </c>
      <c r="B207" s="51" t="s">
        <v>201</v>
      </c>
      <c r="C207" s="51" t="s">
        <v>1304</v>
      </c>
      <c r="D207" s="51">
        <v>10</v>
      </c>
      <c r="E207" s="51">
        <v>451</v>
      </c>
    </row>
    <row r="208" spans="1:5">
      <c r="A208" s="51">
        <v>94</v>
      </c>
      <c r="B208" s="51" t="s">
        <v>201</v>
      </c>
      <c r="C208" s="51" t="s">
        <v>90</v>
      </c>
      <c r="D208" s="51">
        <v>40</v>
      </c>
      <c r="E208" s="51">
        <v>451</v>
      </c>
    </row>
    <row r="209" spans="1:5">
      <c r="A209" s="51">
        <v>95</v>
      </c>
      <c r="B209" s="51" t="s">
        <v>202</v>
      </c>
      <c r="C209" s="51" t="s">
        <v>1350</v>
      </c>
      <c r="D209" s="51">
        <v>86</v>
      </c>
      <c r="E209" s="51"/>
    </row>
    <row r="210" spans="1:5">
      <c r="A210" s="51">
        <v>95</v>
      </c>
      <c r="B210" s="51" t="s">
        <v>202</v>
      </c>
      <c r="C210" s="51" t="s">
        <v>1302</v>
      </c>
      <c r="D210" s="51">
        <v>30</v>
      </c>
      <c r="E210" s="51">
        <v>2905</v>
      </c>
    </row>
    <row r="211" spans="1:5">
      <c r="A211" s="51">
        <v>95</v>
      </c>
      <c r="B211" s="51" t="s">
        <v>202</v>
      </c>
      <c r="C211" s="51" t="s">
        <v>1303</v>
      </c>
      <c r="D211" s="51">
        <v>1066</v>
      </c>
      <c r="E211" s="51">
        <v>2905</v>
      </c>
    </row>
    <row r="212" spans="1:5">
      <c r="A212" s="51">
        <v>95</v>
      </c>
      <c r="B212" s="51" t="s">
        <v>202</v>
      </c>
      <c r="C212" s="51" t="s">
        <v>89</v>
      </c>
      <c r="D212" s="51">
        <v>1013</v>
      </c>
      <c r="E212" s="51">
        <v>2905</v>
      </c>
    </row>
    <row r="213" spans="1:5">
      <c r="A213" s="51">
        <v>95</v>
      </c>
      <c r="B213" s="51" t="s">
        <v>202</v>
      </c>
      <c r="C213" s="51" t="s">
        <v>1304</v>
      </c>
      <c r="D213" s="51">
        <v>557</v>
      </c>
      <c r="E213" s="51">
        <v>2905</v>
      </c>
    </row>
    <row r="214" spans="1:5">
      <c r="A214" s="51">
        <v>95</v>
      </c>
      <c r="B214" s="51" t="s">
        <v>202</v>
      </c>
      <c r="C214" s="51" t="s">
        <v>90</v>
      </c>
      <c r="D214" s="51">
        <v>239</v>
      </c>
      <c r="E214" s="51">
        <v>2905</v>
      </c>
    </row>
    <row r="215" spans="1:5">
      <c r="A215" s="51">
        <v>97</v>
      </c>
      <c r="B215" s="51" t="s">
        <v>203</v>
      </c>
      <c r="C215" s="51" t="s">
        <v>1350</v>
      </c>
      <c r="D215" s="51">
        <v>31</v>
      </c>
      <c r="E215" s="51"/>
    </row>
    <row r="216" spans="1:5">
      <c r="A216" s="51">
        <v>97</v>
      </c>
      <c r="B216" s="51" t="s">
        <v>203</v>
      </c>
      <c r="C216" s="51" t="s">
        <v>1302</v>
      </c>
      <c r="D216" s="51">
        <v>6</v>
      </c>
      <c r="E216" s="51">
        <v>257</v>
      </c>
    </row>
    <row r="217" spans="1:5">
      <c r="A217" s="51">
        <v>97</v>
      </c>
      <c r="B217" s="51" t="s">
        <v>203</v>
      </c>
      <c r="C217" s="51" t="s">
        <v>1303</v>
      </c>
      <c r="D217" s="51">
        <v>37</v>
      </c>
      <c r="E217" s="51">
        <v>257</v>
      </c>
    </row>
    <row r="218" spans="1:5">
      <c r="A218" s="51">
        <v>97</v>
      </c>
      <c r="B218" s="51" t="s">
        <v>203</v>
      </c>
      <c r="C218" s="51" t="s">
        <v>89</v>
      </c>
      <c r="D218" s="51">
        <v>121</v>
      </c>
      <c r="E218" s="51">
        <v>257</v>
      </c>
    </row>
    <row r="219" spans="1:5">
      <c r="A219" s="51">
        <v>97</v>
      </c>
      <c r="B219" s="51" t="s">
        <v>203</v>
      </c>
      <c r="C219" s="51" t="s">
        <v>1304</v>
      </c>
      <c r="D219" s="51">
        <v>60</v>
      </c>
      <c r="E219" s="51">
        <v>257</v>
      </c>
    </row>
    <row r="220" spans="1:5">
      <c r="A220" s="51">
        <v>97</v>
      </c>
      <c r="B220" s="51" t="s">
        <v>203</v>
      </c>
      <c r="C220" s="51" t="s">
        <v>90</v>
      </c>
      <c r="D220" s="51">
        <v>33</v>
      </c>
      <c r="E220" s="51">
        <v>257</v>
      </c>
    </row>
    <row r="221" spans="1:5">
      <c r="A221" s="51">
        <v>99</v>
      </c>
      <c r="B221" s="51" t="s">
        <v>204</v>
      </c>
      <c r="C221" s="51" t="s">
        <v>1350</v>
      </c>
      <c r="D221" s="51">
        <v>12</v>
      </c>
      <c r="E221" s="51"/>
    </row>
    <row r="222" spans="1:5">
      <c r="A222" s="51">
        <v>99</v>
      </c>
      <c r="B222" s="51" t="s">
        <v>204</v>
      </c>
      <c r="C222" s="51" t="s">
        <v>1302</v>
      </c>
      <c r="D222" s="51">
        <v>8</v>
      </c>
      <c r="E222" s="51">
        <v>568</v>
      </c>
    </row>
    <row r="223" spans="1:5">
      <c r="A223" s="51">
        <v>99</v>
      </c>
      <c r="B223" s="51" t="s">
        <v>204</v>
      </c>
      <c r="C223" s="51" t="s">
        <v>1303</v>
      </c>
      <c r="D223" s="51">
        <v>168</v>
      </c>
      <c r="E223" s="51">
        <v>568</v>
      </c>
    </row>
    <row r="224" spans="1:5">
      <c r="A224" s="51">
        <v>99</v>
      </c>
      <c r="B224" s="51" t="s">
        <v>204</v>
      </c>
      <c r="C224" s="51" t="s">
        <v>89</v>
      </c>
      <c r="D224" s="51">
        <v>285</v>
      </c>
      <c r="E224" s="51">
        <v>568</v>
      </c>
    </row>
    <row r="225" spans="1:5">
      <c r="A225" s="51">
        <v>99</v>
      </c>
      <c r="B225" s="51" t="s">
        <v>204</v>
      </c>
      <c r="C225" s="51" t="s">
        <v>1304</v>
      </c>
      <c r="D225" s="51">
        <v>10</v>
      </c>
      <c r="E225" s="51">
        <v>568</v>
      </c>
    </row>
    <row r="226" spans="1:5">
      <c r="A226" s="51">
        <v>99</v>
      </c>
      <c r="B226" s="51" t="s">
        <v>204</v>
      </c>
      <c r="C226" s="51" t="s">
        <v>90</v>
      </c>
      <c r="D226" s="51">
        <v>97</v>
      </c>
      <c r="E226" s="51">
        <v>568</v>
      </c>
    </row>
    <row r="227" spans="1:5">
      <c r="A227" s="1">
        <v>100</v>
      </c>
      <c r="B227" s="1" t="s">
        <v>4245</v>
      </c>
      <c r="C227" s="51" t="s">
        <v>1350</v>
      </c>
      <c r="D227">
        <v>7386</v>
      </c>
    </row>
    <row r="228" spans="1:5">
      <c r="A228" s="1">
        <v>100</v>
      </c>
      <c r="B228" s="1" t="s">
        <v>4245</v>
      </c>
      <c r="C228" s="51" t="s">
        <v>1302</v>
      </c>
      <c r="D228">
        <v>71208</v>
      </c>
    </row>
    <row r="229" spans="1:5">
      <c r="A229" s="1">
        <v>100</v>
      </c>
      <c r="B229" s="1" t="s">
        <v>4245</v>
      </c>
      <c r="C229" s="51" t="s">
        <v>1303</v>
      </c>
      <c r="D229">
        <v>1085057</v>
      </c>
    </row>
    <row r="230" spans="1:5">
      <c r="A230" s="1">
        <v>100</v>
      </c>
      <c r="B230" s="1" t="s">
        <v>4245</v>
      </c>
      <c r="C230" s="51" t="s">
        <v>88</v>
      </c>
      <c r="D230">
        <v>2301</v>
      </c>
    </row>
    <row r="231" spans="1:5">
      <c r="A231" s="1">
        <v>100</v>
      </c>
      <c r="B231" s="1" t="s">
        <v>4245</v>
      </c>
      <c r="C231" s="51" t="s">
        <v>89</v>
      </c>
      <c r="D231">
        <v>1116003</v>
      </c>
    </row>
    <row r="232" spans="1:5">
      <c r="A232" s="1">
        <v>100</v>
      </c>
      <c r="B232" s="1" t="s">
        <v>4245</v>
      </c>
      <c r="C232" s="51" t="s">
        <v>1304</v>
      </c>
      <c r="D232">
        <v>388970</v>
      </c>
    </row>
    <row r="233" spans="1:5">
      <c r="A233" s="1">
        <v>100</v>
      </c>
      <c r="B233" s="1" t="s">
        <v>4245</v>
      </c>
      <c r="C233" s="51" t="s">
        <v>90</v>
      </c>
      <c r="D233">
        <v>311356</v>
      </c>
    </row>
    <row r="234" spans="1:5">
      <c r="B234" s="1" t="s">
        <v>4245</v>
      </c>
      <c r="D234" s="82">
        <v>2982281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6">
    <tabColor rgb="FFFFC000"/>
  </sheetPr>
  <dimension ref="A1:AJ130"/>
  <sheetViews>
    <sheetView topLeftCell="E100" workbookViewId="0">
      <selection activeCell="J104" sqref="J104"/>
    </sheetView>
  </sheetViews>
  <sheetFormatPr baseColWidth="10" defaultRowHeight="14.5"/>
  <sheetData>
    <row r="1" spans="1:36">
      <c r="A1" s="51" t="s">
        <v>123</v>
      </c>
      <c r="B1" s="51" t="s">
        <v>170</v>
      </c>
      <c r="C1" s="51" t="s">
        <v>1308</v>
      </c>
      <c r="D1" s="51" t="s">
        <v>171</v>
      </c>
      <c r="E1" s="51" t="s">
        <v>37</v>
      </c>
      <c r="F1">
        <v>2982281</v>
      </c>
      <c r="G1" s="51" t="s">
        <v>123</v>
      </c>
      <c r="H1" s="51" t="s">
        <v>170</v>
      </c>
      <c r="I1" s="51" t="s">
        <v>1309</v>
      </c>
      <c r="J1" s="51" t="s">
        <v>171</v>
      </c>
      <c r="K1" s="51" t="s">
        <v>37</v>
      </c>
      <c r="L1">
        <v>2982281</v>
      </c>
      <c r="M1" s="51" t="s">
        <v>123</v>
      </c>
      <c r="N1" s="51" t="s">
        <v>170</v>
      </c>
      <c r="O1" s="51" t="s">
        <v>1310</v>
      </c>
      <c r="P1" s="51" t="s">
        <v>171</v>
      </c>
      <c r="Q1" s="51" t="s">
        <v>37</v>
      </c>
      <c r="R1">
        <v>2982281</v>
      </c>
      <c r="S1" s="51" t="s">
        <v>123</v>
      </c>
      <c r="T1" s="51" t="s">
        <v>170</v>
      </c>
      <c r="U1" s="51" t="s">
        <v>1313</v>
      </c>
      <c r="V1" s="51" t="s">
        <v>171</v>
      </c>
      <c r="W1" s="51" t="s">
        <v>37</v>
      </c>
      <c r="X1">
        <v>2982281</v>
      </c>
      <c r="Y1" s="51" t="s">
        <v>123</v>
      </c>
      <c r="Z1" s="51" t="s">
        <v>170</v>
      </c>
      <c r="AA1" s="51" t="s">
        <v>1311</v>
      </c>
      <c r="AB1" s="51" t="s">
        <v>171</v>
      </c>
      <c r="AC1" s="51" t="s">
        <v>37</v>
      </c>
      <c r="AD1">
        <v>2982281</v>
      </c>
      <c r="AE1" s="51" t="s">
        <v>123</v>
      </c>
      <c r="AF1" s="51" t="s">
        <v>170</v>
      </c>
      <c r="AG1" s="51" t="s">
        <v>1314</v>
      </c>
      <c r="AH1" s="51" t="s">
        <v>171</v>
      </c>
      <c r="AI1" s="51" t="s">
        <v>37</v>
      </c>
      <c r="AJ1">
        <v>2982281</v>
      </c>
    </row>
    <row r="2" spans="1:36">
      <c r="A2" s="51">
        <v>5</v>
      </c>
      <c r="B2" s="51" t="s">
        <v>107</v>
      </c>
      <c r="C2" s="51" t="s">
        <v>3706</v>
      </c>
      <c r="D2" s="51">
        <v>669</v>
      </c>
      <c r="E2" s="51"/>
      <c r="G2" s="51">
        <v>5</v>
      </c>
      <c r="H2" s="51" t="s">
        <v>107</v>
      </c>
      <c r="I2" s="51" t="s">
        <v>3706</v>
      </c>
      <c r="J2" s="51">
        <v>669</v>
      </c>
      <c r="K2" s="51"/>
      <c r="M2" s="51">
        <v>5</v>
      </c>
      <c r="N2" s="51" t="s">
        <v>107</v>
      </c>
      <c r="O2" s="51" t="s">
        <v>3706</v>
      </c>
      <c r="P2" s="51">
        <v>669</v>
      </c>
      <c r="Q2" s="51"/>
      <c r="S2" s="51">
        <v>5</v>
      </c>
      <c r="T2" s="51" t="s">
        <v>107</v>
      </c>
      <c r="U2" s="51" t="s">
        <v>3706</v>
      </c>
      <c r="V2" s="51">
        <v>669</v>
      </c>
      <c r="W2" s="51"/>
      <c r="Y2" s="51">
        <v>5</v>
      </c>
      <c r="Z2" s="51" t="s">
        <v>107</v>
      </c>
      <c r="AA2" s="51" t="s">
        <v>3706</v>
      </c>
      <c r="AB2" s="51">
        <v>669</v>
      </c>
      <c r="AC2" s="51"/>
      <c r="AE2" s="51">
        <v>5</v>
      </c>
      <c r="AF2" s="51" t="s">
        <v>107</v>
      </c>
      <c r="AG2" s="51" t="s">
        <v>3706</v>
      </c>
      <c r="AH2" s="51">
        <v>2157</v>
      </c>
      <c r="AI2" s="51"/>
    </row>
    <row r="3" spans="1:36">
      <c r="A3" s="51">
        <v>5</v>
      </c>
      <c r="B3" s="51" t="s">
        <v>107</v>
      </c>
      <c r="C3" s="51" t="s">
        <v>1280</v>
      </c>
      <c r="D3" s="51">
        <v>305548</v>
      </c>
      <c r="E3" s="51">
        <v>311443</v>
      </c>
      <c r="G3" s="51">
        <v>5</v>
      </c>
      <c r="H3" s="51" t="s">
        <v>107</v>
      </c>
      <c r="I3" s="51" t="s">
        <v>1280</v>
      </c>
      <c r="J3" s="51">
        <v>237390</v>
      </c>
      <c r="K3" s="51">
        <v>311443</v>
      </c>
      <c r="M3" s="51">
        <v>5</v>
      </c>
      <c r="N3" s="51" t="s">
        <v>107</v>
      </c>
      <c r="O3" s="51" t="s">
        <v>1280</v>
      </c>
      <c r="P3" s="51">
        <v>200016</v>
      </c>
      <c r="Q3" s="51">
        <v>311443</v>
      </c>
      <c r="S3" s="51">
        <v>5</v>
      </c>
      <c r="T3" s="51" t="s">
        <v>107</v>
      </c>
      <c r="U3" s="51" t="s">
        <v>1280</v>
      </c>
      <c r="V3" s="51">
        <v>259141</v>
      </c>
      <c r="W3" s="51">
        <v>311443</v>
      </c>
      <c r="Y3" s="51">
        <v>5</v>
      </c>
      <c r="Z3" s="51" t="s">
        <v>107</v>
      </c>
      <c r="AA3" s="51" t="s">
        <v>1280</v>
      </c>
      <c r="AB3" s="51">
        <v>149604</v>
      </c>
      <c r="AC3" s="51">
        <v>310123</v>
      </c>
      <c r="AE3" s="51">
        <v>5</v>
      </c>
      <c r="AF3" s="51" t="s">
        <v>107</v>
      </c>
      <c r="AG3" s="51" t="s">
        <v>1280</v>
      </c>
      <c r="AH3" s="51">
        <v>106685</v>
      </c>
      <c r="AI3" s="51">
        <v>309955</v>
      </c>
    </row>
    <row r="4" spans="1:36">
      <c r="A4" s="51">
        <v>5</v>
      </c>
      <c r="B4" s="51" t="s">
        <v>107</v>
      </c>
      <c r="C4" s="51" t="s">
        <v>1281</v>
      </c>
      <c r="D4" s="51">
        <v>5919</v>
      </c>
      <c r="E4" s="51">
        <v>311443</v>
      </c>
      <c r="G4" s="51">
        <v>5</v>
      </c>
      <c r="H4" s="51" t="s">
        <v>107</v>
      </c>
      <c r="I4" s="51" t="s">
        <v>1281</v>
      </c>
      <c r="J4" s="51">
        <v>74077</v>
      </c>
      <c r="K4" s="51">
        <v>311443</v>
      </c>
      <c r="M4" s="51">
        <v>5</v>
      </c>
      <c r="N4" s="51" t="s">
        <v>107</v>
      </c>
      <c r="O4" s="51" t="s">
        <v>1281</v>
      </c>
      <c r="P4" s="51">
        <v>111451</v>
      </c>
      <c r="Q4" s="51">
        <v>311443</v>
      </c>
      <c r="S4" s="51">
        <v>5</v>
      </c>
      <c r="T4" s="51" t="s">
        <v>107</v>
      </c>
      <c r="U4" s="51" t="s">
        <v>1281</v>
      </c>
      <c r="V4" s="51">
        <v>52326</v>
      </c>
      <c r="W4" s="51">
        <v>311443</v>
      </c>
      <c r="Y4" s="51">
        <v>5</v>
      </c>
      <c r="Z4" s="51" t="s">
        <v>107</v>
      </c>
      <c r="AA4" s="51" t="s">
        <v>1281</v>
      </c>
      <c r="AB4" s="51">
        <v>160543</v>
      </c>
      <c r="AC4" s="51">
        <v>310123</v>
      </c>
      <c r="AE4" s="51">
        <v>5</v>
      </c>
      <c r="AF4" s="51" t="s">
        <v>107</v>
      </c>
      <c r="AG4" s="51" t="s">
        <v>1281</v>
      </c>
      <c r="AH4" s="51">
        <v>203294</v>
      </c>
      <c r="AI4" s="51">
        <v>309955</v>
      </c>
    </row>
    <row r="5" spans="1:36">
      <c r="A5" s="51">
        <v>8</v>
      </c>
      <c r="B5" s="51" t="s">
        <v>173</v>
      </c>
      <c r="C5" s="51" t="s">
        <v>3706</v>
      </c>
      <c r="D5" s="51">
        <v>51</v>
      </c>
      <c r="E5" s="51"/>
      <c r="G5" s="51">
        <v>8</v>
      </c>
      <c r="H5" s="51" t="s">
        <v>173</v>
      </c>
      <c r="I5" s="51" t="s">
        <v>3706</v>
      </c>
      <c r="J5" s="51">
        <v>51</v>
      </c>
      <c r="K5" s="51"/>
      <c r="M5" s="51">
        <v>8</v>
      </c>
      <c r="N5" s="51" t="s">
        <v>173</v>
      </c>
      <c r="O5" s="51" t="s">
        <v>3706</v>
      </c>
      <c r="P5" s="51">
        <v>51</v>
      </c>
      <c r="Q5" s="51"/>
      <c r="S5" s="51">
        <v>8</v>
      </c>
      <c r="T5" s="51" t="s">
        <v>173</v>
      </c>
      <c r="U5" s="51" t="s">
        <v>3706</v>
      </c>
      <c r="V5" s="51">
        <v>51</v>
      </c>
      <c r="W5" s="51"/>
      <c r="Y5" s="51">
        <v>5</v>
      </c>
      <c r="Z5" s="51" t="s">
        <v>107</v>
      </c>
      <c r="AA5" s="51" t="s">
        <v>45</v>
      </c>
      <c r="AB5" s="51">
        <v>1320</v>
      </c>
      <c r="AC5" s="51"/>
      <c r="AE5" s="51">
        <v>8</v>
      </c>
      <c r="AF5" s="51" t="s">
        <v>173</v>
      </c>
      <c r="AG5" s="51" t="s">
        <v>3706</v>
      </c>
      <c r="AH5" s="51">
        <v>362</v>
      </c>
      <c r="AI5" s="51"/>
    </row>
    <row r="6" spans="1:36">
      <c r="A6" s="51">
        <v>8</v>
      </c>
      <c r="B6" s="51" t="s">
        <v>173</v>
      </c>
      <c r="C6" s="51" t="s">
        <v>1280</v>
      </c>
      <c r="D6" s="51">
        <v>138541</v>
      </c>
      <c r="E6" s="51">
        <v>140091</v>
      </c>
      <c r="G6" s="51">
        <v>8</v>
      </c>
      <c r="H6" s="51" t="s">
        <v>173</v>
      </c>
      <c r="I6" s="51" t="s">
        <v>1280</v>
      </c>
      <c r="J6" s="51">
        <v>131682</v>
      </c>
      <c r="K6" s="51">
        <v>140091</v>
      </c>
      <c r="M6" s="51">
        <v>8</v>
      </c>
      <c r="N6" s="51" t="s">
        <v>173</v>
      </c>
      <c r="O6" s="51" t="s">
        <v>1280</v>
      </c>
      <c r="P6" s="51">
        <v>87444</v>
      </c>
      <c r="Q6" s="51">
        <v>140091</v>
      </c>
      <c r="S6" s="51">
        <v>8</v>
      </c>
      <c r="T6" s="51" t="s">
        <v>173</v>
      </c>
      <c r="U6" s="51" t="s">
        <v>1280</v>
      </c>
      <c r="V6" s="51">
        <v>120308</v>
      </c>
      <c r="W6" s="51">
        <v>140091</v>
      </c>
      <c r="Y6" s="51">
        <v>8</v>
      </c>
      <c r="Z6" s="51" t="s">
        <v>173</v>
      </c>
      <c r="AA6" s="51" t="s">
        <v>3706</v>
      </c>
      <c r="AB6" s="51">
        <v>51</v>
      </c>
      <c r="AC6" s="51"/>
      <c r="AE6" s="51">
        <v>8</v>
      </c>
      <c r="AF6" s="51" t="s">
        <v>173</v>
      </c>
      <c r="AG6" s="51" t="s">
        <v>1280</v>
      </c>
      <c r="AH6" s="51">
        <v>34695</v>
      </c>
      <c r="AI6" s="51">
        <v>139780</v>
      </c>
    </row>
    <row r="7" spans="1:36">
      <c r="A7" s="51">
        <v>8</v>
      </c>
      <c r="B7" s="51" t="s">
        <v>173</v>
      </c>
      <c r="C7" s="51" t="s">
        <v>1281</v>
      </c>
      <c r="D7" s="51">
        <v>1572</v>
      </c>
      <c r="E7" s="51">
        <v>140091</v>
      </c>
      <c r="G7" s="51">
        <v>8</v>
      </c>
      <c r="H7" s="51" t="s">
        <v>173</v>
      </c>
      <c r="I7" s="51" t="s">
        <v>1281</v>
      </c>
      <c r="J7" s="51">
        <v>8431</v>
      </c>
      <c r="K7" s="51">
        <v>140091</v>
      </c>
      <c r="M7" s="51">
        <v>8</v>
      </c>
      <c r="N7" s="51" t="s">
        <v>173</v>
      </c>
      <c r="O7" s="51" t="s">
        <v>1281</v>
      </c>
      <c r="P7" s="51">
        <v>52669</v>
      </c>
      <c r="Q7" s="51">
        <v>140091</v>
      </c>
      <c r="S7" s="51">
        <v>8</v>
      </c>
      <c r="T7" s="51" t="s">
        <v>173</v>
      </c>
      <c r="U7" s="51" t="s">
        <v>1281</v>
      </c>
      <c r="V7" s="51">
        <v>19805</v>
      </c>
      <c r="W7" s="51">
        <v>140091</v>
      </c>
      <c r="Y7" s="51">
        <v>8</v>
      </c>
      <c r="Z7" s="51" t="s">
        <v>173</v>
      </c>
      <c r="AA7" s="51" t="s">
        <v>1280</v>
      </c>
      <c r="AB7" s="51">
        <v>113882</v>
      </c>
      <c r="AC7" s="51">
        <v>139793</v>
      </c>
      <c r="AE7" s="51">
        <v>8</v>
      </c>
      <c r="AF7" s="51" t="s">
        <v>173</v>
      </c>
      <c r="AG7" s="51" t="s">
        <v>1281</v>
      </c>
      <c r="AH7" s="51">
        <v>105107</v>
      </c>
      <c r="AI7" s="51">
        <v>139780</v>
      </c>
    </row>
    <row r="8" spans="1:36">
      <c r="A8" s="51">
        <v>11</v>
      </c>
      <c r="B8" s="51" t="s">
        <v>174</v>
      </c>
      <c r="C8" s="51" t="s">
        <v>3706</v>
      </c>
      <c r="D8" s="51">
        <v>601</v>
      </c>
      <c r="E8" s="51"/>
      <c r="G8" s="51">
        <v>11</v>
      </c>
      <c r="H8" s="51" t="s">
        <v>174</v>
      </c>
      <c r="I8" s="51" t="s">
        <v>3706</v>
      </c>
      <c r="J8" s="51">
        <v>601</v>
      </c>
      <c r="K8" s="51"/>
      <c r="M8" s="51">
        <v>11</v>
      </c>
      <c r="N8" s="51" t="s">
        <v>174</v>
      </c>
      <c r="O8" s="51" t="s">
        <v>3706</v>
      </c>
      <c r="P8" s="51">
        <v>601</v>
      </c>
      <c r="Q8" s="51"/>
      <c r="S8" s="51">
        <v>11</v>
      </c>
      <c r="T8" s="51" t="s">
        <v>174</v>
      </c>
      <c r="U8" s="51" t="s">
        <v>3706</v>
      </c>
      <c r="V8" s="51">
        <v>601</v>
      </c>
      <c r="W8" s="51"/>
      <c r="Y8" s="51">
        <v>8</v>
      </c>
      <c r="Z8" s="51" t="s">
        <v>173</v>
      </c>
      <c r="AA8" s="51" t="s">
        <v>1281</v>
      </c>
      <c r="AB8" s="51">
        <v>25933</v>
      </c>
      <c r="AC8" s="51">
        <v>139793</v>
      </c>
      <c r="AE8" s="51">
        <v>11</v>
      </c>
      <c r="AF8" s="51" t="s">
        <v>174</v>
      </c>
      <c r="AG8" s="51" t="s">
        <v>3706</v>
      </c>
      <c r="AH8" s="51">
        <v>1554</v>
      </c>
      <c r="AI8" s="51"/>
    </row>
    <row r="9" spans="1:36">
      <c r="A9" s="51">
        <v>11</v>
      </c>
      <c r="B9" s="51" t="s">
        <v>174</v>
      </c>
      <c r="C9" s="51" t="s">
        <v>1280</v>
      </c>
      <c r="D9" s="51">
        <v>65958</v>
      </c>
      <c r="E9" s="51">
        <v>66333</v>
      </c>
      <c r="G9" s="51">
        <v>11</v>
      </c>
      <c r="H9" s="51" t="s">
        <v>174</v>
      </c>
      <c r="I9" s="51" t="s">
        <v>1280</v>
      </c>
      <c r="J9" s="51">
        <v>65563</v>
      </c>
      <c r="K9" s="51">
        <v>66333</v>
      </c>
      <c r="M9" s="51">
        <v>11</v>
      </c>
      <c r="N9" s="51" t="s">
        <v>174</v>
      </c>
      <c r="O9" s="51" t="s">
        <v>1280</v>
      </c>
      <c r="P9" s="51">
        <v>65268</v>
      </c>
      <c r="Q9" s="51">
        <v>66333</v>
      </c>
      <c r="S9" s="51">
        <v>11</v>
      </c>
      <c r="T9" s="51" t="s">
        <v>174</v>
      </c>
      <c r="U9" s="51" t="s">
        <v>1280</v>
      </c>
      <c r="V9" s="51">
        <v>65164</v>
      </c>
      <c r="W9" s="51">
        <v>66333</v>
      </c>
      <c r="Y9" s="51">
        <v>8</v>
      </c>
      <c r="Z9" s="51" t="s">
        <v>173</v>
      </c>
      <c r="AA9" s="51" t="s">
        <v>45</v>
      </c>
      <c r="AB9" s="51">
        <v>298</v>
      </c>
      <c r="AC9" s="51"/>
      <c r="AE9" s="51">
        <v>11</v>
      </c>
      <c r="AF9" s="51" t="s">
        <v>174</v>
      </c>
      <c r="AG9" s="51" t="s">
        <v>1280</v>
      </c>
      <c r="AH9" s="51">
        <v>47909</v>
      </c>
      <c r="AI9" s="51">
        <v>65380</v>
      </c>
    </row>
    <row r="10" spans="1:36">
      <c r="A10" s="51">
        <v>11</v>
      </c>
      <c r="B10" s="51" t="s">
        <v>174</v>
      </c>
      <c r="C10" s="51" t="s">
        <v>1281</v>
      </c>
      <c r="D10" s="51">
        <v>375</v>
      </c>
      <c r="E10" s="51">
        <v>66333</v>
      </c>
      <c r="G10" s="51">
        <v>11</v>
      </c>
      <c r="H10" s="51" t="s">
        <v>174</v>
      </c>
      <c r="I10" s="51" t="s">
        <v>1281</v>
      </c>
      <c r="J10" s="51">
        <v>770</v>
      </c>
      <c r="K10" s="51">
        <v>66333</v>
      </c>
      <c r="M10" s="51">
        <v>11</v>
      </c>
      <c r="N10" s="51" t="s">
        <v>174</v>
      </c>
      <c r="O10" s="51" t="s">
        <v>1281</v>
      </c>
      <c r="P10" s="51">
        <v>1065</v>
      </c>
      <c r="Q10" s="51">
        <v>66333</v>
      </c>
      <c r="S10" s="51">
        <v>11</v>
      </c>
      <c r="T10" s="51" t="s">
        <v>174</v>
      </c>
      <c r="U10" s="51" t="s">
        <v>1281</v>
      </c>
      <c r="V10" s="51">
        <v>1169</v>
      </c>
      <c r="W10" s="51">
        <v>66333</v>
      </c>
      <c r="Y10" s="51">
        <v>11</v>
      </c>
      <c r="Z10" s="51" t="s">
        <v>174</v>
      </c>
      <c r="AA10" s="51" t="s">
        <v>3706</v>
      </c>
      <c r="AB10" s="51">
        <v>601</v>
      </c>
      <c r="AC10" s="51"/>
      <c r="AE10" s="51">
        <v>11</v>
      </c>
      <c r="AF10" s="51" t="s">
        <v>174</v>
      </c>
      <c r="AG10" s="51" t="s">
        <v>1281</v>
      </c>
      <c r="AH10" s="51">
        <v>17471</v>
      </c>
      <c r="AI10" s="51">
        <v>65380</v>
      </c>
    </row>
    <row r="11" spans="1:36">
      <c r="A11" s="51">
        <v>13</v>
      </c>
      <c r="B11" s="51" t="s">
        <v>175</v>
      </c>
      <c r="C11" s="51" t="s">
        <v>3706</v>
      </c>
      <c r="D11" s="51">
        <v>156</v>
      </c>
      <c r="E11" s="51"/>
      <c r="G11" s="51">
        <v>13</v>
      </c>
      <c r="H11" s="51" t="s">
        <v>175</v>
      </c>
      <c r="I11" s="51" t="s">
        <v>3706</v>
      </c>
      <c r="J11" s="51">
        <v>156</v>
      </c>
      <c r="K11" s="51"/>
      <c r="M11" s="51">
        <v>13</v>
      </c>
      <c r="N11" s="51" t="s">
        <v>175</v>
      </c>
      <c r="O11" s="51" t="s">
        <v>3706</v>
      </c>
      <c r="P11" s="51">
        <v>156</v>
      </c>
      <c r="Q11" s="51"/>
      <c r="S11" s="51">
        <v>13</v>
      </c>
      <c r="T11" s="51" t="s">
        <v>175</v>
      </c>
      <c r="U11" s="51" t="s">
        <v>3706</v>
      </c>
      <c r="V11" s="51">
        <v>156</v>
      </c>
      <c r="W11" s="51"/>
      <c r="Y11" s="51">
        <v>11</v>
      </c>
      <c r="Z11" s="51" t="s">
        <v>174</v>
      </c>
      <c r="AA11" s="51" t="s">
        <v>1280</v>
      </c>
      <c r="AB11" s="51">
        <v>60987</v>
      </c>
      <c r="AC11" s="51">
        <v>65385</v>
      </c>
      <c r="AE11" s="51">
        <v>13</v>
      </c>
      <c r="AF11" s="51" t="s">
        <v>175</v>
      </c>
      <c r="AG11" s="51" t="s">
        <v>3706</v>
      </c>
      <c r="AH11" s="51">
        <v>987</v>
      </c>
      <c r="AI11" s="51"/>
    </row>
    <row r="12" spans="1:36">
      <c r="A12" s="51">
        <v>13</v>
      </c>
      <c r="B12" s="51" t="s">
        <v>175</v>
      </c>
      <c r="C12" s="51" t="s">
        <v>1280</v>
      </c>
      <c r="D12" s="51">
        <v>307669</v>
      </c>
      <c r="E12" s="51">
        <v>319240</v>
      </c>
      <c r="G12" s="51">
        <v>13</v>
      </c>
      <c r="H12" s="51" t="s">
        <v>175</v>
      </c>
      <c r="I12" s="51" t="s">
        <v>1280</v>
      </c>
      <c r="J12" s="51">
        <v>230463</v>
      </c>
      <c r="K12" s="51">
        <v>319240</v>
      </c>
      <c r="M12" s="51">
        <v>13</v>
      </c>
      <c r="N12" s="51" t="s">
        <v>175</v>
      </c>
      <c r="O12" s="51" t="s">
        <v>1280</v>
      </c>
      <c r="P12" s="51">
        <v>145812</v>
      </c>
      <c r="Q12" s="51">
        <v>319240</v>
      </c>
      <c r="S12" s="51">
        <v>13</v>
      </c>
      <c r="T12" s="51" t="s">
        <v>175</v>
      </c>
      <c r="U12" s="51" t="s">
        <v>1280</v>
      </c>
      <c r="V12" s="51">
        <v>202891</v>
      </c>
      <c r="W12" s="51">
        <v>319240</v>
      </c>
      <c r="Y12" s="51">
        <v>11</v>
      </c>
      <c r="Z12" s="51" t="s">
        <v>174</v>
      </c>
      <c r="AA12" s="51" t="s">
        <v>1281</v>
      </c>
      <c r="AB12" s="51">
        <v>4398</v>
      </c>
      <c r="AC12" s="51">
        <v>65385</v>
      </c>
      <c r="AE12" s="51">
        <v>13</v>
      </c>
      <c r="AF12" s="51" t="s">
        <v>175</v>
      </c>
      <c r="AG12" s="51" t="s">
        <v>1280</v>
      </c>
      <c r="AH12" s="51">
        <v>66566</v>
      </c>
      <c r="AI12" s="51">
        <v>318409</v>
      </c>
    </row>
    <row r="13" spans="1:36">
      <c r="A13" s="51">
        <v>13</v>
      </c>
      <c r="B13" s="51" t="s">
        <v>175</v>
      </c>
      <c r="C13" s="51" t="s">
        <v>1281</v>
      </c>
      <c r="D13" s="51">
        <v>11571</v>
      </c>
      <c r="E13" s="51">
        <v>319240</v>
      </c>
      <c r="G13" s="51">
        <v>13</v>
      </c>
      <c r="H13" s="51" t="s">
        <v>175</v>
      </c>
      <c r="I13" s="51" t="s">
        <v>1281</v>
      </c>
      <c r="J13" s="51">
        <v>88777</v>
      </c>
      <c r="K13" s="51">
        <v>319240</v>
      </c>
      <c r="M13" s="51">
        <v>13</v>
      </c>
      <c r="N13" s="51" t="s">
        <v>175</v>
      </c>
      <c r="O13" s="51" t="s">
        <v>1281</v>
      </c>
      <c r="P13" s="51">
        <v>173428</v>
      </c>
      <c r="Q13" s="51">
        <v>319240</v>
      </c>
      <c r="S13" s="51">
        <v>13</v>
      </c>
      <c r="T13" s="51" t="s">
        <v>175</v>
      </c>
      <c r="U13" s="51" t="s">
        <v>1281</v>
      </c>
      <c r="V13" s="51">
        <v>116349</v>
      </c>
      <c r="W13" s="51">
        <v>319240</v>
      </c>
      <c r="Y13" s="51">
        <v>11</v>
      </c>
      <c r="Z13" s="51" t="s">
        <v>174</v>
      </c>
      <c r="AA13" s="51" t="s">
        <v>45</v>
      </c>
      <c r="AB13" s="51">
        <v>948</v>
      </c>
      <c r="AC13" s="51"/>
      <c r="AE13" s="51">
        <v>13</v>
      </c>
      <c r="AF13" s="51" t="s">
        <v>175</v>
      </c>
      <c r="AG13" s="51" t="s">
        <v>1281</v>
      </c>
      <c r="AH13" s="51">
        <v>251843</v>
      </c>
      <c r="AI13" s="51">
        <v>318409</v>
      </c>
    </row>
    <row r="14" spans="1:36">
      <c r="A14" s="51">
        <v>15</v>
      </c>
      <c r="B14" s="51" t="s">
        <v>176</v>
      </c>
      <c r="C14" s="51" t="s">
        <v>3706</v>
      </c>
      <c r="D14" s="51">
        <v>289</v>
      </c>
      <c r="E14" s="51"/>
      <c r="G14" s="51">
        <v>15</v>
      </c>
      <c r="H14" s="51" t="s">
        <v>176</v>
      </c>
      <c r="I14" s="51" t="s">
        <v>3706</v>
      </c>
      <c r="J14" s="51">
        <v>289</v>
      </c>
      <c r="K14" s="51"/>
      <c r="M14" s="51">
        <v>15</v>
      </c>
      <c r="N14" s="51" t="s">
        <v>176</v>
      </c>
      <c r="O14" s="51" t="s">
        <v>3706</v>
      </c>
      <c r="P14" s="51">
        <v>289</v>
      </c>
      <c r="Q14" s="51"/>
      <c r="S14" s="51">
        <v>15</v>
      </c>
      <c r="T14" s="51" t="s">
        <v>176</v>
      </c>
      <c r="U14" s="51" t="s">
        <v>3706</v>
      </c>
      <c r="V14" s="51">
        <v>289</v>
      </c>
      <c r="W14" s="51"/>
      <c r="Y14" s="51">
        <v>13</v>
      </c>
      <c r="Z14" s="51" t="s">
        <v>175</v>
      </c>
      <c r="AA14" s="51" t="s">
        <v>3706</v>
      </c>
      <c r="AB14" s="51">
        <v>156</v>
      </c>
      <c r="AC14" s="51"/>
      <c r="AE14" s="51">
        <v>15</v>
      </c>
      <c r="AF14" s="51" t="s">
        <v>176</v>
      </c>
      <c r="AG14" s="51" t="s">
        <v>3706</v>
      </c>
      <c r="AH14" s="51">
        <v>364</v>
      </c>
      <c r="AI14" s="51"/>
    </row>
    <row r="15" spans="1:36">
      <c r="A15" s="51">
        <v>15</v>
      </c>
      <c r="B15" s="51" t="s">
        <v>176</v>
      </c>
      <c r="C15" s="51" t="s">
        <v>1280</v>
      </c>
      <c r="D15" s="51">
        <v>3894</v>
      </c>
      <c r="E15" s="51">
        <v>3958</v>
      </c>
      <c r="G15" s="51">
        <v>15</v>
      </c>
      <c r="H15" s="51" t="s">
        <v>176</v>
      </c>
      <c r="I15" s="51" t="s">
        <v>1280</v>
      </c>
      <c r="J15" s="51">
        <v>3794</v>
      </c>
      <c r="K15" s="51">
        <v>3958</v>
      </c>
      <c r="M15" s="51">
        <v>15</v>
      </c>
      <c r="N15" s="51" t="s">
        <v>176</v>
      </c>
      <c r="O15" s="51" t="s">
        <v>1280</v>
      </c>
      <c r="P15" s="51">
        <v>3478</v>
      </c>
      <c r="Q15" s="51">
        <v>3958</v>
      </c>
      <c r="S15" s="51">
        <v>15</v>
      </c>
      <c r="T15" s="51" t="s">
        <v>176</v>
      </c>
      <c r="U15" s="51" t="s">
        <v>1280</v>
      </c>
      <c r="V15" s="51">
        <v>3553</v>
      </c>
      <c r="W15" s="51">
        <v>3958</v>
      </c>
      <c r="Y15" s="51">
        <v>13</v>
      </c>
      <c r="Z15" s="51" t="s">
        <v>175</v>
      </c>
      <c r="AA15" s="51" t="s">
        <v>1280</v>
      </c>
      <c r="AB15" s="51">
        <v>220880</v>
      </c>
      <c r="AC15" s="51">
        <v>318409</v>
      </c>
      <c r="AE15" s="51">
        <v>15</v>
      </c>
      <c r="AF15" s="51" t="s">
        <v>176</v>
      </c>
      <c r="AG15" s="51" t="s">
        <v>1280</v>
      </c>
      <c r="AH15" s="51">
        <v>1486</v>
      </c>
      <c r="AI15" s="51">
        <v>3883</v>
      </c>
    </row>
    <row r="16" spans="1:36">
      <c r="A16" s="51">
        <v>15</v>
      </c>
      <c r="B16" s="51" t="s">
        <v>176</v>
      </c>
      <c r="C16" s="51" t="s">
        <v>1281</v>
      </c>
      <c r="D16" s="51">
        <v>75</v>
      </c>
      <c r="E16" s="51">
        <v>3958</v>
      </c>
      <c r="G16" s="51">
        <v>15</v>
      </c>
      <c r="H16" s="51" t="s">
        <v>176</v>
      </c>
      <c r="I16" s="51" t="s">
        <v>1281</v>
      </c>
      <c r="J16" s="51">
        <v>175</v>
      </c>
      <c r="K16" s="51">
        <v>3958</v>
      </c>
      <c r="M16" s="51">
        <v>15</v>
      </c>
      <c r="N16" s="51" t="s">
        <v>176</v>
      </c>
      <c r="O16" s="51" t="s">
        <v>1281</v>
      </c>
      <c r="P16" s="51">
        <v>491</v>
      </c>
      <c r="Q16" s="51">
        <v>3958</v>
      </c>
      <c r="S16" s="51">
        <v>15</v>
      </c>
      <c r="T16" s="51" t="s">
        <v>176</v>
      </c>
      <c r="U16" s="51" t="s">
        <v>1281</v>
      </c>
      <c r="V16" s="51">
        <v>416</v>
      </c>
      <c r="W16" s="51">
        <v>3958</v>
      </c>
      <c r="Y16" s="51">
        <v>13</v>
      </c>
      <c r="Z16" s="51" t="s">
        <v>175</v>
      </c>
      <c r="AA16" s="51" t="s">
        <v>1281</v>
      </c>
      <c r="AB16" s="51">
        <v>97529</v>
      </c>
      <c r="AC16" s="51">
        <v>318409</v>
      </c>
      <c r="AE16" s="51">
        <v>15</v>
      </c>
      <c r="AF16" s="51" t="s">
        <v>176</v>
      </c>
      <c r="AG16" s="51" t="s">
        <v>1281</v>
      </c>
      <c r="AH16" s="51">
        <v>2408</v>
      </c>
      <c r="AI16" s="51">
        <v>3883</v>
      </c>
    </row>
    <row r="17" spans="1:35">
      <c r="A17" s="51">
        <v>17</v>
      </c>
      <c r="B17" s="51" t="s">
        <v>177</v>
      </c>
      <c r="C17" s="51" t="s">
        <v>3706</v>
      </c>
      <c r="D17" s="51">
        <v>132</v>
      </c>
      <c r="E17" s="51"/>
      <c r="G17" s="51">
        <v>17</v>
      </c>
      <c r="H17" s="51" t="s">
        <v>177</v>
      </c>
      <c r="I17" s="51" t="s">
        <v>3706</v>
      </c>
      <c r="J17" s="51">
        <v>132</v>
      </c>
      <c r="K17" s="51"/>
      <c r="M17" s="51">
        <v>17</v>
      </c>
      <c r="N17" s="51" t="s">
        <v>177</v>
      </c>
      <c r="O17" s="51" t="s">
        <v>3706</v>
      </c>
      <c r="P17" s="51">
        <v>132</v>
      </c>
      <c r="Q17" s="51"/>
      <c r="S17" s="51">
        <v>17</v>
      </c>
      <c r="T17" s="51" t="s">
        <v>177</v>
      </c>
      <c r="U17" s="51" t="s">
        <v>3706</v>
      </c>
      <c r="V17" s="51">
        <v>132</v>
      </c>
      <c r="W17" s="51"/>
      <c r="Y17" s="51">
        <v>13</v>
      </c>
      <c r="Z17" s="51" t="s">
        <v>175</v>
      </c>
      <c r="AA17" s="51" t="s">
        <v>45</v>
      </c>
      <c r="AB17" s="51">
        <v>831</v>
      </c>
      <c r="AC17" s="51"/>
      <c r="AE17" s="51">
        <v>17</v>
      </c>
      <c r="AF17" s="51" t="s">
        <v>177</v>
      </c>
      <c r="AG17" s="51" t="s">
        <v>3706</v>
      </c>
      <c r="AH17" s="51">
        <v>228</v>
      </c>
      <c r="AI17" s="51"/>
    </row>
    <row r="18" spans="1:35">
      <c r="A18" s="51">
        <v>17</v>
      </c>
      <c r="B18" s="51" t="s">
        <v>177</v>
      </c>
      <c r="C18" s="51" t="s">
        <v>1280</v>
      </c>
      <c r="D18" s="51">
        <v>14231</v>
      </c>
      <c r="E18" s="51">
        <v>14584</v>
      </c>
      <c r="G18" s="51">
        <v>17</v>
      </c>
      <c r="H18" s="51" t="s">
        <v>177</v>
      </c>
      <c r="I18" s="51" t="s">
        <v>1280</v>
      </c>
      <c r="J18" s="51">
        <v>10192</v>
      </c>
      <c r="K18" s="51">
        <v>14584</v>
      </c>
      <c r="M18" s="51">
        <v>17</v>
      </c>
      <c r="N18" s="51" t="s">
        <v>177</v>
      </c>
      <c r="O18" s="51" t="s">
        <v>1280</v>
      </c>
      <c r="P18" s="51">
        <v>7779</v>
      </c>
      <c r="Q18" s="51">
        <v>14584</v>
      </c>
      <c r="S18" s="51">
        <v>17</v>
      </c>
      <c r="T18" s="51" t="s">
        <v>177</v>
      </c>
      <c r="U18" s="51" t="s">
        <v>1280</v>
      </c>
      <c r="V18" s="51">
        <v>8947</v>
      </c>
      <c r="W18" s="51">
        <v>14584</v>
      </c>
      <c r="Y18" s="51">
        <v>15</v>
      </c>
      <c r="Z18" s="51" t="s">
        <v>176</v>
      </c>
      <c r="AA18" s="51" t="s">
        <v>3706</v>
      </c>
      <c r="AB18" s="51">
        <v>289</v>
      </c>
      <c r="AC18" s="51"/>
      <c r="AE18" s="51">
        <v>17</v>
      </c>
      <c r="AF18" s="51" t="s">
        <v>177</v>
      </c>
      <c r="AG18" s="51" t="s">
        <v>1280</v>
      </c>
      <c r="AH18" s="51">
        <v>3506</v>
      </c>
      <c r="AI18" s="51">
        <v>14488</v>
      </c>
    </row>
    <row r="19" spans="1:35">
      <c r="A19" s="51">
        <v>17</v>
      </c>
      <c r="B19" s="51" t="s">
        <v>177</v>
      </c>
      <c r="C19" s="51" t="s">
        <v>1281</v>
      </c>
      <c r="D19" s="51">
        <v>353</v>
      </c>
      <c r="E19" s="51">
        <v>14584</v>
      </c>
      <c r="G19" s="51">
        <v>17</v>
      </c>
      <c r="H19" s="51" t="s">
        <v>177</v>
      </c>
      <c r="I19" s="51" t="s">
        <v>1281</v>
      </c>
      <c r="J19" s="51">
        <v>4392</v>
      </c>
      <c r="K19" s="51">
        <v>14584</v>
      </c>
      <c r="M19" s="51">
        <v>17</v>
      </c>
      <c r="N19" s="51" t="s">
        <v>177</v>
      </c>
      <c r="O19" s="51" t="s">
        <v>1281</v>
      </c>
      <c r="P19" s="51">
        <v>6805</v>
      </c>
      <c r="Q19" s="51">
        <v>14584</v>
      </c>
      <c r="S19" s="51">
        <v>17</v>
      </c>
      <c r="T19" s="51" t="s">
        <v>177</v>
      </c>
      <c r="U19" s="51" t="s">
        <v>1281</v>
      </c>
      <c r="V19" s="51">
        <v>5637</v>
      </c>
      <c r="W19" s="51">
        <v>14584</v>
      </c>
      <c r="Y19" s="51">
        <v>15</v>
      </c>
      <c r="Z19" s="51" t="s">
        <v>176</v>
      </c>
      <c r="AA19" s="51" t="s">
        <v>1280</v>
      </c>
      <c r="AB19" s="51">
        <v>2821</v>
      </c>
      <c r="AC19" s="51">
        <v>3883</v>
      </c>
      <c r="AE19" s="51">
        <v>17</v>
      </c>
      <c r="AF19" s="51" t="s">
        <v>177</v>
      </c>
      <c r="AG19" s="51" t="s">
        <v>1281</v>
      </c>
      <c r="AH19" s="51">
        <v>10982</v>
      </c>
      <c r="AI19" s="51">
        <v>14488</v>
      </c>
    </row>
    <row r="20" spans="1:35">
      <c r="A20" s="51">
        <v>18</v>
      </c>
      <c r="B20" s="51" t="s">
        <v>178</v>
      </c>
      <c r="C20" s="51" t="s">
        <v>3706</v>
      </c>
      <c r="D20" s="51">
        <v>96</v>
      </c>
      <c r="E20" s="51"/>
      <c r="G20" s="51">
        <v>18</v>
      </c>
      <c r="H20" s="51" t="s">
        <v>178</v>
      </c>
      <c r="I20" s="51" t="s">
        <v>3706</v>
      </c>
      <c r="J20" s="51">
        <v>96</v>
      </c>
      <c r="K20" s="51"/>
      <c r="M20" s="51">
        <v>18</v>
      </c>
      <c r="N20" s="51" t="s">
        <v>178</v>
      </c>
      <c r="O20" s="51" t="s">
        <v>3706</v>
      </c>
      <c r="P20" s="51">
        <v>96</v>
      </c>
      <c r="Q20" s="51"/>
      <c r="S20" s="51">
        <v>18</v>
      </c>
      <c r="T20" s="51" t="s">
        <v>178</v>
      </c>
      <c r="U20" s="51" t="s">
        <v>3706</v>
      </c>
      <c r="V20" s="51">
        <v>96</v>
      </c>
      <c r="W20" s="51"/>
      <c r="Y20" s="51">
        <v>15</v>
      </c>
      <c r="Z20" s="51" t="s">
        <v>176</v>
      </c>
      <c r="AA20" s="51" t="s">
        <v>1281</v>
      </c>
      <c r="AB20" s="51">
        <v>1073</v>
      </c>
      <c r="AC20" s="51">
        <v>3883</v>
      </c>
      <c r="AE20" s="51">
        <v>18</v>
      </c>
      <c r="AF20" s="51" t="s">
        <v>178</v>
      </c>
      <c r="AG20" s="51" t="s">
        <v>3706</v>
      </c>
      <c r="AH20" s="51">
        <v>254</v>
      </c>
      <c r="AI20" s="51"/>
    </row>
    <row r="21" spans="1:35">
      <c r="A21" s="51">
        <v>18</v>
      </c>
      <c r="B21" s="51" t="s">
        <v>178</v>
      </c>
      <c r="C21" s="51" t="s">
        <v>1280</v>
      </c>
      <c r="D21" s="51">
        <v>4382</v>
      </c>
      <c r="E21" s="51">
        <v>4991</v>
      </c>
      <c r="G21" s="51">
        <v>18</v>
      </c>
      <c r="H21" s="51" t="s">
        <v>178</v>
      </c>
      <c r="I21" s="51" t="s">
        <v>1280</v>
      </c>
      <c r="J21" s="51">
        <v>4004</v>
      </c>
      <c r="K21" s="51">
        <v>4991</v>
      </c>
      <c r="M21" s="51">
        <v>18</v>
      </c>
      <c r="N21" s="51" t="s">
        <v>178</v>
      </c>
      <c r="O21" s="51" t="s">
        <v>1280</v>
      </c>
      <c r="P21" s="51">
        <v>3683</v>
      </c>
      <c r="Q21" s="51">
        <v>4991</v>
      </c>
      <c r="S21" s="51">
        <v>18</v>
      </c>
      <c r="T21" s="51" t="s">
        <v>178</v>
      </c>
      <c r="U21" s="51" t="s">
        <v>1280</v>
      </c>
      <c r="V21" s="51">
        <v>4002</v>
      </c>
      <c r="W21" s="51">
        <v>4991</v>
      </c>
      <c r="Y21" s="51">
        <v>15</v>
      </c>
      <c r="Z21" s="51" t="s">
        <v>176</v>
      </c>
      <c r="AA21" s="51" t="s">
        <v>45</v>
      </c>
      <c r="AB21" s="51">
        <v>75</v>
      </c>
      <c r="AC21" s="51"/>
      <c r="AE21" s="51">
        <v>18</v>
      </c>
      <c r="AF21" s="51" t="s">
        <v>178</v>
      </c>
      <c r="AG21" s="51" t="s">
        <v>1280</v>
      </c>
      <c r="AH21" s="51">
        <v>978</v>
      </c>
      <c r="AI21" s="51">
        <v>4833</v>
      </c>
    </row>
    <row r="22" spans="1:35">
      <c r="A22" s="51">
        <v>18</v>
      </c>
      <c r="B22" s="51" t="s">
        <v>178</v>
      </c>
      <c r="C22" s="51" t="s">
        <v>1281</v>
      </c>
      <c r="D22" s="51">
        <v>609</v>
      </c>
      <c r="E22" s="51">
        <v>4991</v>
      </c>
      <c r="G22" s="51">
        <v>18</v>
      </c>
      <c r="H22" s="51" t="s">
        <v>178</v>
      </c>
      <c r="I22" s="51" t="s">
        <v>1281</v>
      </c>
      <c r="J22" s="51">
        <v>987</v>
      </c>
      <c r="K22" s="51">
        <v>4991</v>
      </c>
      <c r="M22" s="51">
        <v>18</v>
      </c>
      <c r="N22" s="51" t="s">
        <v>178</v>
      </c>
      <c r="O22" s="51" t="s">
        <v>1281</v>
      </c>
      <c r="P22" s="51">
        <v>1308</v>
      </c>
      <c r="Q22" s="51">
        <v>4991</v>
      </c>
      <c r="S22" s="51">
        <v>18</v>
      </c>
      <c r="T22" s="51" t="s">
        <v>178</v>
      </c>
      <c r="U22" s="51" t="s">
        <v>1281</v>
      </c>
      <c r="V22" s="51">
        <v>989</v>
      </c>
      <c r="W22" s="51">
        <v>4991</v>
      </c>
      <c r="Y22" s="51">
        <v>17</v>
      </c>
      <c r="Z22" s="51" t="s">
        <v>177</v>
      </c>
      <c r="AA22" s="51" t="s">
        <v>3706</v>
      </c>
      <c r="AB22" s="51">
        <v>132</v>
      </c>
      <c r="AC22" s="51"/>
      <c r="AE22" s="51">
        <v>18</v>
      </c>
      <c r="AF22" s="51" t="s">
        <v>178</v>
      </c>
      <c r="AG22" s="51" t="s">
        <v>1281</v>
      </c>
      <c r="AH22" s="51">
        <v>3855</v>
      </c>
      <c r="AI22" s="51">
        <v>4833</v>
      </c>
    </row>
    <row r="23" spans="1:35">
      <c r="A23" s="51">
        <v>19</v>
      </c>
      <c r="B23" s="51" t="s">
        <v>179</v>
      </c>
      <c r="C23" s="51" t="s">
        <v>3706</v>
      </c>
      <c r="D23" s="51">
        <v>659</v>
      </c>
      <c r="E23" s="51"/>
      <c r="G23" s="51">
        <v>19</v>
      </c>
      <c r="H23" s="51" t="s">
        <v>179</v>
      </c>
      <c r="I23" s="51" t="s">
        <v>3706</v>
      </c>
      <c r="J23" s="51">
        <v>659</v>
      </c>
      <c r="K23" s="51"/>
      <c r="M23" s="51">
        <v>19</v>
      </c>
      <c r="N23" s="51" t="s">
        <v>179</v>
      </c>
      <c r="O23" s="51" t="s">
        <v>3706</v>
      </c>
      <c r="P23" s="51">
        <v>659</v>
      </c>
      <c r="Q23" s="51"/>
      <c r="S23" s="51">
        <v>19</v>
      </c>
      <c r="T23" s="51" t="s">
        <v>179</v>
      </c>
      <c r="U23" s="51" t="s">
        <v>3706</v>
      </c>
      <c r="V23" s="51">
        <v>659</v>
      </c>
      <c r="W23" s="51"/>
      <c r="Y23" s="51">
        <v>17</v>
      </c>
      <c r="Z23" s="51" t="s">
        <v>177</v>
      </c>
      <c r="AA23" s="51" t="s">
        <v>1280</v>
      </c>
      <c r="AB23" s="51">
        <v>4883</v>
      </c>
      <c r="AC23" s="51">
        <v>14488</v>
      </c>
      <c r="AE23" s="51">
        <v>19</v>
      </c>
      <c r="AF23" s="51" t="s">
        <v>179</v>
      </c>
      <c r="AG23" s="51" t="s">
        <v>3706</v>
      </c>
      <c r="AH23" s="51">
        <v>2873</v>
      </c>
      <c r="AI23" s="51"/>
    </row>
    <row r="24" spans="1:35">
      <c r="A24" s="51">
        <v>19</v>
      </c>
      <c r="B24" s="51" t="s">
        <v>179</v>
      </c>
      <c r="C24" s="51" t="s">
        <v>1280</v>
      </c>
      <c r="D24" s="51">
        <v>211205</v>
      </c>
      <c r="E24" s="51">
        <v>244703</v>
      </c>
      <c r="G24" s="51">
        <v>19</v>
      </c>
      <c r="H24" s="51" t="s">
        <v>179</v>
      </c>
      <c r="I24" s="51" t="s">
        <v>1280</v>
      </c>
      <c r="J24" s="51">
        <v>150942</v>
      </c>
      <c r="K24" s="51">
        <v>244703</v>
      </c>
      <c r="M24" s="51">
        <v>19</v>
      </c>
      <c r="N24" s="51" t="s">
        <v>179</v>
      </c>
      <c r="O24" s="51" t="s">
        <v>1280</v>
      </c>
      <c r="P24" s="51">
        <v>109319</v>
      </c>
      <c r="Q24" s="51">
        <v>244703</v>
      </c>
      <c r="S24" s="51">
        <v>19</v>
      </c>
      <c r="T24" s="51" t="s">
        <v>179</v>
      </c>
      <c r="U24" s="51" t="s">
        <v>1280</v>
      </c>
      <c r="V24" s="51">
        <v>117421</v>
      </c>
      <c r="W24" s="51">
        <v>244703</v>
      </c>
      <c r="Y24" s="51">
        <v>17</v>
      </c>
      <c r="Z24" s="51" t="s">
        <v>177</v>
      </c>
      <c r="AA24" s="51" t="s">
        <v>1281</v>
      </c>
      <c r="AB24" s="51">
        <v>9605</v>
      </c>
      <c r="AC24" s="51">
        <v>14488</v>
      </c>
      <c r="AE24" s="51">
        <v>19</v>
      </c>
      <c r="AF24" s="51" t="s">
        <v>179</v>
      </c>
      <c r="AG24" s="51" t="s">
        <v>1280</v>
      </c>
      <c r="AH24" s="51">
        <v>20766</v>
      </c>
      <c r="AI24" s="51">
        <v>242489</v>
      </c>
    </row>
    <row r="25" spans="1:35">
      <c r="A25" s="51">
        <v>19</v>
      </c>
      <c r="B25" s="51" t="s">
        <v>179</v>
      </c>
      <c r="C25" s="51" t="s">
        <v>1281</v>
      </c>
      <c r="D25" s="51">
        <v>33498</v>
      </c>
      <c r="E25" s="51">
        <v>244703</v>
      </c>
      <c r="G25" s="51">
        <v>19</v>
      </c>
      <c r="H25" s="51" t="s">
        <v>179</v>
      </c>
      <c r="I25" s="51" t="s">
        <v>1281</v>
      </c>
      <c r="J25" s="51">
        <v>93761</v>
      </c>
      <c r="K25" s="51">
        <v>244703</v>
      </c>
      <c r="M25" s="51">
        <v>19</v>
      </c>
      <c r="N25" s="51" t="s">
        <v>179</v>
      </c>
      <c r="O25" s="51" t="s">
        <v>1281</v>
      </c>
      <c r="P25" s="51">
        <v>135384</v>
      </c>
      <c r="Q25" s="51">
        <v>244703</v>
      </c>
      <c r="S25" s="51">
        <v>19</v>
      </c>
      <c r="T25" s="51" t="s">
        <v>179</v>
      </c>
      <c r="U25" s="51" t="s">
        <v>1281</v>
      </c>
      <c r="V25" s="51">
        <v>127282</v>
      </c>
      <c r="W25" s="51">
        <v>244703</v>
      </c>
      <c r="Y25" s="51">
        <v>17</v>
      </c>
      <c r="Z25" s="51" t="s">
        <v>177</v>
      </c>
      <c r="AA25" s="51" t="s">
        <v>45</v>
      </c>
      <c r="AB25" s="51">
        <v>96</v>
      </c>
      <c r="AC25" s="51"/>
      <c r="AE25" s="51">
        <v>19</v>
      </c>
      <c r="AF25" s="51" t="s">
        <v>179</v>
      </c>
      <c r="AG25" s="51" t="s">
        <v>1281</v>
      </c>
      <c r="AH25" s="51">
        <v>221723</v>
      </c>
      <c r="AI25" s="51">
        <v>242489</v>
      </c>
    </row>
    <row r="26" spans="1:35">
      <c r="A26" s="51">
        <v>20</v>
      </c>
      <c r="B26" s="51" t="s">
        <v>180</v>
      </c>
      <c r="C26" s="51" t="s">
        <v>3706</v>
      </c>
      <c r="D26" s="51">
        <v>91</v>
      </c>
      <c r="E26" s="51"/>
      <c r="G26" s="51">
        <v>20</v>
      </c>
      <c r="H26" s="51" t="s">
        <v>180</v>
      </c>
      <c r="I26" s="51" t="s">
        <v>3706</v>
      </c>
      <c r="J26" s="51">
        <v>91</v>
      </c>
      <c r="K26" s="51"/>
      <c r="M26" s="51">
        <v>20</v>
      </c>
      <c r="N26" s="51" t="s">
        <v>180</v>
      </c>
      <c r="O26" s="51" t="s">
        <v>3706</v>
      </c>
      <c r="P26" s="51">
        <v>91</v>
      </c>
      <c r="Q26" s="51"/>
      <c r="S26" s="51">
        <v>20</v>
      </c>
      <c r="T26" s="51" t="s">
        <v>180</v>
      </c>
      <c r="U26" s="51" t="s">
        <v>3706</v>
      </c>
      <c r="V26" s="51">
        <v>91</v>
      </c>
      <c r="W26" s="51"/>
      <c r="Y26" s="51">
        <v>18</v>
      </c>
      <c r="Z26" s="51" t="s">
        <v>178</v>
      </c>
      <c r="AA26" s="51" t="s">
        <v>3706</v>
      </c>
      <c r="AB26" s="51">
        <v>96</v>
      </c>
      <c r="AC26" s="51"/>
      <c r="AE26" s="51">
        <v>20</v>
      </c>
      <c r="AF26" s="51" t="s">
        <v>180</v>
      </c>
      <c r="AG26" s="51" t="s">
        <v>3706</v>
      </c>
      <c r="AH26" s="51">
        <v>325</v>
      </c>
      <c r="AI26" s="51"/>
    </row>
    <row r="27" spans="1:35">
      <c r="A27" s="51">
        <v>20</v>
      </c>
      <c r="B27" s="51" t="s">
        <v>180</v>
      </c>
      <c r="C27" s="51" t="s">
        <v>1280</v>
      </c>
      <c r="D27" s="51">
        <v>137438</v>
      </c>
      <c r="E27" s="51">
        <v>142345</v>
      </c>
      <c r="G27" s="51">
        <v>20</v>
      </c>
      <c r="H27" s="51" t="s">
        <v>180</v>
      </c>
      <c r="I27" s="51" t="s">
        <v>1280</v>
      </c>
      <c r="J27" s="51">
        <v>116210</v>
      </c>
      <c r="K27" s="51">
        <v>142345</v>
      </c>
      <c r="M27" s="51">
        <v>20</v>
      </c>
      <c r="N27" s="51" t="s">
        <v>180</v>
      </c>
      <c r="O27" s="51" t="s">
        <v>1280</v>
      </c>
      <c r="P27" s="51">
        <v>92922</v>
      </c>
      <c r="Q27" s="51">
        <v>142345</v>
      </c>
      <c r="S27" s="51">
        <v>20</v>
      </c>
      <c r="T27" s="51" t="s">
        <v>180</v>
      </c>
      <c r="U27" s="51" t="s">
        <v>1280</v>
      </c>
      <c r="V27" s="51">
        <v>92090</v>
      </c>
      <c r="W27" s="51">
        <v>142345</v>
      </c>
      <c r="Y27" s="51">
        <v>18</v>
      </c>
      <c r="Z27" s="51" t="s">
        <v>178</v>
      </c>
      <c r="AA27" s="51" t="s">
        <v>1280</v>
      </c>
      <c r="AB27" s="51">
        <v>1708</v>
      </c>
      <c r="AC27" s="51">
        <v>4869</v>
      </c>
      <c r="AE27" s="51">
        <v>20</v>
      </c>
      <c r="AF27" s="51" t="s">
        <v>180</v>
      </c>
      <c r="AG27" s="51" t="s">
        <v>1280</v>
      </c>
      <c r="AH27" s="51">
        <v>21069</v>
      </c>
      <c r="AI27" s="51">
        <v>142111</v>
      </c>
    </row>
    <row r="28" spans="1:35">
      <c r="A28" s="51">
        <v>20</v>
      </c>
      <c r="B28" s="51" t="s">
        <v>180</v>
      </c>
      <c r="C28" s="51" t="s">
        <v>1281</v>
      </c>
      <c r="D28" s="51">
        <v>4907</v>
      </c>
      <c r="E28" s="51">
        <v>142345</v>
      </c>
      <c r="G28" s="51">
        <v>20</v>
      </c>
      <c r="H28" s="51" t="s">
        <v>180</v>
      </c>
      <c r="I28" s="51" t="s">
        <v>1281</v>
      </c>
      <c r="J28" s="51">
        <v>26135</v>
      </c>
      <c r="K28" s="51">
        <v>142345</v>
      </c>
      <c r="M28" s="51">
        <v>20</v>
      </c>
      <c r="N28" s="51" t="s">
        <v>180</v>
      </c>
      <c r="O28" s="51" t="s">
        <v>1281</v>
      </c>
      <c r="P28" s="51">
        <v>49423</v>
      </c>
      <c r="Q28" s="51">
        <v>142345</v>
      </c>
      <c r="S28" s="51">
        <v>20</v>
      </c>
      <c r="T28" s="51" t="s">
        <v>180</v>
      </c>
      <c r="U28" s="51" t="s">
        <v>1281</v>
      </c>
      <c r="V28" s="51">
        <v>50255</v>
      </c>
      <c r="W28" s="51">
        <v>142345</v>
      </c>
      <c r="Y28" s="51">
        <v>18</v>
      </c>
      <c r="Z28" s="51" t="s">
        <v>178</v>
      </c>
      <c r="AA28" s="51" t="s">
        <v>1281</v>
      </c>
      <c r="AB28" s="51">
        <v>3161</v>
      </c>
      <c r="AC28" s="51">
        <v>4869</v>
      </c>
      <c r="AE28" s="51">
        <v>20</v>
      </c>
      <c r="AF28" s="51" t="s">
        <v>180</v>
      </c>
      <c r="AG28" s="51" t="s">
        <v>1281</v>
      </c>
      <c r="AH28" s="51">
        <v>121042</v>
      </c>
      <c r="AI28" s="51">
        <v>142111</v>
      </c>
    </row>
    <row r="29" spans="1:35">
      <c r="A29" s="51">
        <v>23</v>
      </c>
      <c r="B29" s="51" t="s">
        <v>181</v>
      </c>
      <c r="C29" s="51" t="s">
        <v>3706</v>
      </c>
      <c r="D29" s="51">
        <v>14</v>
      </c>
      <c r="E29" s="51"/>
      <c r="G29" s="51">
        <v>23</v>
      </c>
      <c r="H29" s="51" t="s">
        <v>181</v>
      </c>
      <c r="I29" s="51" t="s">
        <v>3706</v>
      </c>
      <c r="J29" s="51">
        <v>14</v>
      </c>
      <c r="K29" s="51"/>
      <c r="M29" s="51">
        <v>23</v>
      </c>
      <c r="N29" s="51" t="s">
        <v>181</v>
      </c>
      <c r="O29" s="51" t="s">
        <v>3706</v>
      </c>
      <c r="P29" s="51">
        <v>14</v>
      </c>
      <c r="Q29" s="51"/>
      <c r="S29" s="51">
        <v>23</v>
      </c>
      <c r="T29" s="51" t="s">
        <v>181</v>
      </c>
      <c r="U29" s="51" t="s">
        <v>3706</v>
      </c>
      <c r="V29" s="51">
        <v>14</v>
      </c>
      <c r="W29" s="51"/>
      <c r="Y29" s="51">
        <v>18</v>
      </c>
      <c r="Z29" s="51" t="s">
        <v>178</v>
      </c>
      <c r="AA29" s="51" t="s">
        <v>45</v>
      </c>
      <c r="AB29" s="51">
        <v>122</v>
      </c>
      <c r="AC29" s="51"/>
      <c r="AE29" s="51">
        <v>23</v>
      </c>
      <c r="AF29" s="51" t="s">
        <v>181</v>
      </c>
      <c r="AG29" s="51" t="s">
        <v>3706</v>
      </c>
      <c r="AH29" s="51">
        <v>356</v>
      </c>
      <c r="AI29" s="51"/>
    </row>
    <row r="30" spans="1:35">
      <c r="A30" s="51">
        <v>23</v>
      </c>
      <c r="B30" s="51" t="s">
        <v>181</v>
      </c>
      <c r="C30" s="51" t="s">
        <v>1280</v>
      </c>
      <c r="D30" s="51">
        <v>99269</v>
      </c>
      <c r="E30" s="51">
        <v>102481</v>
      </c>
      <c r="G30" s="51">
        <v>23</v>
      </c>
      <c r="H30" s="51" t="s">
        <v>181</v>
      </c>
      <c r="I30" s="51" t="s">
        <v>1280</v>
      </c>
      <c r="J30" s="51">
        <v>60898</v>
      </c>
      <c r="K30" s="51">
        <v>102481</v>
      </c>
      <c r="M30" s="51">
        <v>23</v>
      </c>
      <c r="N30" s="51" t="s">
        <v>181</v>
      </c>
      <c r="O30" s="51" t="s">
        <v>1280</v>
      </c>
      <c r="P30" s="51">
        <v>25371</v>
      </c>
      <c r="Q30" s="51">
        <v>102481</v>
      </c>
      <c r="S30" s="51">
        <v>23</v>
      </c>
      <c r="T30" s="51" t="s">
        <v>181</v>
      </c>
      <c r="U30" s="51" t="s">
        <v>1280</v>
      </c>
      <c r="V30" s="51">
        <v>38946</v>
      </c>
      <c r="W30" s="51">
        <v>102481</v>
      </c>
      <c r="Y30" s="51">
        <v>19</v>
      </c>
      <c r="Z30" s="51" t="s">
        <v>179</v>
      </c>
      <c r="AA30" s="51" t="s">
        <v>3706</v>
      </c>
      <c r="AB30" s="51">
        <v>659</v>
      </c>
      <c r="AC30" s="51"/>
      <c r="AE30" s="51">
        <v>23</v>
      </c>
      <c r="AF30" s="51" t="s">
        <v>181</v>
      </c>
      <c r="AG30" s="51" t="s">
        <v>1280</v>
      </c>
      <c r="AH30" s="51">
        <v>8478</v>
      </c>
      <c r="AI30" s="51">
        <v>102139</v>
      </c>
    </row>
    <row r="31" spans="1:35">
      <c r="A31" s="51">
        <v>23</v>
      </c>
      <c r="B31" s="51" t="s">
        <v>181</v>
      </c>
      <c r="C31" s="51" t="s">
        <v>1281</v>
      </c>
      <c r="D31" s="51">
        <v>3212</v>
      </c>
      <c r="E31" s="51">
        <v>102481</v>
      </c>
      <c r="G31" s="51">
        <v>23</v>
      </c>
      <c r="H31" s="51" t="s">
        <v>181</v>
      </c>
      <c r="I31" s="51" t="s">
        <v>1281</v>
      </c>
      <c r="J31" s="51">
        <v>41583</v>
      </c>
      <c r="K31" s="51">
        <v>102481</v>
      </c>
      <c r="M31" s="51">
        <v>23</v>
      </c>
      <c r="N31" s="51" t="s">
        <v>181</v>
      </c>
      <c r="O31" s="51" t="s">
        <v>1281</v>
      </c>
      <c r="P31" s="51">
        <v>77110</v>
      </c>
      <c r="Q31" s="51">
        <v>102481</v>
      </c>
      <c r="S31" s="51">
        <v>23</v>
      </c>
      <c r="T31" s="51" t="s">
        <v>181</v>
      </c>
      <c r="U31" s="51" t="s">
        <v>1281</v>
      </c>
      <c r="V31" s="51">
        <v>63535</v>
      </c>
      <c r="W31" s="51">
        <v>102481</v>
      </c>
      <c r="Y31" s="51">
        <v>19</v>
      </c>
      <c r="Z31" s="51" t="s">
        <v>179</v>
      </c>
      <c r="AA31" s="51" t="s">
        <v>1280</v>
      </c>
      <c r="AB31" s="51">
        <v>68690</v>
      </c>
      <c r="AC31" s="51">
        <v>243041</v>
      </c>
      <c r="AE31" s="51">
        <v>23</v>
      </c>
      <c r="AF31" s="51" t="s">
        <v>181</v>
      </c>
      <c r="AG31" s="51" t="s">
        <v>1281</v>
      </c>
      <c r="AH31" s="51">
        <v>93661</v>
      </c>
      <c r="AI31" s="51">
        <v>102139</v>
      </c>
    </row>
    <row r="32" spans="1:35">
      <c r="A32" s="51">
        <v>25</v>
      </c>
      <c r="B32" s="51" t="s">
        <v>182</v>
      </c>
      <c r="C32" s="51" t="s">
        <v>3706</v>
      </c>
      <c r="D32" s="51">
        <v>130</v>
      </c>
      <c r="E32" s="51"/>
      <c r="G32" s="51">
        <v>25</v>
      </c>
      <c r="H32" s="51" t="s">
        <v>182</v>
      </c>
      <c r="I32" s="51" t="s">
        <v>3706</v>
      </c>
      <c r="J32" s="51">
        <v>130</v>
      </c>
      <c r="K32" s="51"/>
      <c r="M32" s="51">
        <v>25</v>
      </c>
      <c r="N32" s="51" t="s">
        <v>182</v>
      </c>
      <c r="O32" s="51" t="s">
        <v>3706</v>
      </c>
      <c r="P32" s="51">
        <v>130</v>
      </c>
      <c r="Q32" s="51"/>
      <c r="S32" s="51">
        <v>25</v>
      </c>
      <c r="T32" s="51" t="s">
        <v>182</v>
      </c>
      <c r="U32" s="51" t="s">
        <v>3706</v>
      </c>
      <c r="V32" s="51">
        <v>130</v>
      </c>
      <c r="W32" s="51"/>
      <c r="Y32" s="51">
        <v>19</v>
      </c>
      <c r="Z32" s="51" t="s">
        <v>179</v>
      </c>
      <c r="AA32" s="51" t="s">
        <v>1281</v>
      </c>
      <c r="AB32" s="51">
        <v>174351</v>
      </c>
      <c r="AC32" s="51">
        <v>243041</v>
      </c>
      <c r="AE32" s="51">
        <v>25</v>
      </c>
      <c r="AF32" s="51" t="s">
        <v>182</v>
      </c>
      <c r="AG32" s="51" t="s">
        <v>3706</v>
      </c>
      <c r="AH32" s="51">
        <v>322</v>
      </c>
      <c r="AI32" s="51"/>
    </row>
    <row r="33" spans="1:35">
      <c r="A33" s="51">
        <v>25</v>
      </c>
      <c r="B33" s="51" t="s">
        <v>182</v>
      </c>
      <c r="C33" s="51" t="s">
        <v>1280</v>
      </c>
      <c r="D33" s="51">
        <v>12750</v>
      </c>
      <c r="E33" s="51">
        <v>12962</v>
      </c>
      <c r="G33" s="51">
        <v>25</v>
      </c>
      <c r="H33" s="51" t="s">
        <v>182</v>
      </c>
      <c r="I33" s="51" t="s">
        <v>1280</v>
      </c>
      <c r="J33" s="51">
        <v>12034</v>
      </c>
      <c r="K33" s="51">
        <v>12962</v>
      </c>
      <c r="M33" s="51">
        <v>25</v>
      </c>
      <c r="N33" s="51" t="s">
        <v>182</v>
      </c>
      <c r="O33" s="51" t="s">
        <v>1280</v>
      </c>
      <c r="P33" s="51">
        <v>11462</v>
      </c>
      <c r="Q33" s="51">
        <v>12962</v>
      </c>
      <c r="S33" s="51">
        <v>25</v>
      </c>
      <c r="T33" s="51" t="s">
        <v>182</v>
      </c>
      <c r="U33" s="51" t="s">
        <v>1280</v>
      </c>
      <c r="V33" s="51">
        <v>12181</v>
      </c>
      <c r="W33" s="51">
        <v>12962</v>
      </c>
      <c r="Y33" s="51">
        <v>19</v>
      </c>
      <c r="Z33" s="51" t="s">
        <v>179</v>
      </c>
      <c r="AA33" s="51" t="s">
        <v>45</v>
      </c>
      <c r="AB33" s="51">
        <v>1662</v>
      </c>
      <c r="AC33" s="51"/>
      <c r="AE33" s="51">
        <v>25</v>
      </c>
      <c r="AF33" s="51" t="s">
        <v>182</v>
      </c>
      <c r="AG33" s="51" t="s">
        <v>1280</v>
      </c>
      <c r="AH33" s="51">
        <v>6958</v>
      </c>
      <c r="AI33" s="51">
        <v>12770</v>
      </c>
    </row>
    <row r="34" spans="1:35">
      <c r="A34" s="51">
        <v>25</v>
      </c>
      <c r="B34" s="51" t="s">
        <v>182</v>
      </c>
      <c r="C34" s="51" t="s">
        <v>1281</v>
      </c>
      <c r="D34" s="51">
        <v>212</v>
      </c>
      <c r="E34" s="51">
        <v>12962</v>
      </c>
      <c r="G34" s="51">
        <v>25</v>
      </c>
      <c r="H34" s="51" t="s">
        <v>182</v>
      </c>
      <c r="I34" s="51" t="s">
        <v>1281</v>
      </c>
      <c r="J34" s="51">
        <v>928</v>
      </c>
      <c r="K34" s="51">
        <v>12962</v>
      </c>
      <c r="M34" s="51">
        <v>25</v>
      </c>
      <c r="N34" s="51" t="s">
        <v>182</v>
      </c>
      <c r="O34" s="51" t="s">
        <v>1281</v>
      </c>
      <c r="P34" s="51">
        <v>1500</v>
      </c>
      <c r="Q34" s="51">
        <v>12962</v>
      </c>
      <c r="S34" s="51">
        <v>25</v>
      </c>
      <c r="T34" s="51" t="s">
        <v>182</v>
      </c>
      <c r="U34" s="51" t="s">
        <v>1281</v>
      </c>
      <c r="V34" s="51">
        <v>781</v>
      </c>
      <c r="W34" s="51">
        <v>12962</v>
      </c>
      <c r="Y34" s="51">
        <v>20</v>
      </c>
      <c r="Z34" s="51" t="s">
        <v>180</v>
      </c>
      <c r="AA34" s="51" t="s">
        <v>3706</v>
      </c>
      <c r="AB34" s="51">
        <v>91</v>
      </c>
      <c r="AC34" s="51"/>
      <c r="AE34" s="51">
        <v>25</v>
      </c>
      <c r="AF34" s="51" t="s">
        <v>182</v>
      </c>
      <c r="AG34" s="51" t="s">
        <v>1281</v>
      </c>
      <c r="AH34" s="51">
        <v>5812</v>
      </c>
      <c r="AI34" s="51">
        <v>12770</v>
      </c>
    </row>
    <row r="35" spans="1:35">
      <c r="A35" s="51">
        <v>27</v>
      </c>
      <c r="B35" s="51" t="s">
        <v>183</v>
      </c>
      <c r="C35" s="51" t="s">
        <v>3706</v>
      </c>
      <c r="D35" s="51">
        <v>282</v>
      </c>
      <c r="E35" s="51"/>
      <c r="G35" s="51">
        <v>27</v>
      </c>
      <c r="H35" s="51" t="s">
        <v>183</v>
      </c>
      <c r="I35" s="51" t="s">
        <v>3706</v>
      </c>
      <c r="J35" s="51">
        <v>282</v>
      </c>
      <c r="K35" s="51"/>
      <c r="M35" s="51">
        <v>27</v>
      </c>
      <c r="N35" s="51" t="s">
        <v>183</v>
      </c>
      <c r="O35" s="51" t="s">
        <v>3706</v>
      </c>
      <c r="P35" s="51">
        <v>282</v>
      </c>
      <c r="Q35" s="51"/>
      <c r="S35" s="51">
        <v>27</v>
      </c>
      <c r="T35" s="51" t="s">
        <v>183</v>
      </c>
      <c r="U35" s="51" t="s">
        <v>3706</v>
      </c>
      <c r="V35" s="51">
        <v>282</v>
      </c>
      <c r="W35" s="51"/>
      <c r="Y35" s="51">
        <v>20</v>
      </c>
      <c r="Z35" s="51" t="s">
        <v>180</v>
      </c>
      <c r="AA35" s="51" t="s">
        <v>1280</v>
      </c>
      <c r="AB35" s="51">
        <v>74039</v>
      </c>
      <c r="AC35" s="51">
        <v>142115</v>
      </c>
      <c r="AE35" s="51">
        <v>27</v>
      </c>
      <c r="AF35" s="51" t="s">
        <v>183</v>
      </c>
      <c r="AG35" s="51" t="s">
        <v>3706</v>
      </c>
      <c r="AH35" s="51">
        <v>7333</v>
      </c>
      <c r="AI35" s="51"/>
    </row>
    <row r="36" spans="1:35">
      <c r="A36" s="51">
        <v>27</v>
      </c>
      <c r="B36" s="51" t="s">
        <v>183</v>
      </c>
      <c r="C36" s="51" t="s">
        <v>1280</v>
      </c>
      <c r="D36" s="51">
        <v>286703</v>
      </c>
      <c r="E36" s="51">
        <v>337414</v>
      </c>
      <c r="G36" s="51">
        <v>27</v>
      </c>
      <c r="H36" s="51" t="s">
        <v>183</v>
      </c>
      <c r="I36" s="51" t="s">
        <v>1280</v>
      </c>
      <c r="J36" s="51">
        <v>100595</v>
      </c>
      <c r="K36" s="51">
        <v>337414</v>
      </c>
      <c r="M36" s="51">
        <v>27</v>
      </c>
      <c r="N36" s="51" t="s">
        <v>183</v>
      </c>
      <c r="O36" s="51" t="s">
        <v>1280</v>
      </c>
      <c r="P36" s="51">
        <v>68949</v>
      </c>
      <c r="Q36" s="51">
        <v>337414</v>
      </c>
      <c r="S36" s="51">
        <v>27</v>
      </c>
      <c r="T36" s="51" t="s">
        <v>183</v>
      </c>
      <c r="U36" s="51" t="s">
        <v>1280</v>
      </c>
      <c r="V36" s="51">
        <v>182846</v>
      </c>
      <c r="W36" s="51">
        <v>337414</v>
      </c>
      <c r="Y36" s="51">
        <v>20</v>
      </c>
      <c r="Z36" s="51" t="s">
        <v>180</v>
      </c>
      <c r="AA36" s="51" t="s">
        <v>1281</v>
      </c>
      <c r="AB36" s="51">
        <v>68076</v>
      </c>
      <c r="AC36" s="51">
        <v>142115</v>
      </c>
      <c r="AE36" s="51">
        <v>27</v>
      </c>
      <c r="AF36" s="51" t="s">
        <v>183</v>
      </c>
      <c r="AG36" s="51" t="s">
        <v>1280</v>
      </c>
      <c r="AH36" s="51">
        <v>51079</v>
      </c>
      <c r="AI36" s="51">
        <v>330363</v>
      </c>
    </row>
    <row r="37" spans="1:35">
      <c r="A37" s="51">
        <v>27</v>
      </c>
      <c r="B37" s="51" t="s">
        <v>183</v>
      </c>
      <c r="C37" s="51" t="s">
        <v>1281</v>
      </c>
      <c r="D37" s="51">
        <v>50711</v>
      </c>
      <c r="E37" s="51">
        <v>337414</v>
      </c>
      <c r="G37" s="51">
        <v>27</v>
      </c>
      <c r="H37" s="51" t="s">
        <v>183</v>
      </c>
      <c r="I37" s="51" t="s">
        <v>1281</v>
      </c>
      <c r="J37" s="51">
        <v>236819</v>
      </c>
      <c r="K37" s="51">
        <v>337414</v>
      </c>
      <c r="M37" s="51">
        <v>27</v>
      </c>
      <c r="N37" s="51" t="s">
        <v>183</v>
      </c>
      <c r="O37" s="51" t="s">
        <v>1281</v>
      </c>
      <c r="P37" s="51">
        <v>268465</v>
      </c>
      <c r="Q37" s="51">
        <v>337414</v>
      </c>
      <c r="S37" s="51">
        <v>27</v>
      </c>
      <c r="T37" s="51" t="s">
        <v>183</v>
      </c>
      <c r="U37" s="51" t="s">
        <v>1281</v>
      </c>
      <c r="V37" s="51">
        <v>154568</v>
      </c>
      <c r="W37" s="51">
        <v>337414</v>
      </c>
      <c r="Y37" s="51">
        <v>20</v>
      </c>
      <c r="Z37" s="51" t="s">
        <v>180</v>
      </c>
      <c r="AA37" s="51" t="s">
        <v>45</v>
      </c>
      <c r="AB37" s="51">
        <v>230</v>
      </c>
      <c r="AC37" s="51"/>
      <c r="AE37" s="51">
        <v>27</v>
      </c>
      <c r="AF37" s="51" t="s">
        <v>183</v>
      </c>
      <c r="AG37" s="51" t="s">
        <v>1281</v>
      </c>
      <c r="AH37" s="51">
        <v>279284</v>
      </c>
      <c r="AI37" s="51">
        <v>330363</v>
      </c>
    </row>
    <row r="38" spans="1:35">
      <c r="A38" s="51">
        <v>41</v>
      </c>
      <c r="B38" s="51" t="s">
        <v>184</v>
      </c>
      <c r="C38" s="51" t="s">
        <v>3706</v>
      </c>
      <c r="D38" s="51">
        <v>56</v>
      </c>
      <c r="E38" s="51"/>
      <c r="G38" s="51">
        <v>41</v>
      </c>
      <c r="H38" s="51" t="s">
        <v>184</v>
      </c>
      <c r="I38" s="51" t="s">
        <v>3706</v>
      </c>
      <c r="J38" s="51">
        <v>56</v>
      </c>
      <c r="K38" s="51"/>
      <c r="M38" s="51">
        <v>41</v>
      </c>
      <c r="N38" s="51" t="s">
        <v>184</v>
      </c>
      <c r="O38" s="51" t="s">
        <v>3706</v>
      </c>
      <c r="P38" s="51">
        <v>56</v>
      </c>
      <c r="Q38" s="51"/>
      <c r="S38" s="51">
        <v>41</v>
      </c>
      <c r="T38" s="51" t="s">
        <v>184</v>
      </c>
      <c r="U38" s="51" t="s">
        <v>3706</v>
      </c>
      <c r="V38" s="51">
        <v>56</v>
      </c>
      <c r="W38" s="51"/>
      <c r="Y38" s="51">
        <v>23</v>
      </c>
      <c r="Z38" s="51" t="s">
        <v>181</v>
      </c>
      <c r="AA38" s="51" t="s">
        <v>3706</v>
      </c>
      <c r="AB38" s="51">
        <v>14</v>
      </c>
      <c r="AC38" s="51"/>
      <c r="AE38" s="51">
        <v>41</v>
      </c>
      <c r="AF38" s="51" t="s">
        <v>184</v>
      </c>
      <c r="AG38" s="51" t="s">
        <v>3706</v>
      </c>
      <c r="AH38" s="51">
        <v>126</v>
      </c>
      <c r="AI38" s="51"/>
    </row>
    <row r="39" spans="1:35">
      <c r="A39" s="51">
        <v>41</v>
      </c>
      <c r="B39" s="51" t="s">
        <v>184</v>
      </c>
      <c r="C39" s="51" t="s">
        <v>1280</v>
      </c>
      <c r="D39" s="51">
        <v>4894</v>
      </c>
      <c r="E39" s="51">
        <v>5043</v>
      </c>
      <c r="G39" s="51">
        <v>41</v>
      </c>
      <c r="H39" s="51" t="s">
        <v>184</v>
      </c>
      <c r="I39" s="51" t="s">
        <v>1280</v>
      </c>
      <c r="J39" s="51">
        <v>4586</v>
      </c>
      <c r="K39" s="51">
        <v>5043</v>
      </c>
      <c r="M39" s="51">
        <v>41</v>
      </c>
      <c r="N39" s="51" t="s">
        <v>184</v>
      </c>
      <c r="O39" s="51" t="s">
        <v>1280</v>
      </c>
      <c r="P39" s="51">
        <v>3967</v>
      </c>
      <c r="Q39" s="51">
        <v>5043</v>
      </c>
      <c r="S39" s="51">
        <v>41</v>
      </c>
      <c r="T39" s="51" t="s">
        <v>184</v>
      </c>
      <c r="U39" s="51" t="s">
        <v>1280</v>
      </c>
      <c r="V39" s="51">
        <v>4218</v>
      </c>
      <c r="W39" s="51">
        <v>5043</v>
      </c>
      <c r="Y39" s="51">
        <v>23</v>
      </c>
      <c r="Z39" s="51" t="s">
        <v>181</v>
      </c>
      <c r="AA39" s="51" t="s">
        <v>1280</v>
      </c>
      <c r="AB39" s="51">
        <v>29171</v>
      </c>
      <c r="AC39" s="51">
        <v>102149</v>
      </c>
      <c r="AE39" s="51">
        <v>41</v>
      </c>
      <c r="AF39" s="51" t="s">
        <v>184</v>
      </c>
      <c r="AG39" s="51" t="s">
        <v>1280</v>
      </c>
      <c r="AH39" s="51">
        <v>1834</v>
      </c>
      <c r="AI39" s="51">
        <v>4973</v>
      </c>
    </row>
    <row r="40" spans="1:35">
      <c r="A40" s="51">
        <v>41</v>
      </c>
      <c r="B40" s="51" t="s">
        <v>184</v>
      </c>
      <c r="C40" s="51" t="s">
        <v>1281</v>
      </c>
      <c r="D40" s="51">
        <v>149</v>
      </c>
      <c r="E40" s="51">
        <v>5043</v>
      </c>
      <c r="G40" s="51">
        <v>41</v>
      </c>
      <c r="H40" s="51" t="s">
        <v>184</v>
      </c>
      <c r="I40" s="51" t="s">
        <v>1281</v>
      </c>
      <c r="J40" s="51">
        <v>457</v>
      </c>
      <c r="K40" s="51">
        <v>5043</v>
      </c>
      <c r="M40" s="51">
        <v>41</v>
      </c>
      <c r="N40" s="51" t="s">
        <v>184</v>
      </c>
      <c r="O40" s="51" t="s">
        <v>1281</v>
      </c>
      <c r="P40" s="51">
        <v>1076</v>
      </c>
      <c r="Q40" s="51">
        <v>5043</v>
      </c>
      <c r="S40" s="51">
        <v>41</v>
      </c>
      <c r="T40" s="51" t="s">
        <v>184</v>
      </c>
      <c r="U40" s="51" t="s">
        <v>1281</v>
      </c>
      <c r="V40" s="51">
        <v>825</v>
      </c>
      <c r="W40" s="51">
        <v>5043</v>
      </c>
      <c r="Y40" s="51">
        <v>23</v>
      </c>
      <c r="Z40" s="51" t="s">
        <v>181</v>
      </c>
      <c r="AA40" s="51" t="s">
        <v>1281</v>
      </c>
      <c r="AB40" s="51">
        <v>72978</v>
      </c>
      <c r="AC40" s="51">
        <v>102149</v>
      </c>
      <c r="AE40" s="51">
        <v>41</v>
      </c>
      <c r="AF40" s="51" t="s">
        <v>184</v>
      </c>
      <c r="AG40" s="51" t="s">
        <v>1281</v>
      </c>
      <c r="AH40" s="51">
        <v>3139</v>
      </c>
      <c r="AI40" s="51">
        <v>4973</v>
      </c>
    </row>
    <row r="41" spans="1:35">
      <c r="A41" s="51">
        <v>44</v>
      </c>
      <c r="B41" s="51" t="s">
        <v>185</v>
      </c>
      <c r="C41" s="51" t="s">
        <v>3706</v>
      </c>
      <c r="D41" s="51">
        <v>10</v>
      </c>
      <c r="E41" s="51"/>
      <c r="G41" s="51">
        <v>44</v>
      </c>
      <c r="H41" s="51" t="s">
        <v>185</v>
      </c>
      <c r="I41" s="51" t="s">
        <v>3706</v>
      </c>
      <c r="J41" s="51">
        <v>10</v>
      </c>
      <c r="K41" s="51"/>
      <c r="M41" s="51">
        <v>44</v>
      </c>
      <c r="N41" s="51" t="s">
        <v>185</v>
      </c>
      <c r="O41" s="51" t="s">
        <v>3706</v>
      </c>
      <c r="P41" s="51">
        <v>10</v>
      </c>
      <c r="Q41" s="51"/>
      <c r="S41" s="51">
        <v>44</v>
      </c>
      <c r="T41" s="51" t="s">
        <v>185</v>
      </c>
      <c r="U41" s="51" t="s">
        <v>3706</v>
      </c>
      <c r="V41" s="51">
        <v>10</v>
      </c>
      <c r="W41" s="51"/>
      <c r="Y41" s="51">
        <v>23</v>
      </c>
      <c r="Z41" s="51" t="s">
        <v>181</v>
      </c>
      <c r="AA41" s="51" t="s">
        <v>45</v>
      </c>
      <c r="AB41" s="51">
        <v>332</v>
      </c>
      <c r="AC41" s="51"/>
      <c r="AE41" s="51">
        <v>44</v>
      </c>
      <c r="AF41" s="51" t="s">
        <v>185</v>
      </c>
      <c r="AG41" s="51" t="s">
        <v>3706</v>
      </c>
      <c r="AH41" s="51">
        <v>133</v>
      </c>
      <c r="AI41" s="51"/>
    </row>
    <row r="42" spans="1:35">
      <c r="A42" s="51">
        <v>44</v>
      </c>
      <c r="B42" s="51" t="s">
        <v>185</v>
      </c>
      <c r="C42" s="51" t="s">
        <v>1280</v>
      </c>
      <c r="D42" s="51">
        <v>55298</v>
      </c>
      <c r="E42" s="51">
        <v>60465</v>
      </c>
      <c r="G42" s="51">
        <v>44</v>
      </c>
      <c r="H42" s="51" t="s">
        <v>185</v>
      </c>
      <c r="I42" s="51" t="s">
        <v>1280</v>
      </c>
      <c r="J42" s="51">
        <v>43685</v>
      </c>
      <c r="K42" s="51">
        <v>60465</v>
      </c>
      <c r="M42" s="51">
        <v>44</v>
      </c>
      <c r="N42" s="51" t="s">
        <v>185</v>
      </c>
      <c r="O42" s="51" t="s">
        <v>1280</v>
      </c>
      <c r="P42" s="51">
        <v>35340</v>
      </c>
      <c r="Q42" s="51">
        <v>60465</v>
      </c>
      <c r="S42" s="51">
        <v>44</v>
      </c>
      <c r="T42" s="51" t="s">
        <v>185</v>
      </c>
      <c r="U42" s="51" t="s">
        <v>1280</v>
      </c>
      <c r="V42" s="51">
        <v>39240</v>
      </c>
      <c r="W42" s="51">
        <v>60465</v>
      </c>
      <c r="Y42" s="51">
        <v>25</v>
      </c>
      <c r="Z42" s="51" t="s">
        <v>182</v>
      </c>
      <c r="AA42" s="51" t="s">
        <v>3706</v>
      </c>
      <c r="AB42" s="51">
        <v>130</v>
      </c>
      <c r="AC42" s="51"/>
      <c r="AE42" s="51">
        <v>44</v>
      </c>
      <c r="AF42" s="51" t="s">
        <v>185</v>
      </c>
      <c r="AG42" s="51" t="s">
        <v>1280</v>
      </c>
      <c r="AH42" s="51">
        <v>9160</v>
      </c>
      <c r="AI42" s="51">
        <v>60342</v>
      </c>
    </row>
    <row r="43" spans="1:35">
      <c r="A43" s="51">
        <v>44</v>
      </c>
      <c r="B43" s="51" t="s">
        <v>185</v>
      </c>
      <c r="C43" s="51" t="s">
        <v>1281</v>
      </c>
      <c r="D43" s="51">
        <v>5167</v>
      </c>
      <c r="E43" s="51">
        <v>60465</v>
      </c>
      <c r="G43" s="51">
        <v>44</v>
      </c>
      <c r="H43" s="51" t="s">
        <v>185</v>
      </c>
      <c r="I43" s="51" t="s">
        <v>1281</v>
      </c>
      <c r="J43" s="51">
        <v>16780</v>
      </c>
      <c r="K43" s="51">
        <v>60465</v>
      </c>
      <c r="M43" s="51">
        <v>44</v>
      </c>
      <c r="N43" s="51" t="s">
        <v>185</v>
      </c>
      <c r="O43" s="51" t="s">
        <v>1281</v>
      </c>
      <c r="P43" s="51">
        <v>25125</v>
      </c>
      <c r="Q43" s="51">
        <v>60465</v>
      </c>
      <c r="S43" s="51">
        <v>44</v>
      </c>
      <c r="T43" s="51" t="s">
        <v>185</v>
      </c>
      <c r="U43" s="51" t="s">
        <v>1281</v>
      </c>
      <c r="V43" s="51">
        <v>21225</v>
      </c>
      <c r="W43" s="51">
        <v>60465</v>
      </c>
      <c r="Y43" s="51">
        <v>25</v>
      </c>
      <c r="Z43" s="51" t="s">
        <v>182</v>
      </c>
      <c r="AA43" s="51" t="s">
        <v>1280</v>
      </c>
      <c r="AB43" s="51">
        <v>10881</v>
      </c>
      <c r="AC43" s="51">
        <v>12774</v>
      </c>
      <c r="AE43" s="51">
        <v>44</v>
      </c>
      <c r="AF43" s="51" t="s">
        <v>185</v>
      </c>
      <c r="AG43" s="51" t="s">
        <v>1281</v>
      </c>
      <c r="AH43" s="51">
        <v>51182</v>
      </c>
      <c r="AI43" s="51">
        <v>60342</v>
      </c>
    </row>
    <row r="44" spans="1:35">
      <c r="A44" s="51">
        <v>47</v>
      </c>
      <c r="B44" s="51" t="s">
        <v>186</v>
      </c>
      <c r="C44" s="51" t="s">
        <v>3706</v>
      </c>
      <c r="D44" s="51">
        <v>31</v>
      </c>
      <c r="E44" s="51"/>
      <c r="G44" s="51">
        <v>47</v>
      </c>
      <c r="H44" s="51" t="s">
        <v>186</v>
      </c>
      <c r="I44" s="51" t="s">
        <v>3706</v>
      </c>
      <c r="J44" s="51">
        <v>31</v>
      </c>
      <c r="K44" s="51"/>
      <c r="M44" s="51">
        <v>47</v>
      </c>
      <c r="N44" s="51" t="s">
        <v>186</v>
      </c>
      <c r="O44" s="51" t="s">
        <v>3706</v>
      </c>
      <c r="P44" s="51">
        <v>31</v>
      </c>
      <c r="Q44" s="51"/>
      <c r="S44" s="51">
        <v>47</v>
      </c>
      <c r="T44" s="51" t="s">
        <v>186</v>
      </c>
      <c r="U44" s="51" t="s">
        <v>3706</v>
      </c>
      <c r="V44" s="51">
        <v>31</v>
      </c>
      <c r="W44" s="51"/>
      <c r="Y44" s="51">
        <v>25</v>
      </c>
      <c r="Z44" s="51" t="s">
        <v>182</v>
      </c>
      <c r="AA44" s="51" t="s">
        <v>1281</v>
      </c>
      <c r="AB44" s="51">
        <v>1893</v>
      </c>
      <c r="AC44" s="51">
        <v>12774</v>
      </c>
      <c r="AE44" s="51">
        <v>47</v>
      </c>
      <c r="AF44" s="51" t="s">
        <v>186</v>
      </c>
      <c r="AG44" s="51" t="s">
        <v>3706</v>
      </c>
      <c r="AH44" s="51">
        <v>274</v>
      </c>
      <c r="AI44" s="51"/>
    </row>
    <row r="45" spans="1:35">
      <c r="A45" s="51">
        <v>47</v>
      </c>
      <c r="B45" s="51" t="s">
        <v>186</v>
      </c>
      <c r="C45" s="51" t="s">
        <v>1280</v>
      </c>
      <c r="D45" s="51">
        <v>102453</v>
      </c>
      <c r="E45" s="51">
        <v>106287</v>
      </c>
      <c r="G45" s="51">
        <v>47</v>
      </c>
      <c r="H45" s="51" t="s">
        <v>186</v>
      </c>
      <c r="I45" s="51" t="s">
        <v>1280</v>
      </c>
      <c r="J45" s="51">
        <v>68249</v>
      </c>
      <c r="K45" s="51">
        <v>106287</v>
      </c>
      <c r="M45" s="51">
        <v>47</v>
      </c>
      <c r="N45" s="51" t="s">
        <v>186</v>
      </c>
      <c r="O45" s="51" t="s">
        <v>1280</v>
      </c>
      <c r="P45" s="51">
        <v>28711</v>
      </c>
      <c r="Q45" s="51">
        <v>106287</v>
      </c>
      <c r="S45" s="51">
        <v>47</v>
      </c>
      <c r="T45" s="51" t="s">
        <v>186</v>
      </c>
      <c r="U45" s="51" t="s">
        <v>1280</v>
      </c>
      <c r="V45" s="51">
        <v>61778</v>
      </c>
      <c r="W45" s="51">
        <v>106287</v>
      </c>
      <c r="Y45" s="51">
        <v>25</v>
      </c>
      <c r="Z45" s="51" t="s">
        <v>182</v>
      </c>
      <c r="AA45" s="51" t="s">
        <v>45</v>
      </c>
      <c r="AB45" s="51">
        <v>188</v>
      </c>
      <c r="AC45" s="51"/>
      <c r="AE45" s="51">
        <v>47</v>
      </c>
      <c r="AF45" s="51" t="s">
        <v>186</v>
      </c>
      <c r="AG45" s="51" t="s">
        <v>1280</v>
      </c>
      <c r="AH45" s="51">
        <v>12554</v>
      </c>
      <c r="AI45" s="51">
        <v>106044</v>
      </c>
    </row>
    <row r="46" spans="1:35">
      <c r="A46" s="51">
        <v>47</v>
      </c>
      <c r="B46" s="51" t="s">
        <v>186</v>
      </c>
      <c r="C46" s="51" t="s">
        <v>1281</v>
      </c>
      <c r="D46" s="51">
        <v>3834</v>
      </c>
      <c r="E46" s="51">
        <v>106287</v>
      </c>
      <c r="G46" s="51">
        <v>47</v>
      </c>
      <c r="H46" s="51" t="s">
        <v>186</v>
      </c>
      <c r="I46" s="51" t="s">
        <v>1281</v>
      </c>
      <c r="J46" s="51">
        <v>38038</v>
      </c>
      <c r="K46" s="51">
        <v>106287</v>
      </c>
      <c r="M46" s="51">
        <v>47</v>
      </c>
      <c r="N46" s="51" t="s">
        <v>186</v>
      </c>
      <c r="O46" s="51" t="s">
        <v>1281</v>
      </c>
      <c r="P46" s="51">
        <v>77576</v>
      </c>
      <c r="Q46" s="51">
        <v>106287</v>
      </c>
      <c r="S46" s="51">
        <v>47</v>
      </c>
      <c r="T46" s="51" t="s">
        <v>186</v>
      </c>
      <c r="U46" s="51" t="s">
        <v>1281</v>
      </c>
      <c r="V46" s="51">
        <v>44509</v>
      </c>
      <c r="W46" s="51">
        <v>106287</v>
      </c>
      <c r="Y46" s="51">
        <v>27</v>
      </c>
      <c r="Z46" s="51" t="s">
        <v>183</v>
      </c>
      <c r="AA46" s="51" t="s">
        <v>3706</v>
      </c>
      <c r="AB46" s="51">
        <v>282</v>
      </c>
      <c r="AC46" s="51"/>
      <c r="AE46" s="51">
        <v>47</v>
      </c>
      <c r="AF46" s="51" t="s">
        <v>186</v>
      </c>
      <c r="AG46" s="51" t="s">
        <v>1281</v>
      </c>
      <c r="AH46" s="51">
        <v>93490</v>
      </c>
      <c r="AI46" s="51">
        <v>106044</v>
      </c>
    </row>
    <row r="47" spans="1:35">
      <c r="A47" s="51">
        <v>50</v>
      </c>
      <c r="B47" s="51" t="s">
        <v>187</v>
      </c>
      <c r="C47" s="51" t="s">
        <v>3706</v>
      </c>
      <c r="D47" s="51">
        <v>252</v>
      </c>
      <c r="E47" s="51"/>
      <c r="G47" s="51">
        <v>50</v>
      </c>
      <c r="H47" s="51" t="s">
        <v>187</v>
      </c>
      <c r="I47" s="51" t="s">
        <v>3706</v>
      </c>
      <c r="J47" s="51">
        <v>252</v>
      </c>
      <c r="K47" s="51"/>
      <c r="M47" s="51">
        <v>50</v>
      </c>
      <c r="N47" s="51" t="s">
        <v>187</v>
      </c>
      <c r="O47" s="51" t="s">
        <v>3706</v>
      </c>
      <c r="P47" s="51">
        <v>252</v>
      </c>
      <c r="Q47" s="51"/>
      <c r="S47" s="51">
        <v>50</v>
      </c>
      <c r="T47" s="51" t="s">
        <v>187</v>
      </c>
      <c r="U47" s="51" t="s">
        <v>3706</v>
      </c>
      <c r="V47" s="51">
        <v>252</v>
      </c>
      <c r="W47" s="51"/>
      <c r="Y47" s="51">
        <v>27</v>
      </c>
      <c r="Z47" s="51" t="s">
        <v>183</v>
      </c>
      <c r="AA47" s="51" t="s">
        <v>1280</v>
      </c>
      <c r="AB47" s="51">
        <v>5447</v>
      </c>
      <c r="AC47" s="51">
        <v>333142</v>
      </c>
      <c r="AE47" s="51">
        <v>50</v>
      </c>
      <c r="AF47" s="51" t="s">
        <v>187</v>
      </c>
      <c r="AG47" s="51" t="s">
        <v>3706</v>
      </c>
      <c r="AH47" s="51">
        <v>386</v>
      </c>
      <c r="AI47" s="51"/>
    </row>
    <row r="48" spans="1:35">
      <c r="A48" s="51">
        <v>50</v>
      </c>
      <c r="B48" s="51" t="s">
        <v>187</v>
      </c>
      <c r="C48" s="51" t="s">
        <v>1280</v>
      </c>
      <c r="D48" s="51">
        <v>8053</v>
      </c>
      <c r="E48" s="51">
        <v>8584</v>
      </c>
      <c r="G48" s="51">
        <v>50</v>
      </c>
      <c r="H48" s="51" t="s">
        <v>187</v>
      </c>
      <c r="I48" s="51" t="s">
        <v>1280</v>
      </c>
      <c r="J48" s="51">
        <v>6800</v>
      </c>
      <c r="K48" s="51">
        <v>8584</v>
      </c>
      <c r="M48" s="51">
        <v>50</v>
      </c>
      <c r="N48" s="51" t="s">
        <v>187</v>
      </c>
      <c r="O48" s="51" t="s">
        <v>1280</v>
      </c>
      <c r="P48" s="51">
        <v>7104</v>
      </c>
      <c r="Q48" s="51">
        <v>8584</v>
      </c>
      <c r="S48" s="51">
        <v>50</v>
      </c>
      <c r="T48" s="51" t="s">
        <v>187</v>
      </c>
      <c r="U48" s="51" t="s">
        <v>1280</v>
      </c>
      <c r="V48" s="51">
        <v>7523</v>
      </c>
      <c r="W48" s="51">
        <v>8584</v>
      </c>
      <c r="Y48" s="51">
        <v>27</v>
      </c>
      <c r="Z48" s="51" t="s">
        <v>183</v>
      </c>
      <c r="AA48" s="51" t="s">
        <v>1281</v>
      </c>
      <c r="AB48" s="51">
        <v>327695</v>
      </c>
      <c r="AC48" s="51">
        <v>333142</v>
      </c>
      <c r="AE48" s="51">
        <v>50</v>
      </c>
      <c r="AF48" s="51" t="s">
        <v>187</v>
      </c>
      <c r="AG48" s="51" t="s">
        <v>1280</v>
      </c>
      <c r="AH48" s="51">
        <v>3234</v>
      </c>
      <c r="AI48" s="51">
        <v>8450</v>
      </c>
    </row>
    <row r="49" spans="1:35">
      <c r="A49" s="51">
        <v>50</v>
      </c>
      <c r="B49" s="51" t="s">
        <v>187</v>
      </c>
      <c r="C49" s="51" t="s">
        <v>1281</v>
      </c>
      <c r="D49" s="51">
        <v>531</v>
      </c>
      <c r="E49" s="51">
        <v>8584</v>
      </c>
      <c r="G49" s="51">
        <v>50</v>
      </c>
      <c r="H49" s="51" t="s">
        <v>187</v>
      </c>
      <c r="I49" s="51" t="s">
        <v>1281</v>
      </c>
      <c r="J49" s="51">
        <v>1784</v>
      </c>
      <c r="K49" s="51">
        <v>8584</v>
      </c>
      <c r="M49" s="51">
        <v>50</v>
      </c>
      <c r="N49" s="51" t="s">
        <v>187</v>
      </c>
      <c r="O49" s="51" t="s">
        <v>1281</v>
      </c>
      <c r="P49" s="51">
        <v>1480</v>
      </c>
      <c r="Q49" s="51">
        <v>8584</v>
      </c>
      <c r="S49" s="51">
        <v>50</v>
      </c>
      <c r="T49" s="51" t="s">
        <v>187</v>
      </c>
      <c r="U49" s="51" t="s">
        <v>1281</v>
      </c>
      <c r="V49" s="51">
        <v>1061</v>
      </c>
      <c r="W49" s="51">
        <v>8584</v>
      </c>
      <c r="Y49" s="51">
        <v>27</v>
      </c>
      <c r="Z49" s="51" t="s">
        <v>183</v>
      </c>
      <c r="AA49" s="51" t="s">
        <v>45</v>
      </c>
      <c r="AB49" s="51">
        <v>4272</v>
      </c>
      <c r="AC49" s="51"/>
      <c r="AE49" s="51">
        <v>50</v>
      </c>
      <c r="AF49" s="51" t="s">
        <v>187</v>
      </c>
      <c r="AG49" s="51" t="s">
        <v>1281</v>
      </c>
      <c r="AH49" s="51">
        <v>5216</v>
      </c>
      <c r="AI49" s="51">
        <v>8450</v>
      </c>
    </row>
    <row r="50" spans="1:35">
      <c r="A50" s="51">
        <v>52</v>
      </c>
      <c r="B50" s="51" t="s">
        <v>188</v>
      </c>
      <c r="C50" s="51" t="s">
        <v>3706</v>
      </c>
      <c r="D50" s="51">
        <v>605</v>
      </c>
      <c r="E50" s="51"/>
      <c r="G50" s="51">
        <v>52</v>
      </c>
      <c r="H50" s="51" t="s">
        <v>188</v>
      </c>
      <c r="I50" s="51" t="s">
        <v>3706</v>
      </c>
      <c r="J50" s="51">
        <v>605</v>
      </c>
      <c r="K50" s="51"/>
      <c r="M50" s="51">
        <v>52</v>
      </c>
      <c r="N50" s="51" t="s">
        <v>188</v>
      </c>
      <c r="O50" s="51" t="s">
        <v>3706</v>
      </c>
      <c r="P50" s="51">
        <v>605</v>
      </c>
      <c r="Q50" s="51"/>
      <c r="S50" s="51">
        <v>52</v>
      </c>
      <c r="T50" s="51" t="s">
        <v>188</v>
      </c>
      <c r="U50" s="51" t="s">
        <v>3706</v>
      </c>
      <c r="V50" s="51">
        <v>605</v>
      </c>
      <c r="W50" s="51"/>
      <c r="Y50" s="51">
        <v>41</v>
      </c>
      <c r="Z50" s="51" t="s">
        <v>184</v>
      </c>
      <c r="AA50" s="51" t="s">
        <v>3706</v>
      </c>
      <c r="AB50" s="51">
        <v>56</v>
      </c>
      <c r="AC50" s="51"/>
      <c r="AE50" s="51">
        <v>52</v>
      </c>
      <c r="AF50" s="51" t="s">
        <v>188</v>
      </c>
      <c r="AG50" s="51" t="s">
        <v>3706</v>
      </c>
      <c r="AH50" s="51">
        <v>6348</v>
      </c>
      <c r="AI50" s="51"/>
    </row>
    <row r="51" spans="1:35">
      <c r="A51" s="51">
        <v>52</v>
      </c>
      <c r="B51" s="51" t="s">
        <v>188</v>
      </c>
      <c r="C51" s="51" t="s">
        <v>1280</v>
      </c>
      <c r="D51" s="51">
        <v>166062</v>
      </c>
      <c r="E51" s="51">
        <v>232457</v>
      </c>
      <c r="G51" s="51">
        <v>52</v>
      </c>
      <c r="H51" s="51" t="s">
        <v>188</v>
      </c>
      <c r="I51" s="51" t="s">
        <v>1280</v>
      </c>
      <c r="J51" s="51">
        <v>57764</v>
      </c>
      <c r="K51" s="51">
        <v>232457</v>
      </c>
      <c r="M51" s="51">
        <v>52</v>
      </c>
      <c r="N51" s="51" t="s">
        <v>188</v>
      </c>
      <c r="O51" s="51" t="s">
        <v>1280</v>
      </c>
      <c r="P51" s="51">
        <v>14823</v>
      </c>
      <c r="Q51" s="51">
        <v>232457</v>
      </c>
      <c r="S51" s="51">
        <v>52</v>
      </c>
      <c r="T51" s="51" t="s">
        <v>188</v>
      </c>
      <c r="U51" s="51" t="s">
        <v>1280</v>
      </c>
      <c r="V51" s="51">
        <v>89631</v>
      </c>
      <c r="W51" s="51">
        <v>232457</v>
      </c>
      <c r="Y51" s="51">
        <v>41</v>
      </c>
      <c r="Z51" s="51" t="s">
        <v>184</v>
      </c>
      <c r="AA51" s="51" t="s">
        <v>1280</v>
      </c>
      <c r="AB51" s="51">
        <v>3595</v>
      </c>
      <c r="AC51" s="51">
        <v>4974</v>
      </c>
      <c r="AE51" s="51">
        <v>52</v>
      </c>
      <c r="AF51" s="51" t="s">
        <v>188</v>
      </c>
      <c r="AG51" s="51" t="s">
        <v>1280</v>
      </c>
      <c r="AH51" s="51">
        <v>12484</v>
      </c>
      <c r="AI51" s="51">
        <v>226714</v>
      </c>
    </row>
    <row r="52" spans="1:35">
      <c r="A52" s="51">
        <v>52</v>
      </c>
      <c r="B52" s="51" t="s">
        <v>188</v>
      </c>
      <c r="C52" s="51" t="s">
        <v>1281</v>
      </c>
      <c r="D52" s="51">
        <v>66395</v>
      </c>
      <c r="E52" s="51">
        <v>232457</v>
      </c>
      <c r="G52" s="51">
        <v>52</v>
      </c>
      <c r="H52" s="51" t="s">
        <v>188</v>
      </c>
      <c r="I52" s="51" t="s">
        <v>1281</v>
      </c>
      <c r="J52" s="51">
        <v>174693</v>
      </c>
      <c r="K52" s="51">
        <v>232457</v>
      </c>
      <c r="M52" s="51">
        <v>52</v>
      </c>
      <c r="N52" s="51" t="s">
        <v>188</v>
      </c>
      <c r="O52" s="51" t="s">
        <v>1281</v>
      </c>
      <c r="P52" s="51">
        <v>217634</v>
      </c>
      <c r="Q52" s="51">
        <v>232457</v>
      </c>
      <c r="S52" s="51">
        <v>52</v>
      </c>
      <c r="T52" s="51" t="s">
        <v>188</v>
      </c>
      <c r="U52" s="51" t="s">
        <v>1281</v>
      </c>
      <c r="V52" s="51">
        <v>142826</v>
      </c>
      <c r="W52" s="51">
        <v>232457</v>
      </c>
      <c r="Y52" s="51">
        <v>41</v>
      </c>
      <c r="Z52" s="51" t="s">
        <v>184</v>
      </c>
      <c r="AA52" s="51" t="s">
        <v>1281</v>
      </c>
      <c r="AB52" s="51">
        <v>1379</v>
      </c>
      <c r="AC52" s="51">
        <v>4974</v>
      </c>
      <c r="AE52" s="51">
        <v>52</v>
      </c>
      <c r="AF52" s="51" t="s">
        <v>188</v>
      </c>
      <c r="AG52" s="51" t="s">
        <v>1281</v>
      </c>
      <c r="AH52" s="51">
        <v>214230</v>
      </c>
      <c r="AI52" s="51">
        <v>226714</v>
      </c>
    </row>
    <row r="53" spans="1:35">
      <c r="A53" s="51">
        <v>54</v>
      </c>
      <c r="B53" s="51" t="s">
        <v>189</v>
      </c>
      <c r="C53" s="51" t="s">
        <v>3706</v>
      </c>
      <c r="D53" s="51">
        <v>134</v>
      </c>
      <c r="E53" s="51"/>
      <c r="G53" s="51">
        <v>54</v>
      </c>
      <c r="H53" s="51" t="s">
        <v>189</v>
      </c>
      <c r="I53" s="51" t="s">
        <v>3706</v>
      </c>
      <c r="J53" s="51">
        <v>134</v>
      </c>
      <c r="K53" s="51"/>
      <c r="M53" s="51">
        <v>54</v>
      </c>
      <c r="N53" s="51" t="s">
        <v>189</v>
      </c>
      <c r="O53" s="51" t="s">
        <v>3706</v>
      </c>
      <c r="P53" s="51">
        <v>134</v>
      </c>
      <c r="Q53" s="51"/>
      <c r="S53" s="51">
        <v>54</v>
      </c>
      <c r="T53" s="51" t="s">
        <v>189</v>
      </c>
      <c r="U53" s="51" t="s">
        <v>3706</v>
      </c>
      <c r="V53" s="51">
        <v>134</v>
      </c>
      <c r="W53" s="51"/>
      <c r="Y53" s="51">
        <v>41</v>
      </c>
      <c r="Z53" s="51" t="s">
        <v>184</v>
      </c>
      <c r="AA53" s="51" t="s">
        <v>45</v>
      </c>
      <c r="AB53" s="51">
        <v>69</v>
      </c>
      <c r="AC53" s="51"/>
      <c r="AE53" s="51">
        <v>54</v>
      </c>
      <c r="AF53" s="51" t="s">
        <v>189</v>
      </c>
      <c r="AG53" s="51" t="s">
        <v>3706</v>
      </c>
      <c r="AH53" s="51">
        <v>273</v>
      </c>
      <c r="AI53" s="51"/>
    </row>
    <row r="54" spans="1:35">
      <c r="A54" s="51">
        <v>54</v>
      </c>
      <c r="B54" s="51" t="s">
        <v>189</v>
      </c>
      <c r="C54" s="51" t="s">
        <v>1280</v>
      </c>
      <c r="D54" s="51">
        <v>5248</v>
      </c>
      <c r="E54" s="51">
        <v>5336</v>
      </c>
      <c r="G54" s="51">
        <v>54</v>
      </c>
      <c r="H54" s="51" t="s">
        <v>189</v>
      </c>
      <c r="I54" s="51" t="s">
        <v>1280</v>
      </c>
      <c r="J54" s="51">
        <v>5070</v>
      </c>
      <c r="K54" s="51">
        <v>5336</v>
      </c>
      <c r="M54" s="51">
        <v>54</v>
      </c>
      <c r="N54" s="51" t="s">
        <v>189</v>
      </c>
      <c r="O54" s="51" t="s">
        <v>1280</v>
      </c>
      <c r="P54" s="51">
        <v>4918</v>
      </c>
      <c r="Q54" s="51">
        <v>5336</v>
      </c>
      <c r="S54" s="51">
        <v>54</v>
      </c>
      <c r="T54" s="51" t="s">
        <v>189</v>
      </c>
      <c r="U54" s="51" t="s">
        <v>1280</v>
      </c>
      <c r="V54" s="51">
        <v>5085</v>
      </c>
      <c r="W54" s="51">
        <v>5336</v>
      </c>
      <c r="Y54" s="51">
        <v>44</v>
      </c>
      <c r="Z54" s="51" t="s">
        <v>185</v>
      </c>
      <c r="AA54" s="51" t="s">
        <v>3706</v>
      </c>
      <c r="AB54" s="51">
        <v>10</v>
      </c>
      <c r="AC54" s="51"/>
      <c r="AE54" s="51">
        <v>54</v>
      </c>
      <c r="AF54" s="51" t="s">
        <v>189</v>
      </c>
      <c r="AG54" s="51" t="s">
        <v>1280</v>
      </c>
      <c r="AH54" s="51">
        <v>2640</v>
      </c>
      <c r="AI54" s="51">
        <v>5197</v>
      </c>
    </row>
    <row r="55" spans="1:35">
      <c r="A55" s="51">
        <v>54</v>
      </c>
      <c r="B55" s="51" t="s">
        <v>189</v>
      </c>
      <c r="C55" s="51" t="s">
        <v>1281</v>
      </c>
      <c r="D55" s="51">
        <v>88</v>
      </c>
      <c r="E55" s="51">
        <v>5336</v>
      </c>
      <c r="G55" s="51">
        <v>54</v>
      </c>
      <c r="H55" s="51" t="s">
        <v>189</v>
      </c>
      <c r="I55" s="51" t="s">
        <v>1281</v>
      </c>
      <c r="J55" s="51">
        <v>266</v>
      </c>
      <c r="K55" s="51">
        <v>5336</v>
      </c>
      <c r="M55" s="51">
        <v>54</v>
      </c>
      <c r="N55" s="51" t="s">
        <v>189</v>
      </c>
      <c r="O55" s="51" t="s">
        <v>1281</v>
      </c>
      <c r="P55" s="51">
        <v>418</v>
      </c>
      <c r="Q55" s="51">
        <v>5336</v>
      </c>
      <c r="S55" s="51">
        <v>54</v>
      </c>
      <c r="T55" s="51" t="s">
        <v>189</v>
      </c>
      <c r="U55" s="51" t="s">
        <v>1281</v>
      </c>
      <c r="V55" s="51">
        <v>251</v>
      </c>
      <c r="W55" s="51">
        <v>5336</v>
      </c>
      <c r="Y55" s="51">
        <v>44</v>
      </c>
      <c r="Z55" s="51" t="s">
        <v>185</v>
      </c>
      <c r="AA55" s="51" t="s">
        <v>1280</v>
      </c>
      <c r="AB55" s="51">
        <v>38277</v>
      </c>
      <c r="AC55" s="51">
        <v>60347</v>
      </c>
      <c r="AE55" s="51">
        <v>54</v>
      </c>
      <c r="AF55" s="51" t="s">
        <v>189</v>
      </c>
      <c r="AG55" s="51" t="s">
        <v>1281</v>
      </c>
      <c r="AH55" s="51">
        <v>2557</v>
      </c>
      <c r="AI55" s="51">
        <v>5197</v>
      </c>
    </row>
    <row r="56" spans="1:35">
      <c r="A56" s="51">
        <v>63</v>
      </c>
      <c r="B56" s="51" t="s">
        <v>190</v>
      </c>
      <c r="C56" s="51" t="s">
        <v>3706</v>
      </c>
      <c r="D56" s="51">
        <v>47</v>
      </c>
      <c r="E56" s="51"/>
      <c r="G56" s="51">
        <v>63</v>
      </c>
      <c r="H56" s="51" t="s">
        <v>190</v>
      </c>
      <c r="I56" s="51" t="s">
        <v>3706</v>
      </c>
      <c r="J56" s="51">
        <v>47</v>
      </c>
      <c r="K56" s="51"/>
      <c r="M56" s="51">
        <v>63</v>
      </c>
      <c r="N56" s="51" t="s">
        <v>190</v>
      </c>
      <c r="O56" s="51" t="s">
        <v>3706</v>
      </c>
      <c r="P56" s="51">
        <v>47</v>
      </c>
      <c r="Q56" s="51"/>
      <c r="S56" s="51">
        <v>63</v>
      </c>
      <c r="T56" s="51" t="s">
        <v>190</v>
      </c>
      <c r="U56" s="51" t="s">
        <v>3706</v>
      </c>
      <c r="V56" s="51">
        <v>47</v>
      </c>
      <c r="W56" s="51"/>
      <c r="Y56" s="51">
        <v>44</v>
      </c>
      <c r="Z56" s="51" t="s">
        <v>185</v>
      </c>
      <c r="AA56" s="51" t="s">
        <v>1281</v>
      </c>
      <c r="AB56" s="51">
        <v>22070</v>
      </c>
      <c r="AC56" s="51">
        <v>60347</v>
      </c>
      <c r="AE56" s="51">
        <v>63</v>
      </c>
      <c r="AF56" s="51" t="s">
        <v>190</v>
      </c>
      <c r="AG56" s="51" t="s">
        <v>3706</v>
      </c>
      <c r="AH56" s="51">
        <v>106</v>
      </c>
      <c r="AI56" s="51"/>
    </row>
    <row r="57" spans="1:35">
      <c r="A57" s="51">
        <v>63</v>
      </c>
      <c r="B57" s="51" t="s">
        <v>190</v>
      </c>
      <c r="C57" s="51" t="s">
        <v>1280</v>
      </c>
      <c r="D57" s="51">
        <v>5940</v>
      </c>
      <c r="E57" s="51">
        <v>6013</v>
      </c>
      <c r="G57" s="51">
        <v>63</v>
      </c>
      <c r="H57" s="51" t="s">
        <v>190</v>
      </c>
      <c r="I57" s="51" t="s">
        <v>1280</v>
      </c>
      <c r="J57" s="51">
        <v>5892</v>
      </c>
      <c r="K57" s="51">
        <v>6013</v>
      </c>
      <c r="M57" s="51">
        <v>63</v>
      </c>
      <c r="N57" s="51" t="s">
        <v>190</v>
      </c>
      <c r="O57" s="51" t="s">
        <v>1280</v>
      </c>
      <c r="P57" s="51">
        <v>5787</v>
      </c>
      <c r="Q57" s="51">
        <v>6013</v>
      </c>
      <c r="S57" s="51">
        <v>63</v>
      </c>
      <c r="T57" s="51" t="s">
        <v>190</v>
      </c>
      <c r="U57" s="51" t="s">
        <v>1280</v>
      </c>
      <c r="V57" s="51">
        <v>5793</v>
      </c>
      <c r="W57" s="51">
        <v>6013</v>
      </c>
      <c r="Y57" s="51">
        <v>44</v>
      </c>
      <c r="Z57" s="51" t="s">
        <v>185</v>
      </c>
      <c r="AA57" s="51" t="s">
        <v>45</v>
      </c>
      <c r="AB57" s="51">
        <v>118</v>
      </c>
      <c r="AC57" s="51"/>
      <c r="AE57" s="51">
        <v>63</v>
      </c>
      <c r="AF57" s="51" t="s">
        <v>190</v>
      </c>
      <c r="AG57" s="51" t="s">
        <v>1280</v>
      </c>
      <c r="AH57" s="51">
        <v>2270</v>
      </c>
      <c r="AI57" s="51">
        <v>5954</v>
      </c>
    </row>
    <row r="58" spans="1:35">
      <c r="A58" s="51">
        <v>63</v>
      </c>
      <c r="B58" s="51" t="s">
        <v>190</v>
      </c>
      <c r="C58" s="51" t="s">
        <v>1281</v>
      </c>
      <c r="D58" s="51">
        <v>73</v>
      </c>
      <c r="E58" s="51">
        <v>6013</v>
      </c>
      <c r="G58" s="51">
        <v>63</v>
      </c>
      <c r="H58" s="51" t="s">
        <v>190</v>
      </c>
      <c r="I58" s="51" t="s">
        <v>1281</v>
      </c>
      <c r="J58" s="51">
        <v>121</v>
      </c>
      <c r="K58" s="51">
        <v>6013</v>
      </c>
      <c r="M58" s="51">
        <v>63</v>
      </c>
      <c r="N58" s="51" t="s">
        <v>190</v>
      </c>
      <c r="O58" s="51" t="s">
        <v>1281</v>
      </c>
      <c r="P58" s="51">
        <v>226</v>
      </c>
      <c r="Q58" s="51">
        <v>6013</v>
      </c>
      <c r="S58" s="51">
        <v>63</v>
      </c>
      <c r="T58" s="51" t="s">
        <v>190</v>
      </c>
      <c r="U58" s="51" t="s">
        <v>1281</v>
      </c>
      <c r="V58" s="51">
        <v>220</v>
      </c>
      <c r="W58" s="51">
        <v>6013</v>
      </c>
      <c r="Y58" s="51">
        <v>47</v>
      </c>
      <c r="Z58" s="51" t="s">
        <v>186</v>
      </c>
      <c r="AA58" s="51" t="s">
        <v>3706</v>
      </c>
      <c r="AB58" s="51">
        <v>31</v>
      </c>
      <c r="AC58" s="51"/>
      <c r="AE58" s="51">
        <v>63</v>
      </c>
      <c r="AF58" s="51" t="s">
        <v>190</v>
      </c>
      <c r="AG58" s="51" t="s">
        <v>1281</v>
      </c>
      <c r="AH58" s="51">
        <v>3684</v>
      </c>
      <c r="AI58" s="51">
        <v>5954</v>
      </c>
    </row>
    <row r="59" spans="1:35">
      <c r="A59" s="51">
        <v>66</v>
      </c>
      <c r="B59" s="51" t="s">
        <v>191</v>
      </c>
      <c r="C59" s="51" t="s">
        <v>3706</v>
      </c>
      <c r="D59" s="51">
        <v>77</v>
      </c>
      <c r="E59" s="51"/>
      <c r="G59" s="51">
        <v>66</v>
      </c>
      <c r="H59" s="51" t="s">
        <v>191</v>
      </c>
      <c r="I59" s="51" t="s">
        <v>3706</v>
      </c>
      <c r="J59" s="51">
        <v>77</v>
      </c>
      <c r="K59" s="51"/>
      <c r="M59" s="51">
        <v>66</v>
      </c>
      <c r="N59" s="51" t="s">
        <v>191</v>
      </c>
      <c r="O59" s="51" t="s">
        <v>3706</v>
      </c>
      <c r="P59" s="51">
        <v>77</v>
      </c>
      <c r="Q59" s="51"/>
      <c r="S59" s="51">
        <v>66</v>
      </c>
      <c r="T59" s="51" t="s">
        <v>191</v>
      </c>
      <c r="U59" s="51" t="s">
        <v>3706</v>
      </c>
      <c r="V59" s="51">
        <v>77</v>
      </c>
      <c r="W59" s="51"/>
      <c r="Y59" s="51">
        <v>47</v>
      </c>
      <c r="Z59" s="51" t="s">
        <v>186</v>
      </c>
      <c r="AA59" s="51" t="s">
        <v>1280</v>
      </c>
      <c r="AB59" s="51">
        <v>59442</v>
      </c>
      <c r="AC59" s="51">
        <v>106043</v>
      </c>
      <c r="AE59" s="51">
        <v>66</v>
      </c>
      <c r="AF59" s="51" t="s">
        <v>191</v>
      </c>
      <c r="AG59" s="51" t="s">
        <v>3706</v>
      </c>
      <c r="AH59" s="51">
        <v>161</v>
      </c>
      <c r="AI59" s="51"/>
    </row>
    <row r="60" spans="1:35">
      <c r="A60" s="51">
        <v>66</v>
      </c>
      <c r="B60" s="51" t="s">
        <v>191</v>
      </c>
      <c r="C60" s="51" t="s">
        <v>1280</v>
      </c>
      <c r="D60" s="51">
        <v>16523</v>
      </c>
      <c r="E60" s="51">
        <v>16656</v>
      </c>
      <c r="G60" s="51">
        <v>66</v>
      </c>
      <c r="H60" s="51" t="s">
        <v>191</v>
      </c>
      <c r="I60" s="51" t="s">
        <v>1280</v>
      </c>
      <c r="J60" s="51">
        <v>14862</v>
      </c>
      <c r="K60" s="51">
        <v>16656</v>
      </c>
      <c r="M60" s="51">
        <v>66</v>
      </c>
      <c r="N60" s="51" t="s">
        <v>191</v>
      </c>
      <c r="O60" s="51" t="s">
        <v>1280</v>
      </c>
      <c r="P60" s="51">
        <v>14582</v>
      </c>
      <c r="Q60" s="51">
        <v>16656</v>
      </c>
      <c r="S60" s="51">
        <v>66</v>
      </c>
      <c r="T60" s="51" t="s">
        <v>191</v>
      </c>
      <c r="U60" s="51" t="s">
        <v>1280</v>
      </c>
      <c r="V60" s="51">
        <v>15632</v>
      </c>
      <c r="W60" s="51">
        <v>16656</v>
      </c>
      <c r="Y60" s="51">
        <v>47</v>
      </c>
      <c r="Z60" s="51" t="s">
        <v>186</v>
      </c>
      <c r="AA60" s="51" t="s">
        <v>1281</v>
      </c>
      <c r="AB60" s="51">
        <v>46601</v>
      </c>
      <c r="AC60" s="51">
        <v>106043</v>
      </c>
      <c r="AE60" s="51">
        <v>66</v>
      </c>
      <c r="AF60" s="51" t="s">
        <v>191</v>
      </c>
      <c r="AG60" s="51" t="s">
        <v>1280</v>
      </c>
      <c r="AH60" s="51">
        <v>8946</v>
      </c>
      <c r="AI60" s="51">
        <v>16572</v>
      </c>
    </row>
    <row r="61" spans="1:35">
      <c r="A61" s="51">
        <v>66</v>
      </c>
      <c r="B61" s="51" t="s">
        <v>191</v>
      </c>
      <c r="C61" s="51" t="s">
        <v>1281</v>
      </c>
      <c r="D61" s="51">
        <v>133</v>
      </c>
      <c r="E61" s="51">
        <v>16656</v>
      </c>
      <c r="G61" s="51">
        <v>66</v>
      </c>
      <c r="H61" s="51" t="s">
        <v>191</v>
      </c>
      <c r="I61" s="51" t="s">
        <v>1281</v>
      </c>
      <c r="J61" s="51">
        <v>1794</v>
      </c>
      <c r="K61" s="51">
        <v>16656</v>
      </c>
      <c r="M61" s="51">
        <v>66</v>
      </c>
      <c r="N61" s="51" t="s">
        <v>191</v>
      </c>
      <c r="O61" s="51" t="s">
        <v>1281</v>
      </c>
      <c r="P61" s="51">
        <v>2074</v>
      </c>
      <c r="Q61" s="51">
        <v>16656</v>
      </c>
      <c r="S61" s="51">
        <v>66</v>
      </c>
      <c r="T61" s="51" t="s">
        <v>191</v>
      </c>
      <c r="U61" s="51" t="s">
        <v>1281</v>
      </c>
      <c r="V61" s="51">
        <v>1024</v>
      </c>
      <c r="W61" s="51">
        <v>16656</v>
      </c>
      <c r="Y61" s="51">
        <v>47</v>
      </c>
      <c r="Z61" s="51" t="s">
        <v>186</v>
      </c>
      <c r="AA61" s="51" t="s">
        <v>45</v>
      </c>
      <c r="AB61" s="51">
        <v>244</v>
      </c>
      <c r="AC61" s="51"/>
      <c r="AE61" s="51">
        <v>66</v>
      </c>
      <c r="AF61" s="51" t="s">
        <v>191</v>
      </c>
      <c r="AG61" s="51" t="s">
        <v>1281</v>
      </c>
      <c r="AH61" s="51">
        <v>7626</v>
      </c>
      <c r="AI61" s="51">
        <v>16572</v>
      </c>
    </row>
    <row r="62" spans="1:35">
      <c r="A62" s="51">
        <v>68</v>
      </c>
      <c r="B62" s="51" t="s">
        <v>192</v>
      </c>
      <c r="C62" s="51" t="s">
        <v>3706</v>
      </c>
      <c r="D62" s="51">
        <v>144</v>
      </c>
      <c r="E62" s="51"/>
      <c r="G62" s="51">
        <v>68</v>
      </c>
      <c r="H62" s="51" t="s">
        <v>192</v>
      </c>
      <c r="I62" s="51" t="s">
        <v>3706</v>
      </c>
      <c r="J62" s="51">
        <v>144</v>
      </c>
      <c r="K62" s="51"/>
      <c r="M62" s="51">
        <v>68</v>
      </c>
      <c r="N62" s="51" t="s">
        <v>192</v>
      </c>
      <c r="O62" s="51" t="s">
        <v>3706</v>
      </c>
      <c r="P62" s="51">
        <v>144</v>
      </c>
      <c r="Q62" s="51"/>
      <c r="S62" s="51">
        <v>68</v>
      </c>
      <c r="T62" s="51" t="s">
        <v>192</v>
      </c>
      <c r="U62" s="51" t="s">
        <v>3706</v>
      </c>
      <c r="V62" s="51">
        <v>144</v>
      </c>
      <c r="W62" s="51"/>
      <c r="Y62" s="51">
        <v>50</v>
      </c>
      <c r="Z62" s="51" t="s">
        <v>187</v>
      </c>
      <c r="AA62" s="51" t="s">
        <v>3706</v>
      </c>
      <c r="AB62" s="51">
        <v>252</v>
      </c>
      <c r="AC62" s="51"/>
      <c r="AE62" s="51">
        <v>68</v>
      </c>
      <c r="AF62" s="51" t="s">
        <v>192</v>
      </c>
      <c r="AG62" s="51" t="s">
        <v>3706</v>
      </c>
      <c r="AH62" s="51">
        <v>307</v>
      </c>
      <c r="AI62" s="51"/>
    </row>
    <row r="63" spans="1:35">
      <c r="A63" s="51">
        <v>68</v>
      </c>
      <c r="B63" s="51" t="s">
        <v>192</v>
      </c>
      <c r="C63" s="51" t="s">
        <v>1280</v>
      </c>
      <c r="D63" s="51">
        <v>22381</v>
      </c>
      <c r="E63" s="51">
        <v>22615</v>
      </c>
      <c r="G63" s="51">
        <v>68</v>
      </c>
      <c r="H63" s="51" t="s">
        <v>192</v>
      </c>
      <c r="I63" s="51" t="s">
        <v>1280</v>
      </c>
      <c r="J63" s="51">
        <v>20650</v>
      </c>
      <c r="K63" s="51">
        <v>22615</v>
      </c>
      <c r="M63" s="51">
        <v>68</v>
      </c>
      <c r="N63" s="51" t="s">
        <v>192</v>
      </c>
      <c r="O63" s="51" t="s">
        <v>1280</v>
      </c>
      <c r="P63" s="51">
        <v>20281</v>
      </c>
      <c r="Q63" s="51">
        <v>22615</v>
      </c>
      <c r="S63" s="51">
        <v>68</v>
      </c>
      <c r="T63" s="51" t="s">
        <v>192</v>
      </c>
      <c r="U63" s="51" t="s">
        <v>1280</v>
      </c>
      <c r="V63" s="51">
        <v>21472</v>
      </c>
      <c r="W63" s="51">
        <v>22615</v>
      </c>
      <c r="Y63" s="51">
        <v>50</v>
      </c>
      <c r="Z63" s="51" t="s">
        <v>187</v>
      </c>
      <c r="AA63" s="51" t="s">
        <v>1280</v>
      </c>
      <c r="AB63" s="51">
        <v>5742</v>
      </c>
      <c r="AC63" s="51">
        <v>8451</v>
      </c>
      <c r="AE63" s="51">
        <v>68</v>
      </c>
      <c r="AF63" s="51" t="s">
        <v>192</v>
      </c>
      <c r="AG63" s="51" t="s">
        <v>1280</v>
      </c>
      <c r="AH63" s="51">
        <v>13879</v>
      </c>
      <c r="AI63" s="51">
        <v>22452</v>
      </c>
    </row>
    <row r="64" spans="1:35">
      <c r="A64" s="51">
        <v>68</v>
      </c>
      <c r="B64" s="51" t="s">
        <v>192</v>
      </c>
      <c r="C64" s="51" t="s">
        <v>1281</v>
      </c>
      <c r="D64" s="51">
        <v>234</v>
      </c>
      <c r="E64" s="51">
        <v>22615</v>
      </c>
      <c r="G64" s="51">
        <v>68</v>
      </c>
      <c r="H64" s="51" t="s">
        <v>192</v>
      </c>
      <c r="I64" s="51" t="s">
        <v>1281</v>
      </c>
      <c r="J64" s="51">
        <v>1965</v>
      </c>
      <c r="K64" s="51">
        <v>22615</v>
      </c>
      <c r="M64" s="51">
        <v>68</v>
      </c>
      <c r="N64" s="51" t="s">
        <v>192</v>
      </c>
      <c r="O64" s="51" t="s">
        <v>1281</v>
      </c>
      <c r="P64" s="51">
        <v>2334</v>
      </c>
      <c r="Q64" s="51">
        <v>22615</v>
      </c>
      <c r="S64" s="51">
        <v>68</v>
      </c>
      <c r="T64" s="51" t="s">
        <v>192</v>
      </c>
      <c r="U64" s="51" t="s">
        <v>1281</v>
      </c>
      <c r="V64" s="51">
        <v>1143</v>
      </c>
      <c r="W64" s="51">
        <v>22615</v>
      </c>
      <c r="Y64" s="51">
        <v>50</v>
      </c>
      <c r="Z64" s="51" t="s">
        <v>187</v>
      </c>
      <c r="AA64" s="51" t="s">
        <v>1281</v>
      </c>
      <c r="AB64" s="51">
        <v>2709</v>
      </c>
      <c r="AC64" s="51">
        <v>8451</v>
      </c>
      <c r="AE64" s="51">
        <v>68</v>
      </c>
      <c r="AF64" s="51" t="s">
        <v>192</v>
      </c>
      <c r="AG64" s="51" t="s">
        <v>1281</v>
      </c>
      <c r="AH64" s="51">
        <v>8573</v>
      </c>
      <c r="AI64" s="51">
        <v>22452</v>
      </c>
    </row>
    <row r="65" spans="1:35">
      <c r="A65" s="51">
        <v>70</v>
      </c>
      <c r="B65" s="51" t="s">
        <v>193</v>
      </c>
      <c r="C65" s="51" t="s">
        <v>3706</v>
      </c>
      <c r="D65" s="51">
        <v>1</v>
      </c>
      <c r="E65" s="51"/>
      <c r="G65" s="51">
        <v>70</v>
      </c>
      <c r="H65" s="51" t="s">
        <v>193</v>
      </c>
      <c r="I65" s="51" t="s">
        <v>3706</v>
      </c>
      <c r="J65" s="51">
        <v>1</v>
      </c>
      <c r="K65" s="51"/>
      <c r="M65" s="51">
        <v>70</v>
      </c>
      <c r="N65" s="51" t="s">
        <v>193</v>
      </c>
      <c r="O65" s="51" t="s">
        <v>3706</v>
      </c>
      <c r="P65" s="51">
        <v>1</v>
      </c>
      <c r="Q65" s="51"/>
      <c r="S65" s="51">
        <v>70</v>
      </c>
      <c r="T65" s="51" t="s">
        <v>193</v>
      </c>
      <c r="U65" s="51" t="s">
        <v>3706</v>
      </c>
      <c r="V65" s="51">
        <v>1</v>
      </c>
      <c r="W65" s="51"/>
      <c r="Y65" s="51">
        <v>50</v>
      </c>
      <c r="Z65" s="51" t="s">
        <v>187</v>
      </c>
      <c r="AA65" s="51" t="s">
        <v>45</v>
      </c>
      <c r="AB65" s="51">
        <v>133</v>
      </c>
      <c r="AC65" s="51"/>
      <c r="AE65" s="51">
        <v>70</v>
      </c>
      <c r="AF65" s="51" t="s">
        <v>193</v>
      </c>
      <c r="AG65" s="51" t="s">
        <v>3706</v>
      </c>
      <c r="AH65" s="51">
        <v>297</v>
      </c>
      <c r="AI65" s="51"/>
    </row>
    <row r="66" spans="1:35">
      <c r="A66" s="51">
        <v>70</v>
      </c>
      <c r="B66" s="51" t="s">
        <v>193</v>
      </c>
      <c r="C66" s="51" t="s">
        <v>1280</v>
      </c>
      <c r="D66" s="51">
        <v>99964</v>
      </c>
      <c r="E66" s="51">
        <v>102835</v>
      </c>
      <c r="G66" s="51">
        <v>70</v>
      </c>
      <c r="H66" s="51" t="s">
        <v>193</v>
      </c>
      <c r="I66" s="51" t="s">
        <v>1280</v>
      </c>
      <c r="J66" s="51">
        <v>83768</v>
      </c>
      <c r="K66" s="51">
        <v>102835</v>
      </c>
      <c r="M66" s="51">
        <v>70</v>
      </c>
      <c r="N66" s="51" t="s">
        <v>193</v>
      </c>
      <c r="O66" s="51" t="s">
        <v>1280</v>
      </c>
      <c r="P66" s="51">
        <v>35295</v>
      </c>
      <c r="Q66" s="51">
        <v>102835</v>
      </c>
      <c r="S66" s="51">
        <v>70</v>
      </c>
      <c r="T66" s="51" t="s">
        <v>193</v>
      </c>
      <c r="U66" s="51" t="s">
        <v>1280</v>
      </c>
      <c r="V66" s="51">
        <v>48921</v>
      </c>
      <c r="W66" s="51">
        <v>102835</v>
      </c>
      <c r="Y66" s="51">
        <v>52</v>
      </c>
      <c r="Z66" s="51" t="s">
        <v>188</v>
      </c>
      <c r="AA66" s="51" t="s">
        <v>3706</v>
      </c>
      <c r="AB66" s="51">
        <v>605</v>
      </c>
      <c r="AC66" s="51"/>
      <c r="AE66" s="51">
        <v>70</v>
      </c>
      <c r="AF66" s="51" t="s">
        <v>193</v>
      </c>
      <c r="AG66" s="51" t="s">
        <v>1280</v>
      </c>
      <c r="AH66" s="51">
        <v>8812</v>
      </c>
      <c r="AI66" s="51">
        <v>102539</v>
      </c>
    </row>
    <row r="67" spans="1:35">
      <c r="A67" s="51">
        <v>70</v>
      </c>
      <c r="B67" s="51" t="s">
        <v>193</v>
      </c>
      <c r="C67" s="51" t="s">
        <v>1281</v>
      </c>
      <c r="D67" s="51">
        <v>2871</v>
      </c>
      <c r="E67" s="51">
        <v>102835</v>
      </c>
      <c r="G67" s="51">
        <v>70</v>
      </c>
      <c r="H67" s="51" t="s">
        <v>193</v>
      </c>
      <c r="I67" s="51" t="s">
        <v>1281</v>
      </c>
      <c r="J67" s="51">
        <v>19067</v>
      </c>
      <c r="K67" s="51">
        <v>102835</v>
      </c>
      <c r="M67" s="51">
        <v>70</v>
      </c>
      <c r="N67" s="51" t="s">
        <v>193</v>
      </c>
      <c r="O67" s="51" t="s">
        <v>1281</v>
      </c>
      <c r="P67" s="51">
        <v>67540</v>
      </c>
      <c r="Q67" s="51">
        <v>102835</v>
      </c>
      <c r="S67" s="51">
        <v>70</v>
      </c>
      <c r="T67" s="51" t="s">
        <v>193</v>
      </c>
      <c r="U67" s="51" t="s">
        <v>1281</v>
      </c>
      <c r="V67" s="51">
        <v>53914</v>
      </c>
      <c r="W67" s="51">
        <v>102835</v>
      </c>
      <c r="Y67" s="51">
        <v>52</v>
      </c>
      <c r="Z67" s="51" t="s">
        <v>188</v>
      </c>
      <c r="AA67" s="51" t="s">
        <v>1280</v>
      </c>
      <c r="AB67" s="51">
        <v>3711</v>
      </c>
      <c r="AC67" s="51">
        <v>229048</v>
      </c>
      <c r="AE67" s="51">
        <v>70</v>
      </c>
      <c r="AF67" s="51" t="s">
        <v>193</v>
      </c>
      <c r="AG67" s="51" t="s">
        <v>1281</v>
      </c>
      <c r="AH67" s="51">
        <v>93727</v>
      </c>
      <c r="AI67" s="51">
        <v>102539</v>
      </c>
    </row>
    <row r="68" spans="1:35">
      <c r="A68" s="51">
        <v>73</v>
      </c>
      <c r="B68" s="51" t="s">
        <v>194</v>
      </c>
      <c r="C68" s="51" t="s">
        <v>3706</v>
      </c>
      <c r="D68" s="51">
        <v>119</v>
      </c>
      <c r="E68" s="51"/>
      <c r="G68" s="51">
        <v>73</v>
      </c>
      <c r="H68" s="51" t="s">
        <v>194</v>
      </c>
      <c r="I68" s="51" t="s">
        <v>3706</v>
      </c>
      <c r="J68" s="51">
        <v>119</v>
      </c>
      <c r="K68" s="51"/>
      <c r="M68" s="51">
        <v>73</v>
      </c>
      <c r="N68" s="51" t="s">
        <v>194</v>
      </c>
      <c r="O68" s="51" t="s">
        <v>3706</v>
      </c>
      <c r="P68" s="51">
        <v>119</v>
      </c>
      <c r="Q68" s="51"/>
      <c r="S68" s="51">
        <v>73</v>
      </c>
      <c r="T68" s="51" t="s">
        <v>194</v>
      </c>
      <c r="U68" s="51" t="s">
        <v>3706</v>
      </c>
      <c r="V68" s="51">
        <v>119</v>
      </c>
      <c r="W68" s="51"/>
      <c r="Y68" s="51">
        <v>52</v>
      </c>
      <c r="Z68" s="51" t="s">
        <v>188</v>
      </c>
      <c r="AA68" s="51" t="s">
        <v>1281</v>
      </c>
      <c r="AB68" s="51">
        <v>225337</v>
      </c>
      <c r="AC68" s="51">
        <v>229048</v>
      </c>
      <c r="AE68" s="51">
        <v>73</v>
      </c>
      <c r="AF68" s="51" t="s">
        <v>194</v>
      </c>
      <c r="AG68" s="51" t="s">
        <v>3706</v>
      </c>
      <c r="AH68" s="51">
        <v>271</v>
      </c>
      <c r="AI68" s="51"/>
    </row>
    <row r="69" spans="1:35">
      <c r="A69" s="51">
        <v>73</v>
      </c>
      <c r="B69" s="51" t="s">
        <v>194</v>
      </c>
      <c r="C69" s="51" t="s">
        <v>1280</v>
      </c>
      <c r="D69" s="51">
        <v>4919</v>
      </c>
      <c r="E69" s="51">
        <v>5088</v>
      </c>
      <c r="G69" s="51">
        <v>73</v>
      </c>
      <c r="H69" s="51" t="s">
        <v>194</v>
      </c>
      <c r="I69" s="51" t="s">
        <v>1280</v>
      </c>
      <c r="J69" s="51">
        <v>4429</v>
      </c>
      <c r="K69" s="51">
        <v>5088</v>
      </c>
      <c r="M69" s="51">
        <v>73</v>
      </c>
      <c r="N69" s="51" t="s">
        <v>194</v>
      </c>
      <c r="O69" s="51" t="s">
        <v>1280</v>
      </c>
      <c r="P69" s="51">
        <v>3953</v>
      </c>
      <c r="Q69" s="51">
        <v>5088</v>
      </c>
      <c r="S69" s="51">
        <v>73</v>
      </c>
      <c r="T69" s="51" t="s">
        <v>194</v>
      </c>
      <c r="U69" s="51" t="s">
        <v>1280</v>
      </c>
      <c r="V69" s="51">
        <v>3965</v>
      </c>
      <c r="W69" s="51">
        <v>5088</v>
      </c>
      <c r="Y69" s="51">
        <v>52</v>
      </c>
      <c r="Z69" s="51" t="s">
        <v>188</v>
      </c>
      <c r="AA69" s="51" t="s">
        <v>45</v>
      </c>
      <c r="AB69" s="51">
        <v>3409</v>
      </c>
      <c r="AC69" s="51"/>
      <c r="AE69" s="51">
        <v>73</v>
      </c>
      <c r="AF69" s="51" t="s">
        <v>194</v>
      </c>
      <c r="AG69" s="51" t="s">
        <v>1280</v>
      </c>
      <c r="AH69" s="51">
        <v>2011</v>
      </c>
      <c r="AI69" s="51">
        <v>4936</v>
      </c>
    </row>
    <row r="70" spans="1:35">
      <c r="A70" s="51">
        <v>73</v>
      </c>
      <c r="B70" s="51" t="s">
        <v>194</v>
      </c>
      <c r="C70" s="51" t="s">
        <v>1281</v>
      </c>
      <c r="D70" s="51">
        <v>169</v>
      </c>
      <c r="E70" s="51">
        <v>5088</v>
      </c>
      <c r="G70" s="51">
        <v>73</v>
      </c>
      <c r="H70" s="51" t="s">
        <v>194</v>
      </c>
      <c r="I70" s="51" t="s">
        <v>1281</v>
      </c>
      <c r="J70" s="51">
        <v>659</v>
      </c>
      <c r="K70" s="51">
        <v>5088</v>
      </c>
      <c r="M70" s="51">
        <v>73</v>
      </c>
      <c r="N70" s="51" t="s">
        <v>194</v>
      </c>
      <c r="O70" s="51" t="s">
        <v>1281</v>
      </c>
      <c r="P70" s="51">
        <v>1135</v>
      </c>
      <c r="Q70" s="51">
        <v>5088</v>
      </c>
      <c r="S70" s="51">
        <v>73</v>
      </c>
      <c r="T70" s="51" t="s">
        <v>194</v>
      </c>
      <c r="U70" s="51" t="s">
        <v>1281</v>
      </c>
      <c r="V70" s="51">
        <v>1123</v>
      </c>
      <c r="W70" s="51">
        <v>5088</v>
      </c>
      <c r="Y70" s="51">
        <v>54</v>
      </c>
      <c r="Z70" s="51" t="s">
        <v>189</v>
      </c>
      <c r="AA70" s="51" t="s">
        <v>3706</v>
      </c>
      <c r="AB70" s="51">
        <v>134</v>
      </c>
      <c r="AC70" s="51"/>
      <c r="AE70" s="51">
        <v>73</v>
      </c>
      <c r="AF70" s="51" t="s">
        <v>194</v>
      </c>
      <c r="AG70" s="51" t="s">
        <v>1281</v>
      </c>
      <c r="AH70" s="51">
        <v>2925</v>
      </c>
      <c r="AI70" s="51">
        <v>4936</v>
      </c>
    </row>
    <row r="71" spans="1:35">
      <c r="A71" s="51">
        <v>76</v>
      </c>
      <c r="B71" s="51" t="s">
        <v>195</v>
      </c>
      <c r="C71" s="51" t="s">
        <v>3706</v>
      </c>
      <c r="D71" s="51">
        <v>2213</v>
      </c>
      <c r="E71" s="51"/>
      <c r="G71" s="51">
        <v>76</v>
      </c>
      <c r="H71" s="51" t="s">
        <v>195</v>
      </c>
      <c r="I71" s="51" t="s">
        <v>3706</v>
      </c>
      <c r="J71" s="51">
        <v>2213</v>
      </c>
      <c r="K71" s="51"/>
      <c r="M71" s="51">
        <v>76</v>
      </c>
      <c r="N71" s="51" t="s">
        <v>195</v>
      </c>
      <c r="O71" s="51" t="s">
        <v>3706</v>
      </c>
      <c r="P71" s="51">
        <v>2213</v>
      </c>
      <c r="Q71" s="51"/>
      <c r="S71" s="51">
        <v>76</v>
      </c>
      <c r="T71" s="51" t="s">
        <v>195</v>
      </c>
      <c r="U71" s="51" t="s">
        <v>3706</v>
      </c>
      <c r="V71" s="51">
        <v>2213</v>
      </c>
      <c r="W71" s="51"/>
      <c r="Y71" s="51">
        <v>54</v>
      </c>
      <c r="Z71" s="51" t="s">
        <v>189</v>
      </c>
      <c r="AA71" s="51" t="s">
        <v>1280</v>
      </c>
      <c r="AB71" s="51">
        <v>3393</v>
      </c>
      <c r="AC71" s="51">
        <v>5198</v>
      </c>
      <c r="AE71" s="51">
        <v>76</v>
      </c>
      <c r="AF71" s="51" t="s">
        <v>195</v>
      </c>
      <c r="AG71" s="51" t="s">
        <v>3706</v>
      </c>
      <c r="AH71" s="51">
        <v>5686</v>
      </c>
      <c r="AI71" s="51"/>
    </row>
    <row r="72" spans="1:35">
      <c r="A72" s="51">
        <v>76</v>
      </c>
      <c r="B72" s="51" t="s">
        <v>195</v>
      </c>
      <c r="C72" s="51" t="s">
        <v>1280</v>
      </c>
      <c r="D72" s="51">
        <v>622827</v>
      </c>
      <c r="E72" s="51">
        <v>645313</v>
      </c>
      <c r="G72" s="51">
        <v>76</v>
      </c>
      <c r="H72" s="51" t="s">
        <v>195</v>
      </c>
      <c r="I72" s="51" t="s">
        <v>1280</v>
      </c>
      <c r="J72" s="51">
        <v>569318</v>
      </c>
      <c r="K72" s="51">
        <v>645313</v>
      </c>
      <c r="M72" s="51">
        <v>76</v>
      </c>
      <c r="N72" s="51" t="s">
        <v>195</v>
      </c>
      <c r="O72" s="51" t="s">
        <v>1280</v>
      </c>
      <c r="P72" s="51">
        <v>522520</v>
      </c>
      <c r="Q72" s="51">
        <v>645313</v>
      </c>
      <c r="S72" s="51">
        <v>76</v>
      </c>
      <c r="T72" s="51" t="s">
        <v>195</v>
      </c>
      <c r="U72" s="51" t="s">
        <v>1280</v>
      </c>
      <c r="V72" s="51">
        <v>576233</v>
      </c>
      <c r="W72" s="51">
        <v>645313</v>
      </c>
      <c r="Y72" s="51">
        <v>54</v>
      </c>
      <c r="Z72" s="51" t="s">
        <v>189</v>
      </c>
      <c r="AA72" s="51" t="s">
        <v>1281</v>
      </c>
      <c r="AB72" s="51">
        <v>1805</v>
      </c>
      <c r="AC72" s="51">
        <v>5198</v>
      </c>
      <c r="AE72" s="51">
        <v>76</v>
      </c>
      <c r="AF72" s="51" t="s">
        <v>195</v>
      </c>
      <c r="AG72" s="51" t="s">
        <v>1280</v>
      </c>
      <c r="AH72" s="51">
        <v>296252</v>
      </c>
      <c r="AI72" s="51">
        <v>641840</v>
      </c>
    </row>
    <row r="73" spans="1:35">
      <c r="A73" s="51">
        <v>76</v>
      </c>
      <c r="B73" s="51" t="s">
        <v>195</v>
      </c>
      <c r="C73" s="51" t="s">
        <v>1281</v>
      </c>
      <c r="D73" s="51">
        <v>22486</v>
      </c>
      <c r="E73" s="51">
        <v>645313</v>
      </c>
      <c r="G73" s="51">
        <v>76</v>
      </c>
      <c r="H73" s="51" t="s">
        <v>195</v>
      </c>
      <c r="I73" s="51" t="s">
        <v>1281</v>
      </c>
      <c r="J73" s="51">
        <v>75995</v>
      </c>
      <c r="K73" s="51">
        <v>645313</v>
      </c>
      <c r="M73" s="51">
        <v>76</v>
      </c>
      <c r="N73" s="51" t="s">
        <v>195</v>
      </c>
      <c r="O73" s="51" t="s">
        <v>1281</v>
      </c>
      <c r="P73" s="51">
        <v>122793</v>
      </c>
      <c r="Q73" s="51">
        <v>645313</v>
      </c>
      <c r="S73" s="51">
        <v>76</v>
      </c>
      <c r="T73" s="51" t="s">
        <v>195</v>
      </c>
      <c r="U73" s="51" t="s">
        <v>1281</v>
      </c>
      <c r="V73" s="51">
        <v>69080</v>
      </c>
      <c r="W73" s="51">
        <v>645313</v>
      </c>
      <c r="Y73" s="51">
        <v>54</v>
      </c>
      <c r="Z73" s="51" t="s">
        <v>189</v>
      </c>
      <c r="AA73" s="51" t="s">
        <v>45</v>
      </c>
      <c r="AB73" s="51">
        <v>138</v>
      </c>
      <c r="AC73" s="51"/>
      <c r="AE73" s="51">
        <v>76</v>
      </c>
      <c r="AF73" s="51" t="s">
        <v>195</v>
      </c>
      <c r="AG73" s="51" t="s">
        <v>1281</v>
      </c>
      <c r="AH73" s="51">
        <v>345588</v>
      </c>
      <c r="AI73" s="51">
        <v>641840</v>
      </c>
    </row>
    <row r="74" spans="1:35">
      <c r="A74" s="51">
        <v>81</v>
      </c>
      <c r="B74" s="51" t="s">
        <v>196</v>
      </c>
      <c r="C74" s="51" t="s">
        <v>3706</v>
      </c>
      <c r="D74" s="51">
        <v>31</v>
      </c>
      <c r="E74" s="51"/>
      <c r="G74" s="51">
        <v>81</v>
      </c>
      <c r="H74" s="51" t="s">
        <v>196</v>
      </c>
      <c r="I74" s="51" t="s">
        <v>3706</v>
      </c>
      <c r="J74" s="51">
        <v>31</v>
      </c>
      <c r="K74" s="51"/>
      <c r="M74" s="51">
        <v>81</v>
      </c>
      <c r="N74" s="51" t="s">
        <v>196</v>
      </c>
      <c r="O74" s="51" t="s">
        <v>3706</v>
      </c>
      <c r="P74" s="51">
        <v>31</v>
      </c>
      <c r="Q74" s="51"/>
      <c r="S74" s="51">
        <v>81</v>
      </c>
      <c r="T74" s="51" t="s">
        <v>196</v>
      </c>
      <c r="U74" s="51" t="s">
        <v>3706</v>
      </c>
      <c r="V74" s="51">
        <v>31</v>
      </c>
      <c r="W74" s="51"/>
      <c r="Y74" s="51">
        <v>63</v>
      </c>
      <c r="Z74" s="51" t="s">
        <v>190</v>
      </c>
      <c r="AA74" s="51" t="s">
        <v>3706</v>
      </c>
      <c r="AB74" s="51">
        <v>47</v>
      </c>
      <c r="AC74" s="51"/>
      <c r="AE74" s="51">
        <v>81</v>
      </c>
      <c r="AF74" s="51" t="s">
        <v>196</v>
      </c>
      <c r="AG74" s="51" t="s">
        <v>3706</v>
      </c>
      <c r="AH74" s="51">
        <v>107</v>
      </c>
      <c r="AI74" s="51"/>
    </row>
    <row r="75" spans="1:35">
      <c r="A75" s="51">
        <v>81</v>
      </c>
      <c r="B75" s="51" t="s">
        <v>196</v>
      </c>
      <c r="C75" s="51" t="s">
        <v>1280</v>
      </c>
      <c r="D75" s="51">
        <v>8922</v>
      </c>
      <c r="E75" s="51">
        <v>10027</v>
      </c>
      <c r="G75" s="51">
        <v>81</v>
      </c>
      <c r="H75" s="51" t="s">
        <v>196</v>
      </c>
      <c r="I75" s="51" t="s">
        <v>1280</v>
      </c>
      <c r="J75" s="51">
        <v>6238</v>
      </c>
      <c r="K75" s="51">
        <v>10027</v>
      </c>
      <c r="M75" s="51">
        <v>81</v>
      </c>
      <c r="N75" s="51" t="s">
        <v>196</v>
      </c>
      <c r="O75" s="51" t="s">
        <v>1280</v>
      </c>
      <c r="P75" s="51">
        <v>5206</v>
      </c>
      <c r="Q75" s="51">
        <v>10027</v>
      </c>
      <c r="S75" s="51">
        <v>81</v>
      </c>
      <c r="T75" s="51" t="s">
        <v>196</v>
      </c>
      <c r="U75" s="51" t="s">
        <v>1280</v>
      </c>
      <c r="V75" s="51">
        <v>5975</v>
      </c>
      <c r="W75" s="51">
        <v>10027</v>
      </c>
      <c r="Y75" s="51">
        <v>63</v>
      </c>
      <c r="Z75" s="51" t="s">
        <v>190</v>
      </c>
      <c r="AA75" s="51" t="s">
        <v>1280</v>
      </c>
      <c r="AB75" s="51">
        <v>5059</v>
      </c>
      <c r="AC75" s="51">
        <v>5959</v>
      </c>
      <c r="AE75" s="51">
        <v>81</v>
      </c>
      <c r="AF75" s="51" t="s">
        <v>196</v>
      </c>
      <c r="AG75" s="51" t="s">
        <v>1280</v>
      </c>
      <c r="AH75" s="51">
        <v>1313</v>
      </c>
      <c r="AI75" s="51">
        <v>9951</v>
      </c>
    </row>
    <row r="76" spans="1:35">
      <c r="A76" s="51">
        <v>81</v>
      </c>
      <c r="B76" s="51" t="s">
        <v>196</v>
      </c>
      <c r="C76" s="51" t="s">
        <v>1281</v>
      </c>
      <c r="D76" s="51">
        <v>1105</v>
      </c>
      <c r="E76" s="51">
        <v>10027</v>
      </c>
      <c r="G76" s="51">
        <v>81</v>
      </c>
      <c r="H76" s="51" t="s">
        <v>196</v>
      </c>
      <c r="I76" s="51" t="s">
        <v>1281</v>
      </c>
      <c r="J76" s="51">
        <v>3789</v>
      </c>
      <c r="K76" s="51">
        <v>10027</v>
      </c>
      <c r="M76" s="51">
        <v>81</v>
      </c>
      <c r="N76" s="51" t="s">
        <v>196</v>
      </c>
      <c r="O76" s="51" t="s">
        <v>1281</v>
      </c>
      <c r="P76" s="51">
        <v>4821</v>
      </c>
      <c r="Q76" s="51">
        <v>10027</v>
      </c>
      <c r="S76" s="51">
        <v>81</v>
      </c>
      <c r="T76" s="51" t="s">
        <v>196</v>
      </c>
      <c r="U76" s="51" t="s">
        <v>1281</v>
      </c>
      <c r="V76" s="51">
        <v>4052</v>
      </c>
      <c r="W76" s="51">
        <v>10027</v>
      </c>
      <c r="Y76" s="51">
        <v>63</v>
      </c>
      <c r="Z76" s="51" t="s">
        <v>190</v>
      </c>
      <c r="AA76" s="51" t="s">
        <v>1281</v>
      </c>
      <c r="AB76" s="51">
        <v>900</v>
      </c>
      <c r="AC76" s="51">
        <v>5959</v>
      </c>
      <c r="AE76" s="51">
        <v>81</v>
      </c>
      <c r="AF76" s="51" t="s">
        <v>196</v>
      </c>
      <c r="AG76" s="51" t="s">
        <v>1281</v>
      </c>
      <c r="AH76" s="51">
        <v>8638</v>
      </c>
      <c r="AI76" s="51">
        <v>9951</v>
      </c>
    </row>
    <row r="77" spans="1:35">
      <c r="A77" s="51">
        <v>85</v>
      </c>
      <c r="B77" s="51" t="s">
        <v>197</v>
      </c>
      <c r="C77" s="51" t="s">
        <v>3706</v>
      </c>
      <c r="D77" s="51">
        <v>112</v>
      </c>
      <c r="E77" s="51"/>
      <c r="G77" s="51">
        <v>85</v>
      </c>
      <c r="H77" s="51" t="s">
        <v>197</v>
      </c>
      <c r="I77" s="51" t="s">
        <v>3706</v>
      </c>
      <c r="J77" s="51">
        <v>112</v>
      </c>
      <c r="K77" s="51"/>
      <c r="M77" s="51">
        <v>85</v>
      </c>
      <c r="N77" s="51" t="s">
        <v>197</v>
      </c>
      <c r="O77" s="51" t="s">
        <v>3706</v>
      </c>
      <c r="P77" s="51">
        <v>112</v>
      </c>
      <c r="Q77" s="51"/>
      <c r="S77" s="51">
        <v>85</v>
      </c>
      <c r="T77" s="51" t="s">
        <v>197</v>
      </c>
      <c r="U77" s="51" t="s">
        <v>3706</v>
      </c>
      <c r="V77" s="51">
        <v>112</v>
      </c>
      <c r="W77" s="51"/>
      <c r="Y77" s="51">
        <v>63</v>
      </c>
      <c r="Z77" s="51" t="s">
        <v>190</v>
      </c>
      <c r="AA77" s="51" t="s">
        <v>45</v>
      </c>
      <c r="AB77" s="51">
        <v>54</v>
      </c>
      <c r="AC77" s="51"/>
      <c r="AE77" s="51">
        <v>85</v>
      </c>
      <c r="AF77" s="51" t="s">
        <v>197</v>
      </c>
      <c r="AG77" s="51" t="s">
        <v>3706</v>
      </c>
      <c r="AH77" s="51">
        <v>153</v>
      </c>
      <c r="AI77" s="51"/>
    </row>
    <row r="78" spans="1:35">
      <c r="A78" s="51">
        <v>85</v>
      </c>
      <c r="B78" s="51" t="s">
        <v>197</v>
      </c>
      <c r="C78" s="51" t="s">
        <v>1280</v>
      </c>
      <c r="D78" s="51">
        <v>5795</v>
      </c>
      <c r="E78" s="51">
        <v>6018</v>
      </c>
      <c r="G78" s="51">
        <v>85</v>
      </c>
      <c r="H78" s="51" t="s">
        <v>197</v>
      </c>
      <c r="I78" s="51" t="s">
        <v>1280</v>
      </c>
      <c r="J78" s="51">
        <v>5148</v>
      </c>
      <c r="K78" s="51">
        <v>6018</v>
      </c>
      <c r="M78" s="51">
        <v>85</v>
      </c>
      <c r="N78" s="51" t="s">
        <v>197</v>
      </c>
      <c r="O78" s="51" t="s">
        <v>1280</v>
      </c>
      <c r="P78" s="51">
        <v>4667</v>
      </c>
      <c r="Q78" s="51">
        <v>6018</v>
      </c>
      <c r="S78" s="51">
        <v>85</v>
      </c>
      <c r="T78" s="51" t="s">
        <v>197</v>
      </c>
      <c r="U78" s="51" t="s">
        <v>1280</v>
      </c>
      <c r="V78" s="51">
        <v>5174</v>
      </c>
      <c r="W78" s="51">
        <v>6018</v>
      </c>
      <c r="Y78" s="51">
        <v>66</v>
      </c>
      <c r="Z78" s="51" t="s">
        <v>191</v>
      </c>
      <c r="AA78" s="51" t="s">
        <v>3706</v>
      </c>
      <c r="AB78" s="51">
        <v>77</v>
      </c>
      <c r="AC78" s="51"/>
      <c r="AE78" s="51">
        <v>85</v>
      </c>
      <c r="AF78" s="51" t="s">
        <v>197</v>
      </c>
      <c r="AG78" s="51" t="s">
        <v>1280</v>
      </c>
      <c r="AH78" s="51">
        <v>1435</v>
      </c>
      <c r="AI78" s="51">
        <v>5977</v>
      </c>
    </row>
    <row r="79" spans="1:35">
      <c r="A79" s="51">
        <v>85</v>
      </c>
      <c r="B79" s="51" t="s">
        <v>197</v>
      </c>
      <c r="C79" s="51" t="s">
        <v>1281</v>
      </c>
      <c r="D79" s="51">
        <v>223</v>
      </c>
      <c r="E79" s="51">
        <v>6018</v>
      </c>
      <c r="G79" s="51">
        <v>85</v>
      </c>
      <c r="H79" s="51" t="s">
        <v>197</v>
      </c>
      <c r="I79" s="51" t="s">
        <v>1281</v>
      </c>
      <c r="J79" s="51">
        <v>870</v>
      </c>
      <c r="K79" s="51">
        <v>6018</v>
      </c>
      <c r="M79" s="51">
        <v>85</v>
      </c>
      <c r="N79" s="51" t="s">
        <v>197</v>
      </c>
      <c r="O79" s="51" t="s">
        <v>1281</v>
      </c>
      <c r="P79" s="51">
        <v>1351</v>
      </c>
      <c r="Q79" s="51">
        <v>6018</v>
      </c>
      <c r="S79" s="51">
        <v>85</v>
      </c>
      <c r="T79" s="51" t="s">
        <v>197</v>
      </c>
      <c r="U79" s="51" t="s">
        <v>1281</v>
      </c>
      <c r="V79" s="51">
        <v>844</v>
      </c>
      <c r="W79" s="51">
        <v>6018</v>
      </c>
      <c r="Y79" s="51">
        <v>66</v>
      </c>
      <c r="Z79" s="51" t="s">
        <v>191</v>
      </c>
      <c r="AA79" s="51" t="s">
        <v>1280</v>
      </c>
      <c r="AB79" s="51">
        <v>12721</v>
      </c>
      <c r="AC79" s="51">
        <v>16588</v>
      </c>
      <c r="AE79" s="51">
        <v>85</v>
      </c>
      <c r="AF79" s="51" t="s">
        <v>197</v>
      </c>
      <c r="AG79" s="51" t="s">
        <v>1281</v>
      </c>
      <c r="AH79" s="51">
        <v>4542</v>
      </c>
      <c r="AI79" s="51">
        <v>5977</v>
      </c>
    </row>
    <row r="80" spans="1:35">
      <c r="A80" s="51">
        <v>86</v>
      </c>
      <c r="B80" s="51" t="s">
        <v>198</v>
      </c>
      <c r="C80" s="51" t="s">
        <v>3706</v>
      </c>
      <c r="D80" s="51">
        <v>212</v>
      </c>
      <c r="E80" s="51"/>
      <c r="G80" s="51">
        <v>86</v>
      </c>
      <c r="H80" s="51" t="s">
        <v>198</v>
      </c>
      <c r="I80" s="51" t="s">
        <v>3706</v>
      </c>
      <c r="J80" s="51">
        <v>212</v>
      </c>
      <c r="K80" s="51"/>
      <c r="M80" s="51">
        <v>86</v>
      </c>
      <c r="N80" s="51" t="s">
        <v>198</v>
      </c>
      <c r="O80" s="51" t="s">
        <v>3706</v>
      </c>
      <c r="P80" s="51">
        <v>212</v>
      </c>
      <c r="Q80" s="51"/>
      <c r="S80" s="51">
        <v>86</v>
      </c>
      <c r="T80" s="51" t="s">
        <v>198</v>
      </c>
      <c r="U80" s="51" t="s">
        <v>3706</v>
      </c>
      <c r="V80" s="51">
        <v>212</v>
      </c>
      <c r="W80" s="51"/>
      <c r="Y80" s="51">
        <v>66</v>
      </c>
      <c r="Z80" s="51" t="s">
        <v>191</v>
      </c>
      <c r="AA80" s="51" t="s">
        <v>1281</v>
      </c>
      <c r="AB80" s="51">
        <v>3867</v>
      </c>
      <c r="AC80" s="51">
        <v>16588</v>
      </c>
      <c r="AE80" s="51">
        <v>86</v>
      </c>
      <c r="AF80" s="51" t="s">
        <v>198</v>
      </c>
      <c r="AG80" s="51" t="s">
        <v>3706</v>
      </c>
      <c r="AH80" s="51">
        <v>280</v>
      </c>
      <c r="AI80" s="51"/>
    </row>
    <row r="81" spans="1:35">
      <c r="A81" s="51">
        <v>86</v>
      </c>
      <c r="B81" s="51" t="s">
        <v>198</v>
      </c>
      <c r="C81" s="51" t="s">
        <v>1280</v>
      </c>
      <c r="D81" s="51">
        <v>7978</v>
      </c>
      <c r="E81" s="51">
        <v>10050</v>
      </c>
      <c r="G81" s="51">
        <v>86</v>
      </c>
      <c r="H81" s="51" t="s">
        <v>198</v>
      </c>
      <c r="I81" s="51" t="s">
        <v>1280</v>
      </c>
      <c r="J81" s="51">
        <v>5262</v>
      </c>
      <c r="K81" s="51">
        <v>10050</v>
      </c>
      <c r="M81" s="51">
        <v>86</v>
      </c>
      <c r="N81" s="51" t="s">
        <v>198</v>
      </c>
      <c r="O81" s="51" t="s">
        <v>1280</v>
      </c>
      <c r="P81" s="51">
        <v>6047</v>
      </c>
      <c r="Q81" s="51">
        <v>10050</v>
      </c>
      <c r="S81" s="51">
        <v>86</v>
      </c>
      <c r="T81" s="51" t="s">
        <v>198</v>
      </c>
      <c r="U81" s="51" t="s">
        <v>1280</v>
      </c>
      <c r="V81" s="51">
        <v>6728</v>
      </c>
      <c r="W81" s="51">
        <v>10050</v>
      </c>
      <c r="Y81" s="51">
        <v>66</v>
      </c>
      <c r="Z81" s="51" t="s">
        <v>191</v>
      </c>
      <c r="AA81" s="51" t="s">
        <v>45</v>
      </c>
      <c r="AB81" s="51">
        <v>68</v>
      </c>
      <c r="AC81" s="51"/>
      <c r="AE81" s="51">
        <v>86</v>
      </c>
      <c r="AF81" s="51" t="s">
        <v>198</v>
      </c>
      <c r="AG81" s="51" t="s">
        <v>1280</v>
      </c>
      <c r="AH81" s="51">
        <v>1123</v>
      </c>
      <c r="AI81" s="51">
        <v>9982</v>
      </c>
    </row>
    <row r="82" spans="1:35">
      <c r="A82" s="51">
        <v>86</v>
      </c>
      <c r="B82" s="51" t="s">
        <v>198</v>
      </c>
      <c r="C82" s="51" t="s">
        <v>1281</v>
      </c>
      <c r="D82" s="51">
        <v>2072</v>
      </c>
      <c r="E82" s="51">
        <v>10050</v>
      </c>
      <c r="G82" s="51">
        <v>86</v>
      </c>
      <c r="H82" s="51" t="s">
        <v>198</v>
      </c>
      <c r="I82" s="51" t="s">
        <v>1281</v>
      </c>
      <c r="J82" s="51">
        <v>4788</v>
      </c>
      <c r="K82" s="51">
        <v>10050</v>
      </c>
      <c r="M82" s="51">
        <v>86</v>
      </c>
      <c r="N82" s="51" t="s">
        <v>198</v>
      </c>
      <c r="O82" s="51" t="s">
        <v>1281</v>
      </c>
      <c r="P82" s="51">
        <v>4003</v>
      </c>
      <c r="Q82" s="51">
        <v>10050</v>
      </c>
      <c r="S82" s="51">
        <v>86</v>
      </c>
      <c r="T82" s="51" t="s">
        <v>198</v>
      </c>
      <c r="U82" s="51" t="s">
        <v>1281</v>
      </c>
      <c r="V82" s="51">
        <v>3322</v>
      </c>
      <c r="W82" s="51">
        <v>10050</v>
      </c>
      <c r="Y82" s="51">
        <v>68</v>
      </c>
      <c r="Z82" s="51" t="s">
        <v>192</v>
      </c>
      <c r="AA82" s="51" t="s">
        <v>3706</v>
      </c>
      <c r="AB82" s="51">
        <v>144</v>
      </c>
      <c r="AC82" s="51"/>
      <c r="AE82" s="51">
        <v>86</v>
      </c>
      <c r="AF82" s="51" t="s">
        <v>198</v>
      </c>
      <c r="AG82" s="51" t="s">
        <v>1281</v>
      </c>
      <c r="AH82" s="51">
        <v>8859</v>
      </c>
      <c r="AI82" s="51">
        <v>9982</v>
      </c>
    </row>
    <row r="83" spans="1:35">
      <c r="A83" s="51">
        <v>88</v>
      </c>
      <c r="B83" s="51" t="s">
        <v>199</v>
      </c>
      <c r="C83" s="51" t="s">
        <v>3706</v>
      </c>
      <c r="D83" s="51">
        <v>27</v>
      </c>
      <c r="E83" s="51"/>
      <c r="G83" s="51">
        <v>88</v>
      </c>
      <c r="H83" s="51" t="s">
        <v>199</v>
      </c>
      <c r="I83" s="51" t="s">
        <v>3706</v>
      </c>
      <c r="J83" s="51">
        <v>27</v>
      </c>
      <c r="K83" s="51"/>
      <c r="M83" s="51">
        <v>88</v>
      </c>
      <c r="N83" s="51" t="s">
        <v>199</v>
      </c>
      <c r="O83" s="51" t="s">
        <v>3706</v>
      </c>
      <c r="P83" s="51">
        <v>27</v>
      </c>
      <c r="Q83" s="51"/>
      <c r="S83" s="51">
        <v>88</v>
      </c>
      <c r="T83" s="51" t="s">
        <v>199</v>
      </c>
      <c r="U83" s="51" t="s">
        <v>3706</v>
      </c>
      <c r="V83" s="51">
        <v>27</v>
      </c>
      <c r="W83" s="51"/>
      <c r="Y83" s="51">
        <v>68</v>
      </c>
      <c r="Z83" s="51" t="s">
        <v>192</v>
      </c>
      <c r="AA83" s="51" t="s">
        <v>1280</v>
      </c>
      <c r="AB83" s="51">
        <v>18867</v>
      </c>
      <c r="AC83" s="51">
        <v>22459</v>
      </c>
      <c r="AE83" s="51">
        <v>88</v>
      </c>
      <c r="AF83" s="51" t="s">
        <v>199</v>
      </c>
      <c r="AG83" s="51" t="s">
        <v>3706</v>
      </c>
      <c r="AH83" s="51">
        <v>70</v>
      </c>
      <c r="AI83" s="51"/>
    </row>
    <row r="84" spans="1:35">
      <c r="A84" s="51">
        <v>88</v>
      </c>
      <c r="B84" s="51" t="s">
        <v>199</v>
      </c>
      <c r="C84" s="51" t="s">
        <v>1280</v>
      </c>
      <c r="D84" s="51">
        <v>26719</v>
      </c>
      <c r="E84" s="51">
        <v>26846</v>
      </c>
      <c r="G84" s="51">
        <v>88</v>
      </c>
      <c r="H84" s="51" t="s">
        <v>199</v>
      </c>
      <c r="I84" s="51" t="s">
        <v>1280</v>
      </c>
      <c r="J84" s="51">
        <v>11138</v>
      </c>
      <c r="K84" s="51">
        <v>26846</v>
      </c>
      <c r="M84" s="51">
        <v>88</v>
      </c>
      <c r="N84" s="51" t="s">
        <v>199</v>
      </c>
      <c r="O84" s="51" t="s">
        <v>1280</v>
      </c>
      <c r="P84" s="51">
        <v>3329</v>
      </c>
      <c r="Q84" s="51">
        <v>26846</v>
      </c>
      <c r="S84" s="51">
        <v>88</v>
      </c>
      <c r="T84" s="51" t="s">
        <v>199</v>
      </c>
      <c r="U84" s="51" t="s">
        <v>1280</v>
      </c>
      <c r="V84" s="51">
        <v>25934</v>
      </c>
      <c r="W84" s="51">
        <v>26846</v>
      </c>
      <c r="Y84" s="51">
        <v>68</v>
      </c>
      <c r="Z84" s="51" t="s">
        <v>192</v>
      </c>
      <c r="AA84" s="51" t="s">
        <v>1281</v>
      </c>
      <c r="AB84" s="51">
        <v>3592</v>
      </c>
      <c r="AC84" s="51">
        <v>22459</v>
      </c>
      <c r="AE84" s="51">
        <v>88</v>
      </c>
      <c r="AF84" s="51" t="s">
        <v>199</v>
      </c>
      <c r="AG84" s="51" t="s">
        <v>1280</v>
      </c>
      <c r="AH84" s="51">
        <v>6914</v>
      </c>
      <c r="AI84" s="51">
        <v>26803</v>
      </c>
    </row>
    <row r="85" spans="1:35">
      <c r="A85" s="51">
        <v>88</v>
      </c>
      <c r="B85" s="51" t="s">
        <v>199</v>
      </c>
      <c r="C85" s="51" t="s">
        <v>1281</v>
      </c>
      <c r="D85" s="51">
        <v>127</v>
      </c>
      <c r="E85" s="51">
        <v>26846</v>
      </c>
      <c r="G85" s="51">
        <v>88</v>
      </c>
      <c r="H85" s="51" t="s">
        <v>199</v>
      </c>
      <c r="I85" s="51" t="s">
        <v>1281</v>
      </c>
      <c r="J85" s="51">
        <v>15708</v>
      </c>
      <c r="K85" s="51">
        <v>26846</v>
      </c>
      <c r="M85" s="51">
        <v>88</v>
      </c>
      <c r="N85" s="51" t="s">
        <v>199</v>
      </c>
      <c r="O85" s="51" t="s">
        <v>1281</v>
      </c>
      <c r="P85" s="51">
        <v>23517</v>
      </c>
      <c r="Q85" s="51">
        <v>26846</v>
      </c>
      <c r="S85" s="51">
        <v>88</v>
      </c>
      <c r="T85" s="51" t="s">
        <v>199</v>
      </c>
      <c r="U85" s="51" t="s">
        <v>1281</v>
      </c>
      <c r="V85" s="51">
        <v>912</v>
      </c>
      <c r="W85" s="51">
        <v>26846</v>
      </c>
      <c r="Y85" s="51">
        <v>68</v>
      </c>
      <c r="Z85" s="51" t="s">
        <v>192</v>
      </c>
      <c r="AA85" s="51" t="s">
        <v>45</v>
      </c>
      <c r="AB85" s="51">
        <v>156</v>
      </c>
      <c r="AC85" s="51"/>
      <c r="AE85" s="51">
        <v>88</v>
      </c>
      <c r="AF85" s="51" t="s">
        <v>199</v>
      </c>
      <c r="AG85" s="51" t="s">
        <v>1281</v>
      </c>
      <c r="AH85" s="51">
        <v>19889</v>
      </c>
      <c r="AI85" s="51">
        <v>26803</v>
      </c>
    </row>
    <row r="86" spans="1:35">
      <c r="A86" s="51">
        <v>91</v>
      </c>
      <c r="B86" s="51" t="s">
        <v>200</v>
      </c>
      <c r="C86" s="51" t="s">
        <v>3706</v>
      </c>
      <c r="D86" s="51">
        <v>7</v>
      </c>
      <c r="E86" s="51"/>
      <c r="G86" s="51">
        <v>91</v>
      </c>
      <c r="H86" s="51" t="s">
        <v>200</v>
      </c>
      <c r="I86" s="51" t="s">
        <v>3706</v>
      </c>
      <c r="J86" s="51">
        <v>7</v>
      </c>
      <c r="K86" s="51"/>
      <c r="M86" s="51">
        <v>91</v>
      </c>
      <c r="N86" s="51" t="s">
        <v>200</v>
      </c>
      <c r="O86" s="51" t="s">
        <v>3706</v>
      </c>
      <c r="P86" s="51">
        <v>7</v>
      </c>
      <c r="Q86" s="51"/>
      <c r="S86" s="51">
        <v>91</v>
      </c>
      <c r="T86" s="51" t="s">
        <v>200</v>
      </c>
      <c r="U86" s="51" t="s">
        <v>3706</v>
      </c>
      <c r="V86" s="51">
        <v>7</v>
      </c>
      <c r="W86" s="51"/>
      <c r="Y86" s="51">
        <v>70</v>
      </c>
      <c r="Z86" s="51" t="s">
        <v>193</v>
      </c>
      <c r="AA86" s="51" t="s">
        <v>3706</v>
      </c>
      <c r="AB86" s="51">
        <v>1</v>
      </c>
      <c r="AC86" s="51"/>
      <c r="AE86" s="51">
        <v>91</v>
      </c>
      <c r="AF86" s="51" t="s">
        <v>200</v>
      </c>
      <c r="AG86" s="51" t="s">
        <v>3706</v>
      </c>
      <c r="AH86" s="51">
        <v>13</v>
      </c>
      <c r="AI86" s="51"/>
    </row>
    <row r="87" spans="1:35">
      <c r="A87" s="51">
        <v>91</v>
      </c>
      <c r="B87" s="51" t="s">
        <v>200</v>
      </c>
      <c r="C87" s="51" t="s">
        <v>1280</v>
      </c>
      <c r="D87" s="51">
        <v>432</v>
      </c>
      <c r="E87" s="51">
        <v>479</v>
      </c>
      <c r="G87" s="51">
        <v>91</v>
      </c>
      <c r="H87" s="51" t="s">
        <v>200</v>
      </c>
      <c r="I87" s="51" t="s">
        <v>1280</v>
      </c>
      <c r="J87" s="51">
        <v>233</v>
      </c>
      <c r="K87" s="51">
        <v>479</v>
      </c>
      <c r="M87" s="51">
        <v>91</v>
      </c>
      <c r="N87" s="51" t="s">
        <v>200</v>
      </c>
      <c r="O87" s="51" t="s">
        <v>1280</v>
      </c>
      <c r="P87" s="51">
        <v>270</v>
      </c>
      <c r="Q87" s="51">
        <v>479</v>
      </c>
      <c r="S87" s="51">
        <v>91</v>
      </c>
      <c r="T87" s="51" t="s">
        <v>200</v>
      </c>
      <c r="U87" s="51" t="s">
        <v>1280</v>
      </c>
      <c r="V87" s="51">
        <v>364</v>
      </c>
      <c r="W87" s="51">
        <v>479</v>
      </c>
      <c r="Y87" s="51">
        <v>70</v>
      </c>
      <c r="Z87" s="51" t="s">
        <v>193</v>
      </c>
      <c r="AA87" s="51" t="s">
        <v>1280</v>
      </c>
      <c r="AB87" s="51">
        <v>49950</v>
      </c>
      <c r="AC87" s="51">
        <v>102557</v>
      </c>
      <c r="AE87" s="51">
        <v>91</v>
      </c>
      <c r="AF87" s="51" t="s">
        <v>200</v>
      </c>
      <c r="AG87" s="51" t="s">
        <v>1280</v>
      </c>
      <c r="AH87" s="51">
        <v>58</v>
      </c>
      <c r="AI87" s="51">
        <v>473</v>
      </c>
    </row>
    <row r="88" spans="1:35">
      <c r="A88" s="51">
        <v>91</v>
      </c>
      <c r="B88" s="51" t="s">
        <v>200</v>
      </c>
      <c r="C88" s="51" t="s">
        <v>1281</v>
      </c>
      <c r="D88" s="51">
        <v>47</v>
      </c>
      <c r="E88" s="51">
        <v>479</v>
      </c>
      <c r="G88" s="51">
        <v>91</v>
      </c>
      <c r="H88" s="51" t="s">
        <v>200</v>
      </c>
      <c r="I88" s="51" t="s">
        <v>1281</v>
      </c>
      <c r="J88" s="51">
        <v>246</v>
      </c>
      <c r="K88" s="51">
        <v>479</v>
      </c>
      <c r="M88" s="51">
        <v>91</v>
      </c>
      <c r="N88" s="51" t="s">
        <v>200</v>
      </c>
      <c r="O88" s="51" t="s">
        <v>1281</v>
      </c>
      <c r="P88" s="51">
        <v>209</v>
      </c>
      <c r="Q88" s="51">
        <v>479</v>
      </c>
      <c r="S88" s="51">
        <v>91</v>
      </c>
      <c r="T88" s="51" t="s">
        <v>200</v>
      </c>
      <c r="U88" s="51" t="s">
        <v>1281</v>
      </c>
      <c r="V88" s="51">
        <v>115</v>
      </c>
      <c r="W88" s="51">
        <v>479</v>
      </c>
      <c r="Y88" s="51">
        <v>70</v>
      </c>
      <c r="Z88" s="51" t="s">
        <v>193</v>
      </c>
      <c r="AA88" s="51" t="s">
        <v>1281</v>
      </c>
      <c r="AB88" s="51">
        <v>52607</v>
      </c>
      <c r="AC88" s="51">
        <v>102557</v>
      </c>
      <c r="AE88" s="51">
        <v>91</v>
      </c>
      <c r="AF88" s="51" t="s">
        <v>200</v>
      </c>
      <c r="AG88" s="51" t="s">
        <v>1281</v>
      </c>
      <c r="AH88" s="51">
        <v>415</v>
      </c>
      <c r="AI88" s="51">
        <v>473</v>
      </c>
    </row>
    <row r="89" spans="1:35">
      <c r="A89" s="51">
        <v>94</v>
      </c>
      <c r="B89" s="51" t="s">
        <v>201</v>
      </c>
      <c r="C89" s="51" t="s">
        <v>3706</v>
      </c>
      <c r="D89" s="51">
        <v>9</v>
      </c>
      <c r="E89" s="51"/>
      <c r="G89" s="51">
        <v>94</v>
      </c>
      <c r="H89" s="51" t="s">
        <v>201</v>
      </c>
      <c r="I89" s="51" t="s">
        <v>3706</v>
      </c>
      <c r="J89" s="51">
        <v>9</v>
      </c>
      <c r="K89" s="51"/>
      <c r="M89" s="51">
        <v>94</v>
      </c>
      <c r="N89" s="51" t="s">
        <v>201</v>
      </c>
      <c r="O89" s="51" t="s">
        <v>3706</v>
      </c>
      <c r="P89" s="51">
        <v>9</v>
      </c>
      <c r="Q89" s="51"/>
      <c r="S89" s="51">
        <v>94</v>
      </c>
      <c r="T89" s="51" t="s">
        <v>201</v>
      </c>
      <c r="U89" s="51" t="s">
        <v>3706</v>
      </c>
      <c r="V89" s="51">
        <v>9</v>
      </c>
      <c r="W89" s="51"/>
      <c r="Y89" s="51">
        <v>70</v>
      </c>
      <c r="Z89" s="51" t="s">
        <v>193</v>
      </c>
      <c r="AA89" s="51" t="s">
        <v>45</v>
      </c>
      <c r="AB89" s="51">
        <v>278</v>
      </c>
      <c r="AC89" s="51"/>
      <c r="AE89" s="51">
        <v>94</v>
      </c>
      <c r="AF89" s="51" t="s">
        <v>201</v>
      </c>
      <c r="AG89" s="51" t="s">
        <v>3706</v>
      </c>
      <c r="AH89" s="51">
        <v>21</v>
      </c>
      <c r="AI89" s="51"/>
    </row>
    <row r="90" spans="1:35">
      <c r="A90" s="51">
        <v>94</v>
      </c>
      <c r="B90" s="51" t="s">
        <v>201</v>
      </c>
      <c r="C90" s="51" t="s">
        <v>1280</v>
      </c>
      <c r="D90" s="51">
        <v>370</v>
      </c>
      <c r="E90" s="51">
        <v>451</v>
      </c>
      <c r="G90" s="51">
        <v>94</v>
      </c>
      <c r="H90" s="51" t="s">
        <v>201</v>
      </c>
      <c r="I90" s="51" t="s">
        <v>1280</v>
      </c>
      <c r="J90" s="51">
        <v>146</v>
      </c>
      <c r="K90" s="51">
        <v>451</v>
      </c>
      <c r="M90" s="51">
        <v>94</v>
      </c>
      <c r="N90" s="51" t="s">
        <v>201</v>
      </c>
      <c r="O90" s="51" t="s">
        <v>1280</v>
      </c>
      <c r="P90" s="51">
        <v>270</v>
      </c>
      <c r="Q90" s="51">
        <v>451</v>
      </c>
      <c r="S90" s="51">
        <v>94</v>
      </c>
      <c r="T90" s="51" t="s">
        <v>201</v>
      </c>
      <c r="U90" s="51" t="s">
        <v>1280</v>
      </c>
      <c r="V90" s="51">
        <v>360</v>
      </c>
      <c r="W90" s="51">
        <v>451</v>
      </c>
      <c r="Y90" s="51">
        <v>73</v>
      </c>
      <c r="Z90" s="51" t="s">
        <v>194</v>
      </c>
      <c r="AA90" s="51" t="s">
        <v>3706</v>
      </c>
      <c r="AB90" s="51">
        <v>119</v>
      </c>
      <c r="AC90" s="51"/>
      <c r="AE90" s="51">
        <v>94</v>
      </c>
      <c r="AF90" s="51" t="s">
        <v>201</v>
      </c>
      <c r="AG90" s="51" t="s">
        <v>1280</v>
      </c>
      <c r="AH90" s="51">
        <v>79</v>
      </c>
      <c r="AI90" s="51">
        <v>439</v>
      </c>
    </row>
    <row r="91" spans="1:35">
      <c r="A91" s="51">
        <v>94</v>
      </c>
      <c r="B91" s="51" t="s">
        <v>201</v>
      </c>
      <c r="C91" s="51" t="s">
        <v>1281</v>
      </c>
      <c r="D91" s="51">
        <v>81</v>
      </c>
      <c r="E91" s="51">
        <v>451</v>
      </c>
      <c r="G91" s="51">
        <v>94</v>
      </c>
      <c r="H91" s="51" t="s">
        <v>201</v>
      </c>
      <c r="I91" s="51" t="s">
        <v>1281</v>
      </c>
      <c r="J91" s="51">
        <v>305</v>
      </c>
      <c r="K91" s="51">
        <v>451</v>
      </c>
      <c r="M91" s="51">
        <v>94</v>
      </c>
      <c r="N91" s="51" t="s">
        <v>201</v>
      </c>
      <c r="O91" s="51" t="s">
        <v>1281</v>
      </c>
      <c r="P91" s="51">
        <v>181</v>
      </c>
      <c r="Q91" s="51">
        <v>451</v>
      </c>
      <c r="S91" s="51">
        <v>94</v>
      </c>
      <c r="T91" s="51" t="s">
        <v>201</v>
      </c>
      <c r="U91" s="51" t="s">
        <v>1281</v>
      </c>
      <c r="V91" s="51">
        <v>91</v>
      </c>
      <c r="W91" s="51">
        <v>451</v>
      </c>
      <c r="Y91" s="51">
        <v>73</v>
      </c>
      <c r="Z91" s="51" t="s">
        <v>194</v>
      </c>
      <c r="AA91" s="51" t="s">
        <v>1280</v>
      </c>
      <c r="AB91" s="51">
        <v>3507</v>
      </c>
      <c r="AC91" s="51">
        <v>4937</v>
      </c>
      <c r="AE91" s="51">
        <v>94</v>
      </c>
      <c r="AF91" s="51" t="s">
        <v>201</v>
      </c>
      <c r="AG91" s="51" t="s">
        <v>1281</v>
      </c>
      <c r="AH91" s="51">
        <v>360</v>
      </c>
      <c r="AI91" s="51">
        <v>439</v>
      </c>
    </row>
    <row r="92" spans="1:35">
      <c r="A92" s="51">
        <v>95</v>
      </c>
      <c r="B92" s="51" t="s">
        <v>202</v>
      </c>
      <c r="C92" s="51" t="s">
        <v>3706</v>
      </c>
      <c r="D92" s="51">
        <v>86</v>
      </c>
      <c r="E92" s="51"/>
      <c r="G92" s="51">
        <v>95</v>
      </c>
      <c r="H92" s="51" t="s">
        <v>202</v>
      </c>
      <c r="I92" s="51" t="s">
        <v>3706</v>
      </c>
      <c r="J92" s="51">
        <v>86</v>
      </c>
      <c r="K92" s="51"/>
      <c r="M92" s="51">
        <v>95</v>
      </c>
      <c r="N92" s="51" t="s">
        <v>202</v>
      </c>
      <c r="O92" s="51" t="s">
        <v>3706</v>
      </c>
      <c r="P92" s="51">
        <v>86</v>
      </c>
      <c r="Q92" s="51"/>
      <c r="S92" s="51">
        <v>95</v>
      </c>
      <c r="T92" s="51" t="s">
        <v>202</v>
      </c>
      <c r="U92" s="51" t="s">
        <v>3706</v>
      </c>
      <c r="V92" s="51">
        <v>86</v>
      </c>
      <c r="W92" s="51"/>
      <c r="Y92" s="51">
        <v>73</v>
      </c>
      <c r="Z92" s="51" t="s">
        <v>194</v>
      </c>
      <c r="AA92" s="51" t="s">
        <v>1281</v>
      </c>
      <c r="AB92" s="51">
        <v>1430</v>
      </c>
      <c r="AC92" s="51">
        <v>4937</v>
      </c>
      <c r="AE92" s="51">
        <v>95</v>
      </c>
      <c r="AF92" s="51" t="s">
        <v>202</v>
      </c>
      <c r="AG92" s="51" t="s">
        <v>3706</v>
      </c>
      <c r="AH92" s="51">
        <v>137</v>
      </c>
      <c r="AI92" s="51"/>
    </row>
    <row r="93" spans="1:35">
      <c r="A93" s="51">
        <v>95</v>
      </c>
      <c r="B93" s="51" t="s">
        <v>202</v>
      </c>
      <c r="C93" s="51" t="s">
        <v>1280</v>
      </c>
      <c r="D93" s="51">
        <v>2401</v>
      </c>
      <c r="E93" s="51">
        <v>2905</v>
      </c>
      <c r="G93" s="51">
        <v>95</v>
      </c>
      <c r="H93" s="51" t="s">
        <v>202</v>
      </c>
      <c r="I93" s="51" t="s">
        <v>1280</v>
      </c>
      <c r="J93" s="51">
        <v>1525</v>
      </c>
      <c r="K93" s="51">
        <v>2905</v>
      </c>
      <c r="M93" s="51">
        <v>95</v>
      </c>
      <c r="N93" s="51" t="s">
        <v>202</v>
      </c>
      <c r="O93" s="51" t="s">
        <v>1280</v>
      </c>
      <c r="P93" s="51">
        <v>1593</v>
      </c>
      <c r="Q93" s="51">
        <v>2905</v>
      </c>
      <c r="S93" s="51">
        <v>95</v>
      </c>
      <c r="T93" s="51" t="s">
        <v>202</v>
      </c>
      <c r="U93" s="51" t="s">
        <v>1280</v>
      </c>
      <c r="V93" s="51">
        <v>2240</v>
      </c>
      <c r="W93" s="51">
        <v>2905</v>
      </c>
      <c r="Y93" s="51">
        <v>73</v>
      </c>
      <c r="Z93" s="51" t="s">
        <v>194</v>
      </c>
      <c r="AA93" s="51" t="s">
        <v>45</v>
      </c>
      <c r="AB93" s="51">
        <v>151</v>
      </c>
      <c r="AC93" s="51"/>
      <c r="AE93" s="51">
        <v>95</v>
      </c>
      <c r="AF93" s="51" t="s">
        <v>202</v>
      </c>
      <c r="AG93" s="51" t="s">
        <v>1280</v>
      </c>
      <c r="AH93" s="51">
        <v>465</v>
      </c>
      <c r="AI93" s="51">
        <v>2854</v>
      </c>
    </row>
    <row r="94" spans="1:35">
      <c r="A94" s="51">
        <v>95</v>
      </c>
      <c r="B94" s="51" t="s">
        <v>202</v>
      </c>
      <c r="C94" s="51" t="s">
        <v>1281</v>
      </c>
      <c r="D94" s="51">
        <v>504</v>
      </c>
      <c r="E94" s="51">
        <v>2905</v>
      </c>
      <c r="G94" s="51">
        <v>95</v>
      </c>
      <c r="H94" s="51" t="s">
        <v>202</v>
      </c>
      <c r="I94" s="51" t="s">
        <v>1281</v>
      </c>
      <c r="J94" s="51">
        <v>1380</v>
      </c>
      <c r="K94" s="51">
        <v>2905</v>
      </c>
      <c r="M94" s="51">
        <v>95</v>
      </c>
      <c r="N94" s="51" t="s">
        <v>202</v>
      </c>
      <c r="O94" s="51" t="s">
        <v>1281</v>
      </c>
      <c r="P94" s="51">
        <v>1312</v>
      </c>
      <c r="Q94" s="51">
        <v>2905</v>
      </c>
      <c r="S94" s="51">
        <v>95</v>
      </c>
      <c r="T94" s="51" t="s">
        <v>202</v>
      </c>
      <c r="U94" s="51" t="s">
        <v>1281</v>
      </c>
      <c r="V94" s="51">
        <v>665</v>
      </c>
      <c r="W94" s="51">
        <v>2905</v>
      </c>
      <c r="Y94" s="51">
        <v>76</v>
      </c>
      <c r="Z94" s="51" t="s">
        <v>195</v>
      </c>
      <c r="AA94" s="51" t="s">
        <v>3706</v>
      </c>
      <c r="AB94" s="51">
        <v>2213</v>
      </c>
      <c r="AC94" s="51"/>
      <c r="AE94" s="51">
        <v>95</v>
      </c>
      <c r="AF94" s="51" t="s">
        <v>202</v>
      </c>
      <c r="AG94" s="51" t="s">
        <v>1281</v>
      </c>
      <c r="AH94" s="51">
        <v>2389</v>
      </c>
      <c r="AI94" s="51">
        <v>2854</v>
      </c>
    </row>
    <row r="95" spans="1:35">
      <c r="A95" s="51">
        <v>97</v>
      </c>
      <c r="B95" s="51" t="s">
        <v>203</v>
      </c>
      <c r="C95" s="51" t="s">
        <v>3706</v>
      </c>
      <c r="D95" s="51">
        <v>31</v>
      </c>
      <c r="E95" s="51"/>
      <c r="G95" s="51">
        <v>97</v>
      </c>
      <c r="H95" s="51" t="s">
        <v>203</v>
      </c>
      <c r="I95" s="51" t="s">
        <v>3706</v>
      </c>
      <c r="J95" s="51">
        <v>31</v>
      </c>
      <c r="K95" s="51"/>
      <c r="M95" s="51">
        <v>97</v>
      </c>
      <c r="N95" s="51" t="s">
        <v>203</v>
      </c>
      <c r="O95" s="51" t="s">
        <v>3706</v>
      </c>
      <c r="P95" s="51">
        <v>31</v>
      </c>
      <c r="Q95" s="51"/>
      <c r="S95" s="51">
        <v>97</v>
      </c>
      <c r="T95" s="51" t="s">
        <v>203</v>
      </c>
      <c r="U95" s="51" t="s">
        <v>3706</v>
      </c>
      <c r="V95" s="51">
        <v>31</v>
      </c>
      <c r="W95" s="51"/>
      <c r="Y95" s="51">
        <v>76</v>
      </c>
      <c r="Z95" s="51" t="s">
        <v>195</v>
      </c>
      <c r="AA95" s="51" t="s">
        <v>1280</v>
      </c>
      <c r="AB95" s="51">
        <v>494677</v>
      </c>
      <c r="AC95" s="51">
        <v>642601</v>
      </c>
      <c r="AE95" s="51">
        <v>97</v>
      </c>
      <c r="AF95" s="51" t="s">
        <v>203</v>
      </c>
      <c r="AG95" s="51" t="s">
        <v>3706</v>
      </c>
      <c r="AH95" s="51">
        <v>38</v>
      </c>
      <c r="AI95" s="51"/>
    </row>
    <row r="96" spans="1:35">
      <c r="A96" s="51">
        <v>97</v>
      </c>
      <c r="B96" s="51" t="s">
        <v>203</v>
      </c>
      <c r="C96" s="51" t="s">
        <v>1280</v>
      </c>
      <c r="D96" s="51">
        <v>219</v>
      </c>
      <c r="E96" s="51">
        <v>257</v>
      </c>
      <c r="G96" s="51">
        <v>97</v>
      </c>
      <c r="H96" s="51" t="s">
        <v>203</v>
      </c>
      <c r="I96" s="51" t="s">
        <v>1280</v>
      </c>
      <c r="J96" s="51">
        <v>182</v>
      </c>
      <c r="K96" s="51">
        <v>257</v>
      </c>
      <c r="M96" s="51">
        <v>97</v>
      </c>
      <c r="N96" s="51" t="s">
        <v>203</v>
      </c>
      <c r="O96" s="51" t="s">
        <v>1280</v>
      </c>
      <c r="P96" s="51">
        <v>159</v>
      </c>
      <c r="Q96" s="51">
        <v>257</v>
      </c>
      <c r="S96" s="51">
        <v>97</v>
      </c>
      <c r="T96" s="51" t="s">
        <v>203</v>
      </c>
      <c r="U96" s="51" t="s">
        <v>1280</v>
      </c>
      <c r="V96" s="51">
        <v>182</v>
      </c>
      <c r="W96" s="51">
        <v>257</v>
      </c>
      <c r="Y96" s="51">
        <v>76</v>
      </c>
      <c r="Z96" s="51" t="s">
        <v>195</v>
      </c>
      <c r="AA96" s="51" t="s">
        <v>1281</v>
      </c>
      <c r="AB96" s="51">
        <v>147924</v>
      </c>
      <c r="AC96" s="51">
        <v>642601</v>
      </c>
      <c r="AE96" s="51">
        <v>97</v>
      </c>
      <c r="AF96" s="51" t="s">
        <v>203</v>
      </c>
      <c r="AG96" s="51" t="s">
        <v>1280</v>
      </c>
      <c r="AH96" s="51">
        <v>14</v>
      </c>
      <c r="AI96" s="51">
        <v>250</v>
      </c>
    </row>
    <row r="97" spans="1:35">
      <c r="A97" s="51">
        <v>97</v>
      </c>
      <c r="B97" s="51" t="s">
        <v>203</v>
      </c>
      <c r="C97" s="51" t="s">
        <v>1281</v>
      </c>
      <c r="D97" s="51">
        <v>38</v>
      </c>
      <c r="E97" s="51">
        <v>257</v>
      </c>
      <c r="G97" s="51">
        <v>97</v>
      </c>
      <c r="H97" s="51" t="s">
        <v>203</v>
      </c>
      <c r="I97" s="51" t="s">
        <v>1281</v>
      </c>
      <c r="J97" s="51">
        <v>75</v>
      </c>
      <c r="K97" s="51">
        <v>257</v>
      </c>
      <c r="M97" s="51">
        <v>97</v>
      </c>
      <c r="N97" s="51" t="s">
        <v>203</v>
      </c>
      <c r="O97" s="51" t="s">
        <v>1281</v>
      </c>
      <c r="P97" s="51">
        <v>98</v>
      </c>
      <c r="Q97" s="51">
        <v>257</v>
      </c>
      <c r="S97" s="51">
        <v>97</v>
      </c>
      <c r="T97" s="51" t="s">
        <v>203</v>
      </c>
      <c r="U97" s="51" t="s">
        <v>1281</v>
      </c>
      <c r="V97" s="51">
        <v>75</v>
      </c>
      <c r="W97" s="51">
        <v>257</v>
      </c>
      <c r="Y97" s="51">
        <v>76</v>
      </c>
      <c r="Z97" s="51" t="s">
        <v>195</v>
      </c>
      <c r="AA97" s="51" t="s">
        <v>45</v>
      </c>
      <c r="AB97" s="51">
        <v>2712</v>
      </c>
      <c r="AC97" s="51"/>
      <c r="AE97" s="51">
        <v>97</v>
      </c>
      <c r="AF97" s="51" t="s">
        <v>203</v>
      </c>
      <c r="AG97" s="51" t="s">
        <v>1281</v>
      </c>
      <c r="AH97" s="51">
        <v>236</v>
      </c>
      <c r="AI97" s="51">
        <v>250</v>
      </c>
    </row>
    <row r="98" spans="1:35">
      <c r="A98" s="51">
        <v>99</v>
      </c>
      <c r="B98" s="51" t="s">
        <v>204</v>
      </c>
      <c r="C98" s="51" t="s">
        <v>3706</v>
      </c>
      <c r="D98" s="51">
        <v>12</v>
      </c>
      <c r="E98" s="51"/>
      <c r="G98" s="51">
        <v>99</v>
      </c>
      <c r="H98" s="51" t="s">
        <v>204</v>
      </c>
      <c r="I98" s="51" t="s">
        <v>3706</v>
      </c>
      <c r="J98" s="51">
        <v>12</v>
      </c>
      <c r="K98" s="51"/>
      <c r="M98" s="51">
        <v>99</v>
      </c>
      <c r="N98" s="51" t="s">
        <v>204</v>
      </c>
      <c r="O98" s="51" t="s">
        <v>3706</v>
      </c>
      <c r="P98" s="51">
        <v>12</v>
      </c>
      <c r="Q98" s="51"/>
      <c r="S98" s="51">
        <v>99</v>
      </c>
      <c r="T98" s="51" t="s">
        <v>204</v>
      </c>
      <c r="U98" s="51" t="s">
        <v>3706</v>
      </c>
      <c r="V98" s="51">
        <v>12</v>
      </c>
      <c r="W98" s="51"/>
      <c r="Y98" s="51">
        <v>81</v>
      </c>
      <c r="Z98" s="51" t="s">
        <v>196</v>
      </c>
      <c r="AA98" s="51" t="s">
        <v>3706</v>
      </c>
      <c r="AB98" s="51">
        <v>31</v>
      </c>
      <c r="AC98" s="51"/>
      <c r="AE98" s="51">
        <v>99</v>
      </c>
      <c r="AF98" s="51" t="s">
        <v>204</v>
      </c>
      <c r="AG98" s="51" t="s">
        <v>3706</v>
      </c>
      <c r="AH98" s="51">
        <v>17</v>
      </c>
      <c r="AI98" s="51"/>
    </row>
    <row r="99" spans="1:35">
      <c r="A99" s="51">
        <v>99</v>
      </c>
      <c r="B99" s="51" t="s">
        <v>204</v>
      </c>
      <c r="C99" s="51" t="s">
        <v>1280</v>
      </c>
      <c r="D99" s="51">
        <v>472</v>
      </c>
      <c r="E99" s="51">
        <v>568</v>
      </c>
      <c r="G99" s="51">
        <v>99</v>
      </c>
      <c r="H99" s="51" t="s">
        <v>204</v>
      </c>
      <c r="I99" s="51" t="s">
        <v>1280</v>
      </c>
      <c r="J99" s="51">
        <v>398</v>
      </c>
      <c r="K99" s="51">
        <v>568</v>
      </c>
      <c r="M99" s="51">
        <v>99</v>
      </c>
      <c r="N99" s="51" t="s">
        <v>204</v>
      </c>
      <c r="O99" s="51" t="s">
        <v>1280</v>
      </c>
      <c r="P99" s="51">
        <v>96</v>
      </c>
      <c r="Q99" s="51">
        <v>568</v>
      </c>
      <c r="S99" s="51">
        <v>99</v>
      </c>
      <c r="T99" s="51" t="s">
        <v>204</v>
      </c>
      <c r="U99" s="51" t="s">
        <v>1280</v>
      </c>
      <c r="V99" s="51">
        <v>398</v>
      </c>
      <c r="W99" s="51">
        <v>568</v>
      </c>
      <c r="Y99" s="51">
        <v>81</v>
      </c>
      <c r="Z99" s="51" t="s">
        <v>196</v>
      </c>
      <c r="AA99" s="51" t="s">
        <v>1280</v>
      </c>
      <c r="AB99" s="51">
        <v>262</v>
      </c>
      <c r="AC99" s="51">
        <v>9951</v>
      </c>
      <c r="AE99" s="51">
        <v>99</v>
      </c>
      <c r="AF99" s="51" t="s">
        <v>204</v>
      </c>
      <c r="AG99" s="51" t="s">
        <v>1280</v>
      </c>
      <c r="AH99" s="51">
        <v>71</v>
      </c>
      <c r="AI99" s="51">
        <v>563</v>
      </c>
    </row>
    <row r="100" spans="1:35">
      <c r="A100" s="51">
        <v>99</v>
      </c>
      <c r="B100" s="51" t="s">
        <v>204</v>
      </c>
      <c r="C100" s="51" t="s">
        <v>1281</v>
      </c>
      <c r="D100" s="51">
        <v>96</v>
      </c>
      <c r="E100" s="51">
        <v>568</v>
      </c>
      <c r="G100" s="51">
        <v>99</v>
      </c>
      <c r="H100" s="51" t="s">
        <v>204</v>
      </c>
      <c r="I100" s="51" t="s">
        <v>1281</v>
      </c>
      <c r="J100" s="51">
        <v>170</v>
      </c>
      <c r="K100" s="51">
        <v>568</v>
      </c>
      <c r="M100" s="51">
        <v>99</v>
      </c>
      <c r="N100" s="51" t="s">
        <v>204</v>
      </c>
      <c r="O100" s="51" t="s">
        <v>1281</v>
      </c>
      <c r="P100" s="51">
        <v>472</v>
      </c>
      <c r="Q100" s="51">
        <v>568</v>
      </c>
      <c r="S100" s="51">
        <v>99</v>
      </c>
      <c r="T100" s="51" t="s">
        <v>204</v>
      </c>
      <c r="U100" s="51" t="s">
        <v>1281</v>
      </c>
      <c r="V100" s="51">
        <v>170</v>
      </c>
      <c r="W100" s="51">
        <v>568</v>
      </c>
      <c r="Y100" s="51">
        <v>81</v>
      </c>
      <c r="Z100" s="51" t="s">
        <v>196</v>
      </c>
      <c r="AA100" s="51" t="s">
        <v>1281</v>
      </c>
      <c r="AB100" s="51">
        <v>9689</v>
      </c>
      <c r="AC100" s="51">
        <v>9951</v>
      </c>
      <c r="AE100" s="51">
        <v>99</v>
      </c>
      <c r="AF100" s="51" t="s">
        <v>204</v>
      </c>
      <c r="AG100" s="51" t="s">
        <v>1281</v>
      </c>
      <c r="AH100" s="51">
        <v>492</v>
      </c>
      <c r="AI100" s="51">
        <v>563</v>
      </c>
    </row>
    <row r="101" spans="1:35">
      <c r="A101" s="1">
        <v>100</v>
      </c>
      <c r="B101" s="1" t="s">
        <v>4245</v>
      </c>
      <c r="C101" s="51" t="s">
        <v>3706</v>
      </c>
      <c r="D101">
        <v>7386</v>
      </c>
      <c r="G101" s="1">
        <v>100</v>
      </c>
      <c r="H101" s="1" t="s">
        <v>4245</v>
      </c>
      <c r="I101" s="51" t="s">
        <v>3706</v>
      </c>
      <c r="J101">
        <v>7386</v>
      </c>
      <c r="M101" s="1">
        <v>100</v>
      </c>
      <c r="N101" s="1" t="s">
        <v>4245</v>
      </c>
      <c r="O101" s="51" t="s">
        <v>3706</v>
      </c>
      <c r="P101">
        <v>7386</v>
      </c>
      <c r="S101" s="1">
        <v>100</v>
      </c>
      <c r="T101" s="1" t="s">
        <v>4245</v>
      </c>
      <c r="U101" s="51" t="s">
        <v>3706</v>
      </c>
      <c r="V101">
        <v>7386</v>
      </c>
      <c r="Y101" s="51">
        <v>81</v>
      </c>
      <c r="Z101" s="51" t="s">
        <v>196</v>
      </c>
      <c r="AA101" s="51" t="s">
        <v>45</v>
      </c>
      <c r="AB101" s="51">
        <v>76</v>
      </c>
      <c r="AC101" s="51"/>
      <c r="AE101" s="1">
        <v>100</v>
      </c>
      <c r="AF101" s="1" t="s">
        <v>4245</v>
      </c>
      <c r="AG101" s="51" t="s">
        <v>3706</v>
      </c>
      <c r="AH101">
        <v>32319</v>
      </c>
    </row>
    <row r="102" spans="1:35">
      <c r="A102" s="1">
        <v>100</v>
      </c>
      <c r="B102" s="1" t="s">
        <v>4245</v>
      </c>
      <c r="C102" s="51" t="s">
        <v>1280</v>
      </c>
      <c r="D102">
        <v>2755458</v>
      </c>
      <c r="G102" s="1">
        <v>100</v>
      </c>
      <c r="H102" s="1" t="s">
        <v>4245</v>
      </c>
      <c r="I102" s="51" t="s">
        <v>1280</v>
      </c>
      <c r="J102">
        <v>2039110</v>
      </c>
      <c r="M102" s="1">
        <v>100</v>
      </c>
      <c r="N102" s="1" t="s">
        <v>4245</v>
      </c>
      <c r="O102" s="51" t="s">
        <v>1280</v>
      </c>
      <c r="P102">
        <v>1540421</v>
      </c>
      <c r="S102" s="1">
        <v>100</v>
      </c>
      <c r="T102" s="1" t="s">
        <v>4245</v>
      </c>
      <c r="U102" s="51" t="s">
        <v>1280</v>
      </c>
      <c r="V102">
        <v>2034336</v>
      </c>
      <c r="Y102" s="51">
        <v>85</v>
      </c>
      <c r="Z102" s="51" t="s">
        <v>197</v>
      </c>
      <c r="AA102" s="51" t="s">
        <v>3706</v>
      </c>
      <c r="AB102" s="51">
        <v>112</v>
      </c>
      <c r="AC102" s="51"/>
      <c r="AE102" s="1">
        <v>100</v>
      </c>
      <c r="AF102" s="1" t="s">
        <v>4245</v>
      </c>
      <c r="AG102" s="51" t="s">
        <v>1280</v>
      </c>
      <c r="AH102">
        <v>755723</v>
      </c>
    </row>
    <row r="103" spans="1:35">
      <c r="A103" s="1">
        <v>100</v>
      </c>
      <c r="B103" s="1" t="s">
        <v>4245</v>
      </c>
      <c r="C103" s="51" t="s">
        <v>1281</v>
      </c>
      <c r="D103">
        <v>219437</v>
      </c>
      <c r="G103" s="1">
        <v>100</v>
      </c>
      <c r="H103" s="1" t="s">
        <v>4245</v>
      </c>
      <c r="I103" s="51" t="s">
        <v>1281</v>
      </c>
      <c r="J103">
        <v>935785</v>
      </c>
      <c r="M103" s="1">
        <v>100</v>
      </c>
      <c r="N103" s="1" t="s">
        <v>4245</v>
      </c>
      <c r="O103" s="51" t="s">
        <v>1281</v>
      </c>
      <c r="P103">
        <v>1434474</v>
      </c>
      <c r="S103" s="1">
        <v>100</v>
      </c>
      <c r="T103" s="1" t="s">
        <v>4245</v>
      </c>
      <c r="U103" s="51" t="s">
        <v>1281</v>
      </c>
      <c r="V103">
        <v>940559</v>
      </c>
      <c r="Y103" s="51">
        <v>85</v>
      </c>
      <c r="Z103" s="51" t="s">
        <v>197</v>
      </c>
      <c r="AA103" s="51" t="s">
        <v>1280</v>
      </c>
      <c r="AB103" s="51">
        <v>4555</v>
      </c>
      <c r="AC103" s="51">
        <v>5977</v>
      </c>
      <c r="AE103" s="1">
        <v>100</v>
      </c>
      <c r="AF103" s="1" t="s">
        <v>4245</v>
      </c>
      <c r="AG103" s="51" t="s">
        <v>1281</v>
      </c>
      <c r="AH103">
        <v>2194239</v>
      </c>
    </row>
    <row r="104" spans="1:35">
      <c r="B104" s="437" t="s">
        <v>4250</v>
      </c>
      <c r="D104" s="82">
        <v>2982281</v>
      </c>
      <c r="I104" s="437" t="s">
        <v>4250</v>
      </c>
      <c r="J104" s="82">
        <v>2982281</v>
      </c>
      <c r="O104" s="437" t="s">
        <v>4250</v>
      </c>
      <c r="P104" s="82">
        <v>2982281</v>
      </c>
      <c r="U104" s="437" t="s">
        <v>4250</v>
      </c>
      <c r="V104" s="82">
        <v>2982281</v>
      </c>
      <c r="Y104" s="51">
        <v>85</v>
      </c>
      <c r="Z104" s="51" t="s">
        <v>197</v>
      </c>
      <c r="AA104" s="51" t="s">
        <v>1281</v>
      </c>
      <c r="AB104" s="51">
        <v>1422</v>
      </c>
      <c r="AC104" s="51">
        <v>5977</v>
      </c>
      <c r="AG104" s="437" t="s">
        <v>4250</v>
      </c>
      <c r="AH104" s="82">
        <v>2982281</v>
      </c>
    </row>
    <row r="105" spans="1:35">
      <c r="Y105" s="51">
        <v>85</v>
      </c>
      <c r="Z105" s="51" t="s">
        <v>197</v>
      </c>
      <c r="AA105" s="51" t="s">
        <v>45</v>
      </c>
      <c r="AB105" s="51">
        <v>41</v>
      </c>
      <c r="AC105" s="51"/>
    </row>
    <row r="106" spans="1:35">
      <c r="Y106" s="51">
        <v>86</v>
      </c>
      <c r="Z106" s="51" t="s">
        <v>198</v>
      </c>
      <c r="AA106" s="51" t="s">
        <v>3706</v>
      </c>
      <c r="AB106" s="51">
        <v>212</v>
      </c>
      <c r="AC106" s="51"/>
    </row>
    <row r="107" spans="1:35">
      <c r="Y107" s="51">
        <v>86</v>
      </c>
      <c r="Z107" s="51" t="s">
        <v>198</v>
      </c>
      <c r="AA107" s="51" t="s">
        <v>1280</v>
      </c>
      <c r="AB107" s="51">
        <v>1114</v>
      </c>
      <c r="AC107" s="51">
        <v>9990</v>
      </c>
    </row>
    <row r="108" spans="1:35">
      <c r="Y108" s="51">
        <v>86</v>
      </c>
      <c r="Z108" s="51" t="s">
        <v>198</v>
      </c>
      <c r="AA108" s="51" t="s">
        <v>1281</v>
      </c>
      <c r="AB108" s="51">
        <v>8876</v>
      </c>
      <c r="AC108" s="51">
        <v>9990</v>
      </c>
    </row>
    <row r="109" spans="1:35">
      <c r="Y109" s="51">
        <v>86</v>
      </c>
      <c r="Z109" s="51" t="s">
        <v>198</v>
      </c>
      <c r="AA109" s="51" t="s">
        <v>45</v>
      </c>
      <c r="AB109" s="51">
        <v>60</v>
      </c>
      <c r="AC109" s="51"/>
    </row>
    <row r="110" spans="1:35">
      <c r="Y110" s="51">
        <v>88</v>
      </c>
      <c r="Z110" s="51" t="s">
        <v>199</v>
      </c>
      <c r="AA110" s="51" t="s">
        <v>3706</v>
      </c>
      <c r="AB110" s="51">
        <v>27</v>
      </c>
      <c r="AC110" s="51"/>
    </row>
    <row r="111" spans="1:35">
      <c r="Y111" s="51">
        <v>88</v>
      </c>
      <c r="Z111" s="51" t="s">
        <v>199</v>
      </c>
      <c r="AA111" s="51" t="s">
        <v>1281</v>
      </c>
      <c r="AB111" s="51">
        <v>26846</v>
      </c>
      <c r="AC111" s="51" t="s">
        <v>1312</v>
      </c>
    </row>
    <row r="112" spans="1:35">
      <c r="Y112" s="51">
        <v>91</v>
      </c>
      <c r="Z112" s="51" t="s">
        <v>200</v>
      </c>
      <c r="AA112" s="51" t="s">
        <v>3706</v>
      </c>
      <c r="AB112" s="51">
        <v>7</v>
      </c>
      <c r="AC112" s="51"/>
    </row>
    <row r="113" spans="25:29">
      <c r="Y113" s="51">
        <v>91</v>
      </c>
      <c r="Z113" s="51" t="s">
        <v>200</v>
      </c>
      <c r="AA113" s="51" t="s">
        <v>1280</v>
      </c>
      <c r="AB113" s="51">
        <v>27</v>
      </c>
      <c r="AC113" s="51">
        <v>473</v>
      </c>
    </row>
    <row r="114" spans="25:29">
      <c r="Y114" s="51">
        <v>91</v>
      </c>
      <c r="Z114" s="51" t="s">
        <v>200</v>
      </c>
      <c r="AA114" s="51" t="s">
        <v>1281</v>
      </c>
      <c r="AB114" s="51">
        <v>446</v>
      </c>
      <c r="AC114" s="51">
        <v>473</v>
      </c>
    </row>
    <row r="115" spans="25:29">
      <c r="Y115" s="51">
        <v>91</v>
      </c>
      <c r="Z115" s="51" t="s">
        <v>200</v>
      </c>
      <c r="AA115" s="51" t="s">
        <v>45</v>
      </c>
      <c r="AB115" s="51">
        <v>6</v>
      </c>
      <c r="AC115" s="51"/>
    </row>
    <row r="116" spans="25:29">
      <c r="Y116" s="51">
        <v>94</v>
      </c>
      <c r="Z116" s="51" t="s">
        <v>201</v>
      </c>
      <c r="AA116" s="51" t="s">
        <v>3706</v>
      </c>
      <c r="AB116" s="51">
        <v>9</v>
      </c>
      <c r="AC116" s="51"/>
    </row>
    <row r="117" spans="25:29">
      <c r="Y117" s="51">
        <v>94</v>
      </c>
      <c r="Z117" s="51" t="s">
        <v>201</v>
      </c>
      <c r="AA117" s="51" t="s">
        <v>1281</v>
      </c>
      <c r="AB117" s="51">
        <v>451</v>
      </c>
      <c r="AC117" s="51" t="s">
        <v>1312</v>
      </c>
    </row>
    <row r="118" spans="25:29">
      <c r="Y118" s="51">
        <v>95</v>
      </c>
      <c r="Z118" s="51" t="s">
        <v>202</v>
      </c>
      <c r="AA118" s="51" t="s">
        <v>3706</v>
      </c>
      <c r="AB118" s="51">
        <v>86</v>
      </c>
      <c r="AC118" s="51"/>
    </row>
    <row r="119" spans="25:29">
      <c r="Y119" s="51">
        <v>95</v>
      </c>
      <c r="Z119" s="51" t="s">
        <v>202</v>
      </c>
      <c r="AA119" s="51" t="s">
        <v>1280</v>
      </c>
      <c r="AB119" s="51">
        <v>767</v>
      </c>
      <c r="AC119" s="51">
        <v>2866</v>
      </c>
    </row>
    <row r="120" spans="25:29">
      <c r="Y120" s="51">
        <v>95</v>
      </c>
      <c r="Z120" s="51" t="s">
        <v>202</v>
      </c>
      <c r="AA120" s="51" t="s">
        <v>1281</v>
      </c>
      <c r="AB120" s="51">
        <v>2099</v>
      </c>
      <c r="AC120" s="51">
        <v>2866</v>
      </c>
    </row>
    <row r="121" spans="25:29">
      <c r="Y121" s="51">
        <v>95</v>
      </c>
      <c r="Z121" s="51" t="s">
        <v>202</v>
      </c>
      <c r="AA121" s="51" t="s">
        <v>45</v>
      </c>
      <c r="AB121" s="51">
        <v>39</v>
      </c>
      <c r="AC121" s="51"/>
    </row>
    <row r="122" spans="25:29">
      <c r="Y122" s="51">
        <v>97</v>
      </c>
      <c r="Z122" s="51" t="s">
        <v>203</v>
      </c>
      <c r="AA122" s="51" t="s">
        <v>3706</v>
      </c>
      <c r="AB122" s="51">
        <v>31</v>
      </c>
      <c r="AC122" s="51"/>
    </row>
    <row r="123" spans="25:29">
      <c r="Y123" s="51">
        <v>97</v>
      </c>
      <c r="Z123" s="51" t="s">
        <v>203</v>
      </c>
      <c r="AA123" s="51" t="s">
        <v>1281</v>
      </c>
      <c r="AB123" s="51">
        <v>257</v>
      </c>
      <c r="AC123" s="51" t="s">
        <v>1312</v>
      </c>
    </row>
    <row r="124" spans="25:29">
      <c r="Y124" s="51">
        <v>99</v>
      </c>
      <c r="Z124" s="51" t="s">
        <v>204</v>
      </c>
      <c r="AA124" s="51" t="s">
        <v>3706</v>
      </c>
      <c r="AB124" s="51">
        <v>12</v>
      </c>
      <c r="AC124" s="51"/>
    </row>
    <row r="125" spans="25:29">
      <c r="Y125" s="51">
        <v>99</v>
      </c>
      <c r="Z125" s="51" t="s">
        <v>204</v>
      </c>
      <c r="AA125" s="51" t="s">
        <v>1281</v>
      </c>
      <c r="AB125" s="51">
        <v>568</v>
      </c>
      <c r="AC125" s="51" t="s">
        <v>1312</v>
      </c>
    </row>
    <row r="126" spans="25:29">
      <c r="Y126" s="1">
        <v>100</v>
      </c>
      <c r="Z126" s="1" t="s">
        <v>4245</v>
      </c>
      <c r="AA126" s="51" t="s">
        <v>3706</v>
      </c>
      <c r="AB126">
        <v>7386</v>
      </c>
    </row>
    <row r="127" spans="25:29">
      <c r="Y127" s="1">
        <v>100</v>
      </c>
      <c r="Z127" s="1" t="s">
        <v>4245</v>
      </c>
      <c r="AA127" s="51" t="s">
        <v>1280</v>
      </c>
      <c r="AB127">
        <v>1448659</v>
      </c>
    </row>
    <row r="128" spans="25:29">
      <c r="Y128" s="1">
        <v>100</v>
      </c>
      <c r="Z128" s="1" t="s">
        <v>4245</v>
      </c>
      <c r="AA128" s="51" t="s">
        <v>1281</v>
      </c>
      <c r="AB128">
        <v>1508110</v>
      </c>
    </row>
    <row r="129" spans="27:28">
      <c r="AA129" s="51" t="s">
        <v>45</v>
      </c>
      <c r="AB129">
        <v>18126</v>
      </c>
    </row>
    <row r="130" spans="27:28">
      <c r="AA130" s="437" t="s">
        <v>4250</v>
      </c>
      <c r="AB130" s="82">
        <v>2982281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tabColor rgb="FFFFC000"/>
  </sheetPr>
  <dimension ref="A1:F237"/>
  <sheetViews>
    <sheetView topLeftCell="A222" workbookViewId="0">
      <selection activeCell="D237" sqref="D237"/>
    </sheetView>
  </sheetViews>
  <sheetFormatPr baseColWidth="10" defaultRowHeight="14.5"/>
  <sheetData>
    <row r="1" spans="1:6">
      <c r="A1" s="51" t="s">
        <v>123</v>
      </c>
      <c r="B1" s="51" t="s">
        <v>170</v>
      </c>
      <c r="C1" s="51" t="s">
        <v>1323</v>
      </c>
      <c r="D1" s="51" t="s">
        <v>171</v>
      </c>
      <c r="E1" s="51" t="s">
        <v>37</v>
      </c>
      <c r="F1">
        <v>2982281</v>
      </c>
    </row>
    <row r="2" spans="1:6">
      <c r="A2" s="51">
        <v>5</v>
      </c>
      <c r="B2" s="51" t="s">
        <v>107</v>
      </c>
      <c r="C2" s="51" t="s">
        <v>3706</v>
      </c>
      <c r="D2" s="51">
        <v>669</v>
      </c>
      <c r="E2" s="51"/>
    </row>
    <row r="3" spans="1:6">
      <c r="A3" s="51">
        <v>5</v>
      </c>
      <c r="B3" s="51" t="s">
        <v>107</v>
      </c>
      <c r="C3" s="51" t="s">
        <v>119</v>
      </c>
      <c r="D3" s="51">
        <v>220187</v>
      </c>
      <c r="E3" s="51">
        <v>311443</v>
      </c>
    </row>
    <row r="4" spans="1:6">
      <c r="A4" s="51">
        <v>5</v>
      </c>
      <c r="B4" s="51" t="s">
        <v>107</v>
      </c>
      <c r="C4" s="51" t="s">
        <v>120</v>
      </c>
      <c r="D4" s="51">
        <v>79875</v>
      </c>
      <c r="E4" s="51">
        <v>311443</v>
      </c>
    </row>
    <row r="5" spans="1:6">
      <c r="A5" s="51">
        <v>5</v>
      </c>
      <c r="B5" s="51" t="s">
        <v>107</v>
      </c>
      <c r="C5" s="51" t="s">
        <v>121</v>
      </c>
      <c r="D5" s="51">
        <v>10448</v>
      </c>
      <c r="E5" s="51">
        <v>311443</v>
      </c>
    </row>
    <row r="6" spans="1:6">
      <c r="A6" s="51">
        <v>5</v>
      </c>
      <c r="B6" s="51" t="s">
        <v>107</v>
      </c>
      <c r="C6" s="51" t="s">
        <v>133</v>
      </c>
      <c r="D6" s="51">
        <v>67</v>
      </c>
      <c r="E6" s="51">
        <v>311443</v>
      </c>
    </row>
    <row r="7" spans="1:6">
      <c r="A7" s="51">
        <v>5</v>
      </c>
      <c r="B7" s="51" t="s">
        <v>107</v>
      </c>
      <c r="C7" s="51" t="s">
        <v>1324</v>
      </c>
      <c r="D7" s="51">
        <v>659</v>
      </c>
      <c r="E7" s="51">
        <v>311443</v>
      </c>
    </row>
    <row r="8" spans="1:6">
      <c r="A8" s="51">
        <v>5</v>
      </c>
      <c r="B8" s="51" t="s">
        <v>107</v>
      </c>
      <c r="C8" s="51" t="s">
        <v>1325</v>
      </c>
      <c r="D8" s="51">
        <v>231</v>
      </c>
      <c r="E8" s="51">
        <v>311443</v>
      </c>
    </row>
    <row r="9" spans="1:6">
      <c r="A9" s="51">
        <v>8</v>
      </c>
      <c r="B9" s="51" t="s">
        <v>173</v>
      </c>
      <c r="C9" s="51" t="s">
        <v>3706</v>
      </c>
      <c r="D9" s="51">
        <v>51</v>
      </c>
      <c r="E9" s="51"/>
    </row>
    <row r="10" spans="1:6">
      <c r="A10" s="51">
        <v>8</v>
      </c>
      <c r="B10" s="51" t="s">
        <v>173</v>
      </c>
      <c r="C10" s="51" t="s">
        <v>119</v>
      </c>
      <c r="D10" s="51">
        <v>104075</v>
      </c>
      <c r="E10" s="51">
        <v>140091</v>
      </c>
    </row>
    <row r="11" spans="1:6">
      <c r="A11" s="51">
        <v>8</v>
      </c>
      <c r="B11" s="51" t="s">
        <v>173</v>
      </c>
      <c r="C11" s="51" t="s">
        <v>120</v>
      </c>
      <c r="D11" s="51">
        <v>28455</v>
      </c>
      <c r="E11" s="51">
        <v>140091</v>
      </c>
    </row>
    <row r="12" spans="1:6">
      <c r="A12" s="51">
        <v>8</v>
      </c>
      <c r="B12" s="51" t="s">
        <v>173</v>
      </c>
      <c r="C12" s="51" t="s">
        <v>121</v>
      </c>
      <c r="D12" s="51">
        <v>7245</v>
      </c>
      <c r="E12" s="51">
        <v>140091</v>
      </c>
    </row>
    <row r="13" spans="1:6">
      <c r="A13" s="51">
        <v>8</v>
      </c>
      <c r="B13" s="51" t="s">
        <v>173</v>
      </c>
      <c r="C13" s="51" t="s">
        <v>133</v>
      </c>
      <c r="D13" s="51">
        <v>38</v>
      </c>
      <c r="E13" s="51">
        <v>140091</v>
      </c>
    </row>
    <row r="14" spans="1:6">
      <c r="A14" s="51">
        <v>8</v>
      </c>
      <c r="B14" s="51" t="s">
        <v>173</v>
      </c>
      <c r="C14" s="51" t="s">
        <v>1324</v>
      </c>
      <c r="D14" s="51">
        <v>115</v>
      </c>
      <c r="E14" s="51">
        <v>140091</v>
      </c>
    </row>
    <row r="15" spans="1:6">
      <c r="A15" s="51">
        <v>8</v>
      </c>
      <c r="B15" s="51" t="s">
        <v>173</v>
      </c>
      <c r="C15" s="51" t="s">
        <v>1325</v>
      </c>
      <c r="D15" s="51">
        <v>185</v>
      </c>
      <c r="E15" s="51">
        <v>140091</v>
      </c>
    </row>
    <row r="16" spans="1:6">
      <c r="A16" s="51">
        <v>11</v>
      </c>
      <c r="B16" s="51" t="s">
        <v>174</v>
      </c>
      <c r="C16" s="51" t="s">
        <v>3706</v>
      </c>
      <c r="D16" s="51">
        <v>601</v>
      </c>
      <c r="E16" s="51"/>
    </row>
    <row r="17" spans="1:5">
      <c r="A17" s="51">
        <v>11</v>
      </c>
      <c r="B17" s="51" t="s">
        <v>174</v>
      </c>
      <c r="C17" s="51" t="s">
        <v>119</v>
      </c>
      <c r="D17" s="51">
        <v>25200</v>
      </c>
      <c r="E17" s="51">
        <v>66333</v>
      </c>
    </row>
    <row r="18" spans="1:5">
      <c r="A18" s="51">
        <v>11</v>
      </c>
      <c r="B18" s="51" t="s">
        <v>174</v>
      </c>
      <c r="C18" s="51" t="s">
        <v>120</v>
      </c>
      <c r="D18" s="51">
        <v>37423</v>
      </c>
      <c r="E18" s="51">
        <v>66333</v>
      </c>
    </row>
    <row r="19" spans="1:5">
      <c r="A19" s="51">
        <v>11</v>
      </c>
      <c r="B19" s="51" t="s">
        <v>174</v>
      </c>
      <c r="C19" s="51" t="s">
        <v>121</v>
      </c>
      <c r="D19" s="51">
        <v>3493</v>
      </c>
      <c r="E19" s="51">
        <v>66333</v>
      </c>
    </row>
    <row r="20" spans="1:5">
      <c r="A20" s="51">
        <v>11</v>
      </c>
      <c r="B20" s="51" t="s">
        <v>174</v>
      </c>
      <c r="C20" s="51" t="s">
        <v>133</v>
      </c>
      <c r="D20" s="51">
        <v>9</v>
      </c>
      <c r="E20" s="51">
        <v>66333</v>
      </c>
    </row>
    <row r="21" spans="1:5">
      <c r="A21" s="51">
        <v>11</v>
      </c>
      <c r="B21" s="51" t="s">
        <v>174</v>
      </c>
      <c r="C21" s="51" t="s">
        <v>1324</v>
      </c>
      <c r="D21" s="51">
        <v>75</v>
      </c>
      <c r="E21" s="51">
        <v>66333</v>
      </c>
    </row>
    <row r="22" spans="1:5">
      <c r="A22" s="51">
        <v>11</v>
      </c>
      <c r="B22" s="51" t="s">
        <v>174</v>
      </c>
      <c r="C22" s="51" t="s">
        <v>1325</v>
      </c>
      <c r="D22" s="51">
        <v>133</v>
      </c>
      <c r="E22" s="51">
        <v>66333</v>
      </c>
    </row>
    <row r="23" spans="1:5">
      <c r="A23" s="51">
        <v>13</v>
      </c>
      <c r="B23" s="51" t="s">
        <v>175</v>
      </c>
      <c r="C23" s="51" t="s">
        <v>3706</v>
      </c>
      <c r="D23" s="51">
        <v>156</v>
      </c>
      <c r="E23" s="51"/>
    </row>
    <row r="24" spans="1:5">
      <c r="A24" s="51">
        <v>13</v>
      </c>
      <c r="B24" s="51" t="s">
        <v>175</v>
      </c>
      <c r="C24" s="51" t="s">
        <v>119</v>
      </c>
      <c r="D24" s="51">
        <v>244671</v>
      </c>
      <c r="E24" s="51">
        <v>319240</v>
      </c>
    </row>
    <row r="25" spans="1:5">
      <c r="A25" s="51">
        <v>13</v>
      </c>
      <c r="B25" s="51" t="s">
        <v>175</v>
      </c>
      <c r="C25" s="51" t="s">
        <v>120</v>
      </c>
      <c r="D25" s="51">
        <v>64821</v>
      </c>
      <c r="E25" s="51">
        <v>319240</v>
      </c>
    </row>
    <row r="26" spans="1:5">
      <c r="A26" s="51">
        <v>13</v>
      </c>
      <c r="B26" s="51" t="s">
        <v>175</v>
      </c>
      <c r="C26" s="51" t="s">
        <v>121</v>
      </c>
      <c r="D26" s="51">
        <v>8809</v>
      </c>
      <c r="E26" s="51">
        <v>319240</v>
      </c>
    </row>
    <row r="27" spans="1:5">
      <c r="A27" s="51">
        <v>13</v>
      </c>
      <c r="B27" s="51" t="s">
        <v>175</v>
      </c>
      <c r="C27" s="51" t="s">
        <v>133</v>
      </c>
      <c r="D27" s="51">
        <v>304</v>
      </c>
      <c r="E27" s="51">
        <v>319240</v>
      </c>
    </row>
    <row r="28" spans="1:5">
      <c r="A28" s="51">
        <v>13</v>
      </c>
      <c r="B28" s="51" t="s">
        <v>175</v>
      </c>
      <c r="C28" s="51" t="s">
        <v>1324</v>
      </c>
      <c r="D28" s="51">
        <v>339</v>
      </c>
      <c r="E28" s="51">
        <v>319240</v>
      </c>
    </row>
    <row r="29" spans="1:5">
      <c r="A29" s="51">
        <v>13</v>
      </c>
      <c r="B29" s="51" t="s">
        <v>175</v>
      </c>
      <c r="C29" s="51" t="s">
        <v>1325</v>
      </c>
      <c r="D29" s="51">
        <v>296</v>
      </c>
      <c r="E29" s="51">
        <v>319240</v>
      </c>
    </row>
    <row r="30" spans="1:5">
      <c r="A30" s="51">
        <v>15</v>
      </c>
      <c r="B30" s="51" t="s">
        <v>176</v>
      </c>
      <c r="C30" s="51" t="s">
        <v>3706</v>
      </c>
      <c r="D30" s="51">
        <v>289</v>
      </c>
      <c r="E30" s="51"/>
    </row>
    <row r="31" spans="1:5">
      <c r="A31" s="51">
        <v>15</v>
      </c>
      <c r="B31" s="51" t="s">
        <v>176</v>
      </c>
      <c r="C31" s="51" t="s">
        <v>119</v>
      </c>
      <c r="D31" s="51">
        <v>2728</v>
      </c>
      <c r="E31" s="51">
        <v>3958</v>
      </c>
    </row>
    <row r="32" spans="1:5">
      <c r="A32" s="51">
        <v>15</v>
      </c>
      <c r="B32" s="51" t="s">
        <v>176</v>
      </c>
      <c r="C32" s="51" t="s">
        <v>120</v>
      </c>
      <c r="D32" s="51">
        <v>1038</v>
      </c>
      <c r="E32" s="51">
        <v>3958</v>
      </c>
    </row>
    <row r="33" spans="1:5">
      <c r="A33" s="51">
        <v>15</v>
      </c>
      <c r="B33" s="51" t="s">
        <v>176</v>
      </c>
      <c r="C33" s="51" t="s">
        <v>121</v>
      </c>
      <c r="D33" s="51">
        <v>181</v>
      </c>
      <c r="E33" s="51">
        <v>3958</v>
      </c>
    </row>
    <row r="34" spans="1:5">
      <c r="A34" s="51">
        <v>15</v>
      </c>
      <c r="B34" s="51" t="s">
        <v>176</v>
      </c>
      <c r="C34" s="51" t="s">
        <v>133</v>
      </c>
      <c r="D34" s="51">
        <v>6</v>
      </c>
      <c r="E34" s="51">
        <v>3958</v>
      </c>
    </row>
    <row r="35" spans="1:5">
      <c r="A35" s="51">
        <v>15</v>
      </c>
      <c r="B35" s="51" t="s">
        <v>176</v>
      </c>
      <c r="C35" s="51" t="s">
        <v>1324</v>
      </c>
      <c r="D35" s="51">
        <v>10</v>
      </c>
      <c r="E35" s="51">
        <v>3958</v>
      </c>
    </row>
    <row r="36" spans="1:5">
      <c r="A36" s="51">
        <v>15</v>
      </c>
      <c r="B36" s="51" t="s">
        <v>176</v>
      </c>
      <c r="C36" s="51" t="s">
        <v>1325</v>
      </c>
      <c r="D36" s="51">
        <v>6</v>
      </c>
      <c r="E36" s="51">
        <v>3958</v>
      </c>
    </row>
    <row r="37" spans="1:5">
      <c r="A37" s="51">
        <v>17</v>
      </c>
      <c r="B37" s="51" t="s">
        <v>177</v>
      </c>
      <c r="C37" s="51" t="s">
        <v>3706</v>
      </c>
      <c r="D37" s="51">
        <v>132</v>
      </c>
      <c r="E37" s="51"/>
    </row>
    <row r="38" spans="1:5">
      <c r="A38" s="51">
        <v>17</v>
      </c>
      <c r="B38" s="51" t="s">
        <v>177</v>
      </c>
      <c r="C38" s="51" t="s">
        <v>119</v>
      </c>
      <c r="D38" s="51">
        <v>12109</v>
      </c>
      <c r="E38" s="51">
        <v>14584</v>
      </c>
    </row>
    <row r="39" spans="1:5">
      <c r="A39" s="51">
        <v>17</v>
      </c>
      <c r="B39" s="51" t="s">
        <v>177</v>
      </c>
      <c r="C39" s="51" t="s">
        <v>120</v>
      </c>
      <c r="D39" s="51">
        <v>1935</v>
      </c>
      <c r="E39" s="51">
        <v>14584</v>
      </c>
    </row>
    <row r="40" spans="1:5">
      <c r="A40" s="51">
        <v>17</v>
      </c>
      <c r="B40" s="51" t="s">
        <v>177</v>
      </c>
      <c r="C40" s="51" t="s">
        <v>121</v>
      </c>
      <c r="D40" s="51">
        <v>444</v>
      </c>
      <c r="E40" s="51">
        <v>14584</v>
      </c>
    </row>
    <row r="41" spans="1:5">
      <c r="A41" s="51">
        <v>17</v>
      </c>
      <c r="B41" s="51" t="s">
        <v>177</v>
      </c>
      <c r="C41" s="51" t="s">
        <v>133</v>
      </c>
      <c r="D41" s="51">
        <v>9</v>
      </c>
      <c r="E41" s="51">
        <v>14584</v>
      </c>
    </row>
    <row r="42" spans="1:5">
      <c r="A42" s="51">
        <v>17</v>
      </c>
      <c r="B42" s="51" t="s">
        <v>177</v>
      </c>
      <c r="C42" s="51" t="s">
        <v>1324</v>
      </c>
      <c r="D42" s="51">
        <v>78</v>
      </c>
      <c r="E42" s="51">
        <v>14584</v>
      </c>
    </row>
    <row r="43" spans="1:5">
      <c r="A43" s="51">
        <v>17</v>
      </c>
      <c r="B43" s="51" t="s">
        <v>177</v>
      </c>
      <c r="C43" s="51" t="s">
        <v>1325</v>
      </c>
      <c r="D43" s="51">
        <v>9</v>
      </c>
      <c r="E43" s="51">
        <v>14584</v>
      </c>
    </row>
    <row r="44" spans="1:5">
      <c r="A44" s="51">
        <v>18</v>
      </c>
      <c r="B44" s="51" t="s">
        <v>178</v>
      </c>
      <c r="C44" s="51" t="s">
        <v>3706</v>
      </c>
      <c r="D44" s="51">
        <v>96</v>
      </c>
      <c r="E44" s="51"/>
    </row>
    <row r="45" spans="1:5">
      <c r="A45" s="51">
        <v>18</v>
      </c>
      <c r="B45" s="51" t="s">
        <v>178</v>
      </c>
      <c r="C45" s="51" t="s">
        <v>119</v>
      </c>
      <c r="D45" s="51">
        <v>4259</v>
      </c>
      <c r="E45" s="51">
        <v>4991</v>
      </c>
    </row>
    <row r="46" spans="1:5">
      <c r="A46" s="51">
        <v>18</v>
      </c>
      <c r="B46" s="51" t="s">
        <v>178</v>
      </c>
      <c r="C46" s="51" t="s">
        <v>120</v>
      </c>
      <c r="D46" s="51">
        <v>569</v>
      </c>
      <c r="E46" s="51">
        <v>4991</v>
      </c>
    </row>
    <row r="47" spans="1:5">
      <c r="A47" s="51">
        <v>18</v>
      </c>
      <c r="B47" s="51" t="s">
        <v>178</v>
      </c>
      <c r="C47" s="51" t="s">
        <v>121</v>
      </c>
      <c r="D47" s="51">
        <v>87</v>
      </c>
      <c r="E47" s="51">
        <v>4991</v>
      </c>
    </row>
    <row r="48" spans="1:5">
      <c r="A48" s="51">
        <v>18</v>
      </c>
      <c r="B48" s="51" t="s">
        <v>178</v>
      </c>
      <c r="C48" s="51" t="s">
        <v>133</v>
      </c>
      <c r="D48" s="51">
        <v>14</v>
      </c>
      <c r="E48" s="51">
        <v>4991</v>
      </c>
    </row>
    <row r="49" spans="1:5">
      <c r="A49" s="51">
        <v>18</v>
      </c>
      <c r="B49" s="51" t="s">
        <v>178</v>
      </c>
      <c r="C49" s="51" t="s">
        <v>1324</v>
      </c>
      <c r="D49" s="51">
        <v>9</v>
      </c>
      <c r="E49" s="51">
        <v>4991</v>
      </c>
    </row>
    <row r="50" spans="1:5">
      <c r="A50" s="51">
        <v>18</v>
      </c>
      <c r="B50" s="51" t="s">
        <v>178</v>
      </c>
      <c r="C50" s="51" t="s">
        <v>1325</v>
      </c>
      <c r="D50" s="51">
        <v>53</v>
      </c>
      <c r="E50" s="51">
        <v>4991</v>
      </c>
    </row>
    <row r="51" spans="1:5">
      <c r="A51" s="51">
        <v>19</v>
      </c>
      <c r="B51" s="51" t="s">
        <v>179</v>
      </c>
      <c r="C51" s="51" t="s">
        <v>3706</v>
      </c>
      <c r="D51" s="51">
        <v>659</v>
      </c>
      <c r="E51" s="51"/>
    </row>
    <row r="52" spans="1:5">
      <c r="A52" s="51">
        <v>19</v>
      </c>
      <c r="B52" s="51" t="s">
        <v>179</v>
      </c>
      <c r="C52" s="51" t="s">
        <v>119</v>
      </c>
      <c r="D52" s="51">
        <v>219066</v>
      </c>
      <c r="E52" s="51">
        <v>244703</v>
      </c>
    </row>
    <row r="53" spans="1:5">
      <c r="A53" s="51">
        <v>19</v>
      </c>
      <c r="B53" s="51" t="s">
        <v>179</v>
      </c>
      <c r="C53" s="51" t="s">
        <v>120</v>
      </c>
      <c r="D53" s="51">
        <v>12169</v>
      </c>
      <c r="E53" s="51">
        <v>244703</v>
      </c>
    </row>
    <row r="54" spans="1:5">
      <c r="A54" s="51">
        <v>19</v>
      </c>
      <c r="B54" s="51" t="s">
        <v>179</v>
      </c>
      <c r="C54" s="51" t="s">
        <v>121</v>
      </c>
      <c r="D54" s="51">
        <v>7961</v>
      </c>
      <c r="E54" s="51">
        <v>244703</v>
      </c>
    </row>
    <row r="55" spans="1:5">
      <c r="A55" s="51">
        <v>19</v>
      </c>
      <c r="B55" s="51" t="s">
        <v>179</v>
      </c>
      <c r="C55" s="51" t="s">
        <v>133</v>
      </c>
      <c r="D55" s="51">
        <v>683</v>
      </c>
      <c r="E55" s="51">
        <v>244703</v>
      </c>
    </row>
    <row r="56" spans="1:5">
      <c r="A56" s="51">
        <v>19</v>
      </c>
      <c r="B56" s="51" t="s">
        <v>179</v>
      </c>
      <c r="C56" s="51" t="s">
        <v>1324</v>
      </c>
      <c r="D56" s="51">
        <v>4550</v>
      </c>
      <c r="E56" s="51">
        <v>244703</v>
      </c>
    </row>
    <row r="57" spans="1:5">
      <c r="A57" s="51">
        <v>19</v>
      </c>
      <c r="B57" s="51" t="s">
        <v>179</v>
      </c>
      <c r="C57" s="51" t="s">
        <v>1325</v>
      </c>
      <c r="D57" s="51">
        <v>274</v>
      </c>
      <c r="E57" s="51">
        <v>244703</v>
      </c>
    </row>
    <row r="58" spans="1:5">
      <c r="A58" s="51">
        <v>20</v>
      </c>
      <c r="B58" s="51" t="s">
        <v>180</v>
      </c>
      <c r="C58" s="51" t="s">
        <v>3706</v>
      </c>
      <c r="D58" s="51">
        <v>91</v>
      </c>
      <c r="E58" s="51"/>
    </row>
    <row r="59" spans="1:5">
      <c r="A59" s="51">
        <v>20</v>
      </c>
      <c r="B59" s="51" t="s">
        <v>180</v>
      </c>
      <c r="C59" s="51" t="s">
        <v>119</v>
      </c>
      <c r="D59" s="51">
        <v>122393</v>
      </c>
      <c r="E59" s="51">
        <v>142345</v>
      </c>
    </row>
    <row r="60" spans="1:5">
      <c r="A60" s="51">
        <v>20</v>
      </c>
      <c r="B60" s="51" t="s">
        <v>180</v>
      </c>
      <c r="C60" s="51" t="s">
        <v>120</v>
      </c>
      <c r="D60" s="51">
        <v>13006</v>
      </c>
      <c r="E60" s="51">
        <v>142345</v>
      </c>
    </row>
    <row r="61" spans="1:5">
      <c r="A61" s="51">
        <v>20</v>
      </c>
      <c r="B61" s="51" t="s">
        <v>180</v>
      </c>
      <c r="C61" s="51" t="s">
        <v>121</v>
      </c>
      <c r="D61" s="51">
        <v>6330</v>
      </c>
      <c r="E61" s="51">
        <v>142345</v>
      </c>
    </row>
    <row r="62" spans="1:5">
      <c r="A62" s="51">
        <v>20</v>
      </c>
      <c r="B62" s="51" t="s">
        <v>180</v>
      </c>
      <c r="C62" s="51" t="s">
        <v>133</v>
      </c>
      <c r="D62" s="51">
        <v>31</v>
      </c>
      <c r="E62" s="51">
        <v>142345</v>
      </c>
    </row>
    <row r="63" spans="1:5">
      <c r="A63" s="51">
        <v>20</v>
      </c>
      <c r="B63" s="51" t="s">
        <v>180</v>
      </c>
      <c r="C63" s="51" t="s">
        <v>1324</v>
      </c>
      <c r="D63" s="51">
        <v>442</v>
      </c>
      <c r="E63" s="51">
        <v>142345</v>
      </c>
    </row>
    <row r="64" spans="1:5">
      <c r="A64" s="51">
        <v>20</v>
      </c>
      <c r="B64" s="51" t="s">
        <v>180</v>
      </c>
      <c r="C64" s="51" t="s">
        <v>1325</v>
      </c>
      <c r="D64" s="51">
        <v>143</v>
      </c>
      <c r="E64" s="51">
        <v>142345</v>
      </c>
    </row>
    <row r="65" spans="1:5">
      <c r="A65" s="51">
        <v>23</v>
      </c>
      <c r="B65" s="51" t="s">
        <v>181</v>
      </c>
      <c r="C65" s="51" t="s">
        <v>3706</v>
      </c>
      <c r="D65" s="51">
        <v>14</v>
      </c>
      <c r="E65" s="51"/>
    </row>
    <row r="66" spans="1:5">
      <c r="A66" s="51">
        <v>23</v>
      </c>
      <c r="B66" s="51" t="s">
        <v>181</v>
      </c>
      <c r="C66" s="51" t="s">
        <v>119</v>
      </c>
      <c r="D66" s="51">
        <v>94410</v>
      </c>
      <c r="E66" s="51">
        <v>102481</v>
      </c>
    </row>
    <row r="67" spans="1:5">
      <c r="A67" s="51">
        <v>23</v>
      </c>
      <c r="B67" s="51" t="s">
        <v>181</v>
      </c>
      <c r="C67" s="51" t="s">
        <v>120</v>
      </c>
      <c r="D67" s="51">
        <v>4070</v>
      </c>
      <c r="E67" s="51">
        <v>102481</v>
      </c>
    </row>
    <row r="68" spans="1:5">
      <c r="A68" s="51">
        <v>23</v>
      </c>
      <c r="B68" s="51" t="s">
        <v>181</v>
      </c>
      <c r="C68" s="51" t="s">
        <v>121</v>
      </c>
      <c r="D68" s="51">
        <v>3365</v>
      </c>
      <c r="E68" s="51">
        <v>102481</v>
      </c>
    </row>
    <row r="69" spans="1:5">
      <c r="A69" s="51">
        <v>23</v>
      </c>
      <c r="B69" s="51" t="s">
        <v>181</v>
      </c>
      <c r="C69" s="51" t="s">
        <v>133</v>
      </c>
      <c r="D69" s="51">
        <v>297</v>
      </c>
      <c r="E69" s="51">
        <v>102481</v>
      </c>
    </row>
    <row r="70" spans="1:5">
      <c r="A70" s="51">
        <v>23</v>
      </c>
      <c r="B70" s="51" t="s">
        <v>181</v>
      </c>
      <c r="C70" s="51" t="s">
        <v>1324</v>
      </c>
      <c r="D70" s="51">
        <v>191</v>
      </c>
      <c r="E70" s="51">
        <v>102481</v>
      </c>
    </row>
    <row r="71" spans="1:5">
      <c r="A71" s="51">
        <v>23</v>
      </c>
      <c r="B71" s="51" t="s">
        <v>181</v>
      </c>
      <c r="C71" s="51" t="s">
        <v>1325</v>
      </c>
      <c r="D71" s="51">
        <v>148</v>
      </c>
      <c r="E71" s="51">
        <v>102481</v>
      </c>
    </row>
    <row r="72" spans="1:5">
      <c r="A72" s="51">
        <v>25</v>
      </c>
      <c r="B72" s="51" t="s">
        <v>182</v>
      </c>
      <c r="C72" s="51" t="s">
        <v>3706</v>
      </c>
      <c r="D72" s="51">
        <v>130</v>
      </c>
      <c r="E72" s="51"/>
    </row>
    <row r="73" spans="1:5">
      <c r="A73" s="51">
        <v>25</v>
      </c>
      <c r="B73" s="51" t="s">
        <v>182</v>
      </c>
      <c r="C73" s="51" t="s">
        <v>119</v>
      </c>
      <c r="D73" s="51">
        <v>7058</v>
      </c>
      <c r="E73" s="51">
        <v>12962</v>
      </c>
    </row>
    <row r="74" spans="1:5">
      <c r="A74" s="51">
        <v>25</v>
      </c>
      <c r="B74" s="51" t="s">
        <v>182</v>
      </c>
      <c r="C74" s="51" t="s">
        <v>120</v>
      </c>
      <c r="D74" s="51">
        <v>5358</v>
      </c>
      <c r="E74" s="51">
        <v>12962</v>
      </c>
    </row>
    <row r="75" spans="1:5">
      <c r="A75" s="51">
        <v>25</v>
      </c>
      <c r="B75" s="51" t="s">
        <v>182</v>
      </c>
      <c r="C75" s="51" t="s">
        <v>121</v>
      </c>
      <c r="D75" s="51">
        <v>499</v>
      </c>
      <c r="E75" s="51">
        <v>12962</v>
      </c>
    </row>
    <row r="76" spans="1:5">
      <c r="A76" s="51">
        <v>25</v>
      </c>
      <c r="B76" s="51" t="s">
        <v>182</v>
      </c>
      <c r="C76" s="51" t="s">
        <v>133</v>
      </c>
      <c r="D76" s="51">
        <v>7</v>
      </c>
      <c r="E76" s="51">
        <v>12962</v>
      </c>
    </row>
    <row r="77" spans="1:5">
      <c r="A77" s="51">
        <v>25</v>
      </c>
      <c r="B77" s="51" t="s">
        <v>182</v>
      </c>
      <c r="C77" s="51" t="s">
        <v>1324</v>
      </c>
      <c r="D77" s="51">
        <v>6</v>
      </c>
      <c r="E77" s="51">
        <v>12962</v>
      </c>
    </row>
    <row r="78" spans="1:5">
      <c r="A78" s="51">
        <v>25</v>
      </c>
      <c r="B78" s="51" t="s">
        <v>182</v>
      </c>
      <c r="C78" s="51" t="s">
        <v>1325</v>
      </c>
      <c r="D78" s="51">
        <v>34</v>
      </c>
      <c r="E78" s="51">
        <v>12962</v>
      </c>
    </row>
    <row r="79" spans="1:5">
      <c r="A79" s="51">
        <v>27</v>
      </c>
      <c r="B79" s="51" t="s">
        <v>183</v>
      </c>
      <c r="C79" s="51" t="s">
        <v>3706</v>
      </c>
      <c r="D79" s="51">
        <v>282</v>
      </c>
      <c r="E79" s="51"/>
    </row>
    <row r="80" spans="1:5">
      <c r="A80" s="51">
        <v>27</v>
      </c>
      <c r="B80" s="51" t="s">
        <v>183</v>
      </c>
      <c r="C80" s="51" t="s">
        <v>119</v>
      </c>
      <c r="D80" s="51">
        <v>309872</v>
      </c>
      <c r="E80" s="51">
        <v>337414</v>
      </c>
    </row>
    <row r="81" spans="1:5">
      <c r="A81" s="51">
        <v>27</v>
      </c>
      <c r="B81" s="51" t="s">
        <v>183</v>
      </c>
      <c r="C81" s="51" t="s">
        <v>120</v>
      </c>
      <c r="D81" s="51">
        <v>18374</v>
      </c>
      <c r="E81" s="51">
        <v>337414</v>
      </c>
    </row>
    <row r="82" spans="1:5">
      <c r="A82" s="51">
        <v>27</v>
      </c>
      <c r="B82" s="51" t="s">
        <v>183</v>
      </c>
      <c r="C82" s="51" t="s">
        <v>121</v>
      </c>
      <c r="D82" s="51">
        <v>4279</v>
      </c>
      <c r="E82" s="51">
        <v>337414</v>
      </c>
    </row>
    <row r="83" spans="1:5">
      <c r="A83" s="51">
        <v>27</v>
      </c>
      <c r="B83" s="51" t="s">
        <v>183</v>
      </c>
      <c r="C83" s="51" t="s">
        <v>133</v>
      </c>
      <c r="D83" s="51">
        <v>369</v>
      </c>
      <c r="E83" s="51">
        <v>337414</v>
      </c>
    </row>
    <row r="84" spans="1:5">
      <c r="A84" s="51">
        <v>27</v>
      </c>
      <c r="B84" s="51" t="s">
        <v>183</v>
      </c>
      <c r="C84" s="51" t="s">
        <v>1324</v>
      </c>
      <c r="D84" s="51">
        <v>4417</v>
      </c>
      <c r="E84" s="51">
        <v>337414</v>
      </c>
    </row>
    <row r="85" spans="1:5">
      <c r="A85" s="51">
        <v>27</v>
      </c>
      <c r="B85" s="51" t="s">
        <v>183</v>
      </c>
      <c r="C85" s="51" t="s">
        <v>1325</v>
      </c>
      <c r="D85" s="51">
        <v>103</v>
      </c>
      <c r="E85" s="51">
        <v>337414</v>
      </c>
    </row>
    <row r="86" spans="1:5">
      <c r="A86" s="51">
        <v>41</v>
      </c>
      <c r="B86" s="51" t="s">
        <v>184</v>
      </c>
      <c r="C86" s="51" t="s">
        <v>3706</v>
      </c>
      <c r="D86" s="51">
        <v>56</v>
      </c>
      <c r="E86" s="51"/>
    </row>
    <row r="87" spans="1:5">
      <c r="A87" s="51">
        <v>41</v>
      </c>
      <c r="B87" s="51" t="s">
        <v>184</v>
      </c>
      <c r="C87" s="51" t="s">
        <v>119</v>
      </c>
      <c r="D87" s="51">
        <v>4001</v>
      </c>
      <c r="E87" s="51">
        <v>5043</v>
      </c>
    </row>
    <row r="88" spans="1:5">
      <c r="A88" s="51">
        <v>41</v>
      </c>
      <c r="B88" s="51" t="s">
        <v>184</v>
      </c>
      <c r="C88" s="51" t="s">
        <v>120</v>
      </c>
      <c r="D88" s="51">
        <v>802</v>
      </c>
      <c r="E88" s="51">
        <v>5043</v>
      </c>
    </row>
    <row r="89" spans="1:5">
      <c r="A89" s="51">
        <v>41</v>
      </c>
      <c r="B89" s="51" t="s">
        <v>184</v>
      </c>
      <c r="C89" s="51" t="s">
        <v>121</v>
      </c>
      <c r="D89" s="51">
        <v>170</v>
      </c>
      <c r="E89" s="51">
        <v>5043</v>
      </c>
    </row>
    <row r="90" spans="1:5">
      <c r="A90" s="51">
        <v>41</v>
      </c>
      <c r="B90" s="51" t="s">
        <v>184</v>
      </c>
      <c r="C90" s="51" t="s">
        <v>133</v>
      </c>
      <c r="D90" s="51">
        <v>17</v>
      </c>
      <c r="E90" s="51">
        <v>5043</v>
      </c>
    </row>
    <row r="91" spans="1:5">
      <c r="A91" s="51">
        <v>41</v>
      </c>
      <c r="B91" s="51" t="s">
        <v>184</v>
      </c>
      <c r="C91" s="51" t="s">
        <v>1324</v>
      </c>
      <c r="D91" s="51">
        <v>11</v>
      </c>
      <c r="E91" s="51">
        <v>5043</v>
      </c>
    </row>
    <row r="92" spans="1:5">
      <c r="A92" s="51">
        <v>41</v>
      </c>
      <c r="B92" s="51" t="s">
        <v>184</v>
      </c>
      <c r="C92" s="51" t="s">
        <v>1325</v>
      </c>
      <c r="D92" s="51">
        <v>42</v>
      </c>
      <c r="E92" s="51">
        <v>5043</v>
      </c>
    </row>
    <row r="93" spans="1:5">
      <c r="A93" s="51">
        <v>44</v>
      </c>
      <c r="B93" s="51" t="s">
        <v>185</v>
      </c>
      <c r="C93" s="51" t="s">
        <v>3706</v>
      </c>
      <c r="D93" s="51">
        <v>10</v>
      </c>
      <c r="E93" s="51"/>
    </row>
    <row r="94" spans="1:5">
      <c r="A94" s="51">
        <v>44</v>
      </c>
      <c r="B94" s="51" t="s">
        <v>185</v>
      </c>
      <c r="C94" s="51" t="s">
        <v>119</v>
      </c>
      <c r="D94" s="51">
        <v>49030</v>
      </c>
      <c r="E94" s="51">
        <v>60465</v>
      </c>
    </row>
    <row r="95" spans="1:5">
      <c r="A95" s="51">
        <v>44</v>
      </c>
      <c r="B95" s="51" t="s">
        <v>185</v>
      </c>
      <c r="C95" s="51" t="s">
        <v>120</v>
      </c>
      <c r="D95" s="51">
        <v>4844</v>
      </c>
      <c r="E95" s="51">
        <v>60465</v>
      </c>
    </row>
    <row r="96" spans="1:5">
      <c r="A96" s="51">
        <v>44</v>
      </c>
      <c r="B96" s="51" t="s">
        <v>185</v>
      </c>
      <c r="C96" s="51" t="s">
        <v>121</v>
      </c>
      <c r="D96" s="51">
        <v>4774</v>
      </c>
      <c r="E96" s="51">
        <v>60465</v>
      </c>
    </row>
    <row r="97" spans="1:5">
      <c r="A97" s="51">
        <v>44</v>
      </c>
      <c r="B97" s="51" t="s">
        <v>185</v>
      </c>
      <c r="C97" s="51" t="s">
        <v>133</v>
      </c>
      <c r="D97" s="51">
        <v>1104</v>
      </c>
      <c r="E97" s="51">
        <v>60465</v>
      </c>
    </row>
    <row r="98" spans="1:5">
      <c r="A98" s="51">
        <v>44</v>
      </c>
      <c r="B98" s="51" t="s">
        <v>185</v>
      </c>
      <c r="C98" s="51" t="s">
        <v>1324</v>
      </c>
      <c r="D98" s="51">
        <v>501</v>
      </c>
      <c r="E98" s="51">
        <v>60465</v>
      </c>
    </row>
    <row r="99" spans="1:5">
      <c r="A99" s="51">
        <v>44</v>
      </c>
      <c r="B99" s="51" t="s">
        <v>185</v>
      </c>
      <c r="C99" s="51" t="s">
        <v>1325</v>
      </c>
      <c r="D99" s="51">
        <v>212</v>
      </c>
      <c r="E99" s="51">
        <v>60465</v>
      </c>
    </row>
    <row r="100" spans="1:5">
      <c r="A100" s="51">
        <v>47</v>
      </c>
      <c r="B100" s="51" t="s">
        <v>186</v>
      </c>
      <c r="C100" s="51" t="s">
        <v>3706</v>
      </c>
      <c r="D100" s="51">
        <v>31</v>
      </c>
      <c r="E100" s="51"/>
    </row>
    <row r="101" spans="1:5">
      <c r="A101" s="51">
        <v>47</v>
      </c>
      <c r="B101" s="51" t="s">
        <v>186</v>
      </c>
      <c r="C101" s="51" t="s">
        <v>119</v>
      </c>
      <c r="D101" s="51">
        <v>92285</v>
      </c>
      <c r="E101" s="51">
        <v>106287</v>
      </c>
    </row>
    <row r="102" spans="1:5">
      <c r="A102" s="51">
        <v>47</v>
      </c>
      <c r="B102" s="51" t="s">
        <v>186</v>
      </c>
      <c r="C102" s="51" t="s">
        <v>120</v>
      </c>
      <c r="D102" s="51">
        <v>7462</v>
      </c>
      <c r="E102" s="51">
        <v>106287</v>
      </c>
    </row>
    <row r="103" spans="1:5">
      <c r="A103" s="51">
        <v>47</v>
      </c>
      <c r="B103" s="51" t="s">
        <v>186</v>
      </c>
      <c r="C103" s="51" t="s">
        <v>121</v>
      </c>
      <c r="D103" s="51">
        <v>5866</v>
      </c>
      <c r="E103" s="51">
        <v>106287</v>
      </c>
    </row>
    <row r="104" spans="1:5">
      <c r="A104" s="51">
        <v>47</v>
      </c>
      <c r="B104" s="51" t="s">
        <v>186</v>
      </c>
      <c r="C104" s="51" t="s">
        <v>133</v>
      </c>
      <c r="D104" s="51">
        <v>25</v>
      </c>
      <c r="E104" s="51">
        <v>106287</v>
      </c>
    </row>
    <row r="105" spans="1:5">
      <c r="A105" s="51">
        <v>47</v>
      </c>
      <c r="B105" s="51" t="s">
        <v>186</v>
      </c>
      <c r="C105" s="51" t="s">
        <v>1324</v>
      </c>
      <c r="D105" s="51">
        <v>184</v>
      </c>
      <c r="E105" s="51">
        <v>106287</v>
      </c>
    </row>
    <row r="106" spans="1:5">
      <c r="A106" s="51">
        <v>47</v>
      </c>
      <c r="B106" s="51" t="s">
        <v>186</v>
      </c>
      <c r="C106" s="51" t="s">
        <v>1325</v>
      </c>
      <c r="D106" s="51">
        <v>465</v>
      </c>
      <c r="E106" s="51">
        <v>106287</v>
      </c>
    </row>
    <row r="107" spans="1:5">
      <c r="A107" s="51">
        <v>50</v>
      </c>
      <c r="B107" s="51" t="s">
        <v>187</v>
      </c>
      <c r="C107" s="51" t="s">
        <v>3706</v>
      </c>
      <c r="D107" s="51">
        <v>252</v>
      </c>
      <c r="E107" s="51"/>
    </row>
    <row r="108" spans="1:5">
      <c r="A108" s="51">
        <v>50</v>
      </c>
      <c r="B108" s="51" t="s">
        <v>187</v>
      </c>
      <c r="C108" s="51" t="s">
        <v>119</v>
      </c>
      <c r="D108" s="51">
        <v>6787</v>
      </c>
      <c r="E108" s="51">
        <v>8584</v>
      </c>
    </row>
    <row r="109" spans="1:5">
      <c r="A109" s="51">
        <v>50</v>
      </c>
      <c r="B109" s="51" t="s">
        <v>187</v>
      </c>
      <c r="C109" s="51" t="s">
        <v>120</v>
      </c>
      <c r="D109" s="51">
        <v>1393</v>
      </c>
      <c r="E109" s="51">
        <v>8584</v>
      </c>
    </row>
    <row r="110" spans="1:5">
      <c r="A110" s="51">
        <v>50</v>
      </c>
      <c r="B110" s="51" t="s">
        <v>187</v>
      </c>
      <c r="C110" s="51" t="s">
        <v>121</v>
      </c>
      <c r="D110" s="51">
        <v>331</v>
      </c>
      <c r="E110" s="51">
        <v>8584</v>
      </c>
    </row>
    <row r="111" spans="1:5">
      <c r="A111" s="51">
        <v>50</v>
      </c>
      <c r="B111" s="51" t="s">
        <v>187</v>
      </c>
      <c r="C111" s="51" t="s">
        <v>133</v>
      </c>
      <c r="D111" s="51">
        <v>13</v>
      </c>
      <c r="E111" s="51">
        <v>8584</v>
      </c>
    </row>
    <row r="112" spans="1:5">
      <c r="A112" s="51">
        <v>50</v>
      </c>
      <c r="B112" s="51" t="s">
        <v>187</v>
      </c>
      <c r="C112" s="51" t="s">
        <v>1324</v>
      </c>
      <c r="D112" s="51">
        <v>13</v>
      </c>
      <c r="E112" s="51">
        <v>8584</v>
      </c>
    </row>
    <row r="113" spans="1:5">
      <c r="A113" s="51">
        <v>50</v>
      </c>
      <c r="B113" s="51" t="s">
        <v>187</v>
      </c>
      <c r="C113" s="51" t="s">
        <v>1325</v>
      </c>
      <c r="D113" s="51">
        <v>47</v>
      </c>
      <c r="E113" s="51">
        <v>8584</v>
      </c>
    </row>
    <row r="114" spans="1:5">
      <c r="A114" s="51">
        <v>52</v>
      </c>
      <c r="B114" s="51" t="s">
        <v>188</v>
      </c>
      <c r="C114" s="51" t="s">
        <v>3706</v>
      </c>
      <c r="D114" s="51">
        <v>605</v>
      </c>
      <c r="E114" s="51"/>
    </row>
    <row r="115" spans="1:5">
      <c r="A115" s="51">
        <v>52</v>
      </c>
      <c r="B115" s="51" t="s">
        <v>188</v>
      </c>
      <c r="C115" s="51" t="s">
        <v>119</v>
      </c>
      <c r="D115" s="51">
        <v>216083</v>
      </c>
      <c r="E115" s="51">
        <v>232457</v>
      </c>
    </row>
    <row r="116" spans="1:5">
      <c r="A116" s="51">
        <v>52</v>
      </c>
      <c r="B116" s="51" t="s">
        <v>188</v>
      </c>
      <c r="C116" s="51" t="s">
        <v>120</v>
      </c>
      <c r="D116" s="51">
        <v>8161</v>
      </c>
      <c r="E116" s="51">
        <v>232457</v>
      </c>
    </row>
    <row r="117" spans="1:5">
      <c r="A117" s="51">
        <v>52</v>
      </c>
      <c r="B117" s="51" t="s">
        <v>188</v>
      </c>
      <c r="C117" s="51" t="s">
        <v>121</v>
      </c>
      <c r="D117" s="51">
        <v>4808</v>
      </c>
      <c r="E117" s="51">
        <v>232457</v>
      </c>
    </row>
    <row r="118" spans="1:5">
      <c r="A118" s="51">
        <v>52</v>
      </c>
      <c r="B118" s="51" t="s">
        <v>188</v>
      </c>
      <c r="C118" s="51" t="s">
        <v>133</v>
      </c>
      <c r="D118" s="51">
        <v>233</v>
      </c>
      <c r="E118" s="51">
        <v>232457</v>
      </c>
    </row>
    <row r="119" spans="1:5">
      <c r="A119" s="51">
        <v>52</v>
      </c>
      <c r="B119" s="51" t="s">
        <v>188</v>
      </c>
      <c r="C119" s="51" t="s">
        <v>1324</v>
      </c>
      <c r="D119" s="51">
        <v>3024</v>
      </c>
      <c r="E119" s="51">
        <v>232457</v>
      </c>
    </row>
    <row r="120" spans="1:5">
      <c r="A120" s="51">
        <v>52</v>
      </c>
      <c r="B120" s="51" t="s">
        <v>188</v>
      </c>
      <c r="C120" s="51" t="s">
        <v>1325</v>
      </c>
      <c r="D120" s="51">
        <v>148</v>
      </c>
      <c r="E120" s="51">
        <v>232457</v>
      </c>
    </row>
    <row r="121" spans="1:5">
      <c r="A121" s="51">
        <v>54</v>
      </c>
      <c r="B121" s="51" t="s">
        <v>189</v>
      </c>
      <c r="C121" s="51" t="s">
        <v>3706</v>
      </c>
      <c r="D121" s="51">
        <v>134</v>
      </c>
      <c r="E121" s="51"/>
    </row>
    <row r="122" spans="1:5">
      <c r="A122" s="51">
        <v>54</v>
      </c>
      <c r="B122" s="51" t="s">
        <v>189</v>
      </c>
      <c r="C122" s="51" t="s">
        <v>119</v>
      </c>
      <c r="D122" s="51">
        <v>4141</v>
      </c>
      <c r="E122" s="51">
        <v>5336</v>
      </c>
    </row>
    <row r="123" spans="1:5">
      <c r="A123" s="51">
        <v>54</v>
      </c>
      <c r="B123" s="51" t="s">
        <v>189</v>
      </c>
      <c r="C123" s="51" t="s">
        <v>120</v>
      </c>
      <c r="D123" s="51">
        <v>961</v>
      </c>
      <c r="E123" s="51">
        <v>5336</v>
      </c>
    </row>
    <row r="124" spans="1:5">
      <c r="A124" s="51">
        <v>54</v>
      </c>
      <c r="B124" s="51" t="s">
        <v>189</v>
      </c>
      <c r="C124" s="51" t="s">
        <v>121</v>
      </c>
      <c r="D124" s="51">
        <v>198</v>
      </c>
      <c r="E124" s="51">
        <v>5336</v>
      </c>
    </row>
    <row r="125" spans="1:5">
      <c r="A125" s="51">
        <v>54</v>
      </c>
      <c r="B125" s="51" t="s">
        <v>189</v>
      </c>
      <c r="C125" s="51" t="s">
        <v>133</v>
      </c>
      <c r="D125" s="51">
        <v>13</v>
      </c>
      <c r="E125" s="51">
        <v>5336</v>
      </c>
    </row>
    <row r="126" spans="1:5">
      <c r="A126" s="51">
        <v>54</v>
      </c>
      <c r="B126" s="51" t="s">
        <v>189</v>
      </c>
      <c r="C126" s="51" t="s">
        <v>1324</v>
      </c>
      <c r="D126" s="51">
        <v>3</v>
      </c>
      <c r="E126" s="51">
        <v>5336</v>
      </c>
    </row>
    <row r="127" spans="1:5">
      <c r="A127" s="51">
        <v>54</v>
      </c>
      <c r="B127" s="51" t="s">
        <v>189</v>
      </c>
      <c r="C127" s="51" t="s">
        <v>1325</v>
      </c>
      <c r="D127" s="51">
        <v>20</v>
      </c>
      <c r="E127" s="51">
        <v>5336</v>
      </c>
    </row>
    <row r="128" spans="1:5">
      <c r="A128" s="51">
        <v>63</v>
      </c>
      <c r="B128" s="51" t="s">
        <v>190</v>
      </c>
      <c r="C128" s="51" t="s">
        <v>3706</v>
      </c>
      <c r="D128" s="51">
        <v>47</v>
      </c>
      <c r="E128" s="51"/>
    </row>
    <row r="129" spans="1:5">
      <c r="A129" s="51">
        <v>63</v>
      </c>
      <c r="B129" s="51" t="s">
        <v>190</v>
      </c>
      <c r="C129" s="51" t="s">
        <v>119</v>
      </c>
      <c r="D129" s="51">
        <v>5258</v>
      </c>
      <c r="E129" s="51">
        <v>6013</v>
      </c>
    </row>
    <row r="130" spans="1:5">
      <c r="A130" s="51">
        <v>63</v>
      </c>
      <c r="B130" s="51" t="s">
        <v>190</v>
      </c>
      <c r="C130" s="51" t="s">
        <v>120</v>
      </c>
      <c r="D130" s="51">
        <v>606</v>
      </c>
      <c r="E130" s="51">
        <v>6013</v>
      </c>
    </row>
    <row r="131" spans="1:5">
      <c r="A131" s="51">
        <v>63</v>
      </c>
      <c r="B131" s="51" t="s">
        <v>190</v>
      </c>
      <c r="C131" s="51" t="s">
        <v>121</v>
      </c>
      <c r="D131" s="51">
        <v>88</v>
      </c>
      <c r="E131" s="51">
        <v>6013</v>
      </c>
    </row>
    <row r="132" spans="1:5">
      <c r="A132" s="51">
        <v>63</v>
      </c>
      <c r="B132" s="51" t="s">
        <v>190</v>
      </c>
      <c r="C132" s="51" t="s">
        <v>133</v>
      </c>
      <c r="D132" s="51">
        <v>5</v>
      </c>
      <c r="E132" s="51">
        <v>6013</v>
      </c>
    </row>
    <row r="133" spans="1:5">
      <c r="A133" s="51">
        <v>63</v>
      </c>
      <c r="B133" s="51" t="s">
        <v>190</v>
      </c>
      <c r="C133" s="51" t="s">
        <v>1324</v>
      </c>
      <c r="D133" s="51">
        <v>48</v>
      </c>
      <c r="E133" s="51">
        <v>6013</v>
      </c>
    </row>
    <row r="134" spans="1:5">
      <c r="A134" s="51">
        <v>63</v>
      </c>
      <c r="B134" s="51" t="s">
        <v>190</v>
      </c>
      <c r="C134" s="51" t="s">
        <v>1325</v>
      </c>
      <c r="D134" s="51">
        <v>8</v>
      </c>
      <c r="E134" s="51">
        <v>6013</v>
      </c>
    </row>
    <row r="135" spans="1:5">
      <c r="A135" s="51">
        <v>66</v>
      </c>
      <c r="B135" s="51" t="s">
        <v>191</v>
      </c>
      <c r="C135" s="51" t="s">
        <v>3706</v>
      </c>
      <c r="D135" s="51">
        <v>77</v>
      </c>
      <c r="E135" s="51"/>
    </row>
    <row r="136" spans="1:5">
      <c r="A136" s="51">
        <v>66</v>
      </c>
      <c r="B136" s="51" t="s">
        <v>191</v>
      </c>
      <c r="C136" s="51" t="s">
        <v>119</v>
      </c>
      <c r="D136" s="51">
        <v>13004</v>
      </c>
      <c r="E136" s="51">
        <v>16656</v>
      </c>
    </row>
    <row r="137" spans="1:5">
      <c r="A137" s="51">
        <v>66</v>
      </c>
      <c r="B137" s="51" t="s">
        <v>191</v>
      </c>
      <c r="C137" s="51" t="s">
        <v>120</v>
      </c>
      <c r="D137" s="51">
        <v>3383</v>
      </c>
      <c r="E137" s="51">
        <v>16656</v>
      </c>
    </row>
    <row r="138" spans="1:5">
      <c r="A138" s="51">
        <v>66</v>
      </c>
      <c r="B138" s="51" t="s">
        <v>191</v>
      </c>
      <c r="C138" s="51" t="s">
        <v>121</v>
      </c>
      <c r="D138" s="51">
        <v>215</v>
      </c>
      <c r="E138" s="51">
        <v>16656</v>
      </c>
    </row>
    <row r="139" spans="1:5">
      <c r="A139" s="51">
        <v>66</v>
      </c>
      <c r="B139" s="51" t="s">
        <v>191</v>
      </c>
      <c r="C139" s="51" t="s">
        <v>133</v>
      </c>
      <c r="D139" s="51">
        <v>2</v>
      </c>
      <c r="E139" s="51">
        <v>16656</v>
      </c>
    </row>
    <row r="140" spans="1:5">
      <c r="A140" s="51">
        <v>66</v>
      </c>
      <c r="B140" s="51" t="s">
        <v>191</v>
      </c>
      <c r="C140" s="51" t="s">
        <v>1324</v>
      </c>
      <c r="D140" s="51">
        <v>39</v>
      </c>
      <c r="E140" s="51">
        <v>16656</v>
      </c>
    </row>
    <row r="141" spans="1:5">
      <c r="A141" s="51">
        <v>66</v>
      </c>
      <c r="B141" s="51" t="s">
        <v>191</v>
      </c>
      <c r="C141" s="51" t="s">
        <v>1325</v>
      </c>
      <c r="D141" s="51">
        <v>13</v>
      </c>
      <c r="E141" s="51">
        <v>16656</v>
      </c>
    </row>
    <row r="142" spans="1:5">
      <c r="A142" s="51">
        <v>68</v>
      </c>
      <c r="B142" s="51" t="s">
        <v>192</v>
      </c>
      <c r="C142" s="51" t="s">
        <v>3706</v>
      </c>
      <c r="D142" s="51">
        <v>144</v>
      </c>
      <c r="E142" s="51"/>
    </row>
    <row r="143" spans="1:5">
      <c r="A143" s="51">
        <v>68</v>
      </c>
      <c r="B143" s="51" t="s">
        <v>192</v>
      </c>
      <c r="C143" s="51" t="s">
        <v>119</v>
      </c>
      <c r="D143" s="51">
        <v>12092</v>
      </c>
      <c r="E143" s="51">
        <v>22615</v>
      </c>
    </row>
    <row r="144" spans="1:5">
      <c r="A144" s="51">
        <v>68</v>
      </c>
      <c r="B144" s="51" t="s">
        <v>192</v>
      </c>
      <c r="C144" s="51" t="s">
        <v>120</v>
      </c>
      <c r="D144" s="51">
        <v>9518</v>
      </c>
      <c r="E144" s="51">
        <v>22615</v>
      </c>
    </row>
    <row r="145" spans="1:5">
      <c r="A145" s="51">
        <v>68</v>
      </c>
      <c r="B145" s="51" t="s">
        <v>192</v>
      </c>
      <c r="C145" s="51" t="s">
        <v>121</v>
      </c>
      <c r="D145" s="51">
        <v>924</v>
      </c>
      <c r="E145" s="51">
        <v>22615</v>
      </c>
    </row>
    <row r="146" spans="1:5">
      <c r="A146" s="51">
        <v>68</v>
      </c>
      <c r="B146" s="51" t="s">
        <v>192</v>
      </c>
      <c r="C146" s="51" t="s">
        <v>133</v>
      </c>
      <c r="D146" s="51">
        <v>10</v>
      </c>
      <c r="E146" s="51">
        <v>22615</v>
      </c>
    </row>
    <row r="147" spans="1:5">
      <c r="A147" s="51">
        <v>68</v>
      </c>
      <c r="B147" s="51" t="s">
        <v>192</v>
      </c>
      <c r="C147" s="51" t="s">
        <v>1324</v>
      </c>
      <c r="D147" s="51">
        <v>33</v>
      </c>
      <c r="E147" s="51">
        <v>22615</v>
      </c>
    </row>
    <row r="148" spans="1:5">
      <c r="A148" s="51">
        <v>68</v>
      </c>
      <c r="B148" s="51" t="s">
        <v>192</v>
      </c>
      <c r="C148" s="51" t="s">
        <v>1325</v>
      </c>
      <c r="D148" s="51">
        <v>38</v>
      </c>
      <c r="E148" s="51">
        <v>22615</v>
      </c>
    </row>
    <row r="149" spans="1:5">
      <c r="A149" s="51">
        <v>70</v>
      </c>
      <c r="B149" s="51" t="s">
        <v>193</v>
      </c>
      <c r="C149" s="51" t="s">
        <v>3706</v>
      </c>
      <c r="D149" s="51">
        <v>1</v>
      </c>
      <c r="E149" s="51"/>
    </row>
    <row r="150" spans="1:5">
      <c r="A150" s="51">
        <v>70</v>
      </c>
      <c r="B150" s="51" t="s">
        <v>193</v>
      </c>
      <c r="C150" s="51" t="s">
        <v>119</v>
      </c>
      <c r="D150" s="51">
        <v>94554</v>
      </c>
      <c r="E150" s="51">
        <v>102835</v>
      </c>
    </row>
    <row r="151" spans="1:5">
      <c r="A151" s="51">
        <v>70</v>
      </c>
      <c r="B151" s="51" t="s">
        <v>193</v>
      </c>
      <c r="C151" s="51" t="s">
        <v>120</v>
      </c>
      <c r="D151" s="51">
        <v>4615</v>
      </c>
      <c r="E151" s="51">
        <v>102835</v>
      </c>
    </row>
    <row r="152" spans="1:5">
      <c r="A152" s="51">
        <v>70</v>
      </c>
      <c r="B152" s="51" t="s">
        <v>193</v>
      </c>
      <c r="C152" s="51" t="s">
        <v>121</v>
      </c>
      <c r="D152" s="51">
        <v>2958</v>
      </c>
      <c r="E152" s="51">
        <v>102835</v>
      </c>
    </row>
    <row r="153" spans="1:5">
      <c r="A153" s="51">
        <v>70</v>
      </c>
      <c r="B153" s="51" t="s">
        <v>193</v>
      </c>
      <c r="C153" s="51" t="s">
        <v>133</v>
      </c>
      <c r="D153" s="51">
        <v>495</v>
      </c>
      <c r="E153" s="51">
        <v>102835</v>
      </c>
    </row>
    <row r="154" spans="1:5">
      <c r="A154" s="51">
        <v>70</v>
      </c>
      <c r="B154" s="51" t="s">
        <v>193</v>
      </c>
      <c r="C154" s="51" t="s">
        <v>1324</v>
      </c>
      <c r="D154" s="51">
        <v>95</v>
      </c>
      <c r="E154" s="51">
        <v>102835</v>
      </c>
    </row>
    <row r="155" spans="1:5">
      <c r="A155" s="51">
        <v>70</v>
      </c>
      <c r="B155" s="51" t="s">
        <v>193</v>
      </c>
      <c r="C155" s="51" t="s">
        <v>1325</v>
      </c>
      <c r="D155" s="51">
        <v>118</v>
      </c>
      <c r="E155" s="51">
        <v>102835</v>
      </c>
    </row>
    <row r="156" spans="1:5">
      <c r="A156" s="51">
        <v>73</v>
      </c>
      <c r="B156" s="51" t="s">
        <v>194</v>
      </c>
      <c r="C156" s="51" t="s">
        <v>3706</v>
      </c>
      <c r="D156" s="51">
        <v>119</v>
      </c>
      <c r="E156" s="51"/>
    </row>
    <row r="157" spans="1:5">
      <c r="A157" s="51">
        <v>73</v>
      </c>
      <c r="B157" s="51" t="s">
        <v>194</v>
      </c>
      <c r="C157" s="51" t="s">
        <v>119</v>
      </c>
      <c r="D157" s="51">
        <v>3925</v>
      </c>
      <c r="E157" s="51">
        <v>5088</v>
      </c>
    </row>
    <row r="158" spans="1:5">
      <c r="A158" s="51">
        <v>73</v>
      </c>
      <c r="B158" s="51" t="s">
        <v>194</v>
      </c>
      <c r="C158" s="51" t="s">
        <v>120</v>
      </c>
      <c r="D158" s="51">
        <v>958</v>
      </c>
      <c r="E158" s="51">
        <v>5088</v>
      </c>
    </row>
    <row r="159" spans="1:5">
      <c r="A159" s="51">
        <v>73</v>
      </c>
      <c r="B159" s="51" t="s">
        <v>194</v>
      </c>
      <c r="C159" s="51" t="s">
        <v>121</v>
      </c>
      <c r="D159" s="51">
        <v>164</v>
      </c>
      <c r="E159" s="51">
        <v>5088</v>
      </c>
    </row>
    <row r="160" spans="1:5">
      <c r="A160" s="51">
        <v>73</v>
      </c>
      <c r="B160" s="51" t="s">
        <v>194</v>
      </c>
      <c r="C160" s="51" t="s">
        <v>133</v>
      </c>
      <c r="D160" s="51">
        <v>7</v>
      </c>
      <c r="E160" s="51">
        <v>5088</v>
      </c>
    </row>
    <row r="161" spans="1:5">
      <c r="A161" s="51">
        <v>73</v>
      </c>
      <c r="B161" s="51" t="s">
        <v>194</v>
      </c>
      <c r="C161" s="51" t="s">
        <v>1324</v>
      </c>
      <c r="D161" s="51">
        <v>10</v>
      </c>
      <c r="E161" s="51">
        <v>5088</v>
      </c>
    </row>
    <row r="162" spans="1:5">
      <c r="A162" s="51">
        <v>73</v>
      </c>
      <c r="B162" s="51" t="s">
        <v>194</v>
      </c>
      <c r="C162" s="51" t="s">
        <v>1325</v>
      </c>
      <c r="D162" s="51">
        <v>24</v>
      </c>
      <c r="E162" s="51">
        <v>5088</v>
      </c>
    </row>
    <row r="163" spans="1:5">
      <c r="A163" s="51">
        <v>76</v>
      </c>
      <c r="B163" s="51" t="s">
        <v>195</v>
      </c>
      <c r="C163" s="51" t="s">
        <v>3706</v>
      </c>
      <c r="D163" s="51">
        <v>2213</v>
      </c>
      <c r="E163" s="51"/>
    </row>
    <row r="164" spans="1:5">
      <c r="A164" s="51">
        <v>76</v>
      </c>
      <c r="B164" s="51" t="s">
        <v>195</v>
      </c>
      <c r="C164" s="51" t="s">
        <v>119</v>
      </c>
      <c r="D164" s="51">
        <v>454391</v>
      </c>
      <c r="E164" s="51">
        <v>645313</v>
      </c>
    </row>
    <row r="165" spans="1:5">
      <c r="A165" s="51">
        <v>76</v>
      </c>
      <c r="B165" s="51" t="s">
        <v>195</v>
      </c>
      <c r="C165" s="51" t="s">
        <v>120</v>
      </c>
      <c r="D165" s="51">
        <v>177909</v>
      </c>
      <c r="E165" s="51">
        <v>645313</v>
      </c>
    </row>
    <row r="166" spans="1:5">
      <c r="A166" s="51">
        <v>76</v>
      </c>
      <c r="B166" s="51" t="s">
        <v>195</v>
      </c>
      <c r="C166" s="51" t="s">
        <v>121</v>
      </c>
      <c r="D166" s="51">
        <v>11787</v>
      </c>
      <c r="E166" s="51">
        <v>645313</v>
      </c>
    </row>
    <row r="167" spans="1:5">
      <c r="A167" s="51">
        <v>76</v>
      </c>
      <c r="B167" s="51" t="s">
        <v>195</v>
      </c>
      <c r="C167" s="51" t="s">
        <v>133</v>
      </c>
      <c r="D167" s="51">
        <v>52</v>
      </c>
      <c r="E167" s="51">
        <v>645313</v>
      </c>
    </row>
    <row r="168" spans="1:5">
      <c r="A168" s="51">
        <v>76</v>
      </c>
      <c r="B168" s="51" t="s">
        <v>195</v>
      </c>
      <c r="C168" s="51" t="s">
        <v>1324</v>
      </c>
      <c r="D168" s="51">
        <v>878</v>
      </c>
      <c r="E168" s="51">
        <v>645313</v>
      </c>
    </row>
    <row r="169" spans="1:5">
      <c r="A169" s="51">
        <v>76</v>
      </c>
      <c r="B169" s="51" t="s">
        <v>195</v>
      </c>
      <c r="C169" s="51" t="s">
        <v>1325</v>
      </c>
      <c r="D169" s="51">
        <v>296</v>
      </c>
      <c r="E169" s="51">
        <v>645313</v>
      </c>
    </row>
    <row r="170" spans="1:5">
      <c r="A170" s="51">
        <v>81</v>
      </c>
      <c r="B170" s="51" t="s">
        <v>196</v>
      </c>
      <c r="C170" s="51" t="s">
        <v>3706</v>
      </c>
      <c r="D170" s="51">
        <v>31</v>
      </c>
      <c r="E170" s="51"/>
    </row>
    <row r="171" spans="1:5">
      <c r="A171" s="51">
        <v>81</v>
      </c>
      <c r="B171" s="51" t="s">
        <v>196</v>
      </c>
      <c r="C171" s="51" t="s">
        <v>119</v>
      </c>
      <c r="D171" s="51">
        <v>9010</v>
      </c>
      <c r="E171" s="51">
        <v>10027</v>
      </c>
    </row>
    <row r="172" spans="1:5">
      <c r="A172" s="51">
        <v>81</v>
      </c>
      <c r="B172" s="51" t="s">
        <v>196</v>
      </c>
      <c r="C172" s="51" t="s">
        <v>120</v>
      </c>
      <c r="D172" s="51">
        <v>481</v>
      </c>
      <c r="E172" s="51">
        <v>10027</v>
      </c>
    </row>
    <row r="173" spans="1:5">
      <c r="A173" s="51">
        <v>81</v>
      </c>
      <c r="B173" s="51" t="s">
        <v>196</v>
      </c>
      <c r="C173" s="51" t="s">
        <v>121</v>
      </c>
      <c r="D173" s="51">
        <v>430</v>
      </c>
      <c r="E173" s="51">
        <v>10027</v>
      </c>
    </row>
    <row r="174" spans="1:5">
      <c r="A174" s="51">
        <v>81</v>
      </c>
      <c r="B174" s="51" t="s">
        <v>196</v>
      </c>
      <c r="C174" s="51" t="s">
        <v>133</v>
      </c>
      <c r="D174" s="51">
        <v>16</v>
      </c>
      <c r="E174" s="51">
        <v>10027</v>
      </c>
    </row>
    <row r="175" spans="1:5">
      <c r="A175" s="51">
        <v>81</v>
      </c>
      <c r="B175" s="51" t="s">
        <v>196</v>
      </c>
      <c r="C175" s="51" t="s">
        <v>1324</v>
      </c>
      <c r="D175" s="51">
        <v>51</v>
      </c>
      <c r="E175" s="51">
        <v>10027</v>
      </c>
    </row>
    <row r="176" spans="1:5">
      <c r="A176" s="51">
        <v>81</v>
      </c>
      <c r="B176" s="51" t="s">
        <v>196</v>
      </c>
      <c r="C176" s="51" t="s">
        <v>1325</v>
      </c>
      <c r="D176" s="51">
        <v>39</v>
      </c>
      <c r="E176" s="51">
        <v>10027</v>
      </c>
    </row>
    <row r="177" spans="1:5">
      <c r="A177" s="51">
        <v>85</v>
      </c>
      <c r="B177" s="51" t="s">
        <v>197</v>
      </c>
      <c r="C177" s="51" t="s">
        <v>3706</v>
      </c>
      <c r="D177" s="51">
        <v>112</v>
      </c>
      <c r="E177" s="51"/>
    </row>
    <row r="178" spans="1:5">
      <c r="A178" s="51">
        <v>85</v>
      </c>
      <c r="B178" s="51" t="s">
        <v>197</v>
      </c>
      <c r="C178" s="51" t="s">
        <v>119</v>
      </c>
      <c r="D178" s="51">
        <v>4424</v>
      </c>
      <c r="E178" s="51">
        <v>6018</v>
      </c>
    </row>
    <row r="179" spans="1:5">
      <c r="A179" s="51">
        <v>85</v>
      </c>
      <c r="B179" s="51" t="s">
        <v>197</v>
      </c>
      <c r="C179" s="51" t="s">
        <v>120</v>
      </c>
      <c r="D179" s="51">
        <v>1169</v>
      </c>
      <c r="E179" s="51">
        <v>6018</v>
      </c>
    </row>
    <row r="180" spans="1:5">
      <c r="A180" s="51">
        <v>85</v>
      </c>
      <c r="B180" s="51" t="s">
        <v>197</v>
      </c>
      <c r="C180" s="51" t="s">
        <v>121</v>
      </c>
      <c r="D180" s="51">
        <v>385</v>
      </c>
      <c r="E180" s="51">
        <v>6018</v>
      </c>
    </row>
    <row r="181" spans="1:5">
      <c r="A181" s="51">
        <v>85</v>
      </c>
      <c r="B181" s="51" t="s">
        <v>197</v>
      </c>
      <c r="C181" s="51" t="s">
        <v>133</v>
      </c>
      <c r="D181" s="51">
        <v>3</v>
      </c>
      <c r="E181" s="51">
        <v>6018</v>
      </c>
    </row>
    <row r="182" spans="1:5">
      <c r="A182" s="51">
        <v>85</v>
      </c>
      <c r="B182" s="51" t="s">
        <v>197</v>
      </c>
      <c r="C182" s="51" t="s">
        <v>1324</v>
      </c>
      <c r="D182" s="51">
        <v>15</v>
      </c>
      <c r="E182" s="51">
        <v>6018</v>
      </c>
    </row>
    <row r="183" spans="1:5">
      <c r="A183" s="51">
        <v>85</v>
      </c>
      <c r="B183" s="51" t="s">
        <v>197</v>
      </c>
      <c r="C183" s="51" t="s">
        <v>1325</v>
      </c>
      <c r="D183" s="51">
        <v>22</v>
      </c>
      <c r="E183" s="51">
        <v>6018</v>
      </c>
    </row>
    <row r="184" spans="1:5">
      <c r="A184" s="51">
        <v>86</v>
      </c>
      <c r="B184" s="51" t="s">
        <v>198</v>
      </c>
      <c r="C184" s="51" t="s">
        <v>3706</v>
      </c>
      <c r="D184" s="51">
        <v>212</v>
      </c>
      <c r="E184" s="51"/>
    </row>
    <row r="185" spans="1:5">
      <c r="A185" s="51">
        <v>86</v>
      </c>
      <c r="B185" s="51" t="s">
        <v>198</v>
      </c>
      <c r="C185" s="51" t="s">
        <v>119</v>
      </c>
      <c r="D185" s="51">
        <v>8722</v>
      </c>
      <c r="E185" s="51">
        <v>10050</v>
      </c>
    </row>
    <row r="186" spans="1:5">
      <c r="A186" s="51">
        <v>86</v>
      </c>
      <c r="B186" s="51" t="s">
        <v>198</v>
      </c>
      <c r="C186" s="51" t="s">
        <v>120</v>
      </c>
      <c r="D186" s="51">
        <v>764</v>
      </c>
      <c r="E186" s="51">
        <v>10050</v>
      </c>
    </row>
    <row r="187" spans="1:5">
      <c r="A187" s="51">
        <v>86</v>
      </c>
      <c r="B187" s="51" t="s">
        <v>198</v>
      </c>
      <c r="C187" s="51" t="s">
        <v>121</v>
      </c>
      <c r="D187" s="51">
        <v>514</v>
      </c>
      <c r="E187" s="51">
        <v>10050</v>
      </c>
    </row>
    <row r="188" spans="1:5">
      <c r="A188" s="51">
        <v>86</v>
      </c>
      <c r="B188" s="51" t="s">
        <v>198</v>
      </c>
      <c r="C188" s="51" t="s">
        <v>133</v>
      </c>
      <c r="D188" s="51">
        <v>7</v>
      </c>
      <c r="E188" s="51">
        <v>10050</v>
      </c>
    </row>
    <row r="189" spans="1:5">
      <c r="A189" s="51">
        <v>86</v>
      </c>
      <c r="B189" s="51" t="s">
        <v>198</v>
      </c>
      <c r="C189" s="51" t="s">
        <v>1324</v>
      </c>
      <c r="D189" s="51">
        <v>21</v>
      </c>
      <c r="E189" s="51">
        <v>10050</v>
      </c>
    </row>
    <row r="190" spans="1:5">
      <c r="A190" s="51">
        <v>86</v>
      </c>
      <c r="B190" s="51" t="s">
        <v>198</v>
      </c>
      <c r="C190" s="51" t="s">
        <v>1325</v>
      </c>
      <c r="D190" s="51">
        <v>22</v>
      </c>
      <c r="E190" s="51">
        <v>10050</v>
      </c>
    </row>
    <row r="191" spans="1:5">
      <c r="A191" s="51">
        <v>88</v>
      </c>
      <c r="B191" s="51" t="s">
        <v>199</v>
      </c>
      <c r="C191" s="51" t="s">
        <v>3706</v>
      </c>
      <c r="D191" s="51">
        <v>27</v>
      </c>
      <c r="E191" s="51"/>
    </row>
    <row r="192" spans="1:5">
      <c r="A192" s="51">
        <v>88</v>
      </c>
      <c r="B192" s="51" t="s">
        <v>199</v>
      </c>
      <c r="C192" s="51" t="s">
        <v>119</v>
      </c>
      <c r="D192" s="51">
        <v>19495</v>
      </c>
      <c r="E192" s="51">
        <v>26846</v>
      </c>
    </row>
    <row r="193" spans="1:5">
      <c r="A193" s="51">
        <v>88</v>
      </c>
      <c r="B193" s="51" t="s">
        <v>199</v>
      </c>
      <c r="C193" s="51" t="s">
        <v>120</v>
      </c>
      <c r="D193" s="51">
        <v>5260</v>
      </c>
      <c r="E193" s="51">
        <v>26846</v>
      </c>
    </row>
    <row r="194" spans="1:5">
      <c r="A194" s="51">
        <v>88</v>
      </c>
      <c r="B194" s="51" t="s">
        <v>199</v>
      </c>
      <c r="C194" s="51" t="s">
        <v>121</v>
      </c>
      <c r="D194" s="51">
        <v>1922</v>
      </c>
      <c r="E194" s="51">
        <v>26846</v>
      </c>
    </row>
    <row r="195" spans="1:5">
      <c r="A195" s="51">
        <v>88</v>
      </c>
      <c r="B195" s="51" t="s">
        <v>199</v>
      </c>
      <c r="C195" s="51" t="s">
        <v>133</v>
      </c>
      <c r="D195" s="51">
        <v>1</v>
      </c>
      <c r="E195" s="51">
        <v>26846</v>
      </c>
    </row>
    <row r="196" spans="1:5">
      <c r="A196" s="51">
        <v>88</v>
      </c>
      <c r="B196" s="51" t="s">
        <v>199</v>
      </c>
      <c r="C196" s="51" t="s">
        <v>1324</v>
      </c>
      <c r="D196" s="51">
        <v>158</v>
      </c>
      <c r="E196" s="51">
        <v>26846</v>
      </c>
    </row>
    <row r="197" spans="1:5">
      <c r="A197" s="51">
        <v>88</v>
      </c>
      <c r="B197" s="51" t="s">
        <v>199</v>
      </c>
      <c r="C197" s="51" t="s">
        <v>1325</v>
      </c>
      <c r="D197" s="51">
        <v>10</v>
      </c>
      <c r="E197" s="51">
        <v>26846</v>
      </c>
    </row>
    <row r="198" spans="1:5">
      <c r="A198" s="51">
        <v>91</v>
      </c>
      <c r="B198" s="51" t="s">
        <v>200</v>
      </c>
      <c r="C198" s="51" t="s">
        <v>3706</v>
      </c>
      <c r="D198" s="51">
        <v>7</v>
      </c>
      <c r="E198" s="51"/>
    </row>
    <row r="199" spans="1:5">
      <c r="A199" s="51">
        <v>91</v>
      </c>
      <c r="B199" s="51" t="s">
        <v>200</v>
      </c>
      <c r="C199" s="51" t="s">
        <v>119</v>
      </c>
      <c r="D199" s="51">
        <v>384</v>
      </c>
      <c r="E199" s="51">
        <v>479</v>
      </c>
    </row>
    <row r="200" spans="1:5">
      <c r="A200" s="51">
        <v>91</v>
      </c>
      <c r="B200" s="51" t="s">
        <v>200</v>
      </c>
      <c r="C200" s="51" t="s">
        <v>120</v>
      </c>
      <c r="D200" s="51">
        <v>71</v>
      </c>
      <c r="E200" s="51">
        <v>479</v>
      </c>
    </row>
    <row r="201" spans="1:5">
      <c r="A201" s="51">
        <v>91</v>
      </c>
      <c r="B201" s="51" t="s">
        <v>200</v>
      </c>
      <c r="C201" s="51" t="s">
        <v>121</v>
      </c>
      <c r="D201" s="51">
        <v>20</v>
      </c>
      <c r="E201" s="51">
        <v>479</v>
      </c>
    </row>
    <row r="202" spans="1:5">
      <c r="A202" s="51">
        <v>91</v>
      </c>
      <c r="B202" s="51" t="s">
        <v>200</v>
      </c>
      <c r="C202" s="51" t="s">
        <v>133</v>
      </c>
      <c r="D202" s="51">
        <v>2</v>
      </c>
      <c r="E202" s="51">
        <v>479</v>
      </c>
    </row>
    <row r="203" spans="1:5">
      <c r="A203" s="51">
        <v>91</v>
      </c>
      <c r="B203" s="51" t="s">
        <v>200</v>
      </c>
      <c r="C203" s="51" t="s">
        <v>1325</v>
      </c>
      <c r="D203" s="51">
        <v>2</v>
      </c>
      <c r="E203" s="51">
        <v>479</v>
      </c>
    </row>
    <row r="204" spans="1:5">
      <c r="A204" s="51">
        <v>94</v>
      </c>
      <c r="B204" s="51" t="s">
        <v>201</v>
      </c>
      <c r="C204" s="51" t="s">
        <v>3706</v>
      </c>
      <c r="D204" s="51">
        <v>9</v>
      </c>
      <c r="E204" s="51"/>
    </row>
    <row r="205" spans="1:5">
      <c r="A205" s="51">
        <v>94</v>
      </c>
      <c r="B205" s="51" t="s">
        <v>201</v>
      </c>
      <c r="C205" s="51" t="s">
        <v>119</v>
      </c>
      <c r="D205" s="51">
        <v>336</v>
      </c>
      <c r="E205" s="51">
        <v>451</v>
      </c>
    </row>
    <row r="206" spans="1:5">
      <c r="A206" s="51">
        <v>94</v>
      </c>
      <c r="B206" s="51" t="s">
        <v>201</v>
      </c>
      <c r="C206" s="51" t="s">
        <v>120</v>
      </c>
      <c r="D206" s="51">
        <v>90</v>
      </c>
      <c r="E206" s="51">
        <v>451</v>
      </c>
    </row>
    <row r="207" spans="1:5">
      <c r="A207" s="51">
        <v>94</v>
      </c>
      <c r="B207" s="51" t="s">
        <v>201</v>
      </c>
      <c r="C207" s="51" t="s">
        <v>121</v>
      </c>
      <c r="D207" s="51">
        <v>15</v>
      </c>
      <c r="E207" s="51">
        <v>451</v>
      </c>
    </row>
    <row r="208" spans="1:5">
      <c r="A208" s="51">
        <v>94</v>
      </c>
      <c r="B208" s="51" t="s">
        <v>201</v>
      </c>
      <c r="C208" s="51" t="s">
        <v>133</v>
      </c>
      <c r="D208" s="51">
        <v>3</v>
      </c>
      <c r="E208" s="51">
        <v>451</v>
      </c>
    </row>
    <row r="209" spans="1:5">
      <c r="A209" s="51">
        <v>94</v>
      </c>
      <c r="B209" s="51" t="s">
        <v>201</v>
      </c>
      <c r="C209" s="51" t="s">
        <v>1324</v>
      </c>
      <c r="D209" s="51">
        <v>4</v>
      </c>
      <c r="E209" s="51">
        <v>451</v>
      </c>
    </row>
    <row r="210" spans="1:5">
      <c r="A210" s="51">
        <v>94</v>
      </c>
      <c r="B210" s="51" t="s">
        <v>201</v>
      </c>
      <c r="C210" s="51" t="s">
        <v>1325</v>
      </c>
      <c r="D210" s="51">
        <v>3</v>
      </c>
      <c r="E210" s="51">
        <v>451</v>
      </c>
    </row>
    <row r="211" spans="1:5">
      <c r="A211" s="51">
        <v>95</v>
      </c>
      <c r="B211" s="51" t="s">
        <v>202</v>
      </c>
      <c r="C211" s="51" t="s">
        <v>3706</v>
      </c>
      <c r="D211" s="51">
        <v>86</v>
      </c>
      <c r="E211" s="51"/>
    </row>
    <row r="212" spans="1:5">
      <c r="A212" s="51">
        <v>95</v>
      </c>
      <c r="B212" s="51" t="s">
        <v>202</v>
      </c>
      <c r="C212" s="51" t="s">
        <v>119</v>
      </c>
      <c r="D212" s="51">
        <v>2489</v>
      </c>
      <c r="E212" s="51">
        <v>2905</v>
      </c>
    </row>
    <row r="213" spans="1:5">
      <c r="A213" s="51">
        <v>95</v>
      </c>
      <c r="B213" s="51" t="s">
        <v>202</v>
      </c>
      <c r="C213" s="51" t="s">
        <v>120</v>
      </c>
      <c r="D213" s="51">
        <v>308</v>
      </c>
      <c r="E213" s="51">
        <v>2905</v>
      </c>
    </row>
    <row r="214" spans="1:5">
      <c r="A214" s="51">
        <v>95</v>
      </c>
      <c r="B214" s="51" t="s">
        <v>202</v>
      </c>
      <c r="C214" s="51" t="s">
        <v>121</v>
      </c>
      <c r="D214" s="51">
        <v>94</v>
      </c>
      <c r="E214" s="51">
        <v>2905</v>
      </c>
    </row>
    <row r="215" spans="1:5">
      <c r="A215" s="51">
        <v>95</v>
      </c>
      <c r="B215" s="51" t="s">
        <v>202</v>
      </c>
      <c r="C215" s="51" t="s">
        <v>133</v>
      </c>
      <c r="D215" s="51">
        <v>1</v>
      </c>
      <c r="E215" s="51">
        <v>2905</v>
      </c>
    </row>
    <row r="216" spans="1:5">
      <c r="A216" s="51">
        <v>95</v>
      </c>
      <c r="B216" s="51" t="s">
        <v>202</v>
      </c>
      <c r="C216" s="51" t="s">
        <v>1324</v>
      </c>
      <c r="D216" s="51">
        <v>10</v>
      </c>
      <c r="E216" s="51">
        <v>2905</v>
      </c>
    </row>
    <row r="217" spans="1:5">
      <c r="A217" s="51">
        <v>95</v>
      </c>
      <c r="B217" s="51" t="s">
        <v>202</v>
      </c>
      <c r="C217" s="51" t="s">
        <v>1325</v>
      </c>
      <c r="D217" s="51">
        <v>3</v>
      </c>
      <c r="E217" s="51">
        <v>2905</v>
      </c>
    </row>
    <row r="218" spans="1:5">
      <c r="A218" s="51">
        <v>97</v>
      </c>
      <c r="B218" s="51" t="s">
        <v>203</v>
      </c>
      <c r="C218" s="51" t="s">
        <v>3706</v>
      </c>
      <c r="D218" s="51">
        <v>31</v>
      </c>
      <c r="E218" s="51"/>
    </row>
    <row r="219" spans="1:5">
      <c r="A219" s="51">
        <v>97</v>
      </c>
      <c r="B219" s="51" t="s">
        <v>203</v>
      </c>
      <c r="C219" s="51" t="s">
        <v>119</v>
      </c>
      <c r="D219" s="51">
        <v>217</v>
      </c>
      <c r="E219" s="51">
        <v>257</v>
      </c>
    </row>
    <row r="220" spans="1:5">
      <c r="A220" s="51">
        <v>97</v>
      </c>
      <c r="B220" s="51" t="s">
        <v>203</v>
      </c>
      <c r="C220" s="51" t="s">
        <v>120</v>
      </c>
      <c r="D220" s="51">
        <v>21</v>
      </c>
      <c r="E220" s="51">
        <v>257</v>
      </c>
    </row>
    <row r="221" spans="1:5">
      <c r="A221" s="51">
        <v>97</v>
      </c>
      <c r="B221" s="51" t="s">
        <v>203</v>
      </c>
      <c r="C221" s="51" t="s">
        <v>121</v>
      </c>
      <c r="D221" s="51">
        <v>18</v>
      </c>
      <c r="E221" s="51">
        <v>257</v>
      </c>
    </row>
    <row r="222" spans="1:5">
      <c r="A222" s="51">
        <v>97</v>
      </c>
      <c r="B222" s="51" t="s">
        <v>203</v>
      </c>
      <c r="C222" s="51" t="s">
        <v>1324</v>
      </c>
      <c r="D222" s="51">
        <v>1</v>
      </c>
      <c r="E222" s="51">
        <v>257</v>
      </c>
    </row>
    <row r="223" spans="1:5">
      <c r="A223" s="51">
        <v>99</v>
      </c>
      <c r="B223" s="51" t="s">
        <v>204</v>
      </c>
      <c r="C223" s="51" t="s">
        <v>3706</v>
      </c>
      <c r="D223" s="51">
        <v>12</v>
      </c>
      <c r="E223" s="51"/>
    </row>
    <row r="224" spans="1:5">
      <c r="A224" s="51">
        <v>99</v>
      </c>
      <c r="B224" s="51" t="s">
        <v>204</v>
      </c>
      <c r="C224" s="51" t="s">
        <v>119</v>
      </c>
      <c r="D224" s="51">
        <v>459</v>
      </c>
      <c r="E224" s="51">
        <v>568</v>
      </c>
    </row>
    <row r="225" spans="1:5">
      <c r="A225" s="51">
        <v>99</v>
      </c>
      <c r="B225" s="51" t="s">
        <v>204</v>
      </c>
      <c r="C225" s="51" t="s">
        <v>120</v>
      </c>
      <c r="D225" s="51">
        <v>60</v>
      </c>
      <c r="E225" s="51">
        <v>568</v>
      </c>
    </row>
    <row r="226" spans="1:5">
      <c r="A226" s="51">
        <v>99</v>
      </c>
      <c r="B226" s="51" t="s">
        <v>204</v>
      </c>
      <c r="C226" s="51" t="s">
        <v>121</v>
      </c>
      <c r="D226" s="51">
        <v>35</v>
      </c>
      <c r="E226" s="51">
        <v>568</v>
      </c>
    </row>
    <row r="227" spans="1:5">
      <c r="A227" s="51">
        <v>99</v>
      </c>
      <c r="B227" s="51" t="s">
        <v>204</v>
      </c>
      <c r="C227" s="51" t="s">
        <v>133</v>
      </c>
      <c r="D227" s="51">
        <v>11</v>
      </c>
      <c r="E227" s="51">
        <v>568</v>
      </c>
    </row>
    <row r="228" spans="1:5">
      <c r="A228" s="51">
        <v>99</v>
      </c>
      <c r="B228" s="51" t="s">
        <v>204</v>
      </c>
      <c r="C228" s="51" t="s">
        <v>1324</v>
      </c>
      <c r="D228" s="51">
        <v>1</v>
      </c>
      <c r="E228" s="51">
        <v>568</v>
      </c>
    </row>
    <row r="229" spans="1:5">
      <c r="A229" s="51">
        <v>99</v>
      </c>
      <c r="B229" s="51" t="s">
        <v>204</v>
      </c>
      <c r="C229" s="51" t="s">
        <v>1325</v>
      </c>
      <c r="D229" s="51">
        <v>2</v>
      </c>
      <c r="E229" s="51">
        <v>568</v>
      </c>
    </row>
    <row r="230" spans="1:5">
      <c r="A230" s="1">
        <v>100</v>
      </c>
      <c r="B230" s="1" t="s">
        <v>4245</v>
      </c>
      <c r="C230" s="51" t="s">
        <v>3706</v>
      </c>
      <c r="D230">
        <v>7386</v>
      </c>
    </row>
    <row r="231" spans="1:5">
      <c r="A231" s="1">
        <v>100</v>
      </c>
      <c r="B231" s="1" t="s">
        <v>4245</v>
      </c>
      <c r="C231" s="51" t="s">
        <v>119</v>
      </c>
      <c r="D231">
        <v>2367115</v>
      </c>
    </row>
    <row r="232" spans="1:5">
      <c r="A232" s="1">
        <v>100</v>
      </c>
      <c r="B232" s="1" t="s">
        <v>4245</v>
      </c>
      <c r="C232" s="51" t="s">
        <v>120</v>
      </c>
      <c r="D232">
        <v>495929</v>
      </c>
    </row>
    <row r="233" spans="1:5">
      <c r="A233" s="1">
        <v>100</v>
      </c>
      <c r="B233" s="1" t="s">
        <v>4245</v>
      </c>
      <c r="C233" s="51" t="s">
        <v>121</v>
      </c>
      <c r="D233">
        <v>88857</v>
      </c>
    </row>
    <row r="234" spans="1:5">
      <c r="A234" s="1">
        <v>100</v>
      </c>
      <c r="B234" s="1" t="s">
        <v>4245</v>
      </c>
      <c r="C234" s="51" t="s">
        <v>133</v>
      </c>
      <c r="D234">
        <v>3854</v>
      </c>
    </row>
    <row r="235" spans="1:5">
      <c r="A235" s="1">
        <v>100</v>
      </c>
      <c r="B235" s="1" t="s">
        <v>4245</v>
      </c>
      <c r="C235" s="51" t="s">
        <v>1324</v>
      </c>
      <c r="D235">
        <v>15991</v>
      </c>
    </row>
    <row r="236" spans="1:5">
      <c r="A236" s="1">
        <v>100</v>
      </c>
      <c r="B236" s="1" t="s">
        <v>4245</v>
      </c>
      <c r="C236" s="51" t="s">
        <v>1325</v>
      </c>
      <c r="D236">
        <v>3149</v>
      </c>
    </row>
    <row r="237" spans="1:5">
      <c r="B237" s="1" t="s">
        <v>4250</v>
      </c>
      <c r="D237" s="82">
        <v>2982281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8">
    <tabColor rgb="FFFFC000"/>
  </sheetPr>
  <dimension ref="A1:G137"/>
  <sheetViews>
    <sheetView topLeftCell="A123" workbookViewId="0">
      <selection activeCell="E137" sqref="E137"/>
    </sheetView>
  </sheetViews>
  <sheetFormatPr baseColWidth="10" defaultRowHeight="14.5"/>
  <sheetData>
    <row r="1" spans="1:7">
      <c r="A1" s="51" t="s">
        <v>123</v>
      </c>
      <c r="B1" s="51" t="s">
        <v>170</v>
      </c>
      <c r="C1" s="51" t="s">
        <v>1334</v>
      </c>
      <c r="D1" s="51" t="s">
        <v>248</v>
      </c>
      <c r="E1" s="51" t="s">
        <v>171</v>
      </c>
      <c r="F1" s="51" t="s">
        <v>37</v>
      </c>
      <c r="G1">
        <v>689367</v>
      </c>
    </row>
    <row r="2" spans="1:7">
      <c r="A2" s="51">
        <v>5</v>
      </c>
      <c r="B2" s="51" t="s">
        <v>107</v>
      </c>
      <c r="C2" s="51" t="s">
        <v>1335</v>
      </c>
      <c r="D2" s="51" t="s">
        <v>63</v>
      </c>
      <c r="E2" s="51">
        <v>15012</v>
      </c>
      <c r="F2" s="51">
        <v>23971</v>
      </c>
    </row>
    <row r="3" spans="1:7">
      <c r="A3" s="51">
        <v>5</v>
      </c>
      <c r="B3" s="51" t="s">
        <v>107</v>
      </c>
      <c r="C3" s="51" t="s">
        <v>1335</v>
      </c>
      <c r="D3" s="51" t="s">
        <v>46</v>
      </c>
      <c r="E3" s="51">
        <v>8959</v>
      </c>
      <c r="F3" s="51">
        <v>23971</v>
      </c>
    </row>
    <row r="4" spans="1:7">
      <c r="A4" s="51">
        <v>5</v>
      </c>
      <c r="B4" s="51" t="s">
        <v>107</v>
      </c>
      <c r="C4" s="51" t="s">
        <v>1336</v>
      </c>
      <c r="D4" s="51" t="s">
        <v>63</v>
      </c>
      <c r="E4" s="51">
        <v>31005</v>
      </c>
      <c r="F4" s="51">
        <v>61664</v>
      </c>
    </row>
    <row r="5" spans="1:7">
      <c r="A5" s="51">
        <v>5</v>
      </c>
      <c r="B5" s="51" t="s">
        <v>107</v>
      </c>
      <c r="C5" s="51" t="s">
        <v>1336</v>
      </c>
      <c r="D5" s="51" t="s">
        <v>46</v>
      </c>
      <c r="E5" s="51">
        <v>30659</v>
      </c>
      <c r="F5" s="51">
        <v>61664</v>
      </c>
    </row>
    <row r="6" spans="1:7">
      <c r="A6" s="51">
        <v>8</v>
      </c>
      <c r="B6" s="51" t="s">
        <v>173</v>
      </c>
      <c r="C6" s="51" t="s">
        <v>1335</v>
      </c>
      <c r="D6" s="51" t="s">
        <v>63</v>
      </c>
      <c r="E6" s="51">
        <v>3887</v>
      </c>
      <c r="F6" s="51">
        <v>6681</v>
      </c>
    </row>
    <row r="7" spans="1:7">
      <c r="A7" s="51">
        <v>8</v>
      </c>
      <c r="B7" s="51" t="s">
        <v>173</v>
      </c>
      <c r="C7" s="51" t="s">
        <v>1335</v>
      </c>
      <c r="D7" s="51" t="s">
        <v>46</v>
      </c>
      <c r="E7" s="51">
        <v>2794</v>
      </c>
      <c r="F7" s="51">
        <v>6681</v>
      </c>
    </row>
    <row r="8" spans="1:7">
      <c r="A8" s="51">
        <v>8</v>
      </c>
      <c r="B8" s="51" t="s">
        <v>173</v>
      </c>
      <c r="C8" s="51" t="s">
        <v>1336</v>
      </c>
      <c r="D8" s="51" t="s">
        <v>63</v>
      </c>
      <c r="E8" s="51">
        <v>15785</v>
      </c>
      <c r="F8" s="51">
        <v>29680</v>
      </c>
    </row>
    <row r="9" spans="1:7">
      <c r="A9" s="51">
        <v>8</v>
      </c>
      <c r="B9" s="51" t="s">
        <v>173</v>
      </c>
      <c r="C9" s="51" t="s">
        <v>1336</v>
      </c>
      <c r="D9" s="51" t="s">
        <v>46</v>
      </c>
      <c r="E9" s="51">
        <v>13895</v>
      </c>
      <c r="F9" s="51">
        <v>29680</v>
      </c>
    </row>
    <row r="10" spans="1:7">
      <c r="A10" s="51">
        <v>11</v>
      </c>
      <c r="B10" s="51" t="s">
        <v>174</v>
      </c>
      <c r="C10" s="51" t="s">
        <v>1335</v>
      </c>
      <c r="D10" s="51" t="s">
        <v>63</v>
      </c>
      <c r="E10" s="51">
        <v>7</v>
      </c>
      <c r="F10" s="51">
        <v>11</v>
      </c>
    </row>
    <row r="11" spans="1:7">
      <c r="A11" s="51">
        <v>11</v>
      </c>
      <c r="B11" s="51" t="s">
        <v>174</v>
      </c>
      <c r="C11" s="51" t="s">
        <v>1335</v>
      </c>
      <c r="D11" s="51" t="s">
        <v>46</v>
      </c>
      <c r="E11" s="51">
        <v>4</v>
      </c>
      <c r="F11" s="51">
        <v>11</v>
      </c>
    </row>
    <row r="12" spans="1:7">
      <c r="A12" s="51">
        <v>11</v>
      </c>
      <c r="B12" s="51" t="s">
        <v>174</v>
      </c>
      <c r="C12" s="51" t="s">
        <v>1336</v>
      </c>
      <c r="D12" s="51" t="s">
        <v>63</v>
      </c>
      <c r="E12" s="51">
        <v>9604</v>
      </c>
      <c r="F12" s="51">
        <v>16577</v>
      </c>
    </row>
    <row r="13" spans="1:7">
      <c r="A13" s="51">
        <v>11</v>
      </c>
      <c r="B13" s="51" t="s">
        <v>174</v>
      </c>
      <c r="C13" s="51" t="s">
        <v>1336</v>
      </c>
      <c r="D13" s="51" t="s">
        <v>46</v>
      </c>
      <c r="E13" s="51">
        <v>6973</v>
      </c>
      <c r="F13" s="51">
        <v>16577</v>
      </c>
    </row>
    <row r="14" spans="1:7">
      <c r="A14" s="51">
        <v>13</v>
      </c>
      <c r="B14" s="51" t="s">
        <v>175</v>
      </c>
      <c r="C14" s="51" t="s">
        <v>1335</v>
      </c>
      <c r="D14" s="51" t="s">
        <v>63</v>
      </c>
      <c r="E14" s="51">
        <v>15640</v>
      </c>
      <c r="F14" s="51">
        <v>27651</v>
      </c>
    </row>
    <row r="15" spans="1:7">
      <c r="A15" s="51">
        <v>13</v>
      </c>
      <c r="B15" s="51" t="s">
        <v>175</v>
      </c>
      <c r="C15" s="51" t="s">
        <v>1335</v>
      </c>
      <c r="D15" s="51" t="s">
        <v>46</v>
      </c>
      <c r="E15" s="51">
        <v>12011</v>
      </c>
      <c r="F15" s="51">
        <v>27651</v>
      </c>
    </row>
    <row r="16" spans="1:7">
      <c r="A16" s="51">
        <v>13</v>
      </c>
      <c r="B16" s="51" t="s">
        <v>175</v>
      </c>
      <c r="C16" s="51" t="s">
        <v>1336</v>
      </c>
      <c r="D16" s="51" t="s">
        <v>63</v>
      </c>
      <c r="E16" s="51">
        <v>24371</v>
      </c>
      <c r="F16" s="51">
        <v>48496</v>
      </c>
    </row>
    <row r="17" spans="1:6">
      <c r="A17" s="51">
        <v>13</v>
      </c>
      <c r="B17" s="51" t="s">
        <v>175</v>
      </c>
      <c r="C17" s="51" t="s">
        <v>1336</v>
      </c>
      <c r="D17" s="51" t="s">
        <v>46</v>
      </c>
      <c r="E17" s="51">
        <v>24125</v>
      </c>
      <c r="F17" s="51">
        <v>48496</v>
      </c>
    </row>
    <row r="18" spans="1:6">
      <c r="A18" s="51">
        <v>15</v>
      </c>
      <c r="B18" s="51" t="s">
        <v>176</v>
      </c>
      <c r="C18" s="51" t="s">
        <v>1335</v>
      </c>
      <c r="D18" s="51" t="s">
        <v>63</v>
      </c>
      <c r="E18" s="51">
        <v>91</v>
      </c>
      <c r="F18" s="51">
        <v>133</v>
      </c>
    </row>
    <row r="19" spans="1:6">
      <c r="A19" s="51">
        <v>15</v>
      </c>
      <c r="B19" s="51" t="s">
        <v>176</v>
      </c>
      <c r="C19" s="51" t="s">
        <v>1335</v>
      </c>
      <c r="D19" s="51" t="s">
        <v>46</v>
      </c>
      <c r="E19" s="51">
        <v>42</v>
      </c>
      <c r="F19" s="51">
        <v>133</v>
      </c>
    </row>
    <row r="20" spans="1:6">
      <c r="A20" s="51">
        <v>15</v>
      </c>
      <c r="B20" s="51" t="s">
        <v>176</v>
      </c>
      <c r="C20" s="51" t="s">
        <v>1336</v>
      </c>
      <c r="D20" s="51" t="s">
        <v>63</v>
      </c>
      <c r="E20" s="51">
        <v>614</v>
      </c>
      <c r="F20" s="51">
        <v>997</v>
      </c>
    </row>
    <row r="21" spans="1:6">
      <c r="A21" s="51">
        <v>15</v>
      </c>
      <c r="B21" s="51" t="s">
        <v>176</v>
      </c>
      <c r="C21" s="51" t="s">
        <v>1336</v>
      </c>
      <c r="D21" s="51" t="s">
        <v>46</v>
      </c>
      <c r="E21" s="51">
        <v>383</v>
      </c>
      <c r="F21" s="51">
        <v>997</v>
      </c>
    </row>
    <row r="22" spans="1:6">
      <c r="A22" s="51">
        <v>17</v>
      </c>
      <c r="B22" s="51" t="s">
        <v>177</v>
      </c>
      <c r="C22" s="51" t="s">
        <v>1335</v>
      </c>
      <c r="D22" s="51" t="s">
        <v>63</v>
      </c>
      <c r="E22" s="51">
        <v>1324</v>
      </c>
      <c r="F22" s="51">
        <v>1799</v>
      </c>
    </row>
    <row r="23" spans="1:6">
      <c r="A23" s="51">
        <v>17</v>
      </c>
      <c r="B23" s="51" t="s">
        <v>177</v>
      </c>
      <c r="C23" s="51" t="s">
        <v>1335</v>
      </c>
      <c r="D23" s="51" t="s">
        <v>46</v>
      </c>
      <c r="E23" s="51">
        <v>475</v>
      </c>
      <c r="F23" s="51">
        <v>1799</v>
      </c>
    </row>
    <row r="24" spans="1:6">
      <c r="A24" s="51">
        <v>17</v>
      </c>
      <c r="B24" s="51" t="s">
        <v>177</v>
      </c>
      <c r="C24" s="51" t="s">
        <v>1336</v>
      </c>
      <c r="D24" s="51" t="s">
        <v>63</v>
      </c>
      <c r="E24" s="51">
        <v>1559</v>
      </c>
      <c r="F24" s="51">
        <v>2706</v>
      </c>
    </row>
    <row r="25" spans="1:6">
      <c r="A25" s="51">
        <v>17</v>
      </c>
      <c r="B25" s="51" t="s">
        <v>177</v>
      </c>
      <c r="C25" s="51" t="s">
        <v>1336</v>
      </c>
      <c r="D25" s="51" t="s">
        <v>46</v>
      </c>
      <c r="E25" s="51">
        <v>1147</v>
      </c>
      <c r="F25" s="51">
        <v>2706</v>
      </c>
    </row>
    <row r="26" spans="1:6">
      <c r="A26" s="51">
        <v>18</v>
      </c>
      <c r="B26" s="51" t="s">
        <v>178</v>
      </c>
      <c r="C26" s="51" t="s">
        <v>1335</v>
      </c>
      <c r="D26" s="51" t="s">
        <v>63</v>
      </c>
      <c r="E26" s="51">
        <v>75</v>
      </c>
      <c r="F26" s="51">
        <v>109</v>
      </c>
    </row>
    <row r="27" spans="1:6">
      <c r="A27" s="51">
        <v>18</v>
      </c>
      <c r="B27" s="51" t="s">
        <v>178</v>
      </c>
      <c r="C27" s="51" t="s">
        <v>1335</v>
      </c>
      <c r="D27" s="51" t="s">
        <v>46</v>
      </c>
      <c r="E27" s="51">
        <v>34</v>
      </c>
      <c r="F27" s="51">
        <v>109</v>
      </c>
    </row>
    <row r="28" spans="1:6">
      <c r="A28" s="51">
        <v>18</v>
      </c>
      <c r="B28" s="51" t="s">
        <v>178</v>
      </c>
      <c r="C28" s="51" t="s">
        <v>1336</v>
      </c>
      <c r="D28" s="51" t="s">
        <v>63</v>
      </c>
      <c r="E28" s="51">
        <v>569</v>
      </c>
      <c r="F28" s="51">
        <v>1102</v>
      </c>
    </row>
    <row r="29" spans="1:6">
      <c r="A29" s="51">
        <v>18</v>
      </c>
      <c r="B29" s="51" t="s">
        <v>178</v>
      </c>
      <c r="C29" s="51" t="s">
        <v>1336</v>
      </c>
      <c r="D29" s="51" t="s">
        <v>46</v>
      </c>
      <c r="E29" s="51">
        <v>533</v>
      </c>
      <c r="F29" s="51">
        <v>1102</v>
      </c>
    </row>
    <row r="30" spans="1:6">
      <c r="A30" s="51">
        <v>19</v>
      </c>
      <c r="B30" s="51" t="s">
        <v>179</v>
      </c>
      <c r="C30" s="51" t="s">
        <v>1335</v>
      </c>
      <c r="D30" s="51" t="s">
        <v>63</v>
      </c>
      <c r="E30" s="51">
        <v>21041</v>
      </c>
      <c r="F30" s="51">
        <v>36111</v>
      </c>
    </row>
    <row r="31" spans="1:6">
      <c r="A31" s="51">
        <v>19</v>
      </c>
      <c r="B31" s="51" t="s">
        <v>179</v>
      </c>
      <c r="C31" s="51" t="s">
        <v>1335</v>
      </c>
      <c r="D31" s="51" t="s">
        <v>46</v>
      </c>
      <c r="E31" s="51">
        <v>15070</v>
      </c>
      <c r="F31" s="51">
        <v>36111</v>
      </c>
    </row>
    <row r="32" spans="1:6">
      <c r="A32" s="51">
        <v>19</v>
      </c>
      <c r="B32" s="51" t="s">
        <v>179</v>
      </c>
      <c r="C32" s="51" t="s">
        <v>1336</v>
      </c>
      <c r="D32" s="51" t="s">
        <v>63</v>
      </c>
      <c r="E32" s="51">
        <v>18041</v>
      </c>
      <c r="F32" s="51">
        <v>35032</v>
      </c>
    </row>
    <row r="33" spans="1:6">
      <c r="A33" s="51">
        <v>19</v>
      </c>
      <c r="B33" s="51" t="s">
        <v>179</v>
      </c>
      <c r="C33" s="51" t="s">
        <v>1336</v>
      </c>
      <c r="D33" s="51" t="s">
        <v>46</v>
      </c>
      <c r="E33" s="51">
        <v>16991</v>
      </c>
      <c r="F33" s="51">
        <v>35032</v>
      </c>
    </row>
    <row r="34" spans="1:6">
      <c r="A34" s="51">
        <v>20</v>
      </c>
      <c r="B34" s="51" t="s">
        <v>180</v>
      </c>
      <c r="C34" s="51" t="s">
        <v>1335</v>
      </c>
      <c r="D34" s="51" t="s">
        <v>63</v>
      </c>
      <c r="E34" s="51">
        <v>12501</v>
      </c>
      <c r="F34" s="51">
        <v>19717</v>
      </c>
    </row>
    <row r="35" spans="1:6">
      <c r="A35" s="51">
        <v>20</v>
      </c>
      <c r="B35" s="51" t="s">
        <v>180</v>
      </c>
      <c r="C35" s="51" t="s">
        <v>1335</v>
      </c>
      <c r="D35" s="51" t="s">
        <v>46</v>
      </c>
      <c r="E35" s="51">
        <v>7216</v>
      </c>
      <c r="F35" s="51">
        <v>19717</v>
      </c>
    </row>
    <row r="36" spans="1:6">
      <c r="A36" s="51">
        <v>20</v>
      </c>
      <c r="B36" s="51" t="s">
        <v>180</v>
      </c>
      <c r="C36" s="51" t="s">
        <v>1336</v>
      </c>
      <c r="D36" s="51" t="s">
        <v>63</v>
      </c>
      <c r="E36" s="51">
        <v>10751</v>
      </c>
      <c r="F36" s="51">
        <v>20345</v>
      </c>
    </row>
    <row r="37" spans="1:6">
      <c r="A37" s="51">
        <v>20</v>
      </c>
      <c r="B37" s="51" t="s">
        <v>180</v>
      </c>
      <c r="C37" s="51" t="s">
        <v>1336</v>
      </c>
      <c r="D37" s="51" t="s">
        <v>46</v>
      </c>
      <c r="E37" s="51">
        <v>9594</v>
      </c>
      <c r="F37" s="51">
        <v>20345</v>
      </c>
    </row>
    <row r="38" spans="1:6">
      <c r="A38" s="51">
        <v>23</v>
      </c>
      <c r="B38" s="51" t="s">
        <v>181</v>
      </c>
      <c r="C38" s="51" t="s">
        <v>1335</v>
      </c>
      <c r="D38" s="51" t="s">
        <v>63</v>
      </c>
      <c r="E38" s="51">
        <v>11060</v>
      </c>
      <c r="F38" s="51">
        <v>15418</v>
      </c>
    </row>
    <row r="39" spans="1:6">
      <c r="A39" s="51">
        <v>23</v>
      </c>
      <c r="B39" s="51" t="s">
        <v>181</v>
      </c>
      <c r="C39" s="51" t="s">
        <v>1335</v>
      </c>
      <c r="D39" s="51" t="s">
        <v>46</v>
      </c>
      <c r="E39" s="51">
        <v>4358</v>
      </c>
      <c r="F39" s="51">
        <v>15418</v>
      </c>
    </row>
    <row r="40" spans="1:6">
      <c r="A40" s="51">
        <v>23</v>
      </c>
      <c r="B40" s="51" t="s">
        <v>181</v>
      </c>
      <c r="C40" s="51" t="s">
        <v>1336</v>
      </c>
      <c r="D40" s="51" t="s">
        <v>63</v>
      </c>
      <c r="E40" s="51">
        <v>8099</v>
      </c>
      <c r="F40" s="51">
        <v>13708</v>
      </c>
    </row>
    <row r="41" spans="1:6">
      <c r="A41" s="51">
        <v>23</v>
      </c>
      <c r="B41" s="51" t="s">
        <v>181</v>
      </c>
      <c r="C41" s="51" t="s">
        <v>1336</v>
      </c>
      <c r="D41" s="51" t="s">
        <v>46</v>
      </c>
      <c r="E41" s="51">
        <v>5609</v>
      </c>
      <c r="F41" s="51">
        <v>13708</v>
      </c>
    </row>
    <row r="42" spans="1:6">
      <c r="A42" s="51">
        <v>25</v>
      </c>
      <c r="B42" s="51" t="s">
        <v>182</v>
      </c>
      <c r="C42" s="51" t="s">
        <v>1335</v>
      </c>
      <c r="D42" s="51" t="s">
        <v>63</v>
      </c>
      <c r="E42" s="51">
        <v>160</v>
      </c>
      <c r="F42" s="51">
        <v>232</v>
      </c>
    </row>
    <row r="43" spans="1:6">
      <c r="A43" s="51">
        <v>25</v>
      </c>
      <c r="B43" s="51" t="s">
        <v>182</v>
      </c>
      <c r="C43" s="51" t="s">
        <v>1335</v>
      </c>
      <c r="D43" s="51" t="s">
        <v>46</v>
      </c>
      <c r="E43" s="51">
        <v>72</v>
      </c>
      <c r="F43" s="51">
        <v>232</v>
      </c>
    </row>
    <row r="44" spans="1:6">
      <c r="A44" s="51">
        <v>25</v>
      </c>
      <c r="B44" s="51" t="s">
        <v>182</v>
      </c>
      <c r="C44" s="51" t="s">
        <v>1336</v>
      </c>
      <c r="D44" s="51" t="s">
        <v>63</v>
      </c>
      <c r="E44" s="51">
        <v>1713</v>
      </c>
      <c r="F44" s="51">
        <v>2979</v>
      </c>
    </row>
    <row r="45" spans="1:6">
      <c r="A45" s="51">
        <v>25</v>
      </c>
      <c r="B45" s="51" t="s">
        <v>182</v>
      </c>
      <c r="C45" s="51" t="s">
        <v>1336</v>
      </c>
      <c r="D45" s="51" t="s">
        <v>46</v>
      </c>
      <c r="E45" s="51">
        <v>1266</v>
      </c>
      <c r="F45" s="51">
        <v>2979</v>
      </c>
    </row>
    <row r="46" spans="1:6">
      <c r="A46" s="51">
        <v>27</v>
      </c>
      <c r="B46" s="51" t="s">
        <v>183</v>
      </c>
      <c r="C46" s="51" t="s">
        <v>1335</v>
      </c>
      <c r="D46" s="51" t="s">
        <v>63</v>
      </c>
      <c r="E46" s="51">
        <v>8132</v>
      </c>
      <c r="F46" s="51">
        <v>13845</v>
      </c>
    </row>
    <row r="47" spans="1:6">
      <c r="A47" s="51">
        <v>27</v>
      </c>
      <c r="B47" s="51" t="s">
        <v>183</v>
      </c>
      <c r="C47" s="51" t="s">
        <v>1335</v>
      </c>
      <c r="D47" s="51" t="s">
        <v>46</v>
      </c>
      <c r="E47" s="51">
        <v>5713</v>
      </c>
      <c r="F47" s="51">
        <v>13845</v>
      </c>
    </row>
    <row r="48" spans="1:6">
      <c r="A48" s="51">
        <v>27</v>
      </c>
      <c r="B48" s="51" t="s">
        <v>183</v>
      </c>
      <c r="C48" s="51" t="s">
        <v>1336</v>
      </c>
      <c r="D48" s="51" t="s">
        <v>63</v>
      </c>
      <c r="E48" s="51">
        <v>18500</v>
      </c>
      <c r="F48" s="51">
        <v>44115</v>
      </c>
    </row>
    <row r="49" spans="1:6">
      <c r="A49" s="51">
        <v>27</v>
      </c>
      <c r="B49" s="51" t="s">
        <v>183</v>
      </c>
      <c r="C49" s="51" t="s">
        <v>1336</v>
      </c>
      <c r="D49" s="51" t="s">
        <v>46</v>
      </c>
      <c r="E49" s="51">
        <v>25615</v>
      </c>
      <c r="F49" s="51">
        <v>44115</v>
      </c>
    </row>
    <row r="50" spans="1:6">
      <c r="A50" s="51">
        <v>41</v>
      </c>
      <c r="B50" s="51" t="s">
        <v>184</v>
      </c>
      <c r="C50" s="51" t="s">
        <v>1335</v>
      </c>
      <c r="D50" s="51" t="s">
        <v>63</v>
      </c>
      <c r="E50" s="51">
        <v>245</v>
      </c>
      <c r="F50" s="51">
        <v>347</v>
      </c>
    </row>
    <row r="51" spans="1:6">
      <c r="A51" s="51">
        <v>41</v>
      </c>
      <c r="B51" s="51" t="s">
        <v>184</v>
      </c>
      <c r="C51" s="51" t="s">
        <v>1335</v>
      </c>
      <c r="D51" s="51" t="s">
        <v>46</v>
      </c>
      <c r="E51" s="51">
        <v>102</v>
      </c>
      <c r="F51" s="51">
        <v>347</v>
      </c>
    </row>
    <row r="52" spans="1:6">
      <c r="A52" s="51">
        <v>41</v>
      </c>
      <c r="B52" s="51" t="s">
        <v>184</v>
      </c>
      <c r="C52" s="51" t="s">
        <v>1336</v>
      </c>
      <c r="D52" s="51" t="s">
        <v>63</v>
      </c>
      <c r="E52" s="51">
        <v>531</v>
      </c>
      <c r="F52" s="51">
        <v>805</v>
      </c>
    </row>
    <row r="53" spans="1:6">
      <c r="A53" s="51">
        <v>41</v>
      </c>
      <c r="B53" s="51" t="s">
        <v>184</v>
      </c>
      <c r="C53" s="51" t="s">
        <v>1336</v>
      </c>
      <c r="D53" s="51" t="s">
        <v>46</v>
      </c>
      <c r="E53" s="51">
        <v>274</v>
      </c>
      <c r="F53" s="51">
        <v>805</v>
      </c>
    </row>
    <row r="54" spans="1:6">
      <c r="A54" s="51">
        <v>44</v>
      </c>
      <c r="B54" s="51" t="s">
        <v>185</v>
      </c>
      <c r="C54" s="51" t="s">
        <v>1335</v>
      </c>
      <c r="D54" s="51" t="s">
        <v>63</v>
      </c>
      <c r="E54" s="51">
        <v>4417</v>
      </c>
      <c r="F54" s="51">
        <v>7363</v>
      </c>
    </row>
    <row r="55" spans="1:6">
      <c r="A55" s="51">
        <v>44</v>
      </c>
      <c r="B55" s="51" t="s">
        <v>185</v>
      </c>
      <c r="C55" s="51" t="s">
        <v>1335</v>
      </c>
      <c r="D55" s="51" t="s">
        <v>46</v>
      </c>
      <c r="E55" s="51">
        <v>2946</v>
      </c>
      <c r="F55" s="51">
        <v>7363</v>
      </c>
    </row>
    <row r="56" spans="1:6">
      <c r="A56" s="51">
        <v>44</v>
      </c>
      <c r="B56" s="51" t="s">
        <v>185</v>
      </c>
      <c r="C56" s="51" t="s">
        <v>1336</v>
      </c>
      <c r="D56" s="51" t="s">
        <v>63</v>
      </c>
      <c r="E56" s="51">
        <v>5436</v>
      </c>
      <c r="F56" s="51">
        <v>10414</v>
      </c>
    </row>
    <row r="57" spans="1:6">
      <c r="A57" s="51">
        <v>44</v>
      </c>
      <c r="B57" s="51" t="s">
        <v>185</v>
      </c>
      <c r="C57" s="51" t="s">
        <v>1336</v>
      </c>
      <c r="D57" s="51" t="s">
        <v>46</v>
      </c>
      <c r="E57" s="51">
        <v>4978</v>
      </c>
      <c r="F57" s="51">
        <v>10414</v>
      </c>
    </row>
    <row r="58" spans="1:6">
      <c r="A58" s="51">
        <v>47</v>
      </c>
      <c r="B58" s="51" t="s">
        <v>186</v>
      </c>
      <c r="C58" s="51" t="s">
        <v>1335</v>
      </c>
      <c r="D58" s="51" t="s">
        <v>63</v>
      </c>
      <c r="E58" s="51">
        <v>8133</v>
      </c>
      <c r="F58" s="51">
        <v>12970</v>
      </c>
    </row>
    <row r="59" spans="1:6">
      <c r="A59" s="51">
        <v>47</v>
      </c>
      <c r="B59" s="51" t="s">
        <v>186</v>
      </c>
      <c r="C59" s="51" t="s">
        <v>1335</v>
      </c>
      <c r="D59" s="51" t="s">
        <v>46</v>
      </c>
      <c r="E59" s="51">
        <v>4837</v>
      </c>
      <c r="F59" s="51">
        <v>12970</v>
      </c>
    </row>
    <row r="60" spans="1:6">
      <c r="A60" s="51">
        <v>47</v>
      </c>
      <c r="B60" s="51" t="s">
        <v>186</v>
      </c>
      <c r="C60" s="51" t="s">
        <v>1336</v>
      </c>
      <c r="D60" s="51" t="s">
        <v>63</v>
      </c>
      <c r="E60" s="51">
        <v>7450</v>
      </c>
      <c r="F60" s="51">
        <v>14732</v>
      </c>
    </row>
    <row r="61" spans="1:6">
      <c r="A61" s="51">
        <v>47</v>
      </c>
      <c r="B61" s="51" t="s">
        <v>186</v>
      </c>
      <c r="C61" s="51" t="s">
        <v>1336</v>
      </c>
      <c r="D61" s="51" t="s">
        <v>46</v>
      </c>
      <c r="E61" s="51">
        <v>7282</v>
      </c>
      <c r="F61" s="51">
        <v>14732</v>
      </c>
    </row>
    <row r="62" spans="1:6">
      <c r="A62" s="51">
        <v>50</v>
      </c>
      <c r="B62" s="51" t="s">
        <v>187</v>
      </c>
      <c r="C62" s="51" t="s">
        <v>1335</v>
      </c>
      <c r="D62" s="51" t="s">
        <v>63</v>
      </c>
      <c r="E62" s="51">
        <v>502</v>
      </c>
      <c r="F62" s="51">
        <v>674</v>
      </c>
    </row>
    <row r="63" spans="1:6">
      <c r="A63" s="51">
        <v>50</v>
      </c>
      <c r="B63" s="51" t="s">
        <v>187</v>
      </c>
      <c r="C63" s="51" t="s">
        <v>1335</v>
      </c>
      <c r="D63" s="51" t="s">
        <v>46</v>
      </c>
      <c r="E63" s="51">
        <v>172</v>
      </c>
      <c r="F63" s="51">
        <v>674</v>
      </c>
    </row>
    <row r="64" spans="1:6">
      <c r="A64" s="51">
        <v>50</v>
      </c>
      <c r="B64" s="51" t="s">
        <v>187</v>
      </c>
      <c r="C64" s="51" t="s">
        <v>1336</v>
      </c>
      <c r="D64" s="51" t="s">
        <v>63</v>
      </c>
      <c r="E64" s="51">
        <v>1124</v>
      </c>
      <c r="F64" s="51">
        <v>1845</v>
      </c>
    </row>
    <row r="65" spans="1:6">
      <c r="A65" s="51">
        <v>50</v>
      </c>
      <c r="B65" s="51" t="s">
        <v>187</v>
      </c>
      <c r="C65" s="51" t="s">
        <v>1336</v>
      </c>
      <c r="D65" s="51" t="s">
        <v>46</v>
      </c>
      <c r="E65" s="51">
        <v>721</v>
      </c>
      <c r="F65" s="51">
        <v>1845</v>
      </c>
    </row>
    <row r="66" spans="1:6">
      <c r="A66" s="51">
        <v>52</v>
      </c>
      <c r="B66" s="51" t="s">
        <v>188</v>
      </c>
      <c r="C66" s="51" t="s">
        <v>1335</v>
      </c>
      <c r="D66" s="51" t="s">
        <v>63</v>
      </c>
      <c r="E66" s="51">
        <v>5058</v>
      </c>
      <c r="F66" s="51">
        <v>9027</v>
      </c>
    </row>
    <row r="67" spans="1:6">
      <c r="A67" s="51">
        <v>52</v>
      </c>
      <c r="B67" s="51" t="s">
        <v>188</v>
      </c>
      <c r="C67" s="51" t="s">
        <v>1335</v>
      </c>
      <c r="D67" s="51" t="s">
        <v>46</v>
      </c>
      <c r="E67" s="51">
        <v>3969</v>
      </c>
      <c r="F67" s="51">
        <v>9027</v>
      </c>
    </row>
    <row r="68" spans="1:6">
      <c r="A68" s="51">
        <v>52</v>
      </c>
      <c r="B68" s="51" t="s">
        <v>188</v>
      </c>
      <c r="C68" s="51" t="s">
        <v>1336</v>
      </c>
      <c r="D68" s="51" t="s">
        <v>63</v>
      </c>
      <c r="E68" s="51">
        <v>12252</v>
      </c>
      <c r="F68" s="51">
        <v>27584</v>
      </c>
    </row>
    <row r="69" spans="1:6">
      <c r="A69" s="51">
        <v>52</v>
      </c>
      <c r="B69" s="51" t="s">
        <v>188</v>
      </c>
      <c r="C69" s="51" t="s">
        <v>1336</v>
      </c>
      <c r="D69" s="51" t="s">
        <v>46</v>
      </c>
      <c r="E69" s="51">
        <v>15332</v>
      </c>
      <c r="F69" s="51">
        <v>27584</v>
      </c>
    </row>
    <row r="70" spans="1:6">
      <c r="A70" s="51">
        <v>54</v>
      </c>
      <c r="B70" s="51" t="s">
        <v>189</v>
      </c>
      <c r="C70" s="51" t="s">
        <v>1335</v>
      </c>
      <c r="D70" s="51" t="s">
        <v>63</v>
      </c>
      <c r="E70" s="51">
        <v>44</v>
      </c>
      <c r="F70" s="51">
        <v>60</v>
      </c>
    </row>
    <row r="71" spans="1:6">
      <c r="A71" s="51">
        <v>54</v>
      </c>
      <c r="B71" s="51" t="s">
        <v>189</v>
      </c>
      <c r="C71" s="51" t="s">
        <v>1335</v>
      </c>
      <c r="D71" s="51" t="s">
        <v>46</v>
      </c>
      <c r="E71" s="51">
        <v>16</v>
      </c>
      <c r="F71" s="51">
        <v>60</v>
      </c>
    </row>
    <row r="72" spans="1:6">
      <c r="A72" s="51">
        <v>54</v>
      </c>
      <c r="B72" s="51" t="s">
        <v>189</v>
      </c>
      <c r="C72" s="51" t="s">
        <v>1336</v>
      </c>
      <c r="D72" s="51" t="s">
        <v>63</v>
      </c>
      <c r="E72" s="51">
        <v>791</v>
      </c>
      <c r="F72" s="51">
        <v>1272</v>
      </c>
    </row>
    <row r="73" spans="1:6">
      <c r="A73" s="51">
        <v>54</v>
      </c>
      <c r="B73" s="51" t="s">
        <v>189</v>
      </c>
      <c r="C73" s="51" t="s">
        <v>1336</v>
      </c>
      <c r="D73" s="51" t="s">
        <v>46</v>
      </c>
      <c r="E73" s="51">
        <v>481</v>
      </c>
      <c r="F73" s="51">
        <v>1272</v>
      </c>
    </row>
    <row r="74" spans="1:6">
      <c r="A74" s="51">
        <v>63</v>
      </c>
      <c r="B74" s="51" t="s">
        <v>190</v>
      </c>
      <c r="C74" s="51" t="s">
        <v>1335</v>
      </c>
      <c r="D74" s="51" t="s">
        <v>63</v>
      </c>
      <c r="E74" s="51">
        <v>48</v>
      </c>
      <c r="F74" s="51">
        <v>66</v>
      </c>
    </row>
    <row r="75" spans="1:6">
      <c r="A75" s="51">
        <v>63</v>
      </c>
      <c r="B75" s="51" t="s">
        <v>190</v>
      </c>
      <c r="C75" s="51" t="s">
        <v>1335</v>
      </c>
      <c r="D75" s="51" t="s">
        <v>46</v>
      </c>
      <c r="E75" s="51">
        <v>18</v>
      </c>
      <c r="F75" s="51">
        <v>66</v>
      </c>
    </row>
    <row r="76" spans="1:6">
      <c r="A76" s="51">
        <v>63</v>
      </c>
      <c r="B76" s="51" t="s">
        <v>190</v>
      </c>
      <c r="C76" s="51" t="s">
        <v>1336</v>
      </c>
      <c r="D76" s="51" t="s">
        <v>63</v>
      </c>
      <c r="E76" s="51">
        <v>967</v>
      </c>
      <c r="F76" s="51">
        <v>1703</v>
      </c>
    </row>
    <row r="77" spans="1:6">
      <c r="A77" s="51">
        <v>63</v>
      </c>
      <c r="B77" s="51" t="s">
        <v>190</v>
      </c>
      <c r="C77" s="51" t="s">
        <v>1336</v>
      </c>
      <c r="D77" s="51" t="s">
        <v>46</v>
      </c>
      <c r="E77" s="51">
        <v>736</v>
      </c>
      <c r="F77" s="51">
        <v>1703</v>
      </c>
    </row>
    <row r="78" spans="1:6">
      <c r="A78" s="51">
        <v>66</v>
      </c>
      <c r="B78" s="51" t="s">
        <v>191</v>
      </c>
      <c r="C78" s="51" t="s">
        <v>1335</v>
      </c>
      <c r="D78" s="51" t="s">
        <v>63</v>
      </c>
      <c r="E78" s="51">
        <v>346</v>
      </c>
      <c r="F78" s="51">
        <v>566</v>
      </c>
    </row>
    <row r="79" spans="1:6">
      <c r="A79" s="51">
        <v>66</v>
      </c>
      <c r="B79" s="51" t="s">
        <v>191</v>
      </c>
      <c r="C79" s="51" t="s">
        <v>1335</v>
      </c>
      <c r="D79" s="51" t="s">
        <v>46</v>
      </c>
      <c r="E79" s="51">
        <v>220</v>
      </c>
      <c r="F79" s="51">
        <v>566</v>
      </c>
    </row>
    <row r="80" spans="1:6">
      <c r="A80" s="51">
        <v>66</v>
      </c>
      <c r="B80" s="51" t="s">
        <v>191</v>
      </c>
      <c r="C80" s="51" t="s">
        <v>1336</v>
      </c>
      <c r="D80" s="51" t="s">
        <v>63</v>
      </c>
      <c r="E80" s="51">
        <v>2014</v>
      </c>
      <c r="F80" s="51">
        <v>3898</v>
      </c>
    </row>
    <row r="81" spans="1:6">
      <c r="A81" s="51">
        <v>66</v>
      </c>
      <c r="B81" s="51" t="s">
        <v>191</v>
      </c>
      <c r="C81" s="51" t="s">
        <v>1336</v>
      </c>
      <c r="D81" s="51" t="s">
        <v>46</v>
      </c>
      <c r="E81" s="51">
        <v>1884</v>
      </c>
      <c r="F81" s="51">
        <v>3898</v>
      </c>
    </row>
    <row r="82" spans="1:6">
      <c r="A82" s="51">
        <v>68</v>
      </c>
      <c r="B82" s="51" t="s">
        <v>192</v>
      </c>
      <c r="C82" s="51" t="s">
        <v>1335</v>
      </c>
      <c r="D82" s="51" t="s">
        <v>63</v>
      </c>
      <c r="E82" s="51">
        <v>354</v>
      </c>
      <c r="F82" s="51">
        <v>489</v>
      </c>
    </row>
    <row r="83" spans="1:6">
      <c r="A83" s="51">
        <v>68</v>
      </c>
      <c r="B83" s="51" t="s">
        <v>192</v>
      </c>
      <c r="C83" s="51" t="s">
        <v>1335</v>
      </c>
      <c r="D83" s="51" t="s">
        <v>46</v>
      </c>
      <c r="E83" s="51">
        <v>135</v>
      </c>
      <c r="F83" s="51">
        <v>489</v>
      </c>
    </row>
    <row r="84" spans="1:6">
      <c r="A84" s="51">
        <v>68</v>
      </c>
      <c r="B84" s="51" t="s">
        <v>192</v>
      </c>
      <c r="C84" s="51" t="s">
        <v>1336</v>
      </c>
      <c r="D84" s="51" t="s">
        <v>63</v>
      </c>
      <c r="E84" s="51">
        <v>3588</v>
      </c>
      <c r="F84" s="51">
        <v>6179</v>
      </c>
    </row>
    <row r="85" spans="1:6">
      <c r="A85" s="51">
        <v>68</v>
      </c>
      <c r="B85" s="51" t="s">
        <v>192</v>
      </c>
      <c r="C85" s="51" t="s">
        <v>1336</v>
      </c>
      <c r="D85" s="51" t="s">
        <v>46</v>
      </c>
      <c r="E85" s="51">
        <v>2591</v>
      </c>
      <c r="F85" s="51">
        <v>6179</v>
      </c>
    </row>
    <row r="86" spans="1:6">
      <c r="A86" s="51">
        <v>70</v>
      </c>
      <c r="B86" s="51" t="s">
        <v>193</v>
      </c>
      <c r="C86" s="51" t="s">
        <v>1335</v>
      </c>
      <c r="D86" s="51" t="s">
        <v>63</v>
      </c>
      <c r="E86" s="51">
        <v>6797</v>
      </c>
      <c r="F86" s="51">
        <v>11037</v>
      </c>
    </row>
    <row r="87" spans="1:6">
      <c r="A87" s="51">
        <v>70</v>
      </c>
      <c r="B87" s="51" t="s">
        <v>193</v>
      </c>
      <c r="C87" s="51" t="s">
        <v>1335</v>
      </c>
      <c r="D87" s="51" t="s">
        <v>46</v>
      </c>
      <c r="E87" s="51">
        <v>4240</v>
      </c>
      <c r="F87" s="51">
        <v>11037</v>
      </c>
    </row>
    <row r="88" spans="1:6">
      <c r="A88" s="51">
        <v>70</v>
      </c>
      <c r="B88" s="51" t="s">
        <v>193</v>
      </c>
      <c r="C88" s="51" t="s">
        <v>1336</v>
      </c>
      <c r="D88" s="51" t="s">
        <v>63</v>
      </c>
      <c r="E88" s="51">
        <v>8904</v>
      </c>
      <c r="F88" s="51">
        <v>16237</v>
      </c>
    </row>
    <row r="89" spans="1:6">
      <c r="A89" s="51">
        <v>70</v>
      </c>
      <c r="B89" s="51" t="s">
        <v>193</v>
      </c>
      <c r="C89" s="51" t="s">
        <v>1336</v>
      </c>
      <c r="D89" s="51" t="s">
        <v>46</v>
      </c>
      <c r="E89" s="51">
        <v>7333</v>
      </c>
      <c r="F89" s="51">
        <v>16237</v>
      </c>
    </row>
    <row r="90" spans="1:6">
      <c r="A90" s="51">
        <v>73</v>
      </c>
      <c r="B90" s="51" t="s">
        <v>194</v>
      </c>
      <c r="C90" s="51" t="s">
        <v>1335</v>
      </c>
      <c r="D90" s="51" t="s">
        <v>63</v>
      </c>
      <c r="E90" s="51">
        <v>219</v>
      </c>
      <c r="F90" s="51">
        <v>275</v>
      </c>
    </row>
    <row r="91" spans="1:6">
      <c r="A91" s="51">
        <v>73</v>
      </c>
      <c r="B91" s="51" t="s">
        <v>194</v>
      </c>
      <c r="C91" s="51" t="s">
        <v>1335</v>
      </c>
      <c r="D91" s="51" t="s">
        <v>46</v>
      </c>
      <c r="E91" s="51">
        <v>56</v>
      </c>
      <c r="F91" s="51">
        <v>275</v>
      </c>
    </row>
    <row r="92" spans="1:6">
      <c r="A92" s="51">
        <v>73</v>
      </c>
      <c r="B92" s="51" t="s">
        <v>194</v>
      </c>
      <c r="C92" s="51" t="s">
        <v>1336</v>
      </c>
      <c r="D92" s="51" t="s">
        <v>63</v>
      </c>
      <c r="E92" s="51">
        <v>632</v>
      </c>
      <c r="F92" s="51">
        <v>911</v>
      </c>
    </row>
    <row r="93" spans="1:6">
      <c r="A93" s="51">
        <v>73</v>
      </c>
      <c r="B93" s="51" t="s">
        <v>194</v>
      </c>
      <c r="C93" s="51" t="s">
        <v>1336</v>
      </c>
      <c r="D93" s="51" t="s">
        <v>46</v>
      </c>
      <c r="E93" s="51">
        <v>279</v>
      </c>
      <c r="F93" s="51">
        <v>911</v>
      </c>
    </row>
    <row r="94" spans="1:6">
      <c r="A94" s="51">
        <v>76</v>
      </c>
      <c r="B94" s="51" t="s">
        <v>195</v>
      </c>
      <c r="C94" s="51" t="s">
        <v>1335</v>
      </c>
      <c r="D94" s="51" t="s">
        <v>63</v>
      </c>
      <c r="E94" s="51">
        <v>10949</v>
      </c>
      <c r="F94" s="51">
        <v>18198</v>
      </c>
    </row>
    <row r="95" spans="1:6">
      <c r="A95" s="51">
        <v>76</v>
      </c>
      <c r="B95" s="51" t="s">
        <v>195</v>
      </c>
      <c r="C95" s="51" t="s">
        <v>1335</v>
      </c>
      <c r="D95" s="51" t="s">
        <v>46</v>
      </c>
      <c r="E95" s="51">
        <v>7249</v>
      </c>
      <c r="F95" s="51">
        <v>18198</v>
      </c>
    </row>
    <row r="96" spans="1:6">
      <c r="A96" s="51">
        <v>76</v>
      </c>
      <c r="B96" s="51" t="s">
        <v>195</v>
      </c>
      <c r="C96" s="51" t="s">
        <v>1336</v>
      </c>
      <c r="D96" s="51" t="s">
        <v>63</v>
      </c>
      <c r="E96" s="51">
        <v>52992</v>
      </c>
      <c r="F96" s="51">
        <v>102625</v>
      </c>
    </row>
    <row r="97" spans="1:6">
      <c r="A97" s="51">
        <v>76</v>
      </c>
      <c r="B97" s="51" t="s">
        <v>195</v>
      </c>
      <c r="C97" s="51" t="s">
        <v>1336</v>
      </c>
      <c r="D97" s="51" t="s">
        <v>46</v>
      </c>
      <c r="E97" s="51">
        <v>49633</v>
      </c>
      <c r="F97" s="51">
        <v>102625</v>
      </c>
    </row>
    <row r="98" spans="1:6">
      <c r="A98" s="51">
        <v>81</v>
      </c>
      <c r="B98" s="51" t="s">
        <v>196</v>
      </c>
      <c r="C98" s="51" t="s">
        <v>1335</v>
      </c>
      <c r="D98" s="51" t="s">
        <v>63</v>
      </c>
      <c r="E98" s="51">
        <v>742</v>
      </c>
      <c r="F98" s="51">
        <v>1174</v>
      </c>
    </row>
    <row r="99" spans="1:6">
      <c r="A99" s="51">
        <v>81</v>
      </c>
      <c r="B99" s="51" t="s">
        <v>196</v>
      </c>
      <c r="C99" s="51" t="s">
        <v>1335</v>
      </c>
      <c r="D99" s="51" t="s">
        <v>46</v>
      </c>
      <c r="E99" s="51">
        <v>432</v>
      </c>
      <c r="F99" s="51">
        <v>1174</v>
      </c>
    </row>
    <row r="100" spans="1:6">
      <c r="A100" s="51">
        <v>81</v>
      </c>
      <c r="B100" s="51" t="s">
        <v>196</v>
      </c>
      <c r="C100" s="51" t="s">
        <v>1336</v>
      </c>
      <c r="D100" s="51" t="s">
        <v>63</v>
      </c>
      <c r="E100" s="51">
        <v>762</v>
      </c>
      <c r="F100" s="51">
        <v>1677</v>
      </c>
    </row>
    <row r="101" spans="1:6">
      <c r="A101" s="51">
        <v>81</v>
      </c>
      <c r="B101" s="51" t="s">
        <v>196</v>
      </c>
      <c r="C101" s="51" t="s">
        <v>1336</v>
      </c>
      <c r="D101" s="51" t="s">
        <v>46</v>
      </c>
      <c r="E101" s="51">
        <v>915</v>
      </c>
      <c r="F101" s="51">
        <v>1677</v>
      </c>
    </row>
    <row r="102" spans="1:6">
      <c r="A102" s="51">
        <v>85</v>
      </c>
      <c r="B102" s="51" t="s">
        <v>197</v>
      </c>
      <c r="C102" s="51" t="s">
        <v>1335</v>
      </c>
      <c r="D102" s="51" t="s">
        <v>63</v>
      </c>
      <c r="E102" s="51">
        <v>304</v>
      </c>
      <c r="F102" s="51">
        <v>387</v>
      </c>
    </row>
    <row r="103" spans="1:6">
      <c r="A103" s="51">
        <v>85</v>
      </c>
      <c r="B103" s="51" t="s">
        <v>197</v>
      </c>
      <c r="C103" s="51" t="s">
        <v>1335</v>
      </c>
      <c r="D103" s="51" t="s">
        <v>46</v>
      </c>
      <c r="E103" s="51">
        <v>83</v>
      </c>
      <c r="F103" s="51">
        <v>387</v>
      </c>
    </row>
    <row r="104" spans="1:6">
      <c r="A104" s="51">
        <v>85</v>
      </c>
      <c r="B104" s="51" t="s">
        <v>197</v>
      </c>
      <c r="C104" s="51" t="s">
        <v>1336</v>
      </c>
      <c r="D104" s="51" t="s">
        <v>63</v>
      </c>
      <c r="E104" s="51">
        <v>908</v>
      </c>
      <c r="F104" s="51">
        <v>1554</v>
      </c>
    </row>
    <row r="105" spans="1:6">
      <c r="A105" s="51">
        <v>85</v>
      </c>
      <c r="B105" s="51" t="s">
        <v>197</v>
      </c>
      <c r="C105" s="51" t="s">
        <v>1336</v>
      </c>
      <c r="D105" s="51" t="s">
        <v>46</v>
      </c>
      <c r="E105" s="51">
        <v>646</v>
      </c>
      <c r="F105" s="51">
        <v>1554</v>
      </c>
    </row>
    <row r="106" spans="1:6">
      <c r="A106" s="51">
        <v>86</v>
      </c>
      <c r="B106" s="51" t="s">
        <v>198</v>
      </c>
      <c r="C106" s="51" t="s">
        <v>1335</v>
      </c>
      <c r="D106" s="51" t="s">
        <v>63</v>
      </c>
      <c r="E106" s="51">
        <v>808</v>
      </c>
      <c r="F106" s="51">
        <v>1389</v>
      </c>
    </row>
    <row r="107" spans="1:6">
      <c r="A107" s="51">
        <v>86</v>
      </c>
      <c r="B107" s="51" t="s">
        <v>198</v>
      </c>
      <c r="C107" s="51" t="s">
        <v>1335</v>
      </c>
      <c r="D107" s="51" t="s">
        <v>46</v>
      </c>
      <c r="E107" s="51">
        <v>581</v>
      </c>
      <c r="F107" s="51">
        <v>1389</v>
      </c>
    </row>
    <row r="108" spans="1:6">
      <c r="A108" s="51">
        <v>86</v>
      </c>
      <c r="B108" s="51" t="s">
        <v>198</v>
      </c>
      <c r="C108" s="51" t="s">
        <v>1336</v>
      </c>
      <c r="D108" s="51" t="s">
        <v>63</v>
      </c>
      <c r="E108" s="51">
        <v>896</v>
      </c>
      <c r="F108" s="51">
        <v>1889</v>
      </c>
    </row>
    <row r="109" spans="1:6">
      <c r="A109" s="51">
        <v>86</v>
      </c>
      <c r="B109" s="51" t="s">
        <v>198</v>
      </c>
      <c r="C109" s="51" t="s">
        <v>1336</v>
      </c>
      <c r="D109" s="51" t="s">
        <v>46</v>
      </c>
      <c r="E109" s="51">
        <v>993</v>
      </c>
      <c r="F109" s="51">
        <v>1889</v>
      </c>
    </row>
    <row r="110" spans="1:6">
      <c r="A110" s="51">
        <v>88</v>
      </c>
      <c r="B110" s="51" t="s">
        <v>199</v>
      </c>
      <c r="C110" s="51" t="s">
        <v>1335</v>
      </c>
      <c r="D110" s="51" t="s">
        <v>63</v>
      </c>
      <c r="E110" s="51">
        <v>2008</v>
      </c>
      <c r="F110" s="51">
        <v>3663</v>
      </c>
    </row>
    <row r="111" spans="1:6">
      <c r="A111" s="51">
        <v>88</v>
      </c>
      <c r="B111" s="51" t="s">
        <v>199</v>
      </c>
      <c r="C111" s="51" t="s">
        <v>1335</v>
      </c>
      <c r="D111" s="51" t="s">
        <v>46</v>
      </c>
      <c r="E111" s="51">
        <v>1655</v>
      </c>
      <c r="F111" s="51">
        <v>3663</v>
      </c>
    </row>
    <row r="112" spans="1:6">
      <c r="A112" s="51">
        <v>88</v>
      </c>
      <c r="B112" s="51" t="s">
        <v>199</v>
      </c>
      <c r="C112" s="51" t="s">
        <v>1336</v>
      </c>
      <c r="D112" s="51" t="s">
        <v>63</v>
      </c>
      <c r="E112" s="51">
        <v>2315</v>
      </c>
      <c r="F112" s="51">
        <v>4025</v>
      </c>
    </row>
    <row r="113" spans="1:6">
      <c r="A113" s="51">
        <v>88</v>
      </c>
      <c r="B113" s="51" t="s">
        <v>199</v>
      </c>
      <c r="C113" s="51" t="s">
        <v>1336</v>
      </c>
      <c r="D113" s="51" t="s">
        <v>46</v>
      </c>
      <c r="E113" s="51">
        <v>1710</v>
      </c>
      <c r="F113" s="51">
        <v>4025</v>
      </c>
    </row>
    <row r="114" spans="1:6">
      <c r="A114" s="51">
        <v>91</v>
      </c>
      <c r="B114" s="51" t="s">
        <v>200</v>
      </c>
      <c r="C114" s="51" t="s">
        <v>1335</v>
      </c>
      <c r="D114" s="51" t="s">
        <v>63</v>
      </c>
      <c r="E114" s="51">
        <v>4</v>
      </c>
      <c r="F114" s="51">
        <v>6</v>
      </c>
    </row>
    <row r="115" spans="1:6">
      <c r="A115" s="51">
        <v>91</v>
      </c>
      <c r="B115" s="51" t="s">
        <v>200</v>
      </c>
      <c r="C115" s="51" t="s">
        <v>1335</v>
      </c>
      <c r="D115" s="51" t="s">
        <v>46</v>
      </c>
      <c r="E115" s="51">
        <v>2</v>
      </c>
      <c r="F115" s="51">
        <v>6</v>
      </c>
    </row>
    <row r="116" spans="1:6">
      <c r="A116" s="51">
        <v>91</v>
      </c>
      <c r="B116" s="51" t="s">
        <v>200</v>
      </c>
      <c r="C116" s="51" t="s">
        <v>1336</v>
      </c>
      <c r="D116" s="51" t="s">
        <v>63</v>
      </c>
      <c r="E116" s="51">
        <v>57</v>
      </c>
      <c r="F116" s="51">
        <v>100</v>
      </c>
    </row>
    <row r="117" spans="1:6">
      <c r="A117" s="51">
        <v>91</v>
      </c>
      <c r="B117" s="51" t="s">
        <v>200</v>
      </c>
      <c r="C117" s="51" t="s">
        <v>1336</v>
      </c>
      <c r="D117" s="51" t="s">
        <v>46</v>
      </c>
      <c r="E117" s="51">
        <v>43</v>
      </c>
      <c r="F117" s="51">
        <v>100</v>
      </c>
    </row>
    <row r="118" spans="1:6">
      <c r="A118" s="51">
        <v>94</v>
      </c>
      <c r="B118" s="51" t="s">
        <v>201</v>
      </c>
      <c r="C118" s="51" t="s">
        <v>1335</v>
      </c>
      <c r="D118" s="51" t="s">
        <v>63</v>
      </c>
      <c r="E118" s="51">
        <v>1</v>
      </c>
      <c r="F118" s="51">
        <v>1</v>
      </c>
    </row>
    <row r="119" spans="1:6">
      <c r="A119" s="51">
        <v>94</v>
      </c>
      <c r="B119" s="51" t="s">
        <v>201</v>
      </c>
      <c r="C119" s="51" t="s">
        <v>1336</v>
      </c>
      <c r="D119" s="51" t="s">
        <v>63</v>
      </c>
      <c r="E119" s="51">
        <v>86</v>
      </c>
      <c r="F119" s="51">
        <v>136</v>
      </c>
    </row>
    <row r="120" spans="1:6">
      <c r="A120" s="51">
        <v>94</v>
      </c>
      <c r="B120" s="51" t="s">
        <v>201</v>
      </c>
      <c r="C120" s="51" t="s">
        <v>1336</v>
      </c>
      <c r="D120" s="51" t="s">
        <v>46</v>
      </c>
      <c r="E120" s="51">
        <v>50</v>
      </c>
      <c r="F120" s="51">
        <v>136</v>
      </c>
    </row>
    <row r="121" spans="1:6">
      <c r="A121" s="51">
        <v>95</v>
      </c>
      <c r="B121" s="51" t="s">
        <v>202</v>
      </c>
      <c r="C121" s="51" t="s">
        <v>1335</v>
      </c>
      <c r="D121" s="51" t="s">
        <v>63</v>
      </c>
      <c r="E121" s="51">
        <v>116</v>
      </c>
      <c r="F121" s="51">
        <v>144</v>
      </c>
    </row>
    <row r="122" spans="1:6">
      <c r="A122" s="51">
        <v>95</v>
      </c>
      <c r="B122" s="51" t="s">
        <v>202</v>
      </c>
      <c r="C122" s="51" t="s">
        <v>1335</v>
      </c>
      <c r="D122" s="51" t="s">
        <v>46</v>
      </c>
      <c r="E122" s="51">
        <v>28</v>
      </c>
      <c r="F122" s="51">
        <v>144</v>
      </c>
    </row>
    <row r="123" spans="1:6">
      <c r="A123" s="51">
        <v>95</v>
      </c>
      <c r="B123" s="51" t="s">
        <v>202</v>
      </c>
      <c r="C123" s="51" t="s">
        <v>1336</v>
      </c>
      <c r="D123" s="51" t="s">
        <v>63</v>
      </c>
      <c r="E123" s="51">
        <v>332</v>
      </c>
      <c r="F123" s="51">
        <v>672</v>
      </c>
    </row>
    <row r="124" spans="1:6">
      <c r="A124" s="51">
        <v>95</v>
      </c>
      <c r="B124" s="51" t="s">
        <v>202</v>
      </c>
      <c r="C124" s="51" t="s">
        <v>1336</v>
      </c>
      <c r="D124" s="51" t="s">
        <v>46</v>
      </c>
      <c r="E124" s="51">
        <v>340</v>
      </c>
      <c r="F124" s="51">
        <v>672</v>
      </c>
    </row>
    <row r="125" spans="1:6">
      <c r="A125" s="51">
        <v>97</v>
      </c>
      <c r="B125" s="51" t="s">
        <v>203</v>
      </c>
      <c r="C125" s="51" t="s">
        <v>1335</v>
      </c>
      <c r="D125" s="51" t="s">
        <v>63</v>
      </c>
      <c r="E125" s="51">
        <v>3</v>
      </c>
      <c r="F125" s="51">
        <v>5</v>
      </c>
    </row>
    <row r="126" spans="1:6">
      <c r="A126" s="51">
        <v>97</v>
      </c>
      <c r="B126" s="51" t="s">
        <v>203</v>
      </c>
      <c r="C126" s="51" t="s">
        <v>1335</v>
      </c>
      <c r="D126" s="51" t="s">
        <v>46</v>
      </c>
      <c r="E126" s="51">
        <v>2</v>
      </c>
      <c r="F126" s="51">
        <v>5</v>
      </c>
    </row>
    <row r="127" spans="1:6">
      <c r="A127" s="51">
        <v>97</v>
      </c>
      <c r="B127" s="51" t="s">
        <v>203</v>
      </c>
      <c r="C127" s="51" t="s">
        <v>1336</v>
      </c>
      <c r="D127" s="51" t="s">
        <v>63</v>
      </c>
      <c r="E127" s="51">
        <v>26</v>
      </c>
      <c r="F127" s="51">
        <v>42</v>
      </c>
    </row>
    <row r="128" spans="1:6">
      <c r="A128" s="51">
        <v>97</v>
      </c>
      <c r="B128" s="51" t="s">
        <v>203</v>
      </c>
      <c r="C128" s="51" t="s">
        <v>1336</v>
      </c>
      <c r="D128" s="51" t="s">
        <v>46</v>
      </c>
      <c r="E128" s="51">
        <v>16</v>
      </c>
      <c r="F128" s="51">
        <v>42</v>
      </c>
    </row>
    <row r="129" spans="1:6">
      <c r="A129" s="51">
        <v>99</v>
      </c>
      <c r="B129" s="51" t="s">
        <v>204</v>
      </c>
      <c r="C129" s="51" t="s">
        <v>1335</v>
      </c>
      <c r="D129" s="51" t="s">
        <v>63</v>
      </c>
      <c r="E129" s="51">
        <v>22</v>
      </c>
      <c r="F129" s="51">
        <v>27</v>
      </c>
    </row>
    <row r="130" spans="1:6">
      <c r="A130" s="51">
        <v>99</v>
      </c>
      <c r="B130" s="51" t="s">
        <v>204</v>
      </c>
      <c r="C130" s="51" t="s">
        <v>1335</v>
      </c>
      <c r="D130" s="51" t="s">
        <v>46</v>
      </c>
      <c r="E130" s="51">
        <v>5</v>
      </c>
      <c r="F130" s="51">
        <v>27</v>
      </c>
    </row>
    <row r="131" spans="1:6">
      <c r="A131" s="51">
        <v>99</v>
      </c>
      <c r="B131" s="51" t="s">
        <v>204</v>
      </c>
      <c r="C131" s="51" t="s">
        <v>1336</v>
      </c>
      <c r="D131" s="51" t="s">
        <v>63</v>
      </c>
      <c r="E131" s="51">
        <v>88</v>
      </c>
      <c r="F131" s="51">
        <v>120</v>
      </c>
    </row>
    <row r="132" spans="1:6">
      <c r="A132" s="51">
        <v>99</v>
      </c>
      <c r="B132" s="51" t="s">
        <v>204</v>
      </c>
      <c r="C132" s="51" t="s">
        <v>1336</v>
      </c>
      <c r="D132" s="51" t="s">
        <v>46</v>
      </c>
      <c r="E132" s="51">
        <v>32</v>
      </c>
      <c r="F132" s="51">
        <v>120</v>
      </c>
    </row>
    <row r="133" spans="1:6">
      <c r="A133" s="1">
        <v>100</v>
      </c>
      <c r="B133" s="1" t="s">
        <v>4245</v>
      </c>
      <c r="C133" s="51" t="s">
        <v>1335</v>
      </c>
      <c r="D133" s="51" t="s">
        <v>63</v>
      </c>
      <c r="E133">
        <v>130050</v>
      </c>
    </row>
    <row r="134" spans="1:6">
      <c r="A134" s="1">
        <v>100</v>
      </c>
      <c r="B134" s="1" t="s">
        <v>4245</v>
      </c>
      <c r="C134" s="51" t="s">
        <v>1335</v>
      </c>
      <c r="D134" s="51" t="s">
        <v>46</v>
      </c>
      <c r="E134">
        <v>83496</v>
      </c>
    </row>
    <row r="135" spans="1:6">
      <c r="A135" s="1">
        <v>100</v>
      </c>
      <c r="B135" s="1" t="s">
        <v>4245</v>
      </c>
      <c r="C135" s="51" t="s">
        <v>1336</v>
      </c>
      <c r="D135" s="51" t="s">
        <v>63</v>
      </c>
      <c r="E135">
        <v>242762</v>
      </c>
    </row>
    <row r="136" spans="1:6">
      <c r="A136" s="1">
        <v>100</v>
      </c>
      <c r="B136" s="1" t="s">
        <v>4245</v>
      </c>
      <c r="C136" s="51" t="s">
        <v>1336</v>
      </c>
      <c r="D136" s="51" t="s">
        <v>46</v>
      </c>
      <c r="E136">
        <v>233059</v>
      </c>
    </row>
    <row r="137" spans="1:6">
      <c r="B137" s="437" t="s">
        <v>4250</v>
      </c>
      <c r="E137" s="82">
        <v>689367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9">
    <tabColor rgb="FFFFC000"/>
  </sheetPr>
  <dimension ref="A1:G403"/>
  <sheetViews>
    <sheetView workbookViewId="0">
      <selection activeCell="G2" sqref="G2"/>
    </sheetView>
  </sheetViews>
  <sheetFormatPr baseColWidth="10" defaultRowHeight="14.5"/>
  <cols>
    <col min="5" max="5" width="11.1796875" bestFit="1" customWidth="1"/>
  </cols>
  <sheetData>
    <row r="1" spans="1:7">
      <c r="A1" s="51" t="s">
        <v>123</v>
      </c>
      <c r="B1" s="51" t="s">
        <v>170</v>
      </c>
      <c r="C1" s="51" t="s">
        <v>1334</v>
      </c>
      <c r="D1" s="51" t="s">
        <v>1338</v>
      </c>
      <c r="E1" s="51" t="s">
        <v>171</v>
      </c>
      <c r="F1" s="51" t="s">
        <v>37</v>
      </c>
      <c r="G1">
        <v>2982224</v>
      </c>
    </row>
    <row r="2" spans="1:7">
      <c r="A2" s="51">
        <v>5</v>
      </c>
      <c r="B2" s="51" t="s">
        <v>107</v>
      </c>
      <c r="C2" s="51" t="s">
        <v>1335</v>
      </c>
      <c r="D2" s="51" t="s">
        <v>3706</v>
      </c>
      <c r="E2" s="51">
        <v>209</v>
      </c>
      <c r="F2" s="51"/>
      <c r="G2">
        <f>E2+E8</f>
        <v>669</v>
      </c>
    </row>
    <row r="3" spans="1:7">
      <c r="A3" s="51">
        <v>5</v>
      </c>
      <c r="B3" s="51" t="s">
        <v>107</v>
      </c>
      <c r="C3" s="51" t="s">
        <v>1335</v>
      </c>
      <c r="D3" s="51" t="s">
        <v>1339</v>
      </c>
      <c r="E3" s="51">
        <v>4086</v>
      </c>
      <c r="F3" s="51">
        <v>92477</v>
      </c>
    </row>
    <row r="4" spans="1:7">
      <c r="A4" s="51">
        <v>5</v>
      </c>
      <c r="B4" s="51" t="s">
        <v>107</v>
      </c>
      <c r="C4" s="51" t="s">
        <v>1335</v>
      </c>
      <c r="D4" s="51" t="s">
        <v>1340</v>
      </c>
      <c r="E4" s="51">
        <v>9664</v>
      </c>
      <c r="F4" s="51">
        <v>92477</v>
      </c>
    </row>
    <row r="5" spans="1:7">
      <c r="A5" s="51">
        <v>5</v>
      </c>
      <c r="B5" s="51" t="s">
        <v>107</v>
      </c>
      <c r="C5" s="51" t="s">
        <v>1335</v>
      </c>
      <c r="D5" s="51" t="s">
        <v>1341</v>
      </c>
      <c r="E5" s="51">
        <v>17692</v>
      </c>
      <c r="F5" s="51">
        <v>92477</v>
      </c>
    </row>
    <row r="6" spans="1:7">
      <c r="A6" s="51">
        <v>5</v>
      </c>
      <c r="B6" s="51" t="s">
        <v>107</v>
      </c>
      <c r="C6" s="51" t="s">
        <v>1335</v>
      </c>
      <c r="D6" s="51" t="s">
        <v>1342</v>
      </c>
      <c r="E6" s="51">
        <v>21747</v>
      </c>
      <c r="F6" s="51">
        <v>92477</v>
      </c>
    </row>
    <row r="7" spans="1:7">
      <c r="A7" s="51">
        <v>5</v>
      </c>
      <c r="B7" s="51" t="s">
        <v>107</v>
      </c>
      <c r="C7" s="51" t="s">
        <v>1335</v>
      </c>
      <c r="D7" s="51" t="s">
        <v>1343</v>
      </c>
      <c r="E7" s="51">
        <v>39288</v>
      </c>
      <c r="F7" s="51">
        <v>92477</v>
      </c>
    </row>
    <row r="8" spans="1:7">
      <c r="A8" s="51">
        <v>5</v>
      </c>
      <c r="B8" s="51" t="s">
        <v>107</v>
      </c>
      <c r="C8" s="51" t="s">
        <v>1336</v>
      </c>
      <c r="D8" s="51" t="s">
        <v>3706</v>
      </c>
      <c r="E8" s="51">
        <v>460</v>
      </c>
      <c r="F8" s="51"/>
    </row>
    <row r="9" spans="1:7">
      <c r="A9" s="51">
        <v>5</v>
      </c>
      <c r="B9" s="51" t="s">
        <v>107</v>
      </c>
      <c r="C9" s="51" t="s">
        <v>1336</v>
      </c>
      <c r="D9" s="51" t="s">
        <v>1339</v>
      </c>
      <c r="E9" s="51">
        <v>13637</v>
      </c>
      <c r="F9" s="51">
        <v>218966</v>
      </c>
    </row>
    <row r="10" spans="1:7">
      <c r="A10" s="51">
        <v>5</v>
      </c>
      <c r="B10" s="51" t="s">
        <v>107</v>
      </c>
      <c r="C10" s="51" t="s">
        <v>1336</v>
      </c>
      <c r="D10" s="51" t="s">
        <v>1340</v>
      </c>
      <c r="E10" s="51">
        <v>28080</v>
      </c>
      <c r="F10" s="51">
        <v>218966</v>
      </c>
    </row>
    <row r="11" spans="1:7">
      <c r="A11" s="51">
        <v>5</v>
      </c>
      <c r="B11" s="51" t="s">
        <v>107</v>
      </c>
      <c r="C11" s="51" t="s">
        <v>1336</v>
      </c>
      <c r="D11" s="51" t="s">
        <v>1341</v>
      </c>
      <c r="E11" s="51">
        <v>48071</v>
      </c>
      <c r="F11" s="51">
        <v>218966</v>
      </c>
    </row>
    <row r="12" spans="1:7">
      <c r="A12" s="51">
        <v>5</v>
      </c>
      <c r="B12" s="51" t="s">
        <v>107</v>
      </c>
      <c r="C12" s="51" t="s">
        <v>1336</v>
      </c>
      <c r="D12" s="51" t="s">
        <v>1342</v>
      </c>
      <c r="E12" s="51">
        <v>53981</v>
      </c>
      <c r="F12" s="51">
        <v>218966</v>
      </c>
    </row>
    <row r="13" spans="1:7">
      <c r="A13" s="51">
        <v>5</v>
      </c>
      <c r="B13" s="51" t="s">
        <v>107</v>
      </c>
      <c r="C13" s="51" t="s">
        <v>1336</v>
      </c>
      <c r="D13" s="51" t="s">
        <v>1343</v>
      </c>
      <c r="E13" s="51">
        <v>75197</v>
      </c>
      <c r="F13" s="51">
        <v>218966</v>
      </c>
    </row>
    <row r="14" spans="1:7">
      <c r="A14" s="51">
        <v>8</v>
      </c>
      <c r="B14" s="51" t="s">
        <v>173</v>
      </c>
      <c r="C14" s="51" t="s">
        <v>1335</v>
      </c>
      <c r="D14" s="51" t="s">
        <v>3706</v>
      </c>
      <c r="E14" s="51">
        <v>6</v>
      </c>
      <c r="F14" s="51"/>
    </row>
    <row r="15" spans="1:7">
      <c r="A15" s="51">
        <v>8</v>
      </c>
      <c r="B15" s="51" t="s">
        <v>173</v>
      </c>
      <c r="C15" s="51" t="s">
        <v>1335</v>
      </c>
      <c r="D15" s="51" t="s">
        <v>1339</v>
      </c>
      <c r="E15" s="51">
        <v>707</v>
      </c>
      <c r="F15" s="51">
        <v>26303</v>
      </c>
    </row>
    <row r="16" spans="1:7">
      <c r="A16" s="51">
        <v>8</v>
      </c>
      <c r="B16" s="51" t="s">
        <v>173</v>
      </c>
      <c r="C16" s="51" t="s">
        <v>1335</v>
      </c>
      <c r="D16" s="51" t="s">
        <v>1340</v>
      </c>
      <c r="E16" s="51">
        <v>2023</v>
      </c>
      <c r="F16" s="51">
        <v>26303</v>
      </c>
    </row>
    <row r="17" spans="1:6">
      <c r="A17" s="51">
        <v>8</v>
      </c>
      <c r="B17" s="51" t="s">
        <v>173</v>
      </c>
      <c r="C17" s="51" t="s">
        <v>1335</v>
      </c>
      <c r="D17" s="51" t="s">
        <v>1341</v>
      </c>
      <c r="E17" s="51">
        <v>3946</v>
      </c>
      <c r="F17" s="51">
        <v>26303</v>
      </c>
    </row>
    <row r="18" spans="1:6">
      <c r="A18" s="51">
        <v>8</v>
      </c>
      <c r="B18" s="51" t="s">
        <v>173</v>
      </c>
      <c r="C18" s="51" t="s">
        <v>1335</v>
      </c>
      <c r="D18" s="51" t="s">
        <v>1342</v>
      </c>
      <c r="E18" s="51">
        <v>5684</v>
      </c>
      <c r="F18" s="51">
        <v>26303</v>
      </c>
    </row>
    <row r="19" spans="1:6">
      <c r="A19" s="51">
        <v>8</v>
      </c>
      <c r="B19" s="51" t="s">
        <v>173</v>
      </c>
      <c r="C19" s="51" t="s">
        <v>1335</v>
      </c>
      <c r="D19" s="51" t="s">
        <v>1343</v>
      </c>
      <c r="E19" s="51">
        <v>13943</v>
      </c>
      <c r="F19" s="51">
        <v>26303</v>
      </c>
    </row>
    <row r="20" spans="1:6">
      <c r="A20" s="51">
        <v>8</v>
      </c>
      <c r="B20" s="51" t="s">
        <v>173</v>
      </c>
      <c r="C20" s="51" t="s">
        <v>1336</v>
      </c>
      <c r="D20" s="51" t="s">
        <v>3706</v>
      </c>
      <c r="E20" s="51">
        <v>45</v>
      </c>
      <c r="F20" s="51"/>
    </row>
    <row r="21" spans="1:6">
      <c r="A21" s="51">
        <v>8</v>
      </c>
      <c r="B21" s="51" t="s">
        <v>173</v>
      </c>
      <c r="C21" s="51" t="s">
        <v>1336</v>
      </c>
      <c r="D21" s="51" t="s">
        <v>1339</v>
      </c>
      <c r="E21" s="51">
        <v>3911</v>
      </c>
      <c r="F21" s="51">
        <v>113788</v>
      </c>
    </row>
    <row r="22" spans="1:6">
      <c r="A22" s="51">
        <v>8</v>
      </c>
      <c r="B22" s="51" t="s">
        <v>173</v>
      </c>
      <c r="C22" s="51" t="s">
        <v>1336</v>
      </c>
      <c r="D22" s="51" t="s">
        <v>1340</v>
      </c>
      <c r="E22" s="51">
        <v>10478</v>
      </c>
      <c r="F22" s="51">
        <v>113788</v>
      </c>
    </row>
    <row r="23" spans="1:6">
      <c r="A23" s="51">
        <v>8</v>
      </c>
      <c r="B23" s="51" t="s">
        <v>173</v>
      </c>
      <c r="C23" s="51" t="s">
        <v>1336</v>
      </c>
      <c r="D23" s="51" t="s">
        <v>1341</v>
      </c>
      <c r="E23" s="51">
        <v>20531</v>
      </c>
      <c r="F23" s="51">
        <v>113788</v>
      </c>
    </row>
    <row r="24" spans="1:6">
      <c r="A24" s="51">
        <v>8</v>
      </c>
      <c r="B24" s="51" t="s">
        <v>173</v>
      </c>
      <c r="C24" s="51" t="s">
        <v>1336</v>
      </c>
      <c r="D24" s="51" t="s">
        <v>1342</v>
      </c>
      <c r="E24" s="51">
        <v>28852</v>
      </c>
      <c r="F24" s="51">
        <v>113788</v>
      </c>
    </row>
    <row r="25" spans="1:6">
      <c r="A25" s="51">
        <v>8</v>
      </c>
      <c r="B25" s="51" t="s">
        <v>173</v>
      </c>
      <c r="C25" s="51" t="s">
        <v>1336</v>
      </c>
      <c r="D25" s="51" t="s">
        <v>1343</v>
      </c>
      <c r="E25" s="51">
        <v>50016</v>
      </c>
      <c r="F25" s="51">
        <v>113788</v>
      </c>
    </row>
    <row r="26" spans="1:6">
      <c r="A26" s="51">
        <v>11</v>
      </c>
      <c r="B26" s="51" t="s">
        <v>174</v>
      </c>
      <c r="C26" s="51" t="s">
        <v>1335</v>
      </c>
      <c r="D26" s="51" t="s">
        <v>3706</v>
      </c>
      <c r="E26" s="51">
        <v>2</v>
      </c>
      <c r="F26" s="51"/>
    </row>
    <row r="27" spans="1:6">
      <c r="A27" s="51">
        <v>11</v>
      </c>
      <c r="B27" s="51" t="s">
        <v>174</v>
      </c>
      <c r="C27" s="51" t="s">
        <v>1335</v>
      </c>
      <c r="D27" s="51" t="s">
        <v>1339</v>
      </c>
      <c r="E27" s="51">
        <v>23</v>
      </c>
      <c r="F27" s="51">
        <v>130</v>
      </c>
    </row>
    <row r="28" spans="1:6">
      <c r="A28" s="51">
        <v>11</v>
      </c>
      <c r="B28" s="51" t="s">
        <v>174</v>
      </c>
      <c r="C28" s="51" t="s">
        <v>1335</v>
      </c>
      <c r="D28" s="51" t="s">
        <v>1340</v>
      </c>
      <c r="E28" s="51">
        <v>17</v>
      </c>
      <c r="F28" s="51">
        <v>130</v>
      </c>
    </row>
    <row r="29" spans="1:6">
      <c r="A29" s="51">
        <v>11</v>
      </c>
      <c r="B29" s="51" t="s">
        <v>174</v>
      </c>
      <c r="C29" s="51" t="s">
        <v>1335</v>
      </c>
      <c r="D29" s="51" t="s">
        <v>1341</v>
      </c>
      <c r="E29" s="51">
        <v>33</v>
      </c>
      <c r="F29" s="51">
        <v>130</v>
      </c>
    </row>
    <row r="30" spans="1:6">
      <c r="A30" s="51">
        <v>11</v>
      </c>
      <c r="B30" s="51" t="s">
        <v>174</v>
      </c>
      <c r="C30" s="51" t="s">
        <v>1335</v>
      </c>
      <c r="D30" s="51" t="s">
        <v>1342</v>
      </c>
      <c r="E30" s="51">
        <v>14</v>
      </c>
      <c r="F30" s="51">
        <v>130</v>
      </c>
    </row>
    <row r="31" spans="1:6">
      <c r="A31" s="51">
        <v>11</v>
      </c>
      <c r="B31" s="51" t="s">
        <v>174</v>
      </c>
      <c r="C31" s="51" t="s">
        <v>1335</v>
      </c>
      <c r="D31" s="51" t="s">
        <v>1343</v>
      </c>
      <c r="E31" s="51">
        <v>43</v>
      </c>
      <c r="F31" s="51">
        <v>130</v>
      </c>
    </row>
    <row r="32" spans="1:6">
      <c r="A32" s="51">
        <v>11</v>
      </c>
      <c r="B32" s="51" t="s">
        <v>174</v>
      </c>
      <c r="C32" s="51" t="s">
        <v>1336</v>
      </c>
      <c r="D32" s="51" t="s">
        <v>3706</v>
      </c>
      <c r="E32" s="51">
        <v>599</v>
      </c>
      <c r="F32" s="51"/>
    </row>
    <row r="33" spans="1:6">
      <c r="A33" s="51">
        <v>11</v>
      </c>
      <c r="B33" s="51" t="s">
        <v>174</v>
      </c>
      <c r="C33" s="51" t="s">
        <v>1336</v>
      </c>
      <c r="D33" s="51" t="s">
        <v>1339</v>
      </c>
      <c r="E33" s="51">
        <v>6831</v>
      </c>
      <c r="F33" s="51">
        <v>66203</v>
      </c>
    </row>
    <row r="34" spans="1:6">
      <c r="A34" s="51">
        <v>11</v>
      </c>
      <c r="B34" s="51" t="s">
        <v>174</v>
      </c>
      <c r="C34" s="51" t="s">
        <v>1336</v>
      </c>
      <c r="D34" s="51" t="s">
        <v>1340</v>
      </c>
      <c r="E34" s="51">
        <v>10120</v>
      </c>
      <c r="F34" s="51">
        <v>66203</v>
      </c>
    </row>
    <row r="35" spans="1:6">
      <c r="A35" s="51">
        <v>11</v>
      </c>
      <c r="B35" s="51" t="s">
        <v>174</v>
      </c>
      <c r="C35" s="51" t="s">
        <v>1336</v>
      </c>
      <c r="D35" s="51" t="s">
        <v>1341</v>
      </c>
      <c r="E35" s="51">
        <v>14931</v>
      </c>
      <c r="F35" s="51">
        <v>66203</v>
      </c>
    </row>
    <row r="36" spans="1:6">
      <c r="A36" s="51">
        <v>11</v>
      </c>
      <c r="B36" s="51" t="s">
        <v>174</v>
      </c>
      <c r="C36" s="51" t="s">
        <v>1336</v>
      </c>
      <c r="D36" s="51" t="s">
        <v>1342</v>
      </c>
      <c r="E36" s="51">
        <v>16914</v>
      </c>
      <c r="F36" s="51">
        <v>66203</v>
      </c>
    </row>
    <row r="37" spans="1:6">
      <c r="A37" s="51">
        <v>11</v>
      </c>
      <c r="B37" s="51" t="s">
        <v>174</v>
      </c>
      <c r="C37" s="51" t="s">
        <v>1336</v>
      </c>
      <c r="D37" s="51" t="s">
        <v>1343</v>
      </c>
      <c r="E37" s="51">
        <v>17407</v>
      </c>
      <c r="F37" s="51">
        <v>66203</v>
      </c>
    </row>
    <row r="38" spans="1:6">
      <c r="A38" s="51">
        <v>13</v>
      </c>
      <c r="B38" s="51" t="s">
        <v>175</v>
      </c>
      <c r="C38" s="51" t="s">
        <v>1335</v>
      </c>
      <c r="D38" s="51" t="s">
        <v>1339</v>
      </c>
      <c r="E38" s="51">
        <v>3656</v>
      </c>
      <c r="F38" s="51">
        <v>110731</v>
      </c>
    </row>
    <row r="39" spans="1:6">
      <c r="A39" s="51">
        <v>13</v>
      </c>
      <c r="B39" s="51" t="s">
        <v>175</v>
      </c>
      <c r="C39" s="51" t="s">
        <v>1335</v>
      </c>
      <c r="D39" s="51" t="s">
        <v>1340</v>
      </c>
      <c r="E39" s="51">
        <v>10050</v>
      </c>
      <c r="F39" s="51">
        <v>110731</v>
      </c>
    </row>
    <row r="40" spans="1:6">
      <c r="A40" s="51">
        <v>13</v>
      </c>
      <c r="B40" s="51" t="s">
        <v>175</v>
      </c>
      <c r="C40" s="51" t="s">
        <v>1335</v>
      </c>
      <c r="D40" s="51" t="s">
        <v>1341</v>
      </c>
      <c r="E40" s="51">
        <v>18700</v>
      </c>
      <c r="F40" s="51">
        <v>110731</v>
      </c>
    </row>
    <row r="41" spans="1:6">
      <c r="A41" s="51">
        <v>13</v>
      </c>
      <c r="B41" s="51" t="s">
        <v>175</v>
      </c>
      <c r="C41" s="51" t="s">
        <v>1335</v>
      </c>
      <c r="D41" s="51" t="s">
        <v>1342</v>
      </c>
      <c r="E41" s="51">
        <v>24271</v>
      </c>
      <c r="F41" s="51">
        <v>110731</v>
      </c>
    </row>
    <row r="42" spans="1:6">
      <c r="A42" s="51">
        <v>13</v>
      </c>
      <c r="B42" s="51" t="s">
        <v>175</v>
      </c>
      <c r="C42" s="51" t="s">
        <v>1335</v>
      </c>
      <c r="D42" s="51" t="s">
        <v>1343</v>
      </c>
      <c r="E42" s="51">
        <v>54054</v>
      </c>
      <c r="F42" s="51">
        <v>110731</v>
      </c>
    </row>
    <row r="43" spans="1:6">
      <c r="A43" s="51">
        <v>13</v>
      </c>
      <c r="B43" s="51" t="s">
        <v>175</v>
      </c>
      <c r="C43" s="51" t="s">
        <v>1336</v>
      </c>
      <c r="D43" s="51" t="s">
        <v>3706</v>
      </c>
      <c r="E43" s="51">
        <v>156</v>
      </c>
      <c r="F43" s="51"/>
    </row>
    <row r="44" spans="1:6">
      <c r="A44" s="51">
        <v>13</v>
      </c>
      <c r="B44" s="51" t="s">
        <v>175</v>
      </c>
      <c r="C44" s="51" t="s">
        <v>1336</v>
      </c>
      <c r="D44" s="51" t="s">
        <v>1339</v>
      </c>
      <c r="E44" s="51">
        <v>7486</v>
      </c>
      <c r="F44" s="51">
        <v>208509</v>
      </c>
    </row>
    <row r="45" spans="1:6">
      <c r="A45" s="51">
        <v>13</v>
      </c>
      <c r="B45" s="51" t="s">
        <v>175</v>
      </c>
      <c r="C45" s="51" t="s">
        <v>1336</v>
      </c>
      <c r="D45" s="51" t="s">
        <v>1340</v>
      </c>
      <c r="E45" s="51">
        <v>23045</v>
      </c>
      <c r="F45" s="51">
        <v>208509</v>
      </c>
    </row>
    <row r="46" spans="1:6">
      <c r="A46" s="51">
        <v>13</v>
      </c>
      <c r="B46" s="51" t="s">
        <v>175</v>
      </c>
      <c r="C46" s="51" t="s">
        <v>1336</v>
      </c>
      <c r="D46" s="51" t="s">
        <v>1341</v>
      </c>
      <c r="E46" s="51">
        <v>41652</v>
      </c>
      <c r="F46" s="51">
        <v>208509</v>
      </c>
    </row>
    <row r="47" spans="1:6">
      <c r="A47" s="51">
        <v>13</v>
      </c>
      <c r="B47" s="51" t="s">
        <v>175</v>
      </c>
      <c r="C47" s="51" t="s">
        <v>1336</v>
      </c>
      <c r="D47" s="51" t="s">
        <v>1342</v>
      </c>
      <c r="E47" s="51">
        <v>54125</v>
      </c>
      <c r="F47" s="51">
        <v>208509</v>
      </c>
    </row>
    <row r="48" spans="1:6">
      <c r="A48" s="51">
        <v>13</v>
      </c>
      <c r="B48" s="51" t="s">
        <v>175</v>
      </c>
      <c r="C48" s="51" t="s">
        <v>1336</v>
      </c>
      <c r="D48" s="51" t="s">
        <v>1343</v>
      </c>
      <c r="E48" s="51">
        <v>82201</v>
      </c>
      <c r="F48" s="51">
        <v>208509</v>
      </c>
    </row>
    <row r="49" spans="1:6">
      <c r="A49" s="51">
        <v>15</v>
      </c>
      <c r="B49" s="51" t="s">
        <v>176</v>
      </c>
      <c r="C49" s="51" t="s">
        <v>1335</v>
      </c>
      <c r="D49" s="51" t="s">
        <v>3706</v>
      </c>
      <c r="E49" s="51">
        <v>186</v>
      </c>
      <c r="F49" s="51"/>
    </row>
    <row r="50" spans="1:6">
      <c r="A50" s="51">
        <v>15</v>
      </c>
      <c r="B50" s="51" t="s">
        <v>176</v>
      </c>
      <c r="C50" s="51" t="s">
        <v>1335</v>
      </c>
      <c r="D50" s="51" t="s">
        <v>1339</v>
      </c>
      <c r="E50" s="51">
        <v>92</v>
      </c>
      <c r="F50" s="51">
        <v>563</v>
      </c>
    </row>
    <row r="51" spans="1:6">
      <c r="A51" s="51">
        <v>15</v>
      </c>
      <c r="B51" s="51" t="s">
        <v>176</v>
      </c>
      <c r="C51" s="51" t="s">
        <v>1335</v>
      </c>
      <c r="D51" s="51" t="s">
        <v>1340</v>
      </c>
      <c r="E51" s="51">
        <v>95</v>
      </c>
      <c r="F51" s="51">
        <v>563</v>
      </c>
    </row>
    <row r="52" spans="1:6">
      <c r="A52" s="51">
        <v>15</v>
      </c>
      <c r="B52" s="51" t="s">
        <v>176</v>
      </c>
      <c r="C52" s="51" t="s">
        <v>1335</v>
      </c>
      <c r="D52" s="51" t="s">
        <v>1341</v>
      </c>
      <c r="E52" s="51">
        <v>139</v>
      </c>
      <c r="F52" s="51">
        <v>563</v>
      </c>
    </row>
    <row r="53" spans="1:6">
      <c r="A53" s="51">
        <v>15</v>
      </c>
      <c r="B53" s="51" t="s">
        <v>176</v>
      </c>
      <c r="C53" s="51" t="s">
        <v>1335</v>
      </c>
      <c r="D53" s="51" t="s">
        <v>1342</v>
      </c>
      <c r="E53" s="51">
        <v>106</v>
      </c>
      <c r="F53" s="51">
        <v>563</v>
      </c>
    </row>
    <row r="54" spans="1:6">
      <c r="A54" s="51">
        <v>15</v>
      </c>
      <c r="B54" s="51" t="s">
        <v>176</v>
      </c>
      <c r="C54" s="51" t="s">
        <v>1335</v>
      </c>
      <c r="D54" s="51" t="s">
        <v>1343</v>
      </c>
      <c r="E54" s="51">
        <v>131</v>
      </c>
      <c r="F54" s="51">
        <v>563</v>
      </c>
    </row>
    <row r="55" spans="1:6">
      <c r="A55" s="51">
        <v>15</v>
      </c>
      <c r="B55" s="51" t="s">
        <v>176</v>
      </c>
      <c r="C55" s="51" t="s">
        <v>1336</v>
      </c>
      <c r="D55" s="51" t="s">
        <v>3706</v>
      </c>
      <c r="E55" s="51">
        <v>103</v>
      </c>
      <c r="F55" s="51"/>
    </row>
    <row r="56" spans="1:6">
      <c r="A56" s="51">
        <v>15</v>
      </c>
      <c r="B56" s="51" t="s">
        <v>176</v>
      </c>
      <c r="C56" s="51" t="s">
        <v>1336</v>
      </c>
      <c r="D56" s="51" t="s">
        <v>1339</v>
      </c>
      <c r="E56" s="51">
        <v>468</v>
      </c>
      <c r="F56" s="51">
        <v>3395</v>
      </c>
    </row>
    <row r="57" spans="1:6">
      <c r="A57" s="51">
        <v>15</v>
      </c>
      <c r="B57" s="51" t="s">
        <v>176</v>
      </c>
      <c r="C57" s="51" t="s">
        <v>1336</v>
      </c>
      <c r="D57" s="51" t="s">
        <v>1340</v>
      </c>
      <c r="E57" s="51">
        <v>495</v>
      </c>
      <c r="F57" s="51">
        <v>3395</v>
      </c>
    </row>
    <row r="58" spans="1:6">
      <c r="A58" s="51">
        <v>15</v>
      </c>
      <c r="B58" s="51" t="s">
        <v>176</v>
      </c>
      <c r="C58" s="51" t="s">
        <v>1336</v>
      </c>
      <c r="D58" s="51" t="s">
        <v>1341</v>
      </c>
      <c r="E58" s="51">
        <v>792</v>
      </c>
      <c r="F58" s="51">
        <v>3395</v>
      </c>
    </row>
    <row r="59" spans="1:6">
      <c r="A59" s="51">
        <v>15</v>
      </c>
      <c r="B59" s="51" t="s">
        <v>176</v>
      </c>
      <c r="C59" s="51" t="s">
        <v>1336</v>
      </c>
      <c r="D59" s="51" t="s">
        <v>1342</v>
      </c>
      <c r="E59" s="51">
        <v>815</v>
      </c>
      <c r="F59" s="51">
        <v>3395</v>
      </c>
    </row>
    <row r="60" spans="1:6">
      <c r="A60" s="51">
        <v>15</v>
      </c>
      <c r="B60" s="51" t="s">
        <v>176</v>
      </c>
      <c r="C60" s="51" t="s">
        <v>1336</v>
      </c>
      <c r="D60" s="51" t="s">
        <v>1343</v>
      </c>
      <c r="E60" s="51">
        <v>825</v>
      </c>
      <c r="F60" s="51">
        <v>3395</v>
      </c>
    </row>
    <row r="61" spans="1:6">
      <c r="A61" s="51">
        <v>17</v>
      </c>
      <c r="B61" s="51" t="s">
        <v>177</v>
      </c>
      <c r="C61" s="51" t="s">
        <v>1335</v>
      </c>
      <c r="D61" s="51" t="s">
        <v>3706</v>
      </c>
      <c r="E61" s="51">
        <v>90</v>
      </c>
      <c r="F61" s="51"/>
    </row>
    <row r="62" spans="1:6">
      <c r="A62" s="51">
        <v>17</v>
      </c>
      <c r="B62" s="51" t="s">
        <v>177</v>
      </c>
      <c r="C62" s="51" t="s">
        <v>1335</v>
      </c>
      <c r="D62" s="51" t="s">
        <v>1339</v>
      </c>
      <c r="E62" s="51">
        <v>345</v>
      </c>
      <c r="F62" s="51">
        <v>5707</v>
      </c>
    </row>
    <row r="63" spans="1:6">
      <c r="A63" s="51">
        <v>17</v>
      </c>
      <c r="B63" s="51" t="s">
        <v>177</v>
      </c>
      <c r="C63" s="51" t="s">
        <v>1335</v>
      </c>
      <c r="D63" s="51" t="s">
        <v>1340</v>
      </c>
      <c r="E63" s="51">
        <v>840</v>
      </c>
      <c r="F63" s="51">
        <v>5707</v>
      </c>
    </row>
    <row r="64" spans="1:6">
      <c r="A64" s="51">
        <v>17</v>
      </c>
      <c r="B64" s="51" t="s">
        <v>177</v>
      </c>
      <c r="C64" s="51" t="s">
        <v>1335</v>
      </c>
      <c r="D64" s="51" t="s">
        <v>1341</v>
      </c>
      <c r="E64" s="51">
        <v>1394</v>
      </c>
      <c r="F64" s="51">
        <v>5707</v>
      </c>
    </row>
    <row r="65" spans="1:6">
      <c r="A65" s="51">
        <v>17</v>
      </c>
      <c r="B65" s="51" t="s">
        <v>177</v>
      </c>
      <c r="C65" s="51" t="s">
        <v>1335</v>
      </c>
      <c r="D65" s="51" t="s">
        <v>1342</v>
      </c>
      <c r="E65" s="51">
        <v>1455</v>
      </c>
      <c r="F65" s="51">
        <v>5707</v>
      </c>
    </row>
    <row r="66" spans="1:6">
      <c r="A66" s="51">
        <v>17</v>
      </c>
      <c r="B66" s="51" t="s">
        <v>177</v>
      </c>
      <c r="C66" s="51" t="s">
        <v>1335</v>
      </c>
      <c r="D66" s="51" t="s">
        <v>1343</v>
      </c>
      <c r="E66" s="51">
        <v>1673</v>
      </c>
      <c r="F66" s="51">
        <v>5707</v>
      </c>
    </row>
    <row r="67" spans="1:6">
      <c r="A67" s="51">
        <v>17</v>
      </c>
      <c r="B67" s="51" t="s">
        <v>177</v>
      </c>
      <c r="C67" s="51" t="s">
        <v>1336</v>
      </c>
      <c r="D67" s="51" t="s">
        <v>3706</v>
      </c>
      <c r="E67" s="51">
        <v>42</v>
      </c>
      <c r="F67" s="51"/>
    </row>
    <row r="68" spans="1:6">
      <c r="A68" s="51">
        <v>17</v>
      </c>
      <c r="B68" s="51" t="s">
        <v>177</v>
      </c>
      <c r="C68" s="51" t="s">
        <v>1336</v>
      </c>
      <c r="D68" s="51" t="s">
        <v>1339</v>
      </c>
      <c r="E68" s="51">
        <v>775</v>
      </c>
      <c r="F68" s="51">
        <v>8877</v>
      </c>
    </row>
    <row r="69" spans="1:6">
      <c r="A69" s="51">
        <v>17</v>
      </c>
      <c r="B69" s="51" t="s">
        <v>177</v>
      </c>
      <c r="C69" s="51" t="s">
        <v>1336</v>
      </c>
      <c r="D69" s="51" t="s">
        <v>1340</v>
      </c>
      <c r="E69" s="51">
        <v>1173</v>
      </c>
      <c r="F69" s="51">
        <v>8877</v>
      </c>
    </row>
    <row r="70" spans="1:6">
      <c r="A70" s="51">
        <v>17</v>
      </c>
      <c r="B70" s="51" t="s">
        <v>177</v>
      </c>
      <c r="C70" s="51" t="s">
        <v>1336</v>
      </c>
      <c r="D70" s="51" t="s">
        <v>1341</v>
      </c>
      <c r="E70" s="51">
        <v>2051</v>
      </c>
      <c r="F70" s="51">
        <v>8877</v>
      </c>
    </row>
    <row r="71" spans="1:6">
      <c r="A71" s="51">
        <v>17</v>
      </c>
      <c r="B71" s="51" t="s">
        <v>177</v>
      </c>
      <c r="C71" s="51" t="s">
        <v>1336</v>
      </c>
      <c r="D71" s="51" t="s">
        <v>1342</v>
      </c>
      <c r="E71" s="51">
        <v>2072</v>
      </c>
      <c r="F71" s="51">
        <v>8877</v>
      </c>
    </row>
    <row r="72" spans="1:6">
      <c r="A72" s="51">
        <v>17</v>
      </c>
      <c r="B72" s="51" t="s">
        <v>177</v>
      </c>
      <c r="C72" s="51" t="s">
        <v>1336</v>
      </c>
      <c r="D72" s="51" t="s">
        <v>1343</v>
      </c>
      <c r="E72" s="51">
        <v>2806</v>
      </c>
      <c r="F72" s="51">
        <v>8877</v>
      </c>
    </row>
    <row r="73" spans="1:6">
      <c r="A73" s="51">
        <v>18</v>
      </c>
      <c r="B73" s="51" t="s">
        <v>178</v>
      </c>
      <c r="C73" s="51" t="s">
        <v>1335</v>
      </c>
      <c r="D73" s="51" t="s">
        <v>3706</v>
      </c>
      <c r="E73" s="51">
        <v>42</v>
      </c>
      <c r="F73" s="51"/>
    </row>
    <row r="74" spans="1:6">
      <c r="A74" s="51">
        <v>18</v>
      </c>
      <c r="B74" s="51" t="s">
        <v>178</v>
      </c>
      <c r="C74" s="51" t="s">
        <v>1335</v>
      </c>
      <c r="D74" s="51" t="s">
        <v>1339</v>
      </c>
      <c r="E74" s="51">
        <v>138</v>
      </c>
      <c r="F74" s="51">
        <v>1080</v>
      </c>
    </row>
    <row r="75" spans="1:6">
      <c r="A75" s="51">
        <v>18</v>
      </c>
      <c r="B75" s="51" t="s">
        <v>178</v>
      </c>
      <c r="C75" s="51" t="s">
        <v>1335</v>
      </c>
      <c r="D75" s="51" t="s">
        <v>1340</v>
      </c>
      <c r="E75" s="51">
        <v>128</v>
      </c>
      <c r="F75" s="51">
        <v>1080</v>
      </c>
    </row>
    <row r="76" spans="1:6">
      <c r="A76" s="51">
        <v>18</v>
      </c>
      <c r="B76" s="51" t="s">
        <v>178</v>
      </c>
      <c r="C76" s="51" t="s">
        <v>1335</v>
      </c>
      <c r="D76" s="51" t="s">
        <v>1341</v>
      </c>
      <c r="E76" s="51">
        <v>162</v>
      </c>
      <c r="F76" s="51">
        <v>1080</v>
      </c>
    </row>
    <row r="77" spans="1:6">
      <c r="A77" s="51">
        <v>18</v>
      </c>
      <c r="B77" s="51" t="s">
        <v>178</v>
      </c>
      <c r="C77" s="51" t="s">
        <v>1335</v>
      </c>
      <c r="D77" s="51" t="s">
        <v>1342</v>
      </c>
      <c r="E77" s="51">
        <v>247</v>
      </c>
      <c r="F77" s="51">
        <v>1080</v>
      </c>
    </row>
    <row r="78" spans="1:6">
      <c r="A78" s="51">
        <v>18</v>
      </c>
      <c r="B78" s="51" t="s">
        <v>178</v>
      </c>
      <c r="C78" s="51" t="s">
        <v>1335</v>
      </c>
      <c r="D78" s="51" t="s">
        <v>1343</v>
      </c>
      <c r="E78" s="51">
        <v>405</v>
      </c>
      <c r="F78" s="51">
        <v>1080</v>
      </c>
    </row>
    <row r="79" spans="1:6">
      <c r="A79" s="51">
        <v>18</v>
      </c>
      <c r="B79" s="51" t="s">
        <v>178</v>
      </c>
      <c r="C79" s="51" t="s">
        <v>1336</v>
      </c>
      <c r="D79" s="51" t="s">
        <v>3706</v>
      </c>
      <c r="E79" s="51">
        <v>54</v>
      </c>
      <c r="F79" s="51"/>
    </row>
    <row r="80" spans="1:6">
      <c r="A80" s="51">
        <v>18</v>
      </c>
      <c r="B80" s="51" t="s">
        <v>178</v>
      </c>
      <c r="C80" s="51" t="s">
        <v>1336</v>
      </c>
      <c r="D80" s="51" t="s">
        <v>1339</v>
      </c>
      <c r="E80" s="51">
        <v>509</v>
      </c>
      <c r="F80" s="51">
        <v>3911</v>
      </c>
    </row>
    <row r="81" spans="1:6">
      <c r="A81" s="51">
        <v>18</v>
      </c>
      <c r="B81" s="51" t="s">
        <v>178</v>
      </c>
      <c r="C81" s="51" t="s">
        <v>1336</v>
      </c>
      <c r="D81" s="51" t="s">
        <v>1340</v>
      </c>
      <c r="E81" s="51">
        <v>636</v>
      </c>
      <c r="F81" s="51">
        <v>3911</v>
      </c>
    </row>
    <row r="82" spans="1:6">
      <c r="A82" s="51">
        <v>18</v>
      </c>
      <c r="B82" s="51" t="s">
        <v>178</v>
      </c>
      <c r="C82" s="51" t="s">
        <v>1336</v>
      </c>
      <c r="D82" s="51" t="s">
        <v>1341</v>
      </c>
      <c r="E82" s="51">
        <v>920</v>
      </c>
      <c r="F82" s="51">
        <v>3911</v>
      </c>
    </row>
    <row r="83" spans="1:6">
      <c r="A83" s="51">
        <v>18</v>
      </c>
      <c r="B83" s="51" t="s">
        <v>178</v>
      </c>
      <c r="C83" s="51" t="s">
        <v>1336</v>
      </c>
      <c r="D83" s="51" t="s">
        <v>1342</v>
      </c>
      <c r="E83" s="51">
        <v>875</v>
      </c>
      <c r="F83" s="51">
        <v>3911</v>
      </c>
    </row>
    <row r="84" spans="1:6">
      <c r="A84" s="51">
        <v>18</v>
      </c>
      <c r="B84" s="51" t="s">
        <v>178</v>
      </c>
      <c r="C84" s="51" t="s">
        <v>1336</v>
      </c>
      <c r="D84" s="51" t="s">
        <v>1343</v>
      </c>
      <c r="E84" s="51">
        <v>971</v>
      </c>
      <c r="F84" s="51">
        <v>3911</v>
      </c>
    </row>
    <row r="85" spans="1:6">
      <c r="A85" s="51">
        <v>19</v>
      </c>
      <c r="B85" s="51" t="s">
        <v>179</v>
      </c>
      <c r="C85" s="51" t="s">
        <v>1335</v>
      </c>
      <c r="D85" s="51" t="s">
        <v>3706</v>
      </c>
      <c r="E85" s="51">
        <v>261</v>
      </c>
      <c r="F85" s="51"/>
    </row>
    <row r="86" spans="1:6">
      <c r="A86" s="51">
        <v>19</v>
      </c>
      <c r="B86" s="51" t="s">
        <v>179</v>
      </c>
      <c r="C86" s="51" t="s">
        <v>1335</v>
      </c>
      <c r="D86" s="51" t="s">
        <v>1339</v>
      </c>
      <c r="E86" s="51">
        <v>10169</v>
      </c>
      <c r="F86" s="51">
        <v>132519</v>
      </c>
    </row>
    <row r="87" spans="1:6">
      <c r="A87" s="51">
        <v>19</v>
      </c>
      <c r="B87" s="51" t="s">
        <v>179</v>
      </c>
      <c r="C87" s="51" t="s">
        <v>1335</v>
      </c>
      <c r="D87" s="51" t="s">
        <v>1340</v>
      </c>
      <c r="E87" s="51">
        <v>21347</v>
      </c>
      <c r="F87" s="51">
        <v>132519</v>
      </c>
    </row>
    <row r="88" spans="1:6">
      <c r="A88" s="51">
        <v>19</v>
      </c>
      <c r="B88" s="51" t="s">
        <v>179</v>
      </c>
      <c r="C88" s="51" t="s">
        <v>1335</v>
      </c>
      <c r="D88" s="51" t="s">
        <v>1341</v>
      </c>
      <c r="E88" s="51">
        <v>30420</v>
      </c>
      <c r="F88" s="51">
        <v>132519</v>
      </c>
    </row>
    <row r="89" spans="1:6">
      <c r="A89" s="51">
        <v>19</v>
      </c>
      <c r="B89" s="51" t="s">
        <v>179</v>
      </c>
      <c r="C89" s="51" t="s">
        <v>1335</v>
      </c>
      <c r="D89" s="51" t="s">
        <v>1342</v>
      </c>
      <c r="E89" s="51">
        <v>30066</v>
      </c>
      <c r="F89" s="51">
        <v>132519</v>
      </c>
    </row>
    <row r="90" spans="1:6">
      <c r="A90" s="51">
        <v>19</v>
      </c>
      <c r="B90" s="51" t="s">
        <v>179</v>
      </c>
      <c r="C90" s="51" t="s">
        <v>1335</v>
      </c>
      <c r="D90" s="51" t="s">
        <v>1343</v>
      </c>
      <c r="E90" s="51">
        <v>40517</v>
      </c>
      <c r="F90" s="51">
        <v>132519</v>
      </c>
    </row>
    <row r="91" spans="1:6">
      <c r="A91" s="51">
        <v>19</v>
      </c>
      <c r="B91" s="51" t="s">
        <v>179</v>
      </c>
      <c r="C91" s="51" t="s">
        <v>1336</v>
      </c>
      <c r="D91" s="51" t="s">
        <v>3706</v>
      </c>
      <c r="E91" s="51">
        <v>398</v>
      </c>
      <c r="F91" s="51"/>
    </row>
    <row r="92" spans="1:6">
      <c r="A92" s="51">
        <v>19</v>
      </c>
      <c r="B92" s="51" t="s">
        <v>179</v>
      </c>
      <c r="C92" s="51" t="s">
        <v>1336</v>
      </c>
      <c r="D92" s="51" t="s">
        <v>1339</v>
      </c>
      <c r="E92" s="51">
        <v>7881</v>
      </c>
      <c r="F92" s="51">
        <v>112184</v>
      </c>
    </row>
    <row r="93" spans="1:6">
      <c r="A93" s="51">
        <v>19</v>
      </c>
      <c r="B93" s="51" t="s">
        <v>179</v>
      </c>
      <c r="C93" s="51" t="s">
        <v>1336</v>
      </c>
      <c r="D93" s="51" t="s">
        <v>1340</v>
      </c>
      <c r="E93" s="51">
        <v>16539</v>
      </c>
      <c r="F93" s="51">
        <v>112184</v>
      </c>
    </row>
    <row r="94" spans="1:6">
      <c r="A94" s="51">
        <v>19</v>
      </c>
      <c r="B94" s="51" t="s">
        <v>179</v>
      </c>
      <c r="C94" s="51" t="s">
        <v>1336</v>
      </c>
      <c r="D94" s="51" t="s">
        <v>1341</v>
      </c>
      <c r="E94" s="51">
        <v>26177</v>
      </c>
      <c r="F94" s="51">
        <v>112184</v>
      </c>
    </row>
    <row r="95" spans="1:6">
      <c r="A95" s="51">
        <v>19</v>
      </c>
      <c r="B95" s="51" t="s">
        <v>179</v>
      </c>
      <c r="C95" s="51" t="s">
        <v>1336</v>
      </c>
      <c r="D95" s="51" t="s">
        <v>1342</v>
      </c>
      <c r="E95" s="51">
        <v>27569</v>
      </c>
      <c r="F95" s="51">
        <v>112184</v>
      </c>
    </row>
    <row r="96" spans="1:6">
      <c r="A96" s="51">
        <v>19</v>
      </c>
      <c r="B96" s="51" t="s">
        <v>179</v>
      </c>
      <c r="C96" s="51" t="s">
        <v>1336</v>
      </c>
      <c r="D96" s="51" t="s">
        <v>1343</v>
      </c>
      <c r="E96" s="51">
        <v>34018</v>
      </c>
      <c r="F96" s="51">
        <v>112184</v>
      </c>
    </row>
    <row r="97" spans="1:6">
      <c r="A97" s="51">
        <v>20</v>
      </c>
      <c r="B97" s="51" t="s">
        <v>180</v>
      </c>
      <c r="C97" s="51" t="s">
        <v>1335</v>
      </c>
      <c r="D97" s="51" t="s">
        <v>3706</v>
      </c>
      <c r="E97" s="51">
        <v>88</v>
      </c>
      <c r="F97" s="51"/>
    </row>
    <row r="98" spans="1:6">
      <c r="A98" s="51">
        <v>20</v>
      </c>
      <c r="B98" s="51" t="s">
        <v>180</v>
      </c>
      <c r="C98" s="51" t="s">
        <v>1335</v>
      </c>
      <c r="D98" s="51" t="s">
        <v>1339</v>
      </c>
      <c r="E98" s="51">
        <v>2922</v>
      </c>
      <c r="F98" s="51">
        <v>71181</v>
      </c>
    </row>
    <row r="99" spans="1:6">
      <c r="A99" s="51">
        <v>20</v>
      </c>
      <c r="B99" s="51" t="s">
        <v>180</v>
      </c>
      <c r="C99" s="51" t="s">
        <v>1335</v>
      </c>
      <c r="D99" s="51" t="s">
        <v>1340</v>
      </c>
      <c r="E99" s="51">
        <v>7176</v>
      </c>
      <c r="F99" s="51">
        <v>71181</v>
      </c>
    </row>
    <row r="100" spans="1:6">
      <c r="A100" s="51">
        <v>20</v>
      </c>
      <c r="B100" s="51" t="s">
        <v>180</v>
      </c>
      <c r="C100" s="51" t="s">
        <v>1335</v>
      </c>
      <c r="D100" s="51" t="s">
        <v>1341</v>
      </c>
      <c r="E100" s="51">
        <v>12074</v>
      </c>
      <c r="F100" s="51">
        <v>71181</v>
      </c>
    </row>
    <row r="101" spans="1:6">
      <c r="A101" s="51">
        <v>20</v>
      </c>
      <c r="B101" s="51" t="s">
        <v>180</v>
      </c>
      <c r="C101" s="51" t="s">
        <v>1335</v>
      </c>
      <c r="D101" s="51" t="s">
        <v>1342</v>
      </c>
      <c r="E101" s="51">
        <v>16031</v>
      </c>
      <c r="F101" s="51">
        <v>71181</v>
      </c>
    </row>
    <row r="102" spans="1:6">
      <c r="A102" s="51">
        <v>20</v>
      </c>
      <c r="B102" s="51" t="s">
        <v>180</v>
      </c>
      <c r="C102" s="51" t="s">
        <v>1335</v>
      </c>
      <c r="D102" s="51" t="s">
        <v>1343</v>
      </c>
      <c r="E102" s="51">
        <v>32978</v>
      </c>
      <c r="F102" s="51">
        <v>71181</v>
      </c>
    </row>
    <row r="103" spans="1:6">
      <c r="A103" s="51">
        <v>20</v>
      </c>
      <c r="B103" s="51" t="s">
        <v>180</v>
      </c>
      <c r="C103" s="51" t="s">
        <v>1336</v>
      </c>
      <c r="D103" s="51" t="s">
        <v>3706</v>
      </c>
      <c r="E103" s="51">
        <v>3</v>
      </c>
      <c r="F103" s="51"/>
    </row>
    <row r="104" spans="1:6">
      <c r="A104" s="51">
        <v>20</v>
      </c>
      <c r="B104" s="51" t="s">
        <v>180</v>
      </c>
      <c r="C104" s="51" t="s">
        <v>1336</v>
      </c>
      <c r="D104" s="51" t="s">
        <v>1339</v>
      </c>
      <c r="E104" s="51">
        <v>3632</v>
      </c>
      <c r="F104" s="51">
        <v>71164</v>
      </c>
    </row>
    <row r="105" spans="1:6">
      <c r="A105" s="51">
        <v>20</v>
      </c>
      <c r="B105" s="51" t="s">
        <v>180</v>
      </c>
      <c r="C105" s="51" t="s">
        <v>1336</v>
      </c>
      <c r="D105" s="51" t="s">
        <v>1340</v>
      </c>
      <c r="E105" s="51">
        <v>7803</v>
      </c>
      <c r="F105" s="51">
        <v>71164</v>
      </c>
    </row>
    <row r="106" spans="1:6">
      <c r="A106" s="51">
        <v>20</v>
      </c>
      <c r="B106" s="51" t="s">
        <v>180</v>
      </c>
      <c r="C106" s="51" t="s">
        <v>1336</v>
      </c>
      <c r="D106" s="51" t="s">
        <v>1341</v>
      </c>
      <c r="E106" s="51">
        <v>13055</v>
      </c>
      <c r="F106" s="51">
        <v>71164</v>
      </c>
    </row>
    <row r="107" spans="1:6">
      <c r="A107" s="51">
        <v>20</v>
      </c>
      <c r="B107" s="51" t="s">
        <v>180</v>
      </c>
      <c r="C107" s="51" t="s">
        <v>1336</v>
      </c>
      <c r="D107" s="51" t="s">
        <v>1342</v>
      </c>
      <c r="E107" s="51">
        <v>17472</v>
      </c>
      <c r="F107" s="51">
        <v>71164</v>
      </c>
    </row>
    <row r="108" spans="1:6">
      <c r="A108" s="51">
        <v>20</v>
      </c>
      <c r="B108" s="51" t="s">
        <v>180</v>
      </c>
      <c r="C108" s="51" t="s">
        <v>1336</v>
      </c>
      <c r="D108" s="51" t="s">
        <v>1343</v>
      </c>
      <c r="E108" s="51">
        <v>29202</v>
      </c>
      <c r="F108" s="51">
        <v>71164</v>
      </c>
    </row>
    <row r="109" spans="1:6">
      <c r="A109" s="51">
        <v>23</v>
      </c>
      <c r="B109" s="51" t="s">
        <v>181</v>
      </c>
      <c r="C109" s="51" t="s">
        <v>1335</v>
      </c>
      <c r="D109" s="51" t="s">
        <v>3706</v>
      </c>
      <c r="E109" s="51">
        <v>8</v>
      </c>
      <c r="F109" s="51"/>
    </row>
    <row r="110" spans="1:6">
      <c r="A110" s="51">
        <v>23</v>
      </c>
      <c r="B110" s="51" t="s">
        <v>181</v>
      </c>
      <c r="C110" s="51" t="s">
        <v>1335</v>
      </c>
      <c r="D110" s="51" t="s">
        <v>1339</v>
      </c>
      <c r="E110" s="51">
        <v>2028</v>
      </c>
      <c r="F110" s="51">
        <v>56861</v>
      </c>
    </row>
    <row r="111" spans="1:6">
      <c r="A111" s="51">
        <v>23</v>
      </c>
      <c r="B111" s="51" t="s">
        <v>181</v>
      </c>
      <c r="C111" s="51" t="s">
        <v>1335</v>
      </c>
      <c r="D111" s="51" t="s">
        <v>1340</v>
      </c>
      <c r="E111" s="51">
        <v>7175</v>
      </c>
      <c r="F111" s="51">
        <v>56861</v>
      </c>
    </row>
    <row r="112" spans="1:6">
      <c r="A112" s="51">
        <v>23</v>
      </c>
      <c r="B112" s="51" t="s">
        <v>181</v>
      </c>
      <c r="C112" s="51" t="s">
        <v>1335</v>
      </c>
      <c r="D112" s="51" t="s">
        <v>1341</v>
      </c>
      <c r="E112" s="51">
        <v>11499</v>
      </c>
      <c r="F112" s="51">
        <v>56861</v>
      </c>
    </row>
    <row r="113" spans="1:6">
      <c r="A113" s="51">
        <v>23</v>
      </c>
      <c r="B113" s="51" t="s">
        <v>181</v>
      </c>
      <c r="C113" s="51" t="s">
        <v>1335</v>
      </c>
      <c r="D113" s="51" t="s">
        <v>1342</v>
      </c>
      <c r="E113" s="51">
        <v>13843</v>
      </c>
      <c r="F113" s="51">
        <v>56861</v>
      </c>
    </row>
    <row r="114" spans="1:6">
      <c r="A114" s="51">
        <v>23</v>
      </c>
      <c r="B114" s="51" t="s">
        <v>181</v>
      </c>
      <c r="C114" s="51" t="s">
        <v>1335</v>
      </c>
      <c r="D114" s="51" t="s">
        <v>1343</v>
      </c>
      <c r="E114" s="51">
        <v>22316</v>
      </c>
      <c r="F114" s="51">
        <v>56861</v>
      </c>
    </row>
    <row r="115" spans="1:6">
      <c r="A115" s="51">
        <v>23</v>
      </c>
      <c r="B115" s="51" t="s">
        <v>181</v>
      </c>
      <c r="C115" s="51" t="s">
        <v>1336</v>
      </c>
      <c r="D115" s="51" t="s">
        <v>3706</v>
      </c>
      <c r="E115" s="51">
        <v>6</v>
      </c>
      <c r="F115" s="51"/>
    </row>
    <row r="116" spans="1:6">
      <c r="A116" s="51">
        <v>23</v>
      </c>
      <c r="B116" s="51" t="s">
        <v>181</v>
      </c>
      <c r="C116" s="51" t="s">
        <v>1336</v>
      </c>
      <c r="D116" s="51" t="s">
        <v>1339</v>
      </c>
      <c r="E116" s="51">
        <v>2450</v>
      </c>
      <c r="F116" s="51">
        <v>45620</v>
      </c>
    </row>
    <row r="117" spans="1:6">
      <c r="A117" s="51">
        <v>23</v>
      </c>
      <c r="B117" s="51" t="s">
        <v>181</v>
      </c>
      <c r="C117" s="51" t="s">
        <v>1336</v>
      </c>
      <c r="D117" s="51" t="s">
        <v>1340</v>
      </c>
      <c r="E117" s="51">
        <v>5963</v>
      </c>
      <c r="F117" s="51">
        <v>45620</v>
      </c>
    </row>
    <row r="118" spans="1:6">
      <c r="A118" s="51">
        <v>23</v>
      </c>
      <c r="B118" s="51" t="s">
        <v>181</v>
      </c>
      <c r="C118" s="51" t="s">
        <v>1336</v>
      </c>
      <c r="D118" s="51" t="s">
        <v>1341</v>
      </c>
      <c r="E118" s="51">
        <v>10303</v>
      </c>
      <c r="F118" s="51">
        <v>45620</v>
      </c>
    </row>
    <row r="119" spans="1:6">
      <c r="A119" s="51">
        <v>23</v>
      </c>
      <c r="B119" s="51" t="s">
        <v>181</v>
      </c>
      <c r="C119" s="51" t="s">
        <v>1336</v>
      </c>
      <c r="D119" s="51" t="s">
        <v>1342</v>
      </c>
      <c r="E119" s="51">
        <v>11632</v>
      </c>
      <c r="F119" s="51">
        <v>45620</v>
      </c>
    </row>
    <row r="120" spans="1:6">
      <c r="A120" s="51">
        <v>23</v>
      </c>
      <c r="B120" s="51" t="s">
        <v>181</v>
      </c>
      <c r="C120" s="51" t="s">
        <v>1336</v>
      </c>
      <c r="D120" s="51" t="s">
        <v>1343</v>
      </c>
      <c r="E120" s="51">
        <v>15272</v>
      </c>
      <c r="F120" s="51">
        <v>45620</v>
      </c>
    </row>
    <row r="121" spans="1:6">
      <c r="A121" s="51">
        <v>25</v>
      </c>
      <c r="B121" s="51" t="s">
        <v>182</v>
      </c>
      <c r="C121" s="51" t="s">
        <v>1335</v>
      </c>
      <c r="D121" s="51" t="s">
        <v>3706</v>
      </c>
      <c r="E121" s="51">
        <v>110</v>
      </c>
      <c r="F121" s="51"/>
    </row>
    <row r="122" spans="1:6">
      <c r="A122" s="51">
        <v>25</v>
      </c>
      <c r="B122" s="51" t="s">
        <v>182</v>
      </c>
      <c r="C122" s="51" t="s">
        <v>1335</v>
      </c>
      <c r="D122" s="51" t="s">
        <v>1339</v>
      </c>
      <c r="E122" s="51">
        <v>178</v>
      </c>
      <c r="F122" s="51">
        <v>1270</v>
      </c>
    </row>
    <row r="123" spans="1:6">
      <c r="A123" s="51">
        <v>25</v>
      </c>
      <c r="B123" s="51" t="s">
        <v>182</v>
      </c>
      <c r="C123" s="51" t="s">
        <v>1335</v>
      </c>
      <c r="D123" s="51" t="s">
        <v>1340</v>
      </c>
      <c r="E123" s="51">
        <v>157</v>
      </c>
      <c r="F123" s="51">
        <v>1270</v>
      </c>
    </row>
    <row r="124" spans="1:6">
      <c r="A124" s="51">
        <v>25</v>
      </c>
      <c r="B124" s="51" t="s">
        <v>182</v>
      </c>
      <c r="C124" s="51" t="s">
        <v>1335</v>
      </c>
      <c r="D124" s="51" t="s">
        <v>1341</v>
      </c>
      <c r="E124" s="51">
        <v>241</v>
      </c>
      <c r="F124" s="51">
        <v>1270</v>
      </c>
    </row>
    <row r="125" spans="1:6">
      <c r="A125" s="51">
        <v>25</v>
      </c>
      <c r="B125" s="51" t="s">
        <v>182</v>
      </c>
      <c r="C125" s="51" t="s">
        <v>1335</v>
      </c>
      <c r="D125" s="51" t="s">
        <v>1342</v>
      </c>
      <c r="E125" s="51">
        <v>377</v>
      </c>
      <c r="F125" s="51">
        <v>1270</v>
      </c>
    </row>
    <row r="126" spans="1:6">
      <c r="A126" s="51">
        <v>25</v>
      </c>
      <c r="B126" s="51" t="s">
        <v>182</v>
      </c>
      <c r="C126" s="51" t="s">
        <v>1335</v>
      </c>
      <c r="D126" s="51" t="s">
        <v>1343</v>
      </c>
      <c r="E126" s="51">
        <v>317</v>
      </c>
      <c r="F126" s="51">
        <v>1270</v>
      </c>
    </row>
    <row r="127" spans="1:6">
      <c r="A127" s="51">
        <v>25</v>
      </c>
      <c r="B127" s="51" t="s">
        <v>182</v>
      </c>
      <c r="C127" s="51" t="s">
        <v>1336</v>
      </c>
      <c r="D127" s="51" t="s">
        <v>3706</v>
      </c>
      <c r="E127" s="51">
        <v>20</v>
      </c>
      <c r="F127" s="51"/>
    </row>
    <row r="128" spans="1:6">
      <c r="A128" s="51">
        <v>25</v>
      </c>
      <c r="B128" s="51" t="s">
        <v>182</v>
      </c>
      <c r="C128" s="51" t="s">
        <v>1336</v>
      </c>
      <c r="D128" s="51" t="s">
        <v>1339</v>
      </c>
      <c r="E128" s="51">
        <v>1177</v>
      </c>
      <c r="F128" s="51">
        <v>11692</v>
      </c>
    </row>
    <row r="129" spans="1:6">
      <c r="A129" s="51">
        <v>25</v>
      </c>
      <c r="B129" s="51" t="s">
        <v>182</v>
      </c>
      <c r="C129" s="51" t="s">
        <v>1336</v>
      </c>
      <c r="D129" s="51" t="s">
        <v>1340</v>
      </c>
      <c r="E129" s="51">
        <v>1569</v>
      </c>
      <c r="F129" s="51">
        <v>11692</v>
      </c>
    </row>
    <row r="130" spans="1:6">
      <c r="A130" s="51">
        <v>25</v>
      </c>
      <c r="B130" s="51" t="s">
        <v>182</v>
      </c>
      <c r="C130" s="51" t="s">
        <v>1336</v>
      </c>
      <c r="D130" s="51" t="s">
        <v>1341</v>
      </c>
      <c r="E130" s="51">
        <v>2483</v>
      </c>
      <c r="F130" s="51">
        <v>11692</v>
      </c>
    </row>
    <row r="131" spans="1:6">
      <c r="A131" s="51">
        <v>25</v>
      </c>
      <c r="B131" s="51" t="s">
        <v>182</v>
      </c>
      <c r="C131" s="51" t="s">
        <v>1336</v>
      </c>
      <c r="D131" s="51" t="s">
        <v>1342</v>
      </c>
      <c r="E131" s="51">
        <v>3213</v>
      </c>
      <c r="F131" s="51">
        <v>11692</v>
      </c>
    </row>
    <row r="132" spans="1:6">
      <c r="A132" s="51">
        <v>25</v>
      </c>
      <c r="B132" s="51" t="s">
        <v>182</v>
      </c>
      <c r="C132" s="51" t="s">
        <v>1336</v>
      </c>
      <c r="D132" s="51" t="s">
        <v>1343</v>
      </c>
      <c r="E132" s="51">
        <v>3250</v>
      </c>
      <c r="F132" s="51">
        <v>11692</v>
      </c>
    </row>
    <row r="133" spans="1:6">
      <c r="A133" s="51">
        <v>27</v>
      </c>
      <c r="B133" s="51" t="s">
        <v>183</v>
      </c>
      <c r="C133" s="51" t="s">
        <v>1335</v>
      </c>
      <c r="D133" s="51" t="s">
        <v>3706</v>
      </c>
      <c r="E133" s="51">
        <v>38</v>
      </c>
      <c r="F133" s="51"/>
    </row>
    <row r="134" spans="1:6">
      <c r="A134" s="51">
        <v>27</v>
      </c>
      <c r="B134" s="51" t="s">
        <v>183</v>
      </c>
      <c r="C134" s="51" t="s">
        <v>1335</v>
      </c>
      <c r="D134" s="51" t="s">
        <v>1339</v>
      </c>
      <c r="E134" s="51">
        <v>8527</v>
      </c>
      <c r="F134" s="51">
        <v>131889</v>
      </c>
    </row>
    <row r="135" spans="1:6">
      <c r="A135" s="51">
        <v>27</v>
      </c>
      <c r="B135" s="51" t="s">
        <v>183</v>
      </c>
      <c r="C135" s="51" t="s">
        <v>1335</v>
      </c>
      <c r="D135" s="51" t="s">
        <v>1340</v>
      </c>
      <c r="E135" s="51">
        <v>15932</v>
      </c>
      <c r="F135" s="51">
        <v>131889</v>
      </c>
    </row>
    <row r="136" spans="1:6">
      <c r="A136" s="51">
        <v>27</v>
      </c>
      <c r="B136" s="51" t="s">
        <v>183</v>
      </c>
      <c r="C136" s="51" t="s">
        <v>1335</v>
      </c>
      <c r="D136" s="51" t="s">
        <v>1341</v>
      </c>
      <c r="E136" s="51">
        <v>21717</v>
      </c>
      <c r="F136" s="51">
        <v>131889</v>
      </c>
    </row>
    <row r="137" spans="1:6">
      <c r="A137" s="51">
        <v>27</v>
      </c>
      <c r="B137" s="51" t="s">
        <v>183</v>
      </c>
      <c r="C137" s="51" t="s">
        <v>1335</v>
      </c>
      <c r="D137" s="51" t="s">
        <v>1342</v>
      </c>
      <c r="E137" s="51">
        <v>25382</v>
      </c>
      <c r="F137" s="51">
        <v>131889</v>
      </c>
    </row>
    <row r="138" spans="1:6">
      <c r="A138" s="51">
        <v>27</v>
      </c>
      <c r="B138" s="51" t="s">
        <v>183</v>
      </c>
      <c r="C138" s="51" t="s">
        <v>1335</v>
      </c>
      <c r="D138" s="51" t="s">
        <v>1343</v>
      </c>
      <c r="E138" s="51">
        <v>60331</v>
      </c>
      <c r="F138" s="51">
        <v>131889</v>
      </c>
    </row>
    <row r="139" spans="1:6">
      <c r="A139" s="51">
        <v>27</v>
      </c>
      <c r="B139" s="51" t="s">
        <v>183</v>
      </c>
      <c r="C139" s="51" t="s">
        <v>1336</v>
      </c>
      <c r="D139" s="51" t="s">
        <v>3706</v>
      </c>
      <c r="E139" s="51">
        <v>244</v>
      </c>
      <c r="F139" s="51"/>
    </row>
    <row r="140" spans="1:6">
      <c r="A140" s="51">
        <v>27</v>
      </c>
      <c r="B140" s="51" t="s">
        <v>183</v>
      </c>
      <c r="C140" s="51" t="s">
        <v>1336</v>
      </c>
      <c r="D140" s="51" t="s">
        <v>1339</v>
      </c>
      <c r="E140" s="51">
        <v>11868</v>
      </c>
      <c r="F140" s="51">
        <v>205525</v>
      </c>
    </row>
    <row r="141" spans="1:6">
      <c r="A141" s="51">
        <v>27</v>
      </c>
      <c r="B141" s="51" t="s">
        <v>183</v>
      </c>
      <c r="C141" s="51" t="s">
        <v>1336</v>
      </c>
      <c r="D141" s="51" t="s">
        <v>1340</v>
      </c>
      <c r="E141" s="51">
        <v>23713</v>
      </c>
      <c r="F141" s="51">
        <v>205525</v>
      </c>
    </row>
    <row r="142" spans="1:6">
      <c r="A142" s="51">
        <v>27</v>
      </c>
      <c r="B142" s="51" t="s">
        <v>183</v>
      </c>
      <c r="C142" s="51" t="s">
        <v>1336</v>
      </c>
      <c r="D142" s="51" t="s">
        <v>1341</v>
      </c>
      <c r="E142" s="51">
        <v>38918</v>
      </c>
      <c r="F142" s="51">
        <v>205525</v>
      </c>
    </row>
    <row r="143" spans="1:6">
      <c r="A143" s="51">
        <v>27</v>
      </c>
      <c r="B143" s="51" t="s">
        <v>183</v>
      </c>
      <c r="C143" s="51" t="s">
        <v>1336</v>
      </c>
      <c r="D143" s="51" t="s">
        <v>1342</v>
      </c>
      <c r="E143" s="51">
        <v>46652</v>
      </c>
      <c r="F143" s="51">
        <v>205525</v>
      </c>
    </row>
    <row r="144" spans="1:6">
      <c r="A144" s="51">
        <v>27</v>
      </c>
      <c r="B144" s="51" t="s">
        <v>183</v>
      </c>
      <c r="C144" s="51" t="s">
        <v>1336</v>
      </c>
      <c r="D144" s="51" t="s">
        <v>1343</v>
      </c>
      <c r="E144" s="51">
        <v>84374</v>
      </c>
      <c r="F144" s="51">
        <v>205525</v>
      </c>
    </row>
    <row r="145" spans="1:6">
      <c r="A145" s="51">
        <v>41</v>
      </c>
      <c r="B145" s="51" t="s">
        <v>184</v>
      </c>
      <c r="C145" s="51" t="s">
        <v>1335</v>
      </c>
      <c r="D145" s="51" t="s">
        <v>3706</v>
      </c>
      <c r="E145" s="51">
        <v>30</v>
      </c>
      <c r="F145" s="51"/>
    </row>
    <row r="146" spans="1:6">
      <c r="A146" s="51">
        <v>41</v>
      </c>
      <c r="B146" s="51" t="s">
        <v>184</v>
      </c>
      <c r="C146" s="51" t="s">
        <v>1335</v>
      </c>
      <c r="D146" s="51" t="s">
        <v>1339</v>
      </c>
      <c r="E146" s="51">
        <v>137</v>
      </c>
      <c r="F146" s="51">
        <v>1387</v>
      </c>
    </row>
    <row r="147" spans="1:6">
      <c r="A147" s="51">
        <v>41</v>
      </c>
      <c r="B147" s="51" t="s">
        <v>184</v>
      </c>
      <c r="C147" s="51" t="s">
        <v>1335</v>
      </c>
      <c r="D147" s="51" t="s">
        <v>1340</v>
      </c>
      <c r="E147" s="51">
        <v>205</v>
      </c>
      <c r="F147" s="51">
        <v>1387</v>
      </c>
    </row>
    <row r="148" spans="1:6">
      <c r="A148" s="51">
        <v>41</v>
      </c>
      <c r="B148" s="51" t="s">
        <v>184</v>
      </c>
      <c r="C148" s="51" t="s">
        <v>1335</v>
      </c>
      <c r="D148" s="51" t="s">
        <v>1341</v>
      </c>
      <c r="E148" s="51">
        <v>289</v>
      </c>
      <c r="F148" s="51">
        <v>1387</v>
      </c>
    </row>
    <row r="149" spans="1:6">
      <c r="A149" s="51">
        <v>41</v>
      </c>
      <c r="B149" s="51" t="s">
        <v>184</v>
      </c>
      <c r="C149" s="51" t="s">
        <v>1335</v>
      </c>
      <c r="D149" s="51" t="s">
        <v>1342</v>
      </c>
      <c r="E149" s="51">
        <v>333</v>
      </c>
      <c r="F149" s="51">
        <v>1387</v>
      </c>
    </row>
    <row r="150" spans="1:6">
      <c r="A150" s="51">
        <v>41</v>
      </c>
      <c r="B150" s="51" t="s">
        <v>184</v>
      </c>
      <c r="C150" s="51" t="s">
        <v>1335</v>
      </c>
      <c r="D150" s="51" t="s">
        <v>1343</v>
      </c>
      <c r="E150" s="51">
        <v>423</v>
      </c>
      <c r="F150" s="51">
        <v>1387</v>
      </c>
    </row>
    <row r="151" spans="1:6">
      <c r="A151" s="51">
        <v>41</v>
      </c>
      <c r="B151" s="51" t="s">
        <v>184</v>
      </c>
      <c r="C151" s="51" t="s">
        <v>1336</v>
      </c>
      <c r="D151" s="51" t="s">
        <v>3706</v>
      </c>
      <c r="E151" s="51">
        <v>26</v>
      </c>
      <c r="F151" s="51"/>
    </row>
    <row r="152" spans="1:6">
      <c r="A152" s="51">
        <v>41</v>
      </c>
      <c r="B152" s="51" t="s">
        <v>184</v>
      </c>
      <c r="C152" s="51" t="s">
        <v>1336</v>
      </c>
      <c r="D152" s="51" t="s">
        <v>1339</v>
      </c>
      <c r="E152" s="51">
        <v>526</v>
      </c>
      <c r="F152" s="51">
        <v>3656</v>
      </c>
    </row>
    <row r="153" spans="1:6">
      <c r="A153" s="51">
        <v>41</v>
      </c>
      <c r="B153" s="51" t="s">
        <v>184</v>
      </c>
      <c r="C153" s="51" t="s">
        <v>1336</v>
      </c>
      <c r="D153" s="51" t="s">
        <v>1340</v>
      </c>
      <c r="E153" s="51">
        <v>521</v>
      </c>
      <c r="F153" s="51">
        <v>3656</v>
      </c>
    </row>
    <row r="154" spans="1:6">
      <c r="A154" s="51">
        <v>41</v>
      </c>
      <c r="B154" s="51" t="s">
        <v>184</v>
      </c>
      <c r="C154" s="51" t="s">
        <v>1336</v>
      </c>
      <c r="D154" s="51" t="s">
        <v>1341</v>
      </c>
      <c r="E154" s="51">
        <v>822</v>
      </c>
      <c r="F154" s="51">
        <v>3656</v>
      </c>
    </row>
    <row r="155" spans="1:6">
      <c r="A155" s="51">
        <v>41</v>
      </c>
      <c r="B155" s="51" t="s">
        <v>184</v>
      </c>
      <c r="C155" s="51" t="s">
        <v>1336</v>
      </c>
      <c r="D155" s="51" t="s">
        <v>1342</v>
      </c>
      <c r="E155" s="51">
        <v>927</v>
      </c>
      <c r="F155" s="51">
        <v>3656</v>
      </c>
    </row>
    <row r="156" spans="1:6">
      <c r="A156" s="51">
        <v>41</v>
      </c>
      <c r="B156" s="51" t="s">
        <v>184</v>
      </c>
      <c r="C156" s="51" t="s">
        <v>1336</v>
      </c>
      <c r="D156" s="51" t="s">
        <v>1343</v>
      </c>
      <c r="E156" s="51">
        <v>860</v>
      </c>
      <c r="F156" s="51">
        <v>3656</v>
      </c>
    </row>
    <row r="157" spans="1:6">
      <c r="A157" s="51">
        <v>44</v>
      </c>
      <c r="B157" s="51" t="s">
        <v>185</v>
      </c>
      <c r="C157" s="51" t="s">
        <v>1335</v>
      </c>
      <c r="D157" s="51" t="s">
        <v>3706</v>
      </c>
      <c r="E157" s="51">
        <v>3</v>
      </c>
      <c r="F157" s="51"/>
    </row>
    <row r="158" spans="1:6">
      <c r="A158" s="51">
        <v>44</v>
      </c>
      <c r="B158" s="51" t="s">
        <v>185</v>
      </c>
      <c r="C158" s="51" t="s">
        <v>1335</v>
      </c>
      <c r="D158" s="51" t="s">
        <v>1339</v>
      </c>
      <c r="E158" s="51">
        <v>1388</v>
      </c>
      <c r="F158" s="51">
        <v>24351</v>
      </c>
    </row>
    <row r="159" spans="1:6">
      <c r="A159" s="51">
        <v>44</v>
      </c>
      <c r="B159" s="51" t="s">
        <v>185</v>
      </c>
      <c r="C159" s="51" t="s">
        <v>1335</v>
      </c>
      <c r="D159" s="51" t="s">
        <v>1340</v>
      </c>
      <c r="E159" s="51">
        <v>2737</v>
      </c>
      <c r="F159" s="51">
        <v>24351</v>
      </c>
    </row>
    <row r="160" spans="1:6">
      <c r="A160" s="51">
        <v>44</v>
      </c>
      <c r="B160" s="51" t="s">
        <v>185</v>
      </c>
      <c r="C160" s="51" t="s">
        <v>1335</v>
      </c>
      <c r="D160" s="51" t="s">
        <v>1341</v>
      </c>
      <c r="E160" s="51">
        <v>4332</v>
      </c>
      <c r="F160" s="51">
        <v>24351</v>
      </c>
    </row>
    <row r="161" spans="1:6">
      <c r="A161" s="51">
        <v>44</v>
      </c>
      <c r="B161" s="51" t="s">
        <v>185</v>
      </c>
      <c r="C161" s="51" t="s">
        <v>1335</v>
      </c>
      <c r="D161" s="51" t="s">
        <v>1342</v>
      </c>
      <c r="E161" s="51">
        <v>5393</v>
      </c>
      <c r="F161" s="51">
        <v>24351</v>
      </c>
    </row>
    <row r="162" spans="1:6">
      <c r="A162" s="51">
        <v>44</v>
      </c>
      <c r="B162" s="51" t="s">
        <v>185</v>
      </c>
      <c r="C162" s="51" t="s">
        <v>1335</v>
      </c>
      <c r="D162" s="51" t="s">
        <v>1343</v>
      </c>
      <c r="E162" s="51">
        <v>10501</v>
      </c>
      <c r="F162" s="51">
        <v>24351</v>
      </c>
    </row>
    <row r="163" spans="1:6">
      <c r="A163" s="51">
        <v>44</v>
      </c>
      <c r="B163" s="51" t="s">
        <v>185</v>
      </c>
      <c r="C163" s="51" t="s">
        <v>1336</v>
      </c>
      <c r="D163" s="51" t="s">
        <v>3706</v>
      </c>
      <c r="E163" s="51">
        <v>7</v>
      </c>
      <c r="F163" s="51"/>
    </row>
    <row r="164" spans="1:6">
      <c r="A164" s="51">
        <v>44</v>
      </c>
      <c r="B164" s="51" t="s">
        <v>185</v>
      </c>
      <c r="C164" s="51" t="s">
        <v>1336</v>
      </c>
      <c r="D164" s="51" t="s">
        <v>1339</v>
      </c>
      <c r="E164" s="51">
        <v>1556</v>
      </c>
      <c r="F164" s="51">
        <v>36114</v>
      </c>
    </row>
    <row r="165" spans="1:6">
      <c r="A165" s="51">
        <v>44</v>
      </c>
      <c r="B165" s="51" t="s">
        <v>185</v>
      </c>
      <c r="C165" s="51" t="s">
        <v>1336</v>
      </c>
      <c r="D165" s="51" t="s">
        <v>1340</v>
      </c>
      <c r="E165" s="51">
        <v>3889</v>
      </c>
      <c r="F165" s="51">
        <v>36114</v>
      </c>
    </row>
    <row r="166" spans="1:6">
      <c r="A166" s="51">
        <v>44</v>
      </c>
      <c r="B166" s="51" t="s">
        <v>185</v>
      </c>
      <c r="C166" s="51" t="s">
        <v>1336</v>
      </c>
      <c r="D166" s="51" t="s">
        <v>1341</v>
      </c>
      <c r="E166" s="51">
        <v>6786</v>
      </c>
      <c r="F166" s="51">
        <v>36114</v>
      </c>
    </row>
    <row r="167" spans="1:6">
      <c r="A167" s="51">
        <v>44</v>
      </c>
      <c r="B167" s="51" t="s">
        <v>185</v>
      </c>
      <c r="C167" s="51" t="s">
        <v>1336</v>
      </c>
      <c r="D167" s="51" t="s">
        <v>1342</v>
      </c>
      <c r="E167" s="51">
        <v>8924</v>
      </c>
      <c r="F167" s="51">
        <v>36114</v>
      </c>
    </row>
    <row r="168" spans="1:6">
      <c r="A168" s="51">
        <v>44</v>
      </c>
      <c r="B168" s="51" t="s">
        <v>185</v>
      </c>
      <c r="C168" s="51" t="s">
        <v>1336</v>
      </c>
      <c r="D168" s="51" t="s">
        <v>1343</v>
      </c>
      <c r="E168" s="51">
        <v>14959</v>
      </c>
      <c r="F168" s="51">
        <v>36114</v>
      </c>
    </row>
    <row r="169" spans="1:6">
      <c r="A169" s="51">
        <v>47</v>
      </c>
      <c r="B169" s="51" t="s">
        <v>186</v>
      </c>
      <c r="C169" s="51" t="s">
        <v>1335</v>
      </c>
      <c r="D169" s="51" t="s">
        <v>3706</v>
      </c>
      <c r="E169" s="51">
        <v>1</v>
      </c>
      <c r="F169" s="51"/>
    </row>
    <row r="170" spans="1:6">
      <c r="A170" s="51">
        <v>47</v>
      </c>
      <c r="B170" s="51" t="s">
        <v>186</v>
      </c>
      <c r="C170" s="51" t="s">
        <v>1335</v>
      </c>
      <c r="D170" s="51" t="s">
        <v>1339</v>
      </c>
      <c r="E170" s="51">
        <v>1433</v>
      </c>
      <c r="F170" s="51">
        <v>51484</v>
      </c>
    </row>
    <row r="171" spans="1:6">
      <c r="A171" s="51">
        <v>47</v>
      </c>
      <c r="B171" s="51" t="s">
        <v>186</v>
      </c>
      <c r="C171" s="51" t="s">
        <v>1335</v>
      </c>
      <c r="D171" s="51" t="s">
        <v>1340</v>
      </c>
      <c r="E171" s="51">
        <v>4619</v>
      </c>
      <c r="F171" s="51">
        <v>51484</v>
      </c>
    </row>
    <row r="172" spans="1:6">
      <c r="A172" s="51">
        <v>47</v>
      </c>
      <c r="B172" s="51" t="s">
        <v>186</v>
      </c>
      <c r="C172" s="51" t="s">
        <v>1335</v>
      </c>
      <c r="D172" s="51" t="s">
        <v>1341</v>
      </c>
      <c r="E172" s="51">
        <v>8291</v>
      </c>
      <c r="F172" s="51">
        <v>51484</v>
      </c>
    </row>
    <row r="173" spans="1:6">
      <c r="A173" s="51">
        <v>47</v>
      </c>
      <c r="B173" s="51" t="s">
        <v>186</v>
      </c>
      <c r="C173" s="51" t="s">
        <v>1335</v>
      </c>
      <c r="D173" s="51" t="s">
        <v>1342</v>
      </c>
      <c r="E173" s="51">
        <v>10942</v>
      </c>
      <c r="F173" s="51">
        <v>51484</v>
      </c>
    </row>
    <row r="174" spans="1:6">
      <c r="A174" s="51">
        <v>47</v>
      </c>
      <c r="B174" s="51" t="s">
        <v>186</v>
      </c>
      <c r="C174" s="51" t="s">
        <v>1335</v>
      </c>
      <c r="D174" s="51" t="s">
        <v>1343</v>
      </c>
      <c r="E174" s="51">
        <v>26199</v>
      </c>
      <c r="F174" s="51">
        <v>51484</v>
      </c>
    </row>
    <row r="175" spans="1:6">
      <c r="A175" s="51">
        <v>47</v>
      </c>
      <c r="B175" s="51" t="s">
        <v>186</v>
      </c>
      <c r="C175" s="51" t="s">
        <v>1336</v>
      </c>
      <c r="D175" s="51" t="s">
        <v>3706</v>
      </c>
      <c r="E175" s="51">
        <v>30</v>
      </c>
      <c r="F175" s="51"/>
    </row>
    <row r="176" spans="1:6">
      <c r="A176" s="51">
        <v>47</v>
      </c>
      <c r="B176" s="51" t="s">
        <v>186</v>
      </c>
      <c r="C176" s="51" t="s">
        <v>1336</v>
      </c>
      <c r="D176" s="51" t="s">
        <v>1339</v>
      </c>
      <c r="E176" s="51">
        <v>2174</v>
      </c>
      <c r="F176" s="51">
        <v>54803</v>
      </c>
    </row>
    <row r="177" spans="1:6">
      <c r="A177" s="51">
        <v>47</v>
      </c>
      <c r="B177" s="51" t="s">
        <v>186</v>
      </c>
      <c r="C177" s="51" t="s">
        <v>1336</v>
      </c>
      <c r="D177" s="51" t="s">
        <v>1340</v>
      </c>
      <c r="E177" s="51">
        <v>5293</v>
      </c>
      <c r="F177" s="51">
        <v>54803</v>
      </c>
    </row>
    <row r="178" spans="1:6">
      <c r="A178" s="51">
        <v>47</v>
      </c>
      <c r="B178" s="51" t="s">
        <v>186</v>
      </c>
      <c r="C178" s="51" t="s">
        <v>1336</v>
      </c>
      <c r="D178" s="51" t="s">
        <v>1341</v>
      </c>
      <c r="E178" s="51">
        <v>9898</v>
      </c>
      <c r="F178" s="51">
        <v>54803</v>
      </c>
    </row>
    <row r="179" spans="1:6">
      <c r="A179" s="51">
        <v>47</v>
      </c>
      <c r="B179" s="51" t="s">
        <v>186</v>
      </c>
      <c r="C179" s="51" t="s">
        <v>1336</v>
      </c>
      <c r="D179" s="51" t="s">
        <v>1342</v>
      </c>
      <c r="E179" s="51">
        <v>12941</v>
      </c>
      <c r="F179" s="51">
        <v>54803</v>
      </c>
    </row>
    <row r="180" spans="1:6">
      <c r="A180" s="51">
        <v>47</v>
      </c>
      <c r="B180" s="51" t="s">
        <v>186</v>
      </c>
      <c r="C180" s="51" t="s">
        <v>1336</v>
      </c>
      <c r="D180" s="51" t="s">
        <v>1343</v>
      </c>
      <c r="E180" s="51">
        <v>24497</v>
      </c>
      <c r="F180" s="51">
        <v>54803</v>
      </c>
    </row>
    <row r="181" spans="1:6">
      <c r="A181" s="51">
        <v>50</v>
      </c>
      <c r="B181" s="51" t="s">
        <v>187</v>
      </c>
      <c r="C181" s="51" t="s">
        <v>1335</v>
      </c>
      <c r="D181" s="51" t="s">
        <v>3706</v>
      </c>
      <c r="E181" s="51">
        <v>223</v>
      </c>
      <c r="F181" s="51"/>
    </row>
    <row r="182" spans="1:6">
      <c r="A182" s="51">
        <v>50</v>
      </c>
      <c r="B182" s="51" t="s">
        <v>187</v>
      </c>
      <c r="C182" s="51" t="s">
        <v>1335</v>
      </c>
      <c r="D182" s="51" t="s">
        <v>1339</v>
      </c>
      <c r="E182" s="51">
        <v>263</v>
      </c>
      <c r="F182" s="51">
        <v>2027</v>
      </c>
    </row>
    <row r="183" spans="1:6">
      <c r="A183" s="51">
        <v>50</v>
      </c>
      <c r="B183" s="51" t="s">
        <v>187</v>
      </c>
      <c r="C183" s="51" t="s">
        <v>1335</v>
      </c>
      <c r="D183" s="51" t="s">
        <v>1340</v>
      </c>
      <c r="E183" s="51">
        <v>258</v>
      </c>
      <c r="F183" s="51">
        <v>2027</v>
      </c>
    </row>
    <row r="184" spans="1:6">
      <c r="A184" s="51">
        <v>50</v>
      </c>
      <c r="B184" s="51" t="s">
        <v>187</v>
      </c>
      <c r="C184" s="51" t="s">
        <v>1335</v>
      </c>
      <c r="D184" s="51" t="s">
        <v>1341</v>
      </c>
      <c r="E184" s="51">
        <v>407</v>
      </c>
      <c r="F184" s="51">
        <v>2027</v>
      </c>
    </row>
    <row r="185" spans="1:6">
      <c r="A185" s="51">
        <v>50</v>
      </c>
      <c r="B185" s="51" t="s">
        <v>187</v>
      </c>
      <c r="C185" s="51" t="s">
        <v>1335</v>
      </c>
      <c r="D185" s="51" t="s">
        <v>1342</v>
      </c>
      <c r="E185" s="51">
        <v>451</v>
      </c>
      <c r="F185" s="51">
        <v>2027</v>
      </c>
    </row>
    <row r="186" spans="1:6">
      <c r="A186" s="51">
        <v>50</v>
      </c>
      <c r="B186" s="51" t="s">
        <v>187</v>
      </c>
      <c r="C186" s="51" t="s">
        <v>1335</v>
      </c>
      <c r="D186" s="51" t="s">
        <v>1343</v>
      </c>
      <c r="E186" s="51">
        <v>648</v>
      </c>
      <c r="F186" s="51">
        <v>2027</v>
      </c>
    </row>
    <row r="187" spans="1:6">
      <c r="A187" s="51">
        <v>50</v>
      </c>
      <c r="B187" s="51" t="s">
        <v>187</v>
      </c>
      <c r="C187" s="51" t="s">
        <v>1336</v>
      </c>
      <c r="D187" s="51" t="s">
        <v>3706</v>
      </c>
      <c r="E187" s="51">
        <v>29</v>
      </c>
      <c r="F187" s="51"/>
    </row>
    <row r="188" spans="1:6">
      <c r="A188" s="51">
        <v>50</v>
      </c>
      <c r="B188" s="51" t="s">
        <v>187</v>
      </c>
      <c r="C188" s="51" t="s">
        <v>1336</v>
      </c>
      <c r="D188" s="51" t="s">
        <v>1339</v>
      </c>
      <c r="E188" s="51">
        <v>734</v>
      </c>
      <c r="F188" s="51">
        <v>6557</v>
      </c>
    </row>
    <row r="189" spans="1:6">
      <c r="A189" s="51">
        <v>50</v>
      </c>
      <c r="B189" s="51" t="s">
        <v>187</v>
      </c>
      <c r="C189" s="51" t="s">
        <v>1336</v>
      </c>
      <c r="D189" s="51" t="s">
        <v>1340</v>
      </c>
      <c r="E189" s="51">
        <v>912</v>
      </c>
      <c r="F189" s="51">
        <v>6557</v>
      </c>
    </row>
    <row r="190" spans="1:6">
      <c r="A190" s="51">
        <v>50</v>
      </c>
      <c r="B190" s="51" t="s">
        <v>187</v>
      </c>
      <c r="C190" s="51" t="s">
        <v>1336</v>
      </c>
      <c r="D190" s="51" t="s">
        <v>1341</v>
      </c>
      <c r="E190" s="51">
        <v>1435</v>
      </c>
      <c r="F190" s="51">
        <v>6557</v>
      </c>
    </row>
    <row r="191" spans="1:6">
      <c r="A191" s="51">
        <v>50</v>
      </c>
      <c r="B191" s="51" t="s">
        <v>187</v>
      </c>
      <c r="C191" s="51" t="s">
        <v>1336</v>
      </c>
      <c r="D191" s="51" t="s">
        <v>1342</v>
      </c>
      <c r="E191" s="51">
        <v>1593</v>
      </c>
      <c r="F191" s="51">
        <v>6557</v>
      </c>
    </row>
    <row r="192" spans="1:6">
      <c r="A192" s="51">
        <v>50</v>
      </c>
      <c r="B192" s="51" t="s">
        <v>187</v>
      </c>
      <c r="C192" s="51" t="s">
        <v>1336</v>
      </c>
      <c r="D192" s="51" t="s">
        <v>1343</v>
      </c>
      <c r="E192" s="51">
        <v>1883</v>
      </c>
      <c r="F192" s="51">
        <v>6557</v>
      </c>
    </row>
    <row r="193" spans="1:6">
      <c r="A193" s="51">
        <v>52</v>
      </c>
      <c r="B193" s="51" t="s">
        <v>188</v>
      </c>
      <c r="C193" s="51" t="s">
        <v>1335</v>
      </c>
      <c r="D193" s="51" t="s">
        <v>3706</v>
      </c>
      <c r="E193" s="51">
        <v>105</v>
      </c>
      <c r="F193" s="51"/>
    </row>
    <row r="194" spans="1:6">
      <c r="A194" s="51">
        <v>52</v>
      </c>
      <c r="B194" s="51" t="s">
        <v>188</v>
      </c>
      <c r="C194" s="51" t="s">
        <v>1335</v>
      </c>
      <c r="D194" s="51" t="s">
        <v>1339</v>
      </c>
      <c r="E194" s="51">
        <v>7679</v>
      </c>
      <c r="F194" s="51">
        <v>109325</v>
      </c>
    </row>
    <row r="195" spans="1:6">
      <c r="A195" s="51">
        <v>52</v>
      </c>
      <c r="B195" s="51" t="s">
        <v>188</v>
      </c>
      <c r="C195" s="51" t="s">
        <v>1335</v>
      </c>
      <c r="D195" s="51" t="s">
        <v>1340</v>
      </c>
      <c r="E195" s="51">
        <v>13490</v>
      </c>
      <c r="F195" s="51">
        <v>109325</v>
      </c>
    </row>
    <row r="196" spans="1:6">
      <c r="A196" s="51">
        <v>52</v>
      </c>
      <c r="B196" s="51" t="s">
        <v>188</v>
      </c>
      <c r="C196" s="51" t="s">
        <v>1335</v>
      </c>
      <c r="D196" s="51" t="s">
        <v>1341</v>
      </c>
      <c r="E196" s="51">
        <v>18736</v>
      </c>
      <c r="F196" s="51">
        <v>109325</v>
      </c>
    </row>
    <row r="197" spans="1:6">
      <c r="A197" s="51">
        <v>52</v>
      </c>
      <c r="B197" s="51" t="s">
        <v>188</v>
      </c>
      <c r="C197" s="51" t="s">
        <v>1335</v>
      </c>
      <c r="D197" s="51" t="s">
        <v>1342</v>
      </c>
      <c r="E197" s="51">
        <v>20928</v>
      </c>
      <c r="F197" s="51">
        <v>109325</v>
      </c>
    </row>
    <row r="198" spans="1:6">
      <c r="A198" s="51">
        <v>52</v>
      </c>
      <c r="B198" s="51" t="s">
        <v>188</v>
      </c>
      <c r="C198" s="51" t="s">
        <v>1335</v>
      </c>
      <c r="D198" s="51" t="s">
        <v>1343</v>
      </c>
      <c r="E198" s="51">
        <v>48492</v>
      </c>
      <c r="F198" s="51">
        <v>109325</v>
      </c>
    </row>
    <row r="199" spans="1:6">
      <c r="A199" s="51">
        <v>52</v>
      </c>
      <c r="B199" s="51" t="s">
        <v>188</v>
      </c>
      <c r="C199" s="51" t="s">
        <v>1336</v>
      </c>
      <c r="D199" s="51" t="s">
        <v>3706</v>
      </c>
      <c r="E199" s="51">
        <v>500</v>
      </c>
      <c r="F199" s="51"/>
    </row>
    <row r="200" spans="1:6">
      <c r="A200" s="51">
        <v>52</v>
      </c>
      <c r="B200" s="51" t="s">
        <v>188</v>
      </c>
      <c r="C200" s="51" t="s">
        <v>1336</v>
      </c>
      <c r="D200" s="51" t="s">
        <v>1339</v>
      </c>
      <c r="E200" s="51">
        <v>5869</v>
      </c>
      <c r="F200" s="51">
        <v>123132</v>
      </c>
    </row>
    <row r="201" spans="1:6">
      <c r="A201" s="51">
        <v>52</v>
      </c>
      <c r="B201" s="51" t="s">
        <v>188</v>
      </c>
      <c r="C201" s="51" t="s">
        <v>1336</v>
      </c>
      <c r="D201" s="51" t="s">
        <v>1340</v>
      </c>
      <c r="E201" s="51">
        <v>14452</v>
      </c>
      <c r="F201" s="51">
        <v>123132</v>
      </c>
    </row>
    <row r="202" spans="1:6">
      <c r="A202" s="51">
        <v>52</v>
      </c>
      <c r="B202" s="51" t="s">
        <v>188</v>
      </c>
      <c r="C202" s="51" t="s">
        <v>1336</v>
      </c>
      <c r="D202" s="51" t="s">
        <v>1341</v>
      </c>
      <c r="E202" s="51">
        <v>24443</v>
      </c>
      <c r="F202" s="51">
        <v>123132</v>
      </c>
    </row>
    <row r="203" spans="1:6">
      <c r="A203" s="51">
        <v>52</v>
      </c>
      <c r="B203" s="51" t="s">
        <v>188</v>
      </c>
      <c r="C203" s="51" t="s">
        <v>1336</v>
      </c>
      <c r="D203" s="51" t="s">
        <v>1342</v>
      </c>
      <c r="E203" s="51">
        <v>28608</v>
      </c>
      <c r="F203" s="51">
        <v>123132</v>
      </c>
    </row>
    <row r="204" spans="1:6">
      <c r="A204" s="51">
        <v>52</v>
      </c>
      <c r="B204" s="51" t="s">
        <v>188</v>
      </c>
      <c r="C204" s="51" t="s">
        <v>1336</v>
      </c>
      <c r="D204" s="51" t="s">
        <v>1343</v>
      </c>
      <c r="E204" s="51">
        <v>49760</v>
      </c>
      <c r="F204" s="51">
        <v>123132</v>
      </c>
    </row>
    <row r="205" spans="1:6">
      <c r="A205" s="51">
        <v>54</v>
      </c>
      <c r="B205" s="51" t="s">
        <v>189</v>
      </c>
      <c r="C205" s="51" t="s">
        <v>1335</v>
      </c>
      <c r="D205" s="51" t="s">
        <v>1339</v>
      </c>
      <c r="E205" s="51">
        <v>65</v>
      </c>
      <c r="F205" s="51">
        <v>345</v>
      </c>
    </row>
    <row r="206" spans="1:6">
      <c r="A206" s="51">
        <v>54</v>
      </c>
      <c r="B206" s="51" t="s">
        <v>189</v>
      </c>
      <c r="C206" s="51" t="s">
        <v>1335</v>
      </c>
      <c r="D206" s="51" t="s">
        <v>1340</v>
      </c>
      <c r="E206" s="51">
        <v>32</v>
      </c>
      <c r="F206" s="51">
        <v>345</v>
      </c>
    </row>
    <row r="207" spans="1:6">
      <c r="A207" s="51">
        <v>54</v>
      </c>
      <c r="B207" s="51" t="s">
        <v>189</v>
      </c>
      <c r="C207" s="51" t="s">
        <v>1335</v>
      </c>
      <c r="D207" s="51" t="s">
        <v>1341</v>
      </c>
      <c r="E207" s="51">
        <v>65</v>
      </c>
      <c r="F207" s="51">
        <v>345</v>
      </c>
    </row>
    <row r="208" spans="1:6">
      <c r="A208" s="51">
        <v>54</v>
      </c>
      <c r="B208" s="51" t="s">
        <v>189</v>
      </c>
      <c r="C208" s="51" t="s">
        <v>1335</v>
      </c>
      <c r="D208" s="51" t="s">
        <v>1342</v>
      </c>
      <c r="E208" s="51">
        <v>76</v>
      </c>
      <c r="F208" s="51">
        <v>345</v>
      </c>
    </row>
    <row r="209" spans="1:6">
      <c r="A209" s="51">
        <v>54</v>
      </c>
      <c r="B209" s="51" t="s">
        <v>189</v>
      </c>
      <c r="C209" s="51" t="s">
        <v>1335</v>
      </c>
      <c r="D209" s="51" t="s">
        <v>1343</v>
      </c>
      <c r="E209" s="51">
        <v>107</v>
      </c>
      <c r="F209" s="51">
        <v>345</v>
      </c>
    </row>
    <row r="210" spans="1:6">
      <c r="A210" s="51">
        <v>54</v>
      </c>
      <c r="B210" s="51" t="s">
        <v>189</v>
      </c>
      <c r="C210" s="51" t="s">
        <v>1336</v>
      </c>
      <c r="D210" s="51" t="s">
        <v>3706</v>
      </c>
      <c r="E210" s="51">
        <v>134</v>
      </c>
      <c r="F210" s="51"/>
    </row>
    <row r="211" spans="1:6">
      <c r="A211" s="51">
        <v>54</v>
      </c>
      <c r="B211" s="51" t="s">
        <v>189</v>
      </c>
      <c r="C211" s="51" t="s">
        <v>1336</v>
      </c>
      <c r="D211" s="51" t="s">
        <v>1339</v>
      </c>
      <c r="E211" s="51">
        <v>641</v>
      </c>
      <c r="F211" s="51">
        <v>4991</v>
      </c>
    </row>
    <row r="212" spans="1:6">
      <c r="A212" s="51">
        <v>54</v>
      </c>
      <c r="B212" s="51" t="s">
        <v>189</v>
      </c>
      <c r="C212" s="51" t="s">
        <v>1336</v>
      </c>
      <c r="D212" s="51" t="s">
        <v>1340</v>
      </c>
      <c r="E212" s="51">
        <v>603</v>
      </c>
      <c r="F212" s="51">
        <v>4991</v>
      </c>
    </row>
    <row r="213" spans="1:6">
      <c r="A213" s="51">
        <v>54</v>
      </c>
      <c r="B213" s="51" t="s">
        <v>189</v>
      </c>
      <c r="C213" s="51" t="s">
        <v>1336</v>
      </c>
      <c r="D213" s="51" t="s">
        <v>1341</v>
      </c>
      <c r="E213" s="51">
        <v>1035</v>
      </c>
      <c r="F213" s="51">
        <v>4991</v>
      </c>
    </row>
    <row r="214" spans="1:6">
      <c r="A214" s="51">
        <v>54</v>
      </c>
      <c r="B214" s="51" t="s">
        <v>189</v>
      </c>
      <c r="C214" s="51" t="s">
        <v>1336</v>
      </c>
      <c r="D214" s="51" t="s">
        <v>1342</v>
      </c>
      <c r="E214" s="51">
        <v>1168</v>
      </c>
      <c r="F214" s="51">
        <v>4991</v>
      </c>
    </row>
    <row r="215" spans="1:6">
      <c r="A215" s="51">
        <v>54</v>
      </c>
      <c r="B215" s="51" t="s">
        <v>189</v>
      </c>
      <c r="C215" s="51" t="s">
        <v>1336</v>
      </c>
      <c r="D215" s="51" t="s">
        <v>1343</v>
      </c>
      <c r="E215" s="51">
        <v>1544</v>
      </c>
      <c r="F215" s="51">
        <v>4991</v>
      </c>
    </row>
    <row r="216" spans="1:6">
      <c r="A216" s="51">
        <v>63</v>
      </c>
      <c r="B216" s="51" t="s">
        <v>190</v>
      </c>
      <c r="C216" s="51" t="s">
        <v>1335</v>
      </c>
      <c r="D216" s="51" t="s">
        <v>3706</v>
      </c>
      <c r="E216" s="51">
        <v>4</v>
      </c>
      <c r="F216" s="51"/>
    </row>
    <row r="217" spans="1:6">
      <c r="A217" s="51">
        <v>63</v>
      </c>
      <c r="B217" s="51" t="s">
        <v>190</v>
      </c>
      <c r="C217" s="51" t="s">
        <v>1335</v>
      </c>
      <c r="D217" s="51" t="s">
        <v>1339</v>
      </c>
      <c r="E217" s="51">
        <v>42</v>
      </c>
      <c r="F217" s="51">
        <v>237</v>
      </c>
    </row>
    <row r="218" spans="1:6">
      <c r="A218" s="51">
        <v>63</v>
      </c>
      <c r="B218" s="51" t="s">
        <v>190</v>
      </c>
      <c r="C218" s="51" t="s">
        <v>1335</v>
      </c>
      <c r="D218" s="51" t="s">
        <v>1340</v>
      </c>
      <c r="E218" s="51">
        <v>29</v>
      </c>
      <c r="F218" s="51">
        <v>237</v>
      </c>
    </row>
    <row r="219" spans="1:6">
      <c r="A219" s="51">
        <v>63</v>
      </c>
      <c r="B219" s="51" t="s">
        <v>190</v>
      </c>
      <c r="C219" s="51" t="s">
        <v>1335</v>
      </c>
      <c r="D219" s="51" t="s">
        <v>1341</v>
      </c>
      <c r="E219" s="51">
        <v>51</v>
      </c>
      <c r="F219" s="51">
        <v>237</v>
      </c>
    </row>
    <row r="220" spans="1:6">
      <c r="A220" s="51">
        <v>63</v>
      </c>
      <c r="B220" s="51" t="s">
        <v>190</v>
      </c>
      <c r="C220" s="51" t="s">
        <v>1335</v>
      </c>
      <c r="D220" s="51" t="s">
        <v>1342</v>
      </c>
      <c r="E220" s="51">
        <v>40</v>
      </c>
      <c r="F220" s="51">
        <v>237</v>
      </c>
    </row>
    <row r="221" spans="1:6">
      <c r="A221" s="51">
        <v>63</v>
      </c>
      <c r="B221" s="51" t="s">
        <v>190</v>
      </c>
      <c r="C221" s="51" t="s">
        <v>1335</v>
      </c>
      <c r="D221" s="51" t="s">
        <v>1343</v>
      </c>
      <c r="E221" s="51">
        <v>75</v>
      </c>
      <c r="F221" s="51">
        <v>237</v>
      </c>
    </row>
    <row r="222" spans="1:6">
      <c r="A222" s="51">
        <v>63</v>
      </c>
      <c r="B222" s="51" t="s">
        <v>190</v>
      </c>
      <c r="C222" s="51" t="s">
        <v>1336</v>
      </c>
      <c r="D222" s="51" t="s">
        <v>3706</v>
      </c>
      <c r="E222" s="51">
        <v>43</v>
      </c>
      <c r="F222" s="51"/>
    </row>
    <row r="223" spans="1:6">
      <c r="A223" s="51">
        <v>63</v>
      </c>
      <c r="B223" s="51" t="s">
        <v>190</v>
      </c>
      <c r="C223" s="51" t="s">
        <v>1336</v>
      </c>
      <c r="D223" s="51" t="s">
        <v>1339</v>
      </c>
      <c r="E223" s="51">
        <v>437</v>
      </c>
      <c r="F223" s="51">
        <v>5776</v>
      </c>
    </row>
    <row r="224" spans="1:6">
      <c r="A224" s="51">
        <v>63</v>
      </c>
      <c r="B224" s="51" t="s">
        <v>190</v>
      </c>
      <c r="C224" s="51" t="s">
        <v>1336</v>
      </c>
      <c r="D224" s="51" t="s">
        <v>1340</v>
      </c>
      <c r="E224" s="51">
        <v>794</v>
      </c>
      <c r="F224" s="51">
        <v>5776</v>
      </c>
    </row>
    <row r="225" spans="1:6">
      <c r="A225" s="51">
        <v>63</v>
      </c>
      <c r="B225" s="51" t="s">
        <v>190</v>
      </c>
      <c r="C225" s="51" t="s">
        <v>1336</v>
      </c>
      <c r="D225" s="51" t="s">
        <v>1341</v>
      </c>
      <c r="E225" s="51">
        <v>1237</v>
      </c>
      <c r="F225" s="51">
        <v>5776</v>
      </c>
    </row>
    <row r="226" spans="1:6">
      <c r="A226" s="51">
        <v>63</v>
      </c>
      <c r="B226" s="51" t="s">
        <v>190</v>
      </c>
      <c r="C226" s="51" t="s">
        <v>1336</v>
      </c>
      <c r="D226" s="51" t="s">
        <v>1342</v>
      </c>
      <c r="E226" s="51">
        <v>1334</v>
      </c>
      <c r="F226" s="51">
        <v>5776</v>
      </c>
    </row>
    <row r="227" spans="1:6">
      <c r="A227" s="51">
        <v>63</v>
      </c>
      <c r="B227" s="51" t="s">
        <v>190</v>
      </c>
      <c r="C227" s="51" t="s">
        <v>1336</v>
      </c>
      <c r="D227" s="51" t="s">
        <v>1343</v>
      </c>
      <c r="E227" s="51">
        <v>1974</v>
      </c>
      <c r="F227" s="51">
        <v>5776</v>
      </c>
    </row>
    <row r="228" spans="1:6">
      <c r="A228" s="51">
        <v>66</v>
      </c>
      <c r="B228" s="51" t="s">
        <v>191</v>
      </c>
      <c r="C228" s="51" t="s">
        <v>1335</v>
      </c>
      <c r="D228" s="51" t="s">
        <v>3706</v>
      </c>
      <c r="E228" s="51">
        <v>27</v>
      </c>
      <c r="F228" s="51"/>
    </row>
    <row r="229" spans="1:6">
      <c r="A229" s="51">
        <v>66</v>
      </c>
      <c r="B229" s="51" t="s">
        <v>191</v>
      </c>
      <c r="C229" s="51" t="s">
        <v>1335</v>
      </c>
      <c r="D229" s="51" t="s">
        <v>1339</v>
      </c>
      <c r="E229" s="51">
        <v>233</v>
      </c>
      <c r="F229" s="51">
        <v>2818</v>
      </c>
    </row>
    <row r="230" spans="1:6">
      <c r="A230" s="51">
        <v>66</v>
      </c>
      <c r="B230" s="51" t="s">
        <v>191</v>
      </c>
      <c r="C230" s="51" t="s">
        <v>1335</v>
      </c>
      <c r="D230" s="51" t="s">
        <v>1340</v>
      </c>
      <c r="E230" s="51">
        <v>310</v>
      </c>
      <c r="F230" s="51">
        <v>2818</v>
      </c>
    </row>
    <row r="231" spans="1:6">
      <c r="A231" s="51">
        <v>66</v>
      </c>
      <c r="B231" s="51" t="s">
        <v>191</v>
      </c>
      <c r="C231" s="51" t="s">
        <v>1335</v>
      </c>
      <c r="D231" s="51" t="s">
        <v>1341</v>
      </c>
      <c r="E231" s="51">
        <v>547</v>
      </c>
      <c r="F231" s="51">
        <v>2818</v>
      </c>
    </row>
    <row r="232" spans="1:6">
      <c r="A232" s="51">
        <v>66</v>
      </c>
      <c r="B232" s="51" t="s">
        <v>191</v>
      </c>
      <c r="C232" s="51" t="s">
        <v>1335</v>
      </c>
      <c r="D232" s="51" t="s">
        <v>1342</v>
      </c>
      <c r="E232" s="51">
        <v>626</v>
      </c>
      <c r="F232" s="51">
        <v>2818</v>
      </c>
    </row>
    <row r="233" spans="1:6">
      <c r="A233" s="51">
        <v>66</v>
      </c>
      <c r="B233" s="51" t="s">
        <v>191</v>
      </c>
      <c r="C233" s="51" t="s">
        <v>1335</v>
      </c>
      <c r="D233" s="51" t="s">
        <v>1343</v>
      </c>
      <c r="E233" s="51">
        <v>1102</v>
      </c>
      <c r="F233" s="51">
        <v>2818</v>
      </c>
    </row>
    <row r="234" spans="1:6">
      <c r="A234" s="51">
        <v>66</v>
      </c>
      <c r="B234" s="51" t="s">
        <v>191</v>
      </c>
      <c r="C234" s="51" t="s">
        <v>1336</v>
      </c>
      <c r="D234" s="51" t="s">
        <v>3706</v>
      </c>
      <c r="E234" s="51">
        <v>50</v>
      </c>
      <c r="F234" s="51"/>
    </row>
    <row r="235" spans="1:6">
      <c r="A235" s="51">
        <v>66</v>
      </c>
      <c r="B235" s="51" t="s">
        <v>191</v>
      </c>
      <c r="C235" s="51" t="s">
        <v>1336</v>
      </c>
      <c r="D235" s="51" t="s">
        <v>1339</v>
      </c>
      <c r="E235" s="51">
        <v>1063</v>
      </c>
      <c r="F235" s="51">
        <v>13838</v>
      </c>
    </row>
    <row r="236" spans="1:6">
      <c r="A236" s="51">
        <v>66</v>
      </c>
      <c r="B236" s="51" t="s">
        <v>191</v>
      </c>
      <c r="C236" s="51" t="s">
        <v>1336</v>
      </c>
      <c r="D236" s="51" t="s">
        <v>1340</v>
      </c>
      <c r="E236" s="51">
        <v>1965</v>
      </c>
      <c r="F236" s="51">
        <v>13838</v>
      </c>
    </row>
    <row r="237" spans="1:6">
      <c r="A237" s="51">
        <v>66</v>
      </c>
      <c r="B237" s="51" t="s">
        <v>191</v>
      </c>
      <c r="C237" s="51" t="s">
        <v>1336</v>
      </c>
      <c r="D237" s="51" t="s">
        <v>1341</v>
      </c>
      <c r="E237" s="51">
        <v>3125</v>
      </c>
      <c r="F237" s="51">
        <v>13838</v>
      </c>
    </row>
    <row r="238" spans="1:6">
      <c r="A238" s="51">
        <v>66</v>
      </c>
      <c r="B238" s="51" t="s">
        <v>191</v>
      </c>
      <c r="C238" s="51" t="s">
        <v>1336</v>
      </c>
      <c r="D238" s="51" t="s">
        <v>1342</v>
      </c>
      <c r="E238" s="51">
        <v>3374</v>
      </c>
      <c r="F238" s="51">
        <v>13838</v>
      </c>
    </row>
    <row r="239" spans="1:6">
      <c r="A239" s="51">
        <v>66</v>
      </c>
      <c r="B239" s="51" t="s">
        <v>191</v>
      </c>
      <c r="C239" s="51" t="s">
        <v>1336</v>
      </c>
      <c r="D239" s="51" t="s">
        <v>1343</v>
      </c>
      <c r="E239" s="51">
        <v>4311</v>
      </c>
      <c r="F239" s="51">
        <v>13838</v>
      </c>
    </row>
    <row r="240" spans="1:6">
      <c r="A240" s="51">
        <v>68</v>
      </c>
      <c r="B240" s="51" t="s">
        <v>192</v>
      </c>
      <c r="C240" s="51" t="s">
        <v>1335</v>
      </c>
      <c r="D240" s="51" t="s">
        <v>3706</v>
      </c>
      <c r="E240" s="51">
        <v>45</v>
      </c>
      <c r="F240" s="51"/>
    </row>
    <row r="241" spans="1:6">
      <c r="A241" s="51">
        <v>68</v>
      </c>
      <c r="B241" s="51" t="s">
        <v>192</v>
      </c>
      <c r="C241" s="51" t="s">
        <v>1335</v>
      </c>
      <c r="D241" s="51" t="s">
        <v>1339</v>
      </c>
      <c r="E241" s="51">
        <v>174</v>
      </c>
      <c r="F241" s="51">
        <v>1771</v>
      </c>
    </row>
    <row r="242" spans="1:6">
      <c r="A242" s="51">
        <v>68</v>
      </c>
      <c r="B242" s="51" t="s">
        <v>192</v>
      </c>
      <c r="C242" s="51" t="s">
        <v>1335</v>
      </c>
      <c r="D242" s="51" t="s">
        <v>1340</v>
      </c>
      <c r="E242" s="51">
        <v>214</v>
      </c>
      <c r="F242" s="51">
        <v>1771</v>
      </c>
    </row>
    <row r="243" spans="1:6">
      <c r="A243" s="51">
        <v>68</v>
      </c>
      <c r="B243" s="51" t="s">
        <v>192</v>
      </c>
      <c r="C243" s="51" t="s">
        <v>1335</v>
      </c>
      <c r="D243" s="51" t="s">
        <v>1341</v>
      </c>
      <c r="E243" s="51">
        <v>351</v>
      </c>
      <c r="F243" s="51">
        <v>1771</v>
      </c>
    </row>
    <row r="244" spans="1:6">
      <c r="A244" s="51">
        <v>68</v>
      </c>
      <c r="B244" s="51" t="s">
        <v>192</v>
      </c>
      <c r="C244" s="51" t="s">
        <v>1335</v>
      </c>
      <c r="D244" s="51" t="s">
        <v>1342</v>
      </c>
      <c r="E244" s="51">
        <v>380</v>
      </c>
      <c r="F244" s="51">
        <v>1771</v>
      </c>
    </row>
    <row r="245" spans="1:6">
      <c r="A245" s="51">
        <v>68</v>
      </c>
      <c r="B245" s="51" t="s">
        <v>192</v>
      </c>
      <c r="C245" s="51" t="s">
        <v>1335</v>
      </c>
      <c r="D245" s="51" t="s">
        <v>1343</v>
      </c>
      <c r="E245" s="51">
        <v>652</v>
      </c>
      <c r="F245" s="51">
        <v>1771</v>
      </c>
    </row>
    <row r="246" spans="1:6">
      <c r="A246" s="51">
        <v>68</v>
      </c>
      <c r="B246" s="51" t="s">
        <v>192</v>
      </c>
      <c r="C246" s="51" t="s">
        <v>1336</v>
      </c>
      <c r="D246" s="51" t="s">
        <v>3706</v>
      </c>
      <c r="E246" s="51">
        <v>99</v>
      </c>
      <c r="F246" s="51"/>
    </row>
    <row r="247" spans="1:6">
      <c r="A247" s="51">
        <v>68</v>
      </c>
      <c r="B247" s="51" t="s">
        <v>192</v>
      </c>
      <c r="C247" s="51" t="s">
        <v>1336</v>
      </c>
      <c r="D247" s="51" t="s">
        <v>1339</v>
      </c>
      <c r="E247" s="51">
        <v>1443</v>
      </c>
      <c r="F247" s="51">
        <v>20844</v>
      </c>
    </row>
    <row r="248" spans="1:6">
      <c r="A248" s="51">
        <v>68</v>
      </c>
      <c r="B248" s="51" t="s">
        <v>192</v>
      </c>
      <c r="C248" s="51" t="s">
        <v>1336</v>
      </c>
      <c r="D248" s="51" t="s">
        <v>1340</v>
      </c>
      <c r="E248" s="51">
        <v>2717</v>
      </c>
      <c r="F248" s="51">
        <v>20844</v>
      </c>
    </row>
    <row r="249" spans="1:6">
      <c r="A249" s="51">
        <v>68</v>
      </c>
      <c r="B249" s="51" t="s">
        <v>192</v>
      </c>
      <c r="C249" s="51" t="s">
        <v>1336</v>
      </c>
      <c r="D249" s="51" t="s">
        <v>1341</v>
      </c>
      <c r="E249" s="51">
        <v>4430</v>
      </c>
      <c r="F249" s="51">
        <v>20844</v>
      </c>
    </row>
    <row r="250" spans="1:6">
      <c r="A250" s="51">
        <v>68</v>
      </c>
      <c r="B250" s="51" t="s">
        <v>192</v>
      </c>
      <c r="C250" s="51" t="s">
        <v>1336</v>
      </c>
      <c r="D250" s="51" t="s">
        <v>1342</v>
      </c>
      <c r="E250" s="51">
        <v>5499</v>
      </c>
      <c r="F250" s="51">
        <v>20844</v>
      </c>
    </row>
    <row r="251" spans="1:6">
      <c r="A251" s="51">
        <v>68</v>
      </c>
      <c r="B251" s="51" t="s">
        <v>192</v>
      </c>
      <c r="C251" s="51" t="s">
        <v>1336</v>
      </c>
      <c r="D251" s="51" t="s">
        <v>1343</v>
      </c>
      <c r="E251" s="51">
        <v>6755</v>
      </c>
      <c r="F251" s="51">
        <v>20844</v>
      </c>
    </row>
    <row r="252" spans="1:6">
      <c r="A252" s="51">
        <v>70</v>
      </c>
      <c r="B252" s="51" t="s">
        <v>193</v>
      </c>
      <c r="C252" s="51" t="s">
        <v>1335</v>
      </c>
      <c r="D252" s="51" t="s">
        <v>1339</v>
      </c>
      <c r="E252" s="51">
        <v>1536</v>
      </c>
      <c r="F252" s="51">
        <v>42094</v>
      </c>
    </row>
    <row r="253" spans="1:6">
      <c r="A253" s="51">
        <v>70</v>
      </c>
      <c r="B253" s="51" t="s">
        <v>193</v>
      </c>
      <c r="C253" s="51" t="s">
        <v>1335</v>
      </c>
      <c r="D253" s="51" t="s">
        <v>1340</v>
      </c>
      <c r="E253" s="51">
        <v>3929</v>
      </c>
      <c r="F253" s="51">
        <v>42094</v>
      </c>
    </row>
    <row r="254" spans="1:6">
      <c r="A254" s="51">
        <v>70</v>
      </c>
      <c r="B254" s="51" t="s">
        <v>193</v>
      </c>
      <c r="C254" s="51" t="s">
        <v>1335</v>
      </c>
      <c r="D254" s="51" t="s">
        <v>1341</v>
      </c>
      <c r="E254" s="51">
        <v>6636</v>
      </c>
      <c r="F254" s="51">
        <v>42094</v>
      </c>
    </row>
    <row r="255" spans="1:6">
      <c r="A255" s="51">
        <v>70</v>
      </c>
      <c r="B255" s="51" t="s">
        <v>193</v>
      </c>
      <c r="C255" s="51" t="s">
        <v>1335</v>
      </c>
      <c r="D255" s="51" t="s">
        <v>1342</v>
      </c>
      <c r="E255" s="51">
        <v>8801</v>
      </c>
      <c r="F255" s="51">
        <v>42094</v>
      </c>
    </row>
    <row r="256" spans="1:6">
      <c r="A256" s="51">
        <v>70</v>
      </c>
      <c r="B256" s="51" t="s">
        <v>193</v>
      </c>
      <c r="C256" s="51" t="s">
        <v>1335</v>
      </c>
      <c r="D256" s="51" t="s">
        <v>1343</v>
      </c>
      <c r="E256" s="51">
        <v>21192</v>
      </c>
      <c r="F256" s="51">
        <v>42094</v>
      </c>
    </row>
    <row r="257" spans="1:6">
      <c r="A257" s="51">
        <v>70</v>
      </c>
      <c r="B257" s="51" t="s">
        <v>193</v>
      </c>
      <c r="C257" s="51" t="s">
        <v>1336</v>
      </c>
      <c r="D257" s="51" t="s">
        <v>3706</v>
      </c>
      <c r="E257" s="51">
        <v>1</v>
      </c>
      <c r="F257" s="51"/>
    </row>
    <row r="258" spans="1:6">
      <c r="A258" s="51">
        <v>70</v>
      </c>
      <c r="B258" s="51" t="s">
        <v>193</v>
      </c>
      <c r="C258" s="51" t="s">
        <v>1336</v>
      </c>
      <c r="D258" s="51" t="s">
        <v>1339</v>
      </c>
      <c r="E258" s="51">
        <v>1948</v>
      </c>
      <c r="F258" s="51">
        <v>60741</v>
      </c>
    </row>
    <row r="259" spans="1:6">
      <c r="A259" s="51">
        <v>70</v>
      </c>
      <c r="B259" s="51" t="s">
        <v>193</v>
      </c>
      <c r="C259" s="51" t="s">
        <v>1336</v>
      </c>
      <c r="D259" s="51" t="s">
        <v>1340</v>
      </c>
      <c r="E259" s="51">
        <v>5593</v>
      </c>
      <c r="F259" s="51">
        <v>60741</v>
      </c>
    </row>
    <row r="260" spans="1:6">
      <c r="A260" s="51">
        <v>70</v>
      </c>
      <c r="B260" s="51" t="s">
        <v>193</v>
      </c>
      <c r="C260" s="51" t="s">
        <v>1336</v>
      </c>
      <c r="D260" s="51" t="s">
        <v>1341</v>
      </c>
      <c r="E260" s="51">
        <v>10696</v>
      </c>
      <c r="F260" s="51">
        <v>60741</v>
      </c>
    </row>
    <row r="261" spans="1:6">
      <c r="A261" s="51">
        <v>70</v>
      </c>
      <c r="B261" s="51" t="s">
        <v>193</v>
      </c>
      <c r="C261" s="51" t="s">
        <v>1336</v>
      </c>
      <c r="D261" s="51" t="s">
        <v>1342</v>
      </c>
      <c r="E261" s="51">
        <v>14438</v>
      </c>
      <c r="F261" s="51">
        <v>60741</v>
      </c>
    </row>
    <row r="262" spans="1:6">
      <c r="A262" s="51">
        <v>70</v>
      </c>
      <c r="B262" s="51" t="s">
        <v>193</v>
      </c>
      <c r="C262" s="51" t="s">
        <v>1336</v>
      </c>
      <c r="D262" s="51" t="s">
        <v>1343</v>
      </c>
      <c r="E262" s="51">
        <v>28066</v>
      </c>
      <c r="F262" s="51">
        <v>60741</v>
      </c>
    </row>
    <row r="263" spans="1:6">
      <c r="A263" s="51">
        <v>73</v>
      </c>
      <c r="B263" s="51" t="s">
        <v>194</v>
      </c>
      <c r="C263" s="51" t="s">
        <v>1335</v>
      </c>
      <c r="D263" s="51" t="s">
        <v>3706</v>
      </c>
      <c r="E263" s="51">
        <v>3</v>
      </c>
      <c r="F263" s="51"/>
    </row>
    <row r="264" spans="1:6">
      <c r="A264" s="51">
        <v>73</v>
      </c>
      <c r="B264" s="51" t="s">
        <v>194</v>
      </c>
      <c r="C264" s="51" t="s">
        <v>1335</v>
      </c>
      <c r="D264" s="51" t="s">
        <v>1339</v>
      </c>
      <c r="E264" s="51">
        <v>183</v>
      </c>
      <c r="F264" s="51">
        <v>1233</v>
      </c>
    </row>
    <row r="265" spans="1:6">
      <c r="A265" s="51">
        <v>73</v>
      </c>
      <c r="B265" s="51" t="s">
        <v>194</v>
      </c>
      <c r="C265" s="51" t="s">
        <v>1335</v>
      </c>
      <c r="D265" s="51" t="s">
        <v>1340</v>
      </c>
      <c r="E265" s="51">
        <v>195</v>
      </c>
      <c r="F265" s="51">
        <v>1233</v>
      </c>
    </row>
    <row r="266" spans="1:6">
      <c r="A266" s="51">
        <v>73</v>
      </c>
      <c r="B266" s="51" t="s">
        <v>194</v>
      </c>
      <c r="C266" s="51" t="s">
        <v>1335</v>
      </c>
      <c r="D266" s="51" t="s">
        <v>1341</v>
      </c>
      <c r="E266" s="51">
        <v>197</v>
      </c>
      <c r="F266" s="51">
        <v>1233</v>
      </c>
    </row>
    <row r="267" spans="1:6">
      <c r="A267" s="51">
        <v>73</v>
      </c>
      <c r="B267" s="51" t="s">
        <v>194</v>
      </c>
      <c r="C267" s="51" t="s">
        <v>1335</v>
      </c>
      <c r="D267" s="51" t="s">
        <v>1342</v>
      </c>
      <c r="E267" s="51">
        <v>258</v>
      </c>
      <c r="F267" s="51">
        <v>1233</v>
      </c>
    </row>
    <row r="268" spans="1:6">
      <c r="A268" s="51">
        <v>73</v>
      </c>
      <c r="B268" s="51" t="s">
        <v>194</v>
      </c>
      <c r="C268" s="51" t="s">
        <v>1335</v>
      </c>
      <c r="D268" s="51" t="s">
        <v>1343</v>
      </c>
      <c r="E268" s="51">
        <v>400</v>
      </c>
      <c r="F268" s="51">
        <v>1233</v>
      </c>
    </row>
    <row r="269" spans="1:6">
      <c r="A269" s="51">
        <v>73</v>
      </c>
      <c r="B269" s="51" t="s">
        <v>194</v>
      </c>
      <c r="C269" s="51" t="s">
        <v>1336</v>
      </c>
      <c r="D269" s="51" t="s">
        <v>3706</v>
      </c>
      <c r="E269" s="51">
        <v>116</v>
      </c>
      <c r="F269" s="51"/>
    </row>
    <row r="270" spans="1:6">
      <c r="A270" s="51">
        <v>73</v>
      </c>
      <c r="B270" s="51" t="s">
        <v>194</v>
      </c>
      <c r="C270" s="51" t="s">
        <v>1336</v>
      </c>
      <c r="D270" s="51" t="s">
        <v>1339</v>
      </c>
      <c r="E270" s="51">
        <v>655</v>
      </c>
      <c r="F270" s="51">
        <v>3855</v>
      </c>
    </row>
    <row r="271" spans="1:6">
      <c r="A271" s="51">
        <v>73</v>
      </c>
      <c r="B271" s="51" t="s">
        <v>194</v>
      </c>
      <c r="C271" s="51" t="s">
        <v>1336</v>
      </c>
      <c r="D271" s="51" t="s">
        <v>1340</v>
      </c>
      <c r="E271" s="51">
        <v>589</v>
      </c>
      <c r="F271" s="51">
        <v>3855</v>
      </c>
    </row>
    <row r="272" spans="1:6">
      <c r="A272" s="51">
        <v>73</v>
      </c>
      <c r="B272" s="51" t="s">
        <v>194</v>
      </c>
      <c r="C272" s="51" t="s">
        <v>1336</v>
      </c>
      <c r="D272" s="51" t="s">
        <v>1341</v>
      </c>
      <c r="E272" s="51">
        <v>761</v>
      </c>
      <c r="F272" s="51">
        <v>3855</v>
      </c>
    </row>
    <row r="273" spans="1:6">
      <c r="A273" s="51">
        <v>73</v>
      </c>
      <c r="B273" s="51" t="s">
        <v>194</v>
      </c>
      <c r="C273" s="51" t="s">
        <v>1336</v>
      </c>
      <c r="D273" s="51" t="s">
        <v>1342</v>
      </c>
      <c r="E273" s="51">
        <v>954</v>
      </c>
      <c r="F273" s="51">
        <v>3855</v>
      </c>
    </row>
    <row r="274" spans="1:6">
      <c r="A274" s="51">
        <v>73</v>
      </c>
      <c r="B274" s="51" t="s">
        <v>194</v>
      </c>
      <c r="C274" s="51" t="s">
        <v>1336</v>
      </c>
      <c r="D274" s="51" t="s">
        <v>1343</v>
      </c>
      <c r="E274" s="51">
        <v>896</v>
      </c>
      <c r="F274" s="51">
        <v>3855</v>
      </c>
    </row>
    <row r="275" spans="1:6">
      <c r="A275" s="51">
        <v>76</v>
      </c>
      <c r="B275" s="51" t="s">
        <v>195</v>
      </c>
      <c r="C275" s="51" t="s">
        <v>1335</v>
      </c>
      <c r="D275" s="51" t="s">
        <v>3706</v>
      </c>
      <c r="E275" s="51">
        <v>591</v>
      </c>
      <c r="F275" s="51"/>
    </row>
    <row r="276" spans="1:6">
      <c r="A276" s="51">
        <v>76</v>
      </c>
      <c r="B276" s="51" t="s">
        <v>195</v>
      </c>
      <c r="C276" s="51" t="s">
        <v>1335</v>
      </c>
      <c r="D276" s="51" t="s">
        <v>1339</v>
      </c>
      <c r="E276" s="51">
        <v>6166</v>
      </c>
      <c r="F276" s="51">
        <v>98238</v>
      </c>
    </row>
    <row r="277" spans="1:6">
      <c r="A277" s="51">
        <v>76</v>
      </c>
      <c r="B277" s="51" t="s">
        <v>195</v>
      </c>
      <c r="C277" s="51" t="s">
        <v>1335</v>
      </c>
      <c r="D277" s="51" t="s">
        <v>1340</v>
      </c>
      <c r="E277" s="51">
        <v>13342</v>
      </c>
      <c r="F277" s="51">
        <v>98238</v>
      </c>
    </row>
    <row r="278" spans="1:6">
      <c r="A278" s="51">
        <v>76</v>
      </c>
      <c r="B278" s="51" t="s">
        <v>195</v>
      </c>
      <c r="C278" s="51" t="s">
        <v>1335</v>
      </c>
      <c r="D278" s="51" t="s">
        <v>1341</v>
      </c>
      <c r="E278" s="51">
        <v>20264</v>
      </c>
      <c r="F278" s="51">
        <v>98238</v>
      </c>
    </row>
    <row r="279" spans="1:6">
      <c r="A279" s="51">
        <v>76</v>
      </c>
      <c r="B279" s="51" t="s">
        <v>195</v>
      </c>
      <c r="C279" s="51" t="s">
        <v>1335</v>
      </c>
      <c r="D279" s="51" t="s">
        <v>1342</v>
      </c>
      <c r="E279" s="51">
        <v>22601</v>
      </c>
      <c r="F279" s="51">
        <v>98238</v>
      </c>
    </row>
    <row r="280" spans="1:6">
      <c r="A280" s="51">
        <v>76</v>
      </c>
      <c r="B280" s="51" t="s">
        <v>195</v>
      </c>
      <c r="C280" s="51" t="s">
        <v>1335</v>
      </c>
      <c r="D280" s="51" t="s">
        <v>1343</v>
      </c>
      <c r="E280" s="51">
        <v>35865</v>
      </c>
      <c r="F280" s="51">
        <v>98238</v>
      </c>
    </row>
    <row r="281" spans="1:6">
      <c r="A281" s="51">
        <v>76</v>
      </c>
      <c r="B281" s="51" t="s">
        <v>195</v>
      </c>
      <c r="C281" s="51" t="s">
        <v>1336</v>
      </c>
      <c r="D281" s="51" t="s">
        <v>3706</v>
      </c>
      <c r="E281" s="51">
        <v>1622</v>
      </c>
      <c r="F281" s="51"/>
    </row>
    <row r="282" spans="1:6">
      <c r="A282" s="51">
        <v>76</v>
      </c>
      <c r="B282" s="51" t="s">
        <v>195</v>
      </c>
      <c r="C282" s="51" t="s">
        <v>1336</v>
      </c>
      <c r="D282" s="51" t="s">
        <v>1339</v>
      </c>
      <c r="E282" s="51">
        <v>27058</v>
      </c>
      <c r="F282" s="51">
        <v>547075</v>
      </c>
    </row>
    <row r="283" spans="1:6">
      <c r="A283" s="51">
        <v>76</v>
      </c>
      <c r="B283" s="51" t="s">
        <v>195</v>
      </c>
      <c r="C283" s="51" t="s">
        <v>1336</v>
      </c>
      <c r="D283" s="51" t="s">
        <v>1340</v>
      </c>
      <c r="E283" s="51">
        <v>66777</v>
      </c>
      <c r="F283" s="51">
        <v>547075</v>
      </c>
    </row>
    <row r="284" spans="1:6">
      <c r="A284" s="51">
        <v>76</v>
      </c>
      <c r="B284" s="51" t="s">
        <v>195</v>
      </c>
      <c r="C284" s="51" t="s">
        <v>1336</v>
      </c>
      <c r="D284" s="51" t="s">
        <v>1341</v>
      </c>
      <c r="E284" s="51">
        <v>117298</v>
      </c>
      <c r="F284" s="51">
        <v>547075</v>
      </c>
    </row>
    <row r="285" spans="1:6">
      <c r="A285" s="51">
        <v>76</v>
      </c>
      <c r="B285" s="51" t="s">
        <v>195</v>
      </c>
      <c r="C285" s="51" t="s">
        <v>1336</v>
      </c>
      <c r="D285" s="51" t="s">
        <v>1342</v>
      </c>
      <c r="E285" s="51">
        <v>134368</v>
      </c>
      <c r="F285" s="51">
        <v>547075</v>
      </c>
    </row>
    <row r="286" spans="1:6">
      <c r="A286" s="51">
        <v>76</v>
      </c>
      <c r="B286" s="51" t="s">
        <v>195</v>
      </c>
      <c r="C286" s="51" t="s">
        <v>1336</v>
      </c>
      <c r="D286" s="51" t="s">
        <v>1343</v>
      </c>
      <c r="E286" s="51">
        <v>201574</v>
      </c>
      <c r="F286" s="51">
        <v>547075</v>
      </c>
    </row>
    <row r="287" spans="1:6">
      <c r="A287" s="51">
        <v>81</v>
      </c>
      <c r="B287" s="51" t="s">
        <v>196</v>
      </c>
      <c r="C287" s="51" t="s">
        <v>1335</v>
      </c>
      <c r="D287" s="51" t="s">
        <v>1339</v>
      </c>
      <c r="E287" s="51">
        <v>214</v>
      </c>
      <c r="F287" s="51">
        <v>4003</v>
      </c>
    </row>
    <row r="288" spans="1:6">
      <c r="A288" s="51">
        <v>81</v>
      </c>
      <c r="B288" s="51" t="s">
        <v>196</v>
      </c>
      <c r="C288" s="51" t="s">
        <v>1335</v>
      </c>
      <c r="D288" s="51" t="s">
        <v>1340</v>
      </c>
      <c r="E288" s="51">
        <v>430</v>
      </c>
      <c r="F288" s="51">
        <v>4003</v>
      </c>
    </row>
    <row r="289" spans="1:6">
      <c r="A289" s="51">
        <v>81</v>
      </c>
      <c r="B289" s="51" t="s">
        <v>196</v>
      </c>
      <c r="C289" s="51" t="s">
        <v>1335</v>
      </c>
      <c r="D289" s="51" t="s">
        <v>1341</v>
      </c>
      <c r="E289" s="51">
        <v>695</v>
      </c>
      <c r="F289" s="51">
        <v>4003</v>
      </c>
    </row>
    <row r="290" spans="1:6">
      <c r="A290" s="51">
        <v>81</v>
      </c>
      <c r="B290" s="51" t="s">
        <v>196</v>
      </c>
      <c r="C290" s="51" t="s">
        <v>1335</v>
      </c>
      <c r="D290" s="51" t="s">
        <v>1342</v>
      </c>
      <c r="E290" s="51">
        <v>1005</v>
      </c>
      <c r="F290" s="51">
        <v>4003</v>
      </c>
    </row>
    <row r="291" spans="1:6">
      <c r="A291" s="51">
        <v>81</v>
      </c>
      <c r="B291" s="51" t="s">
        <v>196</v>
      </c>
      <c r="C291" s="51" t="s">
        <v>1335</v>
      </c>
      <c r="D291" s="51" t="s">
        <v>1343</v>
      </c>
      <c r="E291" s="51">
        <v>1659</v>
      </c>
      <c r="F291" s="51">
        <v>4003</v>
      </c>
    </row>
    <row r="292" spans="1:6">
      <c r="A292" s="51">
        <v>81</v>
      </c>
      <c r="B292" s="51" t="s">
        <v>196</v>
      </c>
      <c r="C292" s="51" t="s">
        <v>1336</v>
      </c>
      <c r="D292" s="51" t="s">
        <v>3706</v>
      </c>
      <c r="E292" s="51">
        <v>31</v>
      </c>
      <c r="F292" s="51"/>
    </row>
    <row r="293" spans="1:6">
      <c r="A293" s="51">
        <v>81</v>
      </c>
      <c r="B293" s="51" t="s">
        <v>196</v>
      </c>
      <c r="C293" s="51" t="s">
        <v>1336</v>
      </c>
      <c r="D293" s="51" t="s">
        <v>1339</v>
      </c>
      <c r="E293" s="51">
        <v>364</v>
      </c>
      <c r="F293" s="51">
        <v>6024</v>
      </c>
    </row>
    <row r="294" spans="1:6">
      <c r="A294" s="51">
        <v>81</v>
      </c>
      <c r="B294" s="51" t="s">
        <v>196</v>
      </c>
      <c r="C294" s="51" t="s">
        <v>1336</v>
      </c>
      <c r="D294" s="51" t="s">
        <v>1340</v>
      </c>
      <c r="E294" s="51">
        <v>686</v>
      </c>
      <c r="F294" s="51">
        <v>6024</v>
      </c>
    </row>
    <row r="295" spans="1:6">
      <c r="A295" s="51">
        <v>81</v>
      </c>
      <c r="B295" s="51" t="s">
        <v>196</v>
      </c>
      <c r="C295" s="51" t="s">
        <v>1336</v>
      </c>
      <c r="D295" s="51" t="s">
        <v>1341</v>
      </c>
      <c r="E295" s="51">
        <v>1198</v>
      </c>
      <c r="F295" s="51">
        <v>6024</v>
      </c>
    </row>
    <row r="296" spans="1:6">
      <c r="A296" s="51">
        <v>81</v>
      </c>
      <c r="B296" s="51" t="s">
        <v>196</v>
      </c>
      <c r="C296" s="51" t="s">
        <v>1336</v>
      </c>
      <c r="D296" s="51" t="s">
        <v>1342</v>
      </c>
      <c r="E296" s="51">
        <v>1516</v>
      </c>
      <c r="F296" s="51">
        <v>6024</v>
      </c>
    </row>
    <row r="297" spans="1:6">
      <c r="A297" s="51">
        <v>81</v>
      </c>
      <c r="B297" s="51" t="s">
        <v>196</v>
      </c>
      <c r="C297" s="51" t="s">
        <v>1336</v>
      </c>
      <c r="D297" s="51" t="s">
        <v>1343</v>
      </c>
      <c r="E297" s="51">
        <v>2260</v>
      </c>
      <c r="F297" s="51">
        <v>6024</v>
      </c>
    </row>
    <row r="298" spans="1:6">
      <c r="A298" s="51">
        <v>85</v>
      </c>
      <c r="B298" s="51" t="s">
        <v>197</v>
      </c>
      <c r="C298" s="51" t="s">
        <v>1335</v>
      </c>
      <c r="D298" s="51" t="s">
        <v>3706</v>
      </c>
      <c r="E298" s="51">
        <v>95</v>
      </c>
      <c r="F298" s="51"/>
    </row>
    <row r="299" spans="1:6">
      <c r="A299" s="51">
        <v>85</v>
      </c>
      <c r="B299" s="51" t="s">
        <v>197</v>
      </c>
      <c r="C299" s="51" t="s">
        <v>1335</v>
      </c>
      <c r="D299" s="51" t="s">
        <v>1339</v>
      </c>
      <c r="E299" s="51">
        <v>115</v>
      </c>
      <c r="F299" s="51">
        <v>1256</v>
      </c>
    </row>
    <row r="300" spans="1:6">
      <c r="A300" s="51">
        <v>85</v>
      </c>
      <c r="B300" s="51" t="s">
        <v>197</v>
      </c>
      <c r="C300" s="51" t="s">
        <v>1335</v>
      </c>
      <c r="D300" s="51" t="s">
        <v>1340</v>
      </c>
      <c r="E300" s="51">
        <v>160</v>
      </c>
      <c r="F300" s="51">
        <v>1256</v>
      </c>
    </row>
    <row r="301" spans="1:6">
      <c r="A301" s="51">
        <v>85</v>
      </c>
      <c r="B301" s="51" t="s">
        <v>197</v>
      </c>
      <c r="C301" s="51" t="s">
        <v>1335</v>
      </c>
      <c r="D301" s="51" t="s">
        <v>1341</v>
      </c>
      <c r="E301" s="51">
        <v>242</v>
      </c>
      <c r="F301" s="51">
        <v>1256</v>
      </c>
    </row>
    <row r="302" spans="1:6">
      <c r="A302" s="51">
        <v>85</v>
      </c>
      <c r="B302" s="51" t="s">
        <v>197</v>
      </c>
      <c r="C302" s="51" t="s">
        <v>1335</v>
      </c>
      <c r="D302" s="51" t="s">
        <v>1342</v>
      </c>
      <c r="E302" s="51">
        <v>341</v>
      </c>
      <c r="F302" s="51">
        <v>1256</v>
      </c>
    </row>
    <row r="303" spans="1:6">
      <c r="A303" s="51">
        <v>85</v>
      </c>
      <c r="B303" s="51" t="s">
        <v>197</v>
      </c>
      <c r="C303" s="51" t="s">
        <v>1335</v>
      </c>
      <c r="D303" s="51" t="s">
        <v>1343</v>
      </c>
      <c r="E303" s="51">
        <v>398</v>
      </c>
      <c r="F303" s="51">
        <v>1256</v>
      </c>
    </row>
    <row r="304" spans="1:6">
      <c r="A304" s="51">
        <v>85</v>
      </c>
      <c r="B304" s="51" t="s">
        <v>197</v>
      </c>
      <c r="C304" s="51" t="s">
        <v>1336</v>
      </c>
      <c r="D304" s="51" t="s">
        <v>3706</v>
      </c>
      <c r="E304" s="51">
        <v>17</v>
      </c>
      <c r="F304" s="51"/>
    </row>
    <row r="305" spans="1:6">
      <c r="A305" s="51">
        <v>85</v>
      </c>
      <c r="B305" s="51" t="s">
        <v>197</v>
      </c>
      <c r="C305" s="51" t="s">
        <v>1336</v>
      </c>
      <c r="D305" s="51" t="s">
        <v>1339</v>
      </c>
      <c r="E305" s="51">
        <v>573</v>
      </c>
      <c r="F305" s="51">
        <v>4762</v>
      </c>
    </row>
    <row r="306" spans="1:6">
      <c r="A306" s="51">
        <v>85</v>
      </c>
      <c r="B306" s="51" t="s">
        <v>197</v>
      </c>
      <c r="C306" s="51" t="s">
        <v>1336</v>
      </c>
      <c r="D306" s="51" t="s">
        <v>1340</v>
      </c>
      <c r="E306" s="51">
        <v>730</v>
      </c>
      <c r="F306" s="51">
        <v>4762</v>
      </c>
    </row>
    <row r="307" spans="1:6">
      <c r="A307" s="51">
        <v>85</v>
      </c>
      <c r="B307" s="51" t="s">
        <v>197</v>
      </c>
      <c r="C307" s="51" t="s">
        <v>1336</v>
      </c>
      <c r="D307" s="51" t="s">
        <v>1341</v>
      </c>
      <c r="E307" s="51">
        <v>971</v>
      </c>
      <c r="F307" s="51">
        <v>4762</v>
      </c>
    </row>
    <row r="308" spans="1:6">
      <c r="A308" s="51">
        <v>85</v>
      </c>
      <c r="B308" s="51" t="s">
        <v>197</v>
      </c>
      <c r="C308" s="51" t="s">
        <v>1336</v>
      </c>
      <c r="D308" s="51" t="s">
        <v>1342</v>
      </c>
      <c r="E308" s="51">
        <v>1069</v>
      </c>
      <c r="F308" s="51">
        <v>4762</v>
      </c>
    </row>
    <row r="309" spans="1:6">
      <c r="A309" s="51">
        <v>85</v>
      </c>
      <c r="B309" s="51" t="s">
        <v>197</v>
      </c>
      <c r="C309" s="51" t="s">
        <v>1336</v>
      </c>
      <c r="D309" s="51" t="s">
        <v>1343</v>
      </c>
      <c r="E309" s="51">
        <v>1419</v>
      </c>
      <c r="F309" s="51">
        <v>4762</v>
      </c>
    </row>
    <row r="310" spans="1:6">
      <c r="A310" s="51">
        <v>86</v>
      </c>
      <c r="B310" s="51" t="s">
        <v>198</v>
      </c>
      <c r="C310" s="51" t="s">
        <v>1335</v>
      </c>
      <c r="D310" s="51" t="s">
        <v>3706</v>
      </c>
      <c r="E310" s="51">
        <v>193</v>
      </c>
      <c r="F310" s="51"/>
    </row>
    <row r="311" spans="1:6">
      <c r="A311" s="51">
        <v>86</v>
      </c>
      <c r="B311" s="51" t="s">
        <v>198</v>
      </c>
      <c r="C311" s="51" t="s">
        <v>1335</v>
      </c>
      <c r="D311" s="51" t="s">
        <v>1339</v>
      </c>
      <c r="E311" s="51">
        <v>621</v>
      </c>
      <c r="F311" s="51">
        <v>4404</v>
      </c>
    </row>
    <row r="312" spans="1:6">
      <c r="A312" s="51">
        <v>86</v>
      </c>
      <c r="B312" s="51" t="s">
        <v>198</v>
      </c>
      <c r="C312" s="51" t="s">
        <v>1335</v>
      </c>
      <c r="D312" s="51" t="s">
        <v>1340</v>
      </c>
      <c r="E312" s="51">
        <v>718</v>
      </c>
      <c r="F312" s="51">
        <v>4404</v>
      </c>
    </row>
    <row r="313" spans="1:6">
      <c r="A313" s="51">
        <v>86</v>
      </c>
      <c r="B313" s="51" t="s">
        <v>198</v>
      </c>
      <c r="C313" s="51" t="s">
        <v>1335</v>
      </c>
      <c r="D313" s="51" t="s">
        <v>1341</v>
      </c>
      <c r="E313" s="51">
        <v>942</v>
      </c>
      <c r="F313" s="51">
        <v>4404</v>
      </c>
    </row>
    <row r="314" spans="1:6">
      <c r="A314" s="51">
        <v>86</v>
      </c>
      <c r="B314" s="51" t="s">
        <v>198</v>
      </c>
      <c r="C314" s="51" t="s">
        <v>1335</v>
      </c>
      <c r="D314" s="51" t="s">
        <v>1342</v>
      </c>
      <c r="E314" s="51">
        <v>949</v>
      </c>
      <c r="F314" s="51">
        <v>4404</v>
      </c>
    </row>
    <row r="315" spans="1:6">
      <c r="A315" s="51">
        <v>86</v>
      </c>
      <c r="B315" s="51" t="s">
        <v>198</v>
      </c>
      <c r="C315" s="51" t="s">
        <v>1335</v>
      </c>
      <c r="D315" s="51" t="s">
        <v>1343</v>
      </c>
      <c r="E315" s="51">
        <v>1174</v>
      </c>
      <c r="F315" s="51">
        <v>4404</v>
      </c>
    </row>
    <row r="316" spans="1:6">
      <c r="A316" s="51">
        <v>86</v>
      </c>
      <c r="B316" s="51" t="s">
        <v>198</v>
      </c>
      <c r="C316" s="51" t="s">
        <v>1336</v>
      </c>
      <c r="D316" s="51" t="s">
        <v>3706</v>
      </c>
      <c r="E316" s="51">
        <v>19</v>
      </c>
      <c r="F316" s="51"/>
    </row>
    <row r="317" spans="1:6">
      <c r="A317" s="51">
        <v>86</v>
      </c>
      <c r="B317" s="51" t="s">
        <v>198</v>
      </c>
      <c r="C317" s="51" t="s">
        <v>1336</v>
      </c>
      <c r="D317" s="51" t="s">
        <v>1339</v>
      </c>
      <c r="E317" s="51">
        <v>778</v>
      </c>
      <c r="F317" s="51">
        <v>5646</v>
      </c>
    </row>
    <row r="318" spans="1:6">
      <c r="A318" s="51">
        <v>86</v>
      </c>
      <c r="B318" s="51" t="s">
        <v>198</v>
      </c>
      <c r="C318" s="51" t="s">
        <v>1336</v>
      </c>
      <c r="D318" s="51" t="s">
        <v>1340</v>
      </c>
      <c r="E318" s="51">
        <v>984</v>
      </c>
      <c r="F318" s="51">
        <v>5646</v>
      </c>
    </row>
    <row r="319" spans="1:6">
      <c r="A319" s="51">
        <v>86</v>
      </c>
      <c r="B319" s="51" t="s">
        <v>198</v>
      </c>
      <c r="C319" s="51" t="s">
        <v>1336</v>
      </c>
      <c r="D319" s="51" t="s">
        <v>1341</v>
      </c>
      <c r="E319" s="51">
        <v>1358</v>
      </c>
      <c r="F319" s="51">
        <v>5646</v>
      </c>
    </row>
    <row r="320" spans="1:6">
      <c r="A320" s="51">
        <v>86</v>
      </c>
      <c r="B320" s="51" t="s">
        <v>198</v>
      </c>
      <c r="C320" s="51" t="s">
        <v>1336</v>
      </c>
      <c r="D320" s="51" t="s">
        <v>1342</v>
      </c>
      <c r="E320" s="51">
        <v>1259</v>
      </c>
      <c r="F320" s="51">
        <v>5646</v>
      </c>
    </row>
    <row r="321" spans="1:6">
      <c r="A321" s="51">
        <v>86</v>
      </c>
      <c r="B321" s="51" t="s">
        <v>198</v>
      </c>
      <c r="C321" s="51" t="s">
        <v>1336</v>
      </c>
      <c r="D321" s="51" t="s">
        <v>1343</v>
      </c>
      <c r="E321" s="51">
        <v>1267</v>
      </c>
      <c r="F321" s="51">
        <v>5646</v>
      </c>
    </row>
    <row r="322" spans="1:6">
      <c r="A322" s="51">
        <v>88</v>
      </c>
      <c r="B322" s="51" t="s">
        <v>199</v>
      </c>
      <c r="C322" s="51" t="s">
        <v>1335</v>
      </c>
      <c r="D322" s="51" t="s">
        <v>3706</v>
      </c>
      <c r="E322" s="51">
        <v>27</v>
      </c>
      <c r="F322" s="51"/>
    </row>
    <row r="323" spans="1:6">
      <c r="A323" s="51">
        <v>88</v>
      </c>
      <c r="B323" s="51" t="s">
        <v>199</v>
      </c>
      <c r="C323" s="51" t="s">
        <v>1335</v>
      </c>
      <c r="D323" s="51" t="s">
        <v>1339</v>
      </c>
      <c r="E323" s="51">
        <v>869</v>
      </c>
      <c r="F323" s="51">
        <v>12347</v>
      </c>
    </row>
    <row r="324" spans="1:6">
      <c r="A324" s="51">
        <v>88</v>
      </c>
      <c r="B324" s="51" t="s">
        <v>199</v>
      </c>
      <c r="C324" s="51" t="s">
        <v>1335</v>
      </c>
      <c r="D324" s="51" t="s">
        <v>1340</v>
      </c>
      <c r="E324" s="51">
        <v>1868</v>
      </c>
      <c r="F324" s="51">
        <v>12347</v>
      </c>
    </row>
    <row r="325" spans="1:6">
      <c r="A325" s="51">
        <v>88</v>
      </c>
      <c r="B325" s="51" t="s">
        <v>199</v>
      </c>
      <c r="C325" s="51" t="s">
        <v>1335</v>
      </c>
      <c r="D325" s="51" t="s">
        <v>1341</v>
      </c>
      <c r="E325" s="51">
        <v>2697</v>
      </c>
      <c r="F325" s="51">
        <v>12347</v>
      </c>
    </row>
    <row r="326" spans="1:6">
      <c r="A326" s="51">
        <v>88</v>
      </c>
      <c r="B326" s="51" t="s">
        <v>199</v>
      </c>
      <c r="C326" s="51" t="s">
        <v>1335</v>
      </c>
      <c r="D326" s="51" t="s">
        <v>1342</v>
      </c>
      <c r="E326" s="51">
        <v>3209</v>
      </c>
      <c r="F326" s="51">
        <v>12347</v>
      </c>
    </row>
    <row r="327" spans="1:6">
      <c r="A327" s="51">
        <v>88</v>
      </c>
      <c r="B327" s="51" t="s">
        <v>199</v>
      </c>
      <c r="C327" s="51" t="s">
        <v>1335</v>
      </c>
      <c r="D327" s="51" t="s">
        <v>1343</v>
      </c>
      <c r="E327" s="51">
        <v>3704</v>
      </c>
      <c r="F327" s="51">
        <v>12347</v>
      </c>
    </row>
    <row r="328" spans="1:6">
      <c r="A328">
        <v>88</v>
      </c>
      <c r="B328" t="s">
        <v>199</v>
      </c>
      <c r="C328" t="s">
        <v>1336</v>
      </c>
      <c r="D328" t="s">
        <v>1339</v>
      </c>
      <c r="E328">
        <v>1170</v>
      </c>
      <c r="F328">
        <v>14499</v>
      </c>
    </row>
    <row r="329" spans="1:6">
      <c r="A329">
        <v>88</v>
      </c>
      <c r="B329" t="s">
        <v>199</v>
      </c>
      <c r="C329" t="s">
        <v>1336</v>
      </c>
      <c r="D329" t="s">
        <v>1340</v>
      </c>
      <c r="E329">
        <v>2169</v>
      </c>
      <c r="F329">
        <v>14499</v>
      </c>
    </row>
    <row r="330" spans="1:6">
      <c r="A330">
        <v>88</v>
      </c>
      <c r="B330" t="s">
        <v>199</v>
      </c>
      <c r="C330" t="s">
        <v>1336</v>
      </c>
      <c r="D330" t="s">
        <v>1341</v>
      </c>
      <c r="E330">
        <v>3433</v>
      </c>
      <c r="F330">
        <v>14499</v>
      </c>
    </row>
    <row r="331" spans="1:6">
      <c r="A331">
        <v>88</v>
      </c>
      <c r="B331" t="s">
        <v>199</v>
      </c>
      <c r="C331" t="s">
        <v>1336</v>
      </c>
      <c r="D331" t="s">
        <v>1342</v>
      </c>
      <c r="E331">
        <v>3680</v>
      </c>
      <c r="F331">
        <v>14499</v>
      </c>
    </row>
    <row r="332" spans="1:6">
      <c r="A332">
        <v>88</v>
      </c>
      <c r="B332" t="s">
        <v>199</v>
      </c>
      <c r="C332" t="s">
        <v>1336</v>
      </c>
      <c r="D332" t="s">
        <v>1343</v>
      </c>
      <c r="E332">
        <v>4047</v>
      </c>
      <c r="F332">
        <v>14499</v>
      </c>
    </row>
    <row r="333" spans="1:6">
      <c r="A333">
        <v>91</v>
      </c>
      <c r="B333" t="s">
        <v>200</v>
      </c>
      <c r="C333" t="s">
        <v>1335</v>
      </c>
      <c r="D333" t="s">
        <v>3706</v>
      </c>
      <c r="E333">
        <v>2</v>
      </c>
    </row>
    <row r="334" spans="1:6">
      <c r="A334">
        <v>91</v>
      </c>
      <c r="B334" t="s">
        <v>200</v>
      </c>
      <c r="C334" t="s">
        <v>1335</v>
      </c>
      <c r="D334" t="s">
        <v>1339</v>
      </c>
      <c r="E334">
        <v>34</v>
      </c>
      <c r="F334">
        <v>113</v>
      </c>
    </row>
    <row r="335" spans="1:6">
      <c r="A335">
        <v>91</v>
      </c>
      <c r="B335" t="s">
        <v>200</v>
      </c>
      <c r="C335" t="s">
        <v>1335</v>
      </c>
      <c r="D335" t="s">
        <v>1340</v>
      </c>
      <c r="E335">
        <v>5</v>
      </c>
      <c r="F335">
        <v>113</v>
      </c>
    </row>
    <row r="336" spans="1:6">
      <c r="A336">
        <v>91</v>
      </c>
      <c r="B336" t="s">
        <v>200</v>
      </c>
      <c r="C336" t="s">
        <v>1335</v>
      </c>
      <c r="D336" t="s">
        <v>1341</v>
      </c>
      <c r="E336">
        <v>16</v>
      </c>
      <c r="F336">
        <v>113</v>
      </c>
    </row>
    <row r="337" spans="1:6">
      <c r="A337">
        <v>91</v>
      </c>
      <c r="B337" t="s">
        <v>200</v>
      </c>
      <c r="C337" t="s">
        <v>1335</v>
      </c>
      <c r="D337" t="s">
        <v>1342</v>
      </c>
      <c r="E337">
        <v>7</v>
      </c>
      <c r="F337">
        <v>113</v>
      </c>
    </row>
    <row r="338" spans="1:6">
      <c r="A338">
        <v>91</v>
      </c>
      <c r="B338" t="s">
        <v>200</v>
      </c>
      <c r="C338" t="s">
        <v>1335</v>
      </c>
      <c r="D338" t="s">
        <v>1343</v>
      </c>
      <c r="E338">
        <v>51</v>
      </c>
      <c r="F338">
        <v>113</v>
      </c>
    </row>
    <row r="339" spans="1:6">
      <c r="A339">
        <v>91</v>
      </c>
      <c r="B339" t="s">
        <v>200</v>
      </c>
      <c r="C339" t="s">
        <v>1336</v>
      </c>
      <c r="D339" t="s">
        <v>3706</v>
      </c>
      <c r="E339">
        <v>5</v>
      </c>
    </row>
    <row r="340" spans="1:6">
      <c r="A340">
        <v>91</v>
      </c>
      <c r="B340" t="s">
        <v>200</v>
      </c>
      <c r="C340" t="s">
        <v>1336</v>
      </c>
      <c r="D340" t="s">
        <v>1339</v>
      </c>
      <c r="E340">
        <v>37</v>
      </c>
      <c r="F340">
        <v>366</v>
      </c>
    </row>
    <row r="341" spans="1:6">
      <c r="A341">
        <v>91</v>
      </c>
      <c r="B341" t="s">
        <v>200</v>
      </c>
      <c r="C341" t="s">
        <v>1336</v>
      </c>
      <c r="D341" t="s">
        <v>1340</v>
      </c>
      <c r="E341">
        <v>50</v>
      </c>
      <c r="F341">
        <v>366</v>
      </c>
    </row>
    <row r="342" spans="1:6">
      <c r="A342">
        <v>91</v>
      </c>
      <c r="B342" t="s">
        <v>200</v>
      </c>
      <c r="C342" t="s">
        <v>1336</v>
      </c>
      <c r="D342" t="s">
        <v>1341</v>
      </c>
      <c r="E342">
        <v>72</v>
      </c>
      <c r="F342">
        <v>366</v>
      </c>
    </row>
    <row r="343" spans="1:6">
      <c r="A343">
        <v>91</v>
      </c>
      <c r="B343" t="s">
        <v>200</v>
      </c>
      <c r="C343" t="s">
        <v>1336</v>
      </c>
      <c r="D343" t="s">
        <v>1342</v>
      </c>
      <c r="E343">
        <v>90</v>
      </c>
      <c r="F343">
        <v>366</v>
      </c>
    </row>
    <row r="344" spans="1:6">
      <c r="A344">
        <v>91</v>
      </c>
      <c r="B344" t="s">
        <v>200</v>
      </c>
      <c r="C344" t="s">
        <v>1336</v>
      </c>
      <c r="D344" t="s">
        <v>1343</v>
      </c>
      <c r="E344">
        <v>117</v>
      </c>
      <c r="F344">
        <v>366</v>
      </c>
    </row>
    <row r="345" spans="1:6">
      <c r="A345">
        <v>94</v>
      </c>
      <c r="B345" t="s">
        <v>201</v>
      </c>
      <c r="C345" t="s">
        <v>1335</v>
      </c>
      <c r="D345" t="s">
        <v>3706</v>
      </c>
      <c r="E345">
        <v>9</v>
      </c>
    </row>
    <row r="346" spans="1:6">
      <c r="A346">
        <v>94</v>
      </c>
      <c r="B346" t="s">
        <v>201</v>
      </c>
      <c r="C346" t="s">
        <v>1335</v>
      </c>
      <c r="D346" t="s">
        <v>1339</v>
      </c>
      <c r="E346">
        <v>7</v>
      </c>
      <c r="F346">
        <v>51</v>
      </c>
    </row>
    <row r="347" spans="1:6">
      <c r="A347">
        <v>94</v>
      </c>
      <c r="B347" t="s">
        <v>201</v>
      </c>
      <c r="C347" t="s">
        <v>1335</v>
      </c>
      <c r="D347" t="s">
        <v>1340</v>
      </c>
      <c r="E347">
        <v>9</v>
      </c>
      <c r="F347">
        <v>51</v>
      </c>
    </row>
    <row r="348" spans="1:6">
      <c r="A348">
        <v>94</v>
      </c>
      <c r="B348" t="s">
        <v>201</v>
      </c>
      <c r="C348" t="s">
        <v>1335</v>
      </c>
      <c r="D348" t="s">
        <v>1341</v>
      </c>
      <c r="E348">
        <v>8</v>
      </c>
      <c r="F348">
        <v>51</v>
      </c>
    </row>
    <row r="349" spans="1:6">
      <c r="A349">
        <v>94</v>
      </c>
      <c r="B349" t="s">
        <v>201</v>
      </c>
      <c r="C349" t="s">
        <v>1335</v>
      </c>
      <c r="D349" t="s">
        <v>1342</v>
      </c>
      <c r="E349">
        <v>6</v>
      </c>
      <c r="F349">
        <v>51</v>
      </c>
    </row>
    <row r="350" spans="1:6">
      <c r="A350">
        <v>94</v>
      </c>
      <c r="B350" t="s">
        <v>201</v>
      </c>
      <c r="C350" t="s">
        <v>1335</v>
      </c>
      <c r="D350" t="s">
        <v>1343</v>
      </c>
      <c r="E350">
        <v>21</v>
      </c>
      <c r="F350">
        <v>51</v>
      </c>
    </row>
    <row r="351" spans="1:6">
      <c r="A351">
        <v>94</v>
      </c>
      <c r="B351" t="s">
        <v>201</v>
      </c>
      <c r="C351" t="s">
        <v>1336</v>
      </c>
      <c r="D351" t="s">
        <v>1339</v>
      </c>
      <c r="E351">
        <v>48</v>
      </c>
      <c r="F351">
        <v>400</v>
      </c>
    </row>
    <row r="352" spans="1:6">
      <c r="A352">
        <v>94</v>
      </c>
      <c r="B352" t="s">
        <v>201</v>
      </c>
      <c r="C352" t="s">
        <v>1336</v>
      </c>
      <c r="D352" t="s">
        <v>1340</v>
      </c>
      <c r="E352">
        <v>60</v>
      </c>
      <c r="F352">
        <v>400</v>
      </c>
    </row>
    <row r="353" spans="1:6">
      <c r="A353">
        <v>94</v>
      </c>
      <c r="B353" t="s">
        <v>201</v>
      </c>
      <c r="C353" t="s">
        <v>1336</v>
      </c>
      <c r="D353" t="s">
        <v>1341</v>
      </c>
      <c r="E353">
        <v>92</v>
      </c>
      <c r="F353">
        <v>400</v>
      </c>
    </row>
    <row r="354" spans="1:6">
      <c r="A354">
        <v>94</v>
      </c>
      <c r="B354" t="s">
        <v>201</v>
      </c>
      <c r="C354" t="s">
        <v>1336</v>
      </c>
      <c r="D354" t="s">
        <v>1342</v>
      </c>
      <c r="E354">
        <v>102</v>
      </c>
      <c r="F354">
        <v>400</v>
      </c>
    </row>
    <row r="355" spans="1:6">
      <c r="A355">
        <v>94</v>
      </c>
      <c r="B355" t="s">
        <v>201</v>
      </c>
      <c r="C355" t="s">
        <v>1336</v>
      </c>
      <c r="D355" t="s">
        <v>1343</v>
      </c>
      <c r="E355">
        <v>98</v>
      </c>
      <c r="F355">
        <v>400</v>
      </c>
    </row>
    <row r="356" spans="1:6">
      <c r="A356">
        <v>95</v>
      </c>
      <c r="B356" t="s">
        <v>202</v>
      </c>
      <c r="C356" t="s">
        <v>1335</v>
      </c>
      <c r="D356" t="s">
        <v>3706</v>
      </c>
      <c r="E356">
        <v>61</v>
      </c>
    </row>
    <row r="357" spans="1:6">
      <c r="A357">
        <v>95</v>
      </c>
      <c r="B357" t="s">
        <v>202</v>
      </c>
      <c r="C357" t="s">
        <v>1335</v>
      </c>
      <c r="D357" t="s">
        <v>1339</v>
      </c>
      <c r="E357">
        <v>117</v>
      </c>
      <c r="F357">
        <v>605</v>
      </c>
    </row>
    <row r="358" spans="1:6">
      <c r="A358">
        <v>95</v>
      </c>
      <c r="B358" t="s">
        <v>202</v>
      </c>
      <c r="C358" t="s">
        <v>1335</v>
      </c>
      <c r="D358" t="s">
        <v>1340</v>
      </c>
      <c r="E358">
        <v>85</v>
      </c>
      <c r="F358">
        <v>605</v>
      </c>
    </row>
    <row r="359" spans="1:6">
      <c r="A359">
        <v>95</v>
      </c>
      <c r="B359" t="s">
        <v>202</v>
      </c>
      <c r="C359" t="s">
        <v>1335</v>
      </c>
      <c r="D359" t="s">
        <v>1341</v>
      </c>
      <c r="E359">
        <v>104</v>
      </c>
      <c r="F359">
        <v>605</v>
      </c>
    </row>
    <row r="360" spans="1:6">
      <c r="A360">
        <v>95</v>
      </c>
      <c r="B360" t="s">
        <v>202</v>
      </c>
      <c r="C360" t="s">
        <v>1335</v>
      </c>
      <c r="D360" t="s">
        <v>1342</v>
      </c>
      <c r="E360">
        <v>128</v>
      </c>
      <c r="F360">
        <v>605</v>
      </c>
    </row>
    <row r="361" spans="1:6">
      <c r="A361">
        <v>95</v>
      </c>
      <c r="B361" t="s">
        <v>202</v>
      </c>
      <c r="C361" t="s">
        <v>1335</v>
      </c>
      <c r="D361" t="s">
        <v>1343</v>
      </c>
      <c r="E361">
        <v>171</v>
      </c>
      <c r="F361">
        <v>605</v>
      </c>
    </row>
    <row r="362" spans="1:6">
      <c r="A362">
        <v>95</v>
      </c>
      <c r="B362" t="s">
        <v>202</v>
      </c>
      <c r="C362" t="s">
        <v>1336</v>
      </c>
      <c r="D362" t="s">
        <v>3706</v>
      </c>
      <c r="E362">
        <v>25</v>
      </c>
    </row>
    <row r="363" spans="1:6">
      <c r="A363">
        <v>95</v>
      </c>
      <c r="B363" t="s">
        <v>202</v>
      </c>
      <c r="C363" t="s">
        <v>1336</v>
      </c>
      <c r="D363" t="s">
        <v>1339</v>
      </c>
      <c r="E363">
        <v>234</v>
      </c>
      <c r="F363">
        <v>2300</v>
      </c>
    </row>
    <row r="364" spans="1:6">
      <c r="A364">
        <v>95</v>
      </c>
      <c r="B364" t="s">
        <v>202</v>
      </c>
      <c r="C364" t="s">
        <v>1336</v>
      </c>
      <c r="D364" t="s">
        <v>1340</v>
      </c>
      <c r="E364">
        <v>292</v>
      </c>
      <c r="F364">
        <v>2300</v>
      </c>
    </row>
    <row r="365" spans="1:6">
      <c r="A365">
        <v>95</v>
      </c>
      <c r="B365" t="s">
        <v>202</v>
      </c>
      <c r="C365" t="s">
        <v>1336</v>
      </c>
      <c r="D365" t="s">
        <v>1341</v>
      </c>
      <c r="E365">
        <v>540</v>
      </c>
      <c r="F365">
        <v>2300</v>
      </c>
    </row>
    <row r="366" spans="1:6">
      <c r="A366">
        <v>95</v>
      </c>
      <c r="B366" t="s">
        <v>202</v>
      </c>
      <c r="C366" t="s">
        <v>1336</v>
      </c>
      <c r="D366" t="s">
        <v>1342</v>
      </c>
      <c r="E366">
        <v>575</v>
      </c>
      <c r="F366">
        <v>2300</v>
      </c>
    </row>
    <row r="367" spans="1:6">
      <c r="A367">
        <v>95</v>
      </c>
      <c r="B367" t="s">
        <v>202</v>
      </c>
      <c r="C367" t="s">
        <v>1336</v>
      </c>
      <c r="D367" t="s">
        <v>1343</v>
      </c>
      <c r="E367">
        <v>659</v>
      </c>
      <c r="F367">
        <v>2300</v>
      </c>
    </row>
    <row r="368" spans="1:6">
      <c r="A368">
        <v>97</v>
      </c>
      <c r="B368" t="s">
        <v>203</v>
      </c>
      <c r="C368" t="s">
        <v>1335</v>
      </c>
      <c r="D368" t="s">
        <v>3706</v>
      </c>
      <c r="E368">
        <v>10</v>
      </c>
    </row>
    <row r="369" spans="1:6">
      <c r="A369">
        <v>97</v>
      </c>
      <c r="B369" t="s">
        <v>203</v>
      </c>
      <c r="C369" t="s">
        <v>1335</v>
      </c>
      <c r="D369" t="s">
        <v>1339</v>
      </c>
      <c r="E369">
        <v>7</v>
      </c>
      <c r="F369">
        <v>62</v>
      </c>
    </row>
    <row r="370" spans="1:6">
      <c r="A370">
        <v>97</v>
      </c>
      <c r="B370" t="s">
        <v>203</v>
      </c>
      <c r="C370" t="s">
        <v>1335</v>
      </c>
      <c r="D370" t="s">
        <v>1340</v>
      </c>
      <c r="E370">
        <v>5</v>
      </c>
      <c r="F370">
        <v>62</v>
      </c>
    </row>
    <row r="371" spans="1:6">
      <c r="A371">
        <v>97</v>
      </c>
      <c r="B371" t="s">
        <v>203</v>
      </c>
      <c r="C371" t="s">
        <v>1335</v>
      </c>
      <c r="D371" t="s">
        <v>1341</v>
      </c>
      <c r="E371">
        <v>12</v>
      </c>
      <c r="F371">
        <v>62</v>
      </c>
    </row>
    <row r="372" spans="1:6">
      <c r="A372">
        <v>97</v>
      </c>
      <c r="B372" t="s">
        <v>203</v>
      </c>
      <c r="C372" t="s">
        <v>1335</v>
      </c>
      <c r="D372" t="s">
        <v>1342</v>
      </c>
      <c r="E372">
        <v>7</v>
      </c>
      <c r="F372">
        <v>62</v>
      </c>
    </row>
    <row r="373" spans="1:6">
      <c r="A373">
        <v>97</v>
      </c>
      <c r="B373" t="s">
        <v>203</v>
      </c>
      <c r="C373" t="s">
        <v>1335</v>
      </c>
      <c r="D373" t="s">
        <v>1343</v>
      </c>
      <c r="E373">
        <v>31</v>
      </c>
      <c r="F373">
        <v>62</v>
      </c>
    </row>
    <row r="374" spans="1:6">
      <c r="A374">
        <v>97</v>
      </c>
      <c r="B374" t="s">
        <v>203</v>
      </c>
      <c r="C374" t="s">
        <v>1336</v>
      </c>
      <c r="D374" t="s">
        <v>3706</v>
      </c>
      <c r="E374">
        <v>21</v>
      </c>
    </row>
    <row r="375" spans="1:6">
      <c r="A375">
        <v>97</v>
      </c>
      <c r="B375" t="s">
        <v>203</v>
      </c>
      <c r="C375" t="s">
        <v>1336</v>
      </c>
      <c r="D375" t="s">
        <v>1339</v>
      </c>
      <c r="E375">
        <v>20</v>
      </c>
      <c r="F375">
        <v>195</v>
      </c>
    </row>
    <row r="376" spans="1:6">
      <c r="A376">
        <v>97</v>
      </c>
      <c r="B376" t="s">
        <v>203</v>
      </c>
      <c r="C376" t="s">
        <v>1336</v>
      </c>
      <c r="D376" t="s">
        <v>1340</v>
      </c>
      <c r="E376">
        <v>30</v>
      </c>
      <c r="F376">
        <v>195</v>
      </c>
    </row>
    <row r="377" spans="1:6">
      <c r="A377">
        <v>97</v>
      </c>
      <c r="B377" t="s">
        <v>203</v>
      </c>
      <c r="C377" t="s">
        <v>1336</v>
      </c>
      <c r="D377" t="s">
        <v>1341</v>
      </c>
      <c r="E377">
        <v>29</v>
      </c>
      <c r="F377">
        <v>195</v>
      </c>
    </row>
    <row r="378" spans="1:6">
      <c r="A378">
        <v>97</v>
      </c>
      <c r="B378" t="s">
        <v>203</v>
      </c>
      <c r="C378" t="s">
        <v>1336</v>
      </c>
      <c r="D378" t="s">
        <v>1342</v>
      </c>
      <c r="E378">
        <v>58</v>
      </c>
      <c r="F378">
        <v>195</v>
      </c>
    </row>
    <row r="379" spans="1:6">
      <c r="A379">
        <v>97</v>
      </c>
      <c r="B379" t="s">
        <v>203</v>
      </c>
      <c r="C379" t="s">
        <v>1336</v>
      </c>
      <c r="D379" t="s">
        <v>1343</v>
      </c>
      <c r="E379">
        <v>58</v>
      </c>
      <c r="F379">
        <v>195</v>
      </c>
    </row>
    <row r="380" spans="1:6">
      <c r="A380">
        <v>99</v>
      </c>
      <c r="B380" t="s">
        <v>204</v>
      </c>
      <c r="C380" t="s">
        <v>1335</v>
      </c>
      <c r="D380" t="s">
        <v>3706</v>
      </c>
      <c r="E380">
        <v>12</v>
      </c>
    </row>
    <row r="381" spans="1:6">
      <c r="A381">
        <v>99</v>
      </c>
      <c r="B381" t="s">
        <v>204</v>
      </c>
      <c r="C381" t="s">
        <v>1335</v>
      </c>
      <c r="D381" t="s">
        <v>1339</v>
      </c>
      <c r="E381">
        <v>27</v>
      </c>
      <c r="F381">
        <v>134</v>
      </c>
    </row>
    <row r="382" spans="1:6">
      <c r="A382">
        <v>99</v>
      </c>
      <c r="B382" t="s">
        <v>204</v>
      </c>
      <c r="C382" t="s">
        <v>1335</v>
      </c>
      <c r="D382" t="s">
        <v>1340</v>
      </c>
      <c r="E382">
        <v>16</v>
      </c>
      <c r="F382">
        <v>134</v>
      </c>
    </row>
    <row r="383" spans="1:6">
      <c r="A383">
        <v>99</v>
      </c>
      <c r="B383" t="s">
        <v>204</v>
      </c>
      <c r="C383" t="s">
        <v>1335</v>
      </c>
      <c r="D383" t="s">
        <v>1341</v>
      </c>
      <c r="E383">
        <v>24</v>
      </c>
      <c r="F383">
        <v>134</v>
      </c>
    </row>
    <row r="384" spans="1:6">
      <c r="A384">
        <v>99</v>
      </c>
      <c r="B384" t="s">
        <v>204</v>
      </c>
      <c r="C384" t="s">
        <v>1335</v>
      </c>
      <c r="D384" t="s">
        <v>1342</v>
      </c>
      <c r="E384">
        <v>22</v>
      </c>
      <c r="F384">
        <v>134</v>
      </c>
    </row>
    <row r="385" spans="1:6">
      <c r="A385">
        <v>99</v>
      </c>
      <c r="B385" t="s">
        <v>204</v>
      </c>
      <c r="C385" t="s">
        <v>1335</v>
      </c>
      <c r="D385" t="s">
        <v>1343</v>
      </c>
      <c r="E385">
        <v>45</v>
      </c>
      <c r="F385">
        <v>134</v>
      </c>
    </row>
    <row r="386" spans="1:6">
      <c r="A386">
        <v>99</v>
      </c>
      <c r="B386" t="s">
        <v>204</v>
      </c>
      <c r="C386" t="s">
        <v>1336</v>
      </c>
      <c r="D386" t="s">
        <v>1339</v>
      </c>
      <c r="E386">
        <v>52</v>
      </c>
      <c r="F386">
        <v>434</v>
      </c>
    </row>
    <row r="387" spans="1:6">
      <c r="A387">
        <v>99</v>
      </c>
      <c r="B387" t="s">
        <v>204</v>
      </c>
      <c r="C387" t="s">
        <v>1336</v>
      </c>
      <c r="D387" t="s">
        <v>1340</v>
      </c>
      <c r="E387">
        <v>75</v>
      </c>
      <c r="F387">
        <v>434</v>
      </c>
    </row>
    <row r="388" spans="1:6">
      <c r="A388">
        <v>99</v>
      </c>
      <c r="B388" t="s">
        <v>204</v>
      </c>
      <c r="C388" t="s">
        <v>1336</v>
      </c>
      <c r="D388" t="s">
        <v>1341</v>
      </c>
      <c r="E388">
        <v>95</v>
      </c>
      <c r="F388">
        <v>434</v>
      </c>
    </row>
    <row r="389" spans="1:6">
      <c r="A389">
        <v>99</v>
      </c>
      <c r="B389" t="s">
        <v>204</v>
      </c>
      <c r="C389" t="s">
        <v>1336</v>
      </c>
      <c r="D389" t="s">
        <v>1342</v>
      </c>
      <c r="E389">
        <v>102</v>
      </c>
      <c r="F389">
        <v>434</v>
      </c>
    </row>
    <row r="390" spans="1:6">
      <c r="A390">
        <v>99</v>
      </c>
      <c r="B390" t="s">
        <v>204</v>
      </c>
      <c r="C390" t="s">
        <v>1336</v>
      </c>
      <c r="D390" t="s">
        <v>1343</v>
      </c>
      <c r="E390">
        <v>110</v>
      </c>
      <c r="F390">
        <v>434</v>
      </c>
    </row>
    <row r="391" spans="1:6">
      <c r="A391" s="1">
        <v>100</v>
      </c>
      <c r="B391" s="1" t="s">
        <v>4245</v>
      </c>
      <c r="C391" s="51" t="s">
        <v>1335</v>
      </c>
      <c r="D391" s="51" t="s">
        <v>3706</v>
      </c>
      <c r="E391">
        <v>2481</v>
      </c>
    </row>
    <row r="392" spans="1:6">
      <c r="A392" s="1">
        <v>100</v>
      </c>
      <c r="B392" s="1" t="s">
        <v>4245</v>
      </c>
      <c r="C392" s="51" t="s">
        <v>1335</v>
      </c>
      <c r="D392" s="51" t="s">
        <v>1339</v>
      </c>
      <c r="E392">
        <v>54181</v>
      </c>
    </row>
    <row r="393" spans="1:6">
      <c r="A393" s="1">
        <v>100</v>
      </c>
      <c r="B393" s="1" t="s">
        <v>4245</v>
      </c>
      <c r="C393" s="51" t="s">
        <v>1335</v>
      </c>
      <c r="D393" s="51" t="s">
        <v>1340</v>
      </c>
      <c r="E393">
        <v>117260</v>
      </c>
    </row>
    <row r="394" spans="1:6">
      <c r="A394" s="1">
        <v>100</v>
      </c>
      <c r="B394" s="1" t="s">
        <v>4245</v>
      </c>
      <c r="C394" s="51" t="s">
        <v>1335</v>
      </c>
      <c r="D394" s="51" t="s">
        <v>1341</v>
      </c>
      <c r="E394">
        <v>182923</v>
      </c>
    </row>
    <row r="395" spans="1:6">
      <c r="A395" s="1">
        <v>100</v>
      </c>
      <c r="B395" s="1" t="s">
        <v>4245</v>
      </c>
      <c r="C395" s="51" t="s">
        <v>1335</v>
      </c>
      <c r="D395" s="51" t="s">
        <v>1342</v>
      </c>
      <c r="E395">
        <v>215726</v>
      </c>
    </row>
    <row r="396" spans="1:6">
      <c r="A396" s="1">
        <v>100</v>
      </c>
      <c r="B396" s="1" t="s">
        <v>4245</v>
      </c>
      <c r="C396" s="51" t="s">
        <v>1335</v>
      </c>
      <c r="D396" s="51" t="s">
        <v>1343</v>
      </c>
      <c r="E396">
        <v>418906</v>
      </c>
    </row>
    <row r="397" spans="1:6">
      <c r="A397" s="1">
        <v>100</v>
      </c>
      <c r="B397" s="1" t="s">
        <v>4245</v>
      </c>
      <c r="C397" s="51" t="s">
        <v>1336</v>
      </c>
      <c r="D397" s="51" t="s">
        <v>3706</v>
      </c>
      <c r="E397">
        <v>4905</v>
      </c>
    </row>
    <row r="398" spans="1:6">
      <c r="A398" s="1">
        <v>100</v>
      </c>
      <c r="B398" s="1" t="s">
        <v>4245</v>
      </c>
      <c r="C398" s="51" t="s">
        <v>1336</v>
      </c>
      <c r="D398" s="51" t="s">
        <v>1339</v>
      </c>
      <c r="E398">
        <v>108005</v>
      </c>
    </row>
    <row r="399" spans="1:6">
      <c r="A399" s="1">
        <v>100</v>
      </c>
      <c r="B399" s="1" t="s">
        <v>4245</v>
      </c>
      <c r="C399" s="51" t="s">
        <v>1336</v>
      </c>
      <c r="D399" s="51" t="s">
        <v>1340</v>
      </c>
      <c r="E399">
        <v>238795</v>
      </c>
    </row>
    <row r="400" spans="1:6">
      <c r="A400" s="1">
        <v>100</v>
      </c>
      <c r="B400" s="1" t="s">
        <v>4245</v>
      </c>
      <c r="C400" s="51" t="s">
        <v>1336</v>
      </c>
      <c r="D400" s="51" t="s">
        <v>1341</v>
      </c>
      <c r="E400">
        <v>409638</v>
      </c>
    </row>
    <row r="401" spans="1:5">
      <c r="A401" s="1">
        <v>100</v>
      </c>
      <c r="B401" s="1" t="s">
        <v>4245</v>
      </c>
      <c r="C401" s="51" t="s">
        <v>1336</v>
      </c>
      <c r="D401" s="51" t="s">
        <v>1342</v>
      </c>
      <c r="E401">
        <v>486751</v>
      </c>
    </row>
    <row r="402" spans="1:5">
      <c r="A402" s="1">
        <v>100</v>
      </c>
      <c r="B402" s="1" t="s">
        <v>4245</v>
      </c>
      <c r="C402" s="51" t="s">
        <v>1336</v>
      </c>
      <c r="D402" s="51" t="s">
        <v>1343</v>
      </c>
      <c r="E402">
        <v>742653</v>
      </c>
    </row>
    <row r="403" spans="1:5">
      <c r="B403" s="1" t="s">
        <v>4249</v>
      </c>
      <c r="E403" s="82">
        <v>2982224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tabColor rgb="FFFFC000"/>
  </sheetPr>
  <dimension ref="A1:G949"/>
  <sheetViews>
    <sheetView topLeftCell="A911" workbookViewId="0">
      <selection activeCell="A919" sqref="A919:B919"/>
    </sheetView>
  </sheetViews>
  <sheetFormatPr baseColWidth="10" defaultRowHeight="14.5"/>
  <cols>
    <col min="3" max="3" width="15.90625" bestFit="1" customWidth="1"/>
    <col min="4" max="4" width="27.36328125" bestFit="1" customWidth="1"/>
  </cols>
  <sheetData>
    <row r="1" spans="1:7">
      <c r="A1" t="s">
        <v>123</v>
      </c>
      <c r="B1" t="s">
        <v>170</v>
      </c>
      <c r="C1" t="s">
        <v>1263</v>
      </c>
      <c r="D1" t="s">
        <v>1346</v>
      </c>
      <c r="E1" t="s">
        <v>171</v>
      </c>
      <c r="F1" t="s">
        <v>37</v>
      </c>
      <c r="G1">
        <v>2982224</v>
      </c>
    </row>
    <row r="2" spans="1:7">
      <c r="A2">
        <v>5</v>
      </c>
      <c r="B2" t="s">
        <v>107</v>
      </c>
      <c r="C2" t="s">
        <v>41</v>
      </c>
      <c r="D2" t="s">
        <v>3706</v>
      </c>
      <c r="E2">
        <v>460</v>
      </c>
    </row>
    <row r="3" spans="1:7">
      <c r="A3">
        <v>5</v>
      </c>
      <c r="B3" t="s">
        <v>107</v>
      </c>
      <c r="C3" t="s">
        <v>41</v>
      </c>
      <c r="D3" t="s">
        <v>1354</v>
      </c>
      <c r="E3">
        <v>88040</v>
      </c>
      <c r="F3">
        <v>218966</v>
      </c>
    </row>
    <row r="4" spans="1:7">
      <c r="A4">
        <v>5</v>
      </c>
      <c r="B4" t="s">
        <v>107</v>
      </c>
      <c r="C4" t="s">
        <v>41</v>
      </c>
      <c r="D4" t="s">
        <v>1355</v>
      </c>
      <c r="E4">
        <v>35785</v>
      </c>
      <c r="F4">
        <v>218966</v>
      </c>
    </row>
    <row r="5" spans="1:7">
      <c r="A5">
        <v>5</v>
      </c>
      <c r="B5" t="s">
        <v>107</v>
      </c>
      <c r="C5" t="s">
        <v>41</v>
      </c>
      <c r="D5" t="s">
        <v>1356</v>
      </c>
      <c r="E5">
        <v>32659</v>
      </c>
      <c r="F5">
        <v>218966</v>
      </c>
    </row>
    <row r="6" spans="1:7">
      <c r="A6">
        <v>5</v>
      </c>
      <c r="B6" t="s">
        <v>107</v>
      </c>
      <c r="C6" t="s">
        <v>41</v>
      </c>
      <c r="D6" t="s">
        <v>1357</v>
      </c>
      <c r="E6">
        <v>31072</v>
      </c>
      <c r="F6">
        <v>218966</v>
      </c>
    </row>
    <row r="7" spans="1:7">
      <c r="A7">
        <v>5</v>
      </c>
      <c r="B7" t="s">
        <v>107</v>
      </c>
      <c r="C7" t="s">
        <v>41</v>
      </c>
      <c r="D7" t="s">
        <v>1358</v>
      </c>
      <c r="E7">
        <v>4660</v>
      </c>
      <c r="F7">
        <v>218966</v>
      </c>
    </row>
    <row r="8" spans="1:7">
      <c r="A8">
        <v>5</v>
      </c>
      <c r="B8" t="s">
        <v>107</v>
      </c>
      <c r="C8" t="s">
        <v>41</v>
      </c>
      <c r="D8" t="s">
        <v>1359</v>
      </c>
      <c r="E8">
        <v>3231</v>
      </c>
      <c r="F8">
        <v>218966</v>
      </c>
    </row>
    <row r="9" spans="1:7">
      <c r="A9">
        <v>5</v>
      </c>
      <c r="B9" t="s">
        <v>107</v>
      </c>
      <c r="C9" t="s">
        <v>41</v>
      </c>
      <c r="D9" t="s">
        <v>1360</v>
      </c>
      <c r="E9">
        <v>8831</v>
      </c>
      <c r="F9">
        <v>218966</v>
      </c>
    </row>
    <row r="10" spans="1:7">
      <c r="A10">
        <v>5</v>
      </c>
      <c r="B10" t="s">
        <v>107</v>
      </c>
      <c r="C10" t="s">
        <v>41</v>
      </c>
      <c r="D10" t="s">
        <v>1361</v>
      </c>
      <c r="E10">
        <v>13691</v>
      </c>
      <c r="F10">
        <v>218966</v>
      </c>
    </row>
    <row r="11" spans="1:7">
      <c r="A11">
        <v>5</v>
      </c>
      <c r="B11" t="s">
        <v>107</v>
      </c>
      <c r="C11" t="s">
        <v>41</v>
      </c>
      <c r="D11" t="s">
        <v>1362</v>
      </c>
      <c r="E11">
        <v>997</v>
      </c>
      <c r="F11">
        <v>218966</v>
      </c>
    </row>
    <row r="12" spans="1:7">
      <c r="A12">
        <v>5</v>
      </c>
      <c r="B12" t="s">
        <v>107</v>
      </c>
      <c r="C12" t="s">
        <v>1264</v>
      </c>
      <c r="D12" t="s">
        <v>3706</v>
      </c>
      <c r="E12">
        <v>11</v>
      </c>
    </row>
    <row r="13" spans="1:7">
      <c r="A13">
        <v>5</v>
      </c>
      <c r="B13" t="s">
        <v>107</v>
      </c>
      <c r="C13" t="s">
        <v>1264</v>
      </c>
      <c r="D13" t="s">
        <v>1354</v>
      </c>
      <c r="E13">
        <v>23725</v>
      </c>
      <c r="F13">
        <v>48037</v>
      </c>
    </row>
    <row r="14" spans="1:7">
      <c r="A14">
        <v>5</v>
      </c>
      <c r="B14" t="s">
        <v>107</v>
      </c>
      <c r="C14" t="s">
        <v>1264</v>
      </c>
      <c r="D14" t="s">
        <v>1355</v>
      </c>
      <c r="E14">
        <v>6781</v>
      </c>
      <c r="F14">
        <v>48037</v>
      </c>
    </row>
    <row r="15" spans="1:7">
      <c r="A15">
        <v>5</v>
      </c>
      <c r="B15" t="s">
        <v>107</v>
      </c>
      <c r="C15" t="s">
        <v>1264</v>
      </c>
      <c r="D15" t="s">
        <v>1356</v>
      </c>
      <c r="E15">
        <v>8057</v>
      </c>
      <c r="F15">
        <v>48037</v>
      </c>
    </row>
    <row r="16" spans="1:7">
      <c r="A16">
        <v>5</v>
      </c>
      <c r="B16" t="s">
        <v>107</v>
      </c>
      <c r="C16" t="s">
        <v>1264</v>
      </c>
      <c r="D16" t="s">
        <v>1357</v>
      </c>
      <c r="E16">
        <v>4885</v>
      </c>
      <c r="F16">
        <v>48037</v>
      </c>
    </row>
    <row r="17" spans="1:6">
      <c r="A17">
        <v>5</v>
      </c>
      <c r="B17" t="s">
        <v>107</v>
      </c>
      <c r="C17" t="s">
        <v>1264</v>
      </c>
      <c r="D17" t="s">
        <v>1358</v>
      </c>
      <c r="E17">
        <v>1009</v>
      </c>
      <c r="F17">
        <v>48037</v>
      </c>
    </row>
    <row r="18" spans="1:6">
      <c r="A18">
        <v>5</v>
      </c>
      <c r="B18" t="s">
        <v>107</v>
      </c>
      <c r="C18" t="s">
        <v>1264</v>
      </c>
      <c r="D18" t="s">
        <v>1359</v>
      </c>
      <c r="E18">
        <v>365</v>
      </c>
      <c r="F18">
        <v>48037</v>
      </c>
    </row>
    <row r="19" spans="1:6">
      <c r="A19">
        <v>5</v>
      </c>
      <c r="B19" t="s">
        <v>107</v>
      </c>
      <c r="C19" t="s">
        <v>1264</v>
      </c>
      <c r="D19" t="s">
        <v>1360</v>
      </c>
      <c r="E19">
        <v>1162</v>
      </c>
      <c r="F19">
        <v>48037</v>
      </c>
    </row>
    <row r="20" spans="1:6">
      <c r="A20">
        <v>5</v>
      </c>
      <c r="B20" t="s">
        <v>107</v>
      </c>
      <c r="C20" t="s">
        <v>1264</v>
      </c>
      <c r="D20" t="s">
        <v>1361</v>
      </c>
      <c r="E20">
        <v>1972</v>
      </c>
      <c r="F20">
        <v>48037</v>
      </c>
    </row>
    <row r="21" spans="1:6">
      <c r="A21">
        <v>5</v>
      </c>
      <c r="B21" t="s">
        <v>107</v>
      </c>
      <c r="C21" t="s">
        <v>1264</v>
      </c>
      <c r="D21" t="s">
        <v>1362</v>
      </c>
      <c r="E21">
        <v>81</v>
      </c>
      <c r="F21">
        <v>48037</v>
      </c>
    </row>
    <row r="22" spans="1:6">
      <c r="A22">
        <v>5</v>
      </c>
      <c r="B22" t="s">
        <v>107</v>
      </c>
      <c r="C22" t="s">
        <v>8</v>
      </c>
      <c r="D22" t="s">
        <v>3706</v>
      </c>
      <c r="E22">
        <v>198</v>
      </c>
    </row>
    <row r="23" spans="1:6">
      <c r="A23">
        <v>5</v>
      </c>
      <c r="B23" t="s">
        <v>107</v>
      </c>
      <c r="C23" t="s">
        <v>8</v>
      </c>
      <c r="D23" t="s">
        <v>1354</v>
      </c>
      <c r="E23">
        <v>24322</v>
      </c>
      <c r="F23">
        <v>44440</v>
      </c>
    </row>
    <row r="24" spans="1:6">
      <c r="A24">
        <v>5</v>
      </c>
      <c r="B24" t="s">
        <v>107</v>
      </c>
      <c r="C24" t="s">
        <v>8</v>
      </c>
      <c r="D24" t="s">
        <v>1355</v>
      </c>
      <c r="E24">
        <v>5292</v>
      </c>
      <c r="F24">
        <v>44440</v>
      </c>
    </row>
    <row r="25" spans="1:6">
      <c r="A25">
        <v>5</v>
      </c>
      <c r="B25" t="s">
        <v>107</v>
      </c>
      <c r="C25" t="s">
        <v>8</v>
      </c>
      <c r="D25" t="s">
        <v>1356</v>
      </c>
      <c r="E25">
        <v>7803</v>
      </c>
      <c r="F25">
        <v>44440</v>
      </c>
    </row>
    <row r="26" spans="1:6">
      <c r="A26">
        <v>5</v>
      </c>
      <c r="B26" t="s">
        <v>107</v>
      </c>
      <c r="C26" t="s">
        <v>8</v>
      </c>
      <c r="D26" t="s">
        <v>1357</v>
      </c>
      <c r="E26">
        <v>2787</v>
      </c>
      <c r="F26">
        <v>44440</v>
      </c>
    </row>
    <row r="27" spans="1:6">
      <c r="A27">
        <v>5</v>
      </c>
      <c r="B27" t="s">
        <v>107</v>
      </c>
      <c r="C27" t="s">
        <v>8</v>
      </c>
      <c r="D27" t="s">
        <v>1358</v>
      </c>
      <c r="E27">
        <v>803</v>
      </c>
      <c r="F27">
        <v>44440</v>
      </c>
    </row>
    <row r="28" spans="1:6">
      <c r="A28">
        <v>5</v>
      </c>
      <c r="B28" t="s">
        <v>107</v>
      </c>
      <c r="C28" t="s">
        <v>8</v>
      </c>
      <c r="D28" t="s">
        <v>1359</v>
      </c>
      <c r="E28">
        <v>201</v>
      </c>
      <c r="F28">
        <v>44440</v>
      </c>
    </row>
    <row r="29" spans="1:6">
      <c r="A29">
        <v>5</v>
      </c>
      <c r="B29" t="s">
        <v>107</v>
      </c>
      <c r="C29" t="s">
        <v>8</v>
      </c>
      <c r="D29" t="s">
        <v>1360</v>
      </c>
      <c r="E29">
        <v>1035</v>
      </c>
      <c r="F29">
        <v>44440</v>
      </c>
    </row>
    <row r="30" spans="1:6">
      <c r="A30">
        <v>5</v>
      </c>
      <c r="B30" t="s">
        <v>107</v>
      </c>
      <c r="C30" t="s">
        <v>8</v>
      </c>
      <c r="D30" t="s">
        <v>1361</v>
      </c>
      <c r="E30">
        <v>2120</v>
      </c>
      <c r="F30">
        <v>44440</v>
      </c>
    </row>
    <row r="31" spans="1:6">
      <c r="A31">
        <v>5</v>
      </c>
      <c r="B31" t="s">
        <v>107</v>
      </c>
      <c r="C31" t="s">
        <v>8</v>
      </c>
      <c r="D31" t="s">
        <v>1362</v>
      </c>
      <c r="E31">
        <v>77</v>
      </c>
      <c r="F31">
        <v>44440</v>
      </c>
    </row>
    <row r="32" spans="1:6">
      <c r="A32">
        <v>8</v>
      </c>
      <c r="B32" t="s">
        <v>173</v>
      </c>
      <c r="C32" t="s">
        <v>41</v>
      </c>
      <c r="D32" t="s">
        <v>3706</v>
      </c>
      <c r="E32">
        <v>45</v>
      </c>
    </row>
    <row r="33" spans="1:6">
      <c r="A33">
        <v>8</v>
      </c>
      <c r="B33" t="s">
        <v>173</v>
      </c>
      <c r="C33" t="s">
        <v>41</v>
      </c>
      <c r="D33" t="s">
        <v>1354</v>
      </c>
      <c r="E33">
        <v>49386</v>
      </c>
      <c r="F33">
        <v>113788</v>
      </c>
    </row>
    <row r="34" spans="1:6">
      <c r="A34">
        <v>8</v>
      </c>
      <c r="B34" t="s">
        <v>173</v>
      </c>
      <c r="C34" t="s">
        <v>41</v>
      </c>
      <c r="D34" t="s">
        <v>1355</v>
      </c>
      <c r="E34">
        <v>12694</v>
      </c>
      <c r="F34">
        <v>113788</v>
      </c>
    </row>
    <row r="35" spans="1:6">
      <c r="A35">
        <v>8</v>
      </c>
      <c r="B35" t="s">
        <v>173</v>
      </c>
      <c r="C35" t="s">
        <v>41</v>
      </c>
      <c r="D35" t="s">
        <v>1356</v>
      </c>
      <c r="E35">
        <v>25923</v>
      </c>
      <c r="F35">
        <v>113788</v>
      </c>
    </row>
    <row r="36" spans="1:6">
      <c r="A36">
        <v>8</v>
      </c>
      <c r="B36" t="s">
        <v>173</v>
      </c>
      <c r="C36" t="s">
        <v>41</v>
      </c>
      <c r="D36" t="s">
        <v>1357</v>
      </c>
      <c r="E36">
        <v>14852</v>
      </c>
      <c r="F36">
        <v>113788</v>
      </c>
    </row>
    <row r="37" spans="1:6">
      <c r="A37">
        <v>8</v>
      </c>
      <c r="B37" t="s">
        <v>173</v>
      </c>
      <c r="C37" t="s">
        <v>41</v>
      </c>
      <c r="D37" t="s">
        <v>1358</v>
      </c>
      <c r="E37">
        <v>1988</v>
      </c>
      <c r="F37">
        <v>113788</v>
      </c>
    </row>
    <row r="38" spans="1:6">
      <c r="A38">
        <v>8</v>
      </c>
      <c r="B38" t="s">
        <v>173</v>
      </c>
      <c r="C38" t="s">
        <v>41</v>
      </c>
      <c r="D38" t="s">
        <v>1359</v>
      </c>
      <c r="E38">
        <v>1025</v>
      </c>
      <c r="F38">
        <v>113788</v>
      </c>
    </row>
    <row r="39" spans="1:6">
      <c r="A39">
        <v>8</v>
      </c>
      <c r="B39" t="s">
        <v>173</v>
      </c>
      <c r="C39" t="s">
        <v>41</v>
      </c>
      <c r="D39" t="s">
        <v>1360</v>
      </c>
      <c r="E39">
        <v>3739</v>
      </c>
      <c r="F39">
        <v>113788</v>
      </c>
    </row>
    <row r="40" spans="1:6">
      <c r="A40">
        <v>8</v>
      </c>
      <c r="B40" t="s">
        <v>173</v>
      </c>
      <c r="C40" t="s">
        <v>41</v>
      </c>
      <c r="D40" t="s">
        <v>1361</v>
      </c>
      <c r="E40">
        <v>3923</v>
      </c>
      <c r="F40">
        <v>113788</v>
      </c>
    </row>
    <row r="41" spans="1:6">
      <c r="A41">
        <v>8</v>
      </c>
      <c r="B41" t="s">
        <v>173</v>
      </c>
      <c r="C41" t="s">
        <v>41</v>
      </c>
      <c r="D41" t="s">
        <v>1362</v>
      </c>
      <c r="E41">
        <v>258</v>
      </c>
      <c r="F41">
        <v>113788</v>
      </c>
    </row>
    <row r="42" spans="1:6">
      <c r="A42">
        <v>8</v>
      </c>
      <c r="B42" t="s">
        <v>173</v>
      </c>
      <c r="C42" t="s">
        <v>1264</v>
      </c>
      <c r="D42" t="s">
        <v>3706</v>
      </c>
      <c r="E42">
        <v>1</v>
      </c>
    </row>
    <row r="43" spans="1:6">
      <c r="A43">
        <v>8</v>
      </c>
      <c r="B43" t="s">
        <v>173</v>
      </c>
      <c r="C43" t="s">
        <v>1264</v>
      </c>
      <c r="D43" t="s">
        <v>1354</v>
      </c>
      <c r="E43">
        <v>10395</v>
      </c>
      <c r="F43">
        <v>24177</v>
      </c>
    </row>
    <row r="44" spans="1:6">
      <c r="A44">
        <v>8</v>
      </c>
      <c r="B44" t="s">
        <v>173</v>
      </c>
      <c r="C44" t="s">
        <v>1264</v>
      </c>
      <c r="D44" t="s">
        <v>1355</v>
      </c>
      <c r="E44">
        <v>2013</v>
      </c>
      <c r="F44">
        <v>24177</v>
      </c>
    </row>
    <row r="45" spans="1:6">
      <c r="A45">
        <v>8</v>
      </c>
      <c r="B45" t="s">
        <v>173</v>
      </c>
      <c r="C45" t="s">
        <v>1264</v>
      </c>
      <c r="D45" t="s">
        <v>1356</v>
      </c>
      <c r="E45">
        <v>6831</v>
      </c>
      <c r="F45">
        <v>24177</v>
      </c>
    </row>
    <row r="46" spans="1:6">
      <c r="A46">
        <v>8</v>
      </c>
      <c r="B46" t="s">
        <v>173</v>
      </c>
      <c r="C46" t="s">
        <v>1264</v>
      </c>
      <c r="D46" t="s">
        <v>1357</v>
      </c>
      <c r="E46">
        <v>3002</v>
      </c>
      <c r="F46">
        <v>24177</v>
      </c>
    </row>
    <row r="47" spans="1:6">
      <c r="A47">
        <v>8</v>
      </c>
      <c r="B47" t="s">
        <v>173</v>
      </c>
      <c r="C47" t="s">
        <v>1264</v>
      </c>
      <c r="D47" t="s">
        <v>1358</v>
      </c>
      <c r="E47">
        <v>486</v>
      </c>
      <c r="F47">
        <v>24177</v>
      </c>
    </row>
    <row r="48" spans="1:6">
      <c r="A48">
        <v>8</v>
      </c>
      <c r="B48" t="s">
        <v>173</v>
      </c>
      <c r="C48" t="s">
        <v>1264</v>
      </c>
      <c r="D48" t="s">
        <v>1359</v>
      </c>
      <c r="E48">
        <v>204</v>
      </c>
      <c r="F48">
        <v>24177</v>
      </c>
    </row>
    <row r="49" spans="1:6">
      <c r="A49">
        <v>8</v>
      </c>
      <c r="B49" t="s">
        <v>173</v>
      </c>
      <c r="C49" t="s">
        <v>1264</v>
      </c>
      <c r="D49" t="s">
        <v>1360</v>
      </c>
      <c r="E49">
        <v>666</v>
      </c>
      <c r="F49">
        <v>24177</v>
      </c>
    </row>
    <row r="50" spans="1:6">
      <c r="A50">
        <v>8</v>
      </c>
      <c r="B50" t="s">
        <v>173</v>
      </c>
      <c r="C50" t="s">
        <v>1264</v>
      </c>
      <c r="D50" t="s">
        <v>1361</v>
      </c>
      <c r="E50">
        <v>552</v>
      </c>
      <c r="F50">
        <v>24177</v>
      </c>
    </row>
    <row r="51" spans="1:6">
      <c r="A51">
        <v>8</v>
      </c>
      <c r="B51" t="s">
        <v>173</v>
      </c>
      <c r="C51" t="s">
        <v>1264</v>
      </c>
      <c r="D51" t="s">
        <v>1362</v>
      </c>
      <c r="E51">
        <v>28</v>
      </c>
      <c r="F51">
        <v>24177</v>
      </c>
    </row>
    <row r="52" spans="1:6">
      <c r="A52">
        <v>8</v>
      </c>
      <c r="B52" t="s">
        <v>173</v>
      </c>
      <c r="C52" t="s">
        <v>8</v>
      </c>
      <c r="D52" t="s">
        <v>3706</v>
      </c>
      <c r="E52">
        <v>5</v>
      </c>
    </row>
    <row r="53" spans="1:6">
      <c r="A53">
        <v>8</v>
      </c>
      <c r="B53" t="s">
        <v>173</v>
      </c>
      <c r="C53" t="s">
        <v>8</v>
      </c>
      <c r="D53" t="s">
        <v>1354</v>
      </c>
      <c r="E53">
        <v>1103</v>
      </c>
      <c r="F53">
        <v>2126</v>
      </c>
    </row>
    <row r="54" spans="1:6">
      <c r="A54">
        <v>8</v>
      </c>
      <c r="B54" t="s">
        <v>173</v>
      </c>
      <c r="C54" t="s">
        <v>8</v>
      </c>
      <c r="D54" t="s">
        <v>1355</v>
      </c>
      <c r="E54">
        <v>141</v>
      </c>
      <c r="F54">
        <v>2126</v>
      </c>
    </row>
    <row r="55" spans="1:6">
      <c r="A55">
        <v>8</v>
      </c>
      <c r="B55" t="s">
        <v>173</v>
      </c>
      <c r="C55" t="s">
        <v>8</v>
      </c>
      <c r="D55" t="s">
        <v>1356</v>
      </c>
      <c r="E55">
        <v>464</v>
      </c>
      <c r="F55">
        <v>2126</v>
      </c>
    </row>
    <row r="56" spans="1:6">
      <c r="A56">
        <v>8</v>
      </c>
      <c r="B56" t="s">
        <v>173</v>
      </c>
      <c r="C56" t="s">
        <v>8</v>
      </c>
      <c r="D56" t="s">
        <v>1357</v>
      </c>
      <c r="E56">
        <v>98</v>
      </c>
      <c r="F56">
        <v>2126</v>
      </c>
    </row>
    <row r="57" spans="1:6">
      <c r="A57">
        <v>8</v>
      </c>
      <c r="B57" t="s">
        <v>173</v>
      </c>
      <c r="C57" t="s">
        <v>8</v>
      </c>
      <c r="D57" t="s">
        <v>1358</v>
      </c>
      <c r="E57">
        <v>74</v>
      </c>
      <c r="F57">
        <v>2126</v>
      </c>
    </row>
    <row r="58" spans="1:6">
      <c r="A58">
        <v>8</v>
      </c>
      <c r="B58" t="s">
        <v>173</v>
      </c>
      <c r="C58" t="s">
        <v>8</v>
      </c>
      <c r="D58" t="s">
        <v>1359</v>
      </c>
      <c r="E58">
        <v>13</v>
      </c>
      <c r="F58">
        <v>2126</v>
      </c>
    </row>
    <row r="59" spans="1:6">
      <c r="A59">
        <v>8</v>
      </c>
      <c r="B59" t="s">
        <v>173</v>
      </c>
      <c r="C59" t="s">
        <v>8</v>
      </c>
      <c r="D59" t="s">
        <v>1360</v>
      </c>
      <c r="E59">
        <v>63</v>
      </c>
      <c r="F59">
        <v>2126</v>
      </c>
    </row>
    <row r="60" spans="1:6">
      <c r="A60">
        <v>8</v>
      </c>
      <c r="B60" t="s">
        <v>173</v>
      </c>
      <c r="C60" t="s">
        <v>8</v>
      </c>
      <c r="D60" t="s">
        <v>1361</v>
      </c>
      <c r="E60">
        <v>155</v>
      </c>
      <c r="F60">
        <v>2126</v>
      </c>
    </row>
    <row r="61" spans="1:6">
      <c r="A61">
        <v>8</v>
      </c>
      <c r="B61" t="s">
        <v>173</v>
      </c>
      <c r="C61" t="s">
        <v>8</v>
      </c>
      <c r="D61" t="s">
        <v>1362</v>
      </c>
      <c r="E61">
        <v>15</v>
      </c>
      <c r="F61">
        <v>2126</v>
      </c>
    </row>
    <row r="62" spans="1:6">
      <c r="A62">
        <v>11</v>
      </c>
      <c r="B62" t="s">
        <v>174</v>
      </c>
      <c r="C62" t="s">
        <v>41</v>
      </c>
      <c r="D62" t="s">
        <v>3706</v>
      </c>
      <c r="E62">
        <v>599</v>
      </c>
    </row>
    <row r="63" spans="1:6">
      <c r="A63">
        <v>11</v>
      </c>
      <c r="B63" t="s">
        <v>174</v>
      </c>
      <c r="C63" t="s">
        <v>41</v>
      </c>
      <c r="D63" t="s">
        <v>1354</v>
      </c>
      <c r="E63">
        <v>29492</v>
      </c>
      <c r="F63">
        <v>66203</v>
      </c>
    </row>
    <row r="64" spans="1:6">
      <c r="A64">
        <v>11</v>
      </c>
      <c r="B64" t="s">
        <v>174</v>
      </c>
      <c r="C64" t="s">
        <v>41</v>
      </c>
      <c r="D64" t="s">
        <v>1355</v>
      </c>
      <c r="E64">
        <v>9060</v>
      </c>
      <c r="F64">
        <v>66203</v>
      </c>
    </row>
    <row r="65" spans="1:6">
      <c r="A65">
        <v>11</v>
      </c>
      <c r="B65" t="s">
        <v>174</v>
      </c>
      <c r="C65" t="s">
        <v>41</v>
      </c>
      <c r="D65" t="s">
        <v>1356</v>
      </c>
      <c r="E65">
        <v>8452</v>
      </c>
      <c r="F65">
        <v>66203</v>
      </c>
    </row>
    <row r="66" spans="1:6">
      <c r="A66">
        <v>11</v>
      </c>
      <c r="B66" t="s">
        <v>174</v>
      </c>
      <c r="C66" t="s">
        <v>41</v>
      </c>
      <c r="D66" t="s">
        <v>1357</v>
      </c>
      <c r="E66">
        <v>6055</v>
      </c>
      <c r="F66">
        <v>66203</v>
      </c>
    </row>
    <row r="67" spans="1:6">
      <c r="A67">
        <v>11</v>
      </c>
      <c r="B67" t="s">
        <v>174</v>
      </c>
      <c r="C67" t="s">
        <v>41</v>
      </c>
      <c r="D67" t="s">
        <v>1358</v>
      </c>
      <c r="E67">
        <v>1512</v>
      </c>
      <c r="F67">
        <v>66203</v>
      </c>
    </row>
    <row r="68" spans="1:6">
      <c r="A68">
        <v>11</v>
      </c>
      <c r="B68" t="s">
        <v>174</v>
      </c>
      <c r="C68" t="s">
        <v>41</v>
      </c>
      <c r="D68" t="s">
        <v>1359</v>
      </c>
      <c r="E68">
        <v>1099</v>
      </c>
      <c r="F68">
        <v>66203</v>
      </c>
    </row>
    <row r="69" spans="1:6">
      <c r="A69">
        <v>11</v>
      </c>
      <c r="B69" t="s">
        <v>174</v>
      </c>
      <c r="C69" t="s">
        <v>41</v>
      </c>
      <c r="D69" t="s">
        <v>1360</v>
      </c>
      <c r="E69">
        <v>2789</v>
      </c>
      <c r="F69">
        <v>66203</v>
      </c>
    </row>
    <row r="70" spans="1:6">
      <c r="A70">
        <v>11</v>
      </c>
      <c r="B70" t="s">
        <v>174</v>
      </c>
      <c r="C70" t="s">
        <v>41</v>
      </c>
      <c r="D70" t="s">
        <v>1361</v>
      </c>
      <c r="E70">
        <v>6899</v>
      </c>
      <c r="F70">
        <v>66203</v>
      </c>
    </row>
    <row r="71" spans="1:6">
      <c r="A71">
        <v>11</v>
      </c>
      <c r="B71" t="s">
        <v>174</v>
      </c>
      <c r="C71" t="s">
        <v>41</v>
      </c>
      <c r="D71" t="s">
        <v>1362</v>
      </c>
      <c r="E71">
        <v>845</v>
      </c>
      <c r="F71">
        <v>66203</v>
      </c>
    </row>
    <row r="72" spans="1:6">
      <c r="A72">
        <v>11</v>
      </c>
      <c r="B72" t="s">
        <v>174</v>
      </c>
      <c r="C72" t="s">
        <v>1264</v>
      </c>
      <c r="D72" t="s">
        <v>1356</v>
      </c>
      <c r="E72">
        <v>6</v>
      </c>
      <c r="F72">
        <v>13</v>
      </c>
    </row>
    <row r="73" spans="1:6">
      <c r="A73">
        <v>11</v>
      </c>
      <c r="B73" t="s">
        <v>174</v>
      </c>
      <c r="C73" t="s">
        <v>1264</v>
      </c>
      <c r="D73" t="s">
        <v>1361</v>
      </c>
      <c r="E73">
        <v>7</v>
      </c>
      <c r="F73">
        <v>13</v>
      </c>
    </row>
    <row r="74" spans="1:6">
      <c r="A74">
        <v>11</v>
      </c>
      <c r="B74" t="s">
        <v>174</v>
      </c>
      <c r="C74" t="s">
        <v>8</v>
      </c>
      <c r="D74" t="s">
        <v>3706</v>
      </c>
      <c r="E74">
        <v>2</v>
      </c>
    </row>
    <row r="75" spans="1:6">
      <c r="A75">
        <v>11</v>
      </c>
      <c r="B75" t="s">
        <v>174</v>
      </c>
      <c r="C75" t="s">
        <v>8</v>
      </c>
      <c r="D75" t="s">
        <v>1354</v>
      </c>
      <c r="E75">
        <v>60</v>
      </c>
      <c r="F75">
        <v>117</v>
      </c>
    </row>
    <row r="76" spans="1:6">
      <c r="A76">
        <v>11</v>
      </c>
      <c r="B76" t="s">
        <v>174</v>
      </c>
      <c r="C76" t="s">
        <v>8</v>
      </c>
      <c r="D76" t="s">
        <v>1355</v>
      </c>
      <c r="E76">
        <v>10</v>
      </c>
      <c r="F76">
        <v>117</v>
      </c>
    </row>
    <row r="77" spans="1:6">
      <c r="A77">
        <v>11</v>
      </c>
      <c r="B77" t="s">
        <v>174</v>
      </c>
      <c r="C77" t="s">
        <v>8</v>
      </c>
      <c r="D77" t="s">
        <v>1356</v>
      </c>
      <c r="E77">
        <v>2</v>
      </c>
      <c r="F77">
        <v>117</v>
      </c>
    </row>
    <row r="78" spans="1:6">
      <c r="A78">
        <v>11</v>
      </c>
      <c r="B78" t="s">
        <v>174</v>
      </c>
      <c r="C78" t="s">
        <v>8</v>
      </c>
      <c r="D78" t="s">
        <v>1357</v>
      </c>
      <c r="E78">
        <v>13</v>
      </c>
      <c r="F78">
        <v>117</v>
      </c>
    </row>
    <row r="79" spans="1:6">
      <c r="A79">
        <v>11</v>
      </c>
      <c r="B79" t="s">
        <v>174</v>
      </c>
      <c r="C79" t="s">
        <v>8</v>
      </c>
      <c r="D79" t="s">
        <v>1358</v>
      </c>
      <c r="E79">
        <v>3</v>
      </c>
      <c r="F79">
        <v>117</v>
      </c>
    </row>
    <row r="80" spans="1:6">
      <c r="A80">
        <v>11</v>
      </c>
      <c r="B80" t="s">
        <v>174</v>
      </c>
      <c r="C80" t="s">
        <v>8</v>
      </c>
      <c r="D80" t="s">
        <v>1359</v>
      </c>
      <c r="E80">
        <v>6</v>
      </c>
      <c r="F80">
        <v>117</v>
      </c>
    </row>
    <row r="81" spans="1:6">
      <c r="A81">
        <v>11</v>
      </c>
      <c r="B81" t="s">
        <v>174</v>
      </c>
      <c r="C81" t="s">
        <v>8</v>
      </c>
      <c r="D81" t="s">
        <v>1360</v>
      </c>
      <c r="E81">
        <v>6</v>
      </c>
      <c r="F81">
        <v>117</v>
      </c>
    </row>
    <row r="82" spans="1:6">
      <c r="A82">
        <v>11</v>
      </c>
      <c r="B82" t="s">
        <v>174</v>
      </c>
      <c r="C82" t="s">
        <v>8</v>
      </c>
      <c r="D82" t="s">
        <v>1361</v>
      </c>
      <c r="E82">
        <v>16</v>
      </c>
      <c r="F82">
        <v>117</v>
      </c>
    </row>
    <row r="83" spans="1:6">
      <c r="A83">
        <v>11</v>
      </c>
      <c r="B83" t="s">
        <v>174</v>
      </c>
      <c r="C83" t="s">
        <v>8</v>
      </c>
      <c r="D83" t="s">
        <v>1362</v>
      </c>
      <c r="E83">
        <v>1</v>
      </c>
      <c r="F83">
        <v>117</v>
      </c>
    </row>
    <row r="84" spans="1:6">
      <c r="A84">
        <v>13</v>
      </c>
      <c r="B84" t="s">
        <v>175</v>
      </c>
      <c r="C84" t="s">
        <v>41</v>
      </c>
      <c r="D84" t="s">
        <v>3706</v>
      </c>
      <c r="E84">
        <v>156</v>
      </c>
    </row>
    <row r="85" spans="1:6">
      <c r="A85">
        <v>13</v>
      </c>
      <c r="B85" t="s">
        <v>175</v>
      </c>
      <c r="C85" t="s">
        <v>41</v>
      </c>
      <c r="D85" t="s">
        <v>1354</v>
      </c>
      <c r="E85">
        <v>95585</v>
      </c>
      <c r="F85">
        <v>208509</v>
      </c>
    </row>
    <row r="86" spans="1:6">
      <c r="A86">
        <v>13</v>
      </c>
      <c r="B86" t="s">
        <v>175</v>
      </c>
      <c r="C86" t="s">
        <v>41</v>
      </c>
      <c r="D86" t="s">
        <v>1355</v>
      </c>
      <c r="E86">
        <v>24476</v>
      </c>
      <c r="F86">
        <v>208509</v>
      </c>
    </row>
    <row r="87" spans="1:6">
      <c r="A87">
        <v>13</v>
      </c>
      <c r="B87" t="s">
        <v>175</v>
      </c>
      <c r="C87" t="s">
        <v>41</v>
      </c>
      <c r="D87" t="s">
        <v>1356</v>
      </c>
      <c r="E87">
        <v>41266</v>
      </c>
      <c r="F87">
        <v>208509</v>
      </c>
    </row>
    <row r="88" spans="1:6">
      <c r="A88">
        <v>13</v>
      </c>
      <c r="B88" t="s">
        <v>175</v>
      </c>
      <c r="C88" t="s">
        <v>41</v>
      </c>
      <c r="D88" t="s">
        <v>1357</v>
      </c>
      <c r="E88">
        <v>26237</v>
      </c>
      <c r="F88">
        <v>208509</v>
      </c>
    </row>
    <row r="89" spans="1:6">
      <c r="A89">
        <v>13</v>
      </c>
      <c r="B89" t="s">
        <v>175</v>
      </c>
      <c r="C89" t="s">
        <v>41</v>
      </c>
      <c r="D89" t="s">
        <v>1358</v>
      </c>
      <c r="E89">
        <v>3591</v>
      </c>
      <c r="F89">
        <v>208509</v>
      </c>
    </row>
    <row r="90" spans="1:6">
      <c r="A90">
        <v>13</v>
      </c>
      <c r="B90" t="s">
        <v>175</v>
      </c>
      <c r="C90" t="s">
        <v>41</v>
      </c>
      <c r="D90" t="s">
        <v>1359</v>
      </c>
      <c r="E90">
        <v>1813</v>
      </c>
      <c r="F90">
        <v>208509</v>
      </c>
    </row>
    <row r="91" spans="1:6">
      <c r="A91">
        <v>13</v>
      </c>
      <c r="B91" t="s">
        <v>175</v>
      </c>
      <c r="C91" t="s">
        <v>41</v>
      </c>
      <c r="D91" t="s">
        <v>1360</v>
      </c>
      <c r="E91">
        <v>7522</v>
      </c>
      <c r="F91">
        <v>208509</v>
      </c>
    </row>
    <row r="92" spans="1:6">
      <c r="A92">
        <v>13</v>
      </c>
      <c r="B92" t="s">
        <v>175</v>
      </c>
      <c r="C92" t="s">
        <v>41</v>
      </c>
      <c r="D92" t="s">
        <v>1361</v>
      </c>
      <c r="E92">
        <v>7536</v>
      </c>
      <c r="F92">
        <v>208509</v>
      </c>
    </row>
    <row r="93" spans="1:6">
      <c r="A93">
        <v>13</v>
      </c>
      <c r="B93" t="s">
        <v>175</v>
      </c>
      <c r="C93" t="s">
        <v>41</v>
      </c>
      <c r="D93" t="s">
        <v>1362</v>
      </c>
      <c r="E93">
        <v>483</v>
      </c>
      <c r="F93">
        <v>208509</v>
      </c>
    </row>
    <row r="94" spans="1:6">
      <c r="A94">
        <v>13</v>
      </c>
      <c r="B94" t="s">
        <v>175</v>
      </c>
      <c r="C94" t="s">
        <v>1264</v>
      </c>
      <c r="D94" t="s">
        <v>1354</v>
      </c>
      <c r="E94">
        <v>41896</v>
      </c>
      <c r="F94">
        <v>90526</v>
      </c>
    </row>
    <row r="95" spans="1:6">
      <c r="A95">
        <v>13</v>
      </c>
      <c r="B95" t="s">
        <v>175</v>
      </c>
      <c r="C95" t="s">
        <v>1264</v>
      </c>
      <c r="D95" t="s">
        <v>1355</v>
      </c>
      <c r="E95">
        <v>8155</v>
      </c>
      <c r="F95">
        <v>90526</v>
      </c>
    </row>
    <row r="96" spans="1:6">
      <c r="A96">
        <v>13</v>
      </c>
      <c r="B96" t="s">
        <v>175</v>
      </c>
      <c r="C96" t="s">
        <v>1264</v>
      </c>
      <c r="D96" t="s">
        <v>1356</v>
      </c>
      <c r="E96">
        <v>22625</v>
      </c>
      <c r="F96">
        <v>90526</v>
      </c>
    </row>
    <row r="97" spans="1:6">
      <c r="A97">
        <v>13</v>
      </c>
      <c r="B97" t="s">
        <v>175</v>
      </c>
      <c r="C97" t="s">
        <v>1264</v>
      </c>
      <c r="D97" t="s">
        <v>1357</v>
      </c>
      <c r="E97">
        <v>10093</v>
      </c>
      <c r="F97">
        <v>90526</v>
      </c>
    </row>
    <row r="98" spans="1:6">
      <c r="A98">
        <v>13</v>
      </c>
      <c r="B98" t="s">
        <v>175</v>
      </c>
      <c r="C98" t="s">
        <v>1264</v>
      </c>
      <c r="D98" t="s">
        <v>1358</v>
      </c>
      <c r="E98">
        <v>1749</v>
      </c>
      <c r="F98">
        <v>90526</v>
      </c>
    </row>
    <row r="99" spans="1:6">
      <c r="A99">
        <v>13</v>
      </c>
      <c r="B99" t="s">
        <v>175</v>
      </c>
      <c r="C99" t="s">
        <v>1264</v>
      </c>
      <c r="D99" t="s">
        <v>1359</v>
      </c>
      <c r="E99">
        <v>651</v>
      </c>
      <c r="F99">
        <v>90526</v>
      </c>
    </row>
    <row r="100" spans="1:6">
      <c r="A100">
        <v>13</v>
      </c>
      <c r="B100" t="s">
        <v>175</v>
      </c>
      <c r="C100" t="s">
        <v>1264</v>
      </c>
      <c r="D100" t="s">
        <v>1360</v>
      </c>
      <c r="E100">
        <v>2812</v>
      </c>
      <c r="F100">
        <v>90526</v>
      </c>
    </row>
    <row r="101" spans="1:6">
      <c r="A101">
        <v>13</v>
      </c>
      <c r="B101" t="s">
        <v>175</v>
      </c>
      <c r="C101" t="s">
        <v>1264</v>
      </c>
      <c r="D101" t="s">
        <v>1361</v>
      </c>
      <c r="E101">
        <v>2412</v>
      </c>
      <c r="F101">
        <v>90526</v>
      </c>
    </row>
    <row r="102" spans="1:6">
      <c r="A102">
        <v>13</v>
      </c>
      <c r="B102" t="s">
        <v>175</v>
      </c>
      <c r="C102" t="s">
        <v>1264</v>
      </c>
      <c r="D102" t="s">
        <v>1362</v>
      </c>
      <c r="E102">
        <v>133</v>
      </c>
      <c r="F102">
        <v>90526</v>
      </c>
    </row>
    <row r="103" spans="1:6">
      <c r="A103">
        <v>13</v>
      </c>
      <c r="B103" t="s">
        <v>175</v>
      </c>
      <c r="C103" t="s">
        <v>8</v>
      </c>
      <c r="D103" t="s">
        <v>1354</v>
      </c>
      <c r="E103">
        <v>11249</v>
      </c>
      <c r="F103">
        <v>20205</v>
      </c>
    </row>
    <row r="104" spans="1:6">
      <c r="A104">
        <v>13</v>
      </c>
      <c r="B104" t="s">
        <v>175</v>
      </c>
      <c r="C104" t="s">
        <v>8</v>
      </c>
      <c r="D104" t="s">
        <v>1355</v>
      </c>
      <c r="E104">
        <v>1709</v>
      </c>
      <c r="F104">
        <v>20205</v>
      </c>
    </row>
    <row r="105" spans="1:6">
      <c r="A105">
        <v>13</v>
      </c>
      <c r="B105" t="s">
        <v>175</v>
      </c>
      <c r="C105" t="s">
        <v>8</v>
      </c>
      <c r="D105" t="s">
        <v>1356</v>
      </c>
      <c r="E105">
        <v>3785</v>
      </c>
      <c r="F105">
        <v>20205</v>
      </c>
    </row>
    <row r="106" spans="1:6">
      <c r="A106">
        <v>13</v>
      </c>
      <c r="B106" t="s">
        <v>175</v>
      </c>
      <c r="C106" t="s">
        <v>8</v>
      </c>
      <c r="D106" t="s">
        <v>1357</v>
      </c>
      <c r="E106">
        <v>876</v>
      </c>
      <c r="F106">
        <v>20205</v>
      </c>
    </row>
    <row r="107" spans="1:6">
      <c r="A107">
        <v>13</v>
      </c>
      <c r="B107" t="s">
        <v>175</v>
      </c>
      <c r="C107" t="s">
        <v>8</v>
      </c>
      <c r="D107" t="s">
        <v>1358</v>
      </c>
      <c r="E107">
        <v>588</v>
      </c>
      <c r="F107">
        <v>20205</v>
      </c>
    </row>
    <row r="108" spans="1:6">
      <c r="A108">
        <v>13</v>
      </c>
      <c r="B108" t="s">
        <v>175</v>
      </c>
      <c r="C108" t="s">
        <v>8</v>
      </c>
      <c r="D108" t="s">
        <v>1359</v>
      </c>
      <c r="E108">
        <v>128</v>
      </c>
      <c r="F108">
        <v>20205</v>
      </c>
    </row>
    <row r="109" spans="1:6">
      <c r="A109">
        <v>13</v>
      </c>
      <c r="B109" t="s">
        <v>175</v>
      </c>
      <c r="C109" t="s">
        <v>8</v>
      </c>
      <c r="D109" t="s">
        <v>1360</v>
      </c>
      <c r="E109">
        <v>499</v>
      </c>
      <c r="F109">
        <v>20205</v>
      </c>
    </row>
    <row r="110" spans="1:6">
      <c r="A110">
        <v>13</v>
      </c>
      <c r="B110" t="s">
        <v>175</v>
      </c>
      <c r="C110" t="s">
        <v>8</v>
      </c>
      <c r="D110" t="s">
        <v>1361</v>
      </c>
      <c r="E110">
        <v>1256</v>
      </c>
      <c r="F110">
        <v>20205</v>
      </c>
    </row>
    <row r="111" spans="1:6">
      <c r="A111">
        <v>13</v>
      </c>
      <c r="B111" t="s">
        <v>175</v>
      </c>
      <c r="C111" t="s">
        <v>8</v>
      </c>
      <c r="D111" t="s">
        <v>1362</v>
      </c>
      <c r="E111">
        <v>115</v>
      </c>
      <c r="F111">
        <v>20205</v>
      </c>
    </row>
    <row r="112" spans="1:6">
      <c r="A112">
        <v>15</v>
      </c>
      <c r="B112" t="s">
        <v>176</v>
      </c>
      <c r="C112" t="s">
        <v>41</v>
      </c>
      <c r="D112" t="s">
        <v>3706</v>
      </c>
      <c r="E112">
        <v>103</v>
      </c>
    </row>
    <row r="113" spans="1:6">
      <c r="A113">
        <v>15</v>
      </c>
      <c r="B113" t="s">
        <v>176</v>
      </c>
      <c r="C113" t="s">
        <v>41</v>
      </c>
      <c r="D113" t="s">
        <v>1354</v>
      </c>
      <c r="E113">
        <v>1459</v>
      </c>
      <c r="F113">
        <v>3395</v>
      </c>
    </row>
    <row r="114" spans="1:6">
      <c r="A114">
        <v>15</v>
      </c>
      <c r="B114" t="s">
        <v>176</v>
      </c>
      <c r="C114" t="s">
        <v>41</v>
      </c>
      <c r="D114" t="s">
        <v>1355</v>
      </c>
      <c r="E114">
        <v>523</v>
      </c>
      <c r="F114">
        <v>3395</v>
      </c>
    </row>
    <row r="115" spans="1:6">
      <c r="A115">
        <v>15</v>
      </c>
      <c r="B115" t="s">
        <v>176</v>
      </c>
      <c r="C115" t="s">
        <v>41</v>
      </c>
      <c r="D115" t="s">
        <v>1356</v>
      </c>
      <c r="E115">
        <v>442</v>
      </c>
      <c r="F115">
        <v>3395</v>
      </c>
    </row>
    <row r="116" spans="1:6">
      <c r="A116">
        <v>15</v>
      </c>
      <c r="B116" t="s">
        <v>176</v>
      </c>
      <c r="C116" t="s">
        <v>41</v>
      </c>
      <c r="D116" t="s">
        <v>1357</v>
      </c>
      <c r="E116">
        <v>295</v>
      </c>
      <c r="F116">
        <v>3395</v>
      </c>
    </row>
    <row r="117" spans="1:6">
      <c r="A117">
        <v>15</v>
      </c>
      <c r="B117" t="s">
        <v>176</v>
      </c>
      <c r="C117" t="s">
        <v>41</v>
      </c>
      <c r="D117" t="s">
        <v>1358</v>
      </c>
      <c r="E117">
        <v>57</v>
      </c>
      <c r="F117">
        <v>3395</v>
      </c>
    </row>
    <row r="118" spans="1:6">
      <c r="A118">
        <v>15</v>
      </c>
      <c r="B118" t="s">
        <v>176</v>
      </c>
      <c r="C118" t="s">
        <v>41</v>
      </c>
      <c r="D118" t="s">
        <v>1359</v>
      </c>
      <c r="E118">
        <v>20</v>
      </c>
      <c r="F118">
        <v>3395</v>
      </c>
    </row>
    <row r="119" spans="1:6">
      <c r="A119">
        <v>15</v>
      </c>
      <c r="B119" t="s">
        <v>176</v>
      </c>
      <c r="C119" t="s">
        <v>41</v>
      </c>
      <c r="D119" t="s">
        <v>1360</v>
      </c>
      <c r="E119">
        <v>99</v>
      </c>
      <c r="F119">
        <v>3395</v>
      </c>
    </row>
    <row r="120" spans="1:6">
      <c r="A120">
        <v>15</v>
      </c>
      <c r="B120" t="s">
        <v>176</v>
      </c>
      <c r="C120" t="s">
        <v>41</v>
      </c>
      <c r="D120" t="s">
        <v>1361</v>
      </c>
      <c r="E120">
        <v>470</v>
      </c>
      <c r="F120">
        <v>3395</v>
      </c>
    </row>
    <row r="121" spans="1:6">
      <c r="A121">
        <v>15</v>
      </c>
      <c r="B121" t="s">
        <v>176</v>
      </c>
      <c r="C121" t="s">
        <v>41</v>
      </c>
      <c r="D121" t="s">
        <v>1362</v>
      </c>
      <c r="E121">
        <v>30</v>
      </c>
      <c r="F121">
        <v>3395</v>
      </c>
    </row>
    <row r="122" spans="1:6">
      <c r="A122">
        <v>15</v>
      </c>
      <c r="B122" t="s">
        <v>176</v>
      </c>
      <c r="C122" t="s">
        <v>1264</v>
      </c>
      <c r="D122" t="s">
        <v>3706</v>
      </c>
      <c r="E122">
        <v>174</v>
      </c>
    </row>
    <row r="123" spans="1:6">
      <c r="A123">
        <v>15</v>
      </c>
      <c r="B123" t="s">
        <v>176</v>
      </c>
      <c r="C123" t="s">
        <v>1264</v>
      </c>
      <c r="D123" t="s">
        <v>1354</v>
      </c>
      <c r="E123">
        <v>81</v>
      </c>
      <c r="F123">
        <v>146</v>
      </c>
    </row>
    <row r="124" spans="1:6">
      <c r="A124">
        <v>15</v>
      </c>
      <c r="B124" t="s">
        <v>176</v>
      </c>
      <c r="C124" t="s">
        <v>1264</v>
      </c>
      <c r="D124" t="s">
        <v>1355</v>
      </c>
      <c r="E124">
        <v>13</v>
      </c>
      <c r="F124">
        <v>146</v>
      </c>
    </row>
    <row r="125" spans="1:6">
      <c r="A125">
        <v>15</v>
      </c>
      <c r="B125" t="s">
        <v>176</v>
      </c>
      <c r="C125" t="s">
        <v>1264</v>
      </c>
      <c r="D125" t="s">
        <v>1356</v>
      </c>
      <c r="E125">
        <v>16</v>
      </c>
      <c r="F125">
        <v>146</v>
      </c>
    </row>
    <row r="126" spans="1:6">
      <c r="A126">
        <v>15</v>
      </c>
      <c r="B126" t="s">
        <v>176</v>
      </c>
      <c r="C126" t="s">
        <v>1264</v>
      </c>
      <c r="D126" t="s">
        <v>1357</v>
      </c>
      <c r="E126">
        <v>22</v>
      </c>
      <c r="F126">
        <v>146</v>
      </c>
    </row>
    <row r="127" spans="1:6">
      <c r="A127">
        <v>15</v>
      </c>
      <c r="B127" t="s">
        <v>176</v>
      </c>
      <c r="C127" t="s">
        <v>1264</v>
      </c>
      <c r="D127" t="s">
        <v>1358</v>
      </c>
      <c r="E127">
        <v>1</v>
      </c>
      <c r="F127">
        <v>146</v>
      </c>
    </row>
    <row r="128" spans="1:6">
      <c r="A128">
        <v>15</v>
      </c>
      <c r="B128" t="s">
        <v>176</v>
      </c>
      <c r="C128" t="s">
        <v>1264</v>
      </c>
      <c r="D128" t="s">
        <v>1360</v>
      </c>
      <c r="E128">
        <v>1</v>
      </c>
      <c r="F128">
        <v>146</v>
      </c>
    </row>
    <row r="129" spans="1:6">
      <c r="A129">
        <v>15</v>
      </c>
      <c r="B129" t="s">
        <v>176</v>
      </c>
      <c r="C129" t="s">
        <v>1264</v>
      </c>
      <c r="D129" t="s">
        <v>1361</v>
      </c>
      <c r="E129">
        <v>12</v>
      </c>
      <c r="F129">
        <v>146</v>
      </c>
    </row>
    <row r="130" spans="1:6">
      <c r="A130">
        <v>15</v>
      </c>
      <c r="B130" t="s">
        <v>176</v>
      </c>
      <c r="C130" t="s">
        <v>8</v>
      </c>
      <c r="D130" t="s">
        <v>3706</v>
      </c>
      <c r="E130">
        <v>12</v>
      </c>
    </row>
    <row r="131" spans="1:6">
      <c r="A131">
        <v>15</v>
      </c>
      <c r="B131" t="s">
        <v>176</v>
      </c>
      <c r="C131" t="s">
        <v>8</v>
      </c>
      <c r="D131" t="s">
        <v>1354</v>
      </c>
      <c r="E131">
        <v>174</v>
      </c>
      <c r="F131">
        <v>417</v>
      </c>
    </row>
    <row r="132" spans="1:6">
      <c r="A132">
        <v>15</v>
      </c>
      <c r="B132" t="s">
        <v>176</v>
      </c>
      <c r="C132" t="s">
        <v>8</v>
      </c>
      <c r="D132" t="s">
        <v>1355</v>
      </c>
      <c r="E132">
        <v>81</v>
      </c>
      <c r="F132">
        <v>417</v>
      </c>
    </row>
    <row r="133" spans="1:6">
      <c r="A133">
        <v>15</v>
      </c>
      <c r="B133" t="s">
        <v>176</v>
      </c>
      <c r="C133" t="s">
        <v>8</v>
      </c>
      <c r="D133" t="s">
        <v>1356</v>
      </c>
      <c r="E133">
        <v>25</v>
      </c>
      <c r="F133">
        <v>417</v>
      </c>
    </row>
    <row r="134" spans="1:6">
      <c r="A134">
        <v>15</v>
      </c>
      <c r="B134" t="s">
        <v>176</v>
      </c>
      <c r="C134" t="s">
        <v>8</v>
      </c>
      <c r="D134" t="s">
        <v>1357</v>
      </c>
      <c r="E134">
        <v>33</v>
      </c>
      <c r="F134">
        <v>417</v>
      </c>
    </row>
    <row r="135" spans="1:6">
      <c r="A135">
        <v>15</v>
      </c>
      <c r="B135" t="s">
        <v>176</v>
      </c>
      <c r="C135" t="s">
        <v>8</v>
      </c>
      <c r="D135" t="s">
        <v>1358</v>
      </c>
      <c r="E135">
        <v>3</v>
      </c>
      <c r="F135">
        <v>417</v>
      </c>
    </row>
    <row r="136" spans="1:6">
      <c r="A136">
        <v>15</v>
      </c>
      <c r="B136" t="s">
        <v>176</v>
      </c>
      <c r="C136" t="s">
        <v>8</v>
      </c>
      <c r="D136" t="s">
        <v>1359</v>
      </c>
      <c r="E136">
        <v>1</v>
      </c>
      <c r="F136">
        <v>417</v>
      </c>
    </row>
    <row r="137" spans="1:6">
      <c r="A137">
        <v>15</v>
      </c>
      <c r="B137" t="s">
        <v>176</v>
      </c>
      <c r="C137" t="s">
        <v>8</v>
      </c>
      <c r="D137" t="s">
        <v>1360</v>
      </c>
      <c r="E137">
        <v>13</v>
      </c>
      <c r="F137">
        <v>417</v>
      </c>
    </row>
    <row r="138" spans="1:6">
      <c r="A138">
        <v>15</v>
      </c>
      <c r="B138" t="s">
        <v>176</v>
      </c>
      <c r="C138" t="s">
        <v>8</v>
      </c>
      <c r="D138" t="s">
        <v>1361</v>
      </c>
      <c r="E138">
        <v>81</v>
      </c>
      <c r="F138">
        <v>417</v>
      </c>
    </row>
    <row r="139" spans="1:6">
      <c r="A139">
        <v>15</v>
      </c>
      <c r="B139" t="s">
        <v>176</v>
      </c>
      <c r="C139" t="s">
        <v>8</v>
      </c>
      <c r="D139" t="s">
        <v>1362</v>
      </c>
      <c r="E139">
        <v>6</v>
      </c>
      <c r="F139">
        <v>417</v>
      </c>
    </row>
    <row r="140" spans="1:6">
      <c r="A140">
        <v>17</v>
      </c>
      <c r="B140" t="s">
        <v>177</v>
      </c>
      <c r="C140" t="s">
        <v>41</v>
      </c>
      <c r="D140" t="s">
        <v>3706</v>
      </c>
      <c r="E140">
        <v>42</v>
      </c>
    </row>
    <row r="141" spans="1:6">
      <c r="A141">
        <v>17</v>
      </c>
      <c r="B141" t="s">
        <v>177</v>
      </c>
      <c r="C141" t="s">
        <v>41</v>
      </c>
      <c r="D141" t="s">
        <v>1354</v>
      </c>
      <c r="E141">
        <v>3900</v>
      </c>
      <c r="F141">
        <v>8877</v>
      </c>
    </row>
    <row r="142" spans="1:6">
      <c r="A142">
        <v>17</v>
      </c>
      <c r="B142" t="s">
        <v>177</v>
      </c>
      <c r="C142" t="s">
        <v>41</v>
      </c>
      <c r="D142" t="s">
        <v>1355</v>
      </c>
      <c r="E142">
        <v>1219</v>
      </c>
      <c r="F142">
        <v>8877</v>
      </c>
    </row>
    <row r="143" spans="1:6">
      <c r="A143">
        <v>17</v>
      </c>
      <c r="B143" t="s">
        <v>177</v>
      </c>
      <c r="C143" t="s">
        <v>41</v>
      </c>
      <c r="D143" t="s">
        <v>1356</v>
      </c>
      <c r="E143">
        <v>1420</v>
      </c>
      <c r="F143">
        <v>8877</v>
      </c>
    </row>
    <row r="144" spans="1:6">
      <c r="A144">
        <v>17</v>
      </c>
      <c r="B144" t="s">
        <v>177</v>
      </c>
      <c r="C144" t="s">
        <v>41</v>
      </c>
      <c r="D144" t="s">
        <v>1357</v>
      </c>
      <c r="E144">
        <v>954</v>
      </c>
      <c r="F144">
        <v>8877</v>
      </c>
    </row>
    <row r="145" spans="1:6">
      <c r="A145">
        <v>17</v>
      </c>
      <c r="B145" t="s">
        <v>177</v>
      </c>
      <c r="C145" t="s">
        <v>41</v>
      </c>
      <c r="D145" t="s">
        <v>1358</v>
      </c>
      <c r="E145">
        <v>161</v>
      </c>
      <c r="F145">
        <v>8877</v>
      </c>
    </row>
    <row r="146" spans="1:6">
      <c r="A146">
        <v>17</v>
      </c>
      <c r="B146" t="s">
        <v>177</v>
      </c>
      <c r="C146" t="s">
        <v>41</v>
      </c>
      <c r="D146" t="s">
        <v>1359</v>
      </c>
      <c r="E146">
        <v>64</v>
      </c>
      <c r="F146">
        <v>8877</v>
      </c>
    </row>
    <row r="147" spans="1:6">
      <c r="A147">
        <v>17</v>
      </c>
      <c r="B147" t="s">
        <v>177</v>
      </c>
      <c r="C147" t="s">
        <v>41</v>
      </c>
      <c r="D147" t="s">
        <v>1360</v>
      </c>
      <c r="E147">
        <v>332</v>
      </c>
      <c r="F147">
        <v>8877</v>
      </c>
    </row>
    <row r="148" spans="1:6">
      <c r="A148">
        <v>17</v>
      </c>
      <c r="B148" t="s">
        <v>177</v>
      </c>
      <c r="C148" t="s">
        <v>41</v>
      </c>
      <c r="D148" t="s">
        <v>1361</v>
      </c>
      <c r="E148">
        <v>777</v>
      </c>
      <c r="F148">
        <v>8877</v>
      </c>
    </row>
    <row r="149" spans="1:6">
      <c r="A149">
        <v>17</v>
      </c>
      <c r="B149" t="s">
        <v>177</v>
      </c>
      <c r="C149" t="s">
        <v>41</v>
      </c>
      <c r="D149" t="s">
        <v>1362</v>
      </c>
      <c r="E149">
        <v>50</v>
      </c>
      <c r="F149">
        <v>8877</v>
      </c>
    </row>
    <row r="150" spans="1:6">
      <c r="A150">
        <v>17</v>
      </c>
      <c r="B150" t="s">
        <v>177</v>
      </c>
      <c r="C150" t="s">
        <v>1264</v>
      </c>
      <c r="D150" t="s">
        <v>3706</v>
      </c>
      <c r="E150">
        <v>90</v>
      </c>
    </row>
    <row r="151" spans="1:6">
      <c r="A151">
        <v>17</v>
      </c>
      <c r="B151" t="s">
        <v>177</v>
      </c>
      <c r="C151" t="s">
        <v>1264</v>
      </c>
      <c r="D151" t="s">
        <v>1354</v>
      </c>
      <c r="E151">
        <v>867</v>
      </c>
      <c r="F151">
        <v>1890</v>
      </c>
    </row>
    <row r="152" spans="1:6">
      <c r="A152">
        <v>17</v>
      </c>
      <c r="B152" t="s">
        <v>177</v>
      </c>
      <c r="C152" t="s">
        <v>1264</v>
      </c>
      <c r="D152" t="s">
        <v>1355</v>
      </c>
      <c r="E152">
        <v>301</v>
      </c>
      <c r="F152">
        <v>1890</v>
      </c>
    </row>
    <row r="153" spans="1:6">
      <c r="A153">
        <v>17</v>
      </c>
      <c r="B153" t="s">
        <v>177</v>
      </c>
      <c r="C153" t="s">
        <v>1264</v>
      </c>
      <c r="D153" t="s">
        <v>1356</v>
      </c>
      <c r="E153">
        <v>256</v>
      </c>
      <c r="F153">
        <v>1890</v>
      </c>
    </row>
    <row r="154" spans="1:6">
      <c r="A154">
        <v>17</v>
      </c>
      <c r="B154" t="s">
        <v>177</v>
      </c>
      <c r="C154" t="s">
        <v>1264</v>
      </c>
      <c r="D154" t="s">
        <v>1357</v>
      </c>
      <c r="E154">
        <v>207</v>
      </c>
      <c r="F154">
        <v>1890</v>
      </c>
    </row>
    <row r="155" spans="1:6">
      <c r="A155">
        <v>17</v>
      </c>
      <c r="B155" t="s">
        <v>177</v>
      </c>
      <c r="C155" t="s">
        <v>1264</v>
      </c>
      <c r="D155" t="s">
        <v>1358</v>
      </c>
      <c r="E155">
        <v>50</v>
      </c>
      <c r="F155">
        <v>1890</v>
      </c>
    </row>
    <row r="156" spans="1:6">
      <c r="A156">
        <v>17</v>
      </c>
      <c r="B156" t="s">
        <v>177</v>
      </c>
      <c r="C156" t="s">
        <v>1264</v>
      </c>
      <c r="D156" t="s">
        <v>1359</v>
      </c>
      <c r="E156">
        <v>16</v>
      </c>
      <c r="F156">
        <v>1890</v>
      </c>
    </row>
    <row r="157" spans="1:6">
      <c r="A157">
        <v>17</v>
      </c>
      <c r="B157" t="s">
        <v>177</v>
      </c>
      <c r="C157" t="s">
        <v>1264</v>
      </c>
      <c r="D157" t="s">
        <v>1360</v>
      </c>
      <c r="E157">
        <v>66</v>
      </c>
      <c r="F157">
        <v>1890</v>
      </c>
    </row>
    <row r="158" spans="1:6">
      <c r="A158">
        <v>17</v>
      </c>
      <c r="B158" t="s">
        <v>177</v>
      </c>
      <c r="C158" t="s">
        <v>1264</v>
      </c>
      <c r="D158" t="s">
        <v>1361</v>
      </c>
      <c r="E158">
        <v>121</v>
      </c>
      <c r="F158">
        <v>1890</v>
      </c>
    </row>
    <row r="159" spans="1:6">
      <c r="A159">
        <v>17</v>
      </c>
      <c r="B159" t="s">
        <v>177</v>
      </c>
      <c r="C159" t="s">
        <v>1264</v>
      </c>
      <c r="D159" t="s">
        <v>1362</v>
      </c>
      <c r="E159">
        <v>6</v>
      </c>
      <c r="F159">
        <v>1890</v>
      </c>
    </row>
    <row r="160" spans="1:6">
      <c r="A160">
        <v>17</v>
      </c>
      <c r="B160" t="s">
        <v>177</v>
      </c>
      <c r="C160" t="s">
        <v>8</v>
      </c>
      <c r="D160" t="s">
        <v>1354</v>
      </c>
      <c r="E160">
        <v>2341</v>
      </c>
      <c r="F160">
        <v>3817</v>
      </c>
    </row>
    <row r="161" spans="1:6">
      <c r="A161">
        <v>17</v>
      </c>
      <c r="B161" t="s">
        <v>177</v>
      </c>
      <c r="C161" t="s">
        <v>8</v>
      </c>
      <c r="D161" t="s">
        <v>1355</v>
      </c>
      <c r="E161">
        <v>331</v>
      </c>
      <c r="F161">
        <v>3817</v>
      </c>
    </row>
    <row r="162" spans="1:6">
      <c r="A162">
        <v>17</v>
      </c>
      <c r="B162" t="s">
        <v>177</v>
      </c>
      <c r="C162" t="s">
        <v>8</v>
      </c>
      <c r="D162" t="s">
        <v>1356</v>
      </c>
      <c r="E162">
        <v>572</v>
      </c>
      <c r="F162">
        <v>3817</v>
      </c>
    </row>
    <row r="163" spans="1:6">
      <c r="A163">
        <v>17</v>
      </c>
      <c r="B163" t="s">
        <v>177</v>
      </c>
      <c r="C163" t="s">
        <v>8</v>
      </c>
      <c r="D163" t="s">
        <v>1357</v>
      </c>
      <c r="E163">
        <v>216</v>
      </c>
      <c r="F163">
        <v>3817</v>
      </c>
    </row>
    <row r="164" spans="1:6">
      <c r="A164">
        <v>17</v>
      </c>
      <c r="B164" t="s">
        <v>177</v>
      </c>
      <c r="C164" t="s">
        <v>8</v>
      </c>
      <c r="D164" t="s">
        <v>1358</v>
      </c>
      <c r="E164">
        <v>48</v>
      </c>
      <c r="F164">
        <v>3817</v>
      </c>
    </row>
    <row r="165" spans="1:6">
      <c r="A165">
        <v>17</v>
      </c>
      <c r="B165" t="s">
        <v>177</v>
      </c>
      <c r="C165" t="s">
        <v>8</v>
      </c>
      <c r="D165" t="s">
        <v>1359</v>
      </c>
      <c r="E165">
        <v>6</v>
      </c>
      <c r="F165">
        <v>3817</v>
      </c>
    </row>
    <row r="166" spans="1:6">
      <c r="A166">
        <v>17</v>
      </c>
      <c r="B166" t="s">
        <v>177</v>
      </c>
      <c r="C166" t="s">
        <v>8</v>
      </c>
      <c r="D166" t="s">
        <v>1360</v>
      </c>
      <c r="E166">
        <v>68</v>
      </c>
      <c r="F166">
        <v>3817</v>
      </c>
    </row>
    <row r="167" spans="1:6">
      <c r="A167">
        <v>17</v>
      </c>
      <c r="B167" t="s">
        <v>177</v>
      </c>
      <c r="C167" t="s">
        <v>8</v>
      </c>
      <c r="D167" t="s">
        <v>1361</v>
      </c>
      <c r="E167">
        <v>224</v>
      </c>
      <c r="F167">
        <v>3817</v>
      </c>
    </row>
    <row r="168" spans="1:6">
      <c r="A168">
        <v>17</v>
      </c>
      <c r="B168" t="s">
        <v>177</v>
      </c>
      <c r="C168" t="s">
        <v>8</v>
      </c>
      <c r="D168" t="s">
        <v>1362</v>
      </c>
      <c r="E168">
        <v>11</v>
      </c>
      <c r="F168">
        <v>3817</v>
      </c>
    </row>
    <row r="169" spans="1:6">
      <c r="A169">
        <v>18</v>
      </c>
      <c r="B169" t="s">
        <v>178</v>
      </c>
      <c r="C169" t="s">
        <v>41</v>
      </c>
      <c r="D169" t="s">
        <v>3706</v>
      </c>
      <c r="E169">
        <v>54</v>
      </c>
    </row>
    <row r="170" spans="1:6">
      <c r="A170">
        <v>18</v>
      </c>
      <c r="B170" t="s">
        <v>178</v>
      </c>
      <c r="C170" t="s">
        <v>41</v>
      </c>
      <c r="D170" t="s">
        <v>1354</v>
      </c>
      <c r="E170">
        <v>1610</v>
      </c>
      <c r="F170">
        <v>3911</v>
      </c>
    </row>
    <row r="171" spans="1:6">
      <c r="A171">
        <v>18</v>
      </c>
      <c r="B171" t="s">
        <v>178</v>
      </c>
      <c r="C171" t="s">
        <v>41</v>
      </c>
      <c r="D171" t="s">
        <v>1355</v>
      </c>
      <c r="E171">
        <v>641</v>
      </c>
      <c r="F171">
        <v>3911</v>
      </c>
    </row>
    <row r="172" spans="1:6">
      <c r="A172">
        <v>18</v>
      </c>
      <c r="B172" t="s">
        <v>178</v>
      </c>
      <c r="C172" t="s">
        <v>41</v>
      </c>
      <c r="D172" t="s">
        <v>1356</v>
      </c>
      <c r="E172">
        <v>480</v>
      </c>
      <c r="F172">
        <v>3911</v>
      </c>
    </row>
    <row r="173" spans="1:6">
      <c r="A173">
        <v>18</v>
      </c>
      <c r="B173" t="s">
        <v>178</v>
      </c>
      <c r="C173" t="s">
        <v>41</v>
      </c>
      <c r="D173" t="s">
        <v>1357</v>
      </c>
      <c r="E173">
        <v>415</v>
      </c>
      <c r="F173">
        <v>3911</v>
      </c>
    </row>
    <row r="174" spans="1:6">
      <c r="A174">
        <v>18</v>
      </c>
      <c r="B174" t="s">
        <v>178</v>
      </c>
      <c r="C174" t="s">
        <v>41</v>
      </c>
      <c r="D174" t="s">
        <v>1358</v>
      </c>
      <c r="E174">
        <v>45</v>
      </c>
      <c r="F174">
        <v>3911</v>
      </c>
    </row>
    <row r="175" spans="1:6">
      <c r="A175">
        <v>18</v>
      </c>
      <c r="B175" t="s">
        <v>178</v>
      </c>
      <c r="C175" t="s">
        <v>41</v>
      </c>
      <c r="D175" t="s">
        <v>1359</v>
      </c>
      <c r="E175">
        <v>42</v>
      </c>
      <c r="F175">
        <v>3911</v>
      </c>
    </row>
    <row r="176" spans="1:6">
      <c r="A176">
        <v>18</v>
      </c>
      <c r="B176" t="s">
        <v>178</v>
      </c>
      <c r="C176" t="s">
        <v>41</v>
      </c>
      <c r="D176" t="s">
        <v>1360</v>
      </c>
      <c r="E176">
        <v>144</v>
      </c>
      <c r="F176">
        <v>3911</v>
      </c>
    </row>
    <row r="177" spans="1:6">
      <c r="A177">
        <v>18</v>
      </c>
      <c r="B177" t="s">
        <v>178</v>
      </c>
      <c r="C177" t="s">
        <v>41</v>
      </c>
      <c r="D177" t="s">
        <v>1361</v>
      </c>
      <c r="E177">
        <v>513</v>
      </c>
      <c r="F177">
        <v>3911</v>
      </c>
    </row>
    <row r="178" spans="1:6">
      <c r="A178">
        <v>18</v>
      </c>
      <c r="B178" t="s">
        <v>178</v>
      </c>
      <c r="C178" t="s">
        <v>41</v>
      </c>
      <c r="D178" t="s">
        <v>1362</v>
      </c>
      <c r="E178">
        <v>21</v>
      </c>
      <c r="F178">
        <v>3911</v>
      </c>
    </row>
    <row r="179" spans="1:6">
      <c r="A179">
        <v>18</v>
      </c>
      <c r="B179" t="s">
        <v>178</v>
      </c>
      <c r="C179" t="s">
        <v>1264</v>
      </c>
      <c r="D179" t="s">
        <v>3706</v>
      </c>
      <c r="E179">
        <v>1</v>
      </c>
    </row>
    <row r="180" spans="1:6">
      <c r="A180">
        <v>18</v>
      </c>
      <c r="B180" t="s">
        <v>178</v>
      </c>
      <c r="C180" t="s">
        <v>1264</v>
      </c>
      <c r="D180" t="s">
        <v>1354</v>
      </c>
      <c r="E180">
        <v>62</v>
      </c>
      <c r="F180">
        <v>206</v>
      </c>
    </row>
    <row r="181" spans="1:6">
      <c r="A181">
        <v>18</v>
      </c>
      <c r="B181" t="s">
        <v>178</v>
      </c>
      <c r="C181" t="s">
        <v>1264</v>
      </c>
      <c r="D181" t="s">
        <v>1355</v>
      </c>
      <c r="E181">
        <v>44</v>
      </c>
      <c r="F181">
        <v>206</v>
      </c>
    </row>
    <row r="182" spans="1:6">
      <c r="A182">
        <v>18</v>
      </c>
      <c r="B182" t="s">
        <v>178</v>
      </c>
      <c r="C182" t="s">
        <v>1264</v>
      </c>
      <c r="D182" t="s">
        <v>1356</v>
      </c>
      <c r="E182">
        <v>25</v>
      </c>
      <c r="F182">
        <v>206</v>
      </c>
    </row>
    <row r="183" spans="1:6">
      <c r="A183">
        <v>18</v>
      </c>
      <c r="B183" t="s">
        <v>178</v>
      </c>
      <c r="C183" t="s">
        <v>1264</v>
      </c>
      <c r="D183" t="s">
        <v>1357</v>
      </c>
      <c r="E183">
        <v>40</v>
      </c>
      <c r="F183">
        <v>206</v>
      </c>
    </row>
    <row r="184" spans="1:6">
      <c r="A184">
        <v>18</v>
      </c>
      <c r="B184" t="s">
        <v>178</v>
      </c>
      <c r="C184" t="s">
        <v>1264</v>
      </c>
      <c r="D184" t="s">
        <v>1358</v>
      </c>
      <c r="E184">
        <v>1</v>
      </c>
      <c r="F184">
        <v>206</v>
      </c>
    </row>
    <row r="185" spans="1:6">
      <c r="A185">
        <v>18</v>
      </c>
      <c r="B185" t="s">
        <v>178</v>
      </c>
      <c r="C185" t="s">
        <v>1264</v>
      </c>
      <c r="D185" t="s">
        <v>1359</v>
      </c>
      <c r="E185">
        <v>1</v>
      </c>
      <c r="F185">
        <v>206</v>
      </c>
    </row>
    <row r="186" spans="1:6">
      <c r="A186">
        <v>18</v>
      </c>
      <c r="B186" t="s">
        <v>178</v>
      </c>
      <c r="C186" t="s">
        <v>1264</v>
      </c>
      <c r="D186" t="s">
        <v>1360</v>
      </c>
      <c r="E186">
        <v>4</v>
      </c>
      <c r="F186">
        <v>206</v>
      </c>
    </row>
    <row r="187" spans="1:6">
      <c r="A187">
        <v>18</v>
      </c>
      <c r="B187" t="s">
        <v>178</v>
      </c>
      <c r="C187" t="s">
        <v>1264</v>
      </c>
      <c r="D187" t="s">
        <v>1361</v>
      </c>
      <c r="E187">
        <v>26</v>
      </c>
      <c r="F187">
        <v>206</v>
      </c>
    </row>
    <row r="188" spans="1:6">
      <c r="A188">
        <v>18</v>
      </c>
      <c r="B188" t="s">
        <v>178</v>
      </c>
      <c r="C188" t="s">
        <v>1264</v>
      </c>
      <c r="D188" t="s">
        <v>1362</v>
      </c>
      <c r="E188">
        <v>3</v>
      </c>
      <c r="F188">
        <v>206</v>
      </c>
    </row>
    <row r="189" spans="1:6">
      <c r="A189">
        <v>18</v>
      </c>
      <c r="B189" t="s">
        <v>178</v>
      </c>
      <c r="C189" t="s">
        <v>8</v>
      </c>
      <c r="D189" t="s">
        <v>3706</v>
      </c>
      <c r="E189">
        <v>41</v>
      </c>
    </row>
    <row r="190" spans="1:6">
      <c r="A190">
        <v>18</v>
      </c>
      <c r="B190" t="s">
        <v>178</v>
      </c>
      <c r="C190" t="s">
        <v>8</v>
      </c>
      <c r="D190" t="s">
        <v>1354</v>
      </c>
      <c r="E190">
        <v>411</v>
      </c>
      <c r="F190">
        <v>874</v>
      </c>
    </row>
    <row r="191" spans="1:6">
      <c r="A191">
        <v>18</v>
      </c>
      <c r="B191" t="s">
        <v>178</v>
      </c>
      <c r="C191" t="s">
        <v>8</v>
      </c>
      <c r="D191" t="s">
        <v>1355</v>
      </c>
      <c r="E191">
        <v>64</v>
      </c>
      <c r="F191">
        <v>874</v>
      </c>
    </row>
    <row r="192" spans="1:6">
      <c r="A192">
        <v>18</v>
      </c>
      <c r="B192" t="s">
        <v>178</v>
      </c>
      <c r="C192" t="s">
        <v>8</v>
      </c>
      <c r="D192" t="s">
        <v>1356</v>
      </c>
      <c r="E192">
        <v>166</v>
      </c>
      <c r="F192">
        <v>874</v>
      </c>
    </row>
    <row r="193" spans="1:6">
      <c r="A193">
        <v>18</v>
      </c>
      <c r="B193" t="s">
        <v>178</v>
      </c>
      <c r="C193" t="s">
        <v>8</v>
      </c>
      <c r="D193" t="s">
        <v>1357</v>
      </c>
      <c r="E193">
        <v>63</v>
      </c>
      <c r="F193">
        <v>874</v>
      </c>
    </row>
    <row r="194" spans="1:6">
      <c r="A194">
        <v>18</v>
      </c>
      <c r="B194" t="s">
        <v>178</v>
      </c>
      <c r="C194" t="s">
        <v>8</v>
      </c>
      <c r="D194" t="s">
        <v>1358</v>
      </c>
      <c r="E194">
        <v>19</v>
      </c>
      <c r="F194">
        <v>874</v>
      </c>
    </row>
    <row r="195" spans="1:6">
      <c r="A195">
        <v>18</v>
      </c>
      <c r="B195" t="s">
        <v>178</v>
      </c>
      <c r="C195" t="s">
        <v>8</v>
      </c>
      <c r="D195" t="s">
        <v>1359</v>
      </c>
      <c r="E195">
        <v>11</v>
      </c>
      <c r="F195">
        <v>874</v>
      </c>
    </row>
    <row r="196" spans="1:6">
      <c r="A196">
        <v>18</v>
      </c>
      <c r="B196" t="s">
        <v>178</v>
      </c>
      <c r="C196" t="s">
        <v>8</v>
      </c>
      <c r="D196" t="s">
        <v>1360</v>
      </c>
      <c r="E196">
        <v>21</v>
      </c>
      <c r="F196">
        <v>874</v>
      </c>
    </row>
    <row r="197" spans="1:6">
      <c r="A197">
        <v>18</v>
      </c>
      <c r="B197" t="s">
        <v>178</v>
      </c>
      <c r="C197" t="s">
        <v>8</v>
      </c>
      <c r="D197" t="s">
        <v>1361</v>
      </c>
      <c r="E197">
        <v>112</v>
      </c>
      <c r="F197">
        <v>874</v>
      </c>
    </row>
    <row r="198" spans="1:6">
      <c r="A198">
        <v>18</v>
      </c>
      <c r="B198" t="s">
        <v>178</v>
      </c>
      <c r="C198" t="s">
        <v>8</v>
      </c>
      <c r="D198" t="s">
        <v>1362</v>
      </c>
      <c r="E198">
        <v>7</v>
      </c>
      <c r="F198">
        <v>874</v>
      </c>
    </row>
    <row r="199" spans="1:6">
      <c r="A199">
        <v>19</v>
      </c>
      <c r="B199" t="s">
        <v>179</v>
      </c>
      <c r="C199" t="s">
        <v>41</v>
      </c>
      <c r="D199" t="s">
        <v>3706</v>
      </c>
      <c r="E199">
        <v>398</v>
      </c>
    </row>
    <row r="200" spans="1:6">
      <c r="A200">
        <v>19</v>
      </c>
      <c r="B200" t="s">
        <v>179</v>
      </c>
      <c r="C200" t="s">
        <v>41</v>
      </c>
      <c r="D200" t="s">
        <v>1354</v>
      </c>
      <c r="E200">
        <v>46519</v>
      </c>
      <c r="F200">
        <v>112184</v>
      </c>
    </row>
    <row r="201" spans="1:6">
      <c r="A201">
        <v>19</v>
      </c>
      <c r="B201" t="s">
        <v>179</v>
      </c>
      <c r="C201" t="s">
        <v>41</v>
      </c>
      <c r="D201" t="s">
        <v>1355</v>
      </c>
      <c r="E201">
        <v>20907</v>
      </c>
      <c r="F201">
        <v>112184</v>
      </c>
    </row>
    <row r="202" spans="1:6">
      <c r="A202">
        <v>19</v>
      </c>
      <c r="B202" t="s">
        <v>179</v>
      </c>
      <c r="C202" t="s">
        <v>41</v>
      </c>
      <c r="D202" t="s">
        <v>1356</v>
      </c>
      <c r="E202">
        <v>15442</v>
      </c>
      <c r="F202">
        <v>112184</v>
      </c>
    </row>
    <row r="203" spans="1:6">
      <c r="A203">
        <v>19</v>
      </c>
      <c r="B203" t="s">
        <v>179</v>
      </c>
      <c r="C203" t="s">
        <v>41</v>
      </c>
      <c r="D203" t="s">
        <v>1357</v>
      </c>
      <c r="E203">
        <v>14994</v>
      </c>
      <c r="F203">
        <v>112184</v>
      </c>
    </row>
    <row r="204" spans="1:6">
      <c r="A204">
        <v>19</v>
      </c>
      <c r="B204" t="s">
        <v>179</v>
      </c>
      <c r="C204" t="s">
        <v>41</v>
      </c>
      <c r="D204" t="s">
        <v>1358</v>
      </c>
      <c r="E204">
        <v>1318</v>
      </c>
      <c r="F204">
        <v>112184</v>
      </c>
    </row>
    <row r="205" spans="1:6">
      <c r="A205">
        <v>19</v>
      </c>
      <c r="B205" t="s">
        <v>179</v>
      </c>
      <c r="C205" t="s">
        <v>41</v>
      </c>
      <c r="D205" t="s">
        <v>1359</v>
      </c>
      <c r="E205">
        <v>678</v>
      </c>
      <c r="F205">
        <v>112184</v>
      </c>
    </row>
    <row r="206" spans="1:6">
      <c r="A206">
        <v>19</v>
      </c>
      <c r="B206" t="s">
        <v>179</v>
      </c>
      <c r="C206" t="s">
        <v>41</v>
      </c>
      <c r="D206" t="s">
        <v>1360</v>
      </c>
      <c r="E206">
        <v>4208</v>
      </c>
      <c r="F206">
        <v>112184</v>
      </c>
    </row>
    <row r="207" spans="1:6">
      <c r="A207">
        <v>19</v>
      </c>
      <c r="B207" t="s">
        <v>179</v>
      </c>
      <c r="C207" t="s">
        <v>41</v>
      </c>
      <c r="D207" t="s">
        <v>1361</v>
      </c>
      <c r="E207">
        <v>7887</v>
      </c>
      <c r="F207">
        <v>112184</v>
      </c>
    </row>
    <row r="208" spans="1:6">
      <c r="A208">
        <v>19</v>
      </c>
      <c r="B208" t="s">
        <v>179</v>
      </c>
      <c r="C208" t="s">
        <v>41</v>
      </c>
      <c r="D208" t="s">
        <v>1362</v>
      </c>
      <c r="E208">
        <v>231</v>
      </c>
      <c r="F208">
        <v>112184</v>
      </c>
    </row>
    <row r="209" spans="1:6">
      <c r="A209">
        <v>19</v>
      </c>
      <c r="B209" t="s">
        <v>179</v>
      </c>
      <c r="C209" t="s">
        <v>1264</v>
      </c>
      <c r="D209" t="s">
        <v>3706</v>
      </c>
      <c r="E209">
        <v>141</v>
      </c>
    </row>
    <row r="210" spans="1:6">
      <c r="A210">
        <v>19</v>
      </c>
      <c r="B210" t="s">
        <v>179</v>
      </c>
      <c r="C210" t="s">
        <v>1264</v>
      </c>
      <c r="D210" t="s">
        <v>1354</v>
      </c>
      <c r="E210">
        <v>22398</v>
      </c>
      <c r="F210">
        <v>47803</v>
      </c>
    </row>
    <row r="211" spans="1:6">
      <c r="A211">
        <v>19</v>
      </c>
      <c r="B211" t="s">
        <v>179</v>
      </c>
      <c r="C211" t="s">
        <v>1264</v>
      </c>
      <c r="D211" t="s">
        <v>1355</v>
      </c>
      <c r="E211">
        <v>9888</v>
      </c>
      <c r="F211">
        <v>47803</v>
      </c>
    </row>
    <row r="212" spans="1:6">
      <c r="A212">
        <v>19</v>
      </c>
      <c r="B212" t="s">
        <v>179</v>
      </c>
      <c r="C212" t="s">
        <v>1264</v>
      </c>
      <c r="D212" t="s">
        <v>1356</v>
      </c>
      <c r="E212">
        <v>5425</v>
      </c>
      <c r="F212">
        <v>47803</v>
      </c>
    </row>
    <row r="213" spans="1:6">
      <c r="A213">
        <v>19</v>
      </c>
      <c r="B213" t="s">
        <v>179</v>
      </c>
      <c r="C213" t="s">
        <v>1264</v>
      </c>
      <c r="D213" t="s">
        <v>1357</v>
      </c>
      <c r="E213">
        <v>4466</v>
      </c>
      <c r="F213">
        <v>47803</v>
      </c>
    </row>
    <row r="214" spans="1:6">
      <c r="A214">
        <v>19</v>
      </c>
      <c r="B214" t="s">
        <v>179</v>
      </c>
      <c r="C214" t="s">
        <v>1264</v>
      </c>
      <c r="D214" t="s">
        <v>1358</v>
      </c>
      <c r="E214">
        <v>370</v>
      </c>
      <c r="F214">
        <v>47803</v>
      </c>
    </row>
    <row r="215" spans="1:6">
      <c r="A215">
        <v>19</v>
      </c>
      <c r="B215" t="s">
        <v>179</v>
      </c>
      <c r="C215" t="s">
        <v>1264</v>
      </c>
      <c r="D215" t="s">
        <v>1359</v>
      </c>
      <c r="E215">
        <v>173</v>
      </c>
      <c r="F215">
        <v>47803</v>
      </c>
    </row>
    <row r="216" spans="1:6">
      <c r="A216">
        <v>19</v>
      </c>
      <c r="B216" t="s">
        <v>179</v>
      </c>
      <c r="C216" t="s">
        <v>1264</v>
      </c>
      <c r="D216" t="s">
        <v>1360</v>
      </c>
      <c r="E216">
        <v>1649</v>
      </c>
      <c r="F216">
        <v>47803</v>
      </c>
    </row>
    <row r="217" spans="1:6">
      <c r="A217">
        <v>19</v>
      </c>
      <c r="B217" t="s">
        <v>179</v>
      </c>
      <c r="C217" t="s">
        <v>1264</v>
      </c>
      <c r="D217" t="s">
        <v>1361</v>
      </c>
      <c r="E217">
        <v>3364</v>
      </c>
      <c r="F217">
        <v>47803</v>
      </c>
    </row>
    <row r="218" spans="1:6">
      <c r="A218">
        <v>19</v>
      </c>
      <c r="B218" t="s">
        <v>179</v>
      </c>
      <c r="C218" t="s">
        <v>1264</v>
      </c>
      <c r="D218" t="s">
        <v>1362</v>
      </c>
      <c r="E218">
        <v>70</v>
      </c>
      <c r="F218">
        <v>47803</v>
      </c>
    </row>
    <row r="219" spans="1:6">
      <c r="A219">
        <v>19</v>
      </c>
      <c r="B219" t="s">
        <v>179</v>
      </c>
      <c r="C219" t="s">
        <v>8</v>
      </c>
      <c r="D219" t="s">
        <v>3706</v>
      </c>
      <c r="E219">
        <v>120</v>
      </c>
    </row>
    <row r="220" spans="1:6">
      <c r="A220">
        <v>19</v>
      </c>
      <c r="B220" t="s">
        <v>179</v>
      </c>
      <c r="C220" t="s">
        <v>8</v>
      </c>
      <c r="D220" t="s">
        <v>1354</v>
      </c>
      <c r="E220">
        <v>42170</v>
      </c>
      <c r="F220">
        <v>84716</v>
      </c>
    </row>
    <row r="221" spans="1:6">
      <c r="A221">
        <v>19</v>
      </c>
      <c r="B221" t="s">
        <v>179</v>
      </c>
      <c r="C221" t="s">
        <v>8</v>
      </c>
      <c r="D221" t="s">
        <v>1355</v>
      </c>
      <c r="E221">
        <v>16528</v>
      </c>
      <c r="F221">
        <v>84716</v>
      </c>
    </row>
    <row r="222" spans="1:6">
      <c r="A222">
        <v>19</v>
      </c>
      <c r="B222" t="s">
        <v>179</v>
      </c>
      <c r="C222" t="s">
        <v>8</v>
      </c>
      <c r="D222" t="s">
        <v>1356</v>
      </c>
      <c r="E222">
        <v>9677</v>
      </c>
      <c r="F222">
        <v>84716</v>
      </c>
    </row>
    <row r="223" spans="1:6">
      <c r="A223">
        <v>19</v>
      </c>
      <c r="B223" t="s">
        <v>179</v>
      </c>
      <c r="C223" t="s">
        <v>8</v>
      </c>
      <c r="D223" t="s">
        <v>1357</v>
      </c>
      <c r="E223">
        <v>5670</v>
      </c>
      <c r="F223">
        <v>84716</v>
      </c>
    </row>
    <row r="224" spans="1:6">
      <c r="A224">
        <v>19</v>
      </c>
      <c r="B224" t="s">
        <v>179</v>
      </c>
      <c r="C224" t="s">
        <v>8</v>
      </c>
      <c r="D224" t="s">
        <v>1358</v>
      </c>
      <c r="E224">
        <v>663</v>
      </c>
      <c r="F224">
        <v>84716</v>
      </c>
    </row>
    <row r="225" spans="1:6">
      <c r="A225">
        <v>19</v>
      </c>
      <c r="B225" t="s">
        <v>179</v>
      </c>
      <c r="C225" t="s">
        <v>8</v>
      </c>
      <c r="D225" t="s">
        <v>1359</v>
      </c>
      <c r="E225">
        <v>335</v>
      </c>
      <c r="F225">
        <v>84716</v>
      </c>
    </row>
    <row r="226" spans="1:6">
      <c r="A226">
        <v>19</v>
      </c>
      <c r="B226" t="s">
        <v>179</v>
      </c>
      <c r="C226" t="s">
        <v>8</v>
      </c>
      <c r="D226" t="s">
        <v>1360</v>
      </c>
      <c r="E226">
        <v>2733</v>
      </c>
      <c r="F226">
        <v>84716</v>
      </c>
    </row>
    <row r="227" spans="1:6">
      <c r="A227">
        <v>19</v>
      </c>
      <c r="B227" t="s">
        <v>179</v>
      </c>
      <c r="C227" t="s">
        <v>8</v>
      </c>
      <c r="D227" t="s">
        <v>1361</v>
      </c>
      <c r="E227">
        <v>6810</v>
      </c>
      <c r="F227">
        <v>84716</v>
      </c>
    </row>
    <row r="228" spans="1:6">
      <c r="A228">
        <v>19</v>
      </c>
      <c r="B228" t="s">
        <v>179</v>
      </c>
      <c r="C228" t="s">
        <v>8</v>
      </c>
      <c r="D228" t="s">
        <v>1362</v>
      </c>
      <c r="E228">
        <v>130</v>
      </c>
      <c r="F228">
        <v>84716</v>
      </c>
    </row>
    <row r="229" spans="1:6">
      <c r="A229">
        <v>20</v>
      </c>
      <c r="B229" t="s">
        <v>180</v>
      </c>
      <c r="C229" t="s">
        <v>41</v>
      </c>
      <c r="D229" t="s">
        <v>3706</v>
      </c>
      <c r="E229">
        <v>3</v>
      </c>
    </row>
    <row r="230" spans="1:6">
      <c r="A230">
        <v>20</v>
      </c>
      <c r="B230" t="s">
        <v>180</v>
      </c>
      <c r="C230" t="s">
        <v>41</v>
      </c>
      <c r="D230" t="s">
        <v>1354</v>
      </c>
      <c r="E230">
        <v>32676</v>
      </c>
      <c r="F230">
        <v>71164</v>
      </c>
    </row>
    <row r="231" spans="1:6">
      <c r="A231">
        <v>20</v>
      </c>
      <c r="B231" t="s">
        <v>180</v>
      </c>
      <c r="C231" t="s">
        <v>41</v>
      </c>
      <c r="D231" t="s">
        <v>1355</v>
      </c>
      <c r="E231">
        <v>9962</v>
      </c>
      <c r="F231">
        <v>71164</v>
      </c>
    </row>
    <row r="232" spans="1:6">
      <c r="A232">
        <v>20</v>
      </c>
      <c r="B232" t="s">
        <v>180</v>
      </c>
      <c r="C232" t="s">
        <v>41</v>
      </c>
      <c r="D232" t="s">
        <v>1356</v>
      </c>
      <c r="E232">
        <v>12957</v>
      </c>
      <c r="F232">
        <v>71164</v>
      </c>
    </row>
    <row r="233" spans="1:6">
      <c r="A233">
        <v>20</v>
      </c>
      <c r="B233" t="s">
        <v>180</v>
      </c>
      <c r="C233" t="s">
        <v>41</v>
      </c>
      <c r="D233" t="s">
        <v>1357</v>
      </c>
      <c r="E233">
        <v>7370</v>
      </c>
      <c r="F233">
        <v>71164</v>
      </c>
    </row>
    <row r="234" spans="1:6">
      <c r="A234">
        <v>20</v>
      </c>
      <c r="B234" t="s">
        <v>180</v>
      </c>
      <c r="C234" t="s">
        <v>41</v>
      </c>
      <c r="D234" t="s">
        <v>1358</v>
      </c>
      <c r="E234">
        <v>1350</v>
      </c>
      <c r="F234">
        <v>71164</v>
      </c>
    </row>
    <row r="235" spans="1:6">
      <c r="A235">
        <v>20</v>
      </c>
      <c r="B235" t="s">
        <v>180</v>
      </c>
      <c r="C235" t="s">
        <v>41</v>
      </c>
      <c r="D235" t="s">
        <v>1359</v>
      </c>
      <c r="E235">
        <v>621</v>
      </c>
      <c r="F235">
        <v>71164</v>
      </c>
    </row>
    <row r="236" spans="1:6">
      <c r="A236">
        <v>20</v>
      </c>
      <c r="B236" t="s">
        <v>180</v>
      </c>
      <c r="C236" t="s">
        <v>41</v>
      </c>
      <c r="D236" t="s">
        <v>1360</v>
      </c>
      <c r="E236">
        <v>2418</v>
      </c>
      <c r="F236">
        <v>71164</v>
      </c>
    </row>
    <row r="237" spans="1:6">
      <c r="A237">
        <v>20</v>
      </c>
      <c r="B237" t="s">
        <v>180</v>
      </c>
      <c r="C237" t="s">
        <v>41</v>
      </c>
      <c r="D237" t="s">
        <v>1361</v>
      </c>
      <c r="E237">
        <v>3639</v>
      </c>
      <c r="F237">
        <v>71164</v>
      </c>
    </row>
    <row r="238" spans="1:6">
      <c r="A238">
        <v>20</v>
      </c>
      <c r="B238" t="s">
        <v>180</v>
      </c>
      <c r="C238" t="s">
        <v>41</v>
      </c>
      <c r="D238" t="s">
        <v>1362</v>
      </c>
      <c r="E238">
        <v>171</v>
      </c>
      <c r="F238">
        <v>71164</v>
      </c>
    </row>
    <row r="239" spans="1:6">
      <c r="A239">
        <v>20</v>
      </c>
      <c r="B239" t="s">
        <v>180</v>
      </c>
      <c r="C239" t="s">
        <v>1264</v>
      </c>
      <c r="D239" t="s">
        <v>1354</v>
      </c>
      <c r="E239">
        <v>29931</v>
      </c>
      <c r="F239">
        <v>57605</v>
      </c>
    </row>
    <row r="240" spans="1:6">
      <c r="A240">
        <v>20</v>
      </c>
      <c r="B240" t="s">
        <v>180</v>
      </c>
      <c r="C240" t="s">
        <v>1264</v>
      </c>
      <c r="D240" t="s">
        <v>1355</v>
      </c>
      <c r="E240">
        <v>7729</v>
      </c>
      <c r="F240">
        <v>57605</v>
      </c>
    </row>
    <row r="241" spans="1:6">
      <c r="A241">
        <v>20</v>
      </c>
      <c r="B241" t="s">
        <v>180</v>
      </c>
      <c r="C241" t="s">
        <v>1264</v>
      </c>
      <c r="D241" t="s">
        <v>1356</v>
      </c>
      <c r="E241">
        <v>10091</v>
      </c>
      <c r="F241">
        <v>57605</v>
      </c>
    </row>
    <row r="242" spans="1:6">
      <c r="A242">
        <v>20</v>
      </c>
      <c r="B242" t="s">
        <v>180</v>
      </c>
      <c r="C242" t="s">
        <v>1264</v>
      </c>
      <c r="D242" t="s">
        <v>1357</v>
      </c>
      <c r="E242">
        <v>4765</v>
      </c>
      <c r="F242">
        <v>57605</v>
      </c>
    </row>
    <row r="243" spans="1:6">
      <c r="A243">
        <v>20</v>
      </c>
      <c r="B243" t="s">
        <v>180</v>
      </c>
      <c r="C243" t="s">
        <v>1264</v>
      </c>
      <c r="D243" t="s">
        <v>1358</v>
      </c>
      <c r="E243">
        <v>1181</v>
      </c>
      <c r="F243">
        <v>57605</v>
      </c>
    </row>
    <row r="244" spans="1:6">
      <c r="A244">
        <v>20</v>
      </c>
      <c r="B244" t="s">
        <v>180</v>
      </c>
      <c r="C244" t="s">
        <v>1264</v>
      </c>
      <c r="D244" t="s">
        <v>1359</v>
      </c>
      <c r="E244">
        <v>380</v>
      </c>
      <c r="F244">
        <v>57605</v>
      </c>
    </row>
    <row r="245" spans="1:6">
      <c r="A245">
        <v>20</v>
      </c>
      <c r="B245" t="s">
        <v>180</v>
      </c>
      <c r="C245" t="s">
        <v>1264</v>
      </c>
      <c r="D245" t="s">
        <v>1360</v>
      </c>
      <c r="E245">
        <v>1428</v>
      </c>
      <c r="F245">
        <v>57605</v>
      </c>
    </row>
    <row r="246" spans="1:6">
      <c r="A246">
        <v>20</v>
      </c>
      <c r="B246" t="s">
        <v>180</v>
      </c>
      <c r="C246" t="s">
        <v>1264</v>
      </c>
      <c r="D246" t="s">
        <v>1361</v>
      </c>
      <c r="E246">
        <v>2011</v>
      </c>
      <c r="F246">
        <v>57605</v>
      </c>
    </row>
    <row r="247" spans="1:6">
      <c r="A247">
        <v>20</v>
      </c>
      <c r="B247" t="s">
        <v>180</v>
      </c>
      <c r="C247" t="s">
        <v>1264</v>
      </c>
      <c r="D247" t="s">
        <v>1362</v>
      </c>
      <c r="E247">
        <v>89</v>
      </c>
      <c r="F247">
        <v>57605</v>
      </c>
    </row>
    <row r="248" spans="1:6">
      <c r="A248">
        <v>20</v>
      </c>
      <c r="B248" t="s">
        <v>180</v>
      </c>
      <c r="C248" t="s">
        <v>8</v>
      </c>
      <c r="D248" t="s">
        <v>3706</v>
      </c>
      <c r="E248">
        <v>88</v>
      </c>
    </row>
    <row r="249" spans="1:6">
      <c r="A249">
        <v>20</v>
      </c>
      <c r="B249" t="s">
        <v>180</v>
      </c>
      <c r="C249" t="s">
        <v>8</v>
      </c>
      <c r="D249" t="s">
        <v>1354</v>
      </c>
      <c r="E249">
        <v>7658</v>
      </c>
      <c r="F249">
        <v>13576</v>
      </c>
    </row>
    <row r="250" spans="1:6">
      <c r="A250">
        <v>20</v>
      </c>
      <c r="B250" t="s">
        <v>180</v>
      </c>
      <c r="C250" t="s">
        <v>8</v>
      </c>
      <c r="D250" t="s">
        <v>1355</v>
      </c>
      <c r="E250">
        <v>1119</v>
      </c>
      <c r="F250">
        <v>13576</v>
      </c>
    </row>
    <row r="251" spans="1:6">
      <c r="A251">
        <v>20</v>
      </c>
      <c r="B251" t="s">
        <v>180</v>
      </c>
      <c r="C251" t="s">
        <v>8</v>
      </c>
      <c r="D251" t="s">
        <v>1356</v>
      </c>
      <c r="E251">
        <v>2407</v>
      </c>
      <c r="F251">
        <v>13576</v>
      </c>
    </row>
    <row r="252" spans="1:6">
      <c r="A252">
        <v>20</v>
      </c>
      <c r="B252" t="s">
        <v>180</v>
      </c>
      <c r="C252" t="s">
        <v>8</v>
      </c>
      <c r="D252" t="s">
        <v>1357</v>
      </c>
      <c r="E252">
        <v>509</v>
      </c>
      <c r="F252">
        <v>13576</v>
      </c>
    </row>
    <row r="253" spans="1:6">
      <c r="A253">
        <v>20</v>
      </c>
      <c r="B253" t="s">
        <v>180</v>
      </c>
      <c r="C253" t="s">
        <v>8</v>
      </c>
      <c r="D253" t="s">
        <v>1358</v>
      </c>
      <c r="E253">
        <v>515</v>
      </c>
      <c r="F253">
        <v>13576</v>
      </c>
    </row>
    <row r="254" spans="1:6">
      <c r="A254">
        <v>20</v>
      </c>
      <c r="B254" t="s">
        <v>180</v>
      </c>
      <c r="C254" t="s">
        <v>8</v>
      </c>
      <c r="D254" t="s">
        <v>1359</v>
      </c>
      <c r="E254">
        <v>56</v>
      </c>
      <c r="F254">
        <v>13576</v>
      </c>
    </row>
    <row r="255" spans="1:6">
      <c r="A255">
        <v>20</v>
      </c>
      <c r="B255" t="s">
        <v>180</v>
      </c>
      <c r="C255" t="s">
        <v>8</v>
      </c>
      <c r="D255" t="s">
        <v>1360</v>
      </c>
      <c r="E255">
        <v>315</v>
      </c>
      <c r="F255">
        <v>13576</v>
      </c>
    </row>
    <row r="256" spans="1:6">
      <c r="A256">
        <v>20</v>
      </c>
      <c r="B256" t="s">
        <v>180</v>
      </c>
      <c r="C256" t="s">
        <v>8</v>
      </c>
      <c r="D256" t="s">
        <v>1361</v>
      </c>
      <c r="E256">
        <v>916</v>
      </c>
      <c r="F256">
        <v>13576</v>
      </c>
    </row>
    <row r="257" spans="1:6">
      <c r="A257">
        <v>20</v>
      </c>
      <c r="B257" t="s">
        <v>180</v>
      </c>
      <c r="C257" t="s">
        <v>8</v>
      </c>
      <c r="D257" t="s">
        <v>1362</v>
      </c>
      <c r="E257">
        <v>81</v>
      </c>
      <c r="F257">
        <v>13576</v>
      </c>
    </row>
    <row r="258" spans="1:6">
      <c r="A258">
        <v>23</v>
      </c>
      <c r="B258" t="s">
        <v>181</v>
      </c>
      <c r="C258" t="s">
        <v>41</v>
      </c>
      <c r="D258" t="s">
        <v>3706</v>
      </c>
      <c r="E258">
        <v>6</v>
      </c>
    </row>
    <row r="259" spans="1:6">
      <c r="A259">
        <v>23</v>
      </c>
      <c r="B259" t="s">
        <v>181</v>
      </c>
      <c r="C259" t="s">
        <v>41</v>
      </c>
      <c r="D259" t="s">
        <v>1354</v>
      </c>
      <c r="E259">
        <v>21642</v>
      </c>
      <c r="F259">
        <v>45620</v>
      </c>
    </row>
    <row r="260" spans="1:6">
      <c r="A260">
        <v>23</v>
      </c>
      <c r="B260" t="s">
        <v>181</v>
      </c>
      <c r="C260" t="s">
        <v>41</v>
      </c>
      <c r="D260" t="s">
        <v>1355</v>
      </c>
      <c r="E260">
        <v>6787</v>
      </c>
      <c r="F260">
        <v>45620</v>
      </c>
    </row>
    <row r="261" spans="1:6">
      <c r="A261">
        <v>23</v>
      </c>
      <c r="B261" t="s">
        <v>181</v>
      </c>
      <c r="C261" t="s">
        <v>41</v>
      </c>
      <c r="D261" t="s">
        <v>1356</v>
      </c>
      <c r="E261">
        <v>7686</v>
      </c>
      <c r="F261">
        <v>45620</v>
      </c>
    </row>
    <row r="262" spans="1:6">
      <c r="A262">
        <v>23</v>
      </c>
      <c r="B262" t="s">
        <v>181</v>
      </c>
      <c r="C262" t="s">
        <v>41</v>
      </c>
      <c r="D262" t="s">
        <v>1357</v>
      </c>
      <c r="E262">
        <v>4395</v>
      </c>
      <c r="F262">
        <v>45620</v>
      </c>
    </row>
    <row r="263" spans="1:6">
      <c r="A263">
        <v>23</v>
      </c>
      <c r="B263" t="s">
        <v>181</v>
      </c>
      <c r="C263" t="s">
        <v>41</v>
      </c>
      <c r="D263" t="s">
        <v>1358</v>
      </c>
      <c r="E263">
        <v>663</v>
      </c>
      <c r="F263">
        <v>45620</v>
      </c>
    </row>
    <row r="264" spans="1:6">
      <c r="A264">
        <v>23</v>
      </c>
      <c r="B264" t="s">
        <v>181</v>
      </c>
      <c r="C264" t="s">
        <v>41</v>
      </c>
      <c r="D264" t="s">
        <v>1359</v>
      </c>
      <c r="E264">
        <v>403</v>
      </c>
      <c r="F264">
        <v>45620</v>
      </c>
    </row>
    <row r="265" spans="1:6">
      <c r="A265">
        <v>23</v>
      </c>
      <c r="B265" t="s">
        <v>181</v>
      </c>
      <c r="C265" t="s">
        <v>41</v>
      </c>
      <c r="D265" t="s">
        <v>1360</v>
      </c>
      <c r="E265">
        <v>1501</v>
      </c>
      <c r="F265">
        <v>45620</v>
      </c>
    </row>
    <row r="266" spans="1:6">
      <c r="A266">
        <v>23</v>
      </c>
      <c r="B266" t="s">
        <v>181</v>
      </c>
      <c r="C266" t="s">
        <v>41</v>
      </c>
      <c r="D266" t="s">
        <v>1361</v>
      </c>
      <c r="E266">
        <v>2452</v>
      </c>
      <c r="F266">
        <v>45620</v>
      </c>
    </row>
    <row r="267" spans="1:6">
      <c r="A267">
        <v>23</v>
      </c>
      <c r="B267" t="s">
        <v>181</v>
      </c>
      <c r="C267" t="s">
        <v>41</v>
      </c>
      <c r="D267" t="s">
        <v>1362</v>
      </c>
      <c r="E267">
        <v>91</v>
      </c>
      <c r="F267">
        <v>45620</v>
      </c>
    </row>
    <row r="268" spans="1:6">
      <c r="A268">
        <v>23</v>
      </c>
      <c r="B268" t="s">
        <v>181</v>
      </c>
      <c r="C268" t="s">
        <v>1264</v>
      </c>
      <c r="D268" t="s">
        <v>1354</v>
      </c>
      <c r="E268">
        <v>8586</v>
      </c>
      <c r="F268">
        <v>16099</v>
      </c>
    </row>
    <row r="269" spans="1:6">
      <c r="A269">
        <v>23</v>
      </c>
      <c r="B269" t="s">
        <v>181</v>
      </c>
      <c r="C269" t="s">
        <v>1264</v>
      </c>
      <c r="D269" t="s">
        <v>1355</v>
      </c>
      <c r="E269">
        <v>2068</v>
      </c>
      <c r="F269">
        <v>16099</v>
      </c>
    </row>
    <row r="270" spans="1:6">
      <c r="A270">
        <v>23</v>
      </c>
      <c r="B270" t="s">
        <v>181</v>
      </c>
      <c r="C270" t="s">
        <v>1264</v>
      </c>
      <c r="D270" t="s">
        <v>1356</v>
      </c>
      <c r="E270">
        <v>2826</v>
      </c>
      <c r="F270">
        <v>16099</v>
      </c>
    </row>
    <row r="271" spans="1:6">
      <c r="A271">
        <v>23</v>
      </c>
      <c r="B271" t="s">
        <v>181</v>
      </c>
      <c r="C271" t="s">
        <v>1264</v>
      </c>
      <c r="D271" t="s">
        <v>1357</v>
      </c>
      <c r="E271">
        <v>1233</v>
      </c>
      <c r="F271">
        <v>16099</v>
      </c>
    </row>
    <row r="272" spans="1:6">
      <c r="A272">
        <v>23</v>
      </c>
      <c r="B272" t="s">
        <v>181</v>
      </c>
      <c r="C272" t="s">
        <v>1264</v>
      </c>
      <c r="D272" t="s">
        <v>1358</v>
      </c>
      <c r="E272">
        <v>191</v>
      </c>
      <c r="F272">
        <v>16099</v>
      </c>
    </row>
    <row r="273" spans="1:6">
      <c r="A273">
        <v>23</v>
      </c>
      <c r="B273" t="s">
        <v>181</v>
      </c>
      <c r="C273" t="s">
        <v>1264</v>
      </c>
      <c r="D273" t="s">
        <v>1359</v>
      </c>
      <c r="E273">
        <v>51</v>
      </c>
      <c r="F273">
        <v>16099</v>
      </c>
    </row>
    <row r="274" spans="1:6">
      <c r="A274">
        <v>23</v>
      </c>
      <c r="B274" t="s">
        <v>181</v>
      </c>
      <c r="C274" t="s">
        <v>1264</v>
      </c>
      <c r="D274" t="s">
        <v>1360</v>
      </c>
      <c r="E274">
        <v>440</v>
      </c>
      <c r="F274">
        <v>16099</v>
      </c>
    </row>
    <row r="275" spans="1:6">
      <c r="A275">
        <v>23</v>
      </c>
      <c r="B275" t="s">
        <v>181</v>
      </c>
      <c r="C275" t="s">
        <v>1264</v>
      </c>
      <c r="D275" t="s">
        <v>1361</v>
      </c>
      <c r="E275">
        <v>690</v>
      </c>
      <c r="F275">
        <v>16099</v>
      </c>
    </row>
    <row r="276" spans="1:6">
      <c r="A276">
        <v>23</v>
      </c>
      <c r="B276" t="s">
        <v>181</v>
      </c>
      <c r="C276" t="s">
        <v>1264</v>
      </c>
      <c r="D276" t="s">
        <v>1362</v>
      </c>
      <c r="E276">
        <v>14</v>
      </c>
      <c r="F276">
        <v>16099</v>
      </c>
    </row>
    <row r="277" spans="1:6">
      <c r="A277">
        <v>23</v>
      </c>
      <c r="B277" t="s">
        <v>181</v>
      </c>
      <c r="C277" t="s">
        <v>8</v>
      </c>
      <c r="D277" t="s">
        <v>3706</v>
      </c>
      <c r="E277">
        <v>8</v>
      </c>
    </row>
    <row r="278" spans="1:6">
      <c r="A278">
        <v>23</v>
      </c>
      <c r="B278" t="s">
        <v>181</v>
      </c>
      <c r="C278" t="s">
        <v>8</v>
      </c>
      <c r="D278" t="s">
        <v>1354</v>
      </c>
      <c r="E278">
        <v>23578</v>
      </c>
      <c r="F278">
        <v>40762</v>
      </c>
    </row>
    <row r="279" spans="1:6">
      <c r="A279">
        <v>23</v>
      </c>
      <c r="B279" t="s">
        <v>181</v>
      </c>
      <c r="C279" t="s">
        <v>8</v>
      </c>
      <c r="D279" t="s">
        <v>1355</v>
      </c>
      <c r="E279">
        <v>3989</v>
      </c>
      <c r="F279">
        <v>40762</v>
      </c>
    </row>
    <row r="280" spans="1:6">
      <c r="A280">
        <v>23</v>
      </c>
      <c r="B280" t="s">
        <v>181</v>
      </c>
      <c r="C280" t="s">
        <v>8</v>
      </c>
      <c r="D280" t="s">
        <v>1356</v>
      </c>
      <c r="E280">
        <v>8040</v>
      </c>
      <c r="F280">
        <v>40762</v>
      </c>
    </row>
    <row r="281" spans="1:6">
      <c r="A281">
        <v>23</v>
      </c>
      <c r="B281" t="s">
        <v>181</v>
      </c>
      <c r="C281" t="s">
        <v>8</v>
      </c>
      <c r="D281" t="s">
        <v>1357</v>
      </c>
      <c r="E281">
        <v>2044</v>
      </c>
      <c r="F281">
        <v>40762</v>
      </c>
    </row>
    <row r="282" spans="1:6">
      <c r="A282">
        <v>23</v>
      </c>
      <c r="B282" t="s">
        <v>181</v>
      </c>
      <c r="C282" t="s">
        <v>8</v>
      </c>
      <c r="D282" t="s">
        <v>1358</v>
      </c>
      <c r="E282">
        <v>592</v>
      </c>
      <c r="F282">
        <v>40762</v>
      </c>
    </row>
    <row r="283" spans="1:6">
      <c r="A283">
        <v>23</v>
      </c>
      <c r="B283" t="s">
        <v>181</v>
      </c>
      <c r="C283" t="s">
        <v>8</v>
      </c>
      <c r="D283" t="s">
        <v>1359</v>
      </c>
      <c r="E283">
        <v>150</v>
      </c>
      <c r="F283">
        <v>40762</v>
      </c>
    </row>
    <row r="284" spans="1:6">
      <c r="A284">
        <v>23</v>
      </c>
      <c r="B284" t="s">
        <v>181</v>
      </c>
      <c r="C284" t="s">
        <v>8</v>
      </c>
      <c r="D284" t="s">
        <v>1360</v>
      </c>
      <c r="E284">
        <v>970</v>
      </c>
      <c r="F284">
        <v>40762</v>
      </c>
    </row>
    <row r="285" spans="1:6">
      <c r="A285">
        <v>23</v>
      </c>
      <c r="B285" t="s">
        <v>181</v>
      </c>
      <c r="C285" t="s">
        <v>8</v>
      </c>
      <c r="D285" t="s">
        <v>1361</v>
      </c>
      <c r="E285">
        <v>1352</v>
      </c>
      <c r="F285">
        <v>40762</v>
      </c>
    </row>
    <row r="286" spans="1:6">
      <c r="A286">
        <v>23</v>
      </c>
      <c r="B286" t="s">
        <v>181</v>
      </c>
      <c r="C286" t="s">
        <v>8</v>
      </c>
      <c r="D286" t="s">
        <v>1362</v>
      </c>
      <c r="E286">
        <v>47</v>
      </c>
      <c r="F286">
        <v>40762</v>
      </c>
    </row>
    <row r="287" spans="1:6">
      <c r="A287">
        <v>25</v>
      </c>
      <c r="B287" t="s">
        <v>182</v>
      </c>
      <c r="C287" t="s">
        <v>41</v>
      </c>
      <c r="D287" t="s">
        <v>3706</v>
      </c>
      <c r="E287">
        <v>20</v>
      </c>
    </row>
    <row r="288" spans="1:6">
      <c r="A288">
        <v>25</v>
      </c>
      <c r="B288" t="s">
        <v>182</v>
      </c>
      <c r="C288" t="s">
        <v>41</v>
      </c>
      <c r="D288" t="s">
        <v>1354</v>
      </c>
      <c r="E288">
        <v>5617</v>
      </c>
      <c r="F288">
        <v>11692</v>
      </c>
    </row>
    <row r="289" spans="1:6">
      <c r="A289">
        <v>25</v>
      </c>
      <c r="B289" t="s">
        <v>182</v>
      </c>
      <c r="C289" t="s">
        <v>41</v>
      </c>
      <c r="D289" t="s">
        <v>1355</v>
      </c>
      <c r="E289">
        <v>1600</v>
      </c>
      <c r="F289">
        <v>11692</v>
      </c>
    </row>
    <row r="290" spans="1:6">
      <c r="A290">
        <v>25</v>
      </c>
      <c r="B290" t="s">
        <v>182</v>
      </c>
      <c r="C290" t="s">
        <v>41</v>
      </c>
      <c r="D290" t="s">
        <v>1356</v>
      </c>
      <c r="E290">
        <v>1538</v>
      </c>
      <c r="F290">
        <v>11692</v>
      </c>
    </row>
    <row r="291" spans="1:6">
      <c r="A291">
        <v>25</v>
      </c>
      <c r="B291" t="s">
        <v>182</v>
      </c>
      <c r="C291" t="s">
        <v>41</v>
      </c>
      <c r="D291" t="s">
        <v>1357</v>
      </c>
      <c r="E291">
        <v>982</v>
      </c>
      <c r="F291">
        <v>11692</v>
      </c>
    </row>
    <row r="292" spans="1:6">
      <c r="A292">
        <v>25</v>
      </c>
      <c r="B292" t="s">
        <v>182</v>
      </c>
      <c r="C292" t="s">
        <v>41</v>
      </c>
      <c r="D292" t="s">
        <v>1358</v>
      </c>
      <c r="E292">
        <v>213</v>
      </c>
      <c r="F292">
        <v>11692</v>
      </c>
    </row>
    <row r="293" spans="1:6">
      <c r="A293">
        <v>25</v>
      </c>
      <c r="B293" t="s">
        <v>182</v>
      </c>
      <c r="C293" t="s">
        <v>41</v>
      </c>
      <c r="D293" t="s">
        <v>1359</v>
      </c>
      <c r="E293">
        <v>136</v>
      </c>
      <c r="F293">
        <v>11692</v>
      </c>
    </row>
    <row r="294" spans="1:6">
      <c r="A294">
        <v>25</v>
      </c>
      <c r="B294" t="s">
        <v>182</v>
      </c>
      <c r="C294" t="s">
        <v>41</v>
      </c>
      <c r="D294" t="s">
        <v>1360</v>
      </c>
      <c r="E294">
        <v>351</v>
      </c>
      <c r="F294">
        <v>11692</v>
      </c>
    </row>
    <row r="295" spans="1:6">
      <c r="A295">
        <v>25</v>
      </c>
      <c r="B295" t="s">
        <v>182</v>
      </c>
      <c r="C295" t="s">
        <v>41</v>
      </c>
      <c r="D295" t="s">
        <v>1361</v>
      </c>
      <c r="E295">
        <v>1181</v>
      </c>
      <c r="F295">
        <v>11692</v>
      </c>
    </row>
    <row r="296" spans="1:6">
      <c r="A296">
        <v>25</v>
      </c>
      <c r="B296" t="s">
        <v>182</v>
      </c>
      <c r="C296" t="s">
        <v>41</v>
      </c>
      <c r="D296" t="s">
        <v>1362</v>
      </c>
      <c r="E296">
        <v>74</v>
      </c>
      <c r="F296">
        <v>11692</v>
      </c>
    </row>
    <row r="297" spans="1:6">
      <c r="A297">
        <v>25</v>
      </c>
      <c r="B297" t="s">
        <v>182</v>
      </c>
      <c r="C297" t="s">
        <v>1264</v>
      </c>
      <c r="D297" t="s">
        <v>3706</v>
      </c>
      <c r="E297">
        <v>12</v>
      </c>
    </row>
    <row r="298" spans="1:6">
      <c r="A298">
        <v>25</v>
      </c>
      <c r="B298" t="s">
        <v>182</v>
      </c>
      <c r="C298" t="s">
        <v>1264</v>
      </c>
      <c r="D298" t="s">
        <v>1354</v>
      </c>
      <c r="E298">
        <v>230</v>
      </c>
      <c r="F298">
        <v>426</v>
      </c>
    </row>
    <row r="299" spans="1:6">
      <c r="A299">
        <v>25</v>
      </c>
      <c r="B299" t="s">
        <v>182</v>
      </c>
      <c r="C299" t="s">
        <v>1264</v>
      </c>
      <c r="D299" t="s">
        <v>1355</v>
      </c>
      <c r="E299">
        <v>45</v>
      </c>
      <c r="F299">
        <v>426</v>
      </c>
    </row>
    <row r="300" spans="1:6">
      <c r="A300">
        <v>25</v>
      </c>
      <c r="B300" t="s">
        <v>182</v>
      </c>
      <c r="C300" t="s">
        <v>1264</v>
      </c>
      <c r="D300" t="s">
        <v>1356</v>
      </c>
      <c r="E300">
        <v>76</v>
      </c>
      <c r="F300">
        <v>426</v>
      </c>
    </row>
    <row r="301" spans="1:6">
      <c r="A301">
        <v>25</v>
      </c>
      <c r="B301" t="s">
        <v>182</v>
      </c>
      <c r="C301" t="s">
        <v>1264</v>
      </c>
      <c r="D301" t="s">
        <v>1357</v>
      </c>
      <c r="E301">
        <v>20</v>
      </c>
      <c r="F301">
        <v>426</v>
      </c>
    </row>
    <row r="302" spans="1:6">
      <c r="A302">
        <v>25</v>
      </c>
      <c r="B302" t="s">
        <v>182</v>
      </c>
      <c r="C302" t="s">
        <v>1264</v>
      </c>
      <c r="D302" t="s">
        <v>1358</v>
      </c>
      <c r="E302">
        <v>2</v>
      </c>
      <c r="F302">
        <v>426</v>
      </c>
    </row>
    <row r="303" spans="1:6">
      <c r="A303">
        <v>25</v>
      </c>
      <c r="B303" t="s">
        <v>182</v>
      </c>
      <c r="C303" t="s">
        <v>1264</v>
      </c>
      <c r="D303" t="s">
        <v>1359</v>
      </c>
      <c r="E303">
        <v>1</v>
      </c>
      <c r="F303">
        <v>426</v>
      </c>
    </row>
    <row r="304" spans="1:6">
      <c r="A304">
        <v>25</v>
      </c>
      <c r="B304" t="s">
        <v>182</v>
      </c>
      <c r="C304" t="s">
        <v>1264</v>
      </c>
      <c r="D304" t="s">
        <v>1360</v>
      </c>
      <c r="E304">
        <v>6</v>
      </c>
      <c r="F304">
        <v>426</v>
      </c>
    </row>
    <row r="305" spans="1:6">
      <c r="A305">
        <v>25</v>
      </c>
      <c r="B305" t="s">
        <v>182</v>
      </c>
      <c r="C305" t="s">
        <v>1264</v>
      </c>
      <c r="D305" t="s">
        <v>1361</v>
      </c>
      <c r="E305">
        <v>42</v>
      </c>
      <c r="F305">
        <v>426</v>
      </c>
    </row>
    <row r="306" spans="1:6">
      <c r="A306">
        <v>25</v>
      </c>
      <c r="B306" t="s">
        <v>182</v>
      </c>
      <c r="C306" t="s">
        <v>1264</v>
      </c>
      <c r="D306" t="s">
        <v>1362</v>
      </c>
      <c r="E306">
        <v>4</v>
      </c>
      <c r="F306">
        <v>426</v>
      </c>
    </row>
    <row r="307" spans="1:6">
      <c r="A307">
        <v>25</v>
      </c>
      <c r="B307" t="s">
        <v>182</v>
      </c>
      <c r="C307" t="s">
        <v>8</v>
      </c>
      <c r="D307" t="s">
        <v>3706</v>
      </c>
      <c r="E307">
        <v>98</v>
      </c>
    </row>
    <row r="308" spans="1:6">
      <c r="A308">
        <v>25</v>
      </c>
      <c r="B308" t="s">
        <v>182</v>
      </c>
      <c r="C308" t="s">
        <v>8</v>
      </c>
      <c r="D308" t="s">
        <v>1354</v>
      </c>
      <c r="E308">
        <v>411</v>
      </c>
      <c r="F308">
        <v>844</v>
      </c>
    </row>
    <row r="309" spans="1:6">
      <c r="A309">
        <v>25</v>
      </c>
      <c r="B309" t="s">
        <v>182</v>
      </c>
      <c r="C309" t="s">
        <v>8</v>
      </c>
      <c r="D309" t="s">
        <v>1355</v>
      </c>
      <c r="E309">
        <v>95</v>
      </c>
      <c r="F309">
        <v>844</v>
      </c>
    </row>
    <row r="310" spans="1:6">
      <c r="A310">
        <v>25</v>
      </c>
      <c r="B310" t="s">
        <v>182</v>
      </c>
      <c r="C310" t="s">
        <v>8</v>
      </c>
      <c r="D310" t="s">
        <v>1356</v>
      </c>
      <c r="E310">
        <v>99</v>
      </c>
      <c r="F310">
        <v>844</v>
      </c>
    </row>
    <row r="311" spans="1:6">
      <c r="A311">
        <v>25</v>
      </c>
      <c r="B311" t="s">
        <v>182</v>
      </c>
      <c r="C311" t="s">
        <v>8</v>
      </c>
      <c r="D311" t="s">
        <v>1357</v>
      </c>
      <c r="E311">
        <v>47</v>
      </c>
      <c r="F311">
        <v>844</v>
      </c>
    </row>
    <row r="312" spans="1:6">
      <c r="A312">
        <v>25</v>
      </c>
      <c r="B312" t="s">
        <v>182</v>
      </c>
      <c r="C312" t="s">
        <v>8</v>
      </c>
      <c r="D312" t="s">
        <v>1358</v>
      </c>
      <c r="E312">
        <v>28</v>
      </c>
      <c r="F312">
        <v>844</v>
      </c>
    </row>
    <row r="313" spans="1:6">
      <c r="A313">
        <v>25</v>
      </c>
      <c r="B313" t="s">
        <v>182</v>
      </c>
      <c r="C313" t="s">
        <v>8</v>
      </c>
      <c r="D313" t="s">
        <v>1359</v>
      </c>
      <c r="E313">
        <v>11</v>
      </c>
      <c r="F313">
        <v>844</v>
      </c>
    </row>
    <row r="314" spans="1:6">
      <c r="A314">
        <v>25</v>
      </c>
      <c r="B314" t="s">
        <v>182</v>
      </c>
      <c r="C314" t="s">
        <v>8</v>
      </c>
      <c r="D314" t="s">
        <v>1360</v>
      </c>
      <c r="E314">
        <v>12</v>
      </c>
      <c r="F314">
        <v>844</v>
      </c>
    </row>
    <row r="315" spans="1:6">
      <c r="A315">
        <v>25</v>
      </c>
      <c r="B315" t="s">
        <v>182</v>
      </c>
      <c r="C315" t="s">
        <v>8</v>
      </c>
      <c r="D315" t="s">
        <v>1361</v>
      </c>
      <c r="E315">
        <v>137</v>
      </c>
      <c r="F315">
        <v>844</v>
      </c>
    </row>
    <row r="316" spans="1:6">
      <c r="A316">
        <v>25</v>
      </c>
      <c r="B316" t="s">
        <v>182</v>
      </c>
      <c r="C316" t="s">
        <v>8</v>
      </c>
      <c r="D316" t="s">
        <v>1362</v>
      </c>
      <c r="E316">
        <v>4</v>
      </c>
      <c r="F316">
        <v>844</v>
      </c>
    </row>
    <row r="317" spans="1:6">
      <c r="A317">
        <v>27</v>
      </c>
      <c r="B317" t="s">
        <v>183</v>
      </c>
      <c r="C317" t="s">
        <v>41</v>
      </c>
      <c r="D317" t="s">
        <v>3706</v>
      </c>
      <c r="E317">
        <v>244</v>
      </c>
    </row>
    <row r="318" spans="1:6">
      <c r="A318">
        <v>27</v>
      </c>
      <c r="B318" t="s">
        <v>183</v>
      </c>
      <c r="C318" t="s">
        <v>41</v>
      </c>
      <c r="D318" t="s">
        <v>1354</v>
      </c>
      <c r="E318">
        <v>74492</v>
      </c>
      <c r="F318">
        <v>205525</v>
      </c>
    </row>
    <row r="319" spans="1:6">
      <c r="A319">
        <v>27</v>
      </c>
      <c r="B319" t="s">
        <v>183</v>
      </c>
      <c r="C319" t="s">
        <v>41</v>
      </c>
      <c r="D319" t="s">
        <v>1355</v>
      </c>
      <c r="E319">
        <v>38081</v>
      </c>
      <c r="F319">
        <v>205525</v>
      </c>
    </row>
    <row r="320" spans="1:6">
      <c r="A320">
        <v>27</v>
      </c>
      <c r="B320" t="s">
        <v>183</v>
      </c>
      <c r="C320" t="s">
        <v>41</v>
      </c>
      <c r="D320" t="s">
        <v>1356</v>
      </c>
      <c r="E320">
        <v>30851</v>
      </c>
      <c r="F320">
        <v>205525</v>
      </c>
    </row>
    <row r="321" spans="1:6">
      <c r="A321">
        <v>27</v>
      </c>
      <c r="B321" t="s">
        <v>183</v>
      </c>
      <c r="C321" t="s">
        <v>41</v>
      </c>
      <c r="D321" t="s">
        <v>1357</v>
      </c>
      <c r="E321">
        <v>30599</v>
      </c>
      <c r="F321">
        <v>205525</v>
      </c>
    </row>
    <row r="322" spans="1:6">
      <c r="A322">
        <v>27</v>
      </c>
      <c r="B322" t="s">
        <v>183</v>
      </c>
      <c r="C322" t="s">
        <v>41</v>
      </c>
      <c r="D322" t="s">
        <v>1358</v>
      </c>
      <c r="E322">
        <v>4158</v>
      </c>
      <c r="F322">
        <v>205525</v>
      </c>
    </row>
    <row r="323" spans="1:6">
      <c r="A323">
        <v>27</v>
      </c>
      <c r="B323" t="s">
        <v>183</v>
      </c>
      <c r="C323" t="s">
        <v>41</v>
      </c>
      <c r="D323" t="s">
        <v>1359</v>
      </c>
      <c r="E323">
        <v>2549</v>
      </c>
      <c r="F323">
        <v>205525</v>
      </c>
    </row>
    <row r="324" spans="1:6">
      <c r="A324">
        <v>27</v>
      </c>
      <c r="B324" t="s">
        <v>183</v>
      </c>
      <c r="C324" t="s">
        <v>41</v>
      </c>
      <c r="D324" t="s">
        <v>1360</v>
      </c>
      <c r="E324">
        <v>11494</v>
      </c>
      <c r="F324">
        <v>205525</v>
      </c>
    </row>
    <row r="325" spans="1:6">
      <c r="A325">
        <v>27</v>
      </c>
      <c r="B325" t="s">
        <v>183</v>
      </c>
      <c r="C325" t="s">
        <v>41</v>
      </c>
      <c r="D325" t="s">
        <v>1361</v>
      </c>
      <c r="E325">
        <v>11908</v>
      </c>
      <c r="F325">
        <v>205525</v>
      </c>
    </row>
    <row r="326" spans="1:6">
      <c r="A326">
        <v>27</v>
      </c>
      <c r="B326" t="s">
        <v>183</v>
      </c>
      <c r="C326" t="s">
        <v>41</v>
      </c>
      <c r="D326" t="s">
        <v>1362</v>
      </c>
      <c r="E326">
        <v>1393</v>
      </c>
      <c r="F326">
        <v>205525</v>
      </c>
    </row>
    <row r="327" spans="1:6">
      <c r="A327">
        <v>27</v>
      </c>
      <c r="B327" t="s">
        <v>183</v>
      </c>
      <c r="C327" t="s">
        <v>1264</v>
      </c>
      <c r="D327" t="s">
        <v>3706</v>
      </c>
      <c r="E327">
        <v>19</v>
      </c>
    </row>
    <row r="328" spans="1:6">
      <c r="A328">
        <v>27</v>
      </c>
      <c r="B328" t="s">
        <v>183</v>
      </c>
      <c r="C328" t="s">
        <v>1264</v>
      </c>
      <c r="D328" t="s">
        <v>1354</v>
      </c>
      <c r="E328">
        <v>27955</v>
      </c>
      <c r="F328">
        <v>59914</v>
      </c>
    </row>
    <row r="329" spans="1:6">
      <c r="A329">
        <v>27</v>
      </c>
      <c r="B329" t="s">
        <v>183</v>
      </c>
      <c r="C329" t="s">
        <v>1264</v>
      </c>
      <c r="D329" t="s">
        <v>1355</v>
      </c>
      <c r="E329">
        <v>10305</v>
      </c>
      <c r="F329">
        <v>59914</v>
      </c>
    </row>
    <row r="330" spans="1:6">
      <c r="A330">
        <v>27</v>
      </c>
      <c r="B330" t="s">
        <v>183</v>
      </c>
      <c r="C330" t="s">
        <v>1264</v>
      </c>
      <c r="D330" t="s">
        <v>1356</v>
      </c>
      <c r="E330">
        <v>8179</v>
      </c>
      <c r="F330">
        <v>59914</v>
      </c>
    </row>
    <row r="331" spans="1:6">
      <c r="A331">
        <v>27</v>
      </c>
      <c r="B331" t="s">
        <v>183</v>
      </c>
      <c r="C331" t="s">
        <v>1264</v>
      </c>
      <c r="D331" t="s">
        <v>1357</v>
      </c>
      <c r="E331">
        <v>4848</v>
      </c>
      <c r="F331">
        <v>59914</v>
      </c>
    </row>
    <row r="332" spans="1:6">
      <c r="A332">
        <v>27</v>
      </c>
      <c r="B332" t="s">
        <v>183</v>
      </c>
      <c r="C332" t="s">
        <v>1264</v>
      </c>
      <c r="D332" t="s">
        <v>1358</v>
      </c>
      <c r="E332">
        <v>815</v>
      </c>
      <c r="F332">
        <v>59914</v>
      </c>
    </row>
    <row r="333" spans="1:6">
      <c r="A333">
        <v>27</v>
      </c>
      <c r="B333" t="s">
        <v>183</v>
      </c>
      <c r="C333" t="s">
        <v>1264</v>
      </c>
      <c r="D333" t="s">
        <v>1359</v>
      </c>
      <c r="E333">
        <v>389</v>
      </c>
      <c r="F333">
        <v>59914</v>
      </c>
    </row>
    <row r="334" spans="1:6">
      <c r="A334">
        <v>27</v>
      </c>
      <c r="B334" t="s">
        <v>183</v>
      </c>
      <c r="C334" t="s">
        <v>1264</v>
      </c>
      <c r="D334" t="s">
        <v>1360</v>
      </c>
      <c r="E334">
        <v>3388</v>
      </c>
      <c r="F334">
        <v>59914</v>
      </c>
    </row>
    <row r="335" spans="1:6">
      <c r="A335">
        <v>27</v>
      </c>
      <c r="B335" t="s">
        <v>183</v>
      </c>
      <c r="C335" t="s">
        <v>1264</v>
      </c>
      <c r="D335" t="s">
        <v>1361</v>
      </c>
      <c r="E335">
        <v>3708</v>
      </c>
      <c r="F335">
        <v>59914</v>
      </c>
    </row>
    <row r="336" spans="1:6">
      <c r="A336">
        <v>27</v>
      </c>
      <c r="B336" t="s">
        <v>183</v>
      </c>
      <c r="C336" t="s">
        <v>1264</v>
      </c>
      <c r="D336" t="s">
        <v>1362</v>
      </c>
      <c r="E336">
        <v>327</v>
      </c>
      <c r="F336">
        <v>59914</v>
      </c>
    </row>
    <row r="337" spans="1:6">
      <c r="A337">
        <v>27</v>
      </c>
      <c r="B337" t="s">
        <v>183</v>
      </c>
      <c r="C337" t="s">
        <v>8</v>
      </c>
      <c r="D337" t="s">
        <v>3706</v>
      </c>
      <c r="E337">
        <v>19</v>
      </c>
    </row>
    <row r="338" spans="1:6">
      <c r="A338">
        <v>27</v>
      </c>
      <c r="B338" t="s">
        <v>183</v>
      </c>
      <c r="C338" t="s">
        <v>8</v>
      </c>
      <c r="D338" t="s">
        <v>1354</v>
      </c>
      <c r="E338">
        <v>34982</v>
      </c>
      <c r="F338">
        <v>71975</v>
      </c>
    </row>
    <row r="339" spans="1:6">
      <c r="A339">
        <v>27</v>
      </c>
      <c r="B339" t="s">
        <v>183</v>
      </c>
      <c r="C339" t="s">
        <v>8</v>
      </c>
      <c r="D339" t="s">
        <v>1355</v>
      </c>
      <c r="E339">
        <v>10318</v>
      </c>
      <c r="F339">
        <v>71975</v>
      </c>
    </row>
    <row r="340" spans="1:6">
      <c r="A340">
        <v>27</v>
      </c>
      <c r="B340" t="s">
        <v>183</v>
      </c>
      <c r="C340" t="s">
        <v>8</v>
      </c>
      <c r="D340" t="s">
        <v>1356</v>
      </c>
      <c r="E340">
        <v>10335</v>
      </c>
      <c r="F340">
        <v>71975</v>
      </c>
    </row>
    <row r="341" spans="1:6">
      <c r="A341">
        <v>27</v>
      </c>
      <c r="B341" t="s">
        <v>183</v>
      </c>
      <c r="C341" t="s">
        <v>8</v>
      </c>
      <c r="D341" t="s">
        <v>1357</v>
      </c>
      <c r="E341">
        <v>5124</v>
      </c>
      <c r="F341">
        <v>71975</v>
      </c>
    </row>
    <row r="342" spans="1:6">
      <c r="A342">
        <v>27</v>
      </c>
      <c r="B342" t="s">
        <v>183</v>
      </c>
      <c r="C342" t="s">
        <v>8</v>
      </c>
      <c r="D342" t="s">
        <v>1358</v>
      </c>
      <c r="E342">
        <v>1457</v>
      </c>
      <c r="F342">
        <v>71975</v>
      </c>
    </row>
    <row r="343" spans="1:6">
      <c r="A343">
        <v>27</v>
      </c>
      <c r="B343" t="s">
        <v>183</v>
      </c>
      <c r="C343" t="s">
        <v>8</v>
      </c>
      <c r="D343" t="s">
        <v>1359</v>
      </c>
      <c r="E343">
        <v>588</v>
      </c>
      <c r="F343">
        <v>71975</v>
      </c>
    </row>
    <row r="344" spans="1:6">
      <c r="A344">
        <v>27</v>
      </c>
      <c r="B344" t="s">
        <v>183</v>
      </c>
      <c r="C344" t="s">
        <v>8</v>
      </c>
      <c r="D344" t="s">
        <v>1360</v>
      </c>
      <c r="E344">
        <v>4110</v>
      </c>
      <c r="F344">
        <v>71975</v>
      </c>
    </row>
    <row r="345" spans="1:6">
      <c r="A345">
        <v>27</v>
      </c>
      <c r="B345" t="s">
        <v>183</v>
      </c>
      <c r="C345" t="s">
        <v>8</v>
      </c>
      <c r="D345" t="s">
        <v>1361</v>
      </c>
      <c r="E345">
        <v>4853</v>
      </c>
      <c r="F345">
        <v>71975</v>
      </c>
    </row>
    <row r="346" spans="1:6">
      <c r="A346">
        <v>27</v>
      </c>
      <c r="B346" t="s">
        <v>183</v>
      </c>
      <c r="C346" t="s">
        <v>8</v>
      </c>
      <c r="D346" t="s">
        <v>1362</v>
      </c>
      <c r="E346">
        <v>208</v>
      </c>
      <c r="F346">
        <v>71975</v>
      </c>
    </row>
    <row r="347" spans="1:6">
      <c r="A347">
        <v>41</v>
      </c>
      <c r="B347" t="s">
        <v>184</v>
      </c>
      <c r="C347" t="s">
        <v>41</v>
      </c>
      <c r="D347" t="s">
        <v>3706</v>
      </c>
      <c r="E347">
        <v>26</v>
      </c>
    </row>
    <row r="348" spans="1:6">
      <c r="A348">
        <v>41</v>
      </c>
      <c r="B348" t="s">
        <v>184</v>
      </c>
      <c r="C348" t="s">
        <v>41</v>
      </c>
      <c r="D348" t="s">
        <v>1354</v>
      </c>
      <c r="E348">
        <v>1743</v>
      </c>
      <c r="F348">
        <v>3656</v>
      </c>
    </row>
    <row r="349" spans="1:6">
      <c r="A349">
        <v>41</v>
      </c>
      <c r="B349" t="s">
        <v>184</v>
      </c>
      <c r="C349" t="s">
        <v>41</v>
      </c>
      <c r="D349" t="s">
        <v>1355</v>
      </c>
      <c r="E349">
        <v>431</v>
      </c>
      <c r="F349">
        <v>3656</v>
      </c>
    </row>
    <row r="350" spans="1:6">
      <c r="A350">
        <v>41</v>
      </c>
      <c r="B350" t="s">
        <v>184</v>
      </c>
      <c r="C350" t="s">
        <v>41</v>
      </c>
      <c r="D350" t="s">
        <v>1356</v>
      </c>
      <c r="E350">
        <v>452</v>
      </c>
      <c r="F350">
        <v>3656</v>
      </c>
    </row>
    <row r="351" spans="1:6">
      <c r="A351">
        <v>41</v>
      </c>
      <c r="B351" t="s">
        <v>184</v>
      </c>
      <c r="C351" t="s">
        <v>41</v>
      </c>
      <c r="D351" t="s">
        <v>1357</v>
      </c>
      <c r="E351">
        <v>307</v>
      </c>
      <c r="F351">
        <v>3656</v>
      </c>
    </row>
    <row r="352" spans="1:6">
      <c r="A352">
        <v>41</v>
      </c>
      <c r="B352" t="s">
        <v>184</v>
      </c>
      <c r="C352" t="s">
        <v>41</v>
      </c>
      <c r="D352" t="s">
        <v>1358</v>
      </c>
      <c r="E352">
        <v>60</v>
      </c>
      <c r="F352">
        <v>3656</v>
      </c>
    </row>
    <row r="353" spans="1:6">
      <c r="A353">
        <v>41</v>
      </c>
      <c r="B353" t="s">
        <v>184</v>
      </c>
      <c r="C353" t="s">
        <v>41</v>
      </c>
      <c r="D353" t="s">
        <v>1359</v>
      </c>
      <c r="E353">
        <v>28</v>
      </c>
      <c r="F353">
        <v>3656</v>
      </c>
    </row>
    <row r="354" spans="1:6">
      <c r="A354">
        <v>41</v>
      </c>
      <c r="B354" t="s">
        <v>184</v>
      </c>
      <c r="C354" t="s">
        <v>41</v>
      </c>
      <c r="D354" t="s">
        <v>1360</v>
      </c>
      <c r="E354">
        <v>75</v>
      </c>
      <c r="F354">
        <v>3656</v>
      </c>
    </row>
    <row r="355" spans="1:6">
      <c r="A355">
        <v>41</v>
      </c>
      <c r="B355" t="s">
        <v>184</v>
      </c>
      <c r="C355" t="s">
        <v>41</v>
      </c>
      <c r="D355" t="s">
        <v>1361</v>
      </c>
      <c r="E355">
        <v>526</v>
      </c>
      <c r="F355">
        <v>3656</v>
      </c>
    </row>
    <row r="356" spans="1:6">
      <c r="A356">
        <v>41</v>
      </c>
      <c r="B356" t="s">
        <v>184</v>
      </c>
      <c r="C356" t="s">
        <v>41</v>
      </c>
      <c r="D356" t="s">
        <v>1362</v>
      </c>
      <c r="E356">
        <v>34</v>
      </c>
      <c r="F356">
        <v>3656</v>
      </c>
    </row>
    <row r="357" spans="1:6">
      <c r="A357">
        <v>41</v>
      </c>
      <c r="B357" t="s">
        <v>184</v>
      </c>
      <c r="C357" t="s">
        <v>1264</v>
      </c>
      <c r="D357" t="s">
        <v>1354</v>
      </c>
      <c r="E357">
        <v>140</v>
      </c>
      <c r="F357">
        <v>266</v>
      </c>
    </row>
    <row r="358" spans="1:6">
      <c r="A358">
        <v>41</v>
      </c>
      <c r="B358" t="s">
        <v>184</v>
      </c>
      <c r="C358" t="s">
        <v>1264</v>
      </c>
      <c r="D358" t="s">
        <v>1355</v>
      </c>
      <c r="E358">
        <v>29</v>
      </c>
      <c r="F358">
        <v>266</v>
      </c>
    </row>
    <row r="359" spans="1:6">
      <c r="A359">
        <v>41</v>
      </c>
      <c r="B359" t="s">
        <v>184</v>
      </c>
      <c r="C359" t="s">
        <v>1264</v>
      </c>
      <c r="D359" t="s">
        <v>1356</v>
      </c>
      <c r="E359">
        <v>33</v>
      </c>
      <c r="F359">
        <v>266</v>
      </c>
    </row>
    <row r="360" spans="1:6">
      <c r="A360">
        <v>41</v>
      </c>
      <c r="B360" t="s">
        <v>184</v>
      </c>
      <c r="C360" t="s">
        <v>1264</v>
      </c>
      <c r="D360" t="s">
        <v>1357</v>
      </c>
      <c r="E360">
        <v>18</v>
      </c>
      <c r="F360">
        <v>266</v>
      </c>
    </row>
    <row r="361" spans="1:6">
      <c r="A361">
        <v>41</v>
      </c>
      <c r="B361" t="s">
        <v>184</v>
      </c>
      <c r="C361" t="s">
        <v>1264</v>
      </c>
      <c r="D361" t="s">
        <v>1358</v>
      </c>
      <c r="E361">
        <v>4</v>
      </c>
      <c r="F361">
        <v>266</v>
      </c>
    </row>
    <row r="362" spans="1:6">
      <c r="A362">
        <v>41</v>
      </c>
      <c r="B362" t="s">
        <v>184</v>
      </c>
      <c r="C362" t="s">
        <v>1264</v>
      </c>
      <c r="D362" t="s">
        <v>1360</v>
      </c>
      <c r="E362">
        <v>6</v>
      </c>
      <c r="F362">
        <v>266</v>
      </c>
    </row>
    <row r="363" spans="1:6">
      <c r="A363">
        <v>41</v>
      </c>
      <c r="B363" t="s">
        <v>184</v>
      </c>
      <c r="C363" t="s">
        <v>1264</v>
      </c>
      <c r="D363" t="s">
        <v>1361</v>
      </c>
      <c r="E363">
        <v>36</v>
      </c>
      <c r="F363">
        <v>266</v>
      </c>
    </row>
    <row r="364" spans="1:6">
      <c r="A364">
        <v>41</v>
      </c>
      <c r="B364" t="s">
        <v>184</v>
      </c>
      <c r="C364" t="s">
        <v>8</v>
      </c>
      <c r="D364" t="s">
        <v>3706</v>
      </c>
      <c r="E364">
        <v>30</v>
      </c>
    </row>
    <row r="365" spans="1:6">
      <c r="A365">
        <v>41</v>
      </c>
      <c r="B365" t="s">
        <v>184</v>
      </c>
      <c r="C365" t="s">
        <v>8</v>
      </c>
      <c r="D365" t="s">
        <v>1354</v>
      </c>
      <c r="E365">
        <v>597</v>
      </c>
      <c r="F365">
        <v>1121</v>
      </c>
    </row>
    <row r="366" spans="1:6">
      <c r="A366">
        <v>41</v>
      </c>
      <c r="B366" t="s">
        <v>184</v>
      </c>
      <c r="C366" t="s">
        <v>8</v>
      </c>
      <c r="D366" t="s">
        <v>1355</v>
      </c>
      <c r="E366">
        <v>189</v>
      </c>
      <c r="F366">
        <v>1121</v>
      </c>
    </row>
    <row r="367" spans="1:6">
      <c r="A367">
        <v>41</v>
      </c>
      <c r="B367" t="s">
        <v>184</v>
      </c>
      <c r="C367" t="s">
        <v>8</v>
      </c>
      <c r="D367" t="s">
        <v>1356</v>
      </c>
      <c r="E367">
        <v>142</v>
      </c>
      <c r="F367">
        <v>1121</v>
      </c>
    </row>
    <row r="368" spans="1:6">
      <c r="A368">
        <v>41</v>
      </c>
      <c r="B368" t="s">
        <v>184</v>
      </c>
      <c r="C368" t="s">
        <v>8</v>
      </c>
      <c r="D368" t="s">
        <v>1357</v>
      </c>
      <c r="E368">
        <v>41</v>
      </c>
      <c r="F368">
        <v>1121</v>
      </c>
    </row>
    <row r="369" spans="1:6">
      <c r="A369">
        <v>41</v>
      </c>
      <c r="B369" t="s">
        <v>184</v>
      </c>
      <c r="C369" t="s">
        <v>8</v>
      </c>
      <c r="D369" t="s">
        <v>1358</v>
      </c>
      <c r="E369">
        <v>14</v>
      </c>
      <c r="F369">
        <v>1121</v>
      </c>
    </row>
    <row r="370" spans="1:6">
      <c r="A370">
        <v>41</v>
      </c>
      <c r="B370" t="s">
        <v>184</v>
      </c>
      <c r="C370" t="s">
        <v>8</v>
      </c>
      <c r="D370" t="s">
        <v>1359</v>
      </c>
      <c r="E370">
        <v>2</v>
      </c>
      <c r="F370">
        <v>1121</v>
      </c>
    </row>
    <row r="371" spans="1:6">
      <c r="A371">
        <v>41</v>
      </c>
      <c r="B371" t="s">
        <v>184</v>
      </c>
      <c r="C371" t="s">
        <v>8</v>
      </c>
      <c r="D371" t="s">
        <v>1360</v>
      </c>
      <c r="E371">
        <v>33</v>
      </c>
      <c r="F371">
        <v>1121</v>
      </c>
    </row>
    <row r="372" spans="1:6">
      <c r="A372">
        <v>41</v>
      </c>
      <c r="B372" t="s">
        <v>184</v>
      </c>
      <c r="C372" t="s">
        <v>8</v>
      </c>
      <c r="D372" t="s">
        <v>1361</v>
      </c>
      <c r="E372">
        <v>101</v>
      </c>
      <c r="F372">
        <v>1121</v>
      </c>
    </row>
    <row r="373" spans="1:6">
      <c r="A373">
        <v>41</v>
      </c>
      <c r="B373" t="s">
        <v>184</v>
      </c>
      <c r="C373" t="s">
        <v>8</v>
      </c>
      <c r="D373" t="s">
        <v>1362</v>
      </c>
      <c r="E373">
        <v>2</v>
      </c>
      <c r="F373">
        <v>1121</v>
      </c>
    </row>
    <row r="374" spans="1:6">
      <c r="A374">
        <v>44</v>
      </c>
      <c r="B374" t="s">
        <v>185</v>
      </c>
      <c r="C374" t="s">
        <v>41</v>
      </c>
      <c r="D374" t="s">
        <v>3706</v>
      </c>
      <c r="E374">
        <v>7</v>
      </c>
    </row>
    <row r="375" spans="1:6">
      <c r="A375">
        <v>44</v>
      </c>
      <c r="B375" t="s">
        <v>185</v>
      </c>
      <c r="C375" t="s">
        <v>41</v>
      </c>
      <c r="D375" t="s">
        <v>1354</v>
      </c>
      <c r="E375">
        <v>16901</v>
      </c>
      <c r="F375">
        <v>36114</v>
      </c>
    </row>
    <row r="376" spans="1:6">
      <c r="A376">
        <v>44</v>
      </c>
      <c r="B376" t="s">
        <v>185</v>
      </c>
      <c r="C376" t="s">
        <v>41</v>
      </c>
      <c r="D376" t="s">
        <v>1355</v>
      </c>
      <c r="E376">
        <v>5814</v>
      </c>
      <c r="F376">
        <v>36114</v>
      </c>
    </row>
    <row r="377" spans="1:6">
      <c r="A377">
        <v>44</v>
      </c>
      <c r="B377" t="s">
        <v>185</v>
      </c>
      <c r="C377" t="s">
        <v>41</v>
      </c>
      <c r="D377" t="s">
        <v>1356</v>
      </c>
      <c r="E377">
        <v>5526</v>
      </c>
      <c r="F377">
        <v>36114</v>
      </c>
    </row>
    <row r="378" spans="1:6">
      <c r="A378">
        <v>44</v>
      </c>
      <c r="B378" t="s">
        <v>185</v>
      </c>
      <c r="C378" t="s">
        <v>41</v>
      </c>
      <c r="D378" t="s">
        <v>1357</v>
      </c>
      <c r="E378">
        <v>4207</v>
      </c>
      <c r="F378">
        <v>36114</v>
      </c>
    </row>
    <row r="379" spans="1:6">
      <c r="A379">
        <v>44</v>
      </c>
      <c r="B379" t="s">
        <v>185</v>
      </c>
      <c r="C379" t="s">
        <v>41</v>
      </c>
      <c r="D379" t="s">
        <v>1358</v>
      </c>
      <c r="E379">
        <v>542</v>
      </c>
      <c r="F379">
        <v>36114</v>
      </c>
    </row>
    <row r="380" spans="1:6">
      <c r="A380">
        <v>44</v>
      </c>
      <c r="B380" t="s">
        <v>185</v>
      </c>
      <c r="C380" t="s">
        <v>41</v>
      </c>
      <c r="D380" t="s">
        <v>1359</v>
      </c>
      <c r="E380">
        <v>259</v>
      </c>
      <c r="F380">
        <v>36114</v>
      </c>
    </row>
    <row r="381" spans="1:6">
      <c r="A381">
        <v>44</v>
      </c>
      <c r="B381" t="s">
        <v>185</v>
      </c>
      <c r="C381" t="s">
        <v>41</v>
      </c>
      <c r="D381" t="s">
        <v>1360</v>
      </c>
      <c r="E381">
        <v>1228</v>
      </c>
      <c r="F381">
        <v>36114</v>
      </c>
    </row>
    <row r="382" spans="1:6">
      <c r="A382">
        <v>44</v>
      </c>
      <c r="B382" t="s">
        <v>185</v>
      </c>
      <c r="C382" t="s">
        <v>41</v>
      </c>
      <c r="D382" t="s">
        <v>1361</v>
      </c>
      <c r="E382">
        <v>1558</v>
      </c>
      <c r="F382">
        <v>36114</v>
      </c>
    </row>
    <row r="383" spans="1:6">
      <c r="A383">
        <v>44</v>
      </c>
      <c r="B383" t="s">
        <v>185</v>
      </c>
      <c r="C383" t="s">
        <v>41</v>
      </c>
      <c r="D383" t="s">
        <v>1362</v>
      </c>
      <c r="E383">
        <v>79</v>
      </c>
      <c r="F383">
        <v>36114</v>
      </c>
    </row>
    <row r="384" spans="1:6">
      <c r="A384">
        <v>44</v>
      </c>
      <c r="B384" t="s">
        <v>185</v>
      </c>
      <c r="C384" t="s">
        <v>1264</v>
      </c>
      <c r="D384" t="s">
        <v>1354</v>
      </c>
      <c r="E384">
        <v>9583</v>
      </c>
      <c r="F384">
        <v>19448</v>
      </c>
    </row>
    <row r="385" spans="1:6">
      <c r="A385">
        <v>44</v>
      </c>
      <c r="B385" t="s">
        <v>185</v>
      </c>
      <c r="C385" t="s">
        <v>1264</v>
      </c>
      <c r="D385" t="s">
        <v>1355</v>
      </c>
      <c r="E385">
        <v>3079</v>
      </c>
      <c r="F385">
        <v>19448</v>
      </c>
    </row>
    <row r="386" spans="1:6">
      <c r="A386">
        <v>44</v>
      </c>
      <c r="B386" t="s">
        <v>185</v>
      </c>
      <c r="C386" t="s">
        <v>1264</v>
      </c>
      <c r="D386" t="s">
        <v>1356</v>
      </c>
      <c r="E386">
        <v>3257</v>
      </c>
      <c r="F386">
        <v>19448</v>
      </c>
    </row>
    <row r="387" spans="1:6">
      <c r="A387">
        <v>44</v>
      </c>
      <c r="B387" t="s">
        <v>185</v>
      </c>
      <c r="C387" t="s">
        <v>1264</v>
      </c>
      <c r="D387" t="s">
        <v>1357</v>
      </c>
      <c r="E387">
        <v>1773</v>
      </c>
      <c r="F387">
        <v>19448</v>
      </c>
    </row>
    <row r="388" spans="1:6">
      <c r="A388">
        <v>44</v>
      </c>
      <c r="B388" t="s">
        <v>185</v>
      </c>
      <c r="C388" t="s">
        <v>1264</v>
      </c>
      <c r="D388" t="s">
        <v>1358</v>
      </c>
      <c r="E388">
        <v>213</v>
      </c>
      <c r="F388">
        <v>19448</v>
      </c>
    </row>
    <row r="389" spans="1:6">
      <c r="A389">
        <v>44</v>
      </c>
      <c r="B389" t="s">
        <v>185</v>
      </c>
      <c r="C389" t="s">
        <v>1264</v>
      </c>
      <c r="D389" t="s">
        <v>1359</v>
      </c>
      <c r="E389">
        <v>60</v>
      </c>
      <c r="F389">
        <v>19448</v>
      </c>
    </row>
    <row r="390" spans="1:6">
      <c r="A390">
        <v>44</v>
      </c>
      <c r="B390" t="s">
        <v>185</v>
      </c>
      <c r="C390" t="s">
        <v>1264</v>
      </c>
      <c r="D390" t="s">
        <v>1360</v>
      </c>
      <c r="E390">
        <v>603</v>
      </c>
      <c r="F390">
        <v>19448</v>
      </c>
    </row>
    <row r="391" spans="1:6">
      <c r="A391">
        <v>44</v>
      </c>
      <c r="B391" t="s">
        <v>185</v>
      </c>
      <c r="C391" t="s">
        <v>1264</v>
      </c>
      <c r="D391" t="s">
        <v>1361</v>
      </c>
      <c r="E391">
        <v>866</v>
      </c>
      <c r="F391">
        <v>19448</v>
      </c>
    </row>
    <row r="392" spans="1:6">
      <c r="A392">
        <v>44</v>
      </c>
      <c r="B392" t="s">
        <v>185</v>
      </c>
      <c r="C392" t="s">
        <v>1264</v>
      </c>
      <c r="D392" t="s">
        <v>1362</v>
      </c>
      <c r="E392">
        <v>14</v>
      </c>
      <c r="F392">
        <v>19448</v>
      </c>
    </row>
    <row r="393" spans="1:6">
      <c r="A393">
        <v>44</v>
      </c>
      <c r="B393" t="s">
        <v>185</v>
      </c>
      <c r="C393" t="s">
        <v>8</v>
      </c>
      <c r="D393" t="s">
        <v>3706</v>
      </c>
      <c r="E393">
        <v>3</v>
      </c>
    </row>
    <row r="394" spans="1:6">
      <c r="A394">
        <v>44</v>
      </c>
      <c r="B394" t="s">
        <v>185</v>
      </c>
      <c r="C394" t="s">
        <v>8</v>
      </c>
      <c r="D394" t="s">
        <v>1354</v>
      </c>
      <c r="E394">
        <v>2479</v>
      </c>
      <c r="F394">
        <v>4903</v>
      </c>
    </row>
    <row r="395" spans="1:6">
      <c r="A395">
        <v>44</v>
      </c>
      <c r="B395" t="s">
        <v>185</v>
      </c>
      <c r="C395" t="s">
        <v>8</v>
      </c>
      <c r="D395" t="s">
        <v>1355</v>
      </c>
      <c r="E395">
        <v>638</v>
      </c>
      <c r="F395">
        <v>4903</v>
      </c>
    </row>
    <row r="396" spans="1:6">
      <c r="A396">
        <v>44</v>
      </c>
      <c r="B396" t="s">
        <v>185</v>
      </c>
      <c r="C396" t="s">
        <v>8</v>
      </c>
      <c r="D396" t="s">
        <v>1356</v>
      </c>
      <c r="E396">
        <v>733</v>
      </c>
      <c r="F396">
        <v>4903</v>
      </c>
    </row>
    <row r="397" spans="1:6">
      <c r="A397">
        <v>44</v>
      </c>
      <c r="B397" t="s">
        <v>185</v>
      </c>
      <c r="C397" t="s">
        <v>8</v>
      </c>
      <c r="D397" t="s">
        <v>1357</v>
      </c>
      <c r="E397">
        <v>223</v>
      </c>
      <c r="F397">
        <v>4903</v>
      </c>
    </row>
    <row r="398" spans="1:6">
      <c r="A398">
        <v>44</v>
      </c>
      <c r="B398" t="s">
        <v>185</v>
      </c>
      <c r="C398" t="s">
        <v>8</v>
      </c>
      <c r="D398" t="s">
        <v>1358</v>
      </c>
      <c r="E398">
        <v>89</v>
      </c>
      <c r="F398">
        <v>4903</v>
      </c>
    </row>
    <row r="399" spans="1:6">
      <c r="A399">
        <v>44</v>
      </c>
      <c r="B399" t="s">
        <v>185</v>
      </c>
      <c r="C399" t="s">
        <v>8</v>
      </c>
      <c r="D399" t="s">
        <v>1359</v>
      </c>
      <c r="E399">
        <v>8</v>
      </c>
      <c r="F399">
        <v>4903</v>
      </c>
    </row>
    <row r="400" spans="1:6">
      <c r="A400">
        <v>44</v>
      </c>
      <c r="B400" t="s">
        <v>185</v>
      </c>
      <c r="C400" t="s">
        <v>8</v>
      </c>
      <c r="D400" t="s">
        <v>1360</v>
      </c>
      <c r="E400">
        <v>182</v>
      </c>
      <c r="F400">
        <v>4903</v>
      </c>
    </row>
    <row r="401" spans="1:6">
      <c r="A401">
        <v>44</v>
      </c>
      <c r="B401" t="s">
        <v>185</v>
      </c>
      <c r="C401" t="s">
        <v>8</v>
      </c>
      <c r="D401" t="s">
        <v>1361</v>
      </c>
      <c r="E401">
        <v>529</v>
      </c>
      <c r="F401">
        <v>4903</v>
      </c>
    </row>
    <row r="402" spans="1:6">
      <c r="A402">
        <v>44</v>
      </c>
      <c r="B402" t="s">
        <v>185</v>
      </c>
      <c r="C402" t="s">
        <v>8</v>
      </c>
      <c r="D402" t="s">
        <v>1362</v>
      </c>
      <c r="E402">
        <v>22</v>
      </c>
      <c r="F402">
        <v>4903</v>
      </c>
    </row>
    <row r="403" spans="1:6">
      <c r="A403">
        <v>47</v>
      </c>
      <c r="B403" t="s">
        <v>186</v>
      </c>
      <c r="C403" t="s">
        <v>41</v>
      </c>
      <c r="D403" t="s">
        <v>3706</v>
      </c>
      <c r="E403">
        <v>30</v>
      </c>
    </row>
    <row r="404" spans="1:6">
      <c r="A404">
        <v>47</v>
      </c>
      <c r="B404" t="s">
        <v>186</v>
      </c>
      <c r="C404" t="s">
        <v>41</v>
      </c>
      <c r="D404" t="s">
        <v>1354</v>
      </c>
      <c r="E404">
        <v>26231</v>
      </c>
      <c r="F404">
        <v>54803</v>
      </c>
    </row>
    <row r="405" spans="1:6">
      <c r="A405">
        <v>47</v>
      </c>
      <c r="B405" t="s">
        <v>186</v>
      </c>
      <c r="C405" t="s">
        <v>41</v>
      </c>
      <c r="D405" t="s">
        <v>1355</v>
      </c>
      <c r="E405">
        <v>7050</v>
      </c>
      <c r="F405">
        <v>54803</v>
      </c>
    </row>
    <row r="406" spans="1:6">
      <c r="A406">
        <v>47</v>
      </c>
      <c r="B406" t="s">
        <v>186</v>
      </c>
      <c r="C406" t="s">
        <v>41</v>
      </c>
      <c r="D406" t="s">
        <v>1356</v>
      </c>
      <c r="E406">
        <v>10644</v>
      </c>
      <c r="F406">
        <v>54803</v>
      </c>
    </row>
    <row r="407" spans="1:6">
      <c r="A407">
        <v>47</v>
      </c>
      <c r="B407" t="s">
        <v>186</v>
      </c>
      <c r="C407" t="s">
        <v>41</v>
      </c>
      <c r="D407" t="s">
        <v>1357</v>
      </c>
      <c r="E407">
        <v>5939</v>
      </c>
      <c r="F407">
        <v>54803</v>
      </c>
    </row>
    <row r="408" spans="1:6">
      <c r="A408">
        <v>47</v>
      </c>
      <c r="B408" t="s">
        <v>186</v>
      </c>
      <c r="C408" t="s">
        <v>41</v>
      </c>
      <c r="D408" t="s">
        <v>1358</v>
      </c>
      <c r="E408">
        <v>816</v>
      </c>
      <c r="F408">
        <v>54803</v>
      </c>
    </row>
    <row r="409" spans="1:6">
      <c r="A409">
        <v>47</v>
      </c>
      <c r="B409" t="s">
        <v>186</v>
      </c>
      <c r="C409" t="s">
        <v>41</v>
      </c>
      <c r="D409" t="s">
        <v>1359</v>
      </c>
      <c r="E409">
        <v>434</v>
      </c>
      <c r="F409">
        <v>54803</v>
      </c>
    </row>
    <row r="410" spans="1:6">
      <c r="A410">
        <v>47</v>
      </c>
      <c r="B410" t="s">
        <v>186</v>
      </c>
      <c r="C410" t="s">
        <v>41</v>
      </c>
      <c r="D410" t="s">
        <v>1360</v>
      </c>
      <c r="E410">
        <v>1430</v>
      </c>
      <c r="F410">
        <v>54803</v>
      </c>
    </row>
    <row r="411" spans="1:6">
      <c r="A411">
        <v>47</v>
      </c>
      <c r="B411" t="s">
        <v>186</v>
      </c>
      <c r="C411" t="s">
        <v>41</v>
      </c>
      <c r="D411" t="s">
        <v>1361</v>
      </c>
      <c r="E411">
        <v>2177</v>
      </c>
      <c r="F411">
        <v>54803</v>
      </c>
    </row>
    <row r="412" spans="1:6">
      <c r="A412">
        <v>47</v>
      </c>
      <c r="B412" t="s">
        <v>186</v>
      </c>
      <c r="C412" t="s">
        <v>41</v>
      </c>
      <c r="D412" t="s">
        <v>1362</v>
      </c>
      <c r="E412">
        <v>82</v>
      </c>
      <c r="F412">
        <v>54803</v>
      </c>
    </row>
    <row r="413" spans="1:6">
      <c r="A413">
        <v>47</v>
      </c>
      <c r="B413" t="s">
        <v>186</v>
      </c>
      <c r="C413" t="s">
        <v>1264</v>
      </c>
      <c r="D413" t="s">
        <v>3706</v>
      </c>
      <c r="E413">
        <v>1</v>
      </c>
    </row>
    <row r="414" spans="1:6">
      <c r="A414">
        <v>47</v>
      </c>
      <c r="B414" t="s">
        <v>186</v>
      </c>
      <c r="C414" t="s">
        <v>1264</v>
      </c>
      <c r="D414" t="s">
        <v>1354</v>
      </c>
      <c r="E414">
        <v>24145</v>
      </c>
      <c r="F414">
        <v>42995</v>
      </c>
    </row>
    <row r="415" spans="1:6">
      <c r="A415">
        <v>47</v>
      </c>
      <c r="B415" t="s">
        <v>186</v>
      </c>
      <c r="C415" t="s">
        <v>1264</v>
      </c>
      <c r="D415" t="s">
        <v>1355</v>
      </c>
      <c r="E415">
        <v>4416</v>
      </c>
      <c r="F415">
        <v>42995</v>
      </c>
    </row>
    <row r="416" spans="1:6">
      <c r="A416">
        <v>47</v>
      </c>
      <c r="B416" t="s">
        <v>186</v>
      </c>
      <c r="C416" t="s">
        <v>1264</v>
      </c>
      <c r="D416" t="s">
        <v>1356</v>
      </c>
      <c r="E416">
        <v>8717</v>
      </c>
      <c r="F416">
        <v>42995</v>
      </c>
    </row>
    <row r="417" spans="1:6">
      <c r="A417">
        <v>47</v>
      </c>
      <c r="B417" t="s">
        <v>186</v>
      </c>
      <c r="C417" t="s">
        <v>1264</v>
      </c>
      <c r="D417" t="s">
        <v>1357</v>
      </c>
      <c r="E417">
        <v>3037</v>
      </c>
      <c r="F417">
        <v>42995</v>
      </c>
    </row>
    <row r="418" spans="1:6">
      <c r="A418">
        <v>47</v>
      </c>
      <c r="B418" t="s">
        <v>186</v>
      </c>
      <c r="C418" t="s">
        <v>1264</v>
      </c>
      <c r="D418" t="s">
        <v>1358</v>
      </c>
      <c r="E418">
        <v>459</v>
      </c>
      <c r="F418">
        <v>42995</v>
      </c>
    </row>
    <row r="419" spans="1:6">
      <c r="A419">
        <v>47</v>
      </c>
      <c r="B419" t="s">
        <v>186</v>
      </c>
      <c r="C419" t="s">
        <v>1264</v>
      </c>
      <c r="D419" t="s">
        <v>1359</v>
      </c>
      <c r="E419">
        <v>223</v>
      </c>
      <c r="F419">
        <v>42995</v>
      </c>
    </row>
    <row r="420" spans="1:6">
      <c r="A420">
        <v>47</v>
      </c>
      <c r="B420" t="s">
        <v>186</v>
      </c>
      <c r="C420" t="s">
        <v>1264</v>
      </c>
      <c r="D420" t="s">
        <v>1360</v>
      </c>
      <c r="E420">
        <v>936</v>
      </c>
      <c r="F420">
        <v>42995</v>
      </c>
    </row>
    <row r="421" spans="1:6">
      <c r="A421">
        <v>47</v>
      </c>
      <c r="B421" t="s">
        <v>186</v>
      </c>
      <c r="C421" t="s">
        <v>1264</v>
      </c>
      <c r="D421" t="s">
        <v>1361</v>
      </c>
      <c r="E421">
        <v>1022</v>
      </c>
      <c r="F421">
        <v>42995</v>
      </c>
    </row>
    <row r="422" spans="1:6">
      <c r="A422">
        <v>47</v>
      </c>
      <c r="B422" t="s">
        <v>186</v>
      </c>
      <c r="C422" t="s">
        <v>1264</v>
      </c>
      <c r="D422" t="s">
        <v>1362</v>
      </c>
      <c r="E422">
        <v>40</v>
      </c>
      <c r="F422">
        <v>42995</v>
      </c>
    </row>
    <row r="423" spans="1:6">
      <c r="A423">
        <v>47</v>
      </c>
      <c r="B423" t="s">
        <v>186</v>
      </c>
      <c r="C423" t="s">
        <v>8</v>
      </c>
      <c r="D423" t="s">
        <v>1354</v>
      </c>
      <c r="E423">
        <v>5070</v>
      </c>
      <c r="F423">
        <v>8489</v>
      </c>
    </row>
    <row r="424" spans="1:6">
      <c r="A424">
        <v>47</v>
      </c>
      <c r="B424" t="s">
        <v>186</v>
      </c>
      <c r="C424" t="s">
        <v>8</v>
      </c>
      <c r="D424" t="s">
        <v>1355</v>
      </c>
      <c r="E424">
        <v>752</v>
      </c>
      <c r="F424">
        <v>8489</v>
      </c>
    </row>
    <row r="425" spans="1:6">
      <c r="A425">
        <v>47</v>
      </c>
      <c r="B425" t="s">
        <v>186</v>
      </c>
      <c r="C425" t="s">
        <v>8</v>
      </c>
      <c r="D425" t="s">
        <v>1356</v>
      </c>
      <c r="E425">
        <v>1509</v>
      </c>
      <c r="F425">
        <v>8489</v>
      </c>
    </row>
    <row r="426" spans="1:6">
      <c r="A426">
        <v>47</v>
      </c>
      <c r="B426" t="s">
        <v>186</v>
      </c>
      <c r="C426" t="s">
        <v>8</v>
      </c>
      <c r="D426" t="s">
        <v>1357</v>
      </c>
      <c r="E426">
        <v>337</v>
      </c>
      <c r="F426">
        <v>8489</v>
      </c>
    </row>
    <row r="427" spans="1:6">
      <c r="A427">
        <v>47</v>
      </c>
      <c r="B427" t="s">
        <v>186</v>
      </c>
      <c r="C427" t="s">
        <v>8</v>
      </c>
      <c r="D427" t="s">
        <v>1358</v>
      </c>
      <c r="E427">
        <v>187</v>
      </c>
      <c r="F427">
        <v>8489</v>
      </c>
    </row>
    <row r="428" spans="1:6">
      <c r="A428">
        <v>47</v>
      </c>
      <c r="B428" t="s">
        <v>186</v>
      </c>
      <c r="C428" t="s">
        <v>8</v>
      </c>
      <c r="D428" t="s">
        <v>1359</v>
      </c>
      <c r="E428">
        <v>28</v>
      </c>
      <c r="F428">
        <v>8489</v>
      </c>
    </row>
    <row r="429" spans="1:6">
      <c r="A429">
        <v>47</v>
      </c>
      <c r="B429" t="s">
        <v>186</v>
      </c>
      <c r="C429" t="s">
        <v>8</v>
      </c>
      <c r="D429" t="s">
        <v>1360</v>
      </c>
      <c r="E429">
        <v>169</v>
      </c>
      <c r="F429">
        <v>8489</v>
      </c>
    </row>
    <row r="430" spans="1:6">
      <c r="A430">
        <v>47</v>
      </c>
      <c r="B430" t="s">
        <v>186</v>
      </c>
      <c r="C430" t="s">
        <v>8</v>
      </c>
      <c r="D430" t="s">
        <v>1361</v>
      </c>
      <c r="E430">
        <v>411</v>
      </c>
      <c r="F430">
        <v>8489</v>
      </c>
    </row>
    <row r="431" spans="1:6">
      <c r="A431">
        <v>47</v>
      </c>
      <c r="B431" t="s">
        <v>186</v>
      </c>
      <c r="C431" t="s">
        <v>8</v>
      </c>
      <c r="D431" t="s">
        <v>1362</v>
      </c>
      <c r="E431">
        <v>26</v>
      </c>
      <c r="F431">
        <v>8489</v>
      </c>
    </row>
    <row r="432" spans="1:6">
      <c r="A432">
        <v>50</v>
      </c>
      <c r="B432" t="s">
        <v>187</v>
      </c>
      <c r="C432" t="s">
        <v>41</v>
      </c>
      <c r="D432" t="s">
        <v>3706</v>
      </c>
      <c r="E432">
        <v>29</v>
      </c>
    </row>
    <row r="433" spans="1:6">
      <c r="A433">
        <v>50</v>
      </c>
      <c r="B433" t="s">
        <v>187</v>
      </c>
      <c r="C433" t="s">
        <v>41</v>
      </c>
      <c r="D433" t="s">
        <v>1354</v>
      </c>
      <c r="E433">
        <v>2853</v>
      </c>
      <c r="F433">
        <v>6557</v>
      </c>
    </row>
    <row r="434" spans="1:6">
      <c r="A434">
        <v>50</v>
      </c>
      <c r="B434" t="s">
        <v>187</v>
      </c>
      <c r="C434" t="s">
        <v>41</v>
      </c>
      <c r="D434" t="s">
        <v>1355</v>
      </c>
      <c r="E434">
        <v>932</v>
      </c>
      <c r="F434">
        <v>6557</v>
      </c>
    </row>
    <row r="435" spans="1:6">
      <c r="A435">
        <v>50</v>
      </c>
      <c r="B435" t="s">
        <v>187</v>
      </c>
      <c r="C435" t="s">
        <v>41</v>
      </c>
      <c r="D435" t="s">
        <v>1356</v>
      </c>
      <c r="E435">
        <v>789</v>
      </c>
      <c r="F435">
        <v>6557</v>
      </c>
    </row>
    <row r="436" spans="1:6">
      <c r="A436">
        <v>50</v>
      </c>
      <c r="B436" t="s">
        <v>187</v>
      </c>
      <c r="C436" t="s">
        <v>41</v>
      </c>
      <c r="D436" t="s">
        <v>1357</v>
      </c>
      <c r="E436">
        <v>784</v>
      </c>
      <c r="F436">
        <v>6557</v>
      </c>
    </row>
    <row r="437" spans="1:6">
      <c r="A437">
        <v>50</v>
      </c>
      <c r="B437" t="s">
        <v>187</v>
      </c>
      <c r="C437" t="s">
        <v>41</v>
      </c>
      <c r="D437" t="s">
        <v>1358</v>
      </c>
      <c r="E437">
        <v>144</v>
      </c>
      <c r="F437">
        <v>6557</v>
      </c>
    </row>
    <row r="438" spans="1:6">
      <c r="A438">
        <v>50</v>
      </c>
      <c r="B438" t="s">
        <v>187</v>
      </c>
      <c r="C438" t="s">
        <v>41</v>
      </c>
      <c r="D438" t="s">
        <v>1359</v>
      </c>
      <c r="E438">
        <v>105</v>
      </c>
      <c r="F438">
        <v>6557</v>
      </c>
    </row>
    <row r="439" spans="1:6">
      <c r="A439">
        <v>50</v>
      </c>
      <c r="B439" t="s">
        <v>187</v>
      </c>
      <c r="C439" t="s">
        <v>41</v>
      </c>
      <c r="D439" t="s">
        <v>1360</v>
      </c>
      <c r="E439">
        <v>180</v>
      </c>
      <c r="F439">
        <v>6557</v>
      </c>
    </row>
    <row r="440" spans="1:6">
      <c r="A440">
        <v>50</v>
      </c>
      <c r="B440" t="s">
        <v>187</v>
      </c>
      <c r="C440" t="s">
        <v>41</v>
      </c>
      <c r="D440" t="s">
        <v>1361</v>
      </c>
      <c r="E440">
        <v>735</v>
      </c>
      <c r="F440">
        <v>6557</v>
      </c>
    </row>
    <row r="441" spans="1:6">
      <c r="A441">
        <v>50</v>
      </c>
      <c r="B441" t="s">
        <v>187</v>
      </c>
      <c r="C441" t="s">
        <v>41</v>
      </c>
      <c r="D441" t="s">
        <v>1362</v>
      </c>
      <c r="E441">
        <v>35</v>
      </c>
      <c r="F441">
        <v>6557</v>
      </c>
    </row>
    <row r="442" spans="1:6">
      <c r="A442">
        <v>50</v>
      </c>
      <c r="B442" t="s">
        <v>187</v>
      </c>
      <c r="C442" t="s">
        <v>1264</v>
      </c>
      <c r="D442" t="s">
        <v>3706</v>
      </c>
      <c r="E442">
        <v>9</v>
      </c>
    </row>
    <row r="443" spans="1:6">
      <c r="A443">
        <v>50</v>
      </c>
      <c r="B443" t="s">
        <v>187</v>
      </c>
      <c r="C443" t="s">
        <v>1264</v>
      </c>
      <c r="D443" t="s">
        <v>1354</v>
      </c>
      <c r="E443">
        <v>597</v>
      </c>
      <c r="F443">
        <v>1163</v>
      </c>
    </row>
    <row r="444" spans="1:6">
      <c r="A444">
        <v>50</v>
      </c>
      <c r="B444" t="s">
        <v>187</v>
      </c>
      <c r="C444" t="s">
        <v>1264</v>
      </c>
      <c r="D444" t="s">
        <v>1355</v>
      </c>
      <c r="E444">
        <v>151</v>
      </c>
      <c r="F444">
        <v>1163</v>
      </c>
    </row>
    <row r="445" spans="1:6">
      <c r="A445">
        <v>50</v>
      </c>
      <c r="B445" t="s">
        <v>187</v>
      </c>
      <c r="C445" t="s">
        <v>1264</v>
      </c>
      <c r="D445" t="s">
        <v>1356</v>
      </c>
      <c r="E445">
        <v>139</v>
      </c>
      <c r="F445">
        <v>1163</v>
      </c>
    </row>
    <row r="446" spans="1:6">
      <c r="A446">
        <v>50</v>
      </c>
      <c r="B446" t="s">
        <v>187</v>
      </c>
      <c r="C446" t="s">
        <v>1264</v>
      </c>
      <c r="D446" t="s">
        <v>1357</v>
      </c>
      <c r="E446">
        <v>71</v>
      </c>
      <c r="F446">
        <v>1163</v>
      </c>
    </row>
    <row r="447" spans="1:6">
      <c r="A447">
        <v>50</v>
      </c>
      <c r="B447" t="s">
        <v>187</v>
      </c>
      <c r="C447" t="s">
        <v>1264</v>
      </c>
      <c r="D447" t="s">
        <v>1358</v>
      </c>
      <c r="E447">
        <v>46</v>
      </c>
      <c r="F447">
        <v>1163</v>
      </c>
    </row>
    <row r="448" spans="1:6">
      <c r="A448">
        <v>50</v>
      </c>
      <c r="B448" t="s">
        <v>187</v>
      </c>
      <c r="C448" t="s">
        <v>1264</v>
      </c>
      <c r="D448" t="s">
        <v>1359</v>
      </c>
      <c r="E448">
        <v>20</v>
      </c>
      <c r="F448">
        <v>1163</v>
      </c>
    </row>
    <row r="449" spans="1:6">
      <c r="A449">
        <v>50</v>
      </c>
      <c r="B449" t="s">
        <v>187</v>
      </c>
      <c r="C449" t="s">
        <v>1264</v>
      </c>
      <c r="D449" t="s">
        <v>1360</v>
      </c>
      <c r="E449">
        <v>32</v>
      </c>
      <c r="F449">
        <v>1163</v>
      </c>
    </row>
    <row r="450" spans="1:6">
      <c r="A450">
        <v>50</v>
      </c>
      <c r="B450" t="s">
        <v>187</v>
      </c>
      <c r="C450" t="s">
        <v>1264</v>
      </c>
      <c r="D450" t="s">
        <v>1361</v>
      </c>
      <c r="E450">
        <v>100</v>
      </c>
      <c r="F450">
        <v>1163</v>
      </c>
    </row>
    <row r="451" spans="1:6">
      <c r="A451">
        <v>50</v>
      </c>
      <c r="B451" t="s">
        <v>187</v>
      </c>
      <c r="C451" t="s">
        <v>1264</v>
      </c>
      <c r="D451" t="s">
        <v>1362</v>
      </c>
      <c r="E451">
        <v>7</v>
      </c>
      <c r="F451">
        <v>1163</v>
      </c>
    </row>
    <row r="452" spans="1:6">
      <c r="A452">
        <v>50</v>
      </c>
      <c r="B452" t="s">
        <v>187</v>
      </c>
      <c r="C452" t="s">
        <v>8</v>
      </c>
      <c r="D452" t="s">
        <v>3706</v>
      </c>
      <c r="E452">
        <v>214</v>
      </c>
    </row>
    <row r="453" spans="1:6">
      <c r="A453">
        <v>50</v>
      </c>
      <c r="B453" t="s">
        <v>187</v>
      </c>
      <c r="C453" t="s">
        <v>8</v>
      </c>
      <c r="D453" t="s">
        <v>1354</v>
      </c>
      <c r="E453">
        <v>402</v>
      </c>
      <c r="F453">
        <v>864</v>
      </c>
    </row>
    <row r="454" spans="1:6">
      <c r="A454">
        <v>50</v>
      </c>
      <c r="B454" t="s">
        <v>187</v>
      </c>
      <c r="C454" t="s">
        <v>8</v>
      </c>
      <c r="D454" t="s">
        <v>1355</v>
      </c>
      <c r="E454">
        <v>94</v>
      </c>
      <c r="F454">
        <v>864</v>
      </c>
    </row>
    <row r="455" spans="1:6">
      <c r="A455">
        <v>50</v>
      </c>
      <c r="B455" t="s">
        <v>187</v>
      </c>
      <c r="C455" t="s">
        <v>8</v>
      </c>
      <c r="D455" t="s">
        <v>1356</v>
      </c>
      <c r="E455">
        <v>129</v>
      </c>
      <c r="F455">
        <v>864</v>
      </c>
    </row>
    <row r="456" spans="1:6">
      <c r="A456">
        <v>50</v>
      </c>
      <c r="B456" t="s">
        <v>187</v>
      </c>
      <c r="C456" t="s">
        <v>8</v>
      </c>
      <c r="D456" t="s">
        <v>1357</v>
      </c>
      <c r="E456">
        <v>39</v>
      </c>
      <c r="F456">
        <v>864</v>
      </c>
    </row>
    <row r="457" spans="1:6">
      <c r="A457">
        <v>50</v>
      </c>
      <c r="B457" t="s">
        <v>187</v>
      </c>
      <c r="C457" t="s">
        <v>8</v>
      </c>
      <c r="D457" t="s">
        <v>1358</v>
      </c>
      <c r="E457">
        <v>10</v>
      </c>
      <c r="F457">
        <v>864</v>
      </c>
    </row>
    <row r="458" spans="1:6">
      <c r="A458">
        <v>50</v>
      </c>
      <c r="B458" t="s">
        <v>187</v>
      </c>
      <c r="C458" t="s">
        <v>8</v>
      </c>
      <c r="D458" t="s">
        <v>1359</v>
      </c>
      <c r="E458">
        <v>7</v>
      </c>
      <c r="F458">
        <v>864</v>
      </c>
    </row>
    <row r="459" spans="1:6">
      <c r="A459">
        <v>50</v>
      </c>
      <c r="B459" t="s">
        <v>187</v>
      </c>
      <c r="C459" t="s">
        <v>8</v>
      </c>
      <c r="D459" t="s">
        <v>1360</v>
      </c>
      <c r="E459">
        <v>4</v>
      </c>
      <c r="F459">
        <v>864</v>
      </c>
    </row>
    <row r="460" spans="1:6">
      <c r="A460">
        <v>50</v>
      </c>
      <c r="B460" t="s">
        <v>187</v>
      </c>
      <c r="C460" t="s">
        <v>8</v>
      </c>
      <c r="D460" t="s">
        <v>1361</v>
      </c>
      <c r="E460">
        <v>164</v>
      </c>
      <c r="F460">
        <v>864</v>
      </c>
    </row>
    <row r="461" spans="1:6">
      <c r="A461">
        <v>50</v>
      </c>
      <c r="B461" t="s">
        <v>187</v>
      </c>
      <c r="C461" t="s">
        <v>8</v>
      </c>
      <c r="D461" t="s">
        <v>1362</v>
      </c>
      <c r="E461">
        <v>15</v>
      </c>
      <c r="F461">
        <v>864</v>
      </c>
    </row>
    <row r="462" spans="1:6">
      <c r="A462">
        <v>52</v>
      </c>
      <c r="B462" t="s">
        <v>188</v>
      </c>
      <c r="C462" t="s">
        <v>41</v>
      </c>
      <c r="D462" t="s">
        <v>3706</v>
      </c>
      <c r="E462">
        <v>500</v>
      </c>
    </row>
    <row r="463" spans="1:6">
      <c r="A463">
        <v>52</v>
      </c>
      <c r="B463" t="s">
        <v>188</v>
      </c>
      <c r="C463" t="s">
        <v>41</v>
      </c>
      <c r="D463" t="s">
        <v>1354</v>
      </c>
      <c r="E463">
        <v>52952</v>
      </c>
      <c r="F463">
        <v>123132</v>
      </c>
    </row>
    <row r="464" spans="1:6">
      <c r="A464">
        <v>52</v>
      </c>
      <c r="B464" t="s">
        <v>188</v>
      </c>
      <c r="C464" t="s">
        <v>41</v>
      </c>
      <c r="D464" t="s">
        <v>1355</v>
      </c>
      <c r="E464">
        <v>24907</v>
      </c>
      <c r="F464">
        <v>123132</v>
      </c>
    </row>
    <row r="465" spans="1:6">
      <c r="A465">
        <v>52</v>
      </c>
      <c r="B465" t="s">
        <v>188</v>
      </c>
      <c r="C465" t="s">
        <v>41</v>
      </c>
      <c r="D465" t="s">
        <v>1356</v>
      </c>
      <c r="E465">
        <v>18053</v>
      </c>
      <c r="F465">
        <v>123132</v>
      </c>
    </row>
    <row r="466" spans="1:6">
      <c r="A466">
        <v>52</v>
      </c>
      <c r="B466" t="s">
        <v>188</v>
      </c>
      <c r="C466" t="s">
        <v>41</v>
      </c>
      <c r="D466" t="s">
        <v>1357</v>
      </c>
      <c r="E466">
        <v>14065</v>
      </c>
      <c r="F466">
        <v>123132</v>
      </c>
    </row>
    <row r="467" spans="1:6">
      <c r="A467">
        <v>52</v>
      </c>
      <c r="B467" t="s">
        <v>188</v>
      </c>
      <c r="C467" t="s">
        <v>41</v>
      </c>
      <c r="D467" t="s">
        <v>1358</v>
      </c>
      <c r="E467">
        <v>1640</v>
      </c>
      <c r="F467">
        <v>123132</v>
      </c>
    </row>
    <row r="468" spans="1:6">
      <c r="A468">
        <v>52</v>
      </c>
      <c r="B468" t="s">
        <v>188</v>
      </c>
      <c r="C468" t="s">
        <v>41</v>
      </c>
      <c r="D468" t="s">
        <v>1359</v>
      </c>
      <c r="E468">
        <v>948</v>
      </c>
      <c r="F468">
        <v>123132</v>
      </c>
    </row>
    <row r="469" spans="1:6">
      <c r="A469">
        <v>52</v>
      </c>
      <c r="B469" t="s">
        <v>188</v>
      </c>
      <c r="C469" t="s">
        <v>41</v>
      </c>
      <c r="D469" t="s">
        <v>1360</v>
      </c>
      <c r="E469">
        <v>4455</v>
      </c>
      <c r="F469">
        <v>123132</v>
      </c>
    </row>
    <row r="470" spans="1:6">
      <c r="A470">
        <v>52</v>
      </c>
      <c r="B470" t="s">
        <v>188</v>
      </c>
      <c r="C470" t="s">
        <v>41</v>
      </c>
      <c r="D470" t="s">
        <v>1361</v>
      </c>
      <c r="E470">
        <v>5874</v>
      </c>
      <c r="F470">
        <v>123132</v>
      </c>
    </row>
    <row r="471" spans="1:6">
      <c r="A471">
        <v>52</v>
      </c>
      <c r="B471" t="s">
        <v>188</v>
      </c>
      <c r="C471" t="s">
        <v>41</v>
      </c>
      <c r="D471" t="s">
        <v>1362</v>
      </c>
      <c r="E471">
        <v>238</v>
      </c>
      <c r="F471">
        <v>123132</v>
      </c>
    </row>
    <row r="472" spans="1:6">
      <c r="A472">
        <v>52</v>
      </c>
      <c r="B472" t="s">
        <v>188</v>
      </c>
      <c r="C472" t="s">
        <v>1264</v>
      </c>
      <c r="D472" t="s">
        <v>3706</v>
      </c>
      <c r="E472">
        <v>77</v>
      </c>
    </row>
    <row r="473" spans="1:6">
      <c r="A473">
        <v>52</v>
      </c>
      <c r="B473" t="s">
        <v>188</v>
      </c>
      <c r="C473" t="s">
        <v>1264</v>
      </c>
      <c r="D473" t="s">
        <v>1354</v>
      </c>
      <c r="E473">
        <v>17101</v>
      </c>
      <c r="F473">
        <v>35990</v>
      </c>
    </row>
    <row r="474" spans="1:6">
      <c r="A474">
        <v>52</v>
      </c>
      <c r="B474" t="s">
        <v>188</v>
      </c>
      <c r="C474" t="s">
        <v>1264</v>
      </c>
      <c r="D474" t="s">
        <v>1355</v>
      </c>
      <c r="E474">
        <v>7471</v>
      </c>
      <c r="F474">
        <v>35990</v>
      </c>
    </row>
    <row r="475" spans="1:6">
      <c r="A475">
        <v>52</v>
      </c>
      <c r="B475" t="s">
        <v>188</v>
      </c>
      <c r="C475" t="s">
        <v>1264</v>
      </c>
      <c r="D475" t="s">
        <v>1356</v>
      </c>
      <c r="E475">
        <v>4091</v>
      </c>
      <c r="F475">
        <v>35990</v>
      </c>
    </row>
    <row r="476" spans="1:6">
      <c r="A476">
        <v>52</v>
      </c>
      <c r="B476" t="s">
        <v>188</v>
      </c>
      <c r="C476" t="s">
        <v>1264</v>
      </c>
      <c r="D476" t="s">
        <v>1357</v>
      </c>
      <c r="E476">
        <v>2186</v>
      </c>
      <c r="F476">
        <v>35990</v>
      </c>
    </row>
    <row r="477" spans="1:6">
      <c r="A477">
        <v>52</v>
      </c>
      <c r="B477" t="s">
        <v>188</v>
      </c>
      <c r="C477" t="s">
        <v>1264</v>
      </c>
      <c r="D477" t="s">
        <v>1358</v>
      </c>
      <c r="E477">
        <v>437</v>
      </c>
      <c r="F477">
        <v>35990</v>
      </c>
    </row>
    <row r="478" spans="1:6">
      <c r="A478">
        <v>52</v>
      </c>
      <c r="B478" t="s">
        <v>188</v>
      </c>
      <c r="C478" t="s">
        <v>1264</v>
      </c>
      <c r="D478" t="s">
        <v>1359</v>
      </c>
      <c r="E478">
        <v>150</v>
      </c>
      <c r="F478">
        <v>35990</v>
      </c>
    </row>
    <row r="479" spans="1:6">
      <c r="A479">
        <v>52</v>
      </c>
      <c r="B479" t="s">
        <v>188</v>
      </c>
      <c r="C479" t="s">
        <v>1264</v>
      </c>
      <c r="D479" t="s">
        <v>1360</v>
      </c>
      <c r="E479">
        <v>1234</v>
      </c>
      <c r="F479">
        <v>35990</v>
      </c>
    </row>
    <row r="480" spans="1:6">
      <c r="A480">
        <v>52</v>
      </c>
      <c r="B480" t="s">
        <v>188</v>
      </c>
      <c r="C480" t="s">
        <v>1264</v>
      </c>
      <c r="D480" t="s">
        <v>1361</v>
      </c>
      <c r="E480">
        <v>3260</v>
      </c>
      <c r="F480">
        <v>35990</v>
      </c>
    </row>
    <row r="481" spans="1:6">
      <c r="A481">
        <v>52</v>
      </c>
      <c r="B481" t="s">
        <v>188</v>
      </c>
      <c r="C481" t="s">
        <v>1264</v>
      </c>
      <c r="D481" t="s">
        <v>1362</v>
      </c>
      <c r="E481">
        <v>60</v>
      </c>
      <c r="F481">
        <v>35990</v>
      </c>
    </row>
    <row r="482" spans="1:6">
      <c r="A482">
        <v>52</v>
      </c>
      <c r="B482" t="s">
        <v>188</v>
      </c>
      <c r="C482" t="s">
        <v>8</v>
      </c>
      <c r="D482" t="s">
        <v>3706</v>
      </c>
      <c r="E482">
        <v>28</v>
      </c>
    </row>
    <row r="483" spans="1:6">
      <c r="A483">
        <v>52</v>
      </c>
      <c r="B483" t="s">
        <v>188</v>
      </c>
      <c r="C483" t="s">
        <v>8</v>
      </c>
      <c r="D483" t="s">
        <v>1354</v>
      </c>
      <c r="E483">
        <v>38200</v>
      </c>
      <c r="F483">
        <v>73335</v>
      </c>
    </row>
    <row r="484" spans="1:6">
      <c r="A484">
        <v>52</v>
      </c>
      <c r="B484" t="s">
        <v>188</v>
      </c>
      <c r="C484" t="s">
        <v>8</v>
      </c>
      <c r="D484" t="s">
        <v>1355</v>
      </c>
      <c r="E484">
        <v>11793</v>
      </c>
      <c r="F484">
        <v>73335</v>
      </c>
    </row>
    <row r="485" spans="1:6">
      <c r="A485">
        <v>52</v>
      </c>
      <c r="B485" t="s">
        <v>188</v>
      </c>
      <c r="C485" t="s">
        <v>8</v>
      </c>
      <c r="D485" t="s">
        <v>1356</v>
      </c>
      <c r="E485">
        <v>9925</v>
      </c>
      <c r="F485">
        <v>73335</v>
      </c>
    </row>
    <row r="486" spans="1:6">
      <c r="A486">
        <v>52</v>
      </c>
      <c r="B486" t="s">
        <v>188</v>
      </c>
      <c r="C486" t="s">
        <v>8</v>
      </c>
      <c r="D486" t="s">
        <v>1357</v>
      </c>
      <c r="E486">
        <v>4380</v>
      </c>
      <c r="F486">
        <v>73335</v>
      </c>
    </row>
    <row r="487" spans="1:6">
      <c r="A487">
        <v>52</v>
      </c>
      <c r="B487" t="s">
        <v>188</v>
      </c>
      <c r="C487" t="s">
        <v>8</v>
      </c>
      <c r="D487" t="s">
        <v>1358</v>
      </c>
      <c r="E487">
        <v>1550</v>
      </c>
      <c r="F487">
        <v>73335</v>
      </c>
    </row>
    <row r="488" spans="1:6">
      <c r="A488">
        <v>52</v>
      </c>
      <c r="B488" t="s">
        <v>188</v>
      </c>
      <c r="C488" t="s">
        <v>8</v>
      </c>
      <c r="D488" t="s">
        <v>1359</v>
      </c>
      <c r="E488">
        <v>626</v>
      </c>
      <c r="F488">
        <v>73335</v>
      </c>
    </row>
    <row r="489" spans="1:6">
      <c r="A489">
        <v>52</v>
      </c>
      <c r="B489" t="s">
        <v>188</v>
      </c>
      <c r="C489" t="s">
        <v>8</v>
      </c>
      <c r="D489" t="s">
        <v>1360</v>
      </c>
      <c r="E489">
        <v>2321</v>
      </c>
      <c r="F489">
        <v>73335</v>
      </c>
    </row>
    <row r="490" spans="1:6">
      <c r="A490">
        <v>52</v>
      </c>
      <c r="B490" t="s">
        <v>188</v>
      </c>
      <c r="C490" t="s">
        <v>8</v>
      </c>
      <c r="D490" t="s">
        <v>1361</v>
      </c>
      <c r="E490">
        <v>4423</v>
      </c>
      <c r="F490">
        <v>73335</v>
      </c>
    </row>
    <row r="491" spans="1:6">
      <c r="A491">
        <v>52</v>
      </c>
      <c r="B491" t="s">
        <v>188</v>
      </c>
      <c r="C491" t="s">
        <v>8</v>
      </c>
      <c r="D491" t="s">
        <v>1362</v>
      </c>
      <c r="E491">
        <v>117</v>
      </c>
      <c r="F491">
        <v>73335</v>
      </c>
    </row>
    <row r="492" spans="1:6">
      <c r="A492">
        <v>54</v>
      </c>
      <c r="B492" t="s">
        <v>189</v>
      </c>
      <c r="C492" t="s">
        <v>41</v>
      </c>
      <c r="D492" t="s">
        <v>3706</v>
      </c>
      <c r="E492">
        <v>134</v>
      </c>
    </row>
    <row r="493" spans="1:6">
      <c r="A493">
        <v>54</v>
      </c>
      <c r="B493" t="s">
        <v>189</v>
      </c>
      <c r="C493" t="s">
        <v>41</v>
      </c>
      <c r="D493" t="s">
        <v>1354</v>
      </c>
      <c r="E493">
        <v>1975</v>
      </c>
      <c r="F493">
        <v>4991</v>
      </c>
    </row>
    <row r="494" spans="1:6">
      <c r="A494">
        <v>54</v>
      </c>
      <c r="B494" t="s">
        <v>189</v>
      </c>
      <c r="C494" t="s">
        <v>41</v>
      </c>
      <c r="D494" t="s">
        <v>1355</v>
      </c>
      <c r="E494">
        <v>599</v>
      </c>
      <c r="F494">
        <v>4991</v>
      </c>
    </row>
    <row r="495" spans="1:6">
      <c r="A495">
        <v>54</v>
      </c>
      <c r="B495" t="s">
        <v>189</v>
      </c>
      <c r="C495" t="s">
        <v>41</v>
      </c>
      <c r="D495" t="s">
        <v>1356</v>
      </c>
      <c r="E495">
        <v>713</v>
      </c>
      <c r="F495">
        <v>4991</v>
      </c>
    </row>
    <row r="496" spans="1:6">
      <c r="A496">
        <v>54</v>
      </c>
      <c r="B496" t="s">
        <v>189</v>
      </c>
      <c r="C496" t="s">
        <v>41</v>
      </c>
      <c r="D496" t="s">
        <v>1357</v>
      </c>
      <c r="E496">
        <v>576</v>
      </c>
      <c r="F496">
        <v>4991</v>
      </c>
    </row>
    <row r="497" spans="1:6">
      <c r="A497">
        <v>54</v>
      </c>
      <c r="B497" t="s">
        <v>189</v>
      </c>
      <c r="C497" t="s">
        <v>41</v>
      </c>
      <c r="D497" t="s">
        <v>1358</v>
      </c>
      <c r="E497">
        <v>121</v>
      </c>
      <c r="F497">
        <v>4991</v>
      </c>
    </row>
    <row r="498" spans="1:6">
      <c r="A498">
        <v>54</v>
      </c>
      <c r="B498" t="s">
        <v>189</v>
      </c>
      <c r="C498" t="s">
        <v>41</v>
      </c>
      <c r="D498" t="s">
        <v>1359</v>
      </c>
      <c r="E498">
        <v>84</v>
      </c>
      <c r="F498">
        <v>4991</v>
      </c>
    </row>
    <row r="499" spans="1:6">
      <c r="A499">
        <v>54</v>
      </c>
      <c r="B499" t="s">
        <v>189</v>
      </c>
      <c r="C499" t="s">
        <v>41</v>
      </c>
      <c r="D499" t="s">
        <v>1360</v>
      </c>
      <c r="E499">
        <v>232</v>
      </c>
      <c r="F499">
        <v>4991</v>
      </c>
    </row>
    <row r="500" spans="1:6">
      <c r="A500">
        <v>54</v>
      </c>
      <c r="B500" t="s">
        <v>189</v>
      </c>
      <c r="C500" t="s">
        <v>41</v>
      </c>
      <c r="D500" t="s">
        <v>1361</v>
      </c>
      <c r="E500">
        <v>641</v>
      </c>
      <c r="F500">
        <v>4991</v>
      </c>
    </row>
    <row r="501" spans="1:6">
      <c r="A501">
        <v>54</v>
      </c>
      <c r="B501" t="s">
        <v>189</v>
      </c>
      <c r="C501" t="s">
        <v>41</v>
      </c>
      <c r="D501" t="s">
        <v>1362</v>
      </c>
      <c r="E501">
        <v>50</v>
      </c>
      <c r="F501">
        <v>4991</v>
      </c>
    </row>
    <row r="502" spans="1:6">
      <c r="A502">
        <v>54</v>
      </c>
      <c r="B502" t="s">
        <v>189</v>
      </c>
      <c r="C502" t="s">
        <v>1264</v>
      </c>
      <c r="D502" t="s">
        <v>1354</v>
      </c>
      <c r="E502">
        <v>43</v>
      </c>
      <c r="F502">
        <v>103</v>
      </c>
    </row>
    <row r="503" spans="1:6">
      <c r="A503">
        <v>54</v>
      </c>
      <c r="B503" t="s">
        <v>189</v>
      </c>
      <c r="C503" t="s">
        <v>1264</v>
      </c>
      <c r="D503" t="s">
        <v>1355</v>
      </c>
      <c r="E503">
        <v>12</v>
      </c>
      <c r="F503">
        <v>103</v>
      </c>
    </row>
    <row r="504" spans="1:6">
      <c r="A504">
        <v>54</v>
      </c>
      <c r="B504" t="s">
        <v>189</v>
      </c>
      <c r="C504" t="s">
        <v>1264</v>
      </c>
      <c r="D504" t="s">
        <v>1356</v>
      </c>
      <c r="E504">
        <v>13</v>
      </c>
      <c r="F504">
        <v>103</v>
      </c>
    </row>
    <row r="505" spans="1:6">
      <c r="A505">
        <v>54</v>
      </c>
      <c r="B505" t="s">
        <v>189</v>
      </c>
      <c r="C505" t="s">
        <v>1264</v>
      </c>
      <c r="D505" t="s">
        <v>1357</v>
      </c>
      <c r="E505">
        <v>15</v>
      </c>
      <c r="F505">
        <v>103</v>
      </c>
    </row>
    <row r="506" spans="1:6">
      <c r="A506">
        <v>54</v>
      </c>
      <c r="B506" t="s">
        <v>189</v>
      </c>
      <c r="C506" t="s">
        <v>1264</v>
      </c>
      <c r="D506" t="s">
        <v>1358</v>
      </c>
      <c r="E506">
        <v>2</v>
      </c>
      <c r="F506">
        <v>103</v>
      </c>
    </row>
    <row r="507" spans="1:6">
      <c r="A507">
        <v>54</v>
      </c>
      <c r="B507" t="s">
        <v>189</v>
      </c>
      <c r="C507" t="s">
        <v>1264</v>
      </c>
      <c r="D507" t="s">
        <v>1361</v>
      </c>
      <c r="E507">
        <v>18</v>
      </c>
      <c r="F507">
        <v>103</v>
      </c>
    </row>
    <row r="508" spans="1:6">
      <c r="A508">
        <v>54</v>
      </c>
      <c r="B508" t="s">
        <v>189</v>
      </c>
      <c r="C508" t="s">
        <v>8</v>
      </c>
      <c r="D508" t="s">
        <v>1354</v>
      </c>
      <c r="E508">
        <v>86</v>
      </c>
      <c r="F508">
        <v>242</v>
      </c>
    </row>
    <row r="509" spans="1:6">
      <c r="A509">
        <v>54</v>
      </c>
      <c r="B509" t="s">
        <v>189</v>
      </c>
      <c r="C509" t="s">
        <v>8</v>
      </c>
      <c r="D509" t="s">
        <v>1355</v>
      </c>
      <c r="E509">
        <v>16</v>
      </c>
      <c r="F509">
        <v>242</v>
      </c>
    </row>
    <row r="510" spans="1:6">
      <c r="A510">
        <v>54</v>
      </c>
      <c r="B510" t="s">
        <v>189</v>
      </c>
      <c r="C510" t="s">
        <v>8</v>
      </c>
      <c r="D510" t="s">
        <v>1356</v>
      </c>
      <c r="E510">
        <v>59</v>
      </c>
      <c r="F510">
        <v>242</v>
      </c>
    </row>
    <row r="511" spans="1:6">
      <c r="A511">
        <v>54</v>
      </c>
      <c r="B511" t="s">
        <v>189</v>
      </c>
      <c r="C511" t="s">
        <v>8</v>
      </c>
      <c r="D511" t="s">
        <v>1357</v>
      </c>
      <c r="E511">
        <v>18</v>
      </c>
      <c r="F511">
        <v>242</v>
      </c>
    </row>
    <row r="512" spans="1:6">
      <c r="A512">
        <v>54</v>
      </c>
      <c r="B512" t="s">
        <v>189</v>
      </c>
      <c r="C512" t="s">
        <v>8</v>
      </c>
      <c r="D512" t="s">
        <v>1358</v>
      </c>
      <c r="E512">
        <v>5</v>
      </c>
      <c r="F512">
        <v>242</v>
      </c>
    </row>
    <row r="513" spans="1:6">
      <c r="A513">
        <v>54</v>
      </c>
      <c r="B513" t="s">
        <v>189</v>
      </c>
      <c r="C513" t="s">
        <v>8</v>
      </c>
      <c r="D513" t="s">
        <v>1360</v>
      </c>
      <c r="E513">
        <v>10</v>
      </c>
      <c r="F513">
        <v>242</v>
      </c>
    </row>
    <row r="514" spans="1:6">
      <c r="A514">
        <v>54</v>
      </c>
      <c r="B514" t="s">
        <v>189</v>
      </c>
      <c r="C514" t="s">
        <v>8</v>
      </c>
      <c r="D514" t="s">
        <v>1361</v>
      </c>
      <c r="E514">
        <v>47</v>
      </c>
      <c r="F514">
        <v>242</v>
      </c>
    </row>
    <row r="515" spans="1:6">
      <c r="A515">
        <v>54</v>
      </c>
      <c r="B515" t="s">
        <v>189</v>
      </c>
      <c r="C515" t="s">
        <v>8</v>
      </c>
      <c r="D515" t="s">
        <v>1362</v>
      </c>
      <c r="E515">
        <v>1</v>
      </c>
      <c r="F515">
        <v>242</v>
      </c>
    </row>
    <row r="516" spans="1:6">
      <c r="A516">
        <v>63</v>
      </c>
      <c r="B516" t="s">
        <v>190</v>
      </c>
      <c r="C516" t="s">
        <v>41</v>
      </c>
      <c r="D516" t="s">
        <v>3706</v>
      </c>
      <c r="E516">
        <v>43</v>
      </c>
    </row>
    <row r="517" spans="1:6">
      <c r="A517">
        <v>63</v>
      </c>
      <c r="B517" t="s">
        <v>190</v>
      </c>
      <c r="C517" t="s">
        <v>41</v>
      </c>
      <c r="D517" t="s">
        <v>1354</v>
      </c>
      <c r="E517">
        <v>2273</v>
      </c>
      <c r="F517">
        <v>5776</v>
      </c>
    </row>
    <row r="518" spans="1:6">
      <c r="A518">
        <v>63</v>
      </c>
      <c r="B518" t="s">
        <v>190</v>
      </c>
      <c r="C518" t="s">
        <v>41</v>
      </c>
      <c r="D518" t="s">
        <v>1355</v>
      </c>
      <c r="E518">
        <v>776</v>
      </c>
      <c r="F518">
        <v>5776</v>
      </c>
    </row>
    <row r="519" spans="1:6">
      <c r="A519">
        <v>63</v>
      </c>
      <c r="B519" t="s">
        <v>190</v>
      </c>
      <c r="C519" t="s">
        <v>41</v>
      </c>
      <c r="D519" t="s">
        <v>1356</v>
      </c>
      <c r="E519">
        <v>978</v>
      </c>
      <c r="F519">
        <v>5776</v>
      </c>
    </row>
    <row r="520" spans="1:6">
      <c r="A520">
        <v>63</v>
      </c>
      <c r="B520" t="s">
        <v>190</v>
      </c>
      <c r="C520" t="s">
        <v>41</v>
      </c>
      <c r="D520" t="s">
        <v>1357</v>
      </c>
      <c r="E520">
        <v>880</v>
      </c>
      <c r="F520">
        <v>5776</v>
      </c>
    </row>
    <row r="521" spans="1:6">
      <c r="A521">
        <v>63</v>
      </c>
      <c r="B521" t="s">
        <v>190</v>
      </c>
      <c r="C521" t="s">
        <v>41</v>
      </c>
      <c r="D521" t="s">
        <v>1358</v>
      </c>
      <c r="E521">
        <v>117</v>
      </c>
      <c r="F521">
        <v>5776</v>
      </c>
    </row>
    <row r="522" spans="1:6">
      <c r="A522">
        <v>63</v>
      </c>
      <c r="B522" t="s">
        <v>190</v>
      </c>
      <c r="C522" t="s">
        <v>41</v>
      </c>
      <c r="D522" t="s">
        <v>1359</v>
      </c>
      <c r="E522">
        <v>102</v>
      </c>
      <c r="F522">
        <v>5776</v>
      </c>
    </row>
    <row r="523" spans="1:6">
      <c r="A523">
        <v>63</v>
      </c>
      <c r="B523" t="s">
        <v>190</v>
      </c>
      <c r="C523" t="s">
        <v>41</v>
      </c>
      <c r="D523" t="s">
        <v>1360</v>
      </c>
      <c r="E523">
        <v>166</v>
      </c>
      <c r="F523">
        <v>5776</v>
      </c>
    </row>
    <row r="524" spans="1:6">
      <c r="A524">
        <v>63</v>
      </c>
      <c r="B524" t="s">
        <v>190</v>
      </c>
      <c r="C524" t="s">
        <v>41</v>
      </c>
      <c r="D524" t="s">
        <v>1361</v>
      </c>
      <c r="E524">
        <v>439</v>
      </c>
      <c r="F524">
        <v>5776</v>
      </c>
    </row>
    <row r="525" spans="1:6">
      <c r="A525">
        <v>63</v>
      </c>
      <c r="B525" t="s">
        <v>190</v>
      </c>
      <c r="C525" t="s">
        <v>41</v>
      </c>
      <c r="D525" t="s">
        <v>1362</v>
      </c>
      <c r="E525">
        <v>45</v>
      </c>
      <c r="F525">
        <v>5776</v>
      </c>
    </row>
    <row r="526" spans="1:6">
      <c r="A526">
        <v>63</v>
      </c>
      <c r="B526" t="s">
        <v>190</v>
      </c>
      <c r="C526" t="s">
        <v>1264</v>
      </c>
      <c r="D526" t="s">
        <v>1354</v>
      </c>
      <c r="E526">
        <v>28</v>
      </c>
      <c r="F526">
        <v>65</v>
      </c>
    </row>
    <row r="527" spans="1:6">
      <c r="A527">
        <v>63</v>
      </c>
      <c r="B527" t="s">
        <v>190</v>
      </c>
      <c r="C527" t="s">
        <v>1264</v>
      </c>
      <c r="D527" t="s">
        <v>1355</v>
      </c>
      <c r="E527">
        <v>6</v>
      </c>
      <c r="F527">
        <v>65</v>
      </c>
    </row>
    <row r="528" spans="1:6">
      <c r="A528">
        <v>63</v>
      </c>
      <c r="B528" t="s">
        <v>190</v>
      </c>
      <c r="C528" t="s">
        <v>1264</v>
      </c>
      <c r="D528" t="s">
        <v>1356</v>
      </c>
      <c r="E528">
        <v>13</v>
      </c>
      <c r="F528">
        <v>65</v>
      </c>
    </row>
    <row r="529" spans="1:6">
      <c r="A529">
        <v>63</v>
      </c>
      <c r="B529" t="s">
        <v>190</v>
      </c>
      <c r="C529" t="s">
        <v>1264</v>
      </c>
      <c r="D529" t="s">
        <v>1358</v>
      </c>
      <c r="E529">
        <v>6</v>
      </c>
      <c r="F529">
        <v>65</v>
      </c>
    </row>
    <row r="530" spans="1:6">
      <c r="A530">
        <v>63</v>
      </c>
      <c r="B530" t="s">
        <v>190</v>
      </c>
      <c r="C530" t="s">
        <v>1264</v>
      </c>
      <c r="D530" t="s">
        <v>1361</v>
      </c>
      <c r="E530">
        <v>10</v>
      </c>
      <c r="F530">
        <v>65</v>
      </c>
    </row>
    <row r="531" spans="1:6">
      <c r="A531">
        <v>63</v>
      </c>
      <c r="B531" t="s">
        <v>190</v>
      </c>
      <c r="C531" t="s">
        <v>1264</v>
      </c>
      <c r="D531" t="s">
        <v>1362</v>
      </c>
      <c r="E531">
        <v>2</v>
      </c>
      <c r="F531">
        <v>65</v>
      </c>
    </row>
    <row r="532" spans="1:6">
      <c r="A532">
        <v>63</v>
      </c>
      <c r="B532" t="s">
        <v>190</v>
      </c>
      <c r="C532" t="s">
        <v>8</v>
      </c>
      <c r="D532" t="s">
        <v>3706</v>
      </c>
      <c r="E532">
        <v>4</v>
      </c>
    </row>
    <row r="533" spans="1:6">
      <c r="A533">
        <v>63</v>
      </c>
      <c r="B533" t="s">
        <v>190</v>
      </c>
      <c r="C533" t="s">
        <v>8</v>
      </c>
      <c r="D533" t="s">
        <v>1354</v>
      </c>
      <c r="E533">
        <v>73</v>
      </c>
      <c r="F533">
        <v>172</v>
      </c>
    </row>
    <row r="534" spans="1:6">
      <c r="A534">
        <v>63</v>
      </c>
      <c r="B534" t="s">
        <v>190</v>
      </c>
      <c r="C534" t="s">
        <v>8</v>
      </c>
      <c r="D534" t="s">
        <v>1355</v>
      </c>
      <c r="E534">
        <v>16</v>
      </c>
      <c r="F534">
        <v>172</v>
      </c>
    </row>
    <row r="535" spans="1:6">
      <c r="A535">
        <v>63</v>
      </c>
      <c r="B535" t="s">
        <v>190</v>
      </c>
      <c r="C535" t="s">
        <v>8</v>
      </c>
      <c r="D535" t="s">
        <v>1356</v>
      </c>
      <c r="E535">
        <v>32</v>
      </c>
      <c r="F535">
        <v>172</v>
      </c>
    </row>
    <row r="536" spans="1:6">
      <c r="A536">
        <v>63</v>
      </c>
      <c r="B536" t="s">
        <v>190</v>
      </c>
      <c r="C536" t="s">
        <v>8</v>
      </c>
      <c r="D536" t="s">
        <v>1357</v>
      </c>
      <c r="E536">
        <v>3</v>
      </c>
      <c r="F536">
        <v>172</v>
      </c>
    </row>
    <row r="537" spans="1:6">
      <c r="A537">
        <v>63</v>
      </c>
      <c r="B537" t="s">
        <v>190</v>
      </c>
      <c r="C537" t="s">
        <v>8</v>
      </c>
      <c r="D537" t="s">
        <v>1358</v>
      </c>
      <c r="E537">
        <v>14</v>
      </c>
      <c r="F537">
        <v>172</v>
      </c>
    </row>
    <row r="538" spans="1:6">
      <c r="A538">
        <v>63</v>
      </c>
      <c r="B538" t="s">
        <v>190</v>
      </c>
      <c r="C538" t="s">
        <v>8</v>
      </c>
      <c r="D538" t="s">
        <v>1360</v>
      </c>
      <c r="E538">
        <v>2</v>
      </c>
      <c r="F538">
        <v>172</v>
      </c>
    </row>
    <row r="539" spans="1:6">
      <c r="A539">
        <v>63</v>
      </c>
      <c r="B539" t="s">
        <v>190</v>
      </c>
      <c r="C539" t="s">
        <v>8</v>
      </c>
      <c r="D539" t="s">
        <v>1361</v>
      </c>
      <c r="E539">
        <v>32</v>
      </c>
      <c r="F539">
        <v>172</v>
      </c>
    </row>
    <row r="540" spans="1:6">
      <c r="A540">
        <v>66</v>
      </c>
      <c r="B540" t="s">
        <v>191</v>
      </c>
      <c r="C540" t="s">
        <v>41</v>
      </c>
      <c r="D540" t="s">
        <v>3706</v>
      </c>
      <c r="E540">
        <v>50</v>
      </c>
    </row>
    <row r="541" spans="1:6">
      <c r="A541">
        <v>66</v>
      </c>
      <c r="B541" t="s">
        <v>191</v>
      </c>
      <c r="C541" t="s">
        <v>41</v>
      </c>
      <c r="D541" t="s">
        <v>1354</v>
      </c>
      <c r="E541">
        <v>5310</v>
      </c>
      <c r="F541">
        <v>13838</v>
      </c>
    </row>
    <row r="542" spans="1:6">
      <c r="A542">
        <v>66</v>
      </c>
      <c r="B542" t="s">
        <v>191</v>
      </c>
      <c r="C542" t="s">
        <v>41</v>
      </c>
      <c r="D542" t="s">
        <v>1355</v>
      </c>
      <c r="E542">
        <v>2151</v>
      </c>
      <c r="F542">
        <v>13838</v>
      </c>
    </row>
    <row r="543" spans="1:6">
      <c r="A543">
        <v>66</v>
      </c>
      <c r="B543" t="s">
        <v>191</v>
      </c>
      <c r="C543" t="s">
        <v>41</v>
      </c>
      <c r="D543" t="s">
        <v>1356</v>
      </c>
      <c r="E543">
        <v>1890</v>
      </c>
      <c r="F543">
        <v>13838</v>
      </c>
    </row>
    <row r="544" spans="1:6">
      <c r="A544">
        <v>66</v>
      </c>
      <c r="B544" t="s">
        <v>191</v>
      </c>
      <c r="C544" t="s">
        <v>41</v>
      </c>
      <c r="D544" t="s">
        <v>1357</v>
      </c>
      <c r="E544">
        <v>2101</v>
      </c>
      <c r="F544">
        <v>13838</v>
      </c>
    </row>
    <row r="545" spans="1:6">
      <c r="A545">
        <v>66</v>
      </c>
      <c r="B545" t="s">
        <v>191</v>
      </c>
      <c r="C545" t="s">
        <v>41</v>
      </c>
      <c r="D545" t="s">
        <v>1358</v>
      </c>
      <c r="E545">
        <v>304</v>
      </c>
      <c r="F545">
        <v>13838</v>
      </c>
    </row>
    <row r="546" spans="1:6">
      <c r="A546">
        <v>66</v>
      </c>
      <c r="B546" t="s">
        <v>191</v>
      </c>
      <c r="C546" t="s">
        <v>41</v>
      </c>
      <c r="D546" t="s">
        <v>1359</v>
      </c>
      <c r="E546">
        <v>253</v>
      </c>
      <c r="F546">
        <v>13838</v>
      </c>
    </row>
    <row r="547" spans="1:6">
      <c r="A547">
        <v>66</v>
      </c>
      <c r="B547" t="s">
        <v>191</v>
      </c>
      <c r="C547" t="s">
        <v>41</v>
      </c>
      <c r="D547" t="s">
        <v>1360</v>
      </c>
      <c r="E547">
        <v>683</v>
      </c>
      <c r="F547">
        <v>13838</v>
      </c>
    </row>
    <row r="548" spans="1:6">
      <c r="A548">
        <v>66</v>
      </c>
      <c r="B548" t="s">
        <v>191</v>
      </c>
      <c r="C548" t="s">
        <v>41</v>
      </c>
      <c r="D548" t="s">
        <v>1361</v>
      </c>
      <c r="E548">
        <v>1065</v>
      </c>
      <c r="F548">
        <v>13838</v>
      </c>
    </row>
    <row r="549" spans="1:6">
      <c r="A549">
        <v>66</v>
      </c>
      <c r="B549" t="s">
        <v>191</v>
      </c>
      <c r="C549" t="s">
        <v>41</v>
      </c>
      <c r="D549" t="s">
        <v>1362</v>
      </c>
      <c r="E549">
        <v>81</v>
      </c>
      <c r="F549">
        <v>13838</v>
      </c>
    </row>
    <row r="550" spans="1:6">
      <c r="A550">
        <v>66</v>
      </c>
      <c r="B550" t="s">
        <v>191</v>
      </c>
      <c r="C550" t="s">
        <v>1264</v>
      </c>
      <c r="D550" t="s">
        <v>3706</v>
      </c>
      <c r="E550">
        <v>1</v>
      </c>
    </row>
    <row r="551" spans="1:6">
      <c r="A551">
        <v>66</v>
      </c>
      <c r="B551" t="s">
        <v>191</v>
      </c>
      <c r="C551" t="s">
        <v>1264</v>
      </c>
      <c r="D551" t="s">
        <v>1354</v>
      </c>
      <c r="E551">
        <v>546</v>
      </c>
      <c r="F551">
        <v>1405</v>
      </c>
    </row>
    <row r="552" spans="1:6">
      <c r="A552">
        <v>66</v>
      </c>
      <c r="B552" t="s">
        <v>191</v>
      </c>
      <c r="C552" t="s">
        <v>1264</v>
      </c>
      <c r="D552" t="s">
        <v>1355</v>
      </c>
      <c r="E552">
        <v>264</v>
      </c>
      <c r="F552">
        <v>1405</v>
      </c>
    </row>
    <row r="553" spans="1:6">
      <c r="A553">
        <v>66</v>
      </c>
      <c r="B553" t="s">
        <v>191</v>
      </c>
      <c r="C553" t="s">
        <v>1264</v>
      </c>
      <c r="D553" t="s">
        <v>1356</v>
      </c>
      <c r="E553">
        <v>214</v>
      </c>
      <c r="F553">
        <v>1405</v>
      </c>
    </row>
    <row r="554" spans="1:6">
      <c r="A554">
        <v>66</v>
      </c>
      <c r="B554" t="s">
        <v>191</v>
      </c>
      <c r="C554" t="s">
        <v>1264</v>
      </c>
      <c r="D554" t="s">
        <v>1357</v>
      </c>
      <c r="E554">
        <v>145</v>
      </c>
      <c r="F554">
        <v>1405</v>
      </c>
    </row>
    <row r="555" spans="1:6">
      <c r="A555">
        <v>66</v>
      </c>
      <c r="B555" t="s">
        <v>191</v>
      </c>
      <c r="C555" t="s">
        <v>1264</v>
      </c>
      <c r="D555" t="s">
        <v>1358</v>
      </c>
      <c r="E555">
        <v>19</v>
      </c>
      <c r="F555">
        <v>1405</v>
      </c>
    </row>
    <row r="556" spans="1:6">
      <c r="A556">
        <v>66</v>
      </c>
      <c r="B556" t="s">
        <v>191</v>
      </c>
      <c r="C556" t="s">
        <v>1264</v>
      </c>
      <c r="D556" t="s">
        <v>1359</v>
      </c>
      <c r="E556">
        <v>3</v>
      </c>
      <c r="F556">
        <v>1405</v>
      </c>
    </row>
    <row r="557" spans="1:6">
      <c r="A557">
        <v>66</v>
      </c>
      <c r="B557" t="s">
        <v>191</v>
      </c>
      <c r="C557" t="s">
        <v>1264</v>
      </c>
      <c r="D557" t="s">
        <v>1360</v>
      </c>
      <c r="E557">
        <v>69</v>
      </c>
      <c r="F557">
        <v>1405</v>
      </c>
    </row>
    <row r="558" spans="1:6">
      <c r="A558">
        <v>66</v>
      </c>
      <c r="B558" t="s">
        <v>191</v>
      </c>
      <c r="C558" t="s">
        <v>1264</v>
      </c>
      <c r="D558" t="s">
        <v>1361</v>
      </c>
      <c r="E558">
        <v>138</v>
      </c>
      <c r="F558">
        <v>1405</v>
      </c>
    </row>
    <row r="559" spans="1:6">
      <c r="A559">
        <v>66</v>
      </c>
      <c r="B559" t="s">
        <v>191</v>
      </c>
      <c r="C559" t="s">
        <v>1264</v>
      </c>
      <c r="D559" t="s">
        <v>1362</v>
      </c>
      <c r="E559">
        <v>7</v>
      </c>
      <c r="F559">
        <v>1405</v>
      </c>
    </row>
    <row r="560" spans="1:6">
      <c r="A560">
        <v>66</v>
      </c>
      <c r="B560" t="s">
        <v>191</v>
      </c>
      <c r="C560" t="s">
        <v>8</v>
      </c>
      <c r="D560" t="s">
        <v>3706</v>
      </c>
      <c r="E560">
        <v>26</v>
      </c>
    </row>
    <row r="561" spans="1:6">
      <c r="A561">
        <v>66</v>
      </c>
      <c r="B561" t="s">
        <v>191</v>
      </c>
      <c r="C561" t="s">
        <v>8</v>
      </c>
      <c r="D561" t="s">
        <v>1354</v>
      </c>
      <c r="E561">
        <v>629</v>
      </c>
      <c r="F561">
        <v>1413</v>
      </c>
    </row>
    <row r="562" spans="1:6">
      <c r="A562">
        <v>66</v>
      </c>
      <c r="B562" t="s">
        <v>191</v>
      </c>
      <c r="C562" t="s">
        <v>8</v>
      </c>
      <c r="D562" t="s">
        <v>1355</v>
      </c>
      <c r="E562">
        <v>194</v>
      </c>
      <c r="F562">
        <v>1413</v>
      </c>
    </row>
    <row r="563" spans="1:6">
      <c r="A563">
        <v>66</v>
      </c>
      <c r="B563" t="s">
        <v>191</v>
      </c>
      <c r="C563" t="s">
        <v>8</v>
      </c>
      <c r="D563" t="s">
        <v>1356</v>
      </c>
      <c r="E563">
        <v>231</v>
      </c>
      <c r="F563">
        <v>1413</v>
      </c>
    </row>
    <row r="564" spans="1:6">
      <c r="A564">
        <v>66</v>
      </c>
      <c r="B564" t="s">
        <v>191</v>
      </c>
      <c r="C564" t="s">
        <v>8</v>
      </c>
      <c r="D564" t="s">
        <v>1357</v>
      </c>
      <c r="E564">
        <v>131</v>
      </c>
      <c r="F564">
        <v>1413</v>
      </c>
    </row>
    <row r="565" spans="1:6">
      <c r="A565">
        <v>66</v>
      </c>
      <c r="B565" t="s">
        <v>191</v>
      </c>
      <c r="C565" t="s">
        <v>8</v>
      </c>
      <c r="D565" t="s">
        <v>1358</v>
      </c>
      <c r="E565">
        <v>38</v>
      </c>
      <c r="F565">
        <v>1413</v>
      </c>
    </row>
    <row r="566" spans="1:6">
      <c r="A566">
        <v>66</v>
      </c>
      <c r="B566" t="s">
        <v>191</v>
      </c>
      <c r="C566" t="s">
        <v>8</v>
      </c>
      <c r="D566" t="s">
        <v>1359</v>
      </c>
      <c r="E566">
        <v>12</v>
      </c>
      <c r="F566">
        <v>1413</v>
      </c>
    </row>
    <row r="567" spans="1:6">
      <c r="A567">
        <v>66</v>
      </c>
      <c r="B567" t="s">
        <v>191</v>
      </c>
      <c r="C567" t="s">
        <v>8</v>
      </c>
      <c r="D567" t="s">
        <v>1360</v>
      </c>
      <c r="E567">
        <v>67</v>
      </c>
      <c r="F567">
        <v>1413</v>
      </c>
    </row>
    <row r="568" spans="1:6">
      <c r="A568">
        <v>66</v>
      </c>
      <c r="B568" t="s">
        <v>191</v>
      </c>
      <c r="C568" t="s">
        <v>8</v>
      </c>
      <c r="D568" t="s">
        <v>1361</v>
      </c>
      <c r="E568">
        <v>101</v>
      </c>
      <c r="F568">
        <v>1413</v>
      </c>
    </row>
    <row r="569" spans="1:6">
      <c r="A569">
        <v>66</v>
      </c>
      <c r="B569" t="s">
        <v>191</v>
      </c>
      <c r="C569" t="s">
        <v>8</v>
      </c>
      <c r="D569" t="s">
        <v>1362</v>
      </c>
      <c r="E569">
        <v>10</v>
      </c>
      <c r="F569">
        <v>1413</v>
      </c>
    </row>
    <row r="570" spans="1:6">
      <c r="A570">
        <v>68</v>
      </c>
      <c r="B570" t="s">
        <v>192</v>
      </c>
      <c r="C570" t="s">
        <v>41</v>
      </c>
      <c r="D570" t="s">
        <v>3706</v>
      </c>
      <c r="E570">
        <v>99</v>
      </c>
    </row>
    <row r="571" spans="1:6">
      <c r="A571">
        <v>68</v>
      </c>
      <c r="B571" t="s">
        <v>192</v>
      </c>
      <c r="C571" t="s">
        <v>41</v>
      </c>
      <c r="D571" t="s">
        <v>1354</v>
      </c>
      <c r="E571">
        <v>9310</v>
      </c>
      <c r="F571">
        <v>20844</v>
      </c>
    </row>
    <row r="572" spans="1:6">
      <c r="A572">
        <v>68</v>
      </c>
      <c r="B572" t="s">
        <v>192</v>
      </c>
      <c r="C572" t="s">
        <v>41</v>
      </c>
      <c r="D572" t="s">
        <v>1355</v>
      </c>
      <c r="E572">
        <v>2344</v>
      </c>
      <c r="F572">
        <v>20844</v>
      </c>
    </row>
    <row r="573" spans="1:6">
      <c r="A573">
        <v>68</v>
      </c>
      <c r="B573" t="s">
        <v>192</v>
      </c>
      <c r="C573" t="s">
        <v>41</v>
      </c>
      <c r="D573" t="s">
        <v>1356</v>
      </c>
      <c r="E573">
        <v>3881</v>
      </c>
      <c r="F573">
        <v>20844</v>
      </c>
    </row>
    <row r="574" spans="1:6">
      <c r="A574">
        <v>68</v>
      </c>
      <c r="B574" t="s">
        <v>192</v>
      </c>
      <c r="C574" t="s">
        <v>41</v>
      </c>
      <c r="D574" t="s">
        <v>1357</v>
      </c>
      <c r="E574">
        <v>2389</v>
      </c>
      <c r="F574">
        <v>20844</v>
      </c>
    </row>
    <row r="575" spans="1:6">
      <c r="A575">
        <v>68</v>
      </c>
      <c r="B575" t="s">
        <v>192</v>
      </c>
      <c r="C575" t="s">
        <v>41</v>
      </c>
      <c r="D575" t="s">
        <v>1358</v>
      </c>
      <c r="E575">
        <v>407</v>
      </c>
      <c r="F575">
        <v>20844</v>
      </c>
    </row>
    <row r="576" spans="1:6">
      <c r="A576">
        <v>68</v>
      </c>
      <c r="B576" t="s">
        <v>192</v>
      </c>
      <c r="C576" t="s">
        <v>41</v>
      </c>
      <c r="D576" t="s">
        <v>1359</v>
      </c>
      <c r="E576">
        <v>295</v>
      </c>
      <c r="F576">
        <v>20844</v>
      </c>
    </row>
    <row r="577" spans="1:6">
      <c r="A577">
        <v>68</v>
      </c>
      <c r="B577" t="s">
        <v>192</v>
      </c>
      <c r="C577" t="s">
        <v>41</v>
      </c>
      <c r="D577" t="s">
        <v>1360</v>
      </c>
      <c r="E577">
        <v>663</v>
      </c>
      <c r="F577">
        <v>20844</v>
      </c>
    </row>
    <row r="578" spans="1:6">
      <c r="A578">
        <v>68</v>
      </c>
      <c r="B578" t="s">
        <v>192</v>
      </c>
      <c r="C578" t="s">
        <v>41</v>
      </c>
      <c r="D578" t="s">
        <v>1361</v>
      </c>
      <c r="E578">
        <v>1449</v>
      </c>
      <c r="F578">
        <v>20844</v>
      </c>
    </row>
    <row r="579" spans="1:6">
      <c r="A579">
        <v>68</v>
      </c>
      <c r="B579" t="s">
        <v>192</v>
      </c>
      <c r="C579" t="s">
        <v>41</v>
      </c>
      <c r="D579" t="s">
        <v>1362</v>
      </c>
      <c r="E579">
        <v>106</v>
      </c>
      <c r="F579">
        <v>20844</v>
      </c>
    </row>
    <row r="580" spans="1:6">
      <c r="A580">
        <v>68</v>
      </c>
      <c r="B580" t="s">
        <v>192</v>
      </c>
      <c r="C580" t="s">
        <v>1264</v>
      </c>
      <c r="D580" t="s">
        <v>3706</v>
      </c>
      <c r="E580">
        <v>3</v>
      </c>
    </row>
    <row r="581" spans="1:6">
      <c r="A581">
        <v>68</v>
      </c>
      <c r="B581" t="s">
        <v>192</v>
      </c>
      <c r="C581" t="s">
        <v>1264</v>
      </c>
      <c r="D581" t="s">
        <v>1354</v>
      </c>
      <c r="E581">
        <v>392</v>
      </c>
      <c r="F581">
        <v>755</v>
      </c>
    </row>
    <row r="582" spans="1:6">
      <c r="A582">
        <v>68</v>
      </c>
      <c r="B582" t="s">
        <v>192</v>
      </c>
      <c r="C582" t="s">
        <v>1264</v>
      </c>
      <c r="D582" t="s">
        <v>1355</v>
      </c>
      <c r="E582">
        <v>78</v>
      </c>
      <c r="F582">
        <v>755</v>
      </c>
    </row>
    <row r="583" spans="1:6">
      <c r="A583">
        <v>68</v>
      </c>
      <c r="B583" t="s">
        <v>192</v>
      </c>
      <c r="C583" t="s">
        <v>1264</v>
      </c>
      <c r="D583" t="s">
        <v>1356</v>
      </c>
      <c r="E583">
        <v>148</v>
      </c>
      <c r="F583">
        <v>755</v>
      </c>
    </row>
    <row r="584" spans="1:6">
      <c r="A584">
        <v>68</v>
      </c>
      <c r="B584" t="s">
        <v>192</v>
      </c>
      <c r="C584" t="s">
        <v>1264</v>
      </c>
      <c r="D584" t="s">
        <v>1357</v>
      </c>
      <c r="E584">
        <v>58</v>
      </c>
      <c r="F584">
        <v>755</v>
      </c>
    </row>
    <row r="585" spans="1:6">
      <c r="A585">
        <v>68</v>
      </c>
      <c r="B585" t="s">
        <v>192</v>
      </c>
      <c r="C585" t="s">
        <v>1264</v>
      </c>
      <c r="D585" t="s">
        <v>1358</v>
      </c>
      <c r="E585">
        <v>16</v>
      </c>
      <c r="F585">
        <v>755</v>
      </c>
    </row>
    <row r="586" spans="1:6">
      <c r="A586">
        <v>68</v>
      </c>
      <c r="B586" t="s">
        <v>192</v>
      </c>
      <c r="C586" t="s">
        <v>1264</v>
      </c>
      <c r="D586" t="s">
        <v>1359</v>
      </c>
      <c r="E586">
        <v>1</v>
      </c>
      <c r="F586">
        <v>755</v>
      </c>
    </row>
    <row r="587" spans="1:6">
      <c r="A587">
        <v>68</v>
      </c>
      <c r="B587" t="s">
        <v>192</v>
      </c>
      <c r="C587" t="s">
        <v>1264</v>
      </c>
      <c r="D587" t="s">
        <v>1360</v>
      </c>
      <c r="E587">
        <v>17</v>
      </c>
      <c r="F587">
        <v>755</v>
      </c>
    </row>
    <row r="588" spans="1:6">
      <c r="A588">
        <v>68</v>
      </c>
      <c r="B588" t="s">
        <v>192</v>
      </c>
      <c r="C588" t="s">
        <v>1264</v>
      </c>
      <c r="D588" t="s">
        <v>1361</v>
      </c>
      <c r="E588">
        <v>42</v>
      </c>
      <c r="F588">
        <v>755</v>
      </c>
    </row>
    <row r="589" spans="1:6">
      <c r="A589">
        <v>68</v>
      </c>
      <c r="B589" t="s">
        <v>192</v>
      </c>
      <c r="C589" t="s">
        <v>1264</v>
      </c>
      <c r="D589" t="s">
        <v>1362</v>
      </c>
      <c r="E589">
        <v>3</v>
      </c>
      <c r="F589">
        <v>755</v>
      </c>
    </row>
    <row r="590" spans="1:6">
      <c r="A590">
        <v>68</v>
      </c>
      <c r="B590" t="s">
        <v>192</v>
      </c>
      <c r="C590" t="s">
        <v>8</v>
      </c>
      <c r="D590" t="s">
        <v>3706</v>
      </c>
      <c r="E590">
        <v>42</v>
      </c>
    </row>
    <row r="591" spans="1:6">
      <c r="A591">
        <v>68</v>
      </c>
      <c r="B591" t="s">
        <v>192</v>
      </c>
      <c r="C591" t="s">
        <v>8</v>
      </c>
      <c r="D591" t="s">
        <v>1354</v>
      </c>
      <c r="E591">
        <v>491</v>
      </c>
      <c r="F591">
        <v>1016</v>
      </c>
    </row>
    <row r="592" spans="1:6">
      <c r="A592">
        <v>68</v>
      </c>
      <c r="B592" t="s">
        <v>192</v>
      </c>
      <c r="C592" t="s">
        <v>8</v>
      </c>
      <c r="D592" t="s">
        <v>1355</v>
      </c>
      <c r="E592">
        <v>119</v>
      </c>
      <c r="F592">
        <v>1016</v>
      </c>
    </row>
    <row r="593" spans="1:6">
      <c r="A593">
        <v>68</v>
      </c>
      <c r="B593" t="s">
        <v>192</v>
      </c>
      <c r="C593" t="s">
        <v>8</v>
      </c>
      <c r="D593" t="s">
        <v>1356</v>
      </c>
      <c r="E593">
        <v>139</v>
      </c>
      <c r="F593">
        <v>1016</v>
      </c>
    </row>
    <row r="594" spans="1:6">
      <c r="A594">
        <v>68</v>
      </c>
      <c r="B594" t="s">
        <v>192</v>
      </c>
      <c r="C594" t="s">
        <v>8</v>
      </c>
      <c r="D594" t="s">
        <v>1357</v>
      </c>
      <c r="E594">
        <v>58</v>
      </c>
      <c r="F594">
        <v>1016</v>
      </c>
    </row>
    <row r="595" spans="1:6">
      <c r="A595">
        <v>68</v>
      </c>
      <c r="B595" t="s">
        <v>192</v>
      </c>
      <c r="C595" t="s">
        <v>8</v>
      </c>
      <c r="D595" t="s">
        <v>1358</v>
      </c>
      <c r="E595">
        <v>23</v>
      </c>
      <c r="F595">
        <v>1016</v>
      </c>
    </row>
    <row r="596" spans="1:6">
      <c r="A596">
        <v>68</v>
      </c>
      <c r="B596" t="s">
        <v>192</v>
      </c>
      <c r="C596" t="s">
        <v>8</v>
      </c>
      <c r="D596" t="s">
        <v>1359</v>
      </c>
      <c r="E596">
        <v>2</v>
      </c>
      <c r="F596">
        <v>1016</v>
      </c>
    </row>
    <row r="597" spans="1:6">
      <c r="A597">
        <v>68</v>
      </c>
      <c r="B597" t="s">
        <v>192</v>
      </c>
      <c r="C597" t="s">
        <v>8</v>
      </c>
      <c r="D597" t="s">
        <v>1360</v>
      </c>
      <c r="E597">
        <v>41</v>
      </c>
      <c r="F597">
        <v>1016</v>
      </c>
    </row>
    <row r="598" spans="1:6">
      <c r="A598">
        <v>68</v>
      </c>
      <c r="B598" t="s">
        <v>192</v>
      </c>
      <c r="C598" t="s">
        <v>8</v>
      </c>
      <c r="D598" t="s">
        <v>1361</v>
      </c>
      <c r="E598">
        <v>132</v>
      </c>
      <c r="F598">
        <v>1016</v>
      </c>
    </row>
    <row r="599" spans="1:6">
      <c r="A599">
        <v>68</v>
      </c>
      <c r="B599" t="s">
        <v>192</v>
      </c>
      <c r="C599" t="s">
        <v>8</v>
      </c>
      <c r="D599" t="s">
        <v>1362</v>
      </c>
      <c r="E599">
        <v>11</v>
      </c>
      <c r="F599">
        <v>1016</v>
      </c>
    </row>
    <row r="600" spans="1:6">
      <c r="A600">
        <v>70</v>
      </c>
      <c r="B600" t="s">
        <v>193</v>
      </c>
      <c r="C600" t="s">
        <v>41</v>
      </c>
      <c r="D600" t="s">
        <v>3706</v>
      </c>
      <c r="E600">
        <v>1</v>
      </c>
    </row>
    <row r="601" spans="1:6">
      <c r="A601">
        <v>70</v>
      </c>
      <c r="B601" t="s">
        <v>193</v>
      </c>
      <c r="C601" t="s">
        <v>41</v>
      </c>
      <c r="D601" t="s">
        <v>1354</v>
      </c>
      <c r="E601">
        <v>26190</v>
      </c>
      <c r="F601">
        <v>60741</v>
      </c>
    </row>
    <row r="602" spans="1:6">
      <c r="A602">
        <v>70</v>
      </c>
      <c r="B602" t="s">
        <v>193</v>
      </c>
      <c r="C602" t="s">
        <v>41</v>
      </c>
      <c r="D602" t="s">
        <v>1355</v>
      </c>
      <c r="E602">
        <v>6644</v>
      </c>
      <c r="F602">
        <v>60741</v>
      </c>
    </row>
    <row r="603" spans="1:6">
      <c r="A603">
        <v>70</v>
      </c>
      <c r="B603" t="s">
        <v>193</v>
      </c>
      <c r="C603" t="s">
        <v>41</v>
      </c>
      <c r="D603" t="s">
        <v>1356</v>
      </c>
      <c r="E603">
        <v>13974</v>
      </c>
      <c r="F603">
        <v>60741</v>
      </c>
    </row>
    <row r="604" spans="1:6">
      <c r="A604">
        <v>70</v>
      </c>
      <c r="B604" t="s">
        <v>193</v>
      </c>
      <c r="C604" t="s">
        <v>41</v>
      </c>
      <c r="D604" t="s">
        <v>1357</v>
      </c>
      <c r="E604">
        <v>8152</v>
      </c>
      <c r="F604">
        <v>60741</v>
      </c>
    </row>
    <row r="605" spans="1:6">
      <c r="A605">
        <v>70</v>
      </c>
      <c r="B605" t="s">
        <v>193</v>
      </c>
      <c r="C605" t="s">
        <v>41</v>
      </c>
      <c r="D605" t="s">
        <v>1358</v>
      </c>
      <c r="E605">
        <v>1152</v>
      </c>
      <c r="F605">
        <v>60741</v>
      </c>
    </row>
    <row r="606" spans="1:6">
      <c r="A606">
        <v>70</v>
      </c>
      <c r="B606" t="s">
        <v>193</v>
      </c>
      <c r="C606" t="s">
        <v>41</v>
      </c>
      <c r="D606" t="s">
        <v>1359</v>
      </c>
      <c r="E606">
        <v>551</v>
      </c>
      <c r="F606">
        <v>60741</v>
      </c>
    </row>
    <row r="607" spans="1:6">
      <c r="A607">
        <v>70</v>
      </c>
      <c r="B607" t="s">
        <v>193</v>
      </c>
      <c r="C607" t="s">
        <v>41</v>
      </c>
      <c r="D607" t="s">
        <v>1360</v>
      </c>
      <c r="E607">
        <v>2000</v>
      </c>
      <c r="F607">
        <v>60741</v>
      </c>
    </row>
    <row r="608" spans="1:6">
      <c r="A608">
        <v>70</v>
      </c>
      <c r="B608" t="s">
        <v>193</v>
      </c>
      <c r="C608" t="s">
        <v>41</v>
      </c>
      <c r="D608" t="s">
        <v>1361</v>
      </c>
      <c r="E608">
        <v>1960</v>
      </c>
      <c r="F608">
        <v>60741</v>
      </c>
    </row>
    <row r="609" spans="1:6">
      <c r="A609">
        <v>70</v>
      </c>
      <c r="B609" t="s">
        <v>193</v>
      </c>
      <c r="C609" t="s">
        <v>41</v>
      </c>
      <c r="D609" t="s">
        <v>1362</v>
      </c>
      <c r="E609">
        <v>118</v>
      </c>
      <c r="F609">
        <v>60741</v>
      </c>
    </row>
    <row r="610" spans="1:6">
      <c r="A610">
        <v>70</v>
      </c>
      <c r="B610" t="s">
        <v>193</v>
      </c>
      <c r="C610" t="s">
        <v>1264</v>
      </c>
      <c r="D610" t="s">
        <v>1354</v>
      </c>
      <c r="E610">
        <v>15093</v>
      </c>
      <c r="F610">
        <v>33818</v>
      </c>
    </row>
    <row r="611" spans="1:6">
      <c r="A611">
        <v>70</v>
      </c>
      <c r="B611" t="s">
        <v>193</v>
      </c>
      <c r="C611" t="s">
        <v>1264</v>
      </c>
      <c r="D611" t="s">
        <v>1355</v>
      </c>
      <c r="E611">
        <v>3408</v>
      </c>
      <c r="F611">
        <v>33818</v>
      </c>
    </row>
    <row r="612" spans="1:6">
      <c r="A612">
        <v>70</v>
      </c>
      <c r="B612" t="s">
        <v>193</v>
      </c>
      <c r="C612" t="s">
        <v>1264</v>
      </c>
      <c r="D612" t="s">
        <v>1356</v>
      </c>
      <c r="E612">
        <v>8907</v>
      </c>
      <c r="F612">
        <v>33818</v>
      </c>
    </row>
    <row r="613" spans="1:6">
      <c r="A613">
        <v>70</v>
      </c>
      <c r="B613" t="s">
        <v>193</v>
      </c>
      <c r="C613" t="s">
        <v>1264</v>
      </c>
      <c r="D613" t="s">
        <v>1357</v>
      </c>
      <c r="E613">
        <v>3520</v>
      </c>
      <c r="F613">
        <v>33818</v>
      </c>
    </row>
    <row r="614" spans="1:6">
      <c r="A614">
        <v>70</v>
      </c>
      <c r="B614" t="s">
        <v>193</v>
      </c>
      <c r="C614" t="s">
        <v>1264</v>
      </c>
      <c r="D614" t="s">
        <v>1358</v>
      </c>
      <c r="E614">
        <v>447</v>
      </c>
      <c r="F614">
        <v>33818</v>
      </c>
    </row>
    <row r="615" spans="1:6">
      <c r="A615">
        <v>70</v>
      </c>
      <c r="B615" t="s">
        <v>193</v>
      </c>
      <c r="C615" t="s">
        <v>1264</v>
      </c>
      <c r="D615" t="s">
        <v>1359</v>
      </c>
      <c r="E615">
        <v>140</v>
      </c>
      <c r="F615">
        <v>33818</v>
      </c>
    </row>
    <row r="616" spans="1:6">
      <c r="A616">
        <v>70</v>
      </c>
      <c r="B616" t="s">
        <v>193</v>
      </c>
      <c r="C616" t="s">
        <v>1264</v>
      </c>
      <c r="D616" t="s">
        <v>1360</v>
      </c>
      <c r="E616">
        <v>1137</v>
      </c>
      <c r="F616">
        <v>33818</v>
      </c>
    </row>
    <row r="617" spans="1:6">
      <c r="A617">
        <v>70</v>
      </c>
      <c r="B617" t="s">
        <v>193</v>
      </c>
      <c r="C617" t="s">
        <v>1264</v>
      </c>
      <c r="D617" t="s">
        <v>1361</v>
      </c>
      <c r="E617">
        <v>1110</v>
      </c>
      <c r="F617">
        <v>33818</v>
      </c>
    </row>
    <row r="618" spans="1:6">
      <c r="A618">
        <v>70</v>
      </c>
      <c r="B618" t="s">
        <v>193</v>
      </c>
      <c r="C618" t="s">
        <v>1264</v>
      </c>
      <c r="D618" t="s">
        <v>1362</v>
      </c>
      <c r="E618">
        <v>56</v>
      </c>
      <c r="F618">
        <v>33818</v>
      </c>
    </row>
    <row r="619" spans="1:6">
      <c r="A619">
        <v>70</v>
      </c>
      <c r="B619" t="s">
        <v>193</v>
      </c>
      <c r="C619" t="s">
        <v>8</v>
      </c>
      <c r="D619" t="s">
        <v>1354</v>
      </c>
      <c r="E619">
        <v>4374</v>
      </c>
      <c r="F619">
        <v>8276</v>
      </c>
    </row>
    <row r="620" spans="1:6">
      <c r="A620">
        <v>70</v>
      </c>
      <c r="B620" t="s">
        <v>193</v>
      </c>
      <c r="C620" t="s">
        <v>8</v>
      </c>
      <c r="D620" t="s">
        <v>1355</v>
      </c>
      <c r="E620">
        <v>736</v>
      </c>
      <c r="F620">
        <v>8276</v>
      </c>
    </row>
    <row r="621" spans="1:6">
      <c r="A621">
        <v>70</v>
      </c>
      <c r="B621" t="s">
        <v>193</v>
      </c>
      <c r="C621" t="s">
        <v>8</v>
      </c>
      <c r="D621" t="s">
        <v>1356</v>
      </c>
      <c r="E621">
        <v>1709</v>
      </c>
      <c r="F621">
        <v>8276</v>
      </c>
    </row>
    <row r="622" spans="1:6">
      <c r="A622">
        <v>70</v>
      </c>
      <c r="B622" t="s">
        <v>193</v>
      </c>
      <c r="C622" t="s">
        <v>8</v>
      </c>
      <c r="D622" t="s">
        <v>1357</v>
      </c>
      <c r="E622">
        <v>504</v>
      </c>
      <c r="F622">
        <v>8276</v>
      </c>
    </row>
    <row r="623" spans="1:6">
      <c r="A623">
        <v>70</v>
      </c>
      <c r="B623" t="s">
        <v>193</v>
      </c>
      <c r="C623" t="s">
        <v>8</v>
      </c>
      <c r="D623" t="s">
        <v>1358</v>
      </c>
      <c r="E623">
        <v>167</v>
      </c>
      <c r="F623">
        <v>8276</v>
      </c>
    </row>
    <row r="624" spans="1:6">
      <c r="A624">
        <v>70</v>
      </c>
      <c r="B624" t="s">
        <v>193</v>
      </c>
      <c r="C624" t="s">
        <v>8</v>
      </c>
      <c r="D624" t="s">
        <v>1359</v>
      </c>
      <c r="E624">
        <v>41</v>
      </c>
      <c r="F624">
        <v>8276</v>
      </c>
    </row>
    <row r="625" spans="1:6">
      <c r="A625">
        <v>70</v>
      </c>
      <c r="B625" t="s">
        <v>193</v>
      </c>
      <c r="C625" t="s">
        <v>8</v>
      </c>
      <c r="D625" t="s">
        <v>1360</v>
      </c>
      <c r="E625">
        <v>284</v>
      </c>
      <c r="F625">
        <v>8276</v>
      </c>
    </row>
    <row r="626" spans="1:6">
      <c r="A626">
        <v>70</v>
      </c>
      <c r="B626" t="s">
        <v>193</v>
      </c>
      <c r="C626" t="s">
        <v>8</v>
      </c>
      <c r="D626" t="s">
        <v>1361</v>
      </c>
      <c r="E626">
        <v>431</v>
      </c>
      <c r="F626">
        <v>8276</v>
      </c>
    </row>
    <row r="627" spans="1:6">
      <c r="A627">
        <v>70</v>
      </c>
      <c r="B627" t="s">
        <v>193</v>
      </c>
      <c r="C627" t="s">
        <v>8</v>
      </c>
      <c r="D627" t="s">
        <v>1362</v>
      </c>
      <c r="E627">
        <v>30</v>
      </c>
      <c r="F627">
        <v>8276</v>
      </c>
    </row>
    <row r="628" spans="1:6">
      <c r="A628">
        <v>73</v>
      </c>
      <c r="B628" t="s">
        <v>194</v>
      </c>
      <c r="C628" t="s">
        <v>41</v>
      </c>
      <c r="D628" t="s">
        <v>3706</v>
      </c>
      <c r="E628">
        <v>116</v>
      </c>
    </row>
    <row r="629" spans="1:6">
      <c r="A629">
        <v>73</v>
      </c>
      <c r="B629" t="s">
        <v>194</v>
      </c>
      <c r="C629" t="s">
        <v>41</v>
      </c>
      <c r="D629" t="s">
        <v>1354</v>
      </c>
      <c r="E629">
        <v>1758</v>
      </c>
      <c r="F629">
        <v>3855</v>
      </c>
    </row>
    <row r="630" spans="1:6">
      <c r="A630">
        <v>73</v>
      </c>
      <c r="B630" t="s">
        <v>194</v>
      </c>
      <c r="C630" t="s">
        <v>41</v>
      </c>
      <c r="D630" t="s">
        <v>1355</v>
      </c>
      <c r="E630">
        <v>454</v>
      </c>
      <c r="F630">
        <v>3855</v>
      </c>
    </row>
    <row r="631" spans="1:6">
      <c r="A631">
        <v>73</v>
      </c>
      <c r="B631" t="s">
        <v>194</v>
      </c>
      <c r="C631" t="s">
        <v>41</v>
      </c>
      <c r="D631" t="s">
        <v>1356</v>
      </c>
      <c r="E631">
        <v>453</v>
      </c>
      <c r="F631">
        <v>3855</v>
      </c>
    </row>
    <row r="632" spans="1:6">
      <c r="A632">
        <v>73</v>
      </c>
      <c r="B632" t="s">
        <v>194</v>
      </c>
      <c r="C632" t="s">
        <v>41</v>
      </c>
      <c r="D632" t="s">
        <v>1357</v>
      </c>
      <c r="E632">
        <v>298</v>
      </c>
      <c r="F632">
        <v>3855</v>
      </c>
    </row>
    <row r="633" spans="1:6">
      <c r="A633">
        <v>73</v>
      </c>
      <c r="B633" t="s">
        <v>194</v>
      </c>
      <c r="C633" t="s">
        <v>41</v>
      </c>
      <c r="D633" t="s">
        <v>1358</v>
      </c>
      <c r="E633">
        <v>76</v>
      </c>
      <c r="F633">
        <v>3855</v>
      </c>
    </row>
    <row r="634" spans="1:6">
      <c r="A634">
        <v>73</v>
      </c>
      <c r="B634" t="s">
        <v>194</v>
      </c>
      <c r="C634" t="s">
        <v>41</v>
      </c>
      <c r="D634" t="s">
        <v>1359</v>
      </c>
      <c r="E634">
        <v>34</v>
      </c>
      <c r="F634">
        <v>3855</v>
      </c>
    </row>
    <row r="635" spans="1:6">
      <c r="A635">
        <v>73</v>
      </c>
      <c r="B635" t="s">
        <v>194</v>
      </c>
      <c r="C635" t="s">
        <v>41</v>
      </c>
      <c r="D635" t="s">
        <v>1360</v>
      </c>
      <c r="E635">
        <v>97</v>
      </c>
      <c r="F635">
        <v>3855</v>
      </c>
    </row>
    <row r="636" spans="1:6">
      <c r="A636">
        <v>73</v>
      </c>
      <c r="B636" t="s">
        <v>194</v>
      </c>
      <c r="C636" t="s">
        <v>41</v>
      </c>
      <c r="D636" t="s">
        <v>1361</v>
      </c>
      <c r="E636">
        <v>655</v>
      </c>
      <c r="F636">
        <v>3855</v>
      </c>
    </row>
    <row r="637" spans="1:6">
      <c r="A637">
        <v>73</v>
      </c>
      <c r="B637" t="s">
        <v>194</v>
      </c>
      <c r="C637" t="s">
        <v>41</v>
      </c>
      <c r="D637" t="s">
        <v>1362</v>
      </c>
      <c r="E637">
        <v>30</v>
      </c>
      <c r="F637">
        <v>3855</v>
      </c>
    </row>
    <row r="638" spans="1:6">
      <c r="A638">
        <v>73</v>
      </c>
      <c r="B638" t="s">
        <v>194</v>
      </c>
      <c r="C638" t="s">
        <v>1264</v>
      </c>
      <c r="D638" t="s">
        <v>1354</v>
      </c>
      <c r="E638">
        <v>85</v>
      </c>
      <c r="F638">
        <v>180</v>
      </c>
    </row>
    <row r="639" spans="1:6">
      <c r="A639">
        <v>73</v>
      </c>
      <c r="B639" t="s">
        <v>194</v>
      </c>
      <c r="C639" t="s">
        <v>1264</v>
      </c>
      <c r="D639" t="s">
        <v>1355</v>
      </c>
      <c r="E639">
        <v>13</v>
      </c>
      <c r="F639">
        <v>180</v>
      </c>
    </row>
    <row r="640" spans="1:6">
      <c r="A640">
        <v>73</v>
      </c>
      <c r="B640" t="s">
        <v>194</v>
      </c>
      <c r="C640" t="s">
        <v>1264</v>
      </c>
      <c r="D640" t="s">
        <v>1356</v>
      </c>
      <c r="E640">
        <v>33</v>
      </c>
      <c r="F640">
        <v>180</v>
      </c>
    </row>
    <row r="641" spans="1:6">
      <c r="A641">
        <v>73</v>
      </c>
      <c r="B641" t="s">
        <v>194</v>
      </c>
      <c r="C641" t="s">
        <v>1264</v>
      </c>
      <c r="D641" t="s">
        <v>1357</v>
      </c>
      <c r="E641">
        <v>12</v>
      </c>
      <c r="F641">
        <v>180</v>
      </c>
    </row>
    <row r="642" spans="1:6">
      <c r="A642">
        <v>73</v>
      </c>
      <c r="B642" t="s">
        <v>194</v>
      </c>
      <c r="C642" t="s">
        <v>1264</v>
      </c>
      <c r="D642" t="s">
        <v>1358</v>
      </c>
      <c r="E642">
        <v>1</v>
      </c>
      <c r="F642">
        <v>180</v>
      </c>
    </row>
    <row r="643" spans="1:6">
      <c r="A643">
        <v>73</v>
      </c>
      <c r="B643" t="s">
        <v>194</v>
      </c>
      <c r="C643" t="s">
        <v>1264</v>
      </c>
      <c r="D643" t="s">
        <v>1359</v>
      </c>
      <c r="E643">
        <v>1</v>
      </c>
      <c r="F643">
        <v>180</v>
      </c>
    </row>
    <row r="644" spans="1:6">
      <c r="A644">
        <v>73</v>
      </c>
      <c r="B644" t="s">
        <v>194</v>
      </c>
      <c r="C644" t="s">
        <v>1264</v>
      </c>
      <c r="D644" t="s">
        <v>1360</v>
      </c>
      <c r="E644">
        <v>1</v>
      </c>
      <c r="F644">
        <v>180</v>
      </c>
    </row>
    <row r="645" spans="1:6">
      <c r="A645">
        <v>73</v>
      </c>
      <c r="B645" t="s">
        <v>194</v>
      </c>
      <c r="C645" t="s">
        <v>1264</v>
      </c>
      <c r="D645" t="s">
        <v>1361</v>
      </c>
      <c r="E645">
        <v>31</v>
      </c>
      <c r="F645">
        <v>180</v>
      </c>
    </row>
    <row r="646" spans="1:6">
      <c r="A646">
        <v>73</v>
      </c>
      <c r="B646" t="s">
        <v>194</v>
      </c>
      <c r="C646" t="s">
        <v>1264</v>
      </c>
      <c r="D646" t="s">
        <v>1362</v>
      </c>
      <c r="E646">
        <v>3</v>
      </c>
      <c r="F646">
        <v>180</v>
      </c>
    </row>
    <row r="647" spans="1:6">
      <c r="A647">
        <v>73</v>
      </c>
      <c r="B647" t="s">
        <v>194</v>
      </c>
      <c r="C647" t="s">
        <v>8</v>
      </c>
      <c r="D647" t="s">
        <v>3706</v>
      </c>
      <c r="E647">
        <v>3</v>
      </c>
    </row>
    <row r="648" spans="1:6">
      <c r="A648">
        <v>73</v>
      </c>
      <c r="B648" t="s">
        <v>194</v>
      </c>
      <c r="C648" t="s">
        <v>8</v>
      </c>
      <c r="D648" t="s">
        <v>1354</v>
      </c>
      <c r="E648">
        <v>536</v>
      </c>
      <c r="F648">
        <v>1053</v>
      </c>
    </row>
    <row r="649" spans="1:6">
      <c r="A649">
        <v>73</v>
      </c>
      <c r="B649" t="s">
        <v>194</v>
      </c>
      <c r="C649" t="s">
        <v>8</v>
      </c>
      <c r="D649" t="s">
        <v>1355</v>
      </c>
      <c r="E649">
        <v>98</v>
      </c>
      <c r="F649">
        <v>1053</v>
      </c>
    </row>
    <row r="650" spans="1:6">
      <c r="A650">
        <v>73</v>
      </c>
      <c r="B650" t="s">
        <v>194</v>
      </c>
      <c r="C650" t="s">
        <v>8</v>
      </c>
      <c r="D650" t="s">
        <v>1356</v>
      </c>
      <c r="E650">
        <v>112</v>
      </c>
      <c r="F650">
        <v>1053</v>
      </c>
    </row>
    <row r="651" spans="1:6">
      <c r="A651">
        <v>73</v>
      </c>
      <c r="B651" t="s">
        <v>194</v>
      </c>
      <c r="C651" t="s">
        <v>8</v>
      </c>
      <c r="D651" t="s">
        <v>1357</v>
      </c>
      <c r="E651">
        <v>76</v>
      </c>
      <c r="F651">
        <v>1053</v>
      </c>
    </row>
    <row r="652" spans="1:6">
      <c r="A652">
        <v>73</v>
      </c>
      <c r="B652" t="s">
        <v>194</v>
      </c>
      <c r="C652" t="s">
        <v>8</v>
      </c>
      <c r="D652" t="s">
        <v>1358</v>
      </c>
      <c r="E652">
        <v>9</v>
      </c>
      <c r="F652">
        <v>1053</v>
      </c>
    </row>
    <row r="653" spans="1:6">
      <c r="A653">
        <v>73</v>
      </c>
      <c r="B653" t="s">
        <v>194</v>
      </c>
      <c r="C653" t="s">
        <v>8</v>
      </c>
      <c r="D653" t="s">
        <v>1359</v>
      </c>
      <c r="E653">
        <v>11</v>
      </c>
      <c r="F653">
        <v>1053</v>
      </c>
    </row>
    <row r="654" spans="1:6">
      <c r="A654">
        <v>73</v>
      </c>
      <c r="B654" t="s">
        <v>194</v>
      </c>
      <c r="C654" t="s">
        <v>8</v>
      </c>
      <c r="D654" t="s">
        <v>1360</v>
      </c>
      <c r="E654">
        <v>57</v>
      </c>
      <c r="F654">
        <v>1053</v>
      </c>
    </row>
    <row r="655" spans="1:6">
      <c r="A655">
        <v>73</v>
      </c>
      <c r="B655" t="s">
        <v>194</v>
      </c>
      <c r="C655" t="s">
        <v>8</v>
      </c>
      <c r="D655" t="s">
        <v>1361</v>
      </c>
      <c r="E655">
        <v>152</v>
      </c>
      <c r="F655">
        <v>1053</v>
      </c>
    </row>
    <row r="656" spans="1:6">
      <c r="A656">
        <v>73</v>
      </c>
      <c r="B656" t="s">
        <v>194</v>
      </c>
      <c r="C656" t="s">
        <v>8</v>
      </c>
      <c r="D656" t="s">
        <v>1362</v>
      </c>
      <c r="E656">
        <v>2</v>
      </c>
      <c r="F656">
        <v>1053</v>
      </c>
    </row>
    <row r="657" spans="1:6">
      <c r="A657">
        <v>76</v>
      </c>
      <c r="B657" t="s">
        <v>195</v>
      </c>
      <c r="C657" t="s">
        <v>41</v>
      </c>
      <c r="D657" t="s">
        <v>3706</v>
      </c>
      <c r="E657">
        <v>1622</v>
      </c>
    </row>
    <row r="658" spans="1:6">
      <c r="A658">
        <v>76</v>
      </c>
      <c r="B658" t="s">
        <v>195</v>
      </c>
      <c r="C658" t="s">
        <v>41</v>
      </c>
      <c r="D658" t="s">
        <v>1354</v>
      </c>
      <c r="E658">
        <v>206357</v>
      </c>
      <c r="F658">
        <v>547075</v>
      </c>
    </row>
    <row r="659" spans="1:6">
      <c r="A659">
        <v>76</v>
      </c>
      <c r="B659" t="s">
        <v>195</v>
      </c>
      <c r="C659" t="s">
        <v>41</v>
      </c>
      <c r="D659" t="s">
        <v>1355</v>
      </c>
      <c r="E659">
        <v>78420</v>
      </c>
      <c r="F659">
        <v>547075</v>
      </c>
    </row>
    <row r="660" spans="1:6">
      <c r="A660">
        <v>76</v>
      </c>
      <c r="B660" t="s">
        <v>195</v>
      </c>
      <c r="C660" t="s">
        <v>41</v>
      </c>
      <c r="D660" t="s">
        <v>1356</v>
      </c>
      <c r="E660">
        <v>96817</v>
      </c>
      <c r="F660">
        <v>547075</v>
      </c>
    </row>
    <row r="661" spans="1:6">
      <c r="A661">
        <v>76</v>
      </c>
      <c r="B661" t="s">
        <v>195</v>
      </c>
      <c r="C661" t="s">
        <v>41</v>
      </c>
      <c r="D661" t="s">
        <v>1357</v>
      </c>
      <c r="E661">
        <v>94185</v>
      </c>
      <c r="F661">
        <v>547075</v>
      </c>
    </row>
    <row r="662" spans="1:6">
      <c r="A662">
        <v>76</v>
      </c>
      <c r="B662" t="s">
        <v>195</v>
      </c>
      <c r="C662" t="s">
        <v>41</v>
      </c>
      <c r="D662" t="s">
        <v>1358</v>
      </c>
      <c r="E662">
        <v>10305</v>
      </c>
      <c r="F662">
        <v>547075</v>
      </c>
    </row>
    <row r="663" spans="1:6">
      <c r="A663">
        <v>76</v>
      </c>
      <c r="B663" t="s">
        <v>195</v>
      </c>
      <c r="C663" t="s">
        <v>41</v>
      </c>
      <c r="D663" t="s">
        <v>1359</v>
      </c>
      <c r="E663">
        <v>7085</v>
      </c>
      <c r="F663">
        <v>547075</v>
      </c>
    </row>
    <row r="664" spans="1:6">
      <c r="A664">
        <v>76</v>
      </c>
      <c r="B664" t="s">
        <v>195</v>
      </c>
      <c r="C664" t="s">
        <v>41</v>
      </c>
      <c r="D664" t="s">
        <v>1360</v>
      </c>
      <c r="E664">
        <v>24706</v>
      </c>
      <c r="F664">
        <v>547075</v>
      </c>
    </row>
    <row r="665" spans="1:6">
      <c r="A665">
        <v>76</v>
      </c>
      <c r="B665" t="s">
        <v>195</v>
      </c>
      <c r="C665" t="s">
        <v>41</v>
      </c>
      <c r="D665" t="s">
        <v>1361</v>
      </c>
      <c r="E665">
        <v>27239</v>
      </c>
      <c r="F665">
        <v>547075</v>
      </c>
    </row>
    <row r="666" spans="1:6">
      <c r="A666">
        <v>76</v>
      </c>
      <c r="B666" t="s">
        <v>195</v>
      </c>
      <c r="C666" t="s">
        <v>41</v>
      </c>
      <c r="D666" t="s">
        <v>1362</v>
      </c>
      <c r="E666">
        <v>1961</v>
      </c>
      <c r="F666">
        <v>547075</v>
      </c>
    </row>
    <row r="667" spans="1:6">
      <c r="A667">
        <v>76</v>
      </c>
      <c r="B667" t="s">
        <v>195</v>
      </c>
      <c r="C667" t="s">
        <v>1264</v>
      </c>
      <c r="D667" t="s">
        <v>3706</v>
      </c>
      <c r="E667">
        <v>524</v>
      </c>
    </row>
    <row r="668" spans="1:6">
      <c r="A668">
        <v>76</v>
      </c>
      <c r="B668" t="s">
        <v>195</v>
      </c>
      <c r="C668" t="s">
        <v>1264</v>
      </c>
      <c r="D668" t="s">
        <v>1354</v>
      </c>
      <c r="E668">
        <v>29086</v>
      </c>
      <c r="F668">
        <v>67598</v>
      </c>
    </row>
    <row r="669" spans="1:6">
      <c r="A669">
        <v>76</v>
      </c>
      <c r="B669" t="s">
        <v>195</v>
      </c>
      <c r="C669" t="s">
        <v>1264</v>
      </c>
      <c r="D669" t="s">
        <v>1355</v>
      </c>
      <c r="E669">
        <v>9869</v>
      </c>
      <c r="F669">
        <v>67598</v>
      </c>
    </row>
    <row r="670" spans="1:6">
      <c r="A670">
        <v>76</v>
      </c>
      <c r="B670" t="s">
        <v>195</v>
      </c>
      <c r="C670" t="s">
        <v>1264</v>
      </c>
      <c r="D670" t="s">
        <v>1356</v>
      </c>
      <c r="E670">
        <v>11354</v>
      </c>
      <c r="F670">
        <v>67598</v>
      </c>
    </row>
    <row r="671" spans="1:6">
      <c r="A671">
        <v>76</v>
      </c>
      <c r="B671" t="s">
        <v>195</v>
      </c>
      <c r="C671" t="s">
        <v>1264</v>
      </c>
      <c r="D671" t="s">
        <v>1357</v>
      </c>
      <c r="E671">
        <v>8702</v>
      </c>
      <c r="F671">
        <v>67598</v>
      </c>
    </row>
    <row r="672" spans="1:6">
      <c r="A672">
        <v>76</v>
      </c>
      <c r="B672" t="s">
        <v>195</v>
      </c>
      <c r="C672" t="s">
        <v>1264</v>
      </c>
      <c r="D672" t="s">
        <v>1358</v>
      </c>
      <c r="E672">
        <v>1353</v>
      </c>
      <c r="F672">
        <v>67598</v>
      </c>
    </row>
    <row r="673" spans="1:6">
      <c r="A673">
        <v>76</v>
      </c>
      <c r="B673" t="s">
        <v>195</v>
      </c>
      <c r="C673" t="s">
        <v>1264</v>
      </c>
      <c r="D673" t="s">
        <v>1359</v>
      </c>
      <c r="E673">
        <v>608</v>
      </c>
      <c r="F673">
        <v>67598</v>
      </c>
    </row>
    <row r="674" spans="1:6">
      <c r="A674">
        <v>76</v>
      </c>
      <c r="B674" t="s">
        <v>195</v>
      </c>
      <c r="C674" t="s">
        <v>1264</v>
      </c>
      <c r="D674" t="s">
        <v>1360</v>
      </c>
      <c r="E674">
        <v>2429</v>
      </c>
      <c r="F674">
        <v>67598</v>
      </c>
    </row>
    <row r="675" spans="1:6">
      <c r="A675">
        <v>76</v>
      </c>
      <c r="B675" t="s">
        <v>195</v>
      </c>
      <c r="C675" t="s">
        <v>1264</v>
      </c>
      <c r="D675" t="s">
        <v>1361</v>
      </c>
      <c r="E675">
        <v>4015</v>
      </c>
      <c r="F675">
        <v>67598</v>
      </c>
    </row>
    <row r="676" spans="1:6">
      <c r="A676">
        <v>76</v>
      </c>
      <c r="B676" t="s">
        <v>195</v>
      </c>
      <c r="C676" t="s">
        <v>1264</v>
      </c>
      <c r="D676" t="s">
        <v>1362</v>
      </c>
      <c r="E676">
        <v>182</v>
      </c>
      <c r="F676">
        <v>67598</v>
      </c>
    </row>
    <row r="677" spans="1:6">
      <c r="A677">
        <v>76</v>
      </c>
      <c r="B677" t="s">
        <v>195</v>
      </c>
      <c r="C677" t="s">
        <v>8</v>
      </c>
      <c r="D677" t="s">
        <v>3706</v>
      </c>
      <c r="E677">
        <v>67</v>
      </c>
    </row>
    <row r="678" spans="1:6">
      <c r="A678">
        <v>76</v>
      </c>
      <c r="B678" t="s">
        <v>195</v>
      </c>
      <c r="C678" t="s">
        <v>8</v>
      </c>
      <c r="D678" t="s">
        <v>1354</v>
      </c>
      <c r="E678">
        <v>14531</v>
      </c>
      <c r="F678">
        <v>30640</v>
      </c>
    </row>
    <row r="679" spans="1:6">
      <c r="A679">
        <v>76</v>
      </c>
      <c r="B679" t="s">
        <v>195</v>
      </c>
      <c r="C679" t="s">
        <v>8</v>
      </c>
      <c r="D679" t="s">
        <v>1355</v>
      </c>
      <c r="E679">
        <v>4450</v>
      </c>
      <c r="F679">
        <v>30640</v>
      </c>
    </row>
    <row r="680" spans="1:6">
      <c r="A680">
        <v>76</v>
      </c>
      <c r="B680" t="s">
        <v>195</v>
      </c>
      <c r="C680" t="s">
        <v>8</v>
      </c>
      <c r="D680" t="s">
        <v>1356</v>
      </c>
      <c r="E680">
        <v>4902</v>
      </c>
      <c r="F680">
        <v>30640</v>
      </c>
    </row>
    <row r="681" spans="1:6">
      <c r="A681">
        <v>76</v>
      </c>
      <c r="B681" t="s">
        <v>195</v>
      </c>
      <c r="C681" t="s">
        <v>8</v>
      </c>
      <c r="D681" t="s">
        <v>1357</v>
      </c>
      <c r="E681">
        <v>2894</v>
      </c>
      <c r="F681">
        <v>30640</v>
      </c>
    </row>
    <row r="682" spans="1:6">
      <c r="A682">
        <v>76</v>
      </c>
      <c r="B682" t="s">
        <v>195</v>
      </c>
      <c r="C682" t="s">
        <v>8</v>
      </c>
      <c r="D682" t="s">
        <v>1358</v>
      </c>
      <c r="E682">
        <v>383</v>
      </c>
      <c r="F682">
        <v>30640</v>
      </c>
    </row>
    <row r="683" spans="1:6">
      <c r="A683">
        <v>76</v>
      </c>
      <c r="B683" t="s">
        <v>195</v>
      </c>
      <c r="C683" t="s">
        <v>8</v>
      </c>
      <c r="D683" t="s">
        <v>1359</v>
      </c>
      <c r="E683">
        <v>208</v>
      </c>
      <c r="F683">
        <v>30640</v>
      </c>
    </row>
    <row r="684" spans="1:6">
      <c r="A684">
        <v>76</v>
      </c>
      <c r="B684" t="s">
        <v>195</v>
      </c>
      <c r="C684" t="s">
        <v>8</v>
      </c>
      <c r="D684" t="s">
        <v>1360</v>
      </c>
      <c r="E684">
        <v>1011</v>
      </c>
      <c r="F684">
        <v>30640</v>
      </c>
    </row>
    <row r="685" spans="1:6">
      <c r="A685">
        <v>76</v>
      </c>
      <c r="B685" t="s">
        <v>195</v>
      </c>
      <c r="C685" t="s">
        <v>8</v>
      </c>
      <c r="D685" t="s">
        <v>1361</v>
      </c>
      <c r="E685">
        <v>2167</v>
      </c>
      <c r="F685">
        <v>30640</v>
      </c>
    </row>
    <row r="686" spans="1:6">
      <c r="A686">
        <v>76</v>
      </c>
      <c r="B686" t="s">
        <v>195</v>
      </c>
      <c r="C686" t="s">
        <v>8</v>
      </c>
      <c r="D686" t="s">
        <v>1362</v>
      </c>
      <c r="E686">
        <v>94</v>
      </c>
      <c r="F686">
        <v>30640</v>
      </c>
    </row>
    <row r="687" spans="1:6">
      <c r="A687">
        <v>81</v>
      </c>
      <c r="B687" t="s">
        <v>196</v>
      </c>
      <c r="C687" t="s">
        <v>41</v>
      </c>
      <c r="D687" t="s">
        <v>3706</v>
      </c>
      <c r="E687">
        <v>31</v>
      </c>
    </row>
    <row r="688" spans="1:6">
      <c r="A688">
        <v>81</v>
      </c>
      <c r="B688" t="s">
        <v>196</v>
      </c>
      <c r="C688" t="s">
        <v>41</v>
      </c>
      <c r="D688" t="s">
        <v>1354</v>
      </c>
      <c r="E688">
        <v>2680</v>
      </c>
      <c r="F688">
        <v>6024</v>
      </c>
    </row>
    <row r="689" spans="1:6">
      <c r="A689">
        <v>81</v>
      </c>
      <c r="B689" t="s">
        <v>196</v>
      </c>
      <c r="C689" t="s">
        <v>41</v>
      </c>
      <c r="D689" t="s">
        <v>1355</v>
      </c>
      <c r="E689">
        <v>1045</v>
      </c>
      <c r="F689">
        <v>6024</v>
      </c>
    </row>
    <row r="690" spans="1:6">
      <c r="A690">
        <v>81</v>
      </c>
      <c r="B690" t="s">
        <v>196</v>
      </c>
      <c r="C690" t="s">
        <v>41</v>
      </c>
      <c r="D690" t="s">
        <v>1356</v>
      </c>
      <c r="E690">
        <v>864</v>
      </c>
      <c r="F690">
        <v>6024</v>
      </c>
    </row>
    <row r="691" spans="1:6">
      <c r="A691">
        <v>81</v>
      </c>
      <c r="B691" t="s">
        <v>196</v>
      </c>
      <c r="C691" t="s">
        <v>41</v>
      </c>
      <c r="D691" t="s">
        <v>1357</v>
      </c>
      <c r="E691">
        <v>655</v>
      </c>
      <c r="F691">
        <v>6024</v>
      </c>
    </row>
    <row r="692" spans="1:6">
      <c r="A692">
        <v>81</v>
      </c>
      <c r="B692" t="s">
        <v>196</v>
      </c>
      <c r="C692" t="s">
        <v>41</v>
      </c>
      <c r="D692" t="s">
        <v>1358</v>
      </c>
      <c r="E692">
        <v>126</v>
      </c>
      <c r="F692">
        <v>6024</v>
      </c>
    </row>
    <row r="693" spans="1:6">
      <c r="A693">
        <v>81</v>
      </c>
      <c r="B693" t="s">
        <v>196</v>
      </c>
      <c r="C693" t="s">
        <v>41</v>
      </c>
      <c r="D693" t="s">
        <v>1359</v>
      </c>
      <c r="E693">
        <v>109</v>
      </c>
      <c r="F693">
        <v>6024</v>
      </c>
    </row>
    <row r="694" spans="1:6">
      <c r="A694">
        <v>81</v>
      </c>
      <c r="B694" t="s">
        <v>196</v>
      </c>
      <c r="C694" t="s">
        <v>41</v>
      </c>
      <c r="D694" t="s">
        <v>1360</v>
      </c>
      <c r="E694">
        <v>157</v>
      </c>
      <c r="F694">
        <v>6024</v>
      </c>
    </row>
    <row r="695" spans="1:6">
      <c r="A695">
        <v>81</v>
      </c>
      <c r="B695" t="s">
        <v>196</v>
      </c>
      <c r="C695" t="s">
        <v>41</v>
      </c>
      <c r="D695" t="s">
        <v>1361</v>
      </c>
      <c r="E695">
        <v>365</v>
      </c>
      <c r="F695">
        <v>6024</v>
      </c>
    </row>
    <row r="696" spans="1:6">
      <c r="A696">
        <v>81</v>
      </c>
      <c r="B696" t="s">
        <v>196</v>
      </c>
      <c r="C696" t="s">
        <v>41</v>
      </c>
      <c r="D696" t="s">
        <v>1362</v>
      </c>
      <c r="E696">
        <v>23</v>
      </c>
      <c r="F696">
        <v>6024</v>
      </c>
    </row>
    <row r="697" spans="1:6">
      <c r="A697">
        <v>81</v>
      </c>
      <c r="B697" t="s">
        <v>196</v>
      </c>
      <c r="C697" t="s">
        <v>1264</v>
      </c>
      <c r="D697" t="s">
        <v>1354</v>
      </c>
      <c r="E697">
        <v>873</v>
      </c>
      <c r="F697">
        <v>1613</v>
      </c>
    </row>
    <row r="698" spans="1:6">
      <c r="A698">
        <v>81</v>
      </c>
      <c r="B698" t="s">
        <v>196</v>
      </c>
      <c r="C698" t="s">
        <v>1264</v>
      </c>
      <c r="D698" t="s">
        <v>1355</v>
      </c>
      <c r="E698">
        <v>200</v>
      </c>
      <c r="F698">
        <v>1613</v>
      </c>
    </row>
    <row r="699" spans="1:6">
      <c r="A699">
        <v>81</v>
      </c>
      <c r="B699" t="s">
        <v>196</v>
      </c>
      <c r="C699" t="s">
        <v>1264</v>
      </c>
      <c r="D699" t="s">
        <v>1356</v>
      </c>
      <c r="E699">
        <v>253</v>
      </c>
      <c r="F699">
        <v>1613</v>
      </c>
    </row>
    <row r="700" spans="1:6">
      <c r="A700">
        <v>81</v>
      </c>
      <c r="B700" t="s">
        <v>196</v>
      </c>
      <c r="C700" t="s">
        <v>1264</v>
      </c>
      <c r="D700" t="s">
        <v>1357</v>
      </c>
      <c r="E700">
        <v>135</v>
      </c>
      <c r="F700">
        <v>1613</v>
      </c>
    </row>
    <row r="701" spans="1:6">
      <c r="A701">
        <v>81</v>
      </c>
      <c r="B701" t="s">
        <v>196</v>
      </c>
      <c r="C701" t="s">
        <v>1264</v>
      </c>
      <c r="D701" t="s">
        <v>1358</v>
      </c>
      <c r="E701">
        <v>44</v>
      </c>
      <c r="F701">
        <v>1613</v>
      </c>
    </row>
    <row r="702" spans="1:6">
      <c r="A702">
        <v>81</v>
      </c>
      <c r="B702" t="s">
        <v>196</v>
      </c>
      <c r="C702" t="s">
        <v>1264</v>
      </c>
      <c r="D702" t="s">
        <v>1359</v>
      </c>
      <c r="E702">
        <v>7</v>
      </c>
      <c r="F702">
        <v>1613</v>
      </c>
    </row>
    <row r="703" spans="1:6">
      <c r="A703">
        <v>81</v>
      </c>
      <c r="B703" t="s">
        <v>196</v>
      </c>
      <c r="C703" t="s">
        <v>1264</v>
      </c>
      <c r="D703" t="s">
        <v>1360</v>
      </c>
      <c r="E703">
        <v>20</v>
      </c>
      <c r="F703">
        <v>1613</v>
      </c>
    </row>
    <row r="704" spans="1:6">
      <c r="A704">
        <v>81</v>
      </c>
      <c r="B704" t="s">
        <v>196</v>
      </c>
      <c r="C704" t="s">
        <v>1264</v>
      </c>
      <c r="D704" t="s">
        <v>1361</v>
      </c>
      <c r="E704">
        <v>80</v>
      </c>
      <c r="F704">
        <v>1613</v>
      </c>
    </row>
    <row r="705" spans="1:6">
      <c r="A705">
        <v>81</v>
      </c>
      <c r="B705" t="s">
        <v>196</v>
      </c>
      <c r="C705" t="s">
        <v>1264</v>
      </c>
      <c r="D705" t="s">
        <v>1362</v>
      </c>
      <c r="E705">
        <v>1</v>
      </c>
      <c r="F705">
        <v>1613</v>
      </c>
    </row>
    <row r="706" spans="1:6">
      <c r="A706">
        <v>81</v>
      </c>
      <c r="B706" t="s">
        <v>196</v>
      </c>
      <c r="C706" t="s">
        <v>8</v>
      </c>
      <c r="D706" t="s">
        <v>1354</v>
      </c>
      <c r="E706">
        <v>1252</v>
      </c>
      <c r="F706">
        <v>2390</v>
      </c>
    </row>
    <row r="707" spans="1:6">
      <c r="A707">
        <v>81</v>
      </c>
      <c r="B707" t="s">
        <v>196</v>
      </c>
      <c r="C707" t="s">
        <v>8</v>
      </c>
      <c r="D707" t="s">
        <v>1355</v>
      </c>
      <c r="E707">
        <v>313</v>
      </c>
      <c r="F707">
        <v>2390</v>
      </c>
    </row>
    <row r="708" spans="1:6">
      <c r="A708">
        <v>81</v>
      </c>
      <c r="B708" t="s">
        <v>196</v>
      </c>
      <c r="C708" t="s">
        <v>8</v>
      </c>
      <c r="D708" t="s">
        <v>1356</v>
      </c>
      <c r="E708">
        <v>393</v>
      </c>
      <c r="F708">
        <v>2390</v>
      </c>
    </row>
    <row r="709" spans="1:6">
      <c r="A709">
        <v>81</v>
      </c>
      <c r="B709" t="s">
        <v>196</v>
      </c>
      <c r="C709" t="s">
        <v>8</v>
      </c>
      <c r="D709" t="s">
        <v>1357</v>
      </c>
      <c r="E709">
        <v>147</v>
      </c>
      <c r="F709">
        <v>2390</v>
      </c>
    </row>
    <row r="710" spans="1:6">
      <c r="A710">
        <v>81</v>
      </c>
      <c r="B710" t="s">
        <v>196</v>
      </c>
      <c r="C710" t="s">
        <v>8</v>
      </c>
      <c r="D710" t="s">
        <v>1358</v>
      </c>
      <c r="E710">
        <v>78</v>
      </c>
      <c r="F710">
        <v>2390</v>
      </c>
    </row>
    <row r="711" spans="1:6">
      <c r="A711">
        <v>81</v>
      </c>
      <c r="B711" t="s">
        <v>196</v>
      </c>
      <c r="C711" t="s">
        <v>8</v>
      </c>
      <c r="D711" t="s">
        <v>1359</v>
      </c>
      <c r="E711">
        <v>13</v>
      </c>
      <c r="F711">
        <v>2390</v>
      </c>
    </row>
    <row r="712" spans="1:6">
      <c r="A712">
        <v>81</v>
      </c>
      <c r="B712" t="s">
        <v>196</v>
      </c>
      <c r="C712" t="s">
        <v>8</v>
      </c>
      <c r="D712" t="s">
        <v>1360</v>
      </c>
      <c r="E712">
        <v>43</v>
      </c>
      <c r="F712">
        <v>2390</v>
      </c>
    </row>
    <row r="713" spans="1:6">
      <c r="A713">
        <v>81</v>
      </c>
      <c r="B713" t="s">
        <v>196</v>
      </c>
      <c r="C713" t="s">
        <v>8</v>
      </c>
      <c r="D713" t="s">
        <v>1361</v>
      </c>
      <c r="E713">
        <v>134</v>
      </c>
      <c r="F713">
        <v>2390</v>
      </c>
    </row>
    <row r="714" spans="1:6">
      <c r="A714">
        <v>81</v>
      </c>
      <c r="B714" t="s">
        <v>196</v>
      </c>
      <c r="C714" t="s">
        <v>8</v>
      </c>
      <c r="D714" t="s">
        <v>1362</v>
      </c>
      <c r="E714">
        <v>17</v>
      </c>
      <c r="F714">
        <v>2390</v>
      </c>
    </row>
    <row r="715" spans="1:6">
      <c r="A715">
        <v>85</v>
      </c>
      <c r="B715" t="s">
        <v>197</v>
      </c>
      <c r="C715" t="s">
        <v>41</v>
      </c>
      <c r="D715" t="s">
        <v>3706</v>
      </c>
      <c r="E715">
        <v>17</v>
      </c>
    </row>
    <row r="716" spans="1:6">
      <c r="A716">
        <v>85</v>
      </c>
      <c r="B716" t="s">
        <v>197</v>
      </c>
      <c r="C716" t="s">
        <v>41</v>
      </c>
      <c r="D716" t="s">
        <v>1354</v>
      </c>
      <c r="E716">
        <v>2236</v>
      </c>
      <c r="F716">
        <v>4762</v>
      </c>
    </row>
    <row r="717" spans="1:6">
      <c r="A717">
        <v>85</v>
      </c>
      <c r="B717" t="s">
        <v>197</v>
      </c>
      <c r="C717" t="s">
        <v>41</v>
      </c>
      <c r="D717" t="s">
        <v>1355</v>
      </c>
      <c r="E717">
        <v>789</v>
      </c>
      <c r="F717">
        <v>4762</v>
      </c>
    </row>
    <row r="718" spans="1:6">
      <c r="A718">
        <v>85</v>
      </c>
      <c r="B718" t="s">
        <v>197</v>
      </c>
      <c r="C718" t="s">
        <v>41</v>
      </c>
      <c r="D718" t="s">
        <v>1356</v>
      </c>
      <c r="E718">
        <v>590</v>
      </c>
      <c r="F718">
        <v>4762</v>
      </c>
    </row>
    <row r="719" spans="1:6">
      <c r="A719">
        <v>85</v>
      </c>
      <c r="B719" t="s">
        <v>197</v>
      </c>
      <c r="C719" t="s">
        <v>41</v>
      </c>
      <c r="D719" t="s">
        <v>1357</v>
      </c>
      <c r="E719">
        <v>336</v>
      </c>
      <c r="F719">
        <v>4762</v>
      </c>
    </row>
    <row r="720" spans="1:6">
      <c r="A720">
        <v>85</v>
      </c>
      <c r="B720" t="s">
        <v>197</v>
      </c>
      <c r="C720" t="s">
        <v>41</v>
      </c>
      <c r="D720" t="s">
        <v>1358</v>
      </c>
      <c r="E720">
        <v>68</v>
      </c>
      <c r="F720">
        <v>4762</v>
      </c>
    </row>
    <row r="721" spans="1:6">
      <c r="A721">
        <v>85</v>
      </c>
      <c r="B721" t="s">
        <v>197</v>
      </c>
      <c r="C721" t="s">
        <v>41</v>
      </c>
      <c r="D721" t="s">
        <v>1359</v>
      </c>
      <c r="E721">
        <v>68</v>
      </c>
      <c r="F721">
        <v>4762</v>
      </c>
    </row>
    <row r="722" spans="1:6">
      <c r="A722">
        <v>85</v>
      </c>
      <c r="B722" t="s">
        <v>197</v>
      </c>
      <c r="C722" t="s">
        <v>41</v>
      </c>
      <c r="D722" t="s">
        <v>1360</v>
      </c>
      <c r="E722">
        <v>81</v>
      </c>
      <c r="F722">
        <v>4762</v>
      </c>
    </row>
    <row r="723" spans="1:6">
      <c r="A723">
        <v>85</v>
      </c>
      <c r="B723" t="s">
        <v>197</v>
      </c>
      <c r="C723" t="s">
        <v>41</v>
      </c>
      <c r="D723" t="s">
        <v>1361</v>
      </c>
      <c r="E723">
        <v>573</v>
      </c>
      <c r="F723">
        <v>4762</v>
      </c>
    </row>
    <row r="724" spans="1:6">
      <c r="A724">
        <v>85</v>
      </c>
      <c r="B724" t="s">
        <v>197</v>
      </c>
      <c r="C724" t="s">
        <v>41</v>
      </c>
      <c r="D724" t="s">
        <v>1362</v>
      </c>
      <c r="E724">
        <v>21</v>
      </c>
      <c r="F724">
        <v>4762</v>
      </c>
    </row>
    <row r="725" spans="1:6">
      <c r="A725">
        <v>85</v>
      </c>
      <c r="B725" t="s">
        <v>197</v>
      </c>
      <c r="C725" t="s">
        <v>1264</v>
      </c>
      <c r="D725" t="s">
        <v>3706</v>
      </c>
      <c r="E725">
        <v>1</v>
      </c>
    </row>
    <row r="726" spans="1:6">
      <c r="A726">
        <v>85</v>
      </c>
      <c r="B726" t="s">
        <v>197</v>
      </c>
      <c r="C726" t="s">
        <v>1264</v>
      </c>
      <c r="D726" t="s">
        <v>1354</v>
      </c>
      <c r="E726">
        <v>186</v>
      </c>
      <c r="F726">
        <v>354</v>
      </c>
    </row>
    <row r="727" spans="1:6">
      <c r="A727">
        <v>85</v>
      </c>
      <c r="B727" t="s">
        <v>197</v>
      </c>
      <c r="C727" t="s">
        <v>1264</v>
      </c>
      <c r="D727" t="s">
        <v>1355</v>
      </c>
      <c r="E727">
        <v>48</v>
      </c>
      <c r="F727">
        <v>354</v>
      </c>
    </row>
    <row r="728" spans="1:6">
      <c r="A728">
        <v>85</v>
      </c>
      <c r="B728" t="s">
        <v>197</v>
      </c>
      <c r="C728" t="s">
        <v>1264</v>
      </c>
      <c r="D728" t="s">
        <v>1356</v>
      </c>
      <c r="E728">
        <v>28</v>
      </c>
      <c r="F728">
        <v>354</v>
      </c>
    </row>
    <row r="729" spans="1:6">
      <c r="A729">
        <v>85</v>
      </c>
      <c r="B729" t="s">
        <v>197</v>
      </c>
      <c r="C729" t="s">
        <v>1264</v>
      </c>
      <c r="D729" t="s">
        <v>1357</v>
      </c>
      <c r="E729">
        <v>39</v>
      </c>
      <c r="F729">
        <v>354</v>
      </c>
    </row>
    <row r="730" spans="1:6">
      <c r="A730">
        <v>85</v>
      </c>
      <c r="B730" t="s">
        <v>197</v>
      </c>
      <c r="C730" t="s">
        <v>1264</v>
      </c>
      <c r="D730" t="s">
        <v>1358</v>
      </c>
      <c r="E730">
        <v>6</v>
      </c>
      <c r="F730">
        <v>354</v>
      </c>
    </row>
    <row r="731" spans="1:6">
      <c r="A731">
        <v>85</v>
      </c>
      <c r="B731" t="s">
        <v>197</v>
      </c>
      <c r="C731" t="s">
        <v>1264</v>
      </c>
      <c r="D731" t="s">
        <v>1360</v>
      </c>
      <c r="E731">
        <v>12</v>
      </c>
      <c r="F731">
        <v>354</v>
      </c>
    </row>
    <row r="732" spans="1:6">
      <c r="A732">
        <v>85</v>
      </c>
      <c r="B732" t="s">
        <v>197</v>
      </c>
      <c r="C732" t="s">
        <v>1264</v>
      </c>
      <c r="D732" t="s">
        <v>1361</v>
      </c>
      <c r="E732">
        <v>33</v>
      </c>
      <c r="F732">
        <v>354</v>
      </c>
    </row>
    <row r="733" spans="1:6">
      <c r="A733">
        <v>85</v>
      </c>
      <c r="B733" t="s">
        <v>197</v>
      </c>
      <c r="C733" t="s">
        <v>1264</v>
      </c>
      <c r="D733" t="s">
        <v>1362</v>
      </c>
      <c r="E733">
        <v>2</v>
      </c>
      <c r="F733">
        <v>354</v>
      </c>
    </row>
    <row r="734" spans="1:6">
      <c r="A734">
        <v>85</v>
      </c>
      <c r="B734" t="s">
        <v>197</v>
      </c>
      <c r="C734" t="s">
        <v>8</v>
      </c>
      <c r="D734" t="s">
        <v>3706</v>
      </c>
      <c r="E734">
        <v>94</v>
      </c>
    </row>
    <row r="735" spans="1:6">
      <c r="A735">
        <v>85</v>
      </c>
      <c r="B735" t="s">
        <v>197</v>
      </c>
      <c r="C735" t="s">
        <v>8</v>
      </c>
      <c r="D735" t="s">
        <v>1354</v>
      </c>
      <c r="E735">
        <v>483</v>
      </c>
      <c r="F735">
        <v>902</v>
      </c>
    </row>
    <row r="736" spans="1:6">
      <c r="A736">
        <v>85</v>
      </c>
      <c r="B736" t="s">
        <v>197</v>
      </c>
      <c r="C736" t="s">
        <v>8</v>
      </c>
      <c r="D736" t="s">
        <v>1355</v>
      </c>
      <c r="E736">
        <v>80</v>
      </c>
      <c r="F736">
        <v>902</v>
      </c>
    </row>
    <row r="737" spans="1:6">
      <c r="A737">
        <v>85</v>
      </c>
      <c r="B737" t="s">
        <v>197</v>
      </c>
      <c r="C737" t="s">
        <v>8</v>
      </c>
      <c r="D737" t="s">
        <v>1356</v>
      </c>
      <c r="E737">
        <v>164</v>
      </c>
      <c r="F737">
        <v>902</v>
      </c>
    </row>
    <row r="738" spans="1:6">
      <c r="A738">
        <v>85</v>
      </c>
      <c r="B738" t="s">
        <v>197</v>
      </c>
      <c r="C738" t="s">
        <v>8</v>
      </c>
      <c r="D738" t="s">
        <v>1357</v>
      </c>
      <c r="E738">
        <v>47</v>
      </c>
      <c r="F738">
        <v>902</v>
      </c>
    </row>
    <row r="739" spans="1:6">
      <c r="A739">
        <v>85</v>
      </c>
      <c r="B739" t="s">
        <v>197</v>
      </c>
      <c r="C739" t="s">
        <v>8</v>
      </c>
      <c r="D739" t="s">
        <v>1358</v>
      </c>
      <c r="E739">
        <v>29</v>
      </c>
      <c r="F739">
        <v>902</v>
      </c>
    </row>
    <row r="740" spans="1:6">
      <c r="A740">
        <v>85</v>
      </c>
      <c r="B740" t="s">
        <v>197</v>
      </c>
      <c r="C740" t="s">
        <v>8</v>
      </c>
      <c r="D740" t="s">
        <v>1359</v>
      </c>
      <c r="E740">
        <v>8</v>
      </c>
      <c r="F740">
        <v>902</v>
      </c>
    </row>
    <row r="741" spans="1:6">
      <c r="A741">
        <v>85</v>
      </c>
      <c r="B741" t="s">
        <v>197</v>
      </c>
      <c r="C741" t="s">
        <v>8</v>
      </c>
      <c r="D741" t="s">
        <v>1360</v>
      </c>
      <c r="E741">
        <v>7</v>
      </c>
      <c r="F741">
        <v>902</v>
      </c>
    </row>
    <row r="742" spans="1:6">
      <c r="A742">
        <v>85</v>
      </c>
      <c r="B742" t="s">
        <v>197</v>
      </c>
      <c r="C742" t="s">
        <v>8</v>
      </c>
      <c r="D742" t="s">
        <v>1361</v>
      </c>
      <c r="E742">
        <v>83</v>
      </c>
      <c r="F742">
        <v>902</v>
      </c>
    </row>
    <row r="743" spans="1:6">
      <c r="A743">
        <v>85</v>
      </c>
      <c r="B743" t="s">
        <v>197</v>
      </c>
      <c r="C743" t="s">
        <v>8</v>
      </c>
      <c r="D743" t="s">
        <v>1362</v>
      </c>
      <c r="E743">
        <v>1</v>
      </c>
      <c r="F743">
        <v>902</v>
      </c>
    </row>
    <row r="744" spans="1:6">
      <c r="A744">
        <v>86</v>
      </c>
      <c r="B744" t="s">
        <v>198</v>
      </c>
      <c r="C744" t="s">
        <v>41</v>
      </c>
      <c r="D744" t="s">
        <v>3706</v>
      </c>
      <c r="E744">
        <v>19</v>
      </c>
    </row>
    <row r="745" spans="1:6">
      <c r="A745">
        <v>86</v>
      </c>
      <c r="B745" t="s">
        <v>198</v>
      </c>
      <c r="C745" t="s">
        <v>41</v>
      </c>
      <c r="D745" t="s">
        <v>1354</v>
      </c>
      <c r="E745">
        <v>2336</v>
      </c>
      <c r="F745">
        <v>5646</v>
      </c>
    </row>
    <row r="746" spans="1:6">
      <c r="A746">
        <v>86</v>
      </c>
      <c r="B746" t="s">
        <v>198</v>
      </c>
      <c r="C746" t="s">
        <v>41</v>
      </c>
      <c r="D746" t="s">
        <v>1355</v>
      </c>
      <c r="E746">
        <v>1532</v>
      </c>
      <c r="F746">
        <v>5646</v>
      </c>
    </row>
    <row r="747" spans="1:6">
      <c r="A747">
        <v>86</v>
      </c>
      <c r="B747" t="s">
        <v>198</v>
      </c>
      <c r="C747" t="s">
        <v>41</v>
      </c>
      <c r="D747" t="s">
        <v>1356</v>
      </c>
      <c r="E747">
        <v>496</v>
      </c>
      <c r="F747">
        <v>5646</v>
      </c>
    </row>
    <row r="748" spans="1:6">
      <c r="A748">
        <v>86</v>
      </c>
      <c r="B748" t="s">
        <v>198</v>
      </c>
      <c r="C748" t="s">
        <v>41</v>
      </c>
      <c r="D748" t="s">
        <v>1357</v>
      </c>
      <c r="E748">
        <v>315</v>
      </c>
      <c r="F748">
        <v>5646</v>
      </c>
    </row>
    <row r="749" spans="1:6">
      <c r="A749">
        <v>86</v>
      </c>
      <c r="B749" t="s">
        <v>198</v>
      </c>
      <c r="C749" t="s">
        <v>41</v>
      </c>
      <c r="D749" t="s">
        <v>1358</v>
      </c>
      <c r="E749">
        <v>25</v>
      </c>
      <c r="F749">
        <v>5646</v>
      </c>
    </row>
    <row r="750" spans="1:6">
      <c r="A750">
        <v>86</v>
      </c>
      <c r="B750" t="s">
        <v>198</v>
      </c>
      <c r="C750" t="s">
        <v>41</v>
      </c>
      <c r="D750" t="s">
        <v>1359</v>
      </c>
      <c r="E750">
        <v>35</v>
      </c>
      <c r="F750">
        <v>5646</v>
      </c>
    </row>
    <row r="751" spans="1:6">
      <c r="A751">
        <v>86</v>
      </c>
      <c r="B751" t="s">
        <v>198</v>
      </c>
      <c r="C751" t="s">
        <v>41</v>
      </c>
      <c r="D751" t="s">
        <v>1360</v>
      </c>
      <c r="E751">
        <v>117</v>
      </c>
      <c r="F751">
        <v>5646</v>
      </c>
    </row>
    <row r="752" spans="1:6">
      <c r="A752">
        <v>86</v>
      </c>
      <c r="B752" t="s">
        <v>198</v>
      </c>
      <c r="C752" t="s">
        <v>41</v>
      </c>
      <c r="D752" t="s">
        <v>1361</v>
      </c>
      <c r="E752">
        <v>778</v>
      </c>
      <c r="F752">
        <v>5646</v>
      </c>
    </row>
    <row r="753" spans="1:6">
      <c r="A753">
        <v>86</v>
      </c>
      <c r="B753" t="s">
        <v>198</v>
      </c>
      <c r="C753" t="s">
        <v>41</v>
      </c>
      <c r="D753" t="s">
        <v>1362</v>
      </c>
      <c r="E753">
        <v>12</v>
      </c>
      <c r="F753">
        <v>5646</v>
      </c>
    </row>
    <row r="754" spans="1:6">
      <c r="A754">
        <v>86</v>
      </c>
      <c r="B754" t="s">
        <v>198</v>
      </c>
      <c r="C754" t="s">
        <v>1264</v>
      </c>
      <c r="D754" t="s">
        <v>3706</v>
      </c>
      <c r="E754">
        <v>13</v>
      </c>
    </row>
    <row r="755" spans="1:6">
      <c r="A755">
        <v>86</v>
      </c>
      <c r="B755" t="s">
        <v>198</v>
      </c>
      <c r="C755" t="s">
        <v>1264</v>
      </c>
      <c r="D755" t="s">
        <v>1354</v>
      </c>
      <c r="E755">
        <v>730</v>
      </c>
      <c r="F755">
        <v>1672</v>
      </c>
    </row>
    <row r="756" spans="1:6">
      <c r="A756">
        <v>86</v>
      </c>
      <c r="B756" t="s">
        <v>198</v>
      </c>
      <c r="C756" t="s">
        <v>1264</v>
      </c>
      <c r="D756" t="s">
        <v>1355</v>
      </c>
      <c r="E756">
        <v>455</v>
      </c>
      <c r="F756">
        <v>1672</v>
      </c>
    </row>
    <row r="757" spans="1:6">
      <c r="A757">
        <v>86</v>
      </c>
      <c r="B757" t="s">
        <v>198</v>
      </c>
      <c r="C757" t="s">
        <v>1264</v>
      </c>
      <c r="D757" t="s">
        <v>1356</v>
      </c>
      <c r="E757">
        <v>124</v>
      </c>
      <c r="F757">
        <v>1672</v>
      </c>
    </row>
    <row r="758" spans="1:6">
      <c r="A758">
        <v>86</v>
      </c>
      <c r="B758" t="s">
        <v>198</v>
      </c>
      <c r="C758" t="s">
        <v>1264</v>
      </c>
      <c r="D758" t="s">
        <v>1357</v>
      </c>
      <c r="E758">
        <v>112</v>
      </c>
      <c r="F758">
        <v>1672</v>
      </c>
    </row>
    <row r="759" spans="1:6">
      <c r="A759">
        <v>86</v>
      </c>
      <c r="B759" t="s">
        <v>198</v>
      </c>
      <c r="C759" t="s">
        <v>1264</v>
      </c>
      <c r="D759" t="s">
        <v>1358</v>
      </c>
      <c r="E759">
        <v>18</v>
      </c>
      <c r="F759">
        <v>1672</v>
      </c>
    </row>
    <row r="760" spans="1:6">
      <c r="A760">
        <v>86</v>
      </c>
      <c r="B760" t="s">
        <v>198</v>
      </c>
      <c r="C760" t="s">
        <v>1264</v>
      </c>
      <c r="D760" t="s">
        <v>1359</v>
      </c>
      <c r="E760">
        <v>16</v>
      </c>
      <c r="F760">
        <v>1672</v>
      </c>
    </row>
    <row r="761" spans="1:6">
      <c r="A761">
        <v>86</v>
      </c>
      <c r="B761" t="s">
        <v>198</v>
      </c>
      <c r="C761" t="s">
        <v>1264</v>
      </c>
      <c r="D761" t="s">
        <v>1360</v>
      </c>
      <c r="E761">
        <v>32</v>
      </c>
      <c r="F761">
        <v>1672</v>
      </c>
    </row>
    <row r="762" spans="1:6">
      <c r="A762">
        <v>86</v>
      </c>
      <c r="B762" t="s">
        <v>198</v>
      </c>
      <c r="C762" t="s">
        <v>1264</v>
      </c>
      <c r="D762" t="s">
        <v>1361</v>
      </c>
      <c r="E762">
        <v>180</v>
      </c>
      <c r="F762">
        <v>1672</v>
      </c>
    </row>
    <row r="763" spans="1:6">
      <c r="A763">
        <v>86</v>
      </c>
      <c r="B763" t="s">
        <v>198</v>
      </c>
      <c r="C763" t="s">
        <v>1264</v>
      </c>
      <c r="D763" t="s">
        <v>1362</v>
      </c>
      <c r="E763">
        <v>5</v>
      </c>
      <c r="F763">
        <v>1672</v>
      </c>
    </row>
    <row r="764" spans="1:6">
      <c r="A764">
        <v>86</v>
      </c>
      <c r="B764" t="s">
        <v>198</v>
      </c>
      <c r="C764" t="s">
        <v>8</v>
      </c>
      <c r="D764" t="s">
        <v>3706</v>
      </c>
      <c r="E764">
        <v>180</v>
      </c>
    </row>
    <row r="765" spans="1:6">
      <c r="A765">
        <v>86</v>
      </c>
      <c r="B765" t="s">
        <v>198</v>
      </c>
      <c r="C765" t="s">
        <v>8</v>
      </c>
      <c r="D765" t="s">
        <v>1354</v>
      </c>
      <c r="E765">
        <v>1396</v>
      </c>
      <c r="F765">
        <v>2732</v>
      </c>
    </row>
    <row r="766" spans="1:6">
      <c r="A766">
        <v>86</v>
      </c>
      <c r="B766" t="s">
        <v>198</v>
      </c>
      <c r="C766" t="s">
        <v>8</v>
      </c>
      <c r="D766" t="s">
        <v>1355</v>
      </c>
      <c r="E766">
        <v>601</v>
      </c>
      <c r="F766">
        <v>2732</v>
      </c>
    </row>
    <row r="767" spans="1:6">
      <c r="A767">
        <v>86</v>
      </c>
      <c r="B767" t="s">
        <v>198</v>
      </c>
      <c r="C767" t="s">
        <v>8</v>
      </c>
      <c r="D767" t="s">
        <v>1356</v>
      </c>
      <c r="E767">
        <v>155</v>
      </c>
      <c r="F767">
        <v>2732</v>
      </c>
    </row>
    <row r="768" spans="1:6">
      <c r="A768">
        <v>86</v>
      </c>
      <c r="B768" t="s">
        <v>198</v>
      </c>
      <c r="C768" t="s">
        <v>8</v>
      </c>
      <c r="D768" t="s">
        <v>1357</v>
      </c>
      <c r="E768">
        <v>67</v>
      </c>
      <c r="F768">
        <v>2732</v>
      </c>
    </row>
    <row r="769" spans="1:6">
      <c r="A769">
        <v>86</v>
      </c>
      <c r="B769" t="s">
        <v>198</v>
      </c>
      <c r="C769" t="s">
        <v>8</v>
      </c>
      <c r="D769" t="s">
        <v>1358</v>
      </c>
      <c r="E769">
        <v>18</v>
      </c>
      <c r="F769">
        <v>2732</v>
      </c>
    </row>
    <row r="770" spans="1:6">
      <c r="A770">
        <v>86</v>
      </c>
      <c r="B770" t="s">
        <v>198</v>
      </c>
      <c r="C770" t="s">
        <v>8</v>
      </c>
      <c r="D770" t="s">
        <v>1359</v>
      </c>
      <c r="E770">
        <v>3</v>
      </c>
      <c r="F770">
        <v>2732</v>
      </c>
    </row>
    <row r="771" spans="1:6">
      <c r="A771">
        <v>86</v>
      </c>
      <c r="B771" t="s">
        <v>198</v>
      </c>
      <c r="C771" t="s">
        <v>8</v>
      </c>
      <c r="D771" t="s">
        <v>1360</v>
      </c>
      <c r="E771">
        <v>48</v>
      </c>
      <c r="F771">
        <v>2732</v>
      </c>
    </row>
    <row r="772" spans="1:6">
      <c r="A772">
        <v>86</v>
      </c>
      <c r="B772" t="s">
        <v>198</v>
      </c>
      <c r="C772" t="s">
        <v>8</v>
      </c>
      <c r="D772" t="s">
        <v>1361</v>
      </c>
      <c r="E772">
        <v>441</v>
      </c>
      <c r="F772">
        <v>2732</v>
      </c>
    </row>
    <row r="773" spans="1:6">
      <c r="A773">
        <v>86</v>
      </c>
      <c r="B773" t="s">
        <v>198</v>
      </c>
      <c r="C773" t="s">
        <v>8</v>
      </c>
      <c r="D773" t="s">
        <v>1362</v>
      </c>
      <c r="E773">
        <v>3</v>
      </c>
      <c r="F773">
        <v>2732</v>
      </c>
    </row>
    <row r="774" spans="1:6">
      <c r="A774">
        <v>88</v>
      </c>
      <c r="B774" t="s">
        <v>199</v>
      </c>
      <c r="C774" t="s">
        <v>41</v>
      </c>
      <c r="D774" t="s">
        <v>1354</v>
      </c>
      <c r="E774">
        <v>6155</v>
      </c>
      <c r="F774">
        <v>14499</v>
      </c>
    </row>
    <row r="775" spans="1:6">
      <c r="A775">
        <v>88</v>
      </c>
      <c r="B775" t="s">
        <v>199</v>
      </c>
      <c r="C775" t="s">
        <v>41</v>
      </c>
      <c r="D775" t="s">
        <v>1355</v>
      </c>
      <c r="E775">
        <v>2027</v>
      </c>
      <c r="F775">
        <v>14499</v>
      </c>
    </row>
    <row r="776" spans="1:6">
      <c r="A776">
        <v>88</v>
      </c>
      <c r="B776" t="s">
        <v>199</v>
      </c>
      <c r="C776" t="s">
        <v>41</v>
      </c>
      <c r="D776" t="s">
        <v>1356</v>
      </c>
      <c r="E776">
        <v>2428</v>
      </c>
      <c r="F776">
        <v>14499</v>
      </c>
    </row>
    <row r="777" spans="1:6">
      <c r="A777">
        <v>88</v>
      </c>
      <c r="B777" t="s">
        <v>199</v>
      </c>
      <c r="C777" t="s">
        <v>41</v>
      </c>
      <c r="D777" t="s">
        <v>1357</v>
      </c>
      <c r="E777">
        <v>1858</v>
      </c>
      <c r="F777">
        <v>14499</v>
      </c>
    </row>
    <row r="778" spans="1:6">
      <c r="A778">
        <v>88</v>
      </c>
      <c r="B778" t="s">
        <v>199</v>
      </c>
      <c r="C778" t="s">
        <v>41</v>
      </c>
      <c r="D778" t="s">
        <v>1358</v>
      </c>
      <c r="E778">
        <v>169</v>
      </c>
      <c r="F778">
        <v>14499</v>
      </c>
    </row>
    <row r="779" spans="1:6">
      <c r="A779">
        <v>88</v>
      </c>
      <c r="B779" t="s">
        <v>199</v>
      </c>
      <c r="C779" t="s">
        <v>41</v>
      </c>
      <c r="D779" t="s">
        <v>1359</v>
      </c>
      <c r="E779">
        <v>161</v>
      </c>
      <c r="F779">
        <v>14499</v>
      </c>
    </row>
    <row r="780" spans="1:6">
      <c r="A780">
        <v>88</v>
      </c>
      <c r="B780" t="s">
        <v>199</v>
      </c>
      <c r="C780" t="s">
        <v>41</v>
      </c>
      <c r="D780" t="s">
        <v>1360</v>
      </c>
      <c r="E780">
        <v>483</v>
      </c>
      <c r="F780">
        <v>14499</v>
      </c>
    </row>
    <row r="781" spans="1:6">
      <c r="A781">
        <v>88</v>
      </c>
      <c r="B781" t="s">
        <v>199</v>
      </c>
      <c r="C781" t="s">
        <v>41</v>
      </c>
      <c r="D781" t="s">
        <v>1361</v>
      </c>
      <c r="E781">
        <v>1173</v>
      </c>
      <c r="F781">
        <v>14499</v>
      </c>
    </row>
    <row r="782" spans="1:6">
      <c r="A782">
        <v>88</v>
      </c>
      <c r="B782" t="s">
        <v>199</v>
      </c>
      <c r="C782" t="s">
        <v>41</v>
      </c>
      <c r="D782" t="s">
        <v>1362</v>
      </c>
      <c r="E782">
        <v>45</v>
      </c>
      <c r="F782">
        <v>14499</v>
      </c>
    </row>
    <row r="783" spans="1:6">
      <c r="A783">
        <v>88</v>
      </c>
      <c r="B783" t="s">
        <v>199</v>
      </c>
      <c r="C783" t="s">
        <v>1264</v>
      </c>
      <c r="D783" t="s">
        <v>1354</v>
      </c>
      <c r="E783">
        <v>4553</v>
      </c>
      <c r="F783">
        <v>11483</v>
      </c>
    </row>
    <row r="784" spans="1:6">
      <c r="A784">
        <v>88</v>
      </c>
      <c r="B784" t="s">
        <v>199</v>
      </c>
      <c r="C784" t="s">
        <v>1264</v>
      </c>
      <c r="D784" t="s">
        <v>1355</v>
      </c>
      <c r="E784">
        <v>1947</v>
      </c>
      <c r="F784">
        <v>11483</v>
      </c>
    </row>
    <row r="785" spans="1:6">
      <c r="A785">
        <v>88</v>
      </c>
      <c r="B785" t="s">
        <v>199</v>
      </c>
      <c r="C785" t="s">
        <v>1264</v>
      </c>
      <c r="D785" t="s">
        <v>1356</v>
      </c>
      <c r="E785">
        <v>2030</v>
      </c>
      <c r="F785">
        <v>11483</v>
      </c>
    </row>
    <row r="786" spans="1:6">
      <c r="A786">
        <v>88</v>
      </c>
      <c r="B786" t="s">
        <v>199</v>
      </c>
      <c r="C786" t="s">
        <v>1264</v>
      </c>
      <c r="D786" t="s">
        <v>1357</v>
      </c>
      <c r="E786">
        <v>1542</v>
      </c>
      <c r="F786">
        <v>11483</v>
      </c>
    </row>
    <row r="787" spans="1:6">
      <c r="A787">
        <v>88</v>
      </c>
      <c r="B787" t="s">
        <v>199</v>
      </c>
      <c r="C787" t="s">
        <v>1264</v>
      </c>
      <c r="D787" t="s">
        <v>1358</v>
      </c>
      <c r="E787">
        <v>83</v>
      </c>
      <c r="F787">
        <v>11483</v>
      </c>
    </row>
    <row r="788" spans="1:6">
      <c r="A788">
        <v>88</v>
      </c>
      <c r="B788" t="s">
        <v>199</v>
      </c>
      <c r="C788" t="s">
        <v>1264</v>
      </c>
      <c r="D788" t="s">
        <v>1359</v>
      </c>
      <c r="E788">
        <v>53</v>
      </c>
      <c r="F788">
        <v>11483</v>
      </c>
    </row>
    <row r="789" spans="1:6">
      <c r="A789">
        <v>88</v>
      </c>
      <c r="B789" t="s">
        <v>199</v>
      </c>
      <c r="C789" t="s">
        <v>1264</v>
      </c>
      <c r="D789" t="s">
        <v>1360</v>
      </c>
      <c r="E789">
        <v>466</v>
      </c>
      <c r="F789">
        <v>11483</v>
      </c>
    </row>
    <row r="790" spans="1:6">
      <c r="A790">
        <v>88</v>
      </c>
      <c r="B790" t="s">
        <v>199</v>
      </c>
      <c r="C790" t="s">
        <v>1264</v>
      </c>
      <c r="D790" t="s">
        <v>1361</v>
      </c>
      <c r="E790">
        <v>798</v>
      </c>
      <c r="F790">
        <v>11483</v>
      </c>
    </row>
    <row r="791" spans="1:6">
      <c r="A791">
        <v>88</v>
      </c>
      <c r="B791" t="s">
        <v>199</v>
      </c>
      <c r="C791" t="s">
        <v>1264</v>
      </c>
      <c r="D791" t="s">
        <v>1362</v>
      </c>
      <c r="E791">
        <v>11</v>
      </c>
      <c r="F791">
        <v>11483</v>
      </c>
    </row>
    <row r="792" spans="1:6">
      <c r="A792">
        <v>88</v>
      </c>
      <c r="B792" t="s">
        <v>199</v>
      </c>
      <c r="C792" t="s">
        <v>8</v>
      </c>
      <c r="D792" t="s">
        <v>3706</v>
      </c>
      <c r="E792">
        <v>27</v>
      </c>
    </row>
    <row r="793" spans="1:6">
      <c r="A793">
        <v>88</v>
      </c>
      <c r="B793" t="s">
        <v>199</v>
      </c>
      <c r="C793" t="s">
        <v>8</v>
      </c>
      <c r="D793" t="s">
        <v>1354</v>
      </c>
      <c r="E793">
        <v>369</v>
      </c>
      <c r="F793">
        <v>864</v>
      </c>
    </row>
    <row r="794" spans="1:6">
      <c r="A794">
        <v>88</v>
      </c>
      <c r="B794" t="s">
        <v>199</v>
      </c>
      <c r="C794" t="s">
        <v>8</v>
      </c>
      <c r="D794" t="s">
        <v>1355</v>
      </c>
      <c r="E794">
        <v>148</v>
      </c>
      <c r="F794">
        <v>864</v>
      </c>
    </row>
    <row r="795" spans="1:6">
      <c r="A795">
        <v>88</v>
      </c>
      <c r="B795" t="s">
        <v>199</v>
      </c>
      <c r="C795" t="s">
        <v>8</v>
      </c>
      <c r="D795" t="s">
        <v>1356</v>
      </c>
      <c r="E795">
        <v>103</v>
      </c>
      <c r="F795">
        <v>864</v>
      </c>
    </row>
    <row r="796" spans="1:6">
      <c r="A796">
        <v>88</v>
      </c>
      <c r="B796" t="s">
        <v>199</v>
      </c>
      <c r="C796" t="s">
        <v>8</v>
      </c>
      <c r="D796" t="s">
        <v>1357</v>
      </c>
      <c r="E796">
        <v>120</v>
      </c>
      <c r="F796">
        <v>864</v>
      </c>
    </row>
    <row r="797" spans="1:6">
      <c r="A797">
        <v>88</v>
      </c>
      <c r="B797" t="s">
        <v>199</v>
      </c>
      <c r="C797" t="s">
        <v>8</v>
      </c>
      <c r="D797" t="s">
        <v>1358</v>
      </c>
      <c r="E797">
        <v>17</v>
      </c>
      <c r="F797">
        <v>864</v>
      </c>
    </row>
    <row r="798" spans="1:6">
      <c r="A798">
        <v>88</v>
      </c>
      <c r="B798" t="s">
        <v>199</v>
      </c>
      <c r="C798" t="s">
        <v>8</v>
      </c>
      <c r="D798" t="s">
        <v>1359</v>
      </c>
      <c r="E798">
        <v>13</v>
      </c>
      <c r="F798">
        <v>864</v>
      </c>
    </row>
    <row r="799" spans="1:6">
      <c r="A799">
        <v>88</v>
      </c>
      <c r="B799" t="s">
        <v>199</v>
      </c>
      <c r="C799" t="s">
        <v>8</v>
      </c>
      <c r="D799" t="s">
        <v>1360</v>
      </c>
      <c r="E799">
        <v>22</v>
      </c>
      <c r="F799">
        <v>864</v>
      </c>
    </row>
    <row r="800" spans="1:6">
      <c r="A800">
        <v>88</v>
      </c>
      <c r="B800" t="s">
        <v>199</v>
      </c>
      <c r="C800" t="s">
        <v>8</v>
      </c>
      <c r="D800" t="s">
        <v>1361</v>
      </c>
      <c r="E800">
        <v>71</v>
      </c>
      <c r="F800">
        <v>864</v>
      </c>
    </row>
    <row r="801" spans="1:6">
      <c r="A801">
        <v>88</v>
      </c>
      <c r="B801" t="s">
        <v>199</v>
      </c>
      <c r="C801" t="s">
        <v>8</v>
      </c>
      <c r="D801" t="s">
        <v>1362</v>
      </c>
      <c r="E801">
        <v>1</v>
      </c>
      <c r="F801">
        <v>864</v>
      </c>
    </row>
    <row r="802" spans="1:6">
      <c r="A802">
        <v>91</v>
      </c>
      <c r="B802" t="s">
        <v>200</v>
      </c>
      <c r="C802" t="s">
        <v>41</v>
      </c>
      <c r="D802" t="s">
        <v>3706</v>
      </c>
      <c r="E802">
        <v>5</v>
      </c>
    </row>
    <row r="803" spans="1:6">
      <c r="A803">
        <v>91</v>
      </c>
      <c r="B803" t="s">
        <v>200</v>
      </c>
      <c r="C803" t="s">
        <v>41</v>
      </c>
      <c r="D803" t="s">
        <v>1354</v>
      </c>
      <c r="E803">
        <v>149</v>
      </c>
      <c r="F803">
        <v>366</v>
      </c>
    </row>
    <row r="804" spans="1:6">
      <c r="A804">
        <v>91</v>
      </c>
      <c r="B804" t="s">
        <v>200</v>
      </c>
      <c r="C804" t="s">
        <v>41</v>
      </c>
      <c r="D804" t="s">
        <v>1355</v>
      </c>
      <c r="E804">
        <v>57</v>
      </c>
      <c r="F804">
        <v>366</v>
      </c>
    </row>
    <row r="805" spans="1:6">
      <c r="A805">
        <v>91</v>
      </c>
      <c r="B805" t="s">
        <v>200</v>
      </c>
      <c r="C805" t="s">
        <v>41</v>
      </c>
      <c r="D805" t="s">
        <v>1356</v>
      </c>
      <c r="E805">
        <v>58</v>
      </c>
      <c r="F805">
        <v>366</v>
      </c>
    </row>
    <row r="806" spans="1:6">
      <c r="A806">
        <v>91</v>
      </c>
      <c r="B806" t="s">
        <v>200</v>
      </c>
      <c r="C806" t="s">
        <v>41</v>
      </c>
      <c r="D806" t="s">
        <v>1357</v>
      </c>
      <c r="E806">
        <v>42</v>
      </c>
      <c r="F806">
        <v>366</v>
      </c>
    </row>
    <row r="807" spans="1:6">
      <c r="A807">
        <v>91</v>
      </c>
      <c r="B807" t="s">
        <v>200</v>
      </c>
      <c r="C807" t="s">
        <v>41</v>
      </c>
      <c r="D807" t="s">
        <v>1358</v>
      </c>
      <c r="E807">
        <v>2</v>
      </c>
      <c r="F807">
        <v>366</v>
      </c>
    </row>
    <row r="808" spans="1:6">
      <c r="A808">
        <v>91</v>
      </c>
      <c r="B808" t="s">
        <v>200</v>
      </c>
      <c r="C808" t="s">
        <v>41</v>
      </c>
      <c r="D808" t="s">
        <v>1359</v>
      </c>
      <c r="E808">
        <v>12</v>
      </c>
      <c r="F808">
        <v>366</v>
      </c>
    </row>
    <row r="809" spans="1:6">
      <c r="A809">
        <v>91</v>
      </c>
      <c r="B809" t="s">
        <v>200</v>
      </c>
      <c r="C809" t="s">
        <v>41</v>
      </c>
      <c r="D809" t="s">
        <v>1360</v>
      </c>
      <c r="E809">
        <v>6</v>
      </c>
      <c r="F809">
        <v>366</v>
      </c>
    </row>
    <row r="810" spans="1:6">
      <c r="A810">
        <v>91</v>
      </c>
      <c r="B810" t="s">
        <v>200</v>
      </c>
      <c r="C810" t="s">
        <v>41</v>
      </c>
      <c r="D810" t="s">
        <v>1361</v>
      </c>
      <c r="E810">
        <v>37</v>
      </c>
      <c r="F810">
        <v>366</v>
      </c>
    </row>
    <row r="811" spans="1:6">
      <c r="A811">
        <v>91</v>
      </c>
      <c r="B811" t="s">
        <v>200</v>
      </c>
      <c r="C811" t="s">
        <v>41</v>
      </c>
      <c r="D811" t="s">
        <v>1362</v>
      </c>
      <c r="E811">
        <v>3</v>
      </c>
      <c r="F811">
        <v>366</v>
      </c>
    </row>
    <row r="812" spans="1:6">
      <c r="A812">
        <v>91</v>
      </c>
      <c r="B812" t="s">
        <v>200</v>
      </c>
      <c r="C812" t="s">
        <v>1264</v>
      </c>
      <c r="D812" t="s">
        <v>3706</v>
      </c>
      <c r="E812">
        <v>1</v>
      </c>
    </row>
    <row r="813" spans="1:6">
      <c r="A813">
        <v>91</v>
      </c>
      <c r="B813" t="s">
        <v>200</v>
      </c>
      <c r="C813" t="s">
        <v>1264</v>
      </c>
      <c r="D813" t="s">
        <v>1354</v>
      </c>
      <c r="E813">
        <v>38</v>
      </c>
      <c r="F813">
        <v>76</v>
      </c>
    </row>
    <row r="814" spans="1:6">
      <c r="A814">
        <v>91</v>
      </c>
      <c r="B814" t="s">
        <v>200</v>
      </c>
      <c r="C814" t="s">
        <v>1264</v>
      </c>
      <c r="D814" t="s">
        <v>1355</v>
      </c>
      <c r="E814">
        <v>4</v>
      </c>
      <c r="F814">
        <v>76</v>
      </c>
    </row>
    <row r="815" spans="1:6">
      <c r="A815">
        <v>91</v>
      </c>
      <c r="B815" t="s">
        <v>200</v>
      </c>
      <c r="C815" t="s">
        <v>1264</v>
      </c>
      <c r="D815" t="s">
        <v>1356</v>
      </c>
      <c r="E815">
        <v>1</v>
      </c>
      <c r="F815">
        <v>76</v>
      </c>
    </row>
    <row r="816" spans="1:6">
      <c r="A816">
        <v>91</v>
      </c>
      <c r="B816" t="s">
        <v>200</v>
      </c>
      <c r="C816" t="s">
        <v>1264</v>
      </c>
      <c r="D816" t="s">
        <v>1357</v>
      </c>
      <c r="E816">
        <v>1</v>
      </c>
      <c r="F816">
        <v>76</v>
      </c>
    </row>
    <row r="817" spans="1:6">
      <c r="A817">
        <v>91</v>
      </c>
      <c r="B817" t="s">
        <v>200</v>
      </c>
      <c r="C817" t="s">
        <v>1264</v>
      </c>
      <c r="D817" t="s">
        <v>1358</v>
      </c>
      <c r="E817">
        <v>1</v>
      </c>
      <c r="F817">
        <v>76</v>
      </c>
    </row>
    <row r="818" spans="1:6">
      <c r="A818">
        <v>91</v>
      </c>
      <c r="B818" t="s">
        <v>200</v>
      </c>
      <c r="C818" t="s">
        <v>1264</v>
      </c>
      <c r="D818" t="s">
        <v>1360</v>
      </c>
      <c r="E818">
        <v>6</v>
      </c>
      <c r="F818">
        <v>76</v>
      </c>
    </row>
    <row r="819" spans="1:6">
      <c r="A819">
        <v>91</v>
      </c>
      <c r="B819" t="s">
        <v>200</v>
      </c>
      <c r="C819" t="s">
        <v>1264</v>
      </c>
      <c r="D819" t="s">
        <v>1361</v>
      </c>
      <c r="E819">
        <v>25</v>
      </c>
      <c r="F819">
        <v>76</v>
      </c>
    </row>
    <row r="820" spans="1:6">
      <c r="A820">
        <v>91</v>
      </c>
      <c r="B820" t="s">
        <v>200</v>
      </c>
      <c r="C820" t="s">
        <v>8</v>
      </c>
      <c r="D820" t="s">
        <v>3706</v>
      </c>
      <c r="E820">
        <v>1</v>
      </c>
    </row>
    <row r="821" spans="1:6">
      <c r="A821">
        <v>91</v>
      </c>
      <c r="B821" t="s">
        <v>200</v>
      </c>
      <c r="C821" t="s">
        <v>8</v>
      </c>
      <c r="D821" t="s">
        <v>1354</v>
      </c>
      <c r="E821">
        <v>21</v>
      </c>
      <c r="F821">
        <v>37</v>
      </c>
    </row>
    <row r="822" spans="1:6">
      <c r="A822">
        <v>91</v>
      </c>
      <c r="B822" t="s">
        <v>200</v>
      </c>
      <c r="C822" t="s">
        <v>8</v>
      </c>
      <c r="D822" t="s">
        <v>1355</v>
      </c>
      <c r="E822">
        <v>1</v>
      </c>
      <c r="F822">
        <v>37</v>
      </c>
    </row>
    <row r="823" spans="1:6">
      <c r="A823">
        <v>91</v>
      </c>
      <c r="B823" t="s">
        <v>200</v>
      </c>
      <c r="C823" t="s">
        <v>8</v>
      </c>
      <c r="D823" t="s">
        <v>1356</v>
      </c>
      <c r="E823">
        <v>1</v>
      </c>
      <c r="F823">
        <v>37</v>
      </c>
    </row>
    <row r="824" spans="1:6">
      <c r="A824">
        <v>91</v>
      </c>
      <c r="B824" t="s">
        <v>200</v>
      </c>
      <c r="C824" t="s">
        <v>8</v>
      </c>
      <c r="D824" t="s">
        <v>1357</v>
      </c>
      <c r="E824">
        <v>3</v>
      </c>
      <c r="F824">
        <v>37</v>
      </c>
    </row>
    <row r="825" spans="1:6">
      <c r="A825">
        <v>91</v>
      </c>
      <c r="B825" t="s">
        <v>200</v>
      </c>
      <c r="C825" t="s">
        <v>8</v>
      </c>
      <c r="D825" t="s">
        <v>1358</v>
      </c>
      <c r="E825">
        <v>2</v>
      </c>
      <c r="F825">
        <v>37</v>
      </c>
    </row>
    <row r="826" spans="1:6">
      <c r="A826">
        <v>91</v>
      </c>
      <c r="B826" t="s">
        <v>200</v>
      </c>
      <c r="C826" t="s">
        <v>8</v>
      </c>
      <c r="D826" t="s">
        <v>1361</v>
      </c>
      <c r="E826">
        <v>9</v>
      </c>
      <c r="F826">
        <v>37</v>
      </c>
    </row>
    <row r="827" spans="1:6">
      <c r="A827">
        <v>94</v>
      </c>
      <c r="B827" t="s">
        <v>201</v>
      </c>
      <c r="C827" t="s">
        <v>41</v>
      </c>
      <c r="D827" t="s">
        <v>1354</v>
      </c>
      <c r="E827">
        <v>159</v>
      </c>
      <c r="F827">
        <v>400</v>
      </c>
    </row>
    <row r="828" spans="1:6">
      <c r="A828">
        <v>94</v>
      </c>
      <c r="B828" t="s">
        <v>201</v>
      </c>
      <c r="C828" t="s">
        <v>41</v>
      </c>
      <c r="D828" t="s">
        <v>1355</v>
      </c>
      <c r="E828">
        <v>54</v>
      </c>
      <c r="F828">
        <v>400</v>
      </c>
    </row>
    <row r="829" spans="1:6">
      <c r="A829">
        <v>94</v>
      </c>
      <c r="B829" t="s">
        <v>201</v>
      </c>
      <c r="C829" t="s">
        <v>41</v>
      </c>
      <c r="D829" t="s">
        <v>1356</v>
      </c>
      <c r="E829">
        <v>62</v>
      </c>
      <c r="F829">
        <v>400</v>
      </c>
    </row>
    <row r="830" spans="1:6">
      <c r="A830">
        <v>94</v>
      </c>
      <c r="B830" t="s">
        <v>201</v>
      </c>
      <c r="C830" t="s">
        <v>41</v>
      </c>
      <c r="D830" t="s">
        <v>1357</v>
      </c>
      <c r="E830">
        <v>38</v>
      </c>
      <c r="F830">
        <v>400</v>
      </c>
    </row>
    <row r="831" spans="1:6">
      <c r="A831">
        <v>94</v>
      </c>
      <c r="B831" t="s">
        <v>201</v>
      </c>
      <c r="C831" t="s">
        <v>41</v>
      </c>
      <c r="D831" t="s">
        <v>1358</v>
      </c>
      <c r="E831">
        <v>10</v>
      </c>
      <c r="F831">
        <v>400</v>
      </c>
    </row>
    <row r="832" spans="1:6">
      <c r="A832">
        <v>94</v>
      </c>
      <c r="B832" t="s">
        <v>201</v>
      </c>
      <c r="C832" t="s">
        <v>41</v>
      </c>
      <c r="D832" t="s">
        <v>1359</v>
      </c>
      <c r="E832">
        <v>3</v>
      </c>
      <c r="F832">
        <v>400</v>
      </c>
    </row>
    <row r="833" spans="1:6">
      <c r="A833">
        <v>94</v>
      </c>
      <c r="B833" t="s">
        <v>201</v>
      </c>
      <c r="C833" t="s">
        <v>41</v>
      </c>
      <c r="D833" t="s">
        <v>1360</v>
      </c>
      <c r="E833">
        <v>18</v>
      </c>
      <c r="F833">
        <v>400</v>
      </c>
    </row>
    <row r="834" spans="1:6">
      <c r="A834">
        <v>94</v>
      </c>
      <c r="B834" t="s">
        <v>201</v>
      </c>
      <c r="C834" t="s">
        <v>41</v>
      </c>
      <c r="D834" t="s">
        <v>1361</v>
      </c>
      <c r="E834">
        <v>48</v>
      </c>
      <c r="F834">
        <v>400</v>
      </c>
    </row>
    <row r="835" spans="1:6">
      <c r="A835">
        <v>94</v>
      </c>
      <c r="B835" t="s">
        <v>201</v>
      </c>
      <c r="C835" t="s">
        <v>41</v>
      </c>
      <c r="D835" t="s">
        <v>1362</v>
      </c>
      <c r="E835">
        <v>8</v>
      </c>
      <c r="F835">
        <v>400</v>
      </c>
    </row>
    <row r="836" spans="1:6">
      <c r="A836">
        <v>94</v>
      </c>
      <c r="B836" t="s">
        <v>201</v>
      </c>
      <c r="C836" t="s">
        <v>1264</v>
      </c>
      <c r="D836" t="s">
        <v>1354</v>
      </c>
      <c r="E836">
        <v>8</v>
      </c>
      <c r="F836">
        <v>23</v>
      </c>
    </row>
    <row r="837" spans="1:6">
      <c r="A837">
        <v>94</v>
      </c>
      <c r="B837" t="s">
        <v>201</v>
      </c>
      <c r="C837" t="s">
        <v>1264</v>
      </c>
      <c r="D837" t="s">
        <v>1355</v>
      </c>
      <c r="E837">
        <v>4</v>
      </c>
      <c r="F837">
        <v>23</v>
      </c>
    </row>
    <row r="838" spans="1:6">
      <c r="A838">
        <v>94</v>
      </c>
      <c r="B838" t="s">
        <v>201</v>
      </c>
      <c r="C838" t="s">
        <v>1264</v>
      </c>
      <c r="D838" t="s">
        <v>1357</v>
      </c>
      <c r="E838">
        <v>5</v>
      </c>
      <c r="F838">
        <v>23</v>
      </c>
    </row>
    <row r="839" spans="1:6">
      <c r="A839">
        <v>94</v>
      </c>
      <c r="B839" t="s">
        <v>201</v>
      </c>
      <c r="C839" t="s">
        <v>1264</v>
      </c>
      <c r="D839" t="s">
        <v>1358</v>
      </c>
      <c r="E839">
        <v>2</v>
      </c>
      <c r="F839">
        <v>23</v>
      </c>
    </row>
    <row r="840" spans="1:6">
      <c r="A840">
        <v>94</v>
      </c>
      <c r="B840" t="s">
        <v>201</v>
      </c>
      <c r="C840" t="s">
        <v>1264</v>
      </c>
      <c r="D840" t="s">
        <v>1360</v>
      </c>
      <c r="E840">
        <v>2</v>
      </c>
      <c r="F840">
        <v>23</v>
      </c>
    </row>
    <row r="841" spans="1:6">
      <c r="A841">
        <v>94</v>
      </c>
      <c r="B841" t="s">
        <v>201</v>
      </c>
      <c r="C841" t="s">
        <v>1264</v>
      </c>
      <c r="D841" t="s">
        <v>1361</v>
      </c>
      <c r="E841">
        <v>2</v>
      </c>
      <c r="F841">
        <v>23</v>
      </c>
    </row>
    <row r="842" spans="1:6">
      <c r="A842">
        <v>94</v>
      </c>
      <c r="B842" t="s">
        <v>201</v>
      </c>
      <c r="C842" t="s">
        <v>8</v>
      </c>
      <c r="D842" t="s">
        <v>3706</v>
      </c>
      <c r="E842">
        <v>9</v>
      </c>
    </row>
    <row r="843" spans="1:6">
      <c r="A843">
        <v>94</v>
      </c>
      <c r="B843" t="s">
        <v>201</v>
      </c>
      <c r="C843" t="s">
        <v>8</v>
      </c>
      <c r="D843" t="s">
        <v>1354</v>
      </c>
      <c r="E843">
        <v>15</v>
      </c>
      <c r="F843">
        <v>28</v>
      </c>
    </row>
    <row r="844" spans="1:6">
      <c r="A844">
        <v>94</v>
      </c>
      <c r="B844" t="s">
        <v>201</v>
      </c>
      <c r="C844" t="s">
        <v>8</v>
      </c>
      <c r="D844" t="s">
        <v>1355</v>
      </c>
      <c r="E844">
        <v>1</v>
      </c>
      <c r="F844">
        <v>28</v>
      </c>
    </row>
    <row r="845" spans="1:6">
      <c r="A845">
        <v>94</v>
      </c>
      <c r="B845" t="s">
        <v>201</v>
      </c>
      <c r="C845" t="s">
        <v>8</v>
      </c>
      <c r="D845" t="s">
        <v>1358</v>
      </c>
      <c r="E845">
        <v>6</v>
      </c>
      <c r="F845">
        <v>28</v>
      </c>
    </row>
    <row r="846" spans="1:6">
      <c r="A846">
        <v>94</v>
      </c>
      <c r="B846" t="s">
        <v>201</v>
      </c>
      <c r="C846" t="s">
        <v>8</v>
      </c>
      <c r="D846" t="s">
        <v>1361</v>
      </c>
      <c r="E846">
        <v>5</v>
      </c>
      <c r="F846">
        <v>28</v>
      </c>
    </row>
    <row r="847" spans="1:6">
      <c r="A847">
        <v>94</v>
      </c>
      <c r="B847" t="s">
        <v>201</v>
      </c>
      <c r="C847" t="s">
        <v>8</v>
      </c>
      <c r="D847" t="s">
        <v>1362</v>
      </c>
      <c r="E847">
        <v>1</v>
      </c>
      <c r="F847">
        <v>28</v>
      </c>
    </row>
    <row r="848" spans="1:6">
      <c r="A848">
        <v>95</v>
      </c>
      <c r="B848" t="s">
        <v>202</v>
      </c>
      <c r="C848" t="s">
        <v>41</v>
      </c>
      <c r="D848" t="s">
        <v>3706</v>
      </c>
      <c r="E848">
        <v>25</v>
      </c>
    </row>
    <row r="849" spans="1:6">
      <c r="A849">
        <v>95</v>
      </c>
      <c r="B849" t="s">
        <v>202</v>
      </c>
      <c r="C849" t="s">
        <v>41</v>
      </c>
      <c r="D849" t="s">
        <v>1354</v>
      </c>
      <c r="E849">
        <v>922</v>
      </c>
      <c r="F849">
        <v>2300</v>
      </c>
    </row>
    <row r="850" spans="1:6">
      <c r="A850">
        <v>95</v>
      </c>
      <c r="B850" t="s">
        <v>202</v>
      </c>
      <c r="C850" t="s">
        <v>41</v>
      </c>
      <c r="D850" t="s">
        <v>1355</v>
      </c>
      <c r="E850">
        <v>443</v>
      </c>
      <c r="F850">
        <v>2300</v>
      </c>
    </row>
    <row r="851" spans="1:6">
      <c r="A851">
        <v>95</v>
      </c>
      <c r="B851" t="s">
        <v>202</v>
      </c>
      <c r="C851" t="s">
        <v>41</v>
      </c>
      <c r="D851" t="s">
        <v>1356</v>
      </c>
      <c r="E851">
        <v>264</v>
      </c>
      <c r="F851">
        <v>2300</v>
      </c>
    </row>
    <row r="852" spans="1:6">
      <c r="A852">
        <v>95</v>
      </c>
      <c r="B852" t="s">
        <v>202</v>
      </c>
      <c r="C852" t="s">
        <v>41</v>
      </c>
      <c r="D852" t="s">
        <v>1357</v>
      </c>
      <c r="E852">
        <v>258</v>
      </c>
      <c r="F852">
        <v>2300</v>
      </c>
    </row>
    <row r="853" spans="1:6">
      <c r="A853">
        <v>95</v>
      </c>
      <c r="B853" t="s">
        <v>202</v>
      </c>
      <c r="C853" t="s">
        <v>41</v>
      </c>
      <c r="D853" t="s">
        <v>1358</v>
      </c>
      <c r="E853">
        <v>34</v>
      </c>
      <c r="F853">
        <v>2300</v>
      </c>
    </row>
    <row r="854" spans="1:6">
      <c r="A854">
        <v>95</v>
      </c>
      <c r="B854" t="s">
        <v>202</v>
      </c>
      <c r="C854" t="s">
        <v>41</v>
      </c>
      <c r="D854" t="s">
        <v>1359</v>
      </c>
      <c r="E854">
        <v>61</v>
      </c>
      <c r="F854">
        <v>2300</v>
      </c>
    </row>
    <row r="855" spans="1:6">
      <c r="A855">
        <v>95</v>
      </c>
      <c r="B855" t="s">
        <v>202</v>
      </c>
      <c r="C855" t="s">
        <v>41</v>
      </c>
      <c r="D855" t="s">
        <v>1360</v>
      </c>
      <c r="E855">
        <v>70</v>
      </c>
      <c r="F855">
        <v>2300</v>
      </c>
    </row>
    <row r="856" spans="1:6">
      <c r="A856">
        <v>95</v>
      </c>
      <c r="B856" t="s">
        <v>202</v>
      </c>
      <c r="C856" t="s">
        <v>41</v>
      </c>
      <c r="D856" t="s">
        <v>1361</v>
      </c>
      <c r="E856">
        <v>234</v>
      </c>
      <c r="F856">
        <v>2300</v>
      </c>
    </row>
    <row r="857" spans="1:6">
      <c r="A857">
        <v>95</v>
      </c>
      <c r="B857" t="s">
        <v>202</v>
      </c>
      <c r="C857" t="s">
        <v>41</v>
      </c>
      <c r="D857" t="s">
        <v>1362</v>
      </c>
      <c r="E857">
        <v>14</v>
      </c>
      <c r="F857">
        <v>2300</v>
      </c>
    </row>
    <row r="858" spans="1:6">
      <c r="A858">
        <v>95</v>
      </c>
      <c r="B858" t="s">
        <v>202</v>
      </c>
      <c r="C858" t="s">
        <v>1264</v>
      </c>
      <c r="D858" t="s">
        <v>3706</v>
      </c>
      <c r="E858">
        <v>9</v>
      </c>
    </row>
    <row r="859" spans="1:6">
      <c r="A859">
        <v>95</v>
      </c>
      <c r="B859" t="s">
        <v>202</v>
      </c>
      <c r="C859" t="s">
        <v>1264</v>
      </c>
      <c r="D859" t="s">
        <v>1354</v>
      </c>
      <c r="E859">
        <v>46</v>
      </c>
      <c r="F859">
        <v>136</v>
      </c>
    </row>
    <row r="860" spans="1:6">
      <c r="A860">
        <v>95</v>
      </c>
      <c r="B860" t="s">
        <v>202</v>
      </c>
      <c r="C860" t="s">
        <v>1264</v>
      </c>
      <c r="D860" t="s">
        <v>1355</v>
      </c>
      <c r="E860">
        <v>19</v>
      </c>
      <c r="F860">
        <v>136</v>
      </c>
    </row>
    <row r="861" spans="1:6">
      <c r="A861">
        <v>95</v>
      </c>
      <c r="B861" t="s">
        <v>202</v>
      </c>
      <c r="C861" t="s">
        <v>1264</v>
      </c>
      <c r="D861" t="s">
        <v>1356</v>
      </c>
      <c r="E861">
        <v>5</v>
      </c>
      <c r="F861">
        <v>136</v>
      </c>
    </row>
    <row r="862" spans="1:6">
      <c r="A862">
        <v>95</v>
      </c>
      <c r="B862" t="s">
        <v>202</v>
      </c>
      <c r="C862" t="s">
        <v>1264</v>
      </c>
      <c r="D862" t="s">
        <v>1357</v>
      </c>
      <c r="E862">
        <v>9</v>
      </c>
      <c r="F862">
        <v>136</v>
      </c>
    </row>
    <row r="863" spans="1:6">
      <c r="A863">
        <v>95</v>
      </c>
      <c r="B863" t="s">
        <v>202</v>
      </c>
      <c r="C863" t="s">
        <v>1264</v>
      </c>
      <c r="D863" t="s">
        <v>1358</v>
      </c>
      <c r="E863">
        <v>13</v>
      </c>
      <c r="F863">
        <v>136</v>
      </c>
    </row>
    <row r="864" spans="1:6">
      <c r="A864">
        <v>95</v>
      </c>
      <c r="B864" t="s">
        <v>202</v>
      </c>
      <c r="C864" t="s">
        <v>1264</v>
      </c>
      <c r="D864" t="s">
        <v>1359</v>
      </c>
      <c r="E864">
        <v>4</v>
      </c>
      <c r="F864">
        <v>136</v>
      </c>
    </row>
    <row r="865" spans="1:6">
      <c r="A865">
        <v>95</v>
      </c>
      <c r="B865" t="s">
        <v>202</v>
      </c>
      <c r="C865" t="s">
        <v>1264</v>
      </c>
      <c r="D865" t="s">
        <v>1360</v>
      </c>
      <c r="E865">
        <v>2</v>
      </c>
      <c r="F865">
        <v>136</v>
      </c>
    </row>
    <row r="866" spans="1:6">
      <c r="A866">
        <v>95</v>
      </c>
      <c r="B866" t="s">
        <v>202</v>
      </c>
      <c r="C866" t="s">
        <v>1264</v>
      </c>
      <c r="D866" t="s">
        <v>1361</v>
      </c>
      <c r="E866">
        <v>32</v>
      </c>
      <c r="F866">
        <v>136</v>
      </c>
    </row>
    <row r="867" spans="1:6">
      <c r="A867">
        <v>95</v>
      </c>
      <c r="B867" t="s">
        <v>202</v>
      </c>
      <c r="C867" t="s">
        <v>1264</v>
      </c>
      <c r="D867" t="s">
        <v>1362</v>
      </c>
      <c r="E867">
        <v>6</v>
      </c>
      <c r="F867">
        <v>136</v>
      </c>
    </row>
    <row r="868" spans="1:6">
      <c r="A868">
        <v>95</v>
      </c>
      <c r="B868" t="s">
        <v>202</v>
      </c>
      <c r="C868" t="s">
        <v>8</v>
      </c>
      <c r="D868" t="s">
        <v>3706</v>
      </c>
      <c r="E868">
        <v>52</v>
      </c>
    </row>
    <row r="869" spans="1:6">
      <c r="A869">
        <v>95</v>
      </c>
      <c r="B869" t="s">
        <v>202</v>
      </c>
      <c r="C869" t="s">
        <v>8</v>
      </c>
      <c r="D869" t="s">
        <v>1354</v>
      </c>
      <c r="E869">
        <v>215</v>
      </c>
      <c r="F869">
        <v>469</v>
      </c>
    </row>
    <row r="870" spans="1:6">
      <c r="A870">
        <v>95</v>
      </c>
      <c r="B870" t="s">
        <v>202</v>
      </c>
      <c r="C870" t="s">
        <v>8</v>
      </c>
      <c r="D870" t="s">
        <v>1355</v>
      </c>
      <c r="E870">
        <v>44</v>
      </c>
      <c r="F870">
        <v>469</v>
      </c>
    </row>
    <row r="871" spans="1:6">
      <c r="A871">
        <v>95</v>
      </c>
      <c r="B871" t="s">
        <v>202</v>
      </c>
      <c r="C871" t="s">
        <v>8</v>
      </c>
      <c r="D871" t="s">
        <v>1356</v>
      </c>
      <c r="E871">
        <v>50</v>
      </c>
      <c r="F871">
        <v>469</v>
      </c>
    </row>
    <row r="872" spans="1:6">
      <c r="A872">
        <v>95</v>
      </c>
      <c r="B872" t="s">
        <v>202</v>
      </c>
      <c r="C872" t="s">
        <v>8</v>
      </c>
      <c r="D872" t="s">
        <v>1357</v>
      </c>
      <c r="E872">
        <v>9</v>
      </c>
      <c r="F872">
        <v>469</v>
      </c>
    </row>
    <row r="873" spans="1:6">
      <c r="A873">
        <v>95</v>
      </c>
      <c r="B873" t="s">
        <v>202</v>
      </c>
      <c r="C873" t="s">
        <v>8</v>
      </c>
      <c r="D873" t="s">
        <v>1358</v>
      </c>
      <c r="E873">
        <v>20</v>
      </c>
      <c r="F873">
        <v>469</v>
      </c>
    </row>
    <row r="874" spans="1:6">
      <c r="A874">
        <v>95</v>
      </c>
      <c r="B874" t="s">
        <v>202</v>
      </c>
      <c r="C874" t="s">
        <v>8</v>
      </c>
      <c r="D874" t="s">
        <v>1359</v>
      </c>
      <c r="E874">
        <v>18</v>
      </c>
      <c r="F874">
        <v>469</v>
      </c>
    </row>
    <row r="875" spans="1:6">
      <c r="A875">
        <v>95</v>
      </c>
      <c r="B875" t="s">
        <v>202</v>
      </c>
      <c r="C875" t="s">
        <v>8</v>
      </c>
      <c r="D875" t="s">
        <v>1360</v>
      </c>
      <c r="E875">
        <v>8</v>
      </c>
      <c r="F875">
        <v>469</v>
      </c>
    </row>
    <row r="876" spans="1:6">
      <c r="A876">
        <v>95</v>
      </c>
      <c r="B876" t="s">
        <v>202</v>
      </c>
      <c r="C876" t="s">
        <v>8</v>
      </c>
      <c r="D876" t="s">
        <v>1361</v>
      </c>
      <c r="E876">
        <v>97</v>
      </c>
      <c r="F876">
        <v>469</v>
      </c>
    </row>
    <row r="877" spans="1:6">
      <c r="A877">
        <v>95</v>
      </c>
      <c r="B877" t="s">
        <v>202</v>
      </c>
      <c r="C877" t="s">
        <v>8</v>
      </c>
      <c r="D877" t="s">
        <v>1362</v>
      </c>
      <c r="E877">
        <v>8</v>
      </c>
      <c r="F877">
        <v>469</v>
      </c>
    </row>
    <row r="878" spans="1:6">
      <c r="A878">
        <v>97</v>
      </c>
      <c r="B878" t="s">
        <v>203</v>
      </c>
      <c r="C878" t="s">
        <v>41</v>
      </c>
      <c r="D878" t="s">
        <v>3706</v>
      </c>
      <c r="E878">
        <v>21</v>
      </c>
    </row>
    <row r="879" spans="1:6">
      <c r="A879">
        <v>97</v>
      </c>
      <c r="B879" t="s">
        <v>203</v>
      </c>
      <c r="C879" t="s">
        <v>41</v>
      </c>
      <c r="D879" t="s">
        <v>1354</v>
      </c>
      <c r="E879">
        <v>97</v>
      </c>
      <c r="F879">
        <v>195</v>
      </c>
    </row>
    <row r="880" spans="1:6">
      <c r="A880">
        <v>97</v>
      </c>
      <c r="B880" t="s">
        <v>203</v>
      </c>
      <c r="C880" t="s">
        <v>41</v>
      </c>
      <c r="D880" t="s">
        <v>1355</v>
      </c>
      <c r="E880">
        <v>28</v>
      </c>
      <c r="F880">
        <v>195</v>
      </c>
    </row>
    <row r="881" spans="1:6">
      <c r="A881">
        <v>97</v>
      </c>
      <c r="B881" t="s">
        <v>203</v>
      </c>
      <c r="C881" t="s">
        <v>41</v>
      </c>
      <c r="D881" t="s">
        <v>1356</v>
      </c>
      <c r="E881">
        <v>29</v>
      </c>
      <c r="F881">
        <v>195</v>
      </c>
    </row>
    <row r="882" spans="1:6">
      <c r="A882">
        <v>97</v>
      </c>
      <c r="B882" t="s">
        <v>203</v>
      </c>
      <c r="C882" t="s">
        <v>41</v>
      </c>
      <c r="D882" t="s">
        <v>1357</v>
      </c>
      <c r="E882">
        <v>14</v>
      </c>
      <c r="F882">
        <v>195</v>
      </c>
    </row>
    <row r="883" spans="1:6">
      <c r="A883">
        <v>97</v>
      </c>
      <c r="B883" t="s">
        <v>203</v>
      </c>
      <c r="C883" t="s">
        <v>41</v>
      </c>
      <c r="D883" t="s">
        <v>1358</v>
      </c>
      <c r="E883">
        <v>1</v>
      </c>
      <c r="F883">
        <v>195</v>
      </c>
    </row>
    <row r="884" spans="1:6">
      <c r="A884">
        <v>97</v>
      </c>
      <c r="B884" t="s">
        <v>203</v>
      </c>
      <c r="C884" t="s">
        <v>41</v>
      </c>
      <c r="D884" t="s">
        <v>1360</v>
      </c>
      <c r="E884">
        <v>6</v>
      </c>
      <c r="F884">
        <v>195</v>
      </c>
    </row>
    <row r="885" spans="1:6">
      <c r="A885">
        <v>97</v>
      </c>
      <c r="B885" t="s">
        <v>203</v>
      </c>
      <c r="C885" t="s">
        <v>41</v>
      </c>
      <c r="D885" t="s">
        <v>1361</v>
      </c>
      <c r="E885">
        <v>20</v>
      </c>
      <c r="F885">
        <v>195</v>
      </c>
    </row>
    <row r="886" spans="1:6">
      <c r="A886">
        <v>97</v>
      </c>
      <c r="B886" t="s">
        <v>203</v>
      </c>
      <c r="C886" t="s">
        <v>1264</v>
      </c>
      <c r="D886" t="s">
        <v>3706</v>
      </c>
      <c r="E886">
        <v>1</v>
      </c>
    </row>
    <row r="887" spans="1:6">
      <c r="A887">
        <v>97</v>
      </c>
      <c r="B887" t="s">
        <v>203</v>
      </c>
      <c r="C887" t="s">
        <v>1264</v>
      </c>
      <c r="D887" t="s">
        <v>1361</v>
      </c>
      <c r="E887">
        <v>1</v>
      </c>
      <c r="F887">
        <v>1</v>
      </c>
    </row>
    <row r="888" spans="1:6">
      <c r="A888">
        <v>97</v>
      </c>
      <c r="B888" t="s">
        <v>203</v>
      </c>
      <c r="C888" t="s">
        <v>8</v>
      </c>
      <c r="D888" t="s">
        <v>3706</v>
      </c>
      <c r="E888">
        <v>9</v>
      </c>
    </row>
    <row r="889" spans="1:6">
      <c r="A889">
        <v>97</v>
      </c>
      <c r="B889" t="s">
        <v>203</v>
      </c>
      <c r="C889" t="s">
        <v>8</v>
      </c>
      <c r="D889" t="s">
        <v>1354</v>
      </c>
      <c r="E889">
        <v>17</v>
      </c>
      <c r="F889">
        <v>61</v>
      </c>
    </row>
    <row r="890" spans="1:6">
      <c r="A890">
        <v>97</v>
      </c>
      <c r="B890" t="s">
        <v>203</v>
      </c>
      <c r="C890" t="s">
        <v>8</v>
      </c>
      <c r="D890" t="s">
        <v>1355</v>
      </c>
      <c r="E890">
        <v>11</v>
      </c>
      <c r="F890">
        <v>61</v>
      </c>
    </row>
    <row r="891" spans="1:6">
      <c r="A891">
        <v>97</v>
      </c>
      <c r="B891" t="s">
        <v>203</v>
      </c>
      <c r="C891" t="s">
        <v>8</v>
      </c>
      <c r="D891" t="s">
        <v>1356</v>
      </c>
      <c r="E891">
        <v>21</v>
      </c>
      <c r="F891">
        <v>61</v>
      </c>
    </row>
    <row r="892" spans="1:6">
      <c r="A892">
        <v>97</v>
      </c>
      <c r="B892" t="s">
        <v>203</v>
      </c>
      <c r="C892" t="s">
        <v>8</v>
      </c>
      <c r="D892" t="s">
        <v>1357</v>
      </c>
      <c r="E892">
        <v>1</v>
      </c>
      <c r="F892">
        <v>61</v>
      </c>
    </row>
    <row r="893" spans="1:6">
      <c r="A893">
        <v>97</v>
      </c>
      <c r="B893" t="s">
        <v>203</v>
      </c>
      <c r="C893" t="s">
        <v>8</v>
      </c>
      <c r="D893" t="s">
        <v>1360</v>
      </c>
      <c r="E893">
        <v>4</v>
      </c>
      <c r="F893">
        <v>61</v>
      </c>
    </row>
    <row r="894" spans="1:6">
      <c r="A894">
        <v>97</v>
      </c>
      <c r="B894" t="s">
        <v>203</v>
      </c>
      <c r="C894" t="s">
        <v>8</v>
      </c>
      <c r="D894" t="s">
        <v>1361</v>
      </c>
      <c r="E894">
        <v>6</v>
      </c>
      <c r="F894">
        <v>61</v>
      </c>
    </row>
    <row r="895" spans="1:6">
      <c r="A895">
        <v>97</v>
      </c>
      <c r="B895" t="s">
        <v>203</v>
      </c>
      <c r="C895" t="s">
        <v>8</v>
      </c>
      <c r="D895" t="s">
        <v>1362</v>
      </c>
      <c r="E895">
        <v>1</v>
      </c>
      <c r="F895">
        <v>61</v>
      </c>
    </row>
    <row r="896" spans="1:6">
      <c r="A896">
        <v>99</v>
      </c>
      <c r="B896" t="s">
        <v>204</v>
      </c>
      <c r="C896" t="s">
        <v>41</v>
      </c>
      <c r="D896" t="s">
        <v>1354</v>
      </c>
      <c r="E896">
        <v>218</v>
      </c>
      <c r="F896">
        <v>434</v>
      </c>
    </row>
    <row r="897" spans="1:6">
      <c r="A897">
        <v>99</v>
      </c>
      <c r="B897" t="s">
        <v>204</v>
      </c>
      <c r="C897" t="s">
        <v>41</v>
      </c>
      <c r="D897" t="s">
        <v>1355</v>
      </c>
      <c r="E897">
        <v>60</v>
      </c>
      <c r="F897">
        <v>434</v>
      </c>
    </row>
    <row r="898" spans="1:6">
      <c r="A898">
        <v>99</v>
      </c>
      <c r="B898" t="s">
        <v>204</v>
      </c>
      <c r="C898" t="s">
        <v>41</v>
      </c>
      <c r="D898" t="s">
        <v>1356</v>
      </c>
      <c r="E898">
        <v>47</v>
      </c>
      <c r="F898">
        <v>434</v>
      </c>
    </row>
    <row r="899" spans="1:6">
      <c r="A899">
        <v>99</v>
      </c>
      <c r="B899" t="s">
        <v>204</v>
      </c>
      <c r="C899" t="s">
        <v>41</v>
      </c>
      <c r="D899" t="s">
        <v>1357</v>
      </c>
      <c r="E899">
        <v>23</v>
      </c>
      <c r="F899">
        <v>434</v>
      </c>
    </row>
    <row r="900" spans="1:6">
      <c r="A900">
        <v>99</v>
      </c>
      <c r="B900" t="s">
        <v>204</v>
      </c>
      <c r="C900" t="s">
        <v>41</v>
      </c>
      <c r="D900" t="s">
        <v>1358</v>
      </c>
      <c r="E900">
        <v>14</v>
      </c>
      <c r="F900">
        <v>434</v>
      </c>
    </row>
    <row r="901" spans="1:6">
      <c r="A901">
        <v>99</v>
      </c>
      <c r="B901" t="s">
        <v>204</v>
      </c>
      <c r="C901" t="s">
        <v>41</v>
      </c>
      <c r="D901" t="s">
        <v>1359</v>
      </c>
      <c r="E901">
        <v>5</v>
      </c>
      <c r="F901">
        <v>434</v>
      </c>
    </row>
    <row r="902" spans="1:6">
      <c r="A902">
        <v>99</v>
      </c>
      <c r="B902" t="s">
        <v>204</v>
      </c>
      <c r="C902" t="s">
        <v>41</v>
      </c>
      <c r="D902" t="s">
        <v>1360</v>
      </c>
      <c r="E902">
        <v>9</v>
      </c>
      <c r="F902">
        <v>434</v>
      </c>
    </row>
    <row r="903" spans="1:6">
      <c r="A903">
        <v>99</v>
      </c>
      <c r="B903" t="s">
        <v>204</v>
      </c>
      <c r="C903" t="s">
        <v>41</v>
      </c>
      <c r="D903" t="s">
        <v>1361</v>
      </c>
      <c r="E903">
        <v>52</v>
      </c>
      <c r="F903">
        <v>434</v>
      </c>
    </row>
    <row r="904" spans="1:6">
      <c r="A904">
        <v>99</v>
      </c>
      <c r="B904" t="s">
        <v>204</v>
      </c>
      <c r="C904" t="s">
        <v>41</v>
      </c>
      <c r="D904" t="s">
        <v>1362</v>
      </c>
      <c r="E904">
        <v>6</v>
      </c>
      <c r="F904">
        <v>434</v>
      </c>
    </row>
    <row r="905" spans="1:6">
      <c r="A905">
        <v>99</v>
      </c>
      <c r="B905" t="s">
        <v>204</v>
      </c>
      <c r="C905" t="s">
        <v>1264</v>
      </c>
      <c r="D905" t="s">
        <v>3706</v>
      </c>
      <c r="E905">
        <v>5</v>
      </c>
    </row>
    <row r="906" spans="1:6">
      <c r="A906">
        <v>99</v>
      </c>
      <c r="B906" t="s">
        <v>204</v>
      </c>
      <c r="C906" t="s">
        <v>1264</v>
      </c>
      <c r="D906" t="s">
        <v>1354</v>
      </c>
      <c r="E906">
        <v>16</v>
      </c>
      <c r="F906">
        <v>31</v>
      </c>
    </row>
    <row r="907" spans="1:6">
      <c r="A907">
        <v>99</v>
      </c>
      <c r="B907" t="s">
        <v>204</v>
      </c>
      <c r="C907" t="s">
        <v>1264</v>
      </c>
      <c r="D907" t="s">
        <v>1355</v>
      </c>
      <c r="E907">
        <v>6</v>
      </c>
      <c r="F907">
        <v>31</v>
      </c>
    </row>
    <row r="908" spans="1:6">
      <c r="A908">
        <v>99</v>
      </c>
      <c r="B908" t="s">
        <v>204</v>
      </c>
      <c r="C908" t="s">
        <v>1264</v>
      </c>
      <c r="D908" t="s">
        <v>1361</v>
      </c>
      <c r="E908">
        <v>8</v>
      </c>
      <c r="F908">
        <v>31</v>
      </c>
    </row>
    <row r="909" spans="1:6">
      <c r="A909">
        <v>99</v>
      </c>
      <c r="B909" t="s">
        <v>204</v>
      </c>
      <c r="C909" t="s">
        <v>1264</v>
      </c>
      <c r="D909" t="s">
        <v>1362</v>
      </c>
      <c r="E909">
        <v>1</v>
      </c>
      <c r="F909">
        <v>31</v>
      </c>
    </row>
    <row r="910" spans="1:6">
      <c r="A910">
        <v>99</v>
      </c>
      <c r="B910" t="s">
        <v>204</v>
      </c>
      <c r="C910" t="s">
        <v>8</v>
      </c>
      <c r="D910" t="s">
        <v>3706</v>
      </c>
      <c r="E910">
        <v>7</v>
      </c>
    </row>
    <row r="911" spans="1:6">
      <c r="A911">
        <v>99</v>
      </c>
      <c r="B911" t="s">
        <v>204</v>
      </c>
      <c r="C911" t="s">
        <v>8</v>
      </c>
      <c r="D911" t="s">
        <v>1354</v>
      </c>
      <c r="E911">
        <v>58</v>
      </c>
      <c r="F911">
        <v>103</v>
      </c>
    </row>
    <row r="912" spans="1:6">
      <c r="A912">
        <v>99</v>
      </c>
      <c r="B912" t="s">
        <v>204</v>
      </c>
      <c r="C912" t="s">
        <v>8</v>
      </c>
      <c r="D912" t="s">
        <v>1355</v>
      </c>
      <c r="E912">
        <v>3</v>
      </c>
      <c r="F912">
        <v>103</v>
      </c>
    </row>
    <row r="913" spans="1:6">
      <c r="A913">
        <v>99</v>
      </c>
      <c r="B913" t="s">
        <v>204</v>
      </c>
      <c r="C913" t="s">
        <v>8</v>
      </c>
      <c r="D913" t="s">
        <v>1356</v>
      </c>
      <c r="E913">
        <v>7</v>
      </c>
      <c r="F913">
        <v>103</v>
      </c>
    </row>
    <row r="914" spans="1:6">
      <c r="A914">
        <v>99</v>
      </c>
      <c r="B914" t="s">
        <v>204</v>
      </c>
      <c r="C914" t="s">
        <v>8</v>
      </c>
      <c r="D914" t="s">
        <v>1357</v>
      </c>
      <c r="E914">
        <v>3</v>
      </c>
      <c r="F914">
        <v>103</v>
      </c>
    </row>
    <row r="915" spans="1:6">
      <c r="A915">
        <v>99</v>
      </c>
      <c r="B915" t="s">
        <v>204</v>
      </c>
      <c r="C915" t="s">
        <v>8</v>
      </c>
      <c r="D915" t="s">
        <v>1358</v>
      </c>
      <c r="E915">
        <v>6</v>
      </c>
      <c r="F915">
        <v>103</v>
      </c>
    </row>
    <row r="916" spans="1:6">
      <c r="A916">
        <v>99</v>
      </c>
      <c r="B916" t="s">
        <v>204</v>
      </c>
      <c r="C916" t="s">
        <v>8</v>
      </c>
      <c r="D916" t="s">
        <v>1359</v>
      </c>
      <c r="E916">
        <v>2</v>
      </c>
      <c r="F916">
        <v>103</v>
      </c>
    </row>
    <row r="917" spans="1:6">
      <c r="A917">
        <v>99</v>
      </c>
      <c r="B917" t="s">
        <v>204</v>
      </c>
      <c r="C917" t="s">
        <v>8</v>
      </c>
      <c r="D917" t="s">
        <v>1360</v>
      </c>
      <c r="E917">
        <v>3</v>
      </c>
      <c r="F917">
        <v>103</v>
      </c>
    </row>
    <row r="918" spans="1:6">
      <c r="A918">
        <v>99</v>
      </c>
      <c r="B918" t="s">
        <v>204</v>
      </c>
      <c r="C918" t="s">
        <v>8</v>
      </c>
      <c r="D918" t="s">
        <v>1361</v>
      </c>
      <c r="E918">
        <v>21</v>
      </c>
      <c r="F918">
        <v>103</v>
      </c>
    </row>
    <row r="919" spans="1:6">
      <c r="A919" s="1">
        <v>100</v>
      </c>
      <c r="B919" s="1" t="s">
        <v>4245</v>
      </c>
      <c r="C919" t="s">
        <v>41</v>
      </c>
      <c r="D919" t="s">
        <v>3706</v>
      </c>
      <c r="E919">
        <v>4905</v>
      </c>
    </row>
    <row r="920" spans="1:6">
      <c r="A920">
        <v>100</v>
      </c>
      <c r="B920" t="s">
        <v>4245</v>
      </c>
      <c r="C920" t="s">
        <v>41</v>
      </c>
      <c r="D920" t="s">
        <v>1354</v>
      </c>
      <c r="E920">
        <v>819223</v>
      </c>
    </row>
    <row r="921" spans="1:6">
      <c r="A921">
        <v>100</v>
      </c>
      <c r="B921" t="s">
        <v>4245</v>
      </c>
      <c r="C921" t="s">
        <v>41</v>
      </c>
      <c r="D921" t="s">
        <v>1355</v>
      </c>
      <c r="E921">
        <v>298292</v>
      </c>
    </row>
    <row r="922" spans="1:6">
      <c r="A922">
        <v>100</v>
      </c>
      <c r="B922" t="s">
        <v>4245</v>
      </c>
      <c r="C922" t="s">
        <v>41</v>
      </c>
      <c r="D922" t="s">
        <v>1356</v>
      </c>
      <c r="E922">
        <v>338124</v>
      </c>
    </row>
    <row r="923" spans="1:6">
      <c r="A923">
        <v>100</v>
      </c>
      <c r="B923" t="s">
        <v>4245</v>
      </c>
      <c r="C923" t="s">
        <v>41</v>
      </c>
      <c r="D923" t="s">
        <v>1357</v>
      </c>
      <c r="E923">
        <v>275642</v>
      </c>
    </row>
    <row r="924" spans="1:6">
      <c r="A924">
        <v>100</v>
      </c>
      <c r="B924" t="s">
        <v>4245</v>
      </c>
      <c r="C924" t="s">
        <v>41</v>
      </c>
      <c r="D924" t="s">
        <v>1358</v>
      </c>
      <c r="E924">
        <v>35849</v>
      </c>
    </row>
    <row r="925" spans="1:6">
      <c r="A925">
        <v>100</v>
      </c>
      <c r="B925" t="s">
        <v>4245</v>
      </c>
      <c r="C925" t="s">
        <v>41</v>
      </c>
      <c r="D925" t="s">
        <v>1359</v>
      </c>
      <c r="E925">
        <v>22313</v>
      </c>
    </row>
    <row r="926" spans="1:6">
      <c r="A926">
        <v>100</v>
      </c>
      <c r="B926" t="s">
        <v>4245</v>
      </c>
      <c r="C926" t="s">
        <v>41</v>
      </c>
      <c r="D926" t="s">
        <v>1360</v>
      </c>
      <c r="E926">
        <v>80290</v>
      </c>
    </row>
    <row r="927" spans="1:6">
      <c r="A927">
        <v>100</v>
      </c>
      <c r="B927" t="s">
        <v>4245</v>
      </c>
      <c r="C927" t="s">
        <v>41</v>
      </c>
      <c r="D927" t="s">
        <v>1361</v>
      </c>
      <c r="E927">
        <v>108474</v>
      </c>
    </row>
    <row r="928" spans="1:6">
      <c r="A928">
        <v>100</v>
      </c>
      <c r="B928" t="s">
        <v>4245</v>
      </c>
      <c r="C928" t="s">
        <v>41</v>
      </c>
      <c r="D928" t="s">
        <v>1362</v>
      </c>
      <c r="E928">
        <v>7635</v>
      </c>
    </row>
    <row r="929" spans="1:5">
      <c r="A929">
        <v>100</v>
      </c>
      <c r="B929" t="s">
        <v>4245</v>
      </c>
      <c r="C929" t="s">
        <v>1264</v>
      </c>
      <c r="D929" t="s">
        <v>3706</v>
      </c>
      <c r="E929">
        <v>1094</v>
      </c>
    </row>
    <row r="930" spans="1:5">
      <c r="A930">
        <v>100</v>
      </c>
      <c r="B930" t="s">
        <v>4245</v>
      </c>
      <c r="C930" t="s">
        <v>1264</v>
      </c>
      <c r="D930" t="s">
        <v>1354</v>
      </c>
      <c r="E930">
        <v>269415</v>
      </c>
    </row>
    <row r="931" spans="1:5">
      <c r="A931">
        <v>100</v>
      </c>
      <c r="B931" t="s">
        <v>4245</v>
      </c>
      <c r="C931" t="s">
        <v>1264</v>
      </c>
      <c r="D931" t="s">
        <v>1355</v>
      </c>
      <c r="E931">
        <v>78821</v>
      </c>
    </row>
    <row r="932" spans="1:5">
      <c r="A932">
        <v>100</v>
      </c>
      <c r="B932" t="s">
        <v>4245</v>
      </c>
      <c r="C932" t="s">
        <v>1264</v>
      </c>
      <c r="D932" t="s">
        <v>1356</v>
      </c>
      <c r="E932">
        <v>103773</v>
      </c>
    </row>
    <row r="933" spans="1:5">
      <c r="A933">
        <v>100</v>
      </c>
      <c r="B933" t="s">
        <v>4245</v>
      </c>
      <c r="C933" t="s">
        <v>1264</v>
      </c>
      <c r="D933" t="s">
        <v>1357</v>
      </c>
      <c r="E933">
        <v>54961</v>
      </c>
    </row>
    <row r="934" spans="1:5">
      <c r="A934">
        <v>100</v>
      </c>
      <c r="B934" t="s">
        <v>4245</v>
      </c>
      <c r="C934" t="s">
        <v>1264</v>
      </c>
      <c r="D934" t="s">
        <v>1358</v>
      </c>
      <c r="E934">
        <v>9025</v>
      </c>
    </row>
    <row r="935" spans="1:5">
      <c r="A935">
        <v>100</v>
      </c>
      <c r="B935" t="s">
        <v>4245</v>
      </c>
      <c r="C935" t="s">
        <v>1264</v>
      </c>
      <c r="D935" t="s">
        <v>1359</v>
      </c>
      <c r="E935">
        <v>3517</v>
      </c>
    </row>
    <row r="936" spans="1:5">
      <c r="A936">
        <v>100</v>
      </c>
      <c r="B936" t="s">
        <v>4245</v>
      </c>
      <c r="C936" t="s">
        <v>1264</v>
      </c>
      <c r="D936" t="s">
        <v>1360</v>
      </c>
      <c r="E936">
        <v>18626</v>
      </c>
    </row>
    <row r="937" spans="1:5">
      <c r="A937">
        <v>100</v>
      </c>
      <c r="B937" t="s">
        <v>4245</v>
      </c>
      <c r="C937" t="s">
        <v>1264</v>
      </c>
      <c r="D937" t="s">
        <v>1361</v>
      </c>
      <c r="E937">
        <v>26724</v>
      </c>
    </row>
    <row r="938" spans="1:5">
      <c r="A938">
        <v>100</v>
      </c>
      <c r="B938" t="s">
        <v>4245</v>
      </c>
      <c r="C938" t="s">
        <v>1264</v>
      </c>
      <c r="D938" t="s">
        <v>1362</v>
      </c>
      <c r="E938">
        <v>1155</v>
      </c>
    </row>
    <row r="939" spans="1:5">
      <c r="A939">
        <v>100</v>
      </c>
      <c r="B939" t="s">
        <v>4245</v>
      </c>
      <c r="C939" t="s">
        <v>8</v>
      </c>
      <c r="D939" t="s">
        <v>3706</v>
      </c>
      <c r="E939">
        <v>1387</v>
      </c>
    </row>
    <row r="940" spans="1:5">
      <c r="A940">
        <v>100</v>
      </c>
      <c r="B940" t="s">
        <v>4245</v>
      </c>
      <c r="C940" t="s">
        <v>8</v>
      </c>
      <c r="D940" t="s">
        <v>1354</v>
      </c>
      <c r="E940">
        <v>219753</v>
      </c>
    </row>
    <row r="941" spans="1:5">
      <c r="A941">
        <v>100</v>
      </c>
      <c r="B941" t="s">
        <v>4245</v>
      </c>
      <c r="C941" t="s">
        <v>8</v>
      </c>
      <c r="D941" t="s">
        <v>1355</v>
      </c>
      <c r="E941">
        <v>59974</v>
      </c>
    </row>
    <row r="942" spans="1:5">
      <c r="A942">
        <v>100</v>
      </c>
      <c r="B942" t="s">
        <v>4245</v>
      </c>
      <c r="C942" t="s">
        <v>8</v>
      </c>
      <c r="D942" t="s">
        <v>1356</v>
      </c>
      <c r="E942">
        <v>63891</v>
      </c>
    </row>
    <row r="943" spans="1:5">
      <c r="A943">
        <v>100</v>
      </c>
      <c r="B943" t="s">
        <v>4245</v>
      </c>
      <c r="C943" t="s">
        <v>8</v>
      </c>
      <c r="D943" t="s">
        <v>1357</v>
      </c>
      <c r="E943">
        <v>26581</v>
      </c>
    </row>
    <row r="944" spans="1:5">
      <c r="A944">
        <v>100</v>
      </c>
      <c r="B944" t="s">
        <v>4245</v>
      </c>
      <c r="C944" t="s">
        <v>8</v>
      </c>
      <c r="D944" t="s">
        <v>1358</v>
      </c>
      <c r="E944">
        <v>7458</v>
      </c>
    </row>
    <row r="945" spans="1:5">
      <c r="A945">
        <v>100</v>
      </c>
      <c r="B945" t="s">
        <v>4245</v>
      </c>
      <c r="C945" t="s">
        <v>8</v>
      </c>
      <c r="D945" t="s">
        <v>1359</v>
      </c>
      <c r="E945">
        <v>2508</v>
      </c>
    </row>
    <row r="946" spans="1:5">
      <c r="A946">
        <v>100</v>
      </c>
      <c r="B946" t="s">
        <v>4245</v>
      </c>
      <c r="C946" t="s">
        <v>8</v>
      </c>
      <c r="D946" t="s">
        <v>1360</v>
      </c>
      <c r="E946">
        <v>14161</v>
      </c>
    </row>
    <row r="947" spans="1:5">
      <c r="A947">
        <v>100</v>
      </c>
      <c r="B947" t="s">
        <v>4245</v>
      </c>
      <c r="C947" t="s">
        <v>8</v>
      </c>
      <c r="D947" t="s">
        <v>1361</v>
      </c>
      <c r="E947">
        <v>27589</v>
      </c>
    </row>
    <row r="948" spans="1:5">
      <c r="A948">
        <v>100</v>
      </c>
      <c r="B948" t="s">
        <v>4245</v>
      </c>
      <c r="C948" t="s">
        <v>8</v>
      </c>
      <c r="D948" t="s">
        <v>1362</v>
      </c>
      <c r="E948">
        <v>1064</v>
      </c>
    </row>
    <row r="949" spans="1:5">
      <c r="B949" t="s">
        <v>4249</v>
      </c>
      <c r="E949" s="82">
        <v>2982224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9">
    <tabColor rgb="FFFFC000"/>
  </sheetPr>
  <dimension ref="A1:R69"/>
  <sheetViews>
    <sheetView workbookViewId="0">
      <pane xSplit="2" ySplit="1" topLeftCell="C54" activePane="bottomRight" state="frozen"/>
      <selection pane="topRight" activeCell="C1" sqref="C1"/>
      <selection pane="bottomLeft" activeCell="A2" sqref="A2"/>
      <selection pane="bottomRight" activeCell="F70" sqref="F70"/>
    </sheetView>
  </sheetViews>
  <sheetFormatPr baseColWidth="10" defaultColWidth="9.08984375" defaultRowHeight="14.5"/>
  <cols>
    <col min="1" max="1" width="8.08984375" bestFit="1" customWidth="1"/>
    <col min="2" max="2" width="8.08984375" customWidth="1"/>
    <col min="3" max="3" width="5.6328125" bestFit="1" customWidth="1"/>
    <col min="4" max="4" width="17.08984375" bestFit="1" customWidth="1"/>
    <col min="5" max="5" width="7" bestFit="1" customWidth="1"/>
    <col min="6" max="6" width="9.1796875" style="319" bestFit="1" customWidth="1"/>
    <col min="7" max="7" width="10.6328125" bestFit="1" customWidth="1"/>
    <col min="8" max="8" width="13.08984375" style="319" bestFit="1" customWidth="1"/>
    <col min="9" max="9" width="10.6328125" bestFit="1" customWidth="1"/>
    <col min="10" max="10" width="13.08984375" style="319" bestFit="1" customWidth="1"/>
    <col min="11" max="11" width="10.6328125" bestFit="1" customWidth="1"/>
    <col min="12" max="12" width="13.08984375" style="319" bestFit="1" customWidth="1"/>
    <col min="13" max="13" width="11.36328125" bestFit="1" customWidth="1"/>
    <col min="14" max="14" width="13.6328125" style="319" bestFit="1" customWidth="1"/>
    <col min="15" max="15" width="10.90625" bestFit="1" customWidth="1"/>
    <col min="16" max="16" width="13.1796875" style="319" bestFit="1" customWidth="1"/>
    <col min="17" max="17" width="11" bestFit="1" customWidth="1"/>
    <col min="18" max="18" width="13.453125" style="319" bestFit="1" customWidth="1"/>
  </cols>
  <sheetData>
    <row r="1" spans="1:18">
      <c r="A1" s="320" t="s">
        <v>123</v>
      </c>
      <c r="B1" s="320" t="s">
        <v>123</v>
      </c>
      <c r="C1" s="320" t="s">
        <v>3633</v>
      </c>
      <c r="D1" t="s">
        <v>124</v>
      </c>
      <c r="E1" t="s">
        <v>3634</v>
      </c>
      <c r="F1" s="321" t="s">
        <v>3635</v>
      </c>
      <c r="G1" t="s">
        <v>3636</v>
      </c>
      <c r="H1" s="321" t="s">
        <v>3637</v>
      </c>
      <c r="I1" t="s">
        <v>125</v>
      </c>
      <c r="J1" s="321" t="s">
        <v>3638</v>
      </c>
      <c r="K1" t="s">
        <v>126</v>
      </c>
      <c r="L1" s="321" t="s">
        <v>3639</v>
      </c>
      <c r="M1" t="s">
        <v>127</v>
      </c>
      <c r="N1" s="321" t="s">
        <v>3640</v>
      </c>
      <c r="O1" t="s">
        <v>128</v>
      </c>
      <c r="P1" s="321" t="s">
        <v>3641</v>
      </c>
      <c r="Q1" t="s">
        <v>129</v>
      </c>
      <c r="R1" s="321" t="s">
        <v>3642</v>
      </c>
    </row>
    <row r="2" spans="1:18">
      <c r="A2" t="s">
        <v>108</v>
      </c>
      <c r="B2">
        <v>5</v>
      </c>
      <c r="C2" t="s">
        <v>3643</v>
      </c>
      <c r="D2">
        <v>218966</v>
      </c>
      <c r="E2">
        <v>39053</v>
      </c>
      <c r="F2" s="319">
        <v>17.835189024780099</v>
      </c>
      <c r="G2">
        <v>7902</v>
      </c>
      <c r="H2" s="319">
        <v>3.6087794452106698</v>
      </c>
      <c r="I2">
        <v>10897</v>
      </c>
      <c r="J2" s="319">
        <v>4.9765717051962399</v>
      </c>
      <c r="K2">
        <v>14948</v>
      </c>
      <c r="L2" s="319">
        <v>6.8266306184521799</v>
      </c>
      <c r="M2">
        <v>6909</v>
      </c>
      <c r="N2" s="319">
        <v>3.1552843820501799</v>
      </c>
      <c r="O2">
        <v>5246</v>
      </c>
      <c r="P2" s="319">
        <v>2.39580574153065</v>
      </c>
      <c r="Q2">
        <v>10591</v>
      </c>
      <c r="R2" s="319">
        <v>4.8368239818053897</v>
      </c>
    </row>
    <row r="3" spans="1:18">
      <c r="A3" t="s">
        <v>108</v>
      </c>
      <c r="B3">
        <v>5</v>
      </c>
      <c r="C3" t="s">
        <v>3644</v>
      </c>
      <c r="D3">
        <v>92477</v>
      </c>
      <c r="E3">
        <v>44169</v>
      </c>
      <c r="F3" s="319">
        <v>47.762146263395202</v>
      </c>
      <c r="G3">
        <v>17800</v>
      </c>
      <c r="H3" s="319">
        <v>19.248029239702799</v>
      </c>
      <c r="I3">
        <v>31220</v>
      </c>
      <c r="J3" s="319">
        <v>33.759745666489998</v>
      </c>
      <c r="K3">
        <v>15567</v>
      </c>
      <c r="L3" s="319">
        <v>16.833374785081698</v>
      </c>
      <c r="M3">
        <v>7152</v>
      </c>
      <c r="N3" s="319">
        <v>7.7338148945143104</v>
      </c>
      <c r="O3">
        <v>2055</v>
      </c>
      <c r="P3" s="319">
        <v>2.2221741622241198</v>
      </c>
      <c r="Q3">
        <v>10841</v>
      </c>
      <c r="R3" s="319">
        <v>11.722914886944899</v>
      </c>
    </row>
    <row r="4" spans="1:18">
      <c r="A4" t="s">
        <v>208</v>
      </c>
      <c r="B4">
        <v>8</v>
      </c>
      <c r="C4" t="s">
        <v>3643</v>
      </c>
      <c r="D4">
        <v>113788</v>
      </c>
      <c r="E4">
        <v>20479</v>
      </c>
      <c r="F4" s="319">
        <v>17.997504130488299</v>
      </c>
      <c r="G4">
        <v>4923</v>
      </c>
      <c r="H4" s="319">
        <v>4.3264667627517799</v>
      </c>
      <c r="I4">
        <v>4917</v>
      </c>
      <c r="J4" s="319">
        <v>4.3211937989946199</v>
      </c>
      <c r="K4">
        <v>5973</v>
      </c>
      <c r="L4" s="319">
        <v>5.2492354202552098</v>
      </c>
      <c r="M4">
        <v>6365</v>
      </c>
      <c r="N4" s="319">
        <v>5.5937357190564896</v>
      </c>
      <c r="O4">
        <v>3094</v>
      </c>
      <c r="P4" s="319">
        <v>2.7190916441101001</v>
      </c>
      <c r="Q4">
        <v>6132</v>
      </c>
      <c r="R4" s="319">
        <v>5.3889689598200201</v>
      </c>
    </row>
    <row r="5" spans="1:18">
      <c r="A5" t="s">
        <v>208</v>
      </c>
      <c r="B5">
        <v>8</v>
      </c>
      <c r="C5" t="s">
        <v>3644</v>
      </c>
      <c r="D5">
        <v>26303</v>
      </c>
      <c r="E5">
        <v>6058</v>
      </c>
      <c r="F5" s="319">
        <v>23.031593354370202</v>
      </c>
      <c r="G5">
        <v>1245</v>
      </c>
      <c r="H5" s="319">
        <v>4.7333003839866201</v>
      </c>
      <c r="I5">
        <v>860</v>
      </c>
      <c r="J5" s="319">
        <v>3.26958902026385</v>
      </c>
      <c r="K5">
        <v>1326</v>
      </c>
      <c r="L5" s="319">
        <v>5.0412500475230999</v>
      </c>
      <c r="M5">
        <v>1483</v>
      </c>
      <c r="N5" s="319">
        <v>5.6381401361061503</v>
      </c>
      <c r="O5">
        <v>649</v>
      </c>
      <c r="P5" s="319">
        <v>2.4673991559898099</v>
      </c>
      <c r="Q5">
        <v>3305</v>
      </c>
      <c r="R5" s="319">
        <v>12.565106641827899</v>
      </c>
    </row>
    <row r="6" spans="1:18">
      <c r="A6" t="s">
        <v>209</v>
      </c>
      <c r="B6">
        <v>11</v>
      </c>
      <c r="C6" t="s">
        <v>3643</v>
      </c>
      <c r="D6">
        <v>66203</v>
      </c>
      <c r="E6">
        <v>3543</v>
      </c>
      <c r="F6" s="319">
        <v>5.3517212210927001</v>
      </c>
      <c r="G6">
        <v>405</v>
      </c>
      <c r="H6" s="319">
        <v>0.61175475431627002</v>
      </c>
      <c r="I6">
        <v>679</v>
      </c>
      <c r="J6" s="319">
        <v>1.02563327945863</v>
      </c>
      <c r="K6">
        <v>214</v>
      </c>
      <c r="L6" s="319">
        <v>0.32324819116958398</v>
      </c>
      <c r="M6">
        <v>1662</v>
      </c>
      <c r="N6" s="319">
        <v>2.5104602510460201</v>
      </c>
      <c r="O6">
        <v>766</v>
      </c>
      <c r="P6" s="319">
        <v>1.15704726371917</v>
      </c>
      <c r="Q6">
        <v>729</v>
      </c>
      <c r="R6" s="319">
        <v>1.1011585577692899</v>
      </c>
    </row>
    <row r="7" spans="1:18">
      <c r="A7" t="s">
        <v>209</v>
      </c>
      <c r="B7">
        <v>11</v>
      </c>
      <c r="C7" t="s">
        <v>3644</v>
      </c>
      <c r="D7">
        <v>130</v>
      </c>
      <c r="E7">
        <v>26</v>
      </c>
      <c r="F7" s="319">
        <v>20</v>
      </c>
      <c r="G7">
        <v>2</v>
      </c>
      <c r="H7" s="319">
        <v>1.5384615384615401</v>
      </c>
      <c r="I7">
        <v>11</v>
      </c>
      <c r="J7" s="319">
        <v>8.4615384615384599</v>
      </c>
      <c r="K7">
        <v>3</v>
      </c>
      <c r="L7" s="319">
        <v>2.3076923076923102</v>
      </c>
      <c r="M7">
        <v>13</v>
      </c>
      <c r="N7" s="319">
        <v>10</v>
      </c>
      <c r="O7">
        <v>0</v>
      </c>
      <c r="P7" s="319">
        <v>0</v>
      </c>
      <c r="Q7">
        <v>2</v>
      </c>
      <c r="R7" s="319">
        <v>1.5384615384615401</v>
      </c>
    </row>
    <row r="8" spans="1:18">
      <c r="A8" t="s">
        <v>210</v>
      </c>
      <c r="B8">
        <v>13</v>
      </c>
      <c r="C8" t="s">
        <v>3643</v>
      </c>
      <c r="D8">
        <v>208509</v>
      </c>
      <c r="E8">
        <v>44824</v>
      </c>
      <c r="F8" s="319">
        <v>21.497393397886899</v>
      </c>
      <c r="G8">
        <v>13708</v>
      </c>
      <c r="H8" s="319">
        <v>6.5742965531463904</v>
      </c>
      <c r="I8">
        <v>21288</v>
      </c>
      <c r="J8" s="319">
        <v>10.2096312389393</v>
      </c>
      <c r="K8">
        <v>15465</v>
      </c>
      <c r="L8" s="319">
        <v>7.41694603110657</v>
      </c>
      <c r="M8">
        <v>7078</v>
      </c>
      <c r="N8" s="319">
        <v>3.3945776920900301</v>
      </c>
      <c r="O8">
        <v>8731</v>
      </c>
      <c r="P8" s="319">
        <v>4.1873492271316799</v>
      </c>
      <c r="Q8">
        <v>9218</v>
      </c>
      <c r="R8" s="319">
        <v>4.4209122867598003</v>
      </c>
    </row>
    <row r="9" spans="1:18">
      <c r="A9" t="s">
        <v>210</v>
      </c>
      <c r="B9">
        <v>13</v>
      </c>
      <c r="C9" t="s">
        <v>3644</v>
      </c>
      <c r="D9">
        <v>110731</v>
      </c>
      <c r="E9">
        <v>34962</v>
      </c>
      <c r="F9" s="319">
        <v>31.5738140177547</v>
      </c>
      <c r="G9">
        <v>9642</v>
      </c>
      <c r="H9" s="319">
        <v>8.7075886608086304</v>
      </c>
      <c r="I9">
        <v>18274</v>
      </c>
      <c r="J9" s="319">
        <v>16.503056957852799</v>
      </c>
      <c r="K9">
        <v>6354</v>
      </c>
      <c r="L9" s="319">
        <v>5.7382304864942997</v>
      </c>
      <c r="M9">
        <v>5819</v>
      </c>
      <c r="N9" s="319">
        <v>5.2550776205398702</v>
      </c>
      <c r="O9">
        <v>4409</v>
      </c>
      <c r="P9" s="319">
        <v>3.9817214691459499</v>
      </c>
      <c r="Q9">
        <v>12206</v>
      </c>
      <c r="R9" s="319">
        <v>11.0231100595136</v>
      </c>
    </row>
    <row r="10" spans="1:18">
      <c r="A10" t="s">
        <v>211</v>
      </c>
      <c r="B10">
        <v>15</v>
      </c>
      <c r="C10" t="s">
        <v>3643</v>
      </c>
      <c r="D10">
        <v>3395</v>
      </c>
      <c r="E10">
        <v>257</v>
      </c>
      <c r="F10" s="319">
        <v>7.5699558173785002</v>
      </c>
      <c r="G10">
        <v>55</v>
      </c>
      <c r="H10" s="319">
        <v>1.6200294550809999</v>
      </c>
      <c r="I10">
        <v>89</v>
      </c>
      <c r="J10" s="319">
        <v>2.62150220913108</v>
      </c>
      <c r="K10">
        <v>22</v>
      </c>
      <c r="L10" s="319">
        <v>0.64801178203240095</v>
      </c>
      <c r="M10">
        <v>84</v>
      </c>
      <c r="N10" s="319">
        <v>2.4742268041237101</v>
      </c>
      <c r="O10">
        <v>28</v>
      </c>
      <c r="P10" s="319">
        <v>0.82474226804123696</v>
      </c>
      <c r="Q10">
        <v>120</v>
      </c>
      <c r="R10" s="319">
        <v>3.5346097201767299</v>
      </c>
    </row>
    <row r="11" spans="1:18">
      <c r="A11" t="s">
        <v>211</v>
      </c>
      <c r="B11">
        <v>15</v>
      </c>
      <c r="C11" t="s">
        <v>3644</v>
      </c>
      <c r="D11">
        <v>563</v>
      </c>
      <c r="E11">
        <v>68</v>
      </c>
      <c r="F11" s="319">
        <v>12.0781527531083</v>
      </c>
      <c r="G11">
        <v>1</v>
      </c>
      <c r="H11" s="319">
        <v>0.177619893428064</v>
      </c>
      <c r="I11">
        <v>21</v>
      </c>
      <c r="J11" s="319">
        <v>3.7300177619893402</v>
      </c>
      <c r="K11">
        <v>1</v>
      </c>
      <c r="L11" s="319">
        <v>0.177619893428064</v>
      </c>
      <c r="M11">
        <v>16</v>
      </c>
      <c r="N11" s="319">
        <v>2.84191829484902</v>
      </c>
      <c r="O11">
        <v>12</v>
      </c>
      <c r="P11" s="319">
        <v>2.13143872113677</v>
      </c>
      <c r="Q11">
        <v>19</v>
      </c>
      <c r="R11" s="319">
        <v>3.3747779751332101</v>
      </c>
    </row>
    <row r="12" spans="1:18">
      <c r="A12" t="s">
        <v>212</v>
      </c>
      <c r="B12">
        <v>17</v>
      </c>
      <c r="C12" t="s">
        <v>3643</v>
      </c>
      <c r="D12">
        <v>8877</v>
      </c>
      <c r="E12">
        <v>2216</v>
      </c>
      <c r="F12" s="319">
        <v>24.963388532161801</v>
      </c>
      <c r="G12">
        <v>692</v>
      </c>
      <c r="H12" s="319">
        <v>7.7954263827869799</v>
      </c>
      <c r="I12">
        <v>717</v>
      </c>
      <c r="J12" s="319">
        <v>8.0770530584656992</v>
      </c>
      <c r="K12">
        <v>1464</v>
      </c>
      <c r="L12" s="319">
        <v>16.492058127745899</v>
      </c>
      <c r="M12">
        <v>305</v>
      </c>
      <c r="N12" s="319">
        <v>3.4358454432803902</v>
      </c>
      <c r="O12">
        <v>107</v>
      </c>
      <c r="P12" s="319">
        <v>1.2053621719049199</v>
      </c>
      <c r="Q12">
        <v>490</v>
      </c>
      <c r="R12" s="319">
        <v>5.5198828433029199</v>
      </c>
    </row>
    <row r="13" spans="1:18">
      <c r="A13" t="s">
        <v>212</v>
      </c>
      <c r="B13">
        <v>17</v>
      </c>
      <c r="C13" t="s">
        <v>3644</v>
      </c>
      <c r="D13">
        <v>5707</v>
      </c>
      <c r="E13">
        <v>1065</v>
      </c>
      <c r="F13" s="319">
        <v>18.661293148764699</v>
      </c>
      <c r="G13">
        <v>191</v>
      </c>
      <c r="H13" s="319">
        <v>3.34676712808831</v>
      </c>
      <c r="I13">
        <v>313</v>
      </c>
      <c r="J13" s="319">
        <v>5.4844927282284903</v>
      </c>
      <c r="K13">
        <v>75</v>
      </c>
      <c r="L13" s="319">
        <v>1.3141755738566701</v>
      </c>
      <c r="M13">
        <v>217</v>
      </c>
      <c r="N13" s="319">
        <v>3.80234799369196</v>
      </c>
      <c r="O13">
        <v>118</v>
      </c>
      <c r="P13" s="319">
        <v>2.0676362362011602</v>
      </c>
      <c r="Q13">
        <v>581</v>
      </c>
      <c r="R13" s="319">
        <v>10.180480112143</v>
      </c>
    </row>
    <row r="14" spans="1:18">
      <c r="A14" t="s">
        <v>213</v>
      </c>
      <c r="B14">
        <v>18</v>
      </c>
      <c r="C14" t="s">
        <v>3643</v>
      </c>
      <c r="D14">
        <v>3911</v>
      </c>
      <c r="E14">
        <v>491</v>
      </c>
      <c r="F14" s="319">
        <v>12.554333929941199</v>
      </c>
      <c r="G14">
        <v>87</v>
      </c>
      <c r="H14" s="319">
        <v>2.2244950140628998</v>
      </c>
      <c r="I14">
        <v>250</v>
      </c>
      <c r="J14" s="319">
        <v>6.3922270519048796</v>
      </c>
      <c r="K14">
        <v>57</v>
      </c>
      <c r="L14" s="319">
        <v>1.4574277678343099</v>
      </c>
      <c r="M14">
        <v>96</v>
      </c>
      <c r="N14" s="319">
        <v>2.4546151879314801</v>
      </c>
      <c r="O14">
        <v>35</v>
      </c>
      <c r="P14" s="319">
        <v>0.89491178726668397</v>
      </c>
      <c r="Q14">
        <v>179</v>
      </c>
      <c r="R14" s="319">
        <v>4.5768345691638999</v>
      </c>
    </row>
    <row r="15" spans="1:18">
      <c r="A15" t="s">
        <v>213</v>
      </c>
      <c r="B15">
        <v>18</v>
      </c>
      <c r="C15" t="s">
        <v>3644</v>
      </c>
      <c r="D15">
        <v>1080</v>
      </c>
      <c r="E15">
        <v>500</v>
      </c>
      <c r="F15" s="319">
        <v>46.296296296296298</v>
      </c>
      <c r="G15">
        <v>158</v>
      </c>
      <c r="H15" s="319">
        <v>14.6296296296296</v>
      </c>
      <c r="I15">
        <v>266</v>
      </c>
      <c r="J15" s="319">
        <v>24.629629629629601</v>
      </c>
      <c r="K15">
        <v>197</v>
      </c>
      <c r="L15" s="319">
        <v>18.240740740740701</v>
      </c>
      <c r="M15">
        <v>44</v>
      </c>
      <c r="N15" s="319">
        <v>4.07407407407407</v>
      </c>
      <c r="O15">
        <v>48</v>
      </c>
      <c r="P15" s="319">
        <v>4.4444444444444402</v>
      </c>
      <c r="Q15">
        <v>138</v>
      </c>
      <c r="R15" s="319">
        <v>12.7777777777778</v>
      </c>
    </row>
    <row r="16" spans="1:18">
      <c r="A16" t="s">
        <v>214</v>
      </c>
      <c r="B16">
        <v>19</v>
      </c>
      <c r="C16" t="s">
        <v>3643</v>
      </c>
      <c r="D16">
        <v>112184</v>
      </c>
      <c r="E16">
        <v>26116</v>
      </c>
      <c r="F16" s="319">
        <v>23.279612065891801</v>
      </c>
      <c r="G16">
        <v>3711</v>
      </c>
      <c r="H16" s="319">
        <v>3.3079583541324999</v>
      </c>
      <c r="I16">
        <v>3921</v>
      </c>
      <c r="J16" s="319">
        <v>3.49515082364687</v>
      </c>
      <c r="K16">
        <v>17550</v>
      </c>
      <c r="L16" s="319">
        <v>15.6439420951294</v>
      </c>
      <c r="M16">
        <v>2433</v>
      </c>
      <c r="N16" s="319">
        <v>2.1687584682307599</v>
      </c>
      <c r="O16">
        <v>1787</v>
      </c>
      <c r="P16" s="319">
        <v>1.5929187762960899</v>
      </c>
      <c r="Q16">
        <v>4669</v>
      </c>
      <c r="R16" s="319">
        <v>4.1619125722028096</v>
      </c>
    </row>
    <row r="17" spans="1:18">
      <c r="A17" t="s">
        <v>214</v>
      </c>
      <c r="B17">
        <v>19</v>
      </c>
      <c r="C17" t="s">
        <v>3644</v>
      </c>
      <c r="D17">
        <v>132519</v>
      </c>
      <c r="E17">
        <v>29748</v>
      </c>
      <c r="F17" s="319">
        <v>22.448101781631301</v>
      </c>
      <c r="G17">
        <v>5704</v>
      </c>
      <c r="H17" s="319">
        <v>4.3042884416574196</v>
      </c>
      <c r="I17">
        <v>5211</v>
      </c>
      <c r="J17" s="319">
        <v>3.9322663165281999</v>
      </c>
      <c r="K17">
        <v>14212</v>
      </c>
      <c r="L17" s="319">
        <v>10.7244998830356</v>
      </c>
      <c r="M17">
        <v>4455</v>
      </c>
      <c r="N17" s="319">
        <v>3.3617820840785102</v>
      </c>
      <c r="O17">
        <v>3508</v>
      </c>
      <c r="P17" s="319">
        <v>2.64716757597024</v>
      </c>
      <c r="Q17">
        <v>9647</v>
      </c>
      <c r="R17" s="319">
        <v>7.27971083391816</v>
      </c>
    </row>
    <row r="18" spans="1:18">
      <c r="A18" t="s">
        <v>215</v>
      </c>
      <c r="B18">
        <v>20</v>
      </c>
      <c r="C18" t="s">
        <v>3643</v>
      </c>
      <c r="D18">
        <v>71164</v>
      </c>
      <c r="E18">
        <v>15893</v>
      </c>
      <c r="F18" s="319">
        <v>22.332921139902201</v>
      </c>
      <c r="G18">
        <v>5061</v>
      </c>
      <c r="H18" s="319">
        <v>7.1117418919678501</v>
      </c>
      <c r="I18">
        <v>8361</v>
      </c>
      <c r="J18" s="319">
        <v>11.7489179922433</v>
      </c>
      <c r="K18">
        <v>3324</v>
      </c>
      <c r="L18" s="319">
        <v>4.6709010173683296</v>
      </c>
      <c r="M18">
        <v>4622</v>
      </c>
      <c r="N18" s="319">
        <v>6.4948569501433298</v>
      </c>
      <c r="O18">
        <v>1622</v>
      </c>
      <c r="P18" s="319">
        <v>2.2792423135293101</v>
      </c>
      <c r="Q18">
        <v>4434</v>
      </c>
      <c r="R18" s="319">
        <v>6.2306784329155196</v>
      </c>
    </row>
    <row r="19" spans="1:18">
      <c r="A19" t="s">
        <v>215</v>
      </c>
      <c r="B19">
        <v>20</v>
      </c>
      <c r="C19" t="s">
        <v>3644</v>
      </c>
      <c r="D19">
        <v>71181</v>
      </c>
      <c r="E19">
        <v>16951</v>
      </c>
      <c r="F19" s="319">
        <v>23.8139391129655</v>
      </c>
      <c r="G19">
        <v>3656</v>
      </c>
      <c r="H19" s="319">
        <v>5.1362020763967902</v>
      </c>
      <c r="I19">
        <v>4284</v>
      </c>
      <c r="J19" s="319">
        <v>6.0184599822986504</v>
      </c>
      <c r="K19">
        <v>1632</v>
      </c>
      <c r="L19" s="319">
        <v>2.29274665992329</v>
      </c>
      <c r="M19">
        <v>6685</v>
      </c>
      <c r="N19" s="319">
        <v>9.3915511161686407</v>
      </c>
      <c r="O19">
        <v>1373</v>
      </c>
      <c r="P19" s="319">
        <v>1.92888551720262</v>
      </c>
      <c r="Q19">
        <v>7360</v>
      </c>
      <c r="R19" s="319">
        <v>10.339837878085399</v>
      </c>
    </row>
    <row r="20" spans="1:18">
      <c r="A20" t="s">
        <v>216</v>
      </c>
      <c r="B20">
        <v>23</v>
      </c>
      <c r="C20" t="s">
        <v>3643</v>
      </c>
      <c r="D20">
        <v>45620</v>
      </c>
      <c r="E20">
        <v>14650</v>
      </c>
      <c r="F20" s="319">
        <v>32.113108285839502</v>
      </c>
      <c r="G20">
        <v>4797</v>
      </c>
      <c r="H20" s="319">
        <v>10.515124945199499</v>
      </c>
      <c r="I20">
        <v>11294</v>
      </c>
      <c r="J20" s="319">
        <v>24.756685664182399</v>
      </c>
      <c r="K20">
        <v>4190</v>
      </c>
      <c r="L20" s="319">
        <v>9.1845681718544494</v>
      </c>
      <c r="M20">
        <v>2249</v>
      </c>
      <c r="N20" s="319">
        <v>4.9298553266111398</v>
      </c>
      <c r="O20">
        <v>467</v>
      </c>
      <c r="P20" s="319">
        <v>1.02367382726874</v>
      </c>
      <c r="Q20">
        <v>2552</v>
      </c>
      <c r="R20" s="319">
        <v>5.5940377027619501</v>
      </c>
    </row>
    <row r="21" spans="1:18">
      <c r="A21" t="s">
        <v>216</v>
      </c>
      <c r="B21">
        <v>23</v>
      </c>
      <c r="C21" t="s">
        <v>3644</v>
      </c>
      <c r="D21">
        <v>56861</v>
      </c>
      <c r="E21">
        <v>35067</v>
      </c>
      <c r="F21" s="319">
        <v>61.671444399500501</v>
      </c>
      <c r="G21">
        <v>13885</v>
      </c>
      <c r="H21" s="319">
        <v>24.419197692618798</v>
      </c>
      <c r="I21">
        <v>29781</v>
      </c>
      <c r="J21" s="319">
        <v>52.375090132076501</v>
      </c>
      <c r="K21">
        <v>8905</v>
      </c>
      <c r="L21" s="319">
        <v>15.6609978720037</v>
      </c>
      <c r="M21">
        <v>6172</v>
      </c>
      <c r="N21" s="319">
        <v>10.854540018642</v>
      </c>
      <c r="O21">
        <v>712</v>
      </c>
      <c r="P21" s="319">
        <v>1.2521763598951801</v>
      </c>
      <c r="Q21">
        <v>7054</v>
      </c>
      <c r="R21" s="319">
        <v>12.4056910712087</v>
      </c>
    </row>
    <row r="22" spans="1:18">
      <c r="A22" t="s">
        <v>217</v>
      </c>
      <c r="B22">
        <v>25</v>
      </c>
      <c r="C22" t="s">
        <v>3643</v>
      </c>
      <c r="D22">
        <v>11692</v>
      </c>
      <c r="E22">
        <v>810</v>
      </c>
      <c r="F22" s="319">
        <v>6.9278138898392099</v>
      </c>
      <c r="G22">
        <v>102</v>
      </c>
      <c r="H22" s="319">
        <v>0.87239137872049299</v>
      </c>
      <c r="I22">
        <v>176</v>
      </c>
      <c r="J22" s="319">
        <v>1.50530277112556</v>
      </c>
      <c r="K22">
        <v>152</v>
      </c>
      <c r="L22" s="319">
        <v>1.3000342114266199</v>
      </c>
      <c r="M22">
        <v>243</v>
      </c>
      <c r="N22" s="319">
        <v>2.0783441669517599</v>
      </c>
      <c r="O22">
        <v>198</v>
      </c>
      <c r="P22" s="319">
        <v>1.6934656175162499</v>
      </c>
      <c r="Q22">
        <v>163</v>
      </c>
      <c r="R22" s="319">
        <v>1.3941156346219601</v>
      </c>
    </row>
    <row r="23" spans="1:18">
      <c r="A23" t="s">
        <v>217</v>
      </c>
      <c r="B23">
        <v>25</v>
      </c>
      <c r="C23" t="s">
        <v>3644</v>
      </c>
      <c r="D23">
        <v>1270</v>
      </c>
      <c r="E23">
        <v>143</v>
      </c>
      <c r="F23" s="319">
        <v>11.259842519685</v>
      </c>
      <c r="G23">
        <v>25</v>
      </c>
      <c r="H23" s="319">
        <v>1.9685039370078701</v>
      </c>
      <c r="I23">
        <v>40</v>
      </c>
      <c r="J23" s="319">
        <v>3.1496062992125999</v>
      </c>
      <c r="K23">
        <v>10</v>
      </c>
      <c r="L23" s="319">
        <v>0.78740157480314998</v>
      </c>
      <c r="M23">
        <v>33</v>
      </c>
      <c r="N23" s="319">
        <v>2.59842519685039</v>
      </c>
      <c r="O23">
        <v>34</v>
      </c>
      <c r="P23" s="319">
        <v>2.6771653543307101</v>
      </c>
      <c r="Q23">
        <v>51</v>
      </c>
      <c r="R23" s="319">
        <v>4.0157480314960603</v>
      </c>
    </row>
    <row r="24" spans="1:18">
      <c r="A24" t="s">
        <v>218</v>
      </c>
      <c r="B24">
        <v>27</v>
      </c>
      <c r="C24" t="s">
        <v>3643</v>
      </c>
      <c r="D24">
        <v>205525</v>
      </c>
      <c r="E24">
        <v>143093</v>
      </c>
      <c r="F24" s="319">
        <v>69.623160199489107</v>
      </c>
      <c r="G24">
        <v>19488</v>
      </c>
      <c r="H24" s="319">
        <v>9.4820581437781293</v>
      </c>
      <c r="I24">
        <v>3824</v>
      </c>
      <c r="J24" s="319">
        <v>1.8606009001338</v>
      </c>
      <c r="K24">
        <v>136504</v>
      </c>
      <c r="L24" s="319">
        <v>66.417224181972998</v>
      </c>
      <c r="M24">
        <v>5408</v>
      </c>
      <c r="N24" s="319">
        <v>2.6313100596034502</v>
      </c>
      <c r="O24">
        <v>4903</v>
      </c>
      <c r="P24" s="319">
        <v>2.3855978591412201</v>
      </c>
      <c r="Q24">
        <v>14823</v>
      </c>
      <c r="R24" s="319">
        <v>7.2122612820824701</v>
      </c>
    </row>
    <row r="25" spans="1:18">
      <c r="A25" t="s">
        <v>218</v>
      </c>
      <c r="B25">
        <v>27</v>
      </c>
      <c r="C25" t="s">
        <v>3644</v>
      </c>
      <c r="D25">
        <v>131889</v>
      </c>
      <c r="E25">
        <v>68754</v>
      </c>
      <c r="F25" s="319">
        <v>52.130200395787398</v>
      </c>
      <c r="G25">
        <v>22013</v>
      </c>
      <c r="H25" s="319">
        <v>16.690550387067901</v>
      </c>
      <c r="I25">
        <v>16890</v>
      </c>
      <c r="J25" s="319">
        <v>12.806223415144601</v>
      </c>
      <c r="K25">
        <v>51080</v>
      </c>
      <c r="L25" s="319">
        <v>38.729537717322899</v>
      </c>
      <c r="M25">
        <v>5858</v>
      </c>
      <c r="N25" s="319">
        <v>4.4416137812857803</v>
      </c>
      <c r="O25">
        <v>6191</v>
      </c>
      <c r="P25" s="319">
        <v>4.6940988255275302</v>
      </c>
      <c r="Q25">
        <v>16651</v>
      </c>
      <c r="R25" s="319">
        <v>12.6250104254335</v>
      </c>
    </row>
    <row r="26" spans="1:18">
      <c r="A26" t="s">
        <v>219</v>
      </c>
      <c r="B26">
        <v>41</v>
      </c>
      <c r="C26" t="s">
        <v>3643</v>
      </c>
      <c r="D26">
        <v>3656</v>
      </c>
      <c r="E26">
        <v>279</v>
      </c>
      <c r="F26" s="319">
        <v>7.6312910284463902</v>
      </c>
      <c r="G26">
        <v>36</v>
      </c>
      <c r="H26" s="319">
        <v>0.98468271334792101</v>
      </c>
      <c r="I26">
        <v>127</v>
      </c>
      <c r="J26" s="319">
        <v>3.4737417943107198</v>
      </c>
      <c r="K26">
        <v>23</v>
      </c>
      <c r="L26" s="319">
        <v>0.62910284463895005</v>
      </c>
      <c r="M26">
        <v>37</v>
      </c>
      <c r="N26" s="319">
        <v>1.01203501094092</v>
      </c>
      <c r="O26">
        <v>39</v>
      </c>
      <c r="P26" s="319">
        <v>1.0667396061269101</v>
      </c>
      <c r="Q26">
        <v>99</v>
      </c>
      <c r="R26" s="319">
        <v>2.7078774617067798</v>
      </c>
    </row>
    <row r="27" spans="1:18">
      <c r="A27" t="s">
        <v>219</v>
      </c>
      <c r="B27">
        <v>41</v>
      </c>
      <c r="C27" t="s">
        <v>3644</v>
      </c>
      <c r="D27">
        <v>1387</v>
      </c>
      <c r="E27">
        <v>221</v>
      </c>
      <c r="F27" s="319">
        <v>15.9336697909156</v>
      </c>
      <c r="G27">
        <v>51</v>
      </c>
      <c r="H27" s="319">
        <v>3.67700072098053</v>
      </c>
      <c r="I27">
        <v>94</v>
      </c>
      <c r="J27" s="319">
        <v>6.7772170151405904</v>
      </c>
      <c r="K27">
        <v>51</v>
      </c>
      <c r="L27" s="319">
        <v>3.67700072098053</v>
      </c>
      <c r="M27">
        <v>42</v>
      </c>
      <c r="N27" s="319">
        <v>3.0281182408074998</v>
      </c>
      <c r="O27">
        <v>20</v>
      </c>
      <c r="P27" s="319">
        <v>1.44196106705119</v>
      </c>
      <c r="Q27">
        <v>80</v>
      </c>
      <c r="R27" s="319">
        <v>5.7678442682047599</v>
      </c>
    </row>
    <row r="28" spans="1:18">
      <c r="A28" t="s">
        <v>220</v>
      </c>
      <c r="B28">
        <v>44</v>
      </c>
      <c r="C28" t="s">
        <v>3643</v>
      </c>
      <c r="D28">
        <v>36114</v>
      </c>
      <c r="E28">
        <v>8393</v>
      </c>
      <c r="F28" s="319">
        <v>23.240294622583999</v>
      </c>
      <c r="G28">
        <v>2346</v>
      </c>
      <c r="H28" s="319">
        <v>6.49609569695963</v>
      </c>
      <c r="I28">
        <v>4005</v>
      </c>
      <c r="J28" s="319">
        <v>11.089882040206</v>
      </c>
      <c r="K28">
        <v>2844</v>
      </c>
      <c r="L28" s="319">
        <v>7.8750623027080904</v>
      </c>
      <c r="M28">
        <v>2470</v>
      </c>
      <c r="N28" s="319">
        <v>6.8394528437725004</v>
      </c>
      <c r="O28">
        <v>686</v>
      </c>
      <c r="P28" s="319">
        <v>1.8995403444647501</v>
      </c>
      <c r="Q28">
        <v>1374</v>
      </c>
      <c r="R28" s="319">
        <v>3.8046187074264801</v>
      </c>
    </row>
    <row r="29" spans="1:18">
      <c r="A29" t="s">
        <v>220</v>
      </c>
      <c r="B29">
        <v>44</v>
      </c>
      <c r="C29" t="s">
        <v>3644</v>
      </c>
      <c r="D29">
        <v>24351</v>
      </c>
      <c r="E29">
        <v>6442</v>
      </c>
      <c r="F29" s="319">
        <v>26.454765718040299</v>
      </c>
      <c r="G29">
        <v>1905</v>
      </c>
      <c r="H29" s="319">
        <v>7.8230873475421996</v>
      </c>
      <c r="I29">
        <v>2320</v>
      </c>
      <c r="J29" s="319">
        <v>9.5273294731222506</v>
      </c>
      <c r="K29">
        <v>1550</v>
      </c>
      <c r="L29" s="319">
        <v>6.3652416738532303</v>
      </c>
      <c r="M29">
        <v>2684</v>
      </c>
      <c r="N29" s="319">
        <v>11.022134614594901</v>
      </c>
      <c r="O29">
        <v>419</v>
      </c>
      <c r="P29" s="319">
        <v>1.7206685557061301</v>
      </c>
      <c r="Q29">
        <v>1896</v>
      </c>
      <c r="R29" s="319">
        <v>7.7861278797585296</v>
      </c>
    </row>
    <row r="30" spans="1:18">
      <c r="A30" t="s">
        <v>221</v>
      </c>
      <c r="B30">
        <v>47</v>
      </c>
      <c r="C30" t="s">
        <v>3643</v>
      </c>
      <c r="D30">
        <v>54803</v>
      </c>
      <c r="E30">
        <v>12790</v>
      </c>
      <c r="F30" s="319">
        <v>23.338138423078998</v>
      </c>
      <c r="G30">
        <v>3615</v>
      </c>
      <c r="H30" s="319">
        <v>6.5963542141853502</v>
      </c>
      <c r="I30">
        <v>7320</v>
      </c>
      <c r="J30" s="319">
        <v>13.356933014616001</v>
      </c>
      <c r="K30">
        <v>3226</v>
      </c>
      <c r="L30" s="319">
        <v>5.8865390580807597</v>
      </c>
      <c r="M30">
        <v>2930</v>
      </c>
      <c r="N30" s="319">
        <v>5.3464226410962903</v>
      </c>
      <c r="O30">
        <v>872</v>
      </c>
      <c r="P30" s="319">
        <v>1.5911537689542501</v>
      </c>
      <c r="Q30">
        <v>2995</v>
      </c>
      <c r="R30" s="319">
        <v>5.46502928671788</v>
      </c>
    </row>
    <row r="31" spans="1:18">
      <c r="A31" t="s">
        <v>221</v>
      </c>
      <c r="B31">
        <v>47</v>
      </c>
      <c r="C31" t="s">
        <v>3644</v>
      </c>
      <c r="D31">
        <v>51484</v>
      </c>
      <c r="E31">
        <v>17655</v>
      </c>
      <c r="F31" s="319">
        <v>34.292207287700997</v>
      </c>
      <c r="G31">
        <v>4619</v>
      </c>
      <c r="H31" s="319">
        <v>8.9717193691243899</v>
      </c>
      <c r="I31">
        <v>8358</v>
      </c>
      <c r="J31" s="319">
        <v>16.234169839173301</v>
      </c>
      <c r="K31">
        <v>2367</v>
      </c>
      <c r="L31" s="319">
        <v>4.5975448683086002</v>
      </c>
      <c r="M31">
        <v>4725</v>
      </c>
      <c r="N31" s="319">
        <v>9.1776085774221094</v>
      </c>
      <c r="O31">
        <v>1368</v>
      </c>
      <c r="P31" s="319">
        <v>2.6571361976536401</v>
      </c>
      <c r="Q31">
        <v>6737</v>
      </c>
      <c r="R31" s="319">
        <v>13.0856188330355</v>
      </c>
    </row>
    <row r="32" spans="1:18">
      <c r="A32" t="s">
        <v>222</v>
      </c>
      <c r="B32">
        <v>50</v>
      </c>
      <c r="C32" t="s">
        <v>3643</v>
      </c>
      <c r="D32">
        <v>6557</v>
      </c>
      <c r="E32">
        <v>682</v>
      </c>
      <c r="F32" s="319">
        <v>10.401098063138599</v>
      </c>
      <c r="G32">
        <v>104</v>
      </c>
      <c r="H32" s="319">
        <v>1.58609120024401</v>
      </c>
      <c r="I32">
        <v>261</v>
      </c>
      <c r="J32" s="319">
        <v>3.98047887753546</v>
      </c>
      <c r="K32">
        <v>65</v>
      </c>
      <c r="L32" s="319">
        <v>0.99130700015250905</v>
      </c>
      <c r="M32">
        <v>168</v>
      </c>
      <c r="N32" s="319">
        <v>2.5621473234711001</v>
      </c>
      <c r="O32">
        <v>132</v>
      </c>
      <c r="P32" s="319">
        <v>2.01311575415586</v>
      </c>
      <c r="Q32">
        <v>176</v>
      </c>
      <c r="R32" s="319">
        <v>2.6841543388744902</v>
      </c>
    </row>
    <row r="33" spans="1:18">
      <c r="A33" t="s">
        <v>222</v>
      </c>
      <c r="B33">
        <v>50</v>
      </c>
      <c r="C33" t="s">
        <v>3644</v>
      </c>
      <c r="D33">
        <v>2027</v>
      </c>
      <c r="E33">
        <v>554</v>
      </c>
      <c r="F33" s="319">
        <v>27.331031080414402</v>
      </c>
      <c r="G33">
        <v>146</v>
      </c>
      <c r="H33" s="319">
        <v>7.2027627035027102</v>
      </c>
      <c r="I33">
        <v>340</v>
      </c>
      <c r="J33" s="319">
        <v>16.7735569807597</v>
      </c>
      <c r="K33">
        <v>133</v>
      </c>
      <c r="L33" s="319">
        <v>6.5614208189442502</v>
      </c>
      <c r="M33">
        <v>112</v>
      </c>
      <c r="N33" s="319">
        <v>5.5254070054267403</v>
      </c>
      <c r="O33">
        <v>38</v>
      </c>
      <c r="P33" s="319">
        <v>1.8746916625554999</v>
      </c>
      <c r="Q33">
        <v>138</v>
      </c>
      <c r="R33" s="319">
        <v>6.8080907745436603</v>
      </c>
    </row>
    <row r="34" spans="1:18">
      <c r="A34" t="s">
        <v>223</v>
      </c>
      <c r="B34">
        <v>52</v>
      </c>
      <c r="C34" t="s">
        <v>3643</v>
      </c>
      <c r="D34">
        <v>123132</v>
      </c>
      <c r="E34">
        <v>53231</v>
      </c>
      <c r="F34" s="319">
        <v>43.230841698340001</v>
      </c>
      <c r="G34">
        <v>8521</v>
      </c>
      <c r="H34" s="319">
        <v>6.9202157034727003</v>
      </c>
      <c r="I34">
        <v>1805</v>
      </c>
      <c r="J34" s="319">
        <v>1.46590650683819</v>
      </c>
      <c r="K34">
        <v>45473</v>
      </c>
      <c r="L34" s="319">
        <v>36.9302861969269</v>
      </c>
      <c r="M34">
        <v>4058</v>
      </c>
      <c r="N34" s="319">
        <v>3.2956501965370499</v>
      </c>
      <c r="O34">
        <v>3154</v>
      </c>
      <c r="P34" s="319">
        <v>2.56147873826463</v>
      </c>
      <c r="Q34">
        <v>8749</v>
      </c>
      <c r="R34" s="319">
        <v>7.10538284117857</v>
      </c>
    </row>
    <row r="35" spans="1:18">
      <c r="A35" t="s">
        <v>223</v>
      </c>
      <c r="B35">
        <v>52</v>
      </c>
      <c r="C35" t="s">
        <v>3644</v>
      </c>
      <c r="D35">
        <v>109325</v>
      </c>
      <c r="E35">
        <v>52464</v>
      </c>
      <c r="F35" s="319">
        <v>47.989023553624499</v>
      </c>
      <c r="G35">
        <v>12299</v>
      </c>
      <c r="H35" s="319">
        <v>11.2499428310085</v>
      </c>
      <c r="I35">
        <v>4889</v>
      </c>
      <c r="J35" s="319">
        <v>4.4719871941458997</v>
      </c>
      <c r="K35">
        <v>37832</v>
      </c>
      <c r="L35" s="319">
        <v>34.605076606448698</v>
      </c>
      <c r="M35">
        <v>3415</v>
      </c>
      <c r="N35" s="319">
        <v>3.1237136976903699</v>
      </c>
      <c r="O35">
        <v>6030</v>
      </c>
      <c r="P35" s="319">
        <v>5.5156643036816799</v>
      </c>
      <c r="Q35">
        <v>14777</v>
      </c>
      <c r="R35" s="319">
        <v>13.5165790075463</v>
      </c>
    </row>
    <row r="36" spans="1:18">
      <c r="A36" t="s">
        <v>224</v>
      </c>
      <c r="B36">
        <v>54</v>
      </c>
      <c r="C36" t="s">
        <v>3643</v>
      </c>
      <c r="D36">
        <v>4991</v>
      </c>
      <c r="E36">
        <v>431</v>
      </c>
      <c r="F36" s="319">
        <v>8.6355439791624899</v>
      </c>
      <c r="G36">
        <v>100</v>
      </c>
      <c r="H36" s="319">
        <v>2.00360649168503</v>
      </c>
      <c r="I36">
        <v>150</v>
      </c>
      <c r="J36" s="319">
        <v>3.0054097375275499</v>
      </c>
      <c r="K36">
        <v>41</v>
      </c>
      <c r="L36" s="319">
        <v>0.82147866159086402</v>
      </c>
      <c r="M36">
        <v>189</v>
      </c>
      <c r="N36" s="319">
        <v>3.78681626928471</v>
      </c>
      <c r="O36">
        <v>93</v>
      </c>
      <c r="P36" s="319">
        <v>1.86335403726708</v>
      </c>
      <c r="Q36">
        <v>88</v>
      </c>
      <c r="R36" s="319">
        <v>1.76317371268283</v>
      </c>
    </row>
    <row r="37" spans="1:18">
      <c r="A37" t="s">
        <v>224</v>
      </c>
      <c r="B37">
        <v>54</v>
      </c>
      <c r="C37" t="s">
        <v>3644</v>
      </c>
      <c r="D37">
        <v>345</v>
      </c>
      <c r="E37">
        <v>79</v>
      </c>
      <c r="F37" s="319">
        <v>22.898550724637701</v>
      </c>
      <c r="G37">
        <v>41</v>
      </c>
      <c r="H37" s="319">
        <v>11.884057971014499</v>
      </c>
      <c r="I37">
        <v>38</v>
      </c>
      <c r="J37" s="319">
        <v>11.0144927536232</v>
      </c>
      <c r="K37">
        <v>19</v>
      </c>
      <c r="L37" s="319">
        <v>5.5072463768115902</v>
      </c>
      <c r="M37">
        <v>29</v>
      </c>
      <c r="N37" s="319">
        <v>8.4057971014492807</v>
      </c>
      <c r="O37">
        <v>15</v>
      </c>
      <c r="P37" s="319">
        <v>4.3478260869565197</v>
      </c>
      <c r="Q37">
        <v>32</v>
      </c>
      <c r="R37" s="319">
        <v>9.27536231884058</v>
      </c>
    </row>
    <row r="38" spans="1:18">
      <c r="A38" t="s">
        <v>225</v>
      </c>
      <c r="B38">
        <v>63</v>
      </c>
      <c r="C38" t="s">
        <v>3643</v>
      </c>
      <c r="D38">
        <v>5776</v>
      </c>
      <c r="E38">
        <v>498</v>
      </c>
      <c r="F38" s="319">
        <v>8.6218836565097003</v>
      </c>
      <c r="G38">
        <v>62</v>
      </c>
      <c r="H38" s="319">
        <v>1.0734072022160701</v>
      </c>
      <c r="I38">
        <v>80</v>
      </c>
      <c r="J38" s="319">
        <v>1.3850415512465399</v>
      </c>
      <c r="K38">
        <v>23</v>
      </c>
      <c r="L38" s="319">
        <v>0.39819944598337897</v>
      </c>
      <c r="M38">
        <v>135</v>
      </c>
      <c r="N38" s="319">
        <v>2.3372576177285298</v>
      </c>
      <c r="O38">
        <v>62</v>
      </c>
      <c r="P38" s="319">
        <v>1.0734072022160701</v>
      </c>
      <c r="Q38">
        <v>270</v>
      </c>
      <c r="R38" s="319">
        <v>4.6745152354570596</v>
      </c>
    </row>
    <row r="39" spans="1:18">
      <c r="A39" t="s">
        <v>225</v>
      </c>
      <c r="B39">
        <v>63</v>
      </c>
      <c r="C39" t="s">
        <v>3644</v>
      </c>
      <c r="D39">
        <v>237</v>
      </c>
      <c r="E39">
        <v>17</v>
      </c>
      <c r="F39" s="319">
        <v>7.1729957805907203</v>
      </c>
      <c r="G39">
        <v>0</v>
      </c>
      <c r="H39" s="319">
        <v>0</v>
      </c>
      <c r="I39">
        <v>2</v>
      </c>
      <c r="J39" s="319">
        <v>0.84388185654008396</v>
      </c>
      <c r="K39">
        <v>0</v>
      </c>
      <c r="L39" s="319">
        <v>0</v>
      </c>
      <c r="M39">
        <v>9</v>
      </c>
      <c r="N39" s="319">
        <v>3.79746835443038</v>
      </c>
      <c r="O39">
        <v>0</v>
      </c>
      <c r="P39" s="319">
        <v>0</v>
      </c>
      <c r="Q39">
        <v>6</v>
      </c>
      <c r="R39" s="319">
        <v>2.5316455696202498</v>
      </c>
    </row>
    <row r="40" spans="1:18">
      <c r="A40" t="s">
        <v>226</v>
      </c>
      <c r="B40">
        <v>66</v>
      </c>
      <c r="C40" t="s">
        <v>3643</v>
      </c>
      <c r="D40">
        <v>13838</v>
      </c>
      <c r="E40">
        <v>931</v>
      </c>
      <c r="F40" s="319">
        <v>6.7278508454979002</v>
      </c>
      <c r="G40">
        <v>149</v>
      </c>
      <c r="H40" s="319">
        <v>1.0767451943922499</v>
      </c>
      <c r="I40">
        <v>157</v>
      </c>
      <c r="J40" s="319">
        <v>1.1345570169099599</v>
      </c>
      <c r="K40">
        <v>112</v>
      </c>
      <c r="L40" s="319">
        <v>0.80936551524786804</v>
      </c>
      <c r="M40">
        <v>238</v>
      </c>
      <c r="N40" s="319">
        <v>1.7199017199017199</v>
      </c>
      <c r="O40">
        <v>143</v>
      </c>
      <c r="P40" s="319">
        <v>1.0333863275039701</v>
      </c>
      <c r="Q40">
        <v>454</v>
      </c>
      <c r="R40" s="319">
        <v>3.2808209278797502</v>
      </c>
    </row>
    <row r="41" spans="1:18">
      <c r="A41" t="s">
        <v>226</v>
      </c>
      <c r="B41">
        <v>66</v>
      </c>
      <c r="C41" t="s">
        <v>3644</v>
      </c>
      <c r="D41">
        <v>2818</v>
      </c>
      <c r="E41">
        <v>566</v>
      </c>
      <c r="F41" s="319">
        <v>20.085166784953898</v>
      </c>
      <c r="G41">
        <v>95</v>
      </c>
      <c r="H41" s="319">
        <v>3.37118523775727</v>
      </c>
      <c r="I41">
        <v>176</v>
      </c>
      <c r="J41" s="319">
        <v>6.24556422995032</v>
      </c>
      <c r="K41">
        <v>65</v>
      </c>
      <c r="L41" s="319">
        <v>2.3066004258339201</v>
      </c>
      <c r="M41">
        <v>91</v>
      </c>
      <c r="N41" s="319">
        <v>3.2292405961674899</v>
      </c>
      <c r="O41">
        <v>15</v>
      </c>
      <c r="P41" s="319">
        <v>0.53229240596167504</v>
      </c>
      <c r="Q41">
        <v>348</v>
      </c>
      <c r="R41" s="319">
        <v>12.3491838183109</v>
      </c>
    </row>
    <row r="42" spans="1:18">
      <c r="A42" t="s">
        <v>227</v>
      </c>
      <c r="B42">
        <v>68</v>
      </c>
      <c r="C42" t="s">
        <v>3643</v>
      </c>
      <c r="D42">
        <v>20844</v>
      </c>
      <c r="E42">
        <v>1397</v>
      </c>
      <c r="F42" s="319">
        <v>6.7021684897332596</v>
      </c>
      <c r="G42">
        <v>217</v>
      </c>
      <c r="H42" s="319">
        <v>1.04106697370946</v>
      </c>
      <c r="I42">
        <v>466</v>
      </c>
      <c r="J42" s="319">
        <v>2.23565534446363</v>
      </c>
      <c r="K42">
        <v>62</v>
      </c>
      <c r="L42" s="319">
        <v>0.29744770677413201</v>
      </c>
      <c r="M42">
        <v>363</v>
      </c>
      <c r="N42" s="319">
        <v>1.7415083477259601</v>
      </c>
      <c r="O42">
        <v>221</v>
      </c>
      <c r="P42" s="319">
        <v>1.06025714834005</v>
      </c>
      <c r="Q42">
        <v>539</v>
      </c>
      <c r="R42" s="319">
        <v>2.5858760314718898</v>
      </c>
    </row>
    <row r="43" spans="1:18">
      <c r="A43" t="s">
        <v>227</v>
      </c>
      <c r="B43">
        <v>68</v>
      </c>
      <c r="C43" t="s">
        <v>3644</v>
      </c>
      <c r="D43">
        <v>1771</v>
      </c>
      <c r="E43">
        <v>457</v>
      </c>
      <c r="F43" s="319">
        <v>25.804630152456198</v>
      </c>
      <c r="G43">
        <v>105</v>
      </c>
      <c r="H43" s="319">
        <v>5.9288537549407101</v>
      </c>
      <c r="I43">
        <v>242</v>
      </c>
      <c r="J43" s="319">
        <v>13.664596273291901</v>
      </c>
      <c r="K43">
        <v>76</v>
      </c>
      <c r="L43" s="319">
        <v>4.2913608130999403</v>
      </c>
      <c r="M43">
        <v>118</v>
      </c>
      <c r="N43" s="319">
        <v>6.6629023150762299</v>
      </c>
      <c r="O43">
        <v>30</v>
      </c>
      <c r="P43" s="319">
        <v>1.6939582156973501</v>
      </c>
      <c r="Q43">
        <v>123</v>
      </c>
      <c r="R43" s="319">
        <v>6.9452286843591198</v>
      </c>
    </row>
    <row r="44" spans="1:18">
      <c r="A44" t="s">
        <v>228</v>
      </c>
      <c r="B44">
        <v>70</v>
      </c>
      <c r="C44" t="s">
        <v>3643</v>
      </c>
      <c r="D44">
        <v>60741</v>
      </c>
      <c r="E44">
        <v>18725</v>
      </c>
      <c r="F44" s="319">
        <v>30.8276123211669</v>
      </c>
      <c r="G44">
        <v>6221</v>
      </c>
      <c r="H44" s="319">
        <v>10.2418465287038</v>
      </c>
      <c r="I44">
        <v>10689</v>
      </c>
      <c r="J44" s="319">
        <v>17.5976687904381</v>
      </c>
      <c r="K44">
        <v>5331</v>
      </c>
      <c r="L44" s="319">
        <v>8.7766088803279505</v>
      </c>
      <c r="M44">
        <v>3533</v>
      </c>
      <c r="N44" s="319">
        <v>5.8164995637213703</v>
      </c>
      <c r="O44">
        <v>741</v>
      </c>
      <c r="P44" s="319">
        <v>1.21993381735566</v>
      </c>
      <c r="Q44">
        <v>6417</v>
      </c>
      <c r="R44" s="319">
        <v>10.564528078233799</v>
      </c>
    </row>
    <row r="45" spans="1:18">
      <c r="A45" t="s">
        <v>228</v>
      </c>
      <c r="B45">
        <v>70</v>
      </c>
      <c r="C45" t="s">
        <v>3644</v>
      </c>
      <c r="D45">
        <v>42094</v>
      </c>
      <c r="E45">
        <v>16526</v>
      </c>
      <c r="F45" s="319">
        <v>39.259751983655597</v>
      </c>
      <c r="G45">
        <v>4585</v>
      </c>
      <c r="H45" s="319">
        <v>10.8922886872238</v>
      </c>
      <c r="I45">
        <v>7262</v>
      </c>
      <c r="J45" s="319">
        <v>17.251864873853801</v>
      </c>
      <c r="K45">
        <v>2715</v>
      </c>
      <c r="L45" s="319">
        <v>6.4498503349645997</v>
      </c>
      <c r="M45">
        <v>3177</v>
      </c>
      <c r="N45" s="319">
        <v>7.5473939278757101</v>
      </c>
      <c r="O45">
        <v>1128</v>
      </c>
      <c r="P45" s="319">
        <v>2.6797168242504901</v>
      </c>
      <c r="Q45">
        <v>7837</v>
      </c>
      <c r="R45" s="319">
        <v>18.617855276286399</v>
      </c>
    </row>
    <row r="46" spans="1:18">
      <c r="A46" t="s">
        <v>229</v>
      </c>
      <c r="B46">
        <v>73</v>
      </c>
      <c r="C46" t="s">
        <v>3643</v>
      </c>
      <c r="D46">
        <v>3855</v>
      </c>
      <c r="E46">
        <v>287</v>
      </c>
      <c r="F46" s="319">
        <v>7.4448767833981799</v>
      </c>
      <c r="G46">
        <v>50</v>
      </c>
      <c r="H46" s="319">
        <v>1.2970168612191999</v>
      </c>
      <c r="I46">
        <v>89</v>
      </c>
      <c r="J46" s="319">
        <v>2.3086900129701702</v>
      </c>
      <c r="K46">
        <v>17</v>
      </c>
      <c r="L46" s="319">
        <v>0.44098573281452702</v>
      </c>
      <c r="M46">
        <v>129</v>
      </c>
      <c r="N46" s="319">
        <v>3.3463035019455298</v>
      </c>
      <c r="O46">
        <v>37</v>
      </c>
      <c r="P46" s="319">
        <v>0.95979247730220496</v>
      </c>
      <c r="Q46">
        <v>84</v>
      </c>
      <c r="R46" s="319">
        <v>2.1789883268482502</v>
      </c>
    </row>
    <row r="47" spans="1:18">
      <c r="A47" t="s">
        <v>229</v>
      </c>
      <c r="B47">
        <v>73</v>
      </c>
      <c r="C47" t="s">
        <v>3644</v>
      </c>
      <c r="D47">
        <v>1233</v>
      </c>
      <c r="E47">
        <v>370</v>
      </c>
      <c r="F47" s="319">
        <v>30.0081103000811</v>
      </c>
      <c r="G47">
        <v>94</v>
      </c>
      <c r="H47" s="319">
        <v>7.62368207623682</v>
      </c>
      <c r="I47">
        <v>164</v>
      </c>
      <c r="J47" s="319">
        <v>13.300892133008899</v>
      </c>
      <c r="K47">
        <v>72</v>
      </c>
      <c r="L47" s="319">
        <v>5.8394160583941597</v>
      </c>
      <c r="M47">
        <v>85</v>
      </c>
      <c r="N47" s="319">
        <v>6.8937550689375504</v>
      </c>
      <c r="O47">
        <v>13</v>
      </c>
      <c r="P47" s="319">
        <v>1.0543390105433901</v>
      </c>
      <c r="Q47">
        <v>151</v>
      </c>
      <c r="R47" s="319">
        <v>12.2465531224655</v>
      </c>
    </row>
    <row r="48" spans="1:18">
      <c r="A48" t="s">
        <v>230</v>
      </c>
      <c r="B48">
        <v>76</v>
      </c>
      <c r="C48" t="s">
        <v>3643</v>
      </c>
      <c r="D48">
        <v>547075</v>
      </c>
      <c r="E48">
        <v>51047</v>
      </c>
      <c r="F48" s="319">
        <v>9.3308961294155299</v>
      </c>
      <c r="G48">
        <v>6438</v>
      </c>
      <c r="H48" s="319">
        <v>1.1768039117122899</v>
      </c>
      <c r="I48">
        <v>3495</v>
      </c>
      <c r="J48" s="319">
        <v>0.63885207695471402</v>
      </c>
      <c r="K48">
        <v>11484</v>
      </c>
      <c r="L48" s="319">
        <v>2.0991637344057001</v>
      </c>
      <c r="M48">
        <v>9552</v>
      </c>
      <c r="N48" s="319">
        <v>1.7460128867157201</v>
      </c>
      <c r="O48">
        <v>10937</v>
      </c>
      <c r="P48" s="319">
        <v>1.9991774436777401</v>
      </c>
      <c r="Q48">
        <v>22880</v>
      </c>
      <c r="R48" s="319">
        <v>4.1822419229538896</v>
      </c>
    </row>
    <row r="49" spans="1:18">
      <c r="A49" t="s">
        <v>230</v>
      </c>
      <c r="B49">
        <v>76</v>
      </c>
      <c r="C49" t="s">
        <v>3644</v>
      </c>
      <c r="D49">
        <v>98238</v>
      </c>
      <c r="E49">
        <v>16517</v>
      </c>
      <c r="F49" s="319">
        <v>16.8132494554042</v>
      </c>
      <c r="G49">
        <v>2596</v>
      </c>
      <c r="H49" s="319">
        <v>2.6425619414076</v>
      </c>
      <c r="I49">
        <v>2262</v>
      </c>
      <c r="J49" s="319">
        <v>2.3025713064190998</v>
      </c>
      <c r="K49">
        <v>4079</v>
      </c>
      <c r="L49" s="319">
        <v>4.1521610781978504</v>
      </c>
      <c r="M49">
        <v>2477</v>
      </c>
      <c r="N49" s="319">
        <v>2.5214275534925399</v>
      </c>
      <c r="O49">
        <v>2938</v>
      </c>
      <c r="P49" s="319">
        <v>2.9906960646592999</v>
      </c>
      <c r="Q49">
        <v>7813</v>
      </c>
      <c r="R49" s="319">
        <v>7.9531342250453001</v>
      </c>
    </row>
    <row r="50" spans="1:18">
      <c r="A50" t="s">
        <v>231</v>
      </c>
      <c r="B50">
        <v>81</v>
      </c>
      <c r="C50" t="s">
        <v>3643</v>
      </c>
      <c r="D50">
        <v>6024</v>
      </c>
      <c r="E50">
        <v>2062</v>
      </c>
      <c r="F50" s="319">
        <v>34.229747675962798</v>
      </c>
      <c r="G50">
        <v>576</v>
      </c>
      <c r="H50" s="319">
        <v>9.5617529880478092</v>
      </c>
      <c r="I50">
        <v>1635</v>
      </c>
      <c r="J50" s="319">
        <v>27.141434262948199</v>
      </c>
      <c r="K50">
        <v>243</v>
      </c>
      <c r="L50" s="319">
        <v>4.0338645418326697</v>
      </c>
      <c r="M50">
        <v>445</v>
      </c>
      <c r="N50" s="319">
        <v>7.3871181938910997</v>
      </c>
      <c r="O50">
        <v>143</v>
      </c>
      <c r="P50" s="319">
        <v>2.3738379814077</v>
      </c>
      <c r="Q50">
        <v>342</v>
      </c>
      <c r="R50" s="319">
        <v>5.6772908366533903</v>
      </c>
    </row>
    <row r="51" spans="1:18">
      <c r="A51" t="s">
        <v>231</v>
      </c>
      <c r="B51">
        <v>81</v>
      </c>
      <c r="C51" t="s">
        <v>3644</v>
      </c>
      <c r="D51">
        <v>4003</v>
      </c>
      <c r="E51">
        <v>1877</v>
      </c>
      <c r="F51" s="319">
        <v>46.8898326255309</v>
      </c>
      <c r="G51">
        <v>358</v>
      </c>
      <c r="H51" s="319">
        <v>8.9432925306020508</v>
      </c>
      <c r="I51">
        <v>1506</v>
      </c>
      <c r="J51" s="319">
        <v>37.6217836622533</v>
      </c>
      <c r="K51">
        <v>37</v>
      </c>
      <c r="L51" s="319">
        <v>0.924306769922558</v>
      </c>
      <c r="M51">
        <v>410</v>
      </c>
      <c r="N51" s="319">
        <v>10.242318261304</v>
      </c>
      <c r="O51">
        <v>95</v>
      </c>
      <c r="P51" s="319">
        <v>2.3732200849363001</v>
      </c>
      <c r="Q51">
        <v>275</v>
      </c>
      <c r="R51" s="319">
        <v>6.8698476142892799</v>
      </c>
    </row>
    <row r="52" spans="1:18">
      <c r="A52" t="s">
        <v>232</v>
      </c>
      <c r="B52">
        <v>85</v>
      </c>
      <c r="C52" t="s">
        <v>3643</v>
      </c>
      <c r="D52">
        <v>4762</v>
      </c>
      <c r="E52">
        <v>695</v>
      </c>
      <c r="F52" s="319">
        <v>14.594708105837899</v>
      </c>
      <c r="G52">
        <v>145</v>
      </c>
      <c r="H52" s="319">
        <v>3.0449391012179801</v>
      </c>
      <c r="I52">
        <v>404</v>
      </c>
      <c r="J52" s="319">
        <v>8.4838303233935299</v>
      </c>
      <c r="K52">
        <v>39</v>
      </c>
      <c r="L52" s="319">
        <v>0.81898362032759298</v>
      </c>
      <c r="M52">
        <v>249</v>
      </c>
      <c r="N52" s="319">
        <v>5.2288954220915604</v>
      </c>
      <c r="O52">
        <v>61</v>
      </c>
      <c r="P52" s="319">
        <v>1.2809743805123901</v>
      </c>
      <c r="Q52">
        <v>120</v>
      </c>
      <c r="R52" s="319">
        <v>2.5199496010079798</v>
      </c>
    </row>
    <row r="53" spans="1:18">
      <c r="A53" t="s">
        <v>232</v>
      </c>
      <c r="B53">
        <v>85</v>
      </c>
      <c r="C53" t="s">
        <v>3644</v>
      </c>
      <c r="D53">
        <v>1256</v>
      </c>
      <c r="E53">
        <v>272</v>
      </c>
      <c r="F53" s="319">
        <v>21.656050955413999</v>
      </c>
      <c r="G53">
        <v>19</v>
      </c>
      <c r="H53" s="319">
        <v>1.51273885350318</v>
      </c>
      <c r="I53">
        <v>130</v>
      </c>
      <c r="J53" s="319">
        <v>10.3503184713376</v>
      </c>
      <c r="K53">
        <v>5</v>
      </c>
      <c r="L53" s="319">
        <v>0.39808917197452198</v>
      </c>
      <c r="M53">
        <v>43</v>
      </c>
      <c r="N53" s="319">
        <v>3.42356687898089</v>
      </c>
      <c r="O53">
        <v>39</v>
      </c>
      <c r="P53" s="319">
        <v>3.10509554140127</v>
      </c>
      <c r="Q53">
        <v>75</v>
      </c>
      <c r="R53" s="319">
        <v>5.9713375796178303</v>
      </c>
    </row>
    <row r="54" spans="1:18">
      <c r="A54" t="s">
        <v>233</v>
      </c>
      <c r="B54">
        <v>86</v>
      </c>
      <c r="C54" t="s">
        <v>3643</v>
      </c>
      <c r="D54">
        <v>5646</v>
      </c>
      <c r="E54">
        <v>790</v>
      </c>
      <c r="F54" s="319">
        <v>13.9922068721219</v>
      </c>
      <c r="G54">
        <v>176</v>
      </c>
      <c r="H54" s="319">
        <v>3.1172511512575301</v>
      </c>
      <c r="I54">
        <v>152</v>
      </c>
      <c r="J54" s="319">
        <v>2.6921714488133199</v>
      </c>
      <c r="K54">
        <v>235</v>
      </c>
      <c r="L54" s="319">
        <v>4.1622387530995404</v>
      </c>
      <c r="M54">
        <v>294</v>
      </c>
      <c r="N54" s="319">
        <v>5.2072263549415503</v>
      </c>
      <c r="O54">
        <v>68</v>
      </c>
      <c r="P54" s="319">
        <v>1.2043924902585901</v>
      </c>
      <c r="Q54">
        <v>229</v>
      </c>
      <c r="R54" s="319">
        <v>4.0559688274884902</v>
      </c>
    </row>
    <row r="55" spans="1:18">
      <c r="A55" t="s">
        <v>233</v>
      </c>
      <c r="B55">
        <v>86</v>
      </c>
      <c r="C55" t="s">
        <v>3644</v>
      </c>
      <c r="D55">
        <v>4404</v>
      </c>
      <c r="E55">
        <v>1212</v>
      </c>
      <c r="F55" s="319">
        <v>27.5204359673025</v>
      </c>
      <c r="G55">
        <v>221</v>
      </c>
      <c r="H55" s="319">
        <v>5.0181653042688499</v>
      </c>
      <c r="I55">
        <v>218</v>
      </c>
      <c r="J55" s="319">
        <v>4.9500454132606704</v>
      </c>
      <c r="K55">
        <v>521</v>
      </c>
      <c r="L55" s="319">
        <v>11.830154405086301</v>
      </c>
      <c r="M55">
        <v>212</v>
      </c>
      <c r="N55" s="319">
        <v>4.8138056312443203</v>
      </c>
      <c r="O55">
        <v>111</v>
      </c>
      <c r="P55" s="319">
        <v>2.5204359673024501</v>
      </c>
      <c r="Q55">
        <v>403</v>
      </c>
      <c r="R55" s="319">
        <v>9.1507720254314293</v>
      </c>
    </row>
    <row r="56" spans="1:18">
      <c r="A56" t="s">
        <v>3499</v>
      </c>
      <c r="B56">
        <v>88</v>
      </c>
      <c r="C56" t="s">
        <v>3643</v>
      </c>
      <c r="D56">
        <v>14499</v>
      </c>
      <c r="E56">
        <v>2810</v>
      </c>
      <c r="F56" s="319">
        <v>19.380646941168401</v>
      </c>
      <c r="G56">
        <v>303</v>
      </c>
      <c r="H56" s="319">
        <v>2.0897992965032102</v>
      </c>
      <c r="I56">
        <v>250</v>
      </c>
      <c r="J56" s="319">
        <v>1.72425684529968</v>
      </c>
      <c r="K56">
        <v>1940</v>
      </c>
      <c r="L56" s="319">
        <v>13.380233119525499</v>
      </c>
      <c r="M56">
        <v>614</v>
      </c>
      <c r="N56" s="319">
        <v>4.234774812056</v>
      </c>
      <c r="O56">
        <v>279</v>
      </c>
      <c r="P56" s="319">
        <v>1.92427063935444</v>
      </c>
      <c r="Q56">
        <v>48</v>
      </c>
      <c r="R56" s="319">
        <v>0.33105731429753799</v>
      </c>
    </row>
    <row r="57" spans="1:18">
      <c r="A57" t="s">
        <v>3499</v>
      </c>
      <c r="B57">
        <v>88</v>
      </c>
      <c r="C57" t="s">
        <v>3644</v>
      </c>
      <c r="D57">
        <v>12347</v>
      </c>
      <c r="E57">
        <v>762</v>
      </c>
      <c r="F57" s="319">
        <v>6.1715396452579601</v>
      </c>
      <c r="G57">
        <v>40</v>
      </c>
      <c r="H57" s="319">
        <v>0.32396533570907898</v>
      </c>
      <c r="I57">
        <v>46</v>
      </c>
      <c r="J57" s="319">
        <v>0.37256013606544103</v>
      </c>
      <c r="K57">
        <v>26</v>
      </c>
      <c r="L57" s="319">
        <v>0.21057746821090101</v>
      </c>
      <c r="M57">
        <v>444</v>
      </c>
      <c r="N57" s="319">
        <v>3.5960152263707799</v>
      </c>
      <c r="O57">
        <v>258</v>
      </c>
      <c r="P57" s="319">
        <v>2.0895764153235601</v>
      </c>
      <c r="Q57">
        <v>37</v>
      </c>
      <c r="R57" s="319">
        <v>0.29966793553089799</v>
      </c>
    </row>
    <row r="58" spans="1:18">
      <c r="A58" t="s">
        <v>234</v>
      </c>
      <c r="B58">
        <v>91</v>
      </c>
      <c r="C58" t="s">
        <v>3643</v>
      </c>
      <c r="D58">
        <v>366</v>
      </c>
      <c r="E58">
        <v>27</v>
      </c>
      <c r="F58" s="319">
        <v>7.3770491803278704</v>
      </c>
      <c r="G58">
        <v>2</v>
      </c>
      <c r="H58" s="319">
        <v>0.54644808743169404</v>
      </c>
      <c r="I58">
        <v>2</v>
      </c>
      <c r="J58" s="319">
        <v>0.54644808743169404</v>
      </c>
      <c r="K58">
        <v>10</v>
      </c>
      <c r="L58" s="319">
        <v>2.7322404371584699</v>
      </c>
      <c r="M58">
        <v>9</v>
      </c>
      <c r="N58" s="319">
        <v>2.4590163934426199</v>
      </c>
      <c r="O58">
        <v>2</v>
      </c>
      <c r="P58" s="319">
        <v>0.54644808743169404</v>
      </c>
      <c r="Q58">
        <v>6</v>
      </c>
      <c r="R58" s="319">
        <v>1.63934426229508</v>
      </c>
    </row>
    <row r="59" spans="1:18">
      <c r="A59" t="s">
        <v>234</v>
      </c>
      <c r="B59">
        <v>91</v>
      </c>
      <c r="C59" t="s">
        <v>3644</v>
      </c>
      <c r="D59">
        <v>113</v>
      </c>
      <c r="E59">
        <v>43</v>
      </c>
      <c r="F59" s="319">
        <v>38.053097345132699</v>
      </c>
      <c r="G59">
        <v>22</v>
      </c>
      <c r="H59" s="319">
        <v>19.469026548672598</v>
      </c>
      <c r="I59">
        <v>14</v>
      </c>
      <c r="J59" s="319">
        <v>12.389380530973501</v>
      </c>
      <c r="K59">
        <v>19</v>
      </c>
      <c r="L59" s="319">
        <v>16.814159292035399</v>
      </c>
      <c r="M59">
        <v>9</v>
      </c>
      <c r="N59" s="319">
        <v>7.9646017699114999</v>
      </c>
      <c r="O59">
        <v>7</v>
      </c>
      <c r="P59" s="319">
        <v>6.19469026548673</v>
      </c>
      <c r="Q59">
        <v>16</v>
      </c>
      <c r="R59" s="319">
        <v>14.159292035398201</v>
      </c>
    </row>
    <row r="60" spans="1:18">
      <c r="A60" t="s">
        <v>235</v>
      </c>
      <c r="B60">
        <v>94</v>
      </c>
      <c r="C60" t="s">
        <v>3643</v>
      </c>
      <c r="D60">
        <v>400</v>
      </c>
      <c r="E60">
        <v>61</v>
      </c>
      <c r="F60" s="319">
        <v>15.25</v>
      </c>
      <c r="G60">
        <v>20</v>
      </c>
      <c r="H60" s="319">
        <v>5</v>
      </c>
      <c r="I60">
        <v>46</v>
      </c>
      <c r="J60" s="319">
        <v>11.5</v>
      </c>
      <c r="K60">
        <v>11</v>
      </c>
      <c r="L60" s="319">
        <v>2.75</v>
      </c>
      <c r="M60">
        <v>9</v>
      </c>
      <c r="N60" s="319">
        <v>2.25</v>
      </c>
      <c r="O60">
        <v>4</v>
      </c>
      <c r="P60" s="319">
        <v>1</v>
      </c>
      <c r="Q60">
        <v>13</v>
      </c>
      <c r="R60" s="319">
        <v>3.25</v>
      </c>
    </row>
    <row r="61" spans="1:18">
      <c r="A61" t="s">
        <v>235</v>
      </c>
      <c r="B61">
        <v>94</v>
      </c>
      <c r="C61" t="s">
        <v>3644</v>
      </c>
      <c r="D61">
        <v>51</v>
      </c>
      <c r="E61">
        <v>29</v>
      </c>
      <c r="F61" s="319">
        <v>56.862745098039198</v>
      </c>
      <c r="G61">
        <v>12</v>
      </c>
      <c r="H61" s="319">
        <v>23.529411764705898</v>
      </c>
      <c r="I61">
        <v>21</v>
      </c>
      <c r="J61" s="319">
        <v>41.176470588235297</v>
      </c>
      <c r="K61">
        <v>18</v>
      </c>
      <c r="L61" s="319">
        <v>35.294117647058798</v>
      </c>
      <c r="M61">
        <v>8</v>
      </c>
      <c r="N61" s="319">
        <v>15.6862745098039</v>
      </c>
      <c r="O61">
        <v>0</v>
      </c>
      <c r="P61" s="319">
        <v>0</v>
      </c>
      <c r="Q61">
        <v>0</v>
      </c>
      <c r="R61" s="319">
        <v>0</v>
      </c>
    </row>
    <row r="62" spans="1:18">
      <c r="A62" t="s">
        <v>236</v>
      </c>
      <c r="B62">
        <v>95</v>
      </c>
      <c r="C62" t="s">
        <v>3643</v>
      </c>
      <c r="D62">
        <v>2300</v>
      </c>
      <c r="E62">
        <v>317</v>
      </c>
      <c r="F62" s="319">
        <v>13.7826086956522</v>
      </c>
      <c r="G62">
        <v>58</v>
      </c>
      <c r="H62" s="319">
        <v>2.52173913043478</v>
      </c>
      <c r="I62">
        <v>169</v>
      </c>
      <c r="J62" s="319">
        <v>7.3478260869565197</v>
      </c>
      <c r="K62">
        <v>25</v>
      </c>
      <c r="L62" s="319">
        <v>1.0869565217391299</v>
      </c>
      <c r="M62">
        <v>74</v>
      </c>
      <c r="N62" s="319">
        <v>3.2173913043478302</v>
      </c>
      <c r="O62">
        <v>16</v>
      </c>
      <c r="P62" s="319">
        <v>0.69565217391304301</v>
      </c>
      <c r="Q62">
        <v>96</v>
      </c>
      <c r="R62" s="319">
        <v>4.1739130434782599</v>
      </c>
    </row>
    <row r="63" spans="1:18">
      <c r="A63" t="s">
        <v>236</v>
      </c>
      <c r="B63">
        <v>95</v>
      </c>
      <c r="C63" t="s">
        <v>3644</v>
      </c>
      <c r="D63">
        <v>605</v>
      </c>
      <c r="E63">
        <v>280</v>
      </c>
      <c r="F63" s="319">
        <v>46.280991735537199</v>
      </c>
      <c r="G63">
        <v>53</v>
      </c>
      <c r="H63" s="319">
        <v>8.7603305785124004</v>
      </c>
      <c r="I63">
        <v>74</v>
      </c>
      <c r="J63" s="319">
        <v>12.2314049586777</v>
      </c>
      <c r="K63">
        <v>187</v>
      </c>
      <c r="L63" s="319">
        <v>30.909090909090899</v>
      </c>
      <c r="M63">
        <v>12</v>
      </c>
      <c r="N63" s="319">
        <v>1.98347107438017</v>
      </c>
      <c r="O63">
        <v>13</v>
      </c>
      <c r="P63" s="319">
        <v>2.1487603305785101</v>
      </c>
      <c r="Q63">
        <v>52</v>
      </c>
      <c r="R63" s="319">
        <v>8.5950413223140494</v>
      </c>
    </row>
    <row r="64" spans="1:18">
      <c r="A64" t="s">
        <v>237</v>
      </c>
      <c r="B64">
        <v>97</v>
      </c>
      <c r="C64" t="s">
        <v>3643</v>
      </c>
      <c r="D64">
        <v>195</v>
      </c>
      <c r="E64">
        <v>34</v>
      </c>
      <c r="F64" s="319">
        <v>17.435897435897399</v>
      </c>
      <c r="G64">
        <v>5</v>
      </c>
      <c r="H64" s="319">
        <v>2.5641025641025599</v>
      </c>
      <c r="I64">
        <v>18</v>
      </c>
      <c r="J64" s="319">
        <v>9.2307692307692299</v>
      </c>
      <c r="K64">
        <v>12</v>
      </c>
      <c r="L64" s="319">
        <v>6.1538461538461497</v>
      </c>
      <c r="M64">
        <v>0</v>
      </c>
      <c r="N64" s="319">
        <v>0</v>
      </c>
      <c r="O64">
        <v>0</v>
      </c>
      <c r="P64" s="319">
        <v>0</v>
      </c>
      <c r="Q64">
        <v>9</v>
      </c>
      <c r="R64" s="319">
        <v>4.6153846153846096</v>
      </c>
    </row>
    <row r="65" spans="1:18">
      <c r="A65" t="s">
        <v>237</v>
      </c>
      <c r="B65">
        <v>97</v>
      </c>
      <c r="C65" t="s">
        <v>3644</v>
      </c>
      <c r="D65">
        <v>62</v>
      </c>
      <c r="E65">
        <v>32</v>
      </c>
      <c r="F65" s="319">
        <v>51.612903225806399</v>
      </c>
      <c r="G65">
        <v>7</v>
      </c>
      <c r="H65" s="319">
        <v>11.290322580645199</v>
      </c>
      <c r="I65">
        <v>16</v>
      </c>
      <c r="J65" s="319">
        <v>25.806451612903199</v>
      </c>
      <c r="K65">
        <v>23</v>
      </c>
      <c r="L65" s="319">
        <v>37.096774193548399</v>
      </c>
      <c r="M65">
        <v>0</v>
      </c>
      <c r="N65" s="319">
        <v>0</v>
      </c>
      <c r="O65">
        <v>3</v>
      </c>
      <c r="P65" s="319">
        <v>4.8387096774193497</v>
      </c>
      <c r="Q65">
        <v>1</v>
      </c>
      <c r="R65" s="319">
        <v>1.61290322580645</v>
      </c>
    </row>
    <row r="66" spans="1:18">
      <c r="A66" t="s">
        <v>238</v>
      </c>
      <c r="B66">
        <v>99</v>
      </c>
      <c r="C66" t="s">
        <v>3643</v>
      </c>
      <c r="D66">
        <v>434</v>
      </c>
      <c r="E66">
        <v>68</v>
      </c>
      <c r="F66" s="319">
        <v>15.668202764977</v>
      </c>
      <c r="G66">
        <v>11</v>
      </c>
      <c r="H66" s="319">
        <v>2.5345622119815698</v>
      </c>
      <c r="I66">
        <v>37</v>
      </c>
      <c r="J66" s="319">
        <v>8.5253456221198096</v>
      </c>
      <c r="K66">
        <v>24</v>
      </c>
      <c r="L66" s="319">
        <v>5.5299539170506904</v>
      </c>
      <c r="M66">
        <v>14</v>
      </c>
      <c r="N66" s="319">
        <v>3.2258064516128999</v>
      </c>
      <c r="O66">
        <v>0</v>
      </c>
      <c r="P66" s="319">
        <v>0</v>
      </c>
      <c r="Q66">
        <v>11</v>
      </c>
      <c r="R66" s="319">
        <v>2.5345622119815698</v>
      </c>
    </row>
    <row r="67" spans="1:18">
      <c r="A67" t="s">
        <v>238</v>
      </c>
      <c r="B67">
        <v>99</v>
      </c>
      <c r="C67" t="s">
        <v>3644</v>
      </c>
      <c r="D67">
        <v>134</v>
      </c>
      <c r="E67">
        <v>65</v>
      </c>
      <c r="F67" s="319">
        <v>48.507462686567202</v>
      </c>
      <c r="G67">
        <v>43</v>
      </c>
      <c r="H67" s="319">
        <v>32.089552238806</v>
      </c>
      <c r="I67">
        <v>56</v>
      </c>
      <c r="J67" s="319">
        <v>41.791044776119399</v>
      </c>
      <c r="K67">
        <v>34</v>
      </c>
      <c r="L67" s="319">
        <v>25.373134328358201</v>
      </c>
      <c r="M67">
        <v>17</v>
      </c>
      <c r="N67" s="319">
        <v>12.686567164179101</v>
      </c>
      <c r="O67">
        <v>7</v>
      </c>
      <c r="P67" s="319">
        <v>5.2238805970149302</v>
      </c>
      <c r="Q67">
        <v>22</v>
      </c>
      <c r="R67" s="319">
        <v>16.417910447761201</v>
      </c>
    </row>
    <row r="68" spans="1:18">
      <c r="A68">
        <v>100</v>
      </c>
      <c r="B68">
        <v>100</v>
      </c>
      <c r="C68" t="s">
        <v>3643</v>
      </c>
      <c r="F68" s="319">
        <v>23.515465983698604</v>
      </c>
      <c r="G68" s="319">
        <v>0</v>
      </c>
      <c r="H68" s="319">
        <v>4.5364132695350383</v>
      </c>
      <c r="I68" s="319">
        <v>0</v>
      </c>
      <c r="J68" s="319">
        <v>4.9233524117225844</v>
      </c>
      <c r="K68" s="319">
        <v>0</v>
      </c>
      <c r="L68" s="319">
        <v>13.651791028692111</v>
      </c>
      <c r="M68" s="319">
        <v>0</v>
      </c>
      <c r="N68" s="319">
        <v>3.1706449959261613</v>
      </c>
      <c r="O68" s="319">
        <v>0</v>
      </c>
      <c r="P68" s="319">
        <v>2.2496250960549733</v>
      </c>
      <c r="Q68" s="319">
        <v>0</v>
      </c>
      <c r="R68" s="319">
        <v>4.9902761649718359</v>
      </c>
    </row>
    <row r="69" spans="1:18">
      <c r="A69">
        <v>100</v>
      </c>
      <c r="B69">
        <v>100</v>
      </c>
      <c r="C69" t="s">
        <v>3644</v>
      </c>
      <c r="F69" s="319">
        <v>35.78892128987377</v>
      </c>
      <c r="G69" s="319">
        <v>0</v>
      </c>
      <c r="H69" s="319">
        <v>10.276381299823255</v>
      </c>
      <c r="I69" s="319">
        <v>0</v>
      </c>
      <c r="J69" s="319">
        <v>13.69055082123689</v>
      </c>
      <c r="K69" s="319">
        <v>0</v>
      </c>
      <c r="L69" s="319">
        <v>15.08509640079434</v>
      </c>
      <c r="M69" s="319">
        <v>0</v>
      </c>
      <c r="N69" s="319">
        <v>5.6689814721192002</v>
      </c>
      <c r="O69" s="319">
        <v>0</v>
      </c>
      <c r="P69" s="319">
        <v>3.2008218435666071</v>
      </c>
      <c r="Q69" s="319">
        <v>0</v>
      </c>
      <c r="R69" s="319">
        <v>10.988315422913743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0">
    <tabColor rgb="FFFFC000"/>
  </sheetPr>
  <dimension ref="A1:F37"/>
  <sheetViews>
    <sheetView topLeftCell="A24" workbookViewId="0">
      <selection activeCell="A37" sqref="A37"/>
    </sheetView>
  </sheetViews>
  <sheetFormatPr baseColWidth="10" defaultColWidth="11.453125" defaultRowHeight="16"/>
  <cols>
    <col min="1" max="1" width="19.08984375" style="366" customWidth="1"/>
    <col min="2" max="16384" width="11.453125" style="366"/>
  </cols>
  <sheetData>
    <row r="1" spans="1:6">
      <c r="A1" s="365" t="s">
        <v>3653</v>
      </c>
    </row>
    <row r="2" spans="1:6">
      <c r="A2" s="365" t="s">
        <v>3654</v>
      </c>
    </row>
    <row r="3" spans="1:6">
      <c r="A3" s="367" t="s">
        <v>5</v>
      </c>
      <c r="B3" s="367" t="s">
        <v>3655</v>
      </c>
      <c r="E3" s="367" t="s">
        <v>3656</v>
      </c>
      <c r="F3" s="367" t="s">
        <v>3655</v>
      </c>
    </row>
    <row r="4" spans="1:6">
      <c r="A4" s="366" t="s">
        <v>107</v>
      </c>
      <c r="B4" s="368">
        <v>37.200000000000003</v>
      </c>
      <c r="C4" s="368"/>
      <c r="E4" s="366" t="s">
        <v>3657</v>
      </c>
      <c r="F4" s="369">
        <v>39.700000000000003</v>
      </c>
    </row>
    <row r="5" spans="1:6">
      <c r="A5" s="366" t="s">
        <v>173</v>
      </c>
      <c r="B5" s="368">
        <v>36.4</v>
      </c>
      <c r="C5" s="368"/>
      <c r="E5" s="366" t="s">
        <v>3658</v>
      </c>
      <c r="F5" s="368">
        <v>32</v>
      </c>
    </row>
    <row r="6" spans="1:6">
      <c r="A6" s="366" t="s">
        <v>174</v>
      </c>
      <c r="B6" s="368">
        <v>12.8</v>
      </c>
      <c r="C6" s="368"/>
      <c r="E6" s="370" t="s">
        <v>3659</v>
      </c>
      <c r="F6" s="371">
        <v>55.5</v>
      </c>
    </row>
    <row r="7" spans="1:6">
      <c r="A7" s="366" t="s">
        <v>175</v>
      </c>
      <c r="B7" s="368">
        <v>39.1</v>
      </c>
      <c r="C7" s="368"/>
    </row>
    <row r="8" spans="1:6">
      <c r="A8" s="366" t="s">
        <v>176</v>
      </c>
      <c r="B8" s="368">
        <v>21.6</v>
      </c>
      <c r="C8" s="368"/>
    </row>
    <row r="9" spans="1:6">
      <c r="A9" s="366" t="s">
        <v>177</v>
      </c>
      <c r="B9" s="368">
        <v>36.299999999999997</v>
      </c>
      <c r="C9" s="368"/>
    </row>
    <row r="10" spans="1:6">
      <c r="A10" s="366" t="s">
        <v>178</v>
      </c>
      <c r="B10" s="368">
        <v>34.799999999999997</v>
      </c>
      <c r="C10" s="368"/>
    </row>
    <row r="11" spans="1:6">
      <c r="A11" s="366" t="s">
        <v>179</v>
      </c>
      <c r="B11" s="368">
        <v>36.799999999999997</v>
      </c>
      <c r="C11" s="368"/>
    </row>
    <row r="12" spans="1:6">
      <c r="A12" s="366" t="s">
        <v>180</v>
      </c>
      <c r="B12" s="368">
        <v>41.4</v>
      </c>
      <c r="C12" s="368"/>
    </row>
    <row r="13" spans="1:6">
      <c r="A13" s="366" t="s">
        <v>181</v>
      </c>
      <c r="B13" s="368">
        <v>53.6</v>
      </c>
      <c r="C13" s="368"/>
    </row>
    <row r="14" spans="1:6">
      <c r="A14" s="366" t="s">
        <v>182</v>
      </c>
      <c r="B14" s="368">
        <v>16.399999999999999</v>
      </c>
      <c r="C14" s="368"/>
    </row>
    <row r="15" spans="1:6">
      <c r="A15" s="366" t="s">
        <v>183</v>
      </c>
      <c r="B15" s="368">
        <v>55.2</v>
      </c>
      <c r="C15" s="368"/>
    </row>
    <row r="16" spans="1:6">
      <c r="A16" s="366" t="s">
        <v>184</v>
      </c>
      <c r="B16" s="368">
        <v>22.8</v>
      </c>
      <c r="C16" s="368"/>
    </row>
    <row r="17" spans="1:3">
      <c r="A17" s="366" t="s">
        <v>185</v>
      </c>
      <c r="B17" s="368">
        <v>37.4</v>
      </c>
      <c r="C17" s="368"/>
    </row>
    <row r="18" spans="1:3">
      <c r="A18" s="366" t="s">
        <v>186</v>
      </c>
      <c r="B18" s="368">
        <v>48.3</v>
      </c>
      <c r="C18" s="368"/>
    </row>
    <row r="19" spans="1:3">
      <c r="A19" s="366" t="s">
        <v>187</v>
      </c>
      <c r="B19" s="368">
        <v>25.8</v>
      </c>
      <c r="C19" s="368"/>
    </row>
    <row r="20" spans="1:3">
      <c r="A20" s="366" t="s">
        <v>188</v>
      </c>
      <c r="B20" s="368">
        <v>62.4</v>
      </c>
      <c r="C20" s="368"/>
    </row>
    <row r="21" spans="1:3">
      <c r="A21" s="366" t="s">
        <v>189</v>
      </c>
      <c r="B21" s="368">
        <v>21</v>
      </c>
      <c r="C21" s="368"/>
    </row>
    <row r="22" spans="1:3">
      <c r="A22" s="366" t="s">
        <v>190</v>
      </c>
      <c r="B22" s="368">
        <v>24.4</v>
      </c>
      <c r="C22" s="368"/>
    </row>
    <row r="23" spans="1:3">
      <c r="A23" s="366" t="s">
        <v>191</v>
      </c>
      <c r="B23" s="368">
        <v>23.4</v>
      </c>
      <c r="C23" s="368"/>
    </row>
    <row r="24" spans="1:3">
      <c r="A24" s="366" t="s">
        <v>192</v>
      </c>
      <c r="B24" s="368">
        <v>18.100000000000001</v>
      </c>
      <c r="C24" s="368"/>
    </row>
    <row r="25" spans="1:3">
      <c r="A25" s="366" t="s">
        <v>193</v>
      </c>
      <c r="B25" s="368">
        <v>56.4</v>
      </c>
      <c r="C25" s="368"/>
    </row>
    <row r="26" spans="1:3">
      <c r="A26" s="366" t="s">
        <v>194</v>
      </c>
      <c r="B26" s="368">
        <v>24.5</v>
      </c>
      <c r="C26" s="368"/>
    </row>
    <row r="27" spans="1:3">
      <c r="A27" s="366" t="s">
        <v>195</v>
      </c>
      <c r="B27" s="368">
        <v>27.3</v>
      </c>
      <c r="C27" s="368"/>
    </row>
    <row r="28" spans="1:3">
      <c r="A28" s="366" t="s">
        <v>196</v>
      </c>
      <c r="B28" s="368">
        <v>48</v>
      </c>
      <c r="C28" s="368"/>
    </row>
    <row r="29" spans="1:3">
      <c r="A29" s="366" t="s">
        <v>197</v>
      </c>
      <c r="B29" s="368">
        <v>30.1</v>
      </c>
      <c r="C29" s="368"/>
    </row>
    <row r="30" spans="1:3">
      <c r="A30" s="366" t="s">
        <v>198</v>
      </c>
      <c r="B30" s="368">
        <v>38.299999999999997</v>
      </c>
      <c r="C30" s="368"/>
    </row>
    <row r="31" spans="1:3">
      <c r="A31" s="366" t="s">
        <v>199</v>
      </c>
      <c r="B31" s="368">
        <v>15.2</v>
      </c>
      <c r="C31" s="368"/>
    </row>
    <row r="32" spans="1:3">
      <c r="A32" s="366" t="s">
        <v>200</v>
      </c>
      <c r="B32" s="368">
        <v>33</v>
      </c>
      <c r="C32" s="368"/>
    </row>
    <row r="33" spans="1:3">
      <c r="A33" s="366" t="s">
        <v>201</v>
      </c>
      <c r="B33" s="368">
        <v>39</v>
      </c>
      <c r="C33" s="368"/>
    </row>
    <row r="34" spans="1:3">
      <c r="A34" s="366" t="s">
        <v>202</v>
      </c>
      <c r="B34" s="368">
        <v>40.1</v>
      </c>
      <c r="C34" s="368"/>
    </row>
    <row r="35" spans="1:3">
      <c r="A35" s="366" t="s">
        <v>3660</v>
      </c>
      <c r="B35" s="368">
        <v>45.6</v>
      </c>
      <c r="C35" s="368"/>
    </row>
    <row r="36" spans="1:3">
      <c r="A36" s="370" t="s">
        <v>204</v>
      </c>
      <c r="B36" s="372">
        <v>38.9</v>
      </c>
      <c r="C36" s="368"/>
    </row>
    <row r="37" spans="1:3">
      <c r="A37" s="366" t="s">
        <v>4245</v>
      </c>
      <c r="B37" s="369">
        <v>39.700000000000003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rgb="FF92D050"/>
  </sheetPr>
  <dimension ref="A1:H35"/>
  <sheetViews>
    <sheetView topLeftCell="A16" workbookViewId="0">
      <selection activeCell="F36" sqref="F36"/>
    </sheetView>
  </sheetViews>
  <sheetFormatPr baseColWidth="10" defaultRowHeight="14.5"/>
  <cols>
    <col min="2" max="2" width="78" customWidth="1"/>
    <col min="6" max="6" width="11.453125" style="73"/>
  </cols>
  <sheetData>
    <row r="1" spans="1:8">
      <c r="A1" s="1" t="s">
        <v>153</v>
      </c>
      <c r="B1" s="1" t="s">
        <v>154</v>
      </c>
      <c r="C1" s="78" t="s">
        <v>155</v>
      </c>
      <c r="D1" s="1"/>
      <c r="E1" s="78" t="s">
        <v>156</v>
      </c>
      <c r="F1" s="78" t="s">
        <v>157</v>
      </c>
    </row>
    <row r="2" spans="1:8">
      <c r="A2" t="s">
        <v>0</v>
      </c>
      <c r="B2" s="79" t="s">
        <v>205</v>
      </c>
      <c r="C2" s="80">
        <v>1</v>
      </c>
      <c r="E2" t="s">
        <v>200</v>
      </c>
      <c r="F2">
        <v>91</v>
      </c>
    </row>
    <row r="3" spans="1:8">
      <c r="A3" t="s">
        <v>158</v>
      </c>
      <c r="B3" s="79" t="s">
        <v>240</v>
      </c>
      <c r="C3" s="80">
        <v>2</v>
      </c>
      <c r="E3" t="s">
        <v>107</v>
      </c>
      <c r="F3">
        <v>5</v>
      </c>
    </row>
    <row r="4" spans="1:8">
      <c r="A4" t="s">
        <v>159</v>
      </c>
      <c r="B4" s="79" t="s">
        <v>3591</v>
      </c>
      <c r="C4" s="80">
        <v>3</v>
      </c>
      <c r="E4" t="s">
        <v>196</v>
      </c>
      <c r="F4">
        <v>81</v>
      </c>
    </row>
    <row r="5" spans="1:8">
      <c r="B5" s="79" t="s">
        <v>3592</v>
      </c>
      <c r="C5" s="80" t="s">
        <v>3588</v>
      </c>
      <c r="E5" t="s">
        <v>199</v>
      </c>
      <c r="F5">
        <v>88</v>
      </c>
      <c r="H5" t="s">
        <v>3626</v>
      </c>
    </row>
    <row r="6" spans="1:8">
      <c r="A6" t="s">
        <v>3595</v>
      </c>
      <c r="B6" s="79" t="s">
        <v>3594</v>
      </c>
      <c r="C6" s="80" t="s">
        <v>3589</v>
      </c>
      <c r="E6" t="s">
        <v>173</v>
      </c>
      <c r="F6">
        <v>8</v>
      </c>
    </row>
    <row r="7" spans="1:8">
      <c r="A7" t="s">
        <v>3596</v>
      </c>
      <c r="B7" s="79" t="s">
        <v>3593</v>
      </c>
      <c r="C7" s="80" t="s">
        <v>3590</v>
      </c>
      <c r="E7" t="s">
        <v>174</v>
      </c>
      <c r="F7">
        <v>11</v>
      </c>
      <c r="H7" t="s">
        <v>1347</v>
      </c>
    </row>
    <row r="8" spans="1:8">
      <c r="A8" t="s">
        <v>3587</v>
      </c>
      <c r="B8" s="79" t="s">
        <v>241</v>
      </c>
      <c r="C8" s="80">
        <v>4</v>
      </c>
      <c r="E8" t="s">
        <v>175</v>
      </c>
      <c r="F8">
        <v>13</v>
      </c>
    </row>
    <row r="9" spans="1:8">
      <c r="A9" t="s">
        <v>242</v>
      </c>
      <c r="B9" s="79" t="s">
        <v>1261</v>
      </c>
      <c r="C9" s="80">
        <v>5</v>
      </c>
      <c r="E9" t="s">
        <v>176</v>
      </c>
      <c r="F9">
        <v>15</v>
      </c>
    </row>
    <row r="10" spans="1:8">
      <c r="A10" t="s">
        <v>243</v>
      </c>
      <c r="B10" s="79" t="s">
        <v>1262</v>
      </c>
      <c r="C10" s="80">
        <v>6</v>
      </c>
      <c r="E10" t="s">
        <v>177</v>
      </c>
      <c r="F10">
        <v>17</v>
      </c>
    </row>
    <row r="11" spans="1:8">
      <c r="A11" t="s">
        <v>160</v>
      </c>
      <c r="B11" s="79" t="s">
        <v>1278</v>
      </c>
      <c r="C11" s="80">
        <v>7</v>
      </c>
      <c r="E11" t="s">
        <v>178</v>
      </c>
      <c r="F11">
        <v>18</v>
      </c>
    </row>
    <row r="12" spans="1:8">
      <c r="A12" t="s">
        <v>161</v>
      </c>
      <c r="B12" s="79" t="s">
        <v>1277</v>
      </c>
      <c r="C12" s="80">
        <v>8</v>
      </c>
      <c r="E12" t="s">
        <v>197</v>
      </c>
      <c r="F12">
        <v>85</v>
      </c>
    </row>
    <row r="13" spans="1:8">
      <c r="A13" t="s">
        <v>161</v>
      </c>
      <c r="B13" s="79" t="s">
        <v>3607</v>
      </c>
      <c r="C13" s="80" t="s">
        <v>3606</v>
      </c>
      <c r="E13" t="s">
        <v>179</v>
      </c>
      <c r="F13">
        <v>19</v>
      </c>
    </row>
    <row r="14" spans="1:8">
      <c r="A14" t="s">
        <v>162</v>
      </c>
      <c r="B14" s="79" t="s">
        <v>3620</v>
      </c>
      <c r="C14" s="80">
        <v>9</v>
      </c>
      <c r="E14" t="s">
        <v>180</v>
      </c>
      <c r="F14">
        <v>20</v>
      </c>
    </row>
    <row r="15" spans="1:8">
      <c r="A15" t="s">
        <v>162</v>
      </c>
      <c r="B15" s="79" t="s">
        <v>3621</v>
      </c>
      <c r="C15" s="80" t="s">
        <v>3622</v>
      </c>
      <c r="E15" t="s">
        <v>183</v>
      </c>
      <c r="F15">
        <v>27</v>
      </c>
    </row>
    <row r="16" spans="1:8">
      <c r="A16" t="s">
        <v>163</v>
      </c>
      <c r="B16" s="79" t="s">
        <v>1283</v>
      </c>
      <c r="C16" s="80">
        <v>10</v>
      </c>
      <c r="E16" t="s">
        <v>181</v>
      </c>
      <c r="F16">
        <v>23</v>
      </c>
    </row>
    <row r="17" spans="1:8">
      <c r="A17" t="s">
        <v>3628</v>
      </c>
      <c r="B17" s="79" t="s">
        <v>3627</v>
      </c>
      <c r="C17" s="80">
        <v>11</v>
      </c>
      <c r="E17" t="s">
        <v>182</v>
      </c>
      <c r="F17">
        <v>25</v>
      </c>
    </row>
    <row r="18" spans="1:8">
      <c r="A18" t="s">
        <v>164</v>
      </c>
      <c r="B18" s="79" t="s">
        <v>1285</v>
      </c>
      <c r="C18" s="80">
        <v>12</v>
      </c>
      <c r="E18" t="s">
        <v>201</v>
      </c>
      <c r="F18">
        <v>94</v>
      </c>
    </row>
    <row r="19" spans="1:8">
      <c r="A19" t="s">
        <v>165</v>
      </c>
      <c r="B19" s="79" t="s">
        <v>1296</v>
      </c>
      <c r="C19" s="80">
        <v>13</v>
      </c>
      <c r="E19" t="s">
        <v>202</v>
      </c>
      <c r="F19">
        <v>95</v>
      </c>
    </row>
    <row r="20" spans="1:8">
      <c r="A20" t="s">
        <v>1306</v>
      </c>
      <c r="B20" s="79" t="s">
        <v>1305</v>
      </c>
      <c r="C20" s="80">
        <v>14</v>
      </c>
      <c r="E20" t="s">
        <v>184</v>
      </c>
      <c r="F20">
        <v>41</v>
      </c>
    </row>
    <row r="21" spans="1:8">
      <c r="A21" t="s">
        <v>1315</v>
      </c>
      <c r="B21" s="79" t="s">
        <v>1307</v>
      </c>
      <c r="C21" s="80">
        <v>15</v>
      </c>
      <c r="E21" t="s">
        <v>185</v>
      </c>
      <c r="F21">
        <v>44</v>
      </c>
    </row>
    <row r="22" spans="1:8">
      <c r="A22" t="s">
        <v>1316</v>
      </c>
      <c r="B22" s="79" t="s">
        <v>1326</v>
      </c>
      <c r="C22" s="80">
        <v>15</v>
      </c>
      <c r="E22" t="s">
        <v>186</v>
      </c>
      <c r="F22">
        <v>47</v>
      </c>
    </row>
    <row r="23" spans="1:8">
      <c r="A23" t="s">
        <v>1317</v>
      </c>
      <c r="B23" s="79" t="s">
        <v>1327</v>
      </c>
      <c r="C23" s="80">
        <v>15</v>
      </c>
      <c r="E23" t="s">
        <v>187</v>
      </c>
      <c r="F23">
        <v>50</v>
      </c>
    </row>
    <row r="24" spans="1:8">
      <c r="A24" t="s">
        <v>1318</v>
      </c>
      <c r="B24" s="79" t="s">
        <v>1328</v>
      </c>
      <c r="C24" s="80">
        <v>15</v>
      </c>
      <c r="E24" t="s">
        <v>188</v>
      </c>
      <c r="F24">
        <v>52</v>
      </c>
    </row>
    <row r="25" spans="1:8">
      <c r="A25" t="s">
        <v>1319</v>
      </c>
      <c r="B25" s="79" t="s">
        <v>1329</v>
      </c>
      <c r="C25" s="80">
        <v>15</v>
      </c>
      <c r="E25" t="s">
        <v>189</v>
      </c>
      <c r="F25">
        <v>54</v>
      </c>
    </row>
    <row r="26" spans="1:8">
      <c r="A26" t="s">
        <v>1320</v>
      </c>
      <c r="B26" s="79" t="s">
        <v>1330</v>
      </c>
      <c r="C26" s="80">
        <v>15</v>
      </c>
      <c r="E26" t="s">
        <v>198</v>
      </c>
      <c r="F26">
        <v>86</v>
      </c>
    </row>
    <row r="27" spans="1:8" ht="16">
      <c r="A27" t="s">
        <v>1321</v>
      </c>
      <c r="B27" s="79" t="s">
        <v>1322</v>
      </c>
      <c r="C27" s="80">
        <v>16</v>
      </c>
      <c r="E27" t="s">
        <v>190</v>
      </c>
      <c r="F27">
        <v>63</v>
      </c>
      <c r="H27" s="366" t="s">
        <v>3623</v>
      </c>
    </row>
    <row r="28" spans="1:8">
      <c r="A28" t="s">
        <v>166</v>
      </c>
      <c r="B28" s="79" t="s">
        <v>1337</v>
      </c>
      <c r="C28" s="80">
        <v>17</v>
      </c>
      <c r="E28" t="s">
        <v>191</v>
      </c>
      <c r="F28">
        <v>66</v>
      </c>
    </row>
    <row r="29" spans="1:8">
      <c r="A29" t="s">
        <v>167</v>
      </c>
      <c r="B29" s="79" t="s">
        <v>1344</v>
      </c>
      <c r="C29" s="80">
        <v>18</v>
      </c>
      <c r="E29" t="s">
        <v>192</v>
      </c>
      <c r="F29">
        <v>68</v>
      </c>
    </row>
    <row r="30" spans="1:8">
      <c r="A30" t="s">
        <v>1331</v>
      </c>
      <c r="B30" s="79" t="s">
        <v>1345</v>
      </c>
      <c r="C30" s="80">
        <v>19</v>
      </c>
      <c r="E30" t="s">
        <v>193</v>
      </c>
      <c r="F30">
        <v>70</v>
      </c>
    </row>
    <row r="31" spans="1:8">
      <c r="A31" s="81" t="s">
        <v>168</v>
      </c>
      <c r="B31" s="79" t="s">
        <v>1332</v>
      </c>
      <c r="C31" s="80">
        <v>20</v>
      </c>
      <c r="E31" t="s">
        <v>194</v>
      </c>
      <c r="F31">
        <v>73</v>
      </c>
    </row>
    <row r="32" spans="1:8">
      <c r="A32" t="s">
        <v>169</v>
      </c>
      <c r="B32" s="79" t="s">
        <v>1333</v>
      </c>
      <c r="C32" s="80">
        <v>21</v>
      </c>
      <c r="E32" t="s">
        <v>195</v>
      </c>
      <c r="F32">
        <v>76</v>
      </c>
    </row>
    <row r="33" spans="1:6">
      <c r="A33">
        <v>11</v>
      </c>
      <c r="B33" s="79" t="s">
        <v>4178</v>
      </c>
      <c r="C33" s="80">
        <v>23</v>
      </c>
      <c r="E33" t="s">
        <v>203</v>
      </c>
      <c r="F33">
        <v>97</v>
      </c>
    </row>
    <row r="34" spans="1:6">
      <c r="B34" s="79"/>
      <c r="C34" s="80"/>
      <c r="E34" t="s">
        <v>204</v>
      </c>
      <c r="F34">
        <v>99</v>
      </c>
    </row>
    <row r="35" spans="1:6">
      <c r="E35" t="s">
        <v>4245</v>
      </c>
      <c r="F35" s="73">
        <v>100</v>
      </c>
    </row>
  </sheetData>
  <autoFilter ref="A1:F39" xr:uid="{00000000-0009-0000-0000-000002000000}"/>
  <sortState xmlns:xlrd2="http://schemas.microsoft.com/office/spreadsheetml/2017/richdata2" ref="H2:I34">
    <sortCondition ref="H2:H34"/>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
    <tabColor rgb="FFFFC000"/>
  </sheetPr>
  <dimension ref="A1:C34"/>
  <sheetViews>
    <sheetView topLeftCell="A34" zoomScale="40" zoomScaleNormal="40" workbookViewId="0">
      <selection activeCell="B42" sqref="B42"/>
    </sheetView>
  </sheetViews>
  <sheetFormatPr baseColWidth="10" defaultColWidth="10.90625" defaultRowHeight="14.5"/>
  <cols>
    <col min="1" max="1" width="36.90625" style="296" customWidth="1"/>
    <col min="2" max="3" width="95.54296875" style="296" customWidth="1"/>
    <col min="4" max="4" width="40.36328125" style="296" customWidth="1"/>
    <col min="5" max="16384" width="10.90625" style="296"/>
  </cols>
  <sheetData>
    <row r="1" spans="1:3" ht="409.6" customHeight="1">
      <c r="A1" s="377" t="s">
        <v>107</v>
      </c>
      <c r="C1" s="378" t="s">
        <v>108</v>
      </c>
    </row>
    <row r="2" spans="1:3" ht="409.6" customHeight="1">
      <c r="A2" s="377" t="s">
        <v>173</v>
      </c>
      <c r="C2" s="378" t="s">
        <v>208</v>
      </c>
    </row>
    <row r="3" spans="1:3" ht="409.6" customHeight="1">
      <c r="A3" s="377" t="s">
        <v>174</v>
      </c>
      <c r="C3" s="378" t="s">
        <v>209</v>
      </c>
    </row>
    <row r="4" spans="1:3" ht="409.6" customHeight="1">
      <c r="A4" s="379" t="s">
        <v>175</v>
      </c>
      <c r="B4" s="380"/>
      <c r="C4" s="378" t="s">
        <v>210</v>
      </c>
    </row>
    <row r="5" spans="1:3" ht="409.6" customHeight="1">
      <c r="A5" s="377" t="s">
        <v>176</v>
      </c>
      <c r="C5" s="378" t="s">
        <v>211</v>
      </c>
    </row>
    <row r="6" spans="1:3" ht="409.6" customHeight="1">
      <c r="A6" s="377" t="s">
        <v>177</v>
      </c>
      <c r="C6" s="378" t="s">
        <v>212</v>
      </c>
    </row>
    <row r="7" spans="1:3" ht="409.6" customHeight="1">
      <c r="A7" s="377" t="s">
        <v>178</v>
      </c>
      <c r="C7" s="378" t="s">
        <v>213</v>
      </c>
    </row>
    <row r="8" spans="1:3" ht="409.6" customHeight="1">
      <c r="A8" s="377" t="s">
        <v>179</v>
      </c>
      <c r="C8" s="378" t="s">
        <v>214</v>
      </c>
    </row>
    <row r="9" spans="1:3" ht="409.6" customHeight="1">
      <c r="A9" s="377" t="s">
        <v>180</v>
      </c>
      <c r="C9" s="378" t="s">
        <v>215</v>
      </c>
    </row>
    <row r="10" spans="1:3" ht="409.6" customHeight="1">
      <c r="A10" s="377" t="s">
        <v>181</v>
      </c>
      <c r="C10" s="378" t="s">
        <v>216</v>
      </c>
    </row>
    <row r="11" spans="1:3" ht="409.6" customHeight="1">
      <c r="A11" s="377" t="s">
        <v>182</v>
      </c>
      <c r="C11" s="378" t="s">
        <v>217</v>
      </c>
    </row>
    <row r="12" spans="1:3" ht="409.6" customHeight="1">
      <c r="A12" s="377" t="s">
        <v>183</v>
      </c>
      <c r="C12" s="378" t="s">
        <v>218</v>
      </c>
    </row>
    <row r="13" spans="1:3" ht="409.6" customHeight="1">
      <c r="A13" s="377" t="s">
        <v>184</v>
      </c>
      <c r="C13" s="378" t="s">
        <v>219</v>
      </c>
    </row>
    <row r="14" spans="1:3" ht="409.6" customHeight="1">
      <c r="A14" s="377" t="s">
        <v>185</v>
      </c>
      <c r="C14" s="378" t="s">
        <v>220</v>
      </c>
    </row>
    <row r="15" spans="1:3" ht="409.6" customHeight="1">
      <c r="A15" s="377" t="s">
        <v>186</v>
      </c>
      <c r="C15" s="378" t="s">
        <v>221</v>
      </c>
    </row>
    <row r="16" spans="1:3" ht="409.6" customHeight="1">
      <c r="A16" s="377" t="s">
        <v>187</v>
      </c>
      <c r="C16" s="378" t="s">
        <v>222</v>
      </c>
    </row>
    <row r="17" spans="1:3" ht="409.6" customHeight="1">
      <c r="A17" s="377" t="s">
        <v>188</v>
      </c>
      <c r="C17" s="378" t="s">
        <v>223</v>
      </c>
    </row>
    <row r="18" spans="1:3" ht="409.6" customHeight="1">
      <c r="A18" s="377" t="s">
        <v>189</v>
      </c>
      <c r="C18" s="378" t="s">
        <v>224</v>
      </c>
    </row>
    <row r="19" spans="1:3" ht="409.6" customHeight="1">
      <c r="A19" s="377" t="s">
        <v>190</v>
      </c>
      <c r="C19" s="378" t="s">
        <v>225</v>
      </c>
    </row>
    <row r="20" spans="1:3" ht="409.6" customHeight="1">
      <c r="A20" s="377" t="s">
        <v>191</v>
      </c>
      <c r="C20" s="378" t="s">
        <v>226</v>
      </c>
    </row>
    <row r="21" spans="1:3" ht="409.6" customHeight="1">
      <c r="A21" s="377" t="s">
        <v>192</v>
      </c>
      <c r="C21" s="378" t="s">
        <v>227</v>
      </c>
    </row>
    <row r="22" spans="1:3" ht="409.6" customHeight="1">
      <c r="A22" s="377" t="s">
        <v>193</v>
      </c>
      <c r="C22" s="378" t="s">
        <v>228</v>
      </c>
    </row>
    <row r="23" spans="1:3" ht="409.6" customHeight="1">
      <c r="A23" s="377" t="s">
        <v>194</v>
      </c>
      <c r="C23" s="378" t="s">
        <v>229</v>
      </c>
    </row>
    <row r="24" spans="1:3" ht="409.6" customHeight="1">
      <c r="A24" s="377" t="s">
        <v>195</v>
      </c>
      <c r="C24" s="378" t="s">
        <v>230</v>
      </c>
    </row>
    <row r="25" spans="1:3" ht="409.6" customHeight="1">
      <c r="A25" s="377" t="s">
        <v>196</v>
      </c>
      <c r="C25" s="378" t="s">
        <v>231</v>
      </c>
    </row>
    <row r="26" spans="1:3" ht="409.6" customHeight="1">
      <c r="A26" s="377" t="s">
        <v>197</v>
      </c>
      <c r="C26" s="378" t="s">
        <v>232</v>
      </c>
    </row>
    <row r="27" spans="1:3" ht="409.6" customHeight="1">
      <c r="A27" s="377" t="s">
        <v>198</v>
      </c>
      <c r="C27" s="378" t="s">
        <v>233</v>
      </c>
    </row>
    <row r="28" spans="1:3" ht="409.6" customHeight="1">
      <c r="A28" s="377" t="s">
        <v>3626</v>
      </c>
      <c r="C28" s="378" t="s">
        <v>3499</v>
      </c>
    </row>
    <row r="29" spans="1:3" ht="409.6" customHeight="1">
      <c r="A29" s="377" t="s">
        <v>200</v>
      </c>
      <c r="C29" s="378" t="s">
        <v>234</v>
      </c>
    </row>
    <row r="30" spans="1:3" ht="409.6" customHeight="1">
      <c r="A30" s="377" t="s">
        <v>201</v>
      </c>
      <c r="C30" s="378" t="s">
        <v>235</v>
      </c>
    </row>
    <row r="31" spans="1:3" ht="409.6" customHeight="1">
      <c r="A31" s="377" t="s">
        <v>202</v>
      </c>
      <c r="C31" s="378" t="s">
        <v>236</v>
      </c>
    </row>
    <row r="32" spans="1:3" ht="409.6" customHeight="1">
      <c r="A32" s="377" t="s">
        <v>203</v>
      </c>
      <c r="C32" s="378" t="s">
        <v>237</v>
      </c>
    </row>
    <row r="33" spans="1:3" ht="409.6" customHeight="1">
      <c r="A33" s="377" t="s">
        <v>204</v>
      </c>
      <c r="C33" s="378" t="s">
        <v>238</v>
      </c>
    </row>
    <row r="34" spans="1:3" ht="409.6" customHeight="1">
      <c r="A34" s="455" t="s">
        <v>4245</v>
      </c>
      <c r="B34" s="51"/>
      <c r="C34" s="456">
        <v>100</v>
      </c>
    </row>
  </sheetData>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FFC000"/>
  </sheetPr>
  <dimension ref="A1:I35"/>
  <sheetViews>
    <sheetView topLeftCell="A19" zoomScale="85" zoomScaleNormal="85" workbookViewId="0">
      <selection activeCell="I35" sqref="I35"/>
    </sheetView>
  </sheetViews>
  <sheetFormatPr baseColWidth="10" defaultRowHeight="14.5"/>
  <cols>
    <col min="3" max="3" width="17.54296875" style="83" bestFit="1" customWidth="1"/>
    <col min="4" max="4" width="18.08984375" style="83" bestFit="1" customWidth="1"/>
    <col min="5" max="5" width="16.453125" style="83" bestFit="1" customWidth="1"/>
    <col min="6" max="6" width="13.90625" style="83" customWidth="1"/>
    <col min="8" max="8" width="13.54296875" customWidth="1"/>
    <col min="9" max="9" width="14.08984375" customWidth="1"/>
  </cols>
  <sheetData>
    <row r="1" spans="1:9" s="2" customFormat="1" ht="29">
      <c r="A1" s="3" t="s">
        <v>123</v>
      </c>
      <c r="B1" s="3" t="s">
        <v>170</v>
      </c>
      <c r="C1" s="268" t="s">
        <v>171</v>
      </c>
      <c r="D1" s="268" t="s">
        <v>172</v>
      </c>
      <c r="E1" s="269" t="s">
        <v>239</v>
      </c>
      <c r="F1" s="270" t="s">
        <v>1407</v>
      </c>
      <c r="H1" s="307" t="s">
        <v>5</v>
      </c>
      <c r="I1" s="308" t="s">
        <v>3624</v>
      </c>
    </row>
    <row r="2" spans="1:9">
      <c r="A2" s="51">
        <v>5</v>
      </c>
      <c r="B2" s="51" t="s">
        <v>107</v>
      </c>
      <c r="C2" s="84">
        <v>312112</v>
      </c>
      <c r="D2" s="85">
        <v>5974788</v>
      </c>
      <c r="E2" s="84">
        <v>691354</v>
      </c>
      <c r="F2" s="84">
        <v>428777</v>
      </c>
      <c r="H2" s="309" t="s">
        <v>200</v>
      </c>
      <c r="I2" s="310">
        <v>37.6</v>
      </c>
    </row>
    <row r="3" spans="1:9">
      <c r="A3" s="51">
        <v>8</v>
      </c>
      <c r="B3" s="51" t="s">
        <v>173</v>
      </c>
      <c r="C3" s="84">
        <v>140142</v>
      </c>
      <c r="D3" s="85">
        <v>2342265</v>
      </c>
      <c r="E3" s="84">
        <v>88807</v>
      </c>
      <c r="F3" s="84">
        <v>206158</v>
      </c>
      <c r="H3" s="309" t="s">
        <v>107</v>
      </c>
      <c r="I3" s="310">
        <v>8.8000000000000007</v>
      </c>
    </row>
    <row r="4" spans="1:9">
      <c r="A4" s="51">
        <v>11</v>
      </c>
      <c r="B4" s="51" t="s">
        <v>174</v>
      </c>
      <c r="C4" s="84">
        <v>66934</v>
      </c>
      <c r="D4" s="85">
        <v>7181469</v>
      </c>
      <c r="E4" s="84">
        <v>36967</v>
      </c>
      <c r="F4" s="84">
        <v>120101</v>
      </c>
      <c r="H4" s="309" t="s">
        <v>196</v>
      </c>
      <c r="I4" s="310">
        <v>16.5</v>
      </c>
    </row>
    <row r="5" spans="1:9">
      <c r="A5" s="51">
        <v>13</v>
      </c>
      <c r="B5" s="51" t="s">
        <v>175</v>
      </c>
      <c r="C5" s="84">
        <v>319396</v>
      </c>
      <c r="D5" s="85">
        <v>1909460</v>
      </c>
      <c r="E5" s="84">
        <v>782363</v>
      </c>
      <c r="F5" s="84">
        <v>426031</v>
      </c>
      <c r="H5" s="309" t="s">
        <v>173</v>
      </c>
      <c r="I5" s="310">
        <v>11.6</v>
      </c>
    </row>
    <row r="6" spans="1:9">
      <c r="A6" s="51">
        <v>15</v>
      </c>
      <c r="B6" s="51" t="s">
        <v>176</v>
      </c>
      <c r="C6" s="84">
        <v>4247</v>
      </c>
      <c r="D6" s="85">
        <v>1135698</v>
      </c>
      <c r="E6" s="84">
        <v>5187</v>
      </c>
      <c r="F6" s="84">
        <v>11698</v>
      </c>
      <c r="H6" s="51" t="s">
        <v>174</v>
      </c>
      <c r="I6" s="310">
        <v>35.5</v>
      </c>
    </row>
    <row r="7" spans="1:9">
      <c r="A7" s="51">
        <v>17</v>
      </c>
      <c r="B7" s="51" t="s">
        <v>177</v>
      </c>
      <c r="C7" s="84">
        <v>14716</v>
      </c>
      <c r="D7" s="85">
        <v>923472</v>
      </c>
      <c r="E7" s="84">
        <v>12275</v>
      </c>
      <c r="F7" s="84">
        <v>28061</v>
      </c>
      <c r="H7" s="51" t="s">
        <v>175</v>
      </c>
      <c r="I7" s="310">
        <v>4.5999999999999996</v>
      </c>
    </row>
    <row r="8" spans="1:9">
      <c r="A8" s="51">
        <v>18</v>
      </c>
      <c r="B8" s="51" t="s">
        <v>178</v>
      </c>
      <c r="C8" s="84">
        <v>5087</v>
      </c>
      <c r="D8" s="85">
        <v>359602</v>
      </c>
      <c r="E8" s="84">
        <v>1605</v>
      </c>
      <c r="F8" s="84">
        <v>6786</v>
      </c>
      <c r="H8" s="309" t="s">
        <v>176</v>
      </c>
      <c r="I8" s="310">
        <v>33.200000000000003</v>
      </c>
    </row>
    <row r="9" spans="1:9">
      <c r="A9" s="51">
        <v>19</v>
      </c>
      <c r="B9" s="51" t="s">
        <v>179</v>
      </c>
      <c r="C9" s="84">
        <v>245362</v>
      </c>
      <c r="D9" s="85">
        <v>1243503</v>
      </c>
      <c r="E9" s="84">
        <v>234233</v>
      </c>
      <c r="F9" s="84">
        <v>355246</v>
      </c>
      <c r="H9" s="309" t="s">
        <v>177</v>
      </c>
      <c r="I9" s="310">
        <v>22.9</v>
      </c>
    </row>
    <row r="10" spans="1:9">
      <c r="A10" s="51">
        <v>20</v>
      </c>
      <c r="B10" s="51" t="s">
        <v>180</v>
      </c>
      <c r="C10" s="84">
        <v>142436</v>
      </c>
      <c r="D10" s="85">
        <v>1098577</v>
      </c>
      <c r="E10" s="84">
        <v>75512</v>
      </c>
      <c r="F10" s="84">
        <v>194188</v>
      </c>
      <c r="H10" s="309" t="s">
        <v>178</v>
      </c>
      <c r="I10" s="310">
        <v>24.4</v>
      </c>
    </row>
    <row r="11" spans="1:9">
      <c r="A11" s="51">
        <v>23</v>
      </c>
      <c r="B11" s="51" t="s">
        <v>181</v>
      </c>
      <c r="C11" s="84">
        <v>102495</v>
      </c>
      <c r="D11" s="85">
        <v>1555596</v>
      </c>
      <c r="E11" s="84">
        <v>77277</v>
      </c>
      <c r="F11" s="84">
        <v>183624</v>
      </c>
      <c r="H11" s="309" t="s">
        <v>197</v>
      </c>
      <c r="I11" s="310">
        <v>23.9</v>
      </c>
    </row>
    <row r="12" spans="1:9">
      <c r="A12" s="51">
        <v>25</v>
      </c>
      <c r="B12" s="51" t="s">
        <v>182</v>
      </c>
      <c r="C12" s="84">
        <v>13092</v>
      </c>
      <c r="D12" s="85">
        <v>2792877</v>
      </c>
      <c r="E12" s="84">
        <v>14877</v>
      </c>
      <c r="F12" s="84">
        <v>27773</v>
      </c>
      <c r="H12" s="309" t="s">
        <v>179</v>
      </c>
      <c r="I12" s="310">
        <v>6.5</v>
      </c>
    </row>
    <row r="13" spans="1:9">
      <c r="A13" s="51">
        <v>27</v>
      </c>
      <c r="B13" s="51" t="s">
        <v>183</v>
      </c>
      <c r="C13" s="84">
        <v>337696</v>
      </c>
      <c r="D13" s="85">
        <v>457412</v>
      </c>
      <c r="E13" s="84">
        <v>442371</v>
      </c>
      <c r="F13" s="84">
        <v>422308</v>
      </c>
      <c r="H13" s="309" t="s">
        <v>180</v>
      </c>
      <c r="I13" s="310">
        <v>7.7</v>
      </c>
    </row>
    <row r="14" spans="1:9">
      <c r="A14" s="51">
        <v>41</v>
      </c>
      <c r="B14" s="51" t="s">
        <v>184</v>
      </c>
      <c r="C14" s="84">
        <v>5099</v>
      </c>
      <c r="D14" s="85">
        <v>1009548</v>
      </c>
      <c r="E14" s="84">
        <v>2498</v>
      </c>
      <c r="F14" s="84">
        <v>15993</v>
      </c>
      <c r="H14" s="309" t="s">
        <v>181</v>
      </c>
      <c r="I14" s="310">
        <v>9.4</v>
      </c>
    </row>
    <row r="15" spans="1:9">
      <c r="A15" s="51">
        <v>44</v>
      </c>
      <c r="B15" s="51" t="s">
        <v>185</v>
      </c>
      <c r="C15" s="84">
        <v>60475</v>
      </c>
      <c r="D15" s="85">
        <v>825364</v>
      </c>
      <c r="E15" s="84">
        <v>109248</v>
      </c>
      <c r="F15" s="84">
        <v>93748</v>
      </c>
      <c r="H15" s="309" t="s">
        <v>182</v>
      </c>
      <c r="I15" s="310">
        <v>29.9</v>
      </c>
    </row>
    <row r="16" spans="1:9">
      <c r="A16" s="51">
        <v>47</v>
      </c>
      <c r="B16" s="51" t="s">
        <v>186</v>
      </c>
      <c r="C16" s="84">
        <v>106318</v>
      </c>
      <c r="D16" s="85">
        <v>1263788</v>
      </c>
      <c r="E16" s="84">
        <v>122063</v>
      </c>
      <c r="F16" s="84">
        <v>145861</v>
      </c>
      <c r="H16" s="309" t="s">
        <v>183</v>
      </c>
      <c r="I16" s="310">
        <v>2.9</v>
      </c>
    </row>
    <row r="17" spans="1:9">
      <c r="A17" s="51">
        <v>50</v>
      </c>
      <c r="B17" s="51" t="s">
        <v>187</v>
      </c>
      <c r="C17" s="84">
        <v>8836</v>
      </c>
      <c r="D17" s="85">
        <v>919129</v>
      </c>
      <c r="E17" s="84">
        <v>16555</v>
      </c>
      <c r="F17" s="84">
        <v>12004</v>
      </c>
      <c r="H17" s="51" t="s">
        <v>201</v>
      </c>
      <c r="I17" s="310">
        <v>29.2</v>
      </c>
    </row>
    <row r="18" spans="1:9">
      <c r="A18" s="51">
        <v>52</v>
      </c>
      <c r="B18" s="51" t="s">
        <v>188</v>
      </c>
      <c r="C18" s="84">
        <v>233062</v>
      </c>
      <c r="D18" s="85">
        <v>1335521</v>
      </c>
      <c r="E18" s="84">
        <v>380603</v>
      </c>
      <c r="F18" s="84">
        <v>434640</v>
      </c>
      <c r="H18" s="309" t="s">
        <v>202</v>
      </c>
      <c r="I18" s="310">
        <v>12.5</v>
      </c>
    </row>
    <row r="19" spans="1:9">
      <c r="A19" s="51">
        <v>54</v>
      </c>
      <c r="B19" s="51" t="s">
        <v>189</v>
      </c>
      <c r="C19" s="84">
        <v>5470</v>
      </c>
      <c r="D19" s="85">
        <v>1346806</v>
      </c>
      <c r="E19" s="84">
        <v>19069</v>
      </c>
      <c r="F19" s="84">
        <v>19955</v>
      </c>
      <c r="H19" s="309" t="s">
        <v>184</v>
      </c>
      <c r="I19" s="310">
        <v>25.8</v>
      </c>
    </row>
    <row r="20" spans="1:9">
      <c r="A20" s="51">
        <v>63</v>
      </c>
      <c r="B20" s="51" t="s">
        <v>190</v>
      </c>
      <c r="C20" s="84">
        <v>6060</v>
      </c>
      <c r="D20" s="85">
        <v>509640</v>
      </c>
      <c r="E20" s="84">
        <v>6956</v>
      </c>
      <c r="F20" s="84">
        <v>11598</v>
      </c>
      <c r="H20" s="309" t="s">
        <v>185</v>
      </c>
      <c r="I20" s="310">
        <v>8.9</v>
      </c>
    </row>
    <row r="21" spans="1:9">
      <c r="A21" s="51">
        <v>66</v>
      </c>
      <c r="B21" s="51" t="s">
        <v>191</v>
      </c>
      <c r="C21" s="84">
        <v>16733</v>
      </c>
      <c r="D21" s="85">
        <v>839597</v>
      </c>
      <c r="E21" s="84">
        <v>8283</v>
      </c>
      <c r="F21" s="84">
        <v>32571</v>
      </c>
      <c r="H21" s="309" t="s">
        <v>186</v>
      </c>
      <c r="I21" s="310">
        <v>7.5</v>
      </c>
    </row>
    <row r="22" spans="1:9">
      <c r="A22" s="51">
        <v>68</v>
      </c>
      <c r="B22" s="51" t="s">
        <v>192</v>
      </c>
      <c r="C22" s="84">
        <v>22759</v>
      </c>
      <c r="D22" s="85">
        <v>2008841</v>
      </c>
      <c r="E22" s="84">
        <v>16752</v>
      </c>
      <c r="F22" s="84">
        <v>51971</v>
      </c>
      <c r="H22" s="309" t="s">
        <v>187</v>
      </c>
      <c r="I22" s="310">
        <v>16.7</v>
      </c>
    </row>
    <row r="23" spans="1:9">
      <c r="A23" s="51">
        <v>70</v>
      </c>
      <c r="B23" s="51" t="s">
        <v>193</v>
      </c>
      <c r="C23" s="84">
        <v>102836</v>
      </c>
      <c r="D23" s="85">
        <v>864036</v>
      </c>
      <c r="E23" s="84">
        <v>82617</v>
      </c>
      <c r="F23" s="84">
        <v>126921</v>
      </c>
      <c r="H23" s="309" t="s">
        <v>188</v>
      </c>
      <c r="I23" s="310">
        <v>6.1</v>
      </c>
    </row>
    <row r="24" spans="1:9">
      <c r="A24" s="51">
        <v>73</v>
      </c>
      <c r="B24" s="51" t="s">
        <v>194</v>
      </c>
      <c r="C24" s="84">
        <v>5207</v>
      </c>
      <c r="D24" s="85">
        <v>1228763</v>
      </c>
      <c r="E24" s="84">
        <v>4460</v>
      </c>
      <c r="F24" s="84">
        <v>18141</v>
      </c>
      <c r="H24" s="309" t="s">
        <v>189</v>
      </c>
      <c r="I24" s="310">
        <v>15.1</v>
      </c>
    </row>
    <row r="25" spans="1:9">
      <c r="A25" s="51">
        <v>76</v>
      </c>
      <c r="B25" s="51" t="s">
        <v>195</v>
      </c>
      <c r="C25" s="84">
        <v>647526</v>
      </c>
      <c r="D25" s="85">
        <v>3789874</v>
      </c>
      <c r="E25" s="84">
        <v>1372895</v>
      </c>
      <c r="F25" s="84">
        <v>981449</v>
      </c>
      <c r="H25" s="309" t="s">
        <v>198</v>
      </c>
      <c r="I25" s="310">
        <v>22.7</v>
      </c>
    </row>
    <row r="26" spans="1:9">
      <c r="A26" s="51">
        <v>81</v>
      </c>
      <c r="B26" s="51" t="s">
        <v>196</v>
      </c>
      <c r="C26" s="84">
        <v>10058</v>
      </c>
      <c r="D26" s="85">
        <v>239503</v>
      </c>
      <c r="E26" s="84">
        <v>7142</v>
      </c>
      <c r="F26" s="84">
        <v>13248</v>
      </c>
      <c r="H26" s="51" t="s">
        <v>190</v>
      </c>
      <c r="I26" s="310">
        <v>17.600000000000001</v>
      </c>
    </row>
    <row r="27" spans="1:9">
      <c r="A27" s="51">
        <v>85</v>
      </c>
      <c r="B27" s="51" t="s">
        <v>197</v>
      </c>
      <c r="C27" s="84">
        <v>6130</v>
      </c>
      <c r="D27" s="85">
        <v>379892</v>
      </c>
      <c r="E27" s="84">
        <v>4817</v>
      </c>
      <c r="F27" s="84">
        <v>8167</v>
      </c>
      <c r="H27" s="309" t="s">
        <v>191</v>
      </c>
      <c r="I27" s="310">
        <v>28.9</v>
      </c>
    </row>
    <row r="28" spans="1:9">
      <c r="A28" s="51">
        <v>86</v>
      </c>
      <c r="B28" s="51" t="s">
        <v>198</v>
      </c>
      <c r="C28" s="84">
        <v>10262</v>
      </c>
      <c r="D28" s="85">
        <v>283197</v>
      </c>
      <c r="E28" s="84">
        <v>15583</v>
      </c>
      <c r="F28" s="84">
        <v>15002</v>
      </c>
      <c r="H28" s="51" t="s">
        <v>199</v>
      </c>
      <c r="I28" s="310">
        <v>4.4000000000000004</v>
      </c>
    </row>
    <row r="29" spans="1:9">
      <c r="A29" s="51">
        <v>88</v>
      </c>
      <c r="B29" s="51" t="s">
        <v>199</v>
      </c>
      <c r="C29" s="84">
        <v>26873</v>
      </c>
      <c r="D29" s="85">
        <v>48299</v>
      </c>
      <c r="E29" s="84">
        <v>18707</v>
      </c>
      <c r="F29" s="84">
        <v>34880</v>
      </c>
      <c r="H29" s="309" t="s">
        <v>192</v>
      </c>
      <c r="I29" s="310">
        <v>24.4</v>
      </c>
    </row>
    <row r="30" spans="1:9">
      <c r="A30" s="51">
        <v>91</v>
      </c>
      <c r="B30" s="51" t="s">
        <v>200</v>
      </c>
      <c r="C30" s="84">
        <v>486</v>
      </c>
      <c r="D30" s="85">
        <v>66056</v>
      </c>
      <c r="E30" s="84">
        <v>175</v>
      </c>
      <c r="F30" s="84">
        <v>693</v>
      </c>
      <c r="H30" s="309" t="s">
        <v>193</v>
      </c>
      <c r="I30" s="310">
        <v>12.2</v>
      </c>
    </row>
    <row r="31" spans="1:9">
      <c r="A31" s="51">
        <v>94</v>
      </c>
      <c r="B31" s="51" t="s">
        <v>201</v>
      </c>
      <c r="C31" s="84">
        <v>460</v>
      </c>
      <c r="D31" s="85">
        <v>44431</v>
      </c>
      <c r="E31" s="84">
        <v>400</v>
      </c>
      <c r="F31" s="84">
        <v>630</v>
      </c>
      <c r="H31" s="309" t="s">
        <v>194</v>
      </c>
      <c r="I31" s="310">
        <v>26.5</v>
      </c>
    </row>
    <row r="32" spans="1:9" ht="15" thickBot="1">
      <c r="A32" s="51">
        <v>95</v>
      </c>
      <c r="B32" s="51" t="s">
        <v>202</v>
      </c>
      <c r="C32" s="84">
        <v>2991</v>
      </c>
      <c r="D32" s="85">
        <v>73081</v>
      </c>
      <c r="E32" s="84">
        <v>3434</v>
      </c>
      <c r="F32" s="84">
        <v>4057</v>
      </c>
      <c r="H32" s="311" t="s">
        <v>195</v>
      </c>
      <c r="I32" s="310">
        <v>5.4</v>
      </c>
    </row>
    <row r="33" spans="1:9" ht="15" thickBot="1">
      <c r="A33" s="51">
        <v>97</v>
      </c>
      <c r="B33" s="51" t="s">
        <v>203</v>
      </c>
      <c r="C33" s="84">
        <v>288</v>
      </c>
      <c r="D33" s="85">
        <v>37690</v>
      </c>
      <c r="E33" s="84">
        <v>300</v>
      </c>
      <c r="F33" s="84">
        <v>388</v>
      </c>
      <c r="H33" s="312" t="s">
        <v>203</v>
      </c>
      <c r="I33" s="310">
        <v>21.7</v>
      </c>
    </row>
    <row r="34" spans="1:9" ht="15" thickBot="1">
      <c r="A34" s="51">
        <v>99</v>
      </c>
      <c r="B34" s="51" t="s">
        <v>204</v>
      </c>
      <c r="C34" s="84">
        <v>580</v>
      </c>
      <c r="D34" s="85">
        <v>76642</v>
      </c>
      <c r="E34" s="84">
        <v>561</v>
      </c>
      <c r="F34" s="84">
        <v>860</v>
      </c>
      <c r="H34" s="313" t="s">
        <v>204</v>
      </c>
      <c r="I34" s="310">
        <v>25.4</v>
      </c>
    </row>
    <row r="35" spans="1:9">
      <c r="A35" s="430">
        <v>100</v>
      </c>
      <c r="B35" s="431" t="s">
        <v>4245</v>
      </c>
      <c r="C35" s="293">
        <v>2982224</v>
      </c>
      <c r="D35" s="293">
        <v>44164417</v>
      </c>
      <c r="E35" s="293">
        <v>4655946</v>
      </c>
      <c r="F35" s="293">
        <v>4433528</v>
      </c>
      <c r="H35" s="431" t="s">
        <v>4245</v>
      </c>
      <c r="I35" s="439">
        <v>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tabColor rgb="FFFFC000"/>
  </sheetPr>
  <dimension ref="A1:F104"/>
  <sheetViews>
    <sheetView workbookViewId="0">
      <selection activeCell="D100" sqref="D2:D100"/>
    </sheetView>
  </sheetViews>
  <sheetFormatPr baseColWidth="10" defaultRowHeight="14.5"/>
  <sheetData>
    <row r="1" spans="1:6">
      <c r="A1" s="51" t="s">
        <v>123</v>
      </c>
      <c r="B1" s="51" t="s">
        <v>170</v>
      </c>
      <c r="C1" s="51" t="s">
        <v>244</v>
      </c>
      <c r="D1" s="51" t="s">
        <v>171</v>
      </c>
      <c r="E1" s="51" t="s">
        <v>37</v>
      </c>
    </row>
    <row r="2" spans="1:6">
      <c r="A2" s="51">
        <v>5</v>
      </c>
      <c r="B2" s="51" t="s">
        <v>107</v>
      </c>
      <c r="C2" s="51" t="s">
        <v>245</v>
      </c>
      <c r="D2" s="51">
        <v>83708</v>
      </c>
      <c r="E2" s="51">
        <v>312112</v>
      </c>
      <c r="F2">
        <v>2982224</v>
      </c>
    </row>
    <row r="3" spans="1:6">
      <c r="A3" s="51">
        <v>5</v>
      </c>
      <c r="B3" s="51" t="s">
        <v>107</v>
      </c>
      <c r="C3" s="51" t="s">
        <v>246</v>
      </c>
      <c r="D3" s="51">
        <v>210644</v>
      </c>
      <c r="E3" s="51">
        <v>312112</v>
      </c>
    </row>
    <row r="4" spans="1:6">
      <c r="A4" s="51">
        <v>5</v>
      </c>
      <c r="B4" s="51" t="s">
        <v>107</v>
      </c>
      <c r="C4" s="51" t="s">
        <v>247</v>
      </c>
      <c r="D4" s="51">
        <v>17760</v>
      </c>
      <c r="E4" s="51">
        <v>312112</v>
      </c>
    </row>
    <row r="5" spans="1:6">
      <c r="A5" s="51">
        <v>8</v>
      </c>
      <c r="B5" s="51" t="s">
        <v>173</v>
      </c>
      <c r="C5" s="51" t="s">
        <v>245</v>
      </c>
      <c r="D5" s="51">
        <v>35062</v>
      </c>
      <c r="E5" s="51">
        <v>140142</v>
      </c>
    </row>
    <row r="6" spans="1:6">
      <c r="A6" s="51">
        <v>8</v>
      </c>
      <c r="B6" s="51" t="s">
        <v>173</v>
      </c>
      <c r="C6" s="51" t="s">
        <v>246</v>
      </c>
      <c r="D6" s="51">
        <v>94291</v>
      </c>
      <c r="E6" s="51">
        <v>140142</v>
      </c>
    </row>
    <row r="7" spans="1:6">
      <c r="A7" s="51">
        <v>8</v>
      </c>
      <c r="B7" s="51" t="s">
        <v>173</v>
      </c>
      <c r="C7" s="51" t="s">
        <v>247</v>
      </c>
      <c r="D7" s="51">
        <v>10789</v>
      </c>
      <c r="E7" s="51">
        <v>140142</v>
      </c>
    </row>
    <row r="8" spans="1:6">
      <c r="A8" s="51">
        <v>11</v>
      </c>
      <c r="B8" s="51" t="s">
        <v>174</v>
      </c>
      <c r="C8" s="51" t="s">
        <v>245</v>
      </c>
      <c r="D8" s="51">
        <v>12508</v>
      </c>
      <c r="E8" s="51">
        <v>66934</v>
      </c>
    </row>
    <row r="9" spans="1:6">
      <c r="A9" s="51">
        <v>11</v>
      </c>
      <c r="B9" s="51" t="s">
        <v>174</v>
      </c>
      <c r="C9" s="51" t="s">
        <v>246</v>
      </c>
      <c r="D9" s="51">
        <v>51637</v>
      </c>
      <c r="E9" s="51">
        <v>66934</v>
      </c>
    </row>
    <row r="10" spans="1:6">
      <c r="A10" s="51">
        <v>11</v>
      </c>
      <c r="B10" s="51" t="s">
        <v>174</v>
      </c>
      <c r="C10" s="51" t="s">
        <v>247</v>
      </c>
      <c r="D10" s="51">
        <v>2789</v>
      </c>
      <c r="E10" s="51">
        <v>66934</v>
      </c>
    </row>
    <row r="11" spans="1:6">
      <c r="A11" s="51">
        <v>13</v>
      </c>
      <c r="B11" s="51" t="s">
        <v>175</v>
      </c>
      <c r="C11" s="51" t="s">
        <v>245</v>
      </c>
      <c r="D11" s="51">
        <v>84342</v>
      </c>
      <c r="E11" s="51">
        <v>319396</v>
      </c>
    </row>
    <row r="12" spans="1:6">
      <c r="A12" s="51">
        <v>13</v>
      </c>
      <c r="B12" s="51" t="s">
        <v>175</v>
      </c>
      <c r="C12" s="51" t="s">
        <v>246</v>
      </c>
      <c r="D12" s="51">
        <v>210620</v>
      </c>
      <c r="E12" s="51">
        <v>319396</v>
      </c>
    </row>
    <row r="13" spans="1:6">
      <c r="A13" s="51">
        <v>13</v>
      </c>
      <c r="B13" s="51" t="s">
        <v>175</v>
      </c>
      <c r="C13" s="51" t="s">
        <v>247</v>
      </c>
      <c r="D13" s="51">
        <v>24434</v>
      </c>
      <c r="E13" s="51">
        <v>319396</v>
      </c>
    </row>
    <row r="14" spans="1:6">
      <c r="A14" s="51">
        <v>15</v>
      </c>
      <c r="B14" s="51" t="s">
        <v>176</v>
      </c>
      <c r="C14" s="51" t="s">
        <v>245</v>
      </c>
      <c r="D14" s="51">
        <v>791</v>
      </c>
      <c r="E14" s="51">
        <v>4247</v>
      </c>
    </row>
    <row r="15" spans="1:6">
      <c r="A15" s="51">
        <v>15</v>
      </c>
      <c r="B15" s="51" t="s">
        <v>176</v>
      </c>
      <c r="C15" s="51" t="s">
        <v>246</v>
      </c>
      <c r="D15" s="51">
        <v>3225</v>
      </c>
      <c r="E15" s="51">
        <v>4247</v>
      </c>
    </row>
    <row r="16" spans="1:6">
      <c r="A16" s="51">
        <v>15</v>
      </c>
      <c r="B16" s="51" t="s">
        <v>176</v>
      </c>
      <c r="C16" s="51" t="s">
        <v>247</v>
      </c>
      <c r="D16" s="51">
        <v>231</v>
      </c>
      <c r="E16" s="51">
        <v>4247</v>
      </c>
    </row>
    <row r="17" spans="1:5">
      <c r="A17" s="51">
        <v>17</v>
      </c>
      <c r="B17" s="51" t="s">
        <v>177</v>
      </c>
      <c r="C17" s="51" t="s">
        <v>245</v>
      </c>
      <c r="D17" s="51">
        <v>3356</v>
      </c>
      <c r="E17" s="51">
        <v>14716</v>
      </c>
    </row>
    <row r="18" spans="1:5">
      <c r="A18" s="51">
        <v>17</v>
      </c>
      <c r="B18" s="51" t="s">
        <v>177</v>
      </c>
      <c r="C18" s="51" t="s">
        <v>246</v>
      </c>
      <c r="D18" s="51">
        <v>10133</v>
      </c>
      <c r="E18" s="51">
        <v>14716</v>
      </c>
    </row>
    <row r="19" spans="1:5">
      <c r="A19" s="51">
        <v>17</v>
      </c>
      <c r="B19" s="51" t="s">
        <v>177</v>
      </c>
      <c r="C19" s="51" t="s">
        <v>247</v>
      </c>
      <c r="D19" s="51">
        <v>1227</v>
      </c>
      <c r="E19" s="51">
        <v>14716</v>
      </c>
    </row>
    <row r="20" spans="1:5">
      <c r="A20" s="51">
        <v>18</v>
      </c>
      <c r="B20" s="51" t="s">
        <v>178</v>
      </c>
      <c r="C20" s="51" t="s">
        <v>245</v>
      </c>
      <c r="D20" s="51">
        <v>1218</v>
      </c>
      <c r="E20" s="51">
        <v>5087</v>
      </c>
    </row>
    <row r="21" spans="1:5">
      <c r="A21" s="51">
        <v>18</v>
      </c>
      <c r="B21" s="51" t="s">
        <v>178</v>
      </c>
      <c r="C21" s="51" t="s">
        <v>246</v>
      </c>
      <c r="D21" s="51">
        <v>3504</v>
      </c>
      <c r="E21" s="51">
        <v>5087</v>
      </c>
    </row>
    <row r="22" spans="1:5">
      <c r="A22" s="51">
        <v>18</v>
      </c>
      <c r="B22" s="51" t="s">
        <v>178</v>
      </c>
      <c r="C22" s="51" t="s">
        <v>247</v>
      </c>
      <c r="D22" s="51">
        <v>365</v>
      </c>
      <c r="E22" s="51">
        <v>5087</v>
      </c>
    </row>
    <row r="23" spans="1:5">
      <c r="A23" s="51">
        <v>19</v>
      </c>
      <c r="B23" s="51" t="s">
        <v>179</v>
      </c>
      <c r="C23" s="51" t="s">
        <v>245</v>
      </c>
      <c r="D23" s="51">
        <v>64537</v>
      </c>
      <c r="E23" s="51">
        <v>245362</v>
      </c>
    </row>
    <row r="24" spans="1:5">
      <c r="A24" s="51">
        <v>19</v>
      </c>
      <c r="B24" s="51" t="s">
        <v>179</v>
      </c>
      <c r="C24" s="51" t="s">
        <v>246</v>
      </c>
      <c r="D24" s="51">
        <v>161414</v>
      </c>
      <c r="E24" s="51">
        <v>245362</v>
      </c>
    </row>
    <row r="25" spans="1:5">
      <c r="A25" s="51">
        <v>19</v>
      </c>
      <c r="B25" s="51" t="s">
        <v>179</v>
      </c>
      <c r="C25" s="51" t="s">
        <v>247</v>
      </c>
      <c r="D25" s="51">
        <v>19411</v>
      </c>
      <c r="E25" s="51">
        <v>245362</v>
      </c>
    </row>
    <row r="26" spans="1:5">
      <c r="A26" s="51">
        <v>20</v>
      </c>
      <c r="B26" s="51" t="s">
        <v>180</v>
      </c>
      <c r="C26" s="51" t="s">
        <v>245</v>
      </c>
      <c r="D26" s="51">
        <v>43168</v>
      </c>
      <c r="E26" s="51">
        <v>142436</v>
      </c>
    </row>
    <row r="27" spans="1:5">
      <c r="A27" s="51">
        <v>20</v>
      </c>
      <c r="B27" s="51" t="s">
        <v>180</v>
      </c>
      <c r="C27" s="51" t="s">
        <v>246</v>
      </c>
      <c r="D27" s="51">
        <v>89715</v>
      </c>
      <c r="E27" s="51">
        <v>142436</v>
      </c>
    </row>
    <row r="28" spans="1:5">
      <c r="A28" s="51">
        <v>20</v>
      </c>
      <c r="B28" s="51" t="s">
        <v>180</v>
      </c>
      <c r="C28" s="51" t="s">
        <v>247</v>
      </c>
      <c r="D28" s="51">
        <v>9553</v>
      </c>
      <c r="E28" s="51">
        <v>142436</v>
      </c>
    </row>
    <row r="29" spans="1:5">
      <c r="A29" s="51">
        <v>23</v>
      </c>
      <c r="B29" s="51" t="s">
        <v>181</v>
      </c>
      <c r="C29" s="51" t="s">
        <v>245</v>
      </c>
      <c r="D29" s="51">
        <v>28376</v>
      </c>
      <c r="E29" s="51">
        <v>102495</v>
      </c>
    </row>
    <row r="30" spans="1:5">
      <c r="A30" s="51">
        <v>23</v>
      </c>
      <c r="B30" s="51" t="s">
        <v>181</v>
      </c>
      <c r="C30" s="51" t="s">
        <v>246</v>
      </c>
      <c r="D30" s="51">
        <v>65959</v>
      </c>
      <c r="E30" s="51">
        <v>102495</v>
      </c>
    </row>
    <row r="31" spans="1:5">
      <c r="A31" s="51">
        <v>23</v>
      </c>
      <c r="B31" s="51" t="s">
        <v>181</v>
      </c>
      <c r="C31" s="51" t="s">
        <v>247</v>
      </c>
      <c r="D31" s="51">
        <v>8160</v>
      </c>
      <c r="E31" s="51">
        <v>102495</v>
      </c>
    </row>
    <row r="32" spans="1:5">
      <c r="A32" s="51">
        <v>25</v>
      </c>
      <c r="B32" s="51" t="s">
        <v>182</v>
      </c>
      <c r="C32" s="51" t="s">
        <v>245</v>
      </c>
      <c r="D32" s="51">
        <v>2936</v>
      </c>
      <c r="E32" s="51">
        <v>13092</v>
      </c>
    </row>
    <row r="33" spans="1:5">
      <c r="A33" s="51">
        <v>25</v>
      </c>
      <c r="B33" s="51" t="s">
        <v>182</v>
      </c>
      <c r="C33" s="51" t="s">
        <v>246</v>
      </c>
      <c r="D33" s="51">
        <v>9749</v>
      </c>
      <c r="E33" s="51">
        <v>13092</v>
      </c>
    </row>
    <row r="34" spans="1:5">
      <c r="A34" s="51">
        <v>25</v>
      </c>
      <c r="B34" s="51" t="s">
        <v>182</v>
      </c>
      <c r="C34" s="51" t="s">
        <v>247</v>
      </c>
      <c r="D34" s="51">
        <v>407</v>
      </c>
      <c r="E34" s="51">
        <v>13092</v>
      </c>
    </row>
    <row r="35" spans="1:5">
      <c r="A35" s="51">
        <v>27</v>
      </c>
      <c r="B35" s="51" t="s">
        <v>183</v>
      </c>
      <c r="C35" s="51" t="s">
        <v>245</v>
      </c>
      <c r="D35" s="51">
        <v>106173</v>
      </c>
      <c r="E35" s="51">
        <v>337696</v>
      </c>
    </row>
    <row r="36" spans="1:5">
      <c r="A36" s="51">
        <v>27</v>
      </c>
      <c r="B36" s="51" t="s">
        <v>183</v>
      </c>
      <c r="C36" s="51" t="s">
        <v>246</v>
      </c>
      <c r="D36" s="51">
        <v>209344</v>
      </c>
      <c r="E36" s="51">
        <v>337696</v>
      </c>
    </row>
    <row r="37" spans="1:5">
      <c r="A37" s="51">
        <v>27</v>
      </c>
      <c r="B37" s="51" t="s">
        <v>183</v>
      </c>
      <c r="C37" s="51" t="s">
        <v>247</v>
      </c>
      <c r="D37" s="51">
        <v>22179</v>
      </c>
      <c r="E37" s="51">
        <v>337696</v>
      </c>
    </row>
    <row r="38" spans="1:5">
      <c r="A38" s="51">
        <v>41</v>
      </c>
      <c r="B38" s="51" t="s">
        <v>184</v>
      </c>
      <c r="C38" s="51" t="s">
        <v>245</v>
      </c>
      <c r="D38" s="51">
        <v>1075</v>
      </c>
      <c r="E38" s="51">
        <v>5099</v>
      </c>
    </row>
    <row r="39" spans="1:5">
      <c r="A39" s="51">
        <v>41</v>
      </c>
      <c r="B39" s="51" t="s">
        <v>184</v>
      </c>
      <c r="C39" s="51" t="s">
        <v>246</v>
      </c>
      <c r="D39" s="51">
        <v>3783</v>
      </c>
      <c r="E39" s="51">
        <v>5099</v>
      </c>
    </row>
    <row r="40" spans="1:5">
      <c r="A40" s="51">
        <v>41</v>
      </c>
      <c r="B40" s="51" t="s">
        <v>184</v>
      </c>
      <c r="C40" s="51" t="s">
        <v>247</v>
      </c>
      <c r="D40" s="51">
        <v>241</v>
      </c>
      <c r="E40" s="51">
        <v>5099</v>
      </c>
    </row>
    <row r="41" spans="1:5">
      <c r="A41" s="51">
        <v>44</v>
      </c>
      <c r="B41" s="51" t="s">
        <v>185</v>
      </c>
      <c r="C41" s="51" t="s">
        <v>245</v>
      </c>
      <c r="D41" s="51">
        <v>16396</v>
      </c>
      <c r="E41" s="51">
        <v>60475</v>
      </c>
    </row>
    <row r="42" spans="1:5">
      <c r="A42" s="51">
        <v>44</v>
      </c>
      <c r="B42" s="51" t="s">
        <v>185</v>
      </c>
      <c r="C42" s="51" t="s">
        <v>246</v>
      </c>
      <c r="D42" s="51">
        <v>40351</v>
      </c>
      <c r="E42" s="51">
        <v>60475</v>
      </c>
    </row>
    <row r="43" spans="1:5">
      <c r="A43" s="51">
        <v>44</v>
      </c>
      <c r="B43" s="51" t="s">
        <v>185</v>
      </c>
      <c r="C43" s="51" t="s">
        <v>247</v>
      </c>
      <c r="D43" s="51">
        <v>3728</v>
      </c>
      <c r="E43" s="51">
        <v>60475</v>
      </c>
    </row>
    <row r="44" spans="1:5">
      <c r="A44" s="51">
        <v>47</v>
      </c>
      <c r="B44" s="51" t="s">
        <v>186</v>
      </c>
      <c r="C44" s="51" t="s">
        <v>245</v>
      </c>
      <c r="D44" s="51">
        <v>31125</v>
      </c>
      <c r="E44" s="51">
        <v>106318</v>
      </c>
    </row>
    <row r="45" spans="1:5">
      <c r="A45" s="51">
        <v>47</v>
      </c>
      <c r="B45" s="51" t="s">
        <v>186</v>
      </c>
      <c r="C45" s="51" t="s">
        <v>246</v>
      </c>
      <c r="D45" s="51">
        <v>68122</v>
      </c>
      <c r="E45" s="51">
        <v>106318</v>
      </c>
    </row>
    <row r="46" spans="1:5">
      <c r="A46" s="51">
        <v>47</v>
      </c>
      <c r="B46" s="51" t="s">
        <v>186</v>
      </c>
      <c r="C46" s="51" t="s">
        <v>247</v>
      </c>
      <c r="D46" s="51">
        <v>7071</v>
      </c>
      <c r="E46" s="51">
        <v>106318</v>
      </c>
    </row>
    <row r="47" spans="1:5">
      <c r="A47" s="51">
        <v>50</v>
      </c>
      <c r="B47" s="51" t="s">
        <v>187</v>
      </c>
      <c r="C47" s="51" t="s">
        <v>245</v>
      </c>
      <c r="D47" s="51">
        <v>1970</v>
      </c>
      <c r="E47" s="51">
        <v>8836</v>
      </c>
    </row>
    <row r="48" spans="1:5">
      <c r="A48" s="51">
        <v>50</v>
      </c>
      <c r="B48" s="51" t="s">
        <v>187</v>
      </c>
      <c r="C48" s="51" t="s">
        <v>246</v>
      </c>
      <c r="D48" s="51">
        <v>6474</v>
      </c>
      <c r="E48" s="51">
        <v>8836</v>
      </c>
    </row>
    <row r="49" spans="1:5">
      <c r="A49" s="51">
        <v>50</v>
      </c>
      <c r="B49" s="51" t="s">
        <v>187</v>
      </c>
      <c r="C49" s="51" t="s">
        <v>247</v>
      </c>
      <c r="D49" s="51">
        <v>392</v>
      </c>
      <c r="E49" s="51">
        <v>8836</v>
      </c>
    </row>
    <row r="50" spans="1:5">
      <c r="A50" s="51">
        <v>52</v>
      </c>
      <c r="B50" s="51" t="s">
        <v>188</v>
      </c>
      <c r="C50" s="51" t="s">
        <v>245</v>
      </c>
      <c r="D50" s="51">
        <v>73424</v>
      </c>
      <c r="E50" s="51">
        <v>233062</v>
      </c>
    </row>
    <row r="51" spans="1:5">
      <c r="A51" s="51">
        <v>52</v>
      </c>
      <c r="B51" s="51" t="s">
        <v>188</v>
      </c>
      <c r="C51" s="51" t="s">
        <v>246</v>
      </c>
      <c r="D51" s="51">
        <v>145730</v>
      </c>
      <c r="E51" s="51">
        <v>233062</v>
      </c>
    </row>
    <row r="52" spans="1:5">
      <c r="A52" s="51">
        <v>52</v>
      </c>
      <c r="B52" s="51" t="s">
        <v>188</v>
      </c>
      <c r="C52" s="51" t="s">
        <v>247</v>
      </c>
      <c r="D52" s="51">
        <v>13908</v>
      </c>
      <c r="E52" s="51">
        <v>233062</v>
      </c>
    </row>
    <row r="53" spans="1:5">
      <c r="A53" s="51">
        <v>54</v>
      </c>
      <c r="B53" s="51" t="s">
        <v>189</v>
      </c>
      <c r="C53" s="51" t="s">
        <v>245</v>
      </c>
      <c r="D53" s="51">
        <v>986</v>
      </c>
      <c r="E53" s="51">
        <v>5470</v>
      </c>
    </row>
    <row r="54" spans="1:5">
      <c r="A54" s="51">
        <v>54</v>
      </c>
      <c r="B54" s="51" t="s">
        <v>189</v>
      </c>
      <c r="C54" s="51" t="s">
        <v>246</v>
      </c>
      <c r="D54" s="51">
        <v>4096</v>
      </c>
      <c r="E54" s="51">
        <v>5470</v>
      </c>
    </row>
    <row r="55" spans="1:5">
      <c r="A55" s="51">
        <v>54</v>
      </c>
      <c r="B55" s="51" t="s">
        <v>189</v>
      </c>
      <c r="C55" s="51" t="s">
        <v>247</v>
      </c>
      <c r="D55" s="51">
        <v>388</v>
      </c>
      <c r="E55" s="51">
        <v>5470</v>
      </c>
    </row>
    <row r="56" spans="1:5">
      <c r="A56" s="51">
        <v>63</v>
      </c>
      <c r="B56" s="51" t="s">
        <v>190</v>
      </c>
      <c r="C56" s="51" t="s">
        <v>245</v>
      </c>
      <c r="D56" s="51">
        <v>1274</v>
      </c>
      <c r="E56" s="51">
        <v>6060</v>
      </c>
    </row>
    <row r="57" spans="1:5">
      <c r="A57" s="51">
        <v>63</v>
      </c>
      <c r="B57" s="51" t="s">
        <v>190</v>
      </c>
      <c r="C57" s="51" t="s">
        <v>246</v>
      </c>
      <c r="D57" s="51">
        <v>4336</v>
      </c>
      <c r="E57" s="51">
        <v>6060</v>
      </c>
    </row>
    <row r="58" spans="1:5">
      <c r="A58" s="51">
        <v>63</v>
      </c>
      <c r="B58" s="51" t="s">
        <v>190</v>
      </c>
      <c r="C58" s="51" t="s">
        <v>247</v>
      </c>
      <c r="D58" s="51">
        <v>450</v>
      </c>
      <c r="E58" s="51">
        <v>6060</v>
      </c>
    </row>
    <row r="59" spans="1:5">
      <c r="A59" s="51">
        <v>66</v>
      </c>
      <c r="B59" s="51" t="s">
        <v>191</v>
      </c>
      <c r="C59" s="51" t="s">
        <v>245</v>
      </c>
      <c r="D59" s="51">
        <v>3807</v>
      </c>
      <c r="E59" s="51">
        <v>16733</v>
      </c>
    </row>
    <row r="60" spans="1:5">
      <c r="A60" s="51">
        <v>66</v>
      </c>
      <c r="B60" s="51" t="s">
        <v>191</v>
      </c>
      <c r="C60" s="51" t="s">
        <v>246</v>
      </c>
      <c r="D60" s="51">
        <v>11870</v>
      </c>
      <c r="E60" s="51">
        <v>16733</v>
      </c>
    </row>
    <row r="61" spans="1:5">
      <c r="A61" s="51">
        <v>66</v>
      </c>
      <c r="B61" s="51" t="s">
        <v>191</v>
      </c>
      <c r="C61" s="51" t="s">
        <v>247</v>
      </c>
      <c r="D61" s="51">
        <v>1056</v>
      </c>
      <c r="E61" s="51">
        <v>16733</v>
      </c>
    </row>
    <row r="62" spans="1:5">
      <c r="A62" s="51">
        <v>68</v>
      </c>
      <c r="B62" s="51" t="s">
        <v>192</v>
      </c>
      <c r="C62" s="51" t="s">
        <v>245</v>
      </c>
      <c r="D62" s="51">
        <v>4493</v>
      </c>
      <c r="E62" s="51">
        <v>22759</v>
      </c>
    </row>
    <row r="63" spans="1:5">
      <c r="A63" s="51">
        <v>68</v>
      </c>
      <c r="B63" s="51" t="s">
        <v>192</v>
      </c>
      <c r="C63" s="51" t="s">
        <v>246</v>
      </c>
      <c r="D63" s="51">
        <v>16329</v>
      </c>
      <c r="E63" s="51">
        <v>22759</v>
      </c>
    </row>
    <row r="64" spans="1:5">
      <c r="A64" s="51">
        <v>68</v>
      </c>
      <c r="B64" s="51" t="s">
        <v>192</v>
      </c>
      <c r="C64" s="51" t="s">
        <v>247</v>
      </c>
      <c r="D64" s="51">
        <v>1937</v>
      </c>
      <c r="E64" s="51">
        <v>22759</v>
      </c>
    </row>
    <row r="65" spans="1:5">
      <c r="A65" s="51">
        <v>70</v>
      </c>
      <c r="B65" s="51" t="s">
        <v>193</v>
      </c>
      <c r="C65" s="51" t="s">
        <v>245</v>
      </c>
      <c r="D65" s="51">
        <v>30070</v>
      </c>
      <c r="E65" s="51">
        <v>102836</v>
      </c>
    </row>
    <row r="66" spans="1:5">
      <c r="A66" s="51">
        <v>70</v>
      </c>
      <c r="B66" s="51" t="s">
        <v>193</v>
      </c>
      <c r="C66" s="51" t="s">
        <v>246</v>
      </c>
      <c r="D66" s="51">
        <v>64569</v>
      </c>
      <c r="E66" s="51">
        <v>102836</v>
      </c>
    </row>
    <row r="67" spans="1:5">
      <c r="A67" s="51">
        <v>70</v>
      </c>
      <c r="B67" s="51" t="s">
        <v>193</v>
      </c>
      <c r="C67" s="51" t="s">
        <v>247</v>
      </c>
      <c r="D67" s="51">
        <v>8197</v>
      </c>
      <c r="E67" s="51">
        <v>102836</v>
      </c>
    </row>
    <row r="68" spans="1:5">
      <c r="A68" s="51">
        <v>73</v>
      </c>
      <c r="B68" s="51" t="s">
        <v>194</v>
      </c>
      <c r="C68" s="51" t="s">
        <v>245</v>
      </c>
      <c r="D68" s="51">
        <v>1007</v>
      </c>
      <c r="E68" s="51">
        <v>5207</v>
      </c>
    </row>
    <row r="69" spans="1:5">
      <c r="A69" s="51">
        <v>73</v>
      </c>
      <c r="B69" s="51" t="s">
        <v>194</v>
      </c>
      <c r="C69" s="51" t="s">
        <v>246</v>
      </c>
      <c r="D69" s="51">
        <v>3894</v>
      </c>
      <c r="E69" s="51">
        <v>5207</v>
      </c>
    </row>
    <row r="70" spans="1:5">
      <c r="A70" s="51">
        <v>73</v>
      </c>
      <c r="B70" s="51" t="s">
        <v>194</v>
      </c>
      <c r="C70" s="51" t="s">
        <v>247</v>
      </c>
      <c r="D70" s="51">
        <v>306</v>
      </c>
      <c r="E70" s="51">
        <v>5207</v>
      </c>
    </row>
    <row r="71" spans="1:5">
      <c r="A71" s="51">
        <v>76</v>
      </c>
      <c r="B71" s="51" t="s">
        <v>195</v>
      </c>
      <c r="C71" s="51" t="s">
        <v>245</v>
      </c>
      <c r="D71" s="51">
        <v>154835</v>
      </c>
      <c r="E71" s="51">
        <v>647526</v>
      </c>
    </row>
    <row r="72" spans="1:5">
      <c r="A72" s="51">
        <v>76</v>
      </c>
      <c r="B72" s="51" t="s">
        <v>195</v>
      </c>
      <c r="C72" s="51" t="s">
        <v>246</v>
      </c>
      <c r="D72" s="51">
        <v>442352</v>
      </c>
      <c r="E72" s="51">
        <v>647526</v>
      </c>
    </row>
    <row r="73" spans="1:5">
      <c r="A73" s="51">
        <v>76</v>
      </c>
      <c r="B73" s="51" t="s">
        <v>195</v>
      </c>
      <c r="C73" s="51" t="s">
        <v>247</v>
      </c>
      <c r="D73" s="51">
        <v>50339</v>
      </c>
      <c r="E73" s="51">
        <v>647526</v>
      </c>
    </row>
    <row r="74" spans="1:5">
      <c r="A74" s="51">
        <v>81</v>
      </c>
      <c r="B74" s="51" t="s">
        <v>196</v>
      </c>
      <c r="C74" s="51" t="s">
        <v>245</v>
      </c>
      <c r="D74" s="51">
        <v>2934</v>
      </c>
      <c r="E74" s="51">
        <v>10058</v>
      </c>
    </row>
    <row r="75" spans="1:5">
      <c r="A75" s="51">
        <v>81</v>
      </c>
      <c r="B75" s="51" t="s">
        <v>196</v>
      </c>
      <c r="C75" s="51" t="s">
        <v>246</v>
      </c>
      <c r="D75" s="51">
        <v>6701</v>
      </c>
      <c r="E75" s="51">
        <v>10058</v>
      </c>
    </row>
    <row r="76" spans="1:5">
      <c r="A76" s="51">
        <v>81</v>
      </c>
      <c r="B76" s="51" t="s">
        <v>196</v>
      </c>
      <c r="C76" s="51" t="s">
        <v>247</v>
      </c>
      <c r="D76" s="51">
        <v>423</v>
      </c>
      <c r="E76" s="51">
        <v>10058</v>
      </c>
    </row>
    <row r="77" spans="1:5">
      <c r="A77" s="51">
        <v>85</v>
      </c>
      <c r="B77" s="51" t="s">
        <v>197</v>
      </c>
      <c r="C77" s="51" t="s">
        <v>245</v>
      </c>
      <c r="D77" s="51">
        <v>1550</v>
      </c>
      <c r="E77" s="51">
        <v>6130</v>
      </c>
    </row>
    <row r="78" spans="1:5">
      <c r="A78" s="51">
        <v>85</v>
      </c>
      <c r="B78" s="51" t="s">
        <v>197</v>
      </c>
      <c r="C78" s="51" t="s">
        <v>246</v>
      </c>
      <c r="D78" s="51">
        <v>4377</v>
      </c>
      <c r="E78" s="51">
        <v>6130</v>
      </c>
    </row>
    <row r="79" spans="1:5">
      <c r="A79" s="51">
        <v>85</v>
      </c>
      <c r="B79" s="51" t="s">
        <v>197</v>
      </c>
      <c r="C79" s="51" t="s">
        <v>247</v>
      </c>
      <c r="D79" s="51">
        <v>203</v>
      </c>
      <c r="E79" s="51">
        <v>6130</v>
      </c>
    </row>
    <row r="80" spans="1:5">
      <c r="A80" s="51">
        <v>86</v>
      </c>
      <c r="B80" s="51" t="s">
        <v>198</v>
      </c>
      <c r="C80" s="51" t="s">
        <v>245</v>
      </c>
      <c r="D80" s="51">
        <v>2744</v>
      </c>
      <c r="E80" s="51">
        <v>10262</v>
      </c>
    </row>
    <row r="81" spans="1:5">
      <c r="A81" s="51">
        <v>86</v>
      </c>
      <c r="B81" s="51" t="s">
        <v>198</v>
      </c>
      <c r="C81" s="51" t="s">
        <v>246</v>
      </c>
      <c r="D81" s="51">
        <v>7019</v>
      </c>
      <c r="E81" s="51">
        <v>10262</v>
      </c>
    </row>
    <row r="82" spans="1:5">
      <c r="A82" s="51">
        <v>86</v>
      </c>
      <c r="B82" s="51" t="s">
        <v>198</v>
      </c>
      <c r="C82" s="51" t="s">
        <v>247</v>
      </c>
      <c r="D82" s="51">
        <v>499</v>
      </c>
      <c r="E82" s="51">
        <v>10262</v>
      </c>
    </row>
    <row r="83" spans="1:5">
      <c r="A83" s="51">
        <v>88</v>
      </c>
      <c r="B83" s="51" t="s">
        <v>199</v>
      </c>
      <c r="C83" s="51" t="s">
        <v>245</v>
      </c>
      <c r="D83" s="51">
        <v>6253</v>
      </c>
      <c r="E83" s="51">
        <v>26873</v>
      </c>
    </row>
    <row r="84" spans="1:5">
      <c r="A84" s="51">
        <v>88</v>
      </c>
      <c r="B84" s="51" t="s">
        <v>199</v>
      </c>
      <c r="C84" s="51" t="s">
        <v>246</v>
      </c>
      <c r="D84" s="51">
        <v>18577</v>
      </c>
      <c r="E84" s="51">
        <v>26873</v>
      </c>
    </row>
    <row r="85" spans="1:5">
      <c r="A85" s="51">
        <v>88</v>
      </c>
      <c r="B85" s="51" t="s">
        <v>199</v>
      </c>
      <c r="C85" s="51" t="s">
        <v>247</v>
      </c>
      <c r="D85" s="51">
        <v>2043</v>
      </c>
      <c r="E85" s="51">
        <v>26873</v>
      </c>
    </row>
    <row r="86" spans="1:5">
      <c r="A86" s="51">
        <v>91</v>
      </c>
      <c r="B86" s="51" t="s">
        <v>200</v>
      </c>
      <c r="C86" s="51" t="s">
        <v>245</v>
      </c>
      <c r="D86" s="51">
        <v>97</v>
      </c>
      <c r="E86" s="51">
        <v>486</v>
      </c>
    </row>
    <row r="87" spans="1:5">
      <c r="A87" s="51">
        <v>91</v>
      </c>
      <c r="B87" s="51" t="s">
        <v>200</v>
      </c>
      <c r="C87" s="51" t="s">
        <v>246</v>
      </c>
      <c r="D87" s="51">
        <v>365</v>
      </c>
      <c r="E87" s="51">
        <v>486</v>
      </c>
    </row>
    <row r="88" spans="1:5">
      <c r="A88" s="51">
        <v>91</v>
      </c>
      <c r="B88" s="51" t="s">
        <v>200</v>
      </c>
      <c r="C88" s="51" t="s">
        <v>247</v>
      </c>
      <c r="D88" s="51">
        <v>24</v>
      </c>
      <c r="E88" s="51">
        <v>486</v>
      </c>
    </row>
    <row r="89" spans="1:5">
      <c r="A89" s="51">
        <v>94</v>
      </c>
      <c r="B89" s="51" t="s">
        <v>201</v>
      </c>
      <c r="C89" s="51" t="s">
        <v>245</v>
      </c>
      <c r="D89" s="51">
        <v>116</v>
      </c>
      <c r="E89" s="51">
        <v>460</v>
      </c>
    </row>
    <row r="90" spans="1:5">
      <c r="A90" s="51">
        <v>94</v>
      </c>
      <c r="B90" s="51" t="s">
        <v>201</v>
      </c>
      <c r="C90" s="51" t="s">
        <v>246</v>
      </c>
      <c r="D90" s="51">
        <v>330</v>
      </c>
      <c r="E90" s="51">
        <v>460</v>
      </c>
    </row>
    <row r="91" spans="1:5">
      <c r="A91" s="51">
        <v>94</v>
      </c>
      <c r="B91" s="51" t="s">
        <v>201</v>
      </c>
      <c r="C91" s="51" t="s">
        <v>247</v>
      </c>
      <c r="D91" s="51">
        <v>14</v>
      </c>
      <c r="E91" s="51">
        <v>460</v>
      </c>
    </row>
    <row r="92" spans="1:5">
      <c r="A92" s="51">
        <v>95</v>
      </c>
      <c r="B92" s="51" t="s">
        <v>202</v>
      </c>
      <c r="C92" s="51" t="s">
        <v>245</v>
      </c>
      <c r="D92" s="51">
        <v>764</v>
      </c>
      <c r="E92" s="51">
        <v>2991</v>
      </c>
    </row>
    <row r="93" spans="1:5">
      <c r="A93" s="51">
        <v>95</v>
      </c>
      <c r="B93" s="51" t="s">
        <v>202</v>
      </c>
      <c r="C93" s="51" t="s">
        <v>246</v>
      </c>
      <c r="D93" s="51">
        <v>2136</v>
      </c>
      <c r="E93" s="51">
        <v>2991</v>
      </c>
    </row>
    <row r="94" spans="1:5">
      <c r="A94" s="51">
        <v>95</v>
      </c>
      <c r="B94" s="51" t="s">
        <v>202</v>
      </c>
      <c r="C94" s="51" t="s">
        <v>247</v>
      </c>
      <c r="D94" s="51">
        <v>91</v>
      </c>
      <c r="E94" s="51">
        <v>2991</v>
      </c>
    </row>
    <row r="95" spans="1:5">
      <c r="A95" s="51">
        <v>97</v>
      </c>
      <c r="B95" s="51" t="s">
        <v>203</v>
      </c>
      <c r="C95" s="51" t="s">
        <v>245</v>
      </c>
      <c r="D95" s="51">
        <v>85</v>
      </c>
      <c r="E95" s="51">
        <v>288</v>
      </c>
    </row>
    <row r="96" spans="1:5">
      <c r="A96" s="51">
        <v>97</v>
      </c>
      <c r="B96" s="51" t="s">
        <v>203</v>
      </c>
      <c r="C96" s="51" t="s">
        <v>246</v>
      </c>
      <c r="D96" s="51">
        <v>192</v>
      </c>
      <c r="E96" s="51">
        <v>288</v>
      </c>
    </row>
    <row r="97" spans="1:5">
      <c r="A97" s="51">
        <v>97</v>
      </c>
      <c r="B97" s="51" t="s">
        <v>203</v>
      </c>
      <c r="C97" s="51" t="s">
        <v>247</v>
      </c>
      <c r="D97" s="51">
        <v>11</v>
      </c>
      <c r="E97" s="51">
        <v>288</v>
      </c>
    </row>
    <row r="98" spans="1:5">
      <c r="A98" s="51">
        <v>99</v>
      </c>
      <c r="B98" s="51" t="s">
        <v>204</v>
      </c>
      <c r="C98" s="51" t="s">
        <v>245</v>
      </c>
      <c r="D98" s="51">
        <v>133</v>
      </c>
      <c r="E98" s="51">
        <v>580</v>
      </c>
    </row>
    <row r="99" spans="1:5">
      <c r="A99" s="51">
        <v>99</v>
      </c>
      <c r="B99" s="51" t="s">
        <v>204</v>
      </c>
      <c r="C99" s="51" t="s">
        <v>246</v>
      </c>
      <c r="D99" s="51">
        <v>413</v>
      </c>
      <c r="E99" s="51">
        <v>580</v>
      </c>
    </row>
    <row r="100" spans="1:5">
      <c r="A100" s="432">
        <v>99</v>
      </c>
      <c r="B100" s="432" t="s">
        <v>204</v>
      </c>
      <c r="C100" s="432" t="s">
        <v>247</v>
      </c>
      <c r="D100" s="432">
        <v>34</v>
      </c>
      <c r="E100" s="51">
        <v>580</v>
      </c>
    </row>
    <row r="101" spans="1:5">
      <c r="A101" s="433">
        <v>100</v>
      </c>
      <c r="B101" s="434" t="s">
        <v>4245</v>
      </c>
      <c r="C101" s="433" t="s">
        <v>245</v>
      </c>
      <c r="D101" s="433">
        <v>801313</v>
      </c>
    </row>
    <row r="102" spans="1:5">
      <c r="A102" s="433">
        <v>100</v>
      </c>
      <c r="B102" s="434" t="s">
        <v>4245</v>
      </c>
      <c r="C102" s="433" t="s">
        <v>246</v>
      </c>
      <c r="D102" s="433">
        <v>1972251</v>
      </c>
    </row>
    <row r="103" spans="1:5">
      <c r="A103" s="433">
        <v>100</v>
      </c>
      <c r="B103" s="434" t="s">
        <v>4245</v>
      </c>
      <c r="C103" s="433" t="s">
        <v>247</v>
      </c>
      <c r="D103" s="433">
        <v>208660</v>
      </c>
    </row>
    <row r="104" spans="1:5">
      <c r="A104" s="433">
        <v>101</v>
      </c>
      <c r="B104" s="433" t="s">
        <v>4246</v>
      </c>
      <c r="C104" s="433" t="s">
        <v>4247</v>
      </c>
      <c r="D104" s="82">
        <v>2982224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2">
    <tabColor rgb="FFFFC000"/>
  </sheetPr>
  <dimension ref="A1:G1215"/>
  <sheetViews>
    <sheetView topLeftCell="A1199" workbookViewId="0">
      <selection activeCell="E1213" sqref="E1213"/>
    </sheetView>
  </sheetViews>
  <sheetFormatPr baseColWidth="10" defaultRowHeight="14.5"/>
  <sheetData>
    <row r="1" spans="1:7">
      <c r="A1" s="51" t="s">
        <v>123</v>
      </c>
      <c r="B1" s="51" t="s">
        <v>170</v>
      </c>
      <c r="C1" s="51" t="s">
        <v>248</v>
      </c>
      <c r="D1" s="51" t="s">
        <v>244</v>
      </c>
      <c r="E1" s="51" t="s">
        <v>171</v>
      </c>
      <c r="F1" s="51" t="s">
        <v>37</v>
      </c>
    </row>
    <row r="2" spans="1:7">
      <c r="A2" s="51">
        <v>5</v>
      </c>
      <c r="B2" s="51" t="s">
        <v>107</v>
      </c>
      <c r="C2" s="51" t="s">
        <v>63</v>
      </c>
      <c r="D2" s="51" t="s">
        <v>19</v>
      </c>
      <c r="E2" s="51">
        <v>11609</v>
      </c>
      <c r="F2" s="51">
        <v>150980</v>
      </c>
      <c r="G2">
        <v>2982224</v>
      </c>
    </row>
    <row r="3" spans="1:7">
      <c r="A3" s="51">
        <v>5</v>
      </c>
      <c r="B3" s="51" t="s">
        <v>107</v>
      </c>
      <c r="C3" s="51" t="s">
        <v>63</v>
      </c>
      <c r="D3" s="122" t="s">
        <v>20</v>
      </c>
      <c r="E3" s="51">
        <v>14113</v>
      </c>
      <c r="F3" s="51">
        <v>150980</v>
      </c>
    </row>
    <row r="4" spans="1:7">
      <c r="A4" s="51">
        <v>5</v>
      </c>
      <c r="B4" s="51" t="s">
        <v>107</v>
      </c>
      <c r="C4" s="51" t="s">
        <v>63</v>
      </c>
      <c r="D4" s="122" t="s">
        <v>21</v>
      </c>
      <c r="E4" s="51">
        <v>16818</v>
      </c>
      <c r="F4" s="51">
        <v>150980</v>
      </c>
    </row>
    <row r="5" spans="1:7">
      <c r="A5" s="51">
        <v>5</v>
      </c>
      <c r="B5" s="51" t="s">
        <v>107</v>
      </c>
      <c r="C5" s="51" t="s">
        <v>63</v>
      </c>
      <c r="D5" s="51" t="s">
        <v>22</v>
      </c>
      <c r="E5" s="51">
        <v>16405</v>
      </c>
      <c r="F5" s="51">
        <v>150980</v>
      </c>
    </row>
    <row r="6" spans="1:7">
      <c r="A6" s="51">
        <v>5</v>
      </c>
      <c r="B6" s="51" t="s">
        <v>107</v>
      </c>
      <c r="C6" s="51" t="s">
        <v>63</v>
      </c>
      <c r="D6" s="51" t="s">
        <v>23</v>
      </c>
      <c r="E6" s="51">
        <v>14104</v>
      </c>
      <c r="F6" s="51">
        <v>150980</v>
      </c>
    </row>
    <row r="7" spans="1:7">
      <c r="A7" s="51">
        <v>5</v>
      </c>
      <c r="B7" s="51" t="s">
        <v>107</v>
      </c>
      <c r="C7" s="51" t="s">
        <v>63</v>
      </c>
      <c r="D7" s="51" t="s">
        <v>24</v>
      </c>
      <c r="E7" s="51">
        <v>13105</v>
      </c>
      <c r="F7" s="51">
        <v>150980</v>
      </c>
    </row>
    <row r="8" spans="1:7">
      <c r="A8" s="51">
        <v>5</v>
      </c>
      <c r="B8" s="51" t="s">
        <v>107</v>
      </c>
      <c r="C8" s="51" t="s">
        <v>63</v>
      </c>
      <c r="D8" s="51" t="s">
        <v>25</v>
      </c>
      <c r="E8" s="51">
        <v>12017</v>
      </c>
      <c r="F8" s="51">
        <v>150980</v>
      </c>
    </row>
    <row r="9" spans="1:7">
      <c r="A9" s="51">
        <v>5</v>
      </c>
      <c r="B9" s="51" t="s">
        <v>107</v>
      </c>
      <c r="C9" s="51" t="s">
        <v>63</v>
      </c>
      <c r="D9" s="51" t="s">
        <v>26</v>
      </c>
      <c r="E9" s="51">
        <v>10820</v>
      </c>
      <c r="F9" s="51">
        <v>150980</v>
      </c>
    </row>
    <row r="10" spans="1:7">
      <c r="A10" s="51">
        <v>5</v>
      </c>
      <c r="B10" s="51" t="s">
        <v>107</v>
      </c>
      <c r="C10" s="51" t="s">
        <v>63</v>
      </c>
      <c r="D10" s="51" t="s">
        <v>27</v>
      </c>
      <c r="E10" s="51">
        <v>8610</v>
      </c>
      <c r="F10" s="51">
        <v>150980</v>
      </c>
    </row>
    <row r="11" spans="1:7">
      <c r="A11" s="51">
        <v>5</v>
      </c>
      <c r="B11" s="51" t="s">
        <v>107</v>
      </c>
      <c r="C11" s="51" t="s">
        <v>63</v>
      </c>
      <c r="D11" s="51" t="s">
        <v>28</v>
      </c>
      <c r="E11" s="51">
        <v>7704</v>
      </c>
      <c r="F11" s="51">
        <v>150980</v>
      </c>
    </row>
    <row r="12" spans="1:7">
      <c r="A12" s="51">
        <v>5</v>
      </c>
      <c r="B12" s="51" t="s">
        <v>107</v>
      </c>
      <c r="C12" s="51" t="s">
        <v>63</v>
      </c>
      <c r="D12" s="51" t="s">
        <v>29</v>
      </c>
      <c r="E12" s="51">
        <v>7059</v>
      </c>
      <c r="F12" s="51">
        <v>150980</v>
      </c>
    </row>
    <row r="13" spans="1:7">
      <c r="A13" s="51">
        <v>5</v>
      </c>
      <c r="B13" s="51" t="s">
        <v>107</v>
      </c>
      <c r="C13" s="51" t="s">
        <v>63</v>
      </c>
      <c r="D13" s="51" t="s">
        <v>30</v>
      </c>
      <c r="E13" s="51">
        <v>5984</v>
      </c>
      <c r="F13" s="51">
        <v>150980</v>
      </c>
    </row>
    <row r="14" spans="1:7">
      <c r="A14" s="51">
        <v>5</v>
      </c>
      <c r="B14" s="51" t="s">
        <v>107</v>
      </c>
      <c r="C14" s="51" t="s">
        <v>63</v>
      </c>
      <c r="D14" s="51" t="s">
        <v>31</v>
      </c>
      <c r="E14" s="51">
        <v>4534</v>
      </c>
      <c r="F14" s="51">
        <v>150980</v>
      </c>
    </row>
    <row r="15" spans="1:7">
      <c r="A15" s="51">
        <v>5</v>
      </c>
      <c r="B15" s="51" t="s">
        <v>107</v>
      </c>
      <c r="C15" s="51" t="s">
        <v>63</v>
      </c>
      <c r="D15" s="51" t="s">
        <v>32</v>
      </c>
      <c r="E15" s="51">
        <v>3001</v>
      </c>
      <c r="F15" s="51">
        <v>150980</v>
      </c>
    </row>
    <row r="16" spans="1:7">
      <c r="A16" s="51">
        <v>5</v>
      </c>
      <c r="B16" s="51" t="s">
        <v>107</v>
      </c>
      <c r="C16" s="51" t="s">
        <v>63</v>
      </c>
      <c r="D16" s="51" t="s">
        <v>33</v>
      </c>
      <c r="E16" s="51">
        <v>1945</v>
      </c>
      <c r="F16" s="51">
        <v>150980</v>
      </c>
    </row>
    <row r="17" spans="1:6">
      <c r="A17" s="51">
        <v>5</v>
      </c>
      <c r="B17" s="51" t="s">
        <v>107</v>
      </c>
      <c r="C17" s="51" t="s">
        <v>63</v>
      </c>
      <c r="D17" s="51" t="s">
        <v>34</v>
      </c>
      <c r="E17" s="51">
        <v>1481</v>
      </c>
      <c r="F17" s="51">
        <v>150980</v>
      </c>
    </row>
    <row r="18" spans="1:6">
      <c r="A18" s="51">
        <v>5</v>
      </c>
      <c r="B18" s="51" t="s">
        <v>107</v>
      </c>
      <c r="C18" s="51" t="s">
        <v>63</v>
      </c>
      <c r="D18" s="51" t="s">
        <v>35</v>
      </c>
      <c r="E18" s="51">
        <v>944</v>
      </c>
      <c r="F18" s="51">
        <v>150980</v>
      </c>
    </row>
    <row r="19" spans="1:6">
      <c r="A19" s="51">
        <v>5</v>
      </c>
      <c r="B19" s="51" t="s">
        <v>107</v>
      </c>
      <c r="C19" s="51" t="s">
        <v>63</v>
      </c>
      <c r="D19" s="51" t="s">
        <v>1348</v>
      </c>
      <c r="E19" s="51">
        <v>727</v>
      </c>
      <c r="F19" s="51">
        <v>150980</v>
      </c>
    </row>
    <row r="20" spans="1:6">
      <c r="A20" s="51">
        <v>5</v>
      </c>
      <c r="B20" s="51" t="s">
        <v>107</v>
      </c>
      <c r="C20" s="51" t="s">
        <v>46</v>
      </c>
      <c r="D20" s="51" t="s">
        <v>19</v>
      </c>
      <c r="E20" s="51">
        <v>11246</v>
      </c>
      <c r="F20" s="51">
        <v>161132</v>
      </c>
    </row>
    <row r="21" spans="1:6">
      <c r="A21" s="51">
        <v>5</v>
      </c>
      <c r="B21" s="51" t="s">
        <v>107</v>
      </c>
      <c r="C21" s="51" t="s">
        <v>46</v>
      </c>
      <c r="D21" s="122" t="s">
        <v>20</v>
      </c>
      <c r="E21" s="51">
        <v>13657</v>
      </c>
      <c r="F21" s="51">
        <v>161132</v>
      </c>
    </row>
    <row r="22" spans="1:6">
      <c r="A22" s="51">
        <v>5</v>
      </c>
      <c r="B22" s="51" t="s">
        <v>107</v>
      </c>
      <c r="C22" s="51" t="s">
        <v>46</v>
      </c>
      <c r="D22" s="122" t="s">
        <v>21</v>
      </c>
      <c r="E22" s="51">
        <v>16265</v>
      </c>
      <c r="F22" s="51">
        <v>161132</v>
      </c>
    </row>
    <row r="23" spans="1:6">
      <c r="A23" s="51">
        <v>5</v>
      </c>
      <c r="B23" s="51" t="s">
        <v>107</v>
      </c>
      <c r="C23" s="51" t="s">
        <v>46</v>
      </c>
      <c r="D23" s="51" t="s">
        <v>22</v>
      </c>
      <c r="E23" s="51">
        <v>16177</v>
      </c>
      <c r="F23" s="51">
        <v>161132</v>
      </c>
    </row>
    <row r="24" spans="1:6">
      <c r="A24" s="51">
        <v>5</v>
      </c>
      <c r="B24" s="51" t="s">
        <v>107</v>
      </c>
      <c r="C24" s="51" t="s">
        <v>46</v>
      </c>
      <c r="D24" s="51" t="s">
        <v>23</v>
      </c>
      <c r="E24" s="51">
        <v>14338</v>
      </c>
      <c r="F24" s="51">
        <v>161132</v>
      </c>
    </row>
    <row r="25" spans="1:6">
      <c r="A25" s="51">
        <v>5</v>
      </c>
      <c r="B25" s="51" t="s">
        <v>107</v>
      </c>
      <c r="C25" s="51" t="s">
        <v>46</v>
      </c>
      <c r="D25" s="51" t="s">
        <v>24</v>
      </c>
      <c r="E25" s="51">
        <v>14116</v>
      </c>
      <c r="F25" s="51">
        <v>161132</v>
      </c>
    </row>
    <row r="26" spans="1:6">
      <c r="A26" s="51">
        <v>5</v>
      </c>
      <c r="B26" s="51" t="s">
        <v>107</v>
      </c>
      <c r="C26" s="51" t="s">
        <v>46</v>
      </c>
      <c r="D26" s="51" t="s">
        <v>25</v>
      </c>
      <c r="E26" s="51">
        <v>13191</v>
      </c>
      <c r="F26" s="51">
        <v>161132</v>
      </c>
    </row>
    <row r="27" spans="1:6">
      <c r="A27" s="51">
        <v>5</v>
      </c>
      <c r="B27" s="51" t="s">
        <v>107</v>
      </c>
      <c r="C27" s="51" t="s">
        <v>46</v>
      </c>
      <c r="D27" s="51" t="s">
        <v>26</v>
      </c>
      <c r="E27" s="51">
        <v>12436</v>
      </c>
      <c r="F27" s="51">
        <v>161132</v>
      </c>
    </row>
    <row r="28" spans="1:6">
      <c r="A28" s="51">
        <v>5</v>
      </c>
      <c r="B28" s="51" t="s">
        <v>107</v>
      </c>
      <c r="C28" s="51" t="s">
        <v>46</v>
      </c>
      <c r="D28" s="51" t="s">
        <v>27</v>
      </c>
      <c r="E28" s="51">
        <v>10219</v>
      </c>
      <c r="F28" s="51">
        <v>161132</v>
      </c>
    </row>
    <row r="29" spans="1:6">
      <c r="A29" s="51">
        <v>5</v>
      </c>
      <c r="B29" s="51" t="s">
        <v>107</v>
      </c>
      <c r="C29" s="51" t="s">
        <v>46</v>
      </c>
      <c r="D29" s="51" t="s">
        <v>28</v>
      </c>
      <c r="E29" s="51">
        <v>9474</v>
      </c>
      <c r="F29" s="51">
        <v>161132</v>
      </c>
    </row>
    <row r="30" spans="1:6">
      <c r="A30" s="51">
        <v>5</v>
      </c>
      <c r="B30" s="51" t="s">
        <v>107</v>
      </c>
      <c r="C30" s="51" t="s">
        <v>46</v>
      </c>
      <c r="D30" s="51" t="s">
        <v>29</v>
      </c>
      <c r="E30" s="51">
        <v>8511</v>
      </c>
      <c r="F30" s="51">
        <v>161132</v>
      </c>
    </row>
    <row r="31" spans="1:6">
      <c r="A31" s="51">
        <v>5</v>
      </c>
      <c r="B31" s="51" t="s">
        <v>107</v>
      </c>
      <c r="C31" s="51" t="s">
        <v>46</v>
      </c>
      <c r="D31" s="51" t="s">
        <v>30</v>
      </c>
      <c r="E31" s="51">
        <v>7019</v>
      </c>
      <c r="F31" s="51">
        <v>161132</v>
      </c>
    </row>
    <row r="32" spans="1:6">
      <c r="A32" s="51">
        <v>5</v>
      </c>
      <c r="B32" s="51" t="s">
        <v>107</v>
      </c>
      <c r="C32" s="51" t="s">
        <v>46</v>
      </c>
      <c r="D32" s="51" t="s">
        <v>31</v>
      </c>
      <c r="E32" s="51">
        <v>4821</v>
      </c>
      <c r="F32" s="51">
        <v>161132</v>
      </c>
    </row>
    <row r="33" spans="1:6">
      <c r="A33" s="51">
        <v>5</v>
      </c>
      <c r="B33" s="51" t="s">
        <v>107</v>
      </c>
      <c r="C33" s="51" t="s">
        <v>46</v>
      </c>
      <c r="D33" s="51" t="s">
        <v>32</v>
      </c>
      <c r="E33" s="51">
        <v>3404</v>
      </c>
      <c r="F33" s="51">
        <v>161132</v>
      </c>
    </row>
    <row r="34" spans="1:6">
      <c r="A34" s="51">
        <v>5</v>
      </c>
      <c r="B34" s="51" t="s">
        <v>107</v>
      </c>
      <c r="C34" s="51" t="s">
        <v>46</v>
      </c>
      <c r="D34" s="51" t="s">
        <v>33</v>
      </c>
      <c r="E34" s="51">
        <v>2248</v>
      </c>
      <c r="F34" s="51">
        <v>161132</v>
      </c>
    </row>
    <row r="35" spans="1:6">
      <c r="A35" s="51">
        <v>5</v>
      </c>
      <c r="B35" s="51" t="s">
        <v>107</v>
      </c>
      <c r="C35" s="51" t="s">
        <v>46</v>
      </c>
      <c r="D35" s="51" t="s">
        <v>34</v>
      </c>
      <c r="E35" s="51">
        <v>1739</v>
      </c>
      <c r="F35" s="51">
        <v>161132</v>
      </c>
    </row>
    <row r="36" spans="1:6">
      <c r="A36" s="51">
        <v>5</v>
      </c>
      <c r="B36" s="51" t="s">
        <v>107</v>
      </c>
      <c r="C36" s="51" t="s">
        <v>46</v>
      </c>
      <c r="D36" s="51" t="s">
        <v>35</v>
      </c>
      <c r="E36" s="51">
        <v>1225</v>
      </c>
      <c r="F36" s="51">
        <v>161132</v>
      </c>
    </row>
    <row r="37" spans="1:6">
      <c r="A37" s="51">
        <v>5</v>
      </c>
      <c r="B37" s="51" t="s">
        <v>107</v>
      </c>
      <c r="C37" s="51" t="s">
        <v>46</v>
      </c>
      <c r="D37" s="51" t="s">
        <v>1348</v>
      </c>
      <c r="E37" s="51">
        <v>1046</v>
      </c>
      <c r="F37" s="51">
        <v>161132</v>
      </c>
    </row>
    <row r="38" spans="1:6">
      <c r="A38" s="51">
        <v>8</v>
      </c>
      <c r="B38" s="51" t="s">
        <v>173</v>
      </c>
      <c r="C38" s="51" t="s">
        <v>63</v>
      </c>
      <c r="D38" s="51" t="s">
        <v>19</v>
      </c>
      <c r="E38" s="51">
        <v>5587</v>
      </c>
      <c r="F38" s="51">
        <v>69889</v>
      </c>
    </row>
    <row r="39" spans="1:6">
      <c r="A39" s="51">
        <v>8</v>
      </c>
      <c r="B39" s="51" t="s">
        <v>173</v>
      </c>
      <c r="C39" s="51" t="s">
        <v>63</v>
      </c>
      <c r="D39" s="122" t="s">
        <v>20</v>
      </c>
      <c r="E39" s="51">
        <v>5984</v>
      </c>
      <c r="F39" s="51">
        <v>69889</v>
      </c>
    </row>
    <row r="40" spans="1:6">
      <c r="A40" s="51">
        <v>8</v>
      </c>
      <c r="B40" s="51" t="s">
        <v>173</v>
      </c>
      <c r="C40" s="51" t="s">
        <v>63</v>
      </c>
      <c r="D40" s="122" t="s">
        <v>21</v>
      </c>
      <c r="E40" s="51">
        <v>6412</v>
      </c>
      <c r="F40" s="51">
        <v>69889</v>
      </c>
    </row>
    <row r="41" spans="1:6">
      <c r="A41" s="51">
        <v>8</v>
      </c>
      <c r="B41" s="51" t="s">
        <v>173</v>
      </c>
      <c r="C41" s="51" t="s">
        <v>63</v>
      </c>
      <c r="D41" s="51" t="s">
        <v>22</v>
      </c>
      <c r="E41" s="51">
        <v>6962</v>
      </c>
      <c r="F41" s="51">
        <v>69889</v>
      </c>
    </row>
    <row r="42" spans="1:6">
      <c r="A42" s="51">
        <v>8</v>
      </c>
      <c r="B42" s="51" t="s">
        <v>173</v>
      </c>
      <c r="C42" s="51" t="s">
        <v>63</v>
      </c>
      <c r="D42" s="51" t="s">
        <v>23</v>
      </c>
      <c r="E42" s="51">
        <v>6349</v>
      </c>
      <c r="F42" s="51">
        <v>69889</v>
      </c>
    </row>
    <row r="43" spans="1:6">
      <c r="A43" s="51">
        <v>8</v>
      </c>
      <c r="B43" s="51" t="s">
        <v>173</v>
      </c>
      <c r="C43" s="51" t="s">
        <v>63</v>
      </c>
      <c r="D43" s="51" t="s">
        <v>24</v>
      </c>
      <c r="E43" s="51">
        <v>5933</v>
      </c>
      <c r="F43" s="51">
        <v>69889</v>
      </c>
    </row>
    <row r="44" spans="1:6">
      <c r="A44" s="51">
        <v>8</v>
      </c>
      <c r="B44" s="51" t="s">
        <v>173</v>
      </c>
      <c r="C44" s="51" t="s">
        <v>63</v>
      </c>
      <c r="D44" s="51" t="s">
        <v>25</v>
      </c>
      <c r="E44" s="51">
        <v>5282</v>
      </c>
      <c r="F44" s="51">
        <v>69889</v>
      </c>
    </row>
    <row r="45" spans="1:6">
      <c r="A45" s="51">
        <v>8</v>
      </c>
      <c r="B45" s="51" t="s">
        <v>173</v>
      </c>
      <c r="C45" s="51" t="s">
        <v>63</v>
      </c>
      <c r="D45" s="51" t="s">
        <v>26</v>
      </c>
      <c r="E45" s="51">
        <v>4655</v>
      </c>
      <c r="F45" s="51">
        <v>69889</v>
      </c>
    </row>
    <row r="46" spans="1:6">
      <c r="A46" s="51">
        <v>8</v>
      </c>
      <c r="B46" s="51" t="s">
        <v>173</v>
      </c>
      <c r="C46" s="51" t="s">
        <v>63</v>
      </c>
      <c r="D46" s="51" t="s">
        <v>27</v>
      </c>
      <c r="E46" s="51">
        <v>3993</v>
      </c>
      <c r="F46" s="51">
        <v>69889</v>
      </c>
    </row>
    <row r="47" spans="1:6">
      <c r="A47" s="51">
        <v>8</v>
      </c>
      <c r="B47" s="51" t="s">
        <v>173</v>
      </c>
      <c r="C47" s="51" t="s">
        <v>63</v>
      </c>
      <c r="D47" s="51" t="s">
        <v>28</v>
      </c>
      <c r="E47" s="51">
        <v>4114</v>
      </c>
      <c r="F47" s="51">
        <v>69889</v>
      </c>
    </row>
    <row r="48" spans="1:6">
      <c r="A48" s="51">
        <v>8</v>
      </c>
      <c r="B48" s="51" t="s">
        <v>173</v>
      </c>
      <c r="C48" s="51" t="s">
        <v>63</v>
      </c>
      <c r="D48" s="51" t="s">
        <v>29</v>
      </c>
      <c r="E48" s="51">
        <v>3874</v>
      </c>
      <c r="F48" s="51">
        <v>69889</v>
      </c>
    </row>
    <row r="49" spans="1:6">
      <c r="A49" s="51">
        <v>8</v>
      </c>
      <c r="B49" s="51" t="s">
        <v>173</v>
      </c>
      <c r="C49" s="51" t="s">
        <v>63</v>
      </c>
      <c r="D49" s="51" t="s">
        <v>30</v>
      </c>
      <c r="E49" s="51">
        <v>3285</v>
      </c>
      <c r="F49" s="51">
        <v>69889</v>
      </c>
    </row>
    <row r="50" spans="1:6">
      <c r="A50" s="51">
        <v>8</v>
      </c>
      <c r="B50" s="51" t="s">
        <v>173</v>
      </c>
      <c r="C50" s="51" t="s">
        <v>63</v>
      </c>
      <c r="D50" s="51" t="s">
        <v>31</v>
      </c>
      <c r="E50" s="51">
        <v>2417</v>
      </c>
      <c r="F50" s="51">
        <v>69889</v>
      </c>
    </row>
    <row r="51" spans="1:6">
      <c r="A51" s="51">
        <v>8</v>
      </c>
      <c r="B51" s="51" t="s">
        <v>173</v>
      </c>
      <c r="C51" s="51" t="s">
        <v>63</v>
      </c>
      <c r="D51" s="51" t="s">
        <v>32</v>
      </c>
      <c r="E51" s="51">
        <v>1746</v>
      </c>
      <c r="F51" s="51">
        <v>69889</v>
      </c>
    </row>
    <row r="52" spans="1:6">
      <c r="A52" s="51">
        <v>8</v>
      </c>
      <c r="B52" s="51" t="s">
        <v>173</v>
      </c>
      <c r="C52" s="51" t="s">
        <v>63</v>
      </c>
      <c r="D52" s="51" t="s">
        <v>33</v>
      </c>
      <c r="E52" s="51">
        <v>1288</v>
      </c>
      <c r="F52" s="51">
        <v>69889</v>
      </c>
    </row>
    <row r="53" spans="1:6">
      <c r="A53" s="51">
        <v>8</v>
      </c>
      <c r="B53" s="51" t="s">
        <v>173</v>
      </c>
      <c r="C53" s="51" t="s">
        <v>63</v>
      </c>
      <c r="D53" s="51" t="s">
        <v>34</v>
      </c>
      <c r="E53" s="51">
        <v>896</v>
      </c>
      <c r="F53" s="51">
        <v>69889</v>
      </c>
    </row>
    <row r="54" spans="1:6">
      <c r="A54" s="51">
        <v>8</v>
      </c>
      <c r="B54" s="51" t="s">
        <v>173</v>
      </c>
      <c r="C54" s="51" t="s">
        <v>63</v>
      </c>
      <c r="D54" s="51" t="s">
        <v>35</v>
      </c>
      <c r="E54" s="51">
        <v>639</v>
      </c>
      <c r="F54" s="51">
        <v>69889</v>
      </c>
    </row>
    <row r="55" spans="1:6">
      <c r="A55" s="51">
        <v>8</v>
      </c>
      <c r="B55" s="51" t="s">
        <v>173</v>
      </c>
      <c r="C55" s="51" t="s">
        <v>63</v>
      </c>
      <c r="D55" s="51" t="s">
        <v>1348</v>
      </c>
      <c r="E55" s="51">
        <v>473</v>
      </c>
      <c r="F55" s="51">
        <v>69889</v>
      </c>
    </row>
    <row r="56" spans="1:6">
      <c r="A56" s="51">
        <v>8</v>
      </c>
      <c r="B56" s="51" t="s">
        <v>173</v>
      </c>
      <c r="C56" s="51" t="s">
        <v>46</v>
      </c>
      <c r="D56" s="51" t="s">
        <v>19</v>
      </c>
      <c r="E56" s="51">
        <v>5395</v>
      </c>
      <c r="F56" s="51">
        <v>70253</v>
      </c>
    </row>
    <row r="57" spans="1:6">
      <c r="A57" s="51">
        <v>8</v>
      </c>
      <c r="B57" s="51" t="s">
        <v>173</v>
      </c>
      <c r="C57" s="51" t="s">
        <v>46</v>
      </c>
      <c r="D57" s="122" t="s">
        <v>20</v>
      </c>
      <c r="E57" s="51">
        <v>5746</v>
      </c>
      <c r="F57" s="51">
        <v>70253</v>
      </c>
    </row>
    <row r="58" spans="1:6">
      <c r="A58" s="51">
        <v>8</v>
      </c>
      <c r="B58" s="51" t="s">
        <v>173</v>
      </c>
      <c r="C58" s="51" t="s">
        <v>46</v>
      </c>
      <c r="D58" s="122" t="s">
        <v>21</v>
      </c>
      <c r="E58" s="51">
        <v>5938</v>
      </c>
      <c r="F58" s="51">
        <v>70253</v>
      </c>
    </row>
    <row r="59" spans="1:6">
      <c r="A59" s="51">
        <v>8</v>
      </c>
      <c r="B59" s="51" t="s">
        <v>173</v>
      </c>
      <c r="C59" s="51" t="s">
        <v>46</v>
      </c>
      <c r="D59" s="51" t="s">
        <v>22</v>
      </c>
      <c r="E59" s="51">
        <v>6741</v>
      </c>
      <c r="F59" s="51">
        <v>70253</v>
      </c>
    </row>
    <row r="60" spans="1:6">
      <c r="A60" s="51">
        <v>8</v>
      </c>
      <c r="B60" s="51" t="s">
        <v>173</v>
      </c>
      <c r="C60" s="51" t="s">
        <v>46</v>
      </c>
      <c r="D60" s="51" t="s">
        <v>23</v>
      </c>
      <c r="E60" s="51">
        <v>6239</v>
      </c>
      <c r="F60" s="51">
        <v>70253</v>
      </c>
    </row>
    <row r="61" spans="1:6">
      <c r="A61" s="51">
        <v>8</v>
      </c>
      <c r="B61" s="51" t="s">
        <v>173</v>
      </c>
      <c r="C61" s="51" t="s">
        <v>46</v>
      </c>
      <c r="D61" s="51" t="s">
        <v>24</v>
      </c>
      <c r="E61" s="51">
        <v>5777</v>
      </c>
      <c r="F61" s="51">
        <v>70253</v>
      </c>
    </row>
    <row r="62" spans="1:6">
      <c r="A62" s="51">
        <v>8</v>
      </c>
      <c r="B62" s="51" t="s">
        <v>173</v>
      </c>
      <c r="C62" s="51" t="s">
        <v>46</v>
      </c>
      <c r="D62" s="51" t="s">
        <v>25</v>
      </c>
      <c r="E62" s="51">
        <v>5107</v>
      </c>
      <c r="F62" s="51">
        <v>70253</v>
      </c>
    </row>
    <row r="63" spans="1:6">
      <c r="A63" s="51">
        <v>8</v>
      </c>
      <c r="B63" s="51" t="s">
        <v>173</v>
      </c>
      <c r="C63" s="51" t="s">
        <v>46</v>
      </c>
      <c r="D63" s="51" t="s">
        <v>26</v>
      </c>
      <c r="E63" s="51">
        <v>4806</v>
      </c>
      <c r="F63" s="51">
        <v>70253</v>
      </c>
    </row>
    <row r="64" spans="1:6">
      <c r="A64" s="51">
        <v>8</v>
      </c>
      <c r="B64" s="51" t="s">
        <v>173</v>
      </c>
      <c r="C64" s="51" t="s">
        <v>46</v>
      </c>
      <c r="D64" s="51" t="s">
        <v>27</v>
      </c>
      <c r="E64" s="51">
        <v>4294</v>
      </c>
      <c r="F64" s="51">
        <v>70253</v>
      </c>
    </row>
    <row r="65" spans="1:6">
      <c r="A65" s="51">
        <v>8</v>
      </c>
      <c r="B65" s="51" t="s">
        <v>173</v>
      </c>
      <c r="C65" s="51" t="s">
        <v>46</v>
      </c>
      <c r="D65" s="51" t="s">
        <v>28</v>
      </c>
      <c r="E65" s="51">
        <v>4402</v>
      </c>
      <c r="F65" s="51">
        <v>70253</v>
      </c>
    </row>
    <row r="66" spans="1:6">
      <c r="A66" s="51">
        <v>8</v>
      </c>
      <c r="B66" s="51" t="s">
        <v>173</v>
      </c>
      <c r="C66" s="51" t="s">
        <v>46</v>
      </c>
      <c r="D66" s="51" t="s">
        <v>29</v>
      </c>
      <c r="E66" s="51">
        <v>4084</v>
      </c>
      <c r="F66" s="51">
        <v>70253</v>
      </c>
    </row>
    <row r="67" spans="1:6">
      <c r="A67" s="51">
        <v>8</v>
      </c>
      <c r="B67" s="51" t="s">
        <v>173</v>
      </c>
      <c r="C67" s="51" t="s">
        <v>46</v>
      </c>
      <c r="D67" s="51" t="s">
        <v>30</v>
      </c>
      <c r="E67" s="51">
        <v>3395</v>
      </c>
      <c r="F67" s="51">
        <v>70253</v>
      </c>
    </row>
    <row r="68" spans="1:6">
      <c r="A68" s="51">
        <v>8</v>
      </c>
      <c r="B68" s="51" t="s">
        <v>173</v>
      </c>
      <c r="C68" s="51" t="s">
        <v>46</v>
      </c>
      <c r="D68" s="51" t="s">
        <v>31</v>
      </c>
      <c r="E68" s="51">
        <v>2582</v>
      </c>
      <c r="F68" s="51">
        <v>70253</v>
      </c>
    </row>
    <row r="69" spans="1:6">
      <c r="A69" s="51">
        <v>8</v>
      </c>
      <c r="B69" s="51" t="s">
        <v>173</v>
      </c>
      <c r="C69" s="51" t="s">
        <v>46</v>
      </c>
      <c r="D69" s="51" t="s">
        <v>32</v>
      </c>
      <c r="E69" s="51">
        <v>1900</v>
      </c>
      <c r="F69" s="51">
        <v>70253</v>
      </c>
    </row>
    <row r="70" spans="1:6">
      <c r="A70" s="51">
        <v>8</v>
      </c>
      <c r="B70" s="51" t="s">
        <v>173</v>
      </c>
      <c r="C70" s="51" t="s">
        <v>46</v>
      </c>
      <c r="D70" s="51" t="s">
        <v>33</v>
      </c>
      <c r="E70" s="51">
        <v>1356</v>
      </c>
      <c r="F70" s="51">
        <v>70253</v>
      </c>
    </row>
    <row r="71" spans="1:6">
      <c r="A71" s="51">
        <v>8</v>
      </c>
      <c r="B71" s="51" t="s">
        <v>173</v>
      </c>
      <c r="C71" s="51" t="s">
        <v>46</v>
      </c>
      <c r="D71" s="51" t="s">
        <v>34</v>
      </c>
      <c r="E71" s="51">
        <v>1039</v>
      </c>
      <c r="F71" s="51">
        <v>70253</v>
      </c>
    </row>
    <row r="72" spans="1:6">
      <c r="A72" s="51">
        <v>8</v>
      </c>
      <c r="B72" s="51" t="s">
        <v>173</v>
      </c>
      <c r="C72" s="51" t="s">
        <v>46</v>
      </c>
      <c r="D72" s="51" t="s">
        <v>35</v>
      </c>
      <c r="E72" s="51">
        <v>775</v>
      </c>
      <c r="F72" s="51">
        <v>70253</v>
      </c>
    </row>
    <row r="73" spans="1:6">
      <c r="A73" s="51">
        <v>8</v>
      </c>
      <c r="B73" s="51" t="s">
        <v>173</v>
      </c>
      <c r="C73" s="51" t="s">
        <v>46</v>
      </c>
      <c r="D73" s="51" t="s">
        <v>1348</v>
      </c>
      <c r="E73" s="51">
        <v>677</v>
      </c>
      <c r="F73" s="51">
        <v>70253</v>
      </c>
    </row>
    <row r="74" spans="1:6">
      <c r="A74" s="51">
        <v>11</v>
      </c>
      <c r="B74" s="51" t="s">
        <v>174</v>
      </c>
      <c r="C74" s="51" t="s">
        <v>63</v>
      </c>
      <c r="D74" s="51" t="s">
        <v>19</v>
      </c>
      <c r="E74" s="51">
        <v>1936</v>
      </c>
      <c r="F74" s="51">
        <v>33206</v>
      </c>
    </row>
    <row r="75" spans="1:6">
      <c r="A75" s="51">
        <v>11</v>
      </c>
      <c r="B75" s="51" t="s">
        <v>174</v>
      </c>
      <c r="C75" s="51" t="s">
        <v>63</v>
      </c>
      <c r="D75" s="122" t="s">
        <v>20</v>
      </c>
      <c r="E75" s="51">
        <v>2130</v>
      </c>
      <c r="F75" s="51">
        <v>33206</v>
      </c>
    </row>
    <row r="76" spans="1:6">
      <c r="A76" s="51">
        <v>11</v>
      </c>
      <c r="B76" s="51" t="s">
        <v>174</v>
      </c>
      <c r="C76" s="51" t="s">
        <v>63</v>
      </c>
      <c r="D76" s="122" t="s">
        <v>21</v>
      </c>
      <c r="E76" s="51">
        <v>2332</v>
      </c>
      <c r="F76" s="51">
        <v>33206</v>
      </c>
    </row>
    <row r="77" spans="1:6">
      <c r="A77" s="51">
        <v>11</v>
      </c>
      <c r="B77" s="51" t="s">
        <v>174</v>
      </c>
      <c r="C77" s="51" t="s">
        <v>63</v>
      </c>
      <c r="D77" s="51" t="s">
        <v>22</v>
      </c>
      <c r="E77" s="51">
        <v>2789</v>
      </c>
      <c r="F77" s="51">
        <v>33206</v>
      </c>
    </row>
    <row r="78" spans="1:6">
      <c r="A78" s="51">
        <v>11</v>
      </c>
      <c r="B78" s="51" t="s">
        <v>174</v>
      </c>
      <c r="C78" s="51" t="s">
        <v>63</v>
      </c>
      <c r="D78" s="51" t="s">
        <v>23</v>
      </c>
      <c r="E78" s="51">
        <v>3689</v>
      </c>
      <c r="F78" s="51">
        <v>33206</v>
      </c>
    </row>
    <row r="79" spans="1:6">
      <c r="A79" s="51">
        <v>11</v>
      </c>
      <c r="B79" s="51" t="s">
        <v>174</v>
      </c>
      <c r="C79" s="51" t="s">
        <v>63</v>
      </c>
      <c r="D79" s="51" t="s">
        <v>24</v>
      </c>
      <c r="E79" s="51">
        <v>3720</v>
      </c>
      <c r="F79" s="51">
        <v>33206</v>
      </c>
    </row>
    <row r="80" spans="1:6">
      <c r="A80" s="51">
        <v>11</v>
      </c>
      <c r="B80" s="51" t="s">
        <v>174</v>
      </c>
      <c r="C80" s="51" t="s">
        <v>63</v>
      </c>
      <c r="D80" s="51" t="s">
        <v>25</v>
      </c>
      <c r="E80" s="51">
        <v>3552</v>
      </c>
      <c r="F80" s="51">
        <v>33206</v>
      </c>
    </row>
    <row r="81" spans="1:6">
      <c r="A81" s="51">
        <v>11</v>
      </c>
      <c r="B81" s="51" t="s">
        <v>174</v>
      </c>
      <c r="C81" s="51" t="s">
        <v>63</v>
      </c>
      <c r="D81" s="51" t="s">
        <v>26</v>
      </c>
      <c r="E81" s="51">
        <v>3167</v>
      </c>
      <c r="F81" s="51">
        <v>33206</v>
      </c>
    </row>
    <row r="82" spans="1:6">
      <c r="A82" s="51">
        <v>11</v>
      </c>
      <c r="B82" s="51" t="s">
        <v>174</v>
      </c>
      <c r="C82" s="51" t="s">
        <v>63</v>
      </c>
      <c r="D82" s="51" t="s">
        <v>27</v>
      </c>
      <c r="E82" s="51">
        <v>2477</v>
      </c>
      <c r="F82" s="51">
        <v>33206</v>
      </c>
    </row>
    <row r="83" spans="1:6">
      <c r="A83" s="51">
        <v>11</v>
      </c>
      <c r="B83" s="51" t="s">
        <v>174</v>
      </c>
      <c r="C83" s="51" t="s">
        <v>63</v>
      </c>
      <c r="D83" s="51" t="s">
        <v>28</v>
      </c>
      <c r="E83" s="51">
        <v>2163</v>
      </c>
      <c r="F83" s="51">
        <v>33206</v>
      </c>
    </row>
    <row r="84" spans="1:6">
      <c r="A84" s="51">
        <v>11</v>
      </c>
      <c r="B84" s="51" t="s">
        <v>174</v>
      </c>
      <c r="C84" s="51" t="s">
        <v>63</v>
      </c>
      <c r="D84" s="51" t="s">
        <v>29</v>
      </c>
      <c r="E84" s="51">
        <v>1733</v>
      </c>
      <c r="F84" s="51">
        <v>33206</v>
      </c>
    </row>
    <row r="85" spans="1:6">
      <c r="A85" s="51">
        <v>11</v>
      </c>
      <c r="B85" s="51" t="s">
        <v>174</v>
      </c>
      <c r="C85" s="51" t="s">
        <v>63</v>
      </c>
      <c r="D85" s="51" t="s">
        <v>30</v>
      </c>
      <c r="E85" s="51">
        <v>1295</v>
      </c>
      <c r="F85" s="51">
        <v>33206</v>
      </c>
    </row>
    <row r="86" spans="1:6">
      <c r="A86" s="51">
        <v>11</v>
      </c>
      <c r="B86" s="51" t="s">
        <v>174</v>
      </c>
      <c r="C86" s="51" t="s">
        <v>63</v>
      </c>
      <c r="D86" s="51" t="s">
        <v>31</v>
      </c>
      <c r="E86" s="51">
        <v>886</v>
      </c>
      <c r="F86" s="51">
        <v>33206</v>
      </c>
    </row>
    <row r="87" spans="1:6">
      <c r="A87" s="51">
        <v>11</v>
      </c>
      <c r="B87" s="51" t="s">
        <v>174</v>
      </c>
      <c r="C87" s="51" t="s">
        <v>63</v>
      </c>
      <c r="D87" s="51" t="s">
        <v>32</v>
      </c>
      <c r="E87" s="51">
        <v>578</v>
      </c>
      <c r="F87" s="51">
        <v>33206</v>
      </c>
    </row>
    <row r="88" spans="1:6">
      <c r="A88" s="51">
        <v>11</v>
      </c>
      <c r="B88" s="51" t="s">
        <v>174</v>
      </c>
      <c r="C88" s="51" t="s">
        <v>63</v>
      </c>
      <c r="D88" s="51" t="s">
        <v>33</v>
      </c>
      <c r="E88" s="51">
        <v>315</v>
      </c>
      <c r="F88" s="51">
        <v>33206</v>
      </c>
    </row>
    <row r="89" spans="1:6">
      <c r="A89" s="51">
        <v>11</v>
      </c>
      <c r="B89" s="51" t="s">
        <v>174</v>
      </c>
      <c r="C89" s="51" t="s">
        <v>63</v>
      </c>
      <c r="D89" s="51" t="s">
        <v>34</v>
      </c>
      <c r="E89" s="51">
        <v>209</v>
      </c>
      <c r="F89" s="51">
        <v>33206</v>
      </c>
    </row>
    <row r="90" spans="1:6">
      <c r="A90" s="51">
        <v>11</v>
      </c>
      <c r="B90" s="51" t="s">
        <v>174</v>
      </c>
      <c r="C90" s="51" t="s">
        <v>63</v>
      </c>
      <c r="D90" s="51" t="s">
        <v>35</v>
      </c>
      <c r="E90" s="51">
        <v>134</v>
      </c>
      <c r="F90" s="51">
        <v>33206</v>
      </c>
    </row>
    <row r="91" spans="1:6">
      <c r="A91" s="51">
        <v>11</v>
      </c>
      <c r="B91" s="51" t="s">
        <v>174</v>
      </c>
      <c r="C91" s="51" t="s">
        <v>63</v>
      </c>
      <c r="D91" s="51" t="s">
        <v>1348</v>
      </c>
      <c r="E91" s="51">
        <v>101</v>
      </c>
      <c r="F91" s="51">
        <v>33206</v>
      </c>
    </row>
    <row r="92" spans="1:6">
      <c r="A92" s="51">
        <v>11</v>
      </c>
      <c r="B92" s="51" t="s">
        <v>174</v>
      </c>
      <c r="C92" s="51" t="s">
        <v>46</v>
      </c>
      <c r="D92" s="51" t="s">
        <v>19</v>
      </c>
      <c r="E92" s="51">
        <v>1837</v>
      </c>
      <c r="F92" s="51">
        <v>33728</v>
      </c>
    </row>
    <row r="93" spans="1:6">
      <c r="A93" s="51">
        <v>11</v>
      </c>
      <c r="B93" s="51" t="s">
        <v>174</v>
      </c>
      <c r="C93" s="51" t="s">
        <v>46</v>
      </c>
      <c r="D93" s="122" t="s">
        <v>20</v>
      </c>
      <c r="E93" s="51">
        <v>2012</v>
      </c>
      <c r="F93" s="51">
        <v>33728</v>
      </c>
    </row>
    <row r="94" spans="1:6">
      <c r="A94" s="51">
        <v>11</v>
      </c>
      <c r="B94" s="51" t="s">
        <v>174</v>
      </c>
      <c r="C94" s="51" t="s">
        <v>46</v>
      </c>
      <c r="D94" s="122" t="s">
        <v>21</v>
      </c>
      <c r="E94" s="51">
        <v>2261</v>
      </c>
      <c r="F94" s="51">
        <v>33728</v>
      </c>
    </row>
    <row r="95" spans="1:6">
      <c r="A95" s="51">
        <v>11</v>
      </c>
      <c r="B95" s="51" t="s">
        <v>174</v>
      </c>
      <c r="C95" s="51" t="s">
        <v>46</v>
      </c>
      <c r="D95" s="51" t="s">
        <v>22</v>
      </c>
      <c r="E95" s="51">
        <v>2727</v>
      </c>
      <c r="F95" s="51">
        <v>33728</v>
      </c>
    </row>
    <row r="96" spans="1:6">
      <c r="A96" s="51">
        <v>11</v>
      </c>
      <c r="B96" s="51" t="s">
        <v>174</v>
      </c>
      <c r="C96" s="51" t="s">
        <v>46</v>
      </c>
      <c r="D96" s="51" t="s">
        <v>23</v>
      </c>
      <c r="E96" s="51">
        <v>3356</v>
      </c>
      <c r="F96" s="51">
        <v>33728</v>
      </c>
    </row>
    <row r="97" spans="1:6">
      <c r="A97" s="51">
        <v>11</v>
      </c>
      <c r="B97" s="51" t="s">
        <v>174</v>
      </c>
      <c r="C97" s="51" t="s">
        <v>46</v>
      </c>
      <c r="D97" s="51" t="s">
        <v>24</v>
      </c>
      <c r="E97" s="51">
        <v>3652</v>
      </c>
      <c r="F97" s="51">
        <v>33728</v>
      </c>
    </row>
    <row r="98" spans="1:6">
      <c r="A98" s="51">
        <v>11</v>
      </c>
      <c r="B98" s="51" t="s">
        <v>174</v>
      </c>
      <c r="C98" s="51" t="s">
        <v>46</v>
      </c>
      <c r="D98" s="51" t="s">
        <v>25</v>
      </c>
      <c r="E98" s="51">
        <v>3376</v>
      </c>
      <c r="F98" s="51">
        <v>33728</v>
      </c>
    </row>
    <row r="99" spans="1:6">
      <c r="A99" s="51">
        <v>11</v>
      </c>
      <c r="B99" s="51" t="s">
        <v>174</v>
      </c>
      <c r="C99" s="51" t="s">
        <v>46</v>
      </c>
      <c r="D99" s="51" t="s">
        <v>26</v>
      </c>
      <c r="E99" s="51">
        <v>3128</v>
      </c>
      <c r="F99" s="51">
        <v>33728</v>
      </c>
    </row>
    <row r="100" spans="1:6">
      <c r="A100" s="51">
        <v>11</v>
      </c>
      <c r="B100" s="51" t="s">
        <v>174</v>
      </c>
      <c r="C100" s="51" t="s">
        <v>46</v>
      </c>
      <c r="D100" s="51" t="s">
        <v>27</v>
      </c>
      <c r="E100" s="51">
        <v>2754</v>
      </c>
      <c r="F100" s="51">
        <v>33728</v>
      </c>
    </row>
    <row r="101" spans="1:6">
      <c r="A101" s="51">
        <v>11</v>
      </c>
      <c r="B101" s="51" t="s">
        <v>174</v>
      </c>
      <c r="C101" s="51" t="s">
        <v>46</v>
      </c>
      <c r="D101" s="51" t="s">
        <v>28</v>
      </c>
      <c r="E101" s="51">
        <v>2434</v>
      </c>
      <c r="F101" s="51">
        <v>33728</v>
      </c>
    </row>
    <row r="102" spans="1:6">
      <c r="A102" s="51">
        <v>11</v>
      </c>
      <c r="B102" s="51" t="s">
        <v>174</v>
      </c>
      <c r="C102" s="51" t="s">
        <v>46</v>
      </c>
      <c r="D102" s="51" t="s">
        <v>29</v>
      </c>
      <c r="E102" s="51">
        <v>2091</v>
      </c>
      <c r="F102" s="51">
        <v>33728</v>
      </c>
    </row>
    <row r="103" spans="1:6">
      <c r="A103" s="51">
        <v>11</v>
      </c>
      <c r="B103" s="51" t="s">
        <v>174</v>
      </c>
      <c r="C103" s="51" t="s">
        <v>46</v>
      </c>
      <c r="D103" s="51" t="s">
        <v>30</v>
      </c>
      <c r="E103" s="51">
        <v>1609</v>
      </c>
      <c r="F103" s="51">
        <v>33728</v>
      </c>
    </row>
    <row r="104" spans="1:6">
      <c r="A104" s="51">
        <v>11</v>
      </c>
      <c r="B104" s="51" t="s">
        <v>174</v>
      </c>
      <c r="C104" s="51" t="s">
        <v>46</v>
      </c>
      <c r="D104" s="51" t="s">
        <v>31</v>
      </c>
      <c r="E104" s="51">
        <v>1039</v>
      </c>
      <c r="F104" s="51">
        <v>33728</v>
      </c>
    </row>
    <row r="105" spans="1:6">
      <c r="A105" s="51">
        <v>11</v>
      </c>
      <c r="B105" s="51" t="s">
        <v>174</v>
      </c>
      <c r="C105" s="51" t="s">
        <v>46</v>
      </c>
      <c r="D105" s="51" t="s">
        <v>32</v>
      </c>
      <c r="E105" s="51">
        <v>551</v>
      </c>
      <c r="F105" s="51">
        <v>33728</v>
      </c>
    </row>
    <row r="106" spans="1:6">
      <c r="A106" s="51">
        <v>11</v>
      </c>
      <c r="B106" s="51" t="s">
        <v>174</v>
      </c>
      <c r="C106" s="51" t="s">
        <v>46</v>
      </c>
      <c r="D106" s="51" t="s">
        <v>33</v>
      </c>
      <c r="E106" s="51">
        <v>358</v>
      </c>
      <c r="F106" s="51">
        <v>33728</v>
      </c>
    </row>
    <row r="107" spans="1:6">
      <c r="A107" s="51">
        <v>11</v>
      </c>
      <c r="B107" s="51" t="s">
        <v>174</v>
      </c>
      <c r="C107" s="51" t="s">
        <v>46</v>
      </c>
      <c r="D107" s="51" t="s">
        <v>34</v>
      </c>
      <c r="E107" s="51">
        <v>247</v>
      </c>
      <c r="F107" s="51">
        <v>33728</v>
      </c>
    </row>
    <row r="108" spans="1:6">
      <c r="A108" s="51">
        <v>11</v>
      </c>
      <c r="B108" s="51" t="s">
        <v>174</v>
      </c>
      <c r="C108" s="51" t="s">
        <v>46</v>
      </c>
      <c r="D108" s="51" t="s">
        <v>35</v>
      </c>
      <c r="E108" s="51">
        <v>161</v>
      </c>
      <c r="F108" s="51">
        <v>33728</v>
      </c>
    </row>
    <row r="109" spans="1:6">
      <c r="A109" s="51">
        <v>11</v>
      </c>
      <c r="B109" s="51" t="s">
        <v>174</v>
      </c>
      <c r="C109" s="51" t="s">
        <v>46</v>
      </c>
      <c r="D109" s="51" t="s">
        <v>1348</v>
      </c>
      <c r="E109" s="51">
        <v>135</v>
      </c>
      <c r="F109" s="51">
        <v>33728</v>
      </c>
    </row>
    <row r="110" spans="1:6">
      <c r="A110" s="51">
        <v>13</v>
      </c>
      <c r="B110" s="51" t="s">
        <v>175</v>
      </c>
      <c r="C110" s="51" t="s">
        <v>63</v>
      </c>
      <c r="D110" s="51" t="s">
        <v>19</v>
      </c>
      <c r="E110" s="51">
        <v>13230</v>
      </c>
      <c r="F110" s="51">
        <v>157966</v>
      </c>
    </row>
    <row r="111" spans="1:6">
      <c r="A111" s="51">
        <v>13</v>
      </c>
      <c r="B111" s="51" t="s">
        <v>175</v>
      </c>
      <c r="C111" s="51" t="s">
        <v>63</v>
      </c>
      <c r="D111" s="122" t="s">
        <v>20</v>
      </c>
      <c r="E111" s="51">
        <v>14729</v>
      </c>
      <c r="F111" s="51">
        <v>157966</v>
      </c>
    </row>
    <row r="112" spans="1:6">
      <c r="A112" s="51">
        <v>13</v>
      </c>
      <c r="B112" s="51" t="s">
        <v>175</v>
      </c>
      <c r="C112" s="51" t="s">
        <v>63</v>
      </c>
      <c r="D112" s="122" t="s">
        <v>21</v>
      </c>
      <c r="E112" s="51">
        <v>15445</v>
      </c>
      <c r="F112" s="51">
        <v>157966</v>
      </c>
    </row>
    <row r="113" spans="1:6">
      <c r="A113" s="51">
        <v>13</v>
      </c>
      <c r="B113" s="51" t="s">
        <v>175</v>
      </c>
      <c r="C113" s="51" t="s">
        <v>63</v>
      </c>
      <c r="D113" s="51" t="s">
        <v>22</v>
      </c>
      <c r="E113" s="51">
        <v>15726</v>
      </c>
      <c r="F113" s="51">
        <v>157966</v>
      </c>
    </row>
    <row r="114" spans="1:6">
      <c r="A114" s="51">
        <v>13</v>
      </c>
      <c r="B114" s="51" t="s">
        <v>175</v>
      </c>
      <c r="C114" s="51" t="s">
        <v>63</v>
      </c>
      <c r="D114" s="51" t="s">
        <v>23</v>
      </c>
      <c r="E114" s="51">
        <v>13929</v>
      </c>
      <c r="F114" s="51">
        <v>157966</v>
      </c>
    </row>
    <row r="115" spans="1:6">
      <c r="A115" s="51">
        <v>13</v>
      </c>
      <c r="B115" s="51" t="s">
        <v>175</v>
      </c>
      <c r="C115" s="51" t="s">
        <v>63</v>
      </c>
      <c r="D115" s="51" t="s">
        <v>24</v>
      </c>
      <c r="E115" s="51">
        <v>12893</v>
      </c>
      <c r="F115" s="51">
        <v>157966</v>
      </c>
    </row>
    <row r="116" spans="1:6">
      <c r="A116" s="51">
        <v>13</v>
      </c>
      <c r="B116" s="51" t="s">
        <v>175</v>
      </c>
      <c r="C116" s="51" t="s">
        <v>63</v>
      </c>
      <c r="D116" s="51" t="s">
        <v>25</v>
      </c>
      <c r="E116" s="51">
        <v>11458</v>
      </c>
      <c r="F116" s="51">
        <v>157966</v>
      </c>
    </row>
    <row r="117" spans="1:6">
      <c r="A117" s="51">
        <v>13</v>
      </c>
      <c r="B117" s="51" t="s">
        <v>175</v>
      </c>
      <c r="C117" s="51" t="s">
        <v>63</v>
      </c>
      <c r="D117" s="51" t="s">
        <v>26</v>
      </c>
      <c r="E117" s="51">
        <v>10377</v>
      </c>
      <c r="F117" s="51">
        <v>157966</v>
      </c>
    </row>
    <row r="118" spans="1:6">
      <c r="A118" s="51">
        <v>13</v>
      </c>
      <c r="B118" s="51" t="s">
        <v>175</v>
      </c>
      <c r="C118" s="51" t="s">
        <v>63</v>
      </c>
      <c r="D118" s="51" t="s">
        <v>27</v>
      </c>
      <c r="E118" s="51">
        <v>9067</v>
      </c>
      <c r="F118" s="51">
        <v>157966</v>
      </c>
    </row>
    <row r="119" spans="1:6">
      <c r="A119" s="51">
        <v>13</v>
      </c>
      <c r="B119" s="51" t="s">
        <v>175</v>
      </c>
      <c r="C119" s="51" t="s">
        <v>63</v>
      </c>
      <c r="D119" s="51" t="s">
        <v>28</v>
      </c>
      <c r="E119" s="51">
        <v>8845</v>
      </c>
      <c r="F119" s="51">
        <v>157966</v>
      </c>
    </row>
    <row r="120" spans="1:6">
      <c r="A120" s="51">
        <v>13</v>
      </c>
      <c r="B120" s="51" t="s">
        <v>175</v>
      </c>
      <c r="C120" s="51" t="s">
        <v>63</v>
      </c>
      <c r="D120" s="51" t="s">
        <v>29</v>
      </c>
      <c r="E120" s="51">
        <v>8425</v>
      </c>
      <c r="F120" s="51">
        <v>157966</v>
      </c>
    </row>
    <row r="121" spans="1:6">
      <c r="A121" s="51">
        <v>13</v>
      </c>
      <c r="B121" s="51" t="s">
        <v>175</v>
      </c>
      <c r="C121" s="51" t="s">
        <v>63</v>
      </c>
      <c r="D121" s="51" t="s">
        <v>30</v>
      </c>
      <c r="E121" s="51">
        <v>7008</v>
      </c>
      <c r="F121" s="51">
        <v>157966</v>
      </c>
    </row>
    <row r="122" spans="1:6">
      <c r="A122" s="51">
        <v>13</v>
      </c>
      <c r="B122" s="51" t="s">
        <v>175</v>
      </c>
      <c r="C122" s="51" t="s">
        <v>63</v>
      </c>
      <c r="D122" s="51" t="s">
        <v>31</v>
      </c>
      <c r="E122" s="51">
        <v>5540</v>
      </c>
      <c r="F122" s="51">
        <v>157966</v>
      </c>
    </row>
    <row r="123" spans="1:6">
      <c r="A123" s="51">
        <v>13</v>
      </c>
      <c r="B123" s="51" t="s">
        <v>175</v>
      </c>
      <c r="C123" s="51" t="s">
        <v>63</v>
      </c>
      <c r="D123" s="51" t="s">
        <v>32</v>
      </c>
      <c r="E123" s="51">
        <v>4085</v>
      </c>
      <c r="F123" s="51">
        <v>157966</v>
      </c>
    </row>
    <row r="124" spans="1:6">
      <c r="A124" s="51">
        <v>13</v>
      </c>
      <c r="B124" s="51" t="s">
        <v>175</v>
      </c>
      <c r="C124" s="51" t="s">
        <v>63</v>
      </c>
      <c r="D124" s="51" t="s">
        <v>33</v>
      </c>
      <c r="E124" s="51">
        <v>2773</v>
      </c>
      <c r="F124" s="51">
        <v>157966</v>
      </c>
    </row>
    <row r="125" spans="1:6">
      <c r="A125" s="51">
        <v>13</v>
      </c>
      <c r="B125" s="51" t="s">
        <v>175</v>
      </c>
      <c r="C125" s="51" t="s">
        <v>63</v>
      </c>
      <c r="D125" s="51" t="s">
        <v>34</v>
      </c>
      <c r="E125" s="51">
        <v>1992</v>
      </c>
      <c r="F125" s="51">
        <v>157966</v>
      </c>
    </row>
    <row r="126" spans="1:6">
      <c r="A126" s="51">
        <v>13</v>
      </c>
      <c r="B126" s="51" t="s">
        <v>175</v>
      </c>
      <c r="C126" s="51" t="s">
        <v>63</v>
      </c>
      <c r="D126" s="51" t="s">
        <v>35</v>
      </c>
      <c r="E126" s="51">
        <v>1204</v>
      </c>
      <c r="F126" s="51">
        <v>157966</v>
      </c>
    </row>
    <row r="127" spans="1:6">
      <c r="A127" s="51">
        <v>13</v>
      </c>
      <c r="B127" s="51" t="s">
        <v>175</v>
      </c>
      <c r="C127" s="51" t="s">
        <v>63</v>
      </c>
      <c r="D127" s="51" t="s">
        <v>1348</v>
      </c>
      <c r="E127" s="51">
        <v>1240</v>
      </c>
      <c r="F127" s="51">
        <v>157966</v>
      </c>
    </row>
    <row r="128" spans="1:6">
      <c r="A128" s="51">
        <v>13</v>
      </c>
      <c r="B128" s="51" t="s">
        <v>175</v>
      </c>
      <c r="C128" s="51" t="s">
        <v>46</v>
      </c>
      <c r="D128" s="51" t="s">
        <v>19</v>
      </c>
      <c r="E128" s="51">
        <v>12815</v>
      </c>
      <c r="F128" s="51">
        <v>161430</v>
      </c>
    </row>
    <row r="129" spans="1:6">
      <c r="A129" s="51">
        <v>13</v>
      </c>
      <c r="B129" s="51" t="s">
        <v>175</v>
      </c>
      <c r="C129" s="51" t="s">
        <v>46</v>
      </c>
      <c r="D129" s="122" t="s">
        <v>20</v>
      </c>
      <c r="E129" s="51">
        <v>13844</v>
      </c>
      <c r="F129" s="51">
        <v>161430</v>
      </c>
    </row>
    <row r="130" spans="1:6">
      <c r="A130" s="51">
        <v>13</v>
      </c>
      <c r="B130" s="51" t="s">
        <v>175</v>
      </c>
      <c r="C130" s="51" t="s">
        <v>46</v>
      </c>
      <c r="D130" s="122" t="s">
        <v>21</v>
      </c>
      <c r="E130" s="51">
        <v>14279</v>
      </c>
      <c r="F130" s="51">
        <v>161430</v>
      </c>
    </row>
    <row r="131" spans="1:6">
      <c r="A131" s="51">
        <v>13</v>
      </c>
      <c r="B131" s="51" t="s">
        <v>175</v>
      </c>
      <c r="C131" s="51" t="s">
        <v>46</v>
      </c>
      <c r="D131" s="51" t="s">
        <v>22</v>
      </c>
      <c r="E131" s="51">
        <v>14869</v>
      </c>
      <c r="F131" s="51">
        <v>161430</v>
      </c>
    </row>
    <row r="132" spans="1:6">
      <c r="A132" s="51">
        <v>13</v>
      </c>
      <c r="B132" s="51" t="s">
        <v>175</v>
      </c>
      <c r="C132" s="51" t="s">
        <v>46</v>
      </c>
      <c r="D132" s="51" t="s">
        <v>23</v>
      </c>
      <c r="E132" s="51">
        <v>14169</v>
      </c>
      <c r="F132" s="51">
        <v>161430</v>
      </c>
    </row>
    <row r="133" spans="1:6">
      <c r="A133" s="51">
        <v>13</v>
      </c>
      <c r="B133" s="51" t="s">
        <v>175</v>
      </c>
      <c r="C133" s="51" t="s">
        <v>46</v>
      </c>
      <c r="D133" s="51" t="s">
        <v>24</v>
      </c>
      <c r="E133" s="51">
        <v>12783</v>
      </c>
      <c r="F133" s="51">
        <v>161430</v>
      </c>
    </row>
    <row r="134" spans="1:6">
      <c r="A134" s="51">
        <v>13</v>
      </c>
      <c r="B134" s="51" t="s">
        <v>175</v>
      </c>
      <c r="C134" s="51" t="s">
        <v>46</v>
      </c>
      <c r="D134" s="51" t="s">
        <v>25</v>
      </c>
      <c r="E134" s="51">
        <v>11969</v>
      </c>
      <c r="F134" s="51">
        <v>161430</v>
      </c>
    </row>
    <row r="135" spans="1:6">
      <c r="A135" s="51">
        <v>13</v>
      </c>
      <c r="B135" s="51" t="s">
        <v>175</v>
      </c>
      <c r="C135" s="51" t="s">
        <v>46</v>
      </c>
      <c r="D135" s="51" t="s">
        <v>26</v>
      </c>
      <c r="E135" s="51">
        <v>11439</v>
      </c>
      <c r="F135" s="51">
        <v>161430</v>
      </c>
    </row>
    <row r="136" spans="1:6">
      <c r="A136" s="51">
        <v>13</v>
      </c>
      <c r="B136" s="51" t="s">
        <v>175</v>
      </c>
      <c r="C136" s="51" t="s">
        <v>46</v>
      </c>
      <c r="D136" s="51" t="s">
        <v>27</v>
      </c>
      <c r="E136" s="51">
        <v>9924</v>
      </c>
      <c r="F136" s="51">
        <v>161430</v>
      </c>
    </row>
    <row r="137" spans="1:6">
      <c r="A137" s="51">
        <v>13</v>
      </c>
      <c r="B137" s="51" t="s">
        <v>175</v>
      </c>
      <c r="C137" s="51" t="s">
        <v>46</v>
      </c>
      <c r="D137" s="51" t="s">
        <v>28</v>
      </c>
      <c r="E137" s="51">
        <v>9660</v>
      </c>
      <c r="F137" s="51">
        <v>161430</v>
      </c>
    </row>
    <row r="138" spans="1:6">
      <c r="A138" s="51">
        <v>13</v>
      </c>
      <c r="B138" s="51" t="s">
        <v>175</v>
      </c>
      <c r="C138" s="51" t="s">
        <v>46</v>
      </c>
      <c r="D138" s="51" t="s">
        <v>29</v>
      </c>
      <c r="E138" s="51">
        <v>9058</v>
      </c>
      <c r="F138" s="51">
        <v>161430</v>
      </c>
    </row>
    <row r="139" spans="1:6">
      <c r="A139" s="51">
        <v>13</v>
      </c>
      <c r="B139" s="51" t="s">
        <v>175</v>
      </c>
      <c r="C139" s="51" t="s">
        <v>46</v>
      </c>
      <c r="D139" s="51" t="s">
        <v>30</v>
      </c>
      <c r="E139" s="51">
        <v>7471</v>
      </c>
      <c r="F139" s="51">
        <v>161430</v>
      </c>
    </row>
    <row r="140" spans="1:6">
      <c r="A140" s="51">
        <v>13</v>
      </c>
      <c r="B140" s="51" t="s">
        <v>175</v>
      </c>
      <c r="C140" s="51" t="s">
        <v>46</v>
      </c>
      <c r="D140" s="51" t="s">
        <v>31</v>
      </c>
      <c r="E140" s="51">
        <v>6010</v>
      </c>
      <c r="F140" s="51">
        <v>161430</v>
      </c>
    </row>
    <row r="141" spans="1:6">
      <c r="A141" s="51">
        <v>13</v>
      </c>
      <c r="B141" s="51" t="s">
        <v>175</v>
      </c>
      <c r="C141" s="51" t="s">
        <v>46</v>
      </c>
      <c r="D141" s="51" t="s">
        <v>32</v>
      </c>
      <c r="E141" s="51">
        <v>4397</v>
      </c>
      <c r="F141" s="51">
        <v>161430</v>
      </c>
    </row>
    <row r="142" spans="1:6">
      <c r="A142" s="51">
        <v>13</v>
      </c>
      <c r="B142" s="51" t="s">
        <v>175</v>
      </c>
      <c r="C142" s="51" t="s">
        <v>46</v>
      </c>
      <c r="D142" s="51" t="s">
        <v>33</v>
      </c>
      <c r="E142" s="51">
        <v>3238</v>
      </c>
      <c r="F142" s="51">
        <v>161430</v>
      </c>
    </row>
    <row r="143" spans="1:6">
      <c r="A143" s="51">
        <v>13</v>
      </c>
      <c r="B143" s="51" t="s">
        <v>175</v>
      </c>
      <c r="C143" s="51" t="s">
        <v>46</v>
      </c>
      <c r="D143" s="51" t="s">
        <v>34</v>
      </c>
      <c r="E143" s="51">
        <v>2218</v>
      </c>
      <c r="F143" s="51">
        <v>161430</v>
      </c>
    </row>
    <row r="144" spans="1:6">
      <c r="A144" s="51">
        <v>13</v>
      </c>
      <c r="B144" s="51" t="s">
        <v>175</v>
      </c>
      <c r="C144" s="51" t="s">
        <v>46</v>
      </c>
      <c r="D144" s="51" t="s">
        <v>35</v>
      </c>
      <c r="E144" s="51">
        <v>1683</v>
      </c>
      <c r="F144" s="51">
        <v>161430</v>
      </c>
    </row>
    <row r="145" spans="1:6">
      <c r="A145" s="51">
        <v>13</v>
      </c>
      <c r="B145" s="51" t="s">
        <v>175</v>
      </c>
      <c r="C145" s="51" t="s">
        <v>46</v>
      </c>
      <c r="D145" s="51" t="s">
        <v>1348</v>
      </c>
      <c r="E145" s="51">
        <v>1604</v>
      </c>
      <c r="F145" s="51">
        <v>161430</v>
      </c>
    </row>
    <row r="146" spans="1:6">
      <c r="A146" s="51">
        <v>15</v>
      </c>
      <c r="B146" s="51" t="s">
        <v>176</v>
      </c>
      <c r="C146" s="51" t="s">
        <v>63</v>
      </c>
      <c r="D146" s="51" t="s">
        <v>19</v>
      </c>
      <c r="E146" s="51">
        <v>123</v>
      </c>
      <c r="F146" s="51">
        <v>2393</v>
      </c>
    </row>
    <row r="147" spans="1:6">
      <c r="A147" s="51">
        <v>15</v>
      </c>
      <c r="B147" s="51" t="s">
        <v>176</v>
      </c>
      <c r="C147" s="51" t="s">
        <v>63</v>
      </c>
      <c r="D147" s="122" t="s">
        <v>20</v>
      </c>
      <c r="E147" s="51">
        <v>133</v>
      </c>
      <c r="F147" s="51">
        <v>2393</v>
      </c>
    </row>
    <row r="148" spans="1:6">
      <c r="A148" s="51">
        <v>15</v>
      </c>
      <c r="B148" s="51" t="s">
        <v>176</v>
      </c>
      <c r="C148" s="51" t="s">
        <v>63</v>
      </c>
      <c r="D148" s="122" t="s">
        <v>21</v>
      </c>
      <c r="E148" s="51">
        <v>168</v>
      </c>
      <c r="F148" s="51">
        <v>2393</v>
      </c>
    </row>
    <row r="149" spans="1:6">
      <c r="A149" s="51">
        <v>15</v>
      </c>
      <c r="B149" s="51" t="s">
        <v>176</v>
      </c>
      <c r="C149" s="51" t="s">
        <v>63</v>
      </c>
      <c r="D149" s="51" t="s">
        <v>22</v>
      </c>
      <c r="E149" s="51">
        <v>233</v>
      </c>
      <c r="F149" s="51">
        <v>2393</v>
      </c>
    </row>
    <row r="150" spans="1:6">
      <c r="A150" s="51">
        <v>15</v>
      </c>
      <c r="B150" s="51" t="s">
        <v>176</v>
      </c>
      <c r="C150" s="51" t="s">
        <v>63</v>
      </c>
      <c r="D150" s="51" t="s">
        <v>23</v>
      </c>
      <c r="E150" s="51">
        <v>241</v>
      </c>
      <c r="F150" s="51">
        <v>2393</v>
      </c>
    </row>
    <row r="151" spans="1:6">
      <c r="A151" s="51">
        <v>15</v>
      </c>
      <c r="B151" s="51" t="s">
        <v>176</v>
      </c>
      <c r="C151" s="51" t="s">
        <v>63</v>
      </c>
      <c r="D151" s="51" t="s">
        <v>24</v>
      </c>
      <c r="E151" s="51">
        <v>236</v>
      </c>
      <c r="F151" s="51">
        <v>2393</v>
      </c>
    </row>
    <row r="152" spans="1:6">
      <c r="A152" s="51">
        <v>15</v>
      </c>
      <c r="B152" s="51" t="s">
        <v>176</v>
      </c>
      <c r="C152" s="51" t="s">
        <v>63</v>
      </c>
      <c r="D152" s="51" t="s">
        <v>25</v>
      </c>
      <c r="E152" s="51">
        <v>260</v>
      </c>
      <c r="F152" s="51">
        <v>2393</v>
      </c>
    </row>
    <row r="153" spans="1:6">
      <c r="A153" s="51">
        <v>15</v>
      </c>
      <c r="B153" s="51" t="s">
        <v>176</v>
      </c>
      <c r="C153" s="51" t="s">
        <v>63</v>
      </c>
      <c r="D153" s="51" t="s">
        <v>26</v>
      </c>
      <c r="E153" s="51">
        <v>251</v>
      </c>
      <c r="F153" s="51">
        <v>2393</v>
      </c>
    </row>
    <row r="154" spans="1:6">
      <c r="A154" s="51">
        <v>15</v>
      </c>
      <c r="B154" s="51" t="s">
        <v>176</v>
      </c>
      <c r="C154" s="51" t="s">
        <v>63</v>
      </c>
      <c r="D154" s="51" t="s">
        <v>27</v>
      </c>
      <c r="E154" s="51">
        <v>159</v>
      </c>
      <c r="F154" s="51">
        <v>2393</v>
      </c>
    </row>
    <row r="155" spans="1:6">
      <c r="A155" s="51">
        <v>15</v>
      </c>
      <c r="B155" s="51" t="s">
        <v>176</v>
      </c>
      <c r="C155" s="51" t="s">
        <v>63</v>
      </c>
      <c r="D155" s="51" t="s">
        <v>28</v>
      </c>
      <c r="E155" s="51">
        <v>140</v>
      </c>
      <c r="F155" s="51">
        <v>2393</v>
      </c>
    </row>
    <row r="156" spans="1:6">
      <c r="A156" s="51">
        <v>15</v>
      </c>
      <c r="B156" s="51" t="s">
        <v>176</v>
      </c>
      <c r="C156" s="51" t="s">
        <v>63</v>
      </c>
      <c r="D156" s="51" t="s">
        <v>29</v>
      </c>
      <c r="E156" s="51">
        <v>134</v>
      </c>
      <c r="F156" s="51">
        <v>2393</v>
      </c>
    </row>
    <row r="157" spans="1:6">
      <c r="A157" s="51">
        <v>15</v>
      </c>
      <c r="B157" s="51" t="s">
        <v>176</v>
      </c>
      <c r="C157" s="51" t="s">
        <v>63</v>
      </c>
      <c r="D157" s="51" t="s">
        <v>30</v>
      </c>
      <c r="E157" s="51">
        <v>112</v>
      </c>
      <c r="F157" s="51">
        <v>2393</v>
      </c>
    </row>
    <row r="158" spans="1:6">
      <c r="A158" s="51">
        <v>15</v>
      </c>
      <c r="B158" s="51" t="s">
        <v>176</v>
      </c>
      <c r="C158" s="51" t="s">
        <v>63</v>
      </c>
      <c r="D158" s="51" t="s">
        <v>31</v>
      </c>
      <c r="E158" s="51">
        <v>88</v>
      </c>
      <c r="F158" s="51">
        <v>2393</v>
      </c>
    </row>
    <row r="159" spans="1:6">
      <c r="A159" s="51">
        <v>15</v>
      </c>
      <c r="B159" s="51" t="s">
        <v>176</v>
      </c>
      <c r="C159" s="51" t="s">
        <v>63</v>
      </c>
      <c r="D159" s="51" t="s">
        <v>32</v>
      </c>
      <c r="E159" s="51">
        <v>45</v>
      </c>
      <c r="F159" s="51">
        <v>2393</v>
      </c>
    </row>
    <row r="160" spans="1:6">
      <c r="A160" s="51">
        <v>15</v>
      </c>
      <c r="B160" s="51" t="s">
        <v>176</v>
      </c>
      <c r="C160" s="51" t="s">
        <v>63</v>
      </c>
      <c r="D160" s="51" t="s">
        <v>33</v>
      </c>
      <c r="E160" s="51">
        <v>20</v>
      </c>
      <c r="F160" s="51">
        <v>2393</v>
      </c>
    </row>
    <row r="161" spans="1:6">
      <c r="A161" s="51">
        <v>15</v>
      </c>
      <c r="B161" s="51" t="s">
        <v>176</v>
      </c>
      <c r="C161" s="51" t="s">
        <v>63</v>
      </c>
      <c r="D161" s="51" t="s">
        <v>34</v>
      </c>
      <c r="E161" s="51">
        <v>23</v>
      </c>
      <c r="F161" s="51">
        <v>2393</v>
      </c>
    </row>
    <row r="162" spans="1:6">
      <c r="A162" s="51">
        <v>15</v>
      </c>
      <c r="B162" s="51" t="s">
        <v>176</v>
      </c>
      <c r="C162" s="51" t="s">
        <v>63</v>
      </c>
      <c r="D162" s="51" t="s">
        <v>35</v>
      </c>
      <c r="E162" s="51">
        <v>17</v>
      </c>
      <c r="F162" s="51">
        <v>2393</v>
      </c>
    </row>
    <row r="163" spans="1:6">
      <c r="A163" s="51">
        <v>15</v>
      </c>
      <c r="B163" s="51" t="s">
        <v>176</v>
      </c>
      <c r="C163" s="51" t="s">
        <v>63</v>
      </c>
      <c r="D163" s="51" t="s">
        <v>1348</v>
      </c>
      <c r="E163" s="51">
        <v>10</v>
      </c>
      <c r="F163" s="51">
        <v>2393</v>
      </c>
    </row>
    <row r="164" spans="1:6">
      <c r="A164" s="51">
        <v>15</v>
      </c>
      <c r="B164" s="51" t="s">
        <v>176</v>
      </c>
      <c r="C164" s="51" t="s">
        <v>46</v>
      </c>
      <c r="D164" s="51" t="s">
        <v>19</v>
      </c>
      <c r="E164" s="51">
        <v>119</v>
      </c>
      <c r="F164" s="51">
        <v>1854</v>
      </c>
    </row>
    <row r="165" spans="1:6">
      <c r="A165" s="51">
        <v>15</v>
      </c>
      <c r="B165" s="51" t="s">
        <v>176</v>
      </c>
      <c r="C165" s="51" t="s">
        <v>46</v>
      </c>
      <c r="D165" s="122" t="s">
        <v>20</v>
      </c>
      <c r="E165" s="51">
        <v>117</v>
      </c>
      <c r="F165" s="51">
        <v>1854</v>
      </c>
    </row>
    <row r="166" spans="1:6">
      <c r="A166" s="51">
        <v>15</v>
      </c>
      <c r="B166" s="51" t="s">
        <v>176</v>
      </c>
      <c r="C166" s="51" t="s">
        <v>46</v>
      </c>
      <c r="D166" s="122" t="s">
        <v>21</v>
      </c>
      <c r="E166" s="51">
        <v>131</v>
      </c>
      <c r="F166" s="51">
        <v>1854</v>
      </c>
    </row>
    <row r="167" spans="1:6">
      <c r="A167" s="51">
        <v>15</v>
      </c>
      <c r="B167" s="51" t="s">
        <v>176</v>
      </c>
      <c r="C167" s="51" t="s">
        <v>46</v>
      </c>
      <c r="D167" s="51" t="s">
        <v>22</v>
      </c>
      <c r="E167" s="51">
        <v>159</v>
      </c>
      <c r="F167" s="51">
        <v>1854</v>
      </c>
    </row>
    <row r="168" spans="1:6">
      <c r="A168" s="51">
        <v>15</v>
      </c>
      <c r="B168" s="51" t="s">
        <v>176</v>
      </c>
      <c r="C168" s="51" t="s">
        <v>46</v>
      </c>
      <c r="D168" s="51" t="s">
        <v>23</v>
      </c>
      <c r="E168" s="51">
        <v>173</v>
      </c>
      <c r="F168" s="51">
        <v>1854</v>
      </c>
    </row>
    <row r="169" spans="1:6">
      <c r="A169" s="51">
        <v>15</v>
      </c>
      <c r="B169" s="51" t="s">
        <v>176</v>
      </c>
      <c r="C169" s="51" t="s">
        <v>46</v>
      </c>
      <c r="D169" s="51" t="s">
        <v>24</v>
      </c>
      <c r="E169" s="51">
        <v>150</v>
      </c>
      <c r="F169" s="51">
        <v>1854</v>
      </c>
    </row>
    <row r="170" spans="1:6">
      <c r="A170" s="51">
        <v>15</v>
      </c>
      <c r="B170" s="51" t="s">
        <v>176</v>
      </c>
      <c r="C170" s="51" t="s">
        <v>46</v>
      </c>
      <c r="D170" s="51" t="s">
        <v>25</v>
      </c>
      <c r="E170" s="51">
        <v>149</v>
      </c>
      <c r="F170" s="51">
        <v>1854</v>
      </c>
    </row>
    <row r="171" spans="1:6">
      <c r="A171" s="51">
        <v>15</v>
      </c>
      <c r="B171" s="51" t="s">
        <v>176</v>
      </c>
      <c r="C171" s="51" t="s">
        <v>46</v>
      </c>
      <c r="D171" s="51" t="s">
        <v>26</v>
      </c>
      <c r="E171" s="51">
        <v>160</v>
      </c>
      <c r="F171" s="51">
        <v>1854</v>
      </c>
    </row>
    <row r="172" spans="1:6">
      <c r="A172" s="51">
        <v>15</v>
      </c>
      <c r="B172" s="51" t="s">
        <v>176</v>
      </c>
      <c r="C172" s="51" t="s">
        <v>46</v>
      </c>
      <c r="D172" s="51" t="s">
        <v>27</v>
      </c>
      <c r="E172" s="51">
        <v>149</v>
      </c>
      <c r="F172" s="51">
        <v>1854</v>
      </c>
    </row>
    <row r="173" spans="1:6">
      <c r="A173" s="51">
        <v>15</v>
      </c>
      <c r="B173" s="51" t="s">
        <v>176</v>
      </c>
      <c r="C173" s="51" t="s">
        <v>46</v>
      </c>
      <c r="D173" s="51" t="s">
        <v>28</v>
      </c>
      <c r="E173" s="51">
        <v>135</v>
      </c>
      <c r="F173" s="51">
        <v>1854</v>
      </c>
    </row>
    <row r="174" spans="1:6">
      <c r="A174" s="51">
        <v>15</v>
      </c>
      <c r="B174" s="51" t="s">
        <v>176</v>
      </c>
      <c r="C174" s="51" t="s">
        <v>46</v>
      </c>
      <c r="D174" s="51" t="s">
        <v>29</v>
      </c>
      <c r="E174" s="51">
        <v>122</v>
      </c>
      <c r="F174" s="51">
        <v>1854</v>
      </c>
    </row>
    <row r="175" spans="1:6">
      <c r="A175" s="51">
        <v>15</v>
      </c>
      <c r="B175" s="51" t="s">
        <v>176</v>
      </c>
      <c r="C175" s="51" t="s">
        <v>46</v>
      </c>
      <c r="D175" s="51" t="s">
        <v>30</v>
      </c>
      <c r="E175" s="51">
        <v>109</v>
      </c>
      <c r="F175" s="51">
        <v>1854</v>
      </c>
    </row>
    <row r="176" spans="1:6">
      <c r="A176" s="51">
        <v>15</v>
      </c>
      <c r="B176" s="51" t="s">
        <v>176</v>
      </c>
      <c r="C176" s="51" t="s">
        <v>46</v>
      </c>
      <c r="D176" s="51" t="s">
        <v>31</v>
      </c>
      <c r="E176" s="51">
        <v>65</v>
      </c>
      <c r="F176" s="51">
        <v>1854</v>
      </c>
    </row>
    <row r="177" spans="1:6">
      <c r="A177" s="51">
        <v>15</v>
      </c>
      <c r="B177" s="51" t="s">
        <v>176</v>
      </c>
      <c r="C177" s="51" t="s">
        <v>46</v>
      </c>
      <c r="D177" s="51" t="s">
        <v>32</v>
      </c>
      <c r="E177" s="51">
        <v>38</v>
      </c>
      <c r="F177" s="51">
        <v>1854</v>
      </c>
    </row>
    <row r="178" spans="1:6">
      <c r="A178" s="51">
        <v>15</v>
      </c>
      <c r="B178" s="51" t="s">
        <v>176</v>
      </c>
      <c r="C178" s="51" t="s">
        <v>46</v>
      </c>
      <c r="D178" s="51" t="s">
        <v>33</v>
      </c>
      <c r="E178" s="51">
        <v>22</v>
      </c>
      <c r="F178" s="51">
        <v>1854</v>
      </c>
    </row>
    <row r="179" spans="1:6">
      <c r="A179" s="51">
        <v>15</v>
      </c>
      <c r="B179" s="51" t="s">
        <v>176</v>
      </c>
      <c r="C179" s="51" t="s">
        <v>46</v>
      </c>
      <c r="D179" s="51" t="s">
        <v>34</v>
      </c>
      <c r="E179" s="51">
        <v>19</v>
      </c>
      <c r="F179" s="51">
        <v>1854</v>
      </c>
    </row>
    <row r="180" spans="1:6">
      <c r="A180" s="51">
        <v>15</v>
      </c>
      <c r="B180" s="51" t="s">
        <v>176</v>
      </c>
      <c r="C180" s="51" t="s">
        <v>46</v>
      </c>
      <c r="D180" s="51" t="s">
        <v>35</v>
      </c>
      <c r="E180" s="51">
        <v>19</v>
      </c>
      <c r="F180" s="51">
        <v>1854</v>
      </c>
    </row>
    <row r="181" spans="1:6">
      <c r="A181" s="51">
        <v>15</v>
      </c>
      <c r="B181" s="51" t="s">
        <v>176</v>
      </c>
      <c r="C181" s="51" t="s">
        <v>46</v>
      </c>
      <c r="D181" s="51" t="s">
        <v>1348</v>
      </c>
      <c r="E181" s="51">
        <v>18</v>
      </c>
      <c r="F181" s="51">
        <v>1854</v>
      </c>
    </row>
    <row r="182" spans="1:6">
      <c r="A182" s="51">
        <v>17</v>
      </c>
      <c r="B182" s="51" t="s">
        <v>177</v>
      </c>
      <c r="C182" s="51" t="s">
        <v>63</v>
      </c>
      <c r="D182" s="51" t="s">
        <v>19</v>
      </c>
      <c r="E182" s="51">
        <v>505</v>
      </c>
      <c r="F182" s="51">
        <v>7420</v>
      </c>
    </row>
    <row r="183" spans="1:6">
      <c r="A183" s="51">
        <v>17</v>
      </c>
      <c r="B183" s="51" t="s">
        <v>177</v>
      </c>
      <c r="C183" s="51" t="s">
        <v>63</v>
      </c>
      <c r="D183" s="122" t="s">
        <v>20</v>
      </c>
      <c r="E183" s="51">
        <v>547</v>
      </c>
      <c r="F183" s="51">
        <v>7420</v>
      </c>
    </row>
    <row r="184" spans="1:6">
      <c r="A184" s="51">
        <v>17</v>
      </c>
      <c r="B184" s="51" t="s">
        <v>177</v>
      </c>
      <c r="C184" s="51" t="s">
        <v>63</v>
      </c>
      <c r="D184" s="122" t="s">
        <v>21</v>
      </c>
      <c r="E184" s="51">
        <v>636</v>
      </c>
      <c r="F184" s="51">
        <v>7420</v>
      </c>
    </row>
    <row r="185" spans="1:6">
      <c r="A185" s="51">
        <v>17</v>
      </c>
      <c r="B185" s="51" t="s">
        <v>177</v>
      </c>
      <c r="C185" s="51" t="s">
        <v>63</v>
      </c>
      <c r="D185" s="51" t="s">
        <v>22</v>
      </c>
      <c r="E185" s="51">
        <v>758</v>
      </c>
      <c r="F185" s="51">
        <v>7420</v>
      </c>
    </row>
    <row r="186" spans="1:6">
      <c r="A186" s="51">
        <v>17</v>
      </c>
      <c r="B186" s="51" t="s">
        <v>177</v>
      </c>
      <c r="C186" s="51" t="s">
        <v>63</v>
      </c>
      <c r="D186" s="51" t="s">
        <v>23</v>
      </c>
      <c r="E186" s="51">
        <v>594</v>
      </c>
      <c r="F186" s="51">
        <v>7420</v>
      </c>
    </row>
    <row r="187" spans="1:6">
      <c r="A187" s="51">
        <v>17</v>
      </c>
      <c r="B187" s="51" t="s">
        <v>177</v>
      </c>
      <c r="C187" s="51" t="s">
        <v>63</v>
      </c>
      <c r="D187" s="51" t="s">
        <v>24</v>
      </c>
      <c r="E187" s="51">
        <v>584</v>
      </c>
      <c r="F187" s="51">
        <v>7420</v>
      </c>
    </row>
    <row r="188" spans="1:6">
      <c r="A188" s="51">
        <v>17</v>
      </c>
      <c r="B188" s="51" t="s">
        <v>177</v>
      </c>
      <c r="C188" s="51" t="s">
        <v>63</v>
      </c>
      <c r="D188" s="51" t="s">
        <v>25</v>
      </c>
      <c r="E188" s="51">
        <v>563</v>
      </c>
      <c r="F188" s="51">
        <v>7420</v>
      </c>
    </row>
    <row r="189" spans="1:6">
      <c r="A189" s="51">
        <v>17</v>
      </c>
      <c r="B189" s="51" t="s">
        <v>177</v>
      </c>
      <c r="C189" s="51" t="s">
        <v>63</v>
      </c>
      <c r="D189" s="51" t="s">
        <v>26</v>
      </c>
      <c r="E189" s="51">
        <v>569</v>
      </c>
      <c r="F189" s="51">
        <v>7420</v>
      </c>
    </row>
    <row r="190" spans="1:6">
      <c r="A190" s="51">
        <v>17</v>
      </c>
      <c r="B190" s="51" t="s">
        <v>177</v>
      </c>
      <c r="C190" s="51" t="s">
        <v>63</v>
      </c>
      <c r="D190" s="51" t="s">
        <v>27</v>
      </c>
      <c r="E190" s="51">
        <v>455</v>
      </c>
      <c r="F190" s="51">
        <v>7420</v>
      </c>
    </row>
    <row r="191" spans="1:6">
      <c r="A191" s="51">
        <v>17</v>
      </c>
      <c r="B191" s="51" t="s">
        <v>177</v>
      </c>
      <c r="C191" s="51" t="s">
        <v>63</v>
      </c>
      <c r="D191" s="51" t="s">
        <v>28</v>
      </c>
      <c r="E191" s="51">
        <v>458</v>
      </c>
      <c r="F191" s="51">
        <v>7420</v>
      </c>
    </row>
    <row r="192" spans="1:6">
      <c r="A192" s="51">
        <v>17</v>
      </c>
      <c r="B192" s="51" t="s">
        <v>177</v>
      </c>
      <c r="C192" s="51" t="s">
        <v>63</v>
      </c>
      <c r="D192" s="51" t="s">
        <v>29</v>
      </c>
      <c r="E192" s="51">
        <v>423</v>
      </c>
      <c r="F192" s="51">
        <v>7420</v>
      </c>
    </row>
    <row r="193" spans="1:6">
      <c r="A193" s="51">
        <v>17</v>
      </c>
      <c r="B193" s="51" t="s">
        <v>177</v>
      </c>
      <c r="C193" s="51" t="s">
        <v>63</v>
      </c>
      <c r="D193" s="51" t="s">
        <v>30</v>
      </c>
      <c r="E193" s="51">
        <v>414</v>
      </c>
      <c r="F193" s="51">
        <v>7420</v>
      </c>
    </row>
    <row r="194" spans="1:6">
      <c r="A194" s="51">
        <v>17</v>
      </c>
      <c r="B194" s="51" t="s">
        <v>177</v>
      </c>
      <c r="C194" s="51" t="s">
        <v>63</v>
      </c>
      <c r="D194" s="51" t="s">
        <v>31</v>
      </c>
      <c r="E194" s="51">
        <v>301</v>
      </c>
      <c r="F194" s="51">
        <v>7420</v>
      </c>
    </row>
    <row r="195" spans="1:6">
      <c r="A195" s="51">
        <v>17</v>
      </c>
      <c r="B195" s="51" t="s">
        <v>177</v>
      </c>
      <c r="C195" s="51" t="s">
        <v>63</v>
      </c>
      <c r="D195" s="51" t="s">
        <v>32</v>
      </c>
      <c r="E195" s="51">
        <v>242</v>
      </c>
      <c r="F195" s="51">
        <v>7420</v>
      </c>
    </row>
    <row r="196" spans="1:6">
      <c r="A196" s="51">
        <v>17</v>
      </c>
      <c r="B196" s="51" t="s">
        <v>177</v>
      </c>
      <c r="C196" s="51" t="s">
        <v>63</v>
      </c>
      <c r="D196" s="51" t="s">
        <v>33</v>
      </c>
      <c r="E196" s="51">
        <v>144</v>
      </c>
      <c r="F196" s="51">
        <v>7420</v>
      </c>
    </row>
    <row r="197" spans="1:6">
      <c r="A197" s="51">
        <v>17</v>
      </c>
      <c r="B197" s="51" t="s">
        <v>177</v>
      </c>
      <c r="C197" s="51" t="s">
        <v>63</v>
      </c>
      <c r="D197" s="51" t="s">
        <v>34</v>
      </c>
      <c r="E197" s="51">
        <v>95</v>
      </c>
      <c r="F197" s="51">
        <v>7420</v>
      </c>
    </row>
    <row r="198" spans="1:6">
      <c r="A198" s="51">
        <v>17</v>
      </c>
      <c r="B198" s="51" t="s">
        <v>177</v>
      </c>
      <c r="C198" s="51" t="s">
        <v>63</v>
      </c>
      <c r="D198" s="51" t="s">
        <v>35</v>
      </c>
      <c r="E198" s="51">
        <v>82</v>
      </c>
      <c r="F198" s="51">
        <v>7420</v>
      </c>
    </row>
    <row r="199" spans="1:6">
      <c r="A199" s="51">
        <v>17</v>
      </c>
      <c r="B199" s="51" t="s">
        <v>177</v>
      </c>
      <c r="C199" s="51" t="s">
        <v>63</v>
      </c>
      <c r="D199" s="51" t="s">
        <v>1348</v>
      </c>
      <c r="E199" s="51">
        <v>50</v>
      </c>
      <c r="F199" s="51">
        <v>7420</v>
      </c>
    </row>
    <row r="200" spans="1:6">
      <c r="A200" s="51">
        <v>17</v>
      </c>
      <c r="B200" s="51" t="s">
        <v>177</v>
      </c>
      <c r="C200" s="51" t="s">
        <v>46</v>
      </c>
      <c r="D200" s="51" t="s">
        <v>19</v>
      </c>
      <c r="E200" s="51">
        <v>455</v>
      </c>
      <c r="F200" s="51">
        <v>7296</v>
      </c>
    </row>
    <row r="201" spans="1:6">
      <c r="A201" s="51">
        <v>17</v>
      </c>
      <c r="B201" s="51" t="s">
        <v>177</v>
      </c>
      <c r="C201" s="51" t="s">
        <v>46</v>
      </c>
      <c r="D201" s="122" t="s">
        <v>20</v>
      </c>
      <c r="E201" s="51">
        <v>585</v>
      </c>
      <c r="F201" s="51">
        <v>7296</v>
      </c>
    </row>
    <row r="202" spans="1:6">
      <c r="A202" s="51">
        <v>17</v>
      </c>
      <c r="B202" s="51" t="s">
        <v>177</v>
      </c>
      <c r="C202" s="51" t="s">
        <v>46</v>
      </c>
      <c r="D202" s="122" t="s">
        <v>21</v>
      </c>
      <c r="E202" s="51">
        <v>628</v>
      </c>
      <c r="F202" s="51">
        <v>7296</v>
      </c>
    </row>
    <row r="203" spans="1:6">
      <c r="A203" s="51">
        <v>17</v>
      </c>
      <c r="B203" s="51" t="s">
        <v>177</v>
      </c>
      <c r="C203" s="51" t="s">
        <v>46</v>
      </c>
      <c r="D203" s="51" t="s">
        <v>22</v>
      </c>
      <c r="E203" s="51">
        <v>682</v>
      </c>
      <c r="F203" s="51">
        <v>7296</v>
      </c>
    </row>
    <row r="204" spans="1:6">
      <c r="A204" s="51">
        <v>17</v>
      </c>
      <c r="B204" s="51" t="s">
        <v>177</v>
      </c>
      <c r="C204" s="51" t="s">
        <v>46</v>
      </c>
      <c r="D204" s="51" t="s">
        <v>23</v>
      </c>
      <c r="E204" s="51">
        <v>607</v>
      </c>
      <c r="F204" s="51">
        <v>7296</v>
      </c>
    </row>
    <row r="205" spans="1:6">
      <c r="A205" s="51">
        <v>17</v>
      </c>
      <c r="B205" s="51" t="s">
        <v>177</v>
      </c>
      <c r="C205" s="51" t="s">
        <v>46</v>
      </c>
      <c r="D205" s="51" t="s">
        <v>24</v>
      </c>
      <c r="E205" s="51">
        <v>556</v>
      </c>
      <c r="F205" s="51">
        <v>7296</v>
      </c>
    </row>
    <row r="206" spans="1:6">
      <c r="A206" s="51">
        <v>17</v>
      </c>
      <c r="B206" s="51" t="s">
        <v>177</v>
      </c>
      <c r="C206" s="51" t="s">
        <v>46</v>
      </c>
      <c r="D206" s="51" t="s">
        <v>25</v>
      </c>
      <c r="E206" s="51">
        <v>516</v>
      </c>
      <c r="F206" s="51">
        <v>7296</v>
      </c>
    </row>
    <row r="207" spans="1:6">
      <c r="A207" s="51">
        <v>17</v>
      </c>
      <c r="B207" s="51" t="s">
        <v>177</v>
      </c>
      <c r="C207" s="51" t="s">
        <v>46</v>
      </c>
      <c r="D207" s="51" t="s">
        <v>26</v>
      </c>
      <c r="E207" s="51">
        <v>553</v>
      </c>
      <c r="F207" s="51">
        <v>7296</v>
      </c>
    </row>
    <row r="208" spans="1:6">
      <c r="A208" s="51">
        <v>17</v>
      </c>
      <c r="B208" s="51" t="s">
        <v>177</v>
      </c>
      <c r="C208" s="51" t="s">
        <v>46</v>
      </c>
      <c r="D208" s="51" t="s">
        <v>27</v>
      </c>
      <c r="E208" s="51">
        <v>462</v>
      </c>
      <c r="F208" s="51">
        <v>7296</v>
      </c>
    </row>
    <row r="209" spans="1:6">
      <c r="A209" s="51">
        <v>17</v>
      </c>
      <c r="B209" s="51" t="s">
        <v>177</v>
      </c>
      <c r="C209" s="51" t="s">
        <v>46</v>
      </c>
      <c r="D209" s="51" t="s">
        <v>28</v>
      </c>
      <c r="E209" s="51">
        <v>492</v>
      </c>
      <c r="F209" s="51">
        <v>7296</v>
      </c>
    </row>
    <row r="210" spans="1:6">
      <c r="A210" s="51">
        <v>17</v>
      </c>
      <c r="B210" s="51" t="s">
        <v>177</v>
      </c>
      <c r="C210" s="51" t="s">
        <v>46</v>
      </c>
      <c r="D210" s="51" t="s">
        <v>29</v>
      </c>
      <c r="E210" s="51">
        <v>424</v>
      </c>
      <c r="F210" s="51">
        <v>7296</v>
      </c>
    </row>
    <row r="211" spans="1:6">
      <c r="A211" s="51">
        <v>17</v>
      </c>
      <c r="B211" s="51" t="s">
        <v>177</v>
      </c>
      <c r="C211" s="51" t="s">
        <v>46</v>
      </c>
      <c r="D211" s="51" t="s">
        <v>30</v>
      </c>
      <c r="E211" s="51">
        <v>416</v>
      </c>
      <c r="F211" s="51">
        <v>7296</v>
      </c>
    </row>
    <row r="212" spans="1:6">
      <c r="A212" s="51">
        <v>17</v>
      </c>
      <c r="B212" s="51" t="s">
        <v>177</v>
      </c>
      <c r="C212" s="51" t="s">
        <v>46</v>
      </c>
      <c r="D212" s="51" t="s">
        <v>31</v>
      </c>
      <c r="E212" s="51">
        <v>306</v>
      </c>
      <c r="F212" s="51">
        <v>7296</v>
      </c>
    </row>
    <row r="213" spans="1:6">
      <c r="A213" s="51">
        <v>17</v>
      </c>
      <c r="B213" s="51" t="s">
        <v>177</v>
      </c>
      <c r="C213" s="51" t="s">
        <v>46</v>
      </c>
      <c r="D213" s="51" t="s">
        <v>32</v>
      </c>
      <c r="E213" s="51">
        <v>221</v>
      </c>
      <c r="F213" s="51">
        <v>7296</v>
      </c>
    </row>
    <row r="214" spans="1:6">
      <c r="A214" s="51">
        <v>17</v>
      </c>
      <c r="B214" s="51" t="s">
        <v>177</v>
      </c>
      <c r="C214" s="51" t="s">
        <v>46</v>
      </c>
      <c r="D214" s="51" t="s">
        <v>33</v>
      </c>
      <c r="E214" s="51">
        <v>145</v>
      </c>
      <c r="F214" s="51">
        <v>7296</v>
      </c>
    </row>
    <row r="215" spans="1:6">
      <c r="A215" s="51">
        <v>17</v>
      </c>
      <c r="B215" s="51" t="s">
        <v>177</v>
      </c>
      <c r="C215" s="51" t="s">
        <v>46</v>
      </c>
      <c r="D215" s="51" t="s">
        <v>34</v>
      </c>
      <c r="E215" s="51">
        <v>110</v>
      </c>
      <c r="F215" s="51">
        <v>7296</v>
      </c>
    </row>
    <row r="216" spans="1:6">
      <c r="A216" s="51">
        <v>17</v>
      </c>
      <c r="B216" s="51" t="s">
        <v>177</v>
      </c>
      <c r="C216" s="51" t="s">
        <v>46</v>
      </c>
      <c r="D216" s="51" t="s">
        <v>35</v>
      </c>
      <c r="E216" s="51">
        <v>76</v>
      </c>
      <c r="F216" s="51">
        <v>7296</v>
      </c>
    </row>
    <row r="217" spans="1:6">
      <c r="A217" s="51">
        <v>17</v>
      </c>
      <c r="B217" s="51" t="s">
        <v>177</v>
      </c>
      <c r="C217" s="51" t="s">
        <v>46</v>
      </c>
      <c r="D217" s="51" t="s">
        <v>1348</v>
      </c>
      <c r="E217" s="51">
        <v>62</v>
      </c>
      <c r="F217" s="51">
        <v>7296</v>
      </c>
    </row>
    <row r="218" spans="1:6">
      <c r="A218" s="51">
        <v>18</v>
      </c>
      <c r="B218" s="51" t="s">
        <v>178</v>
      </c>
      <c r="C218" s="51" t="s">
        <v>63</v>
      </c>
      <c r="D218" s="51" t="s">
        <v>19</v>
      </c>
      <c r="E218" s="51">
        <v>166</v>
      </c>
      <c r="F218" s="51">
        <v>2725</v>
      </c>
    </row>
    <row r="219" spans="1:6">
      <c r="A219" s="51">
        <v>18</v>
      </c>
      <c r="B219" s="51" t="s">
        <v>178</v>
      </c>
      <c r="C219" s="51" t="s">
        <v>63</v>
      </c>
      <c r="D219" s="122" t="s">
        <v>20</v>
      </c>
      <c r="E219" s="51">
        <v>215</v>
      </c>
      <c r="F219" s="51">
        <v>2725</v>
      </c>
    </row>
    <row r="220" spans="1:6">
      <c r="A220" s="51">
        <v>18</v>
      </c>
      <c r="B220" s="51" t="s">
        <v>178</v>
      </c>
      <c r="C220" s="51" t="s">
        <v>63</v>
      </c>
      <c r="D220" s="122" t="s">
        <v>21</v>
      </c>
      <c r="E220" s="51">
        <v>237</v>
      </c>
      <c r="F220" s="51">
        <v>2725</v>
      </c>
    </row>
    <row r="221" spans="1:6">
      <c r="A221" s="51">
        <v>18</v>
      </c>
      <c r="B221" s="51" t="s">
        <v>178</v>
      </c>
      <c r="C221" s="51" t="s">
        <v>63</v>
      </c>
      <c r="D221" s="51" t="s">
        <v>22</v>
      </c>
      <c r="E221" s="51">
        <v>283</v>
      </c>
      <c r="F221" s="51">
        <v>2725</v>
      </c>
    </row>
    <row r="222" spans="1:6">
      <c r="A222" s="51">
        <v>18</v>
      </c>
      <c r="B222" s="51" t="s">
        <v>178</v>
      </c>
      <c r="C222" s="51" t="s">
        <v>63</v>
      </c>
      <c r="D222" s="51" t="s">
        <v>23</v>
      </c>
      <c r="E222" s="51">
        <v>275</v>
      </c>
      <c r="F222" s="51">
        <v>2725</v>
      </c>
    </row>
    <row r="223" spans="1:6">
      <c r="A223" s="51">
        <v>18</v>
      </c>
      <c r="B223" s="51" t="s">
        <v>178</v>
      </c>
      <c r="C223" s="51" t="s">
        <v>63</v>
      </c>
      <c r="D223" s="51" t="s">
        <v>24</v>
      </c>
      <c r="E223" s="51">
        <v>283</v>
      </c>
      <c r="F223" s="51">
        <v>2725</v>
      </c>
    </row>
    <row r="224" spans="1:6">
      <c r="A224" s="51">
        <v>18</v>
      </c>
      <c r="B224" s="51" t="s">
        <v>178</v>
      </c>
      <c r="C224" s="51" t="s">
        <v>63</v>
      </c>
      <c r="D224" s="51" t="s">
        <v>25</v>
      </c>
      <c r="E224" s="51">
        <v>269</v>
      </c>
      <c r="F224" s="51">
        <v>2725</v>
      </c>
    </row>
    <row r="225" spans="1:6">
      <c r="A225" s="51">
        <v>18</v>
      </c>
      <c r="B225" s="51" t="s">
        <v>178</v>
      </c>
      <c r="C225" s="51" t="s">
        <v>63</v>
      </c>
      <c r="D225" s="51" t="s">
        <v>26</v>
      </c>
      <c r="E225" s="51">
        <v>206</v>
      </c>
      <c r="F225" s="51">
        <v>2725</v>
      </c>
    </row>
    <row r="226" spans="1:6">
      <c r="A226" s="51">
        <v>18</v>
      </c>
      <c r="B226" s="51" t="s">
        <v>178</v>
      </c>
      <c r="C226" s="51" t="s">
        <v>63</v>
      </c>
      <c r="D226" s="51" t="s">
        <v>27</v>
      </c>
      <c r="E226" s="51">
        <v>160</v>
      </c>
      <c r="F226" s="51">
        <v>2725</v>
      </c>
    </row>
    <row r="227" spans="1:6">
      <c r="A227" s="51">
        <v>18</v>
      </c>
      <c r="B227" s="51" t="s">
        <v>178</v>
      </c>
      <c r="C227" s="51" t="s">
        <v>63</v>
      </c>
      <c r="D227" s="51" t="s">
        <v>28</v>
      </c>
      <c r="E227" s="51">
        <v>124</v>
      </c>
      <c r="F227" s="51">
        <v>2725</v>
      </c>
    </row>
    <row r="228" spans="1:6">
      <c r="A228" s="51">
        <v>18</v>
      </c>
      <c r="B228" s="51" t="s">
        <v>178</v>
      </c>
      <c r="C228" s="51" t="s">
        <v>63</v>
      </c>
      <c r="D228" s="51" t="s">
        <v>29</v>
      </c>
      <c r="E228" s="51">
        <v>130</v>
      </c>
      <c r="F228" s="51">
        <v>2725</v>
      </c>
    </row>
    <row r="229" spans="1:6">
      <c r="A229" s="51">
        <v>18</v>
      </c>
      <c r="B229" s="51" t="s">
        <v>178</v>
      </c>
      <c r="C229" s="51" t="s">
        <v>63</v>
      </c>
      <c r="D229" s="51" t="s">
        <v>30</v>
      </c>
      <c r="E229" s="51">
        <v>101</v>
      </c>
      <c r="F229" s="51">
        <v>2725</v>
      </c>
    </row>
    <row r="230" spans="1:6">
      <c r="A230" s="51">
        <v>18</v>
      </c>
      <c r="B230" s="51" t="s">
        <v>178</v>
      </c>
      <c r="C230" s="51" t="s">
        <v>63</v>
      </c>
      <c r="D230" s="51" t="s">
        <v>31</v>
      </c>
      <c r="E230" s="51">
        <v>80</v>
      </c>
      <c r="F230" s="51">
        <v>2725</v>
      </c>
    </row>
    <row r="231" spans="1:6">
      <c r="A231" s="51">
        <v>18</v>
      </c>
      <c r="B231" s="51" t="s">
        <v>178</v>
      </c>
      <c r="C231" s="51" t="s">
        <v>63</v>
      </c>
      <c r="D231" s="51" t="s">
        <v>32</v>
      </c>
      <c r="E231" s="51">
        <v>61</v>
      </c>
      <c r="F231" s="51">
        <v>2725</v>
      </c>
    </row>
    <row r="232" spans="1:6">
      <c r="A232" s="51">
        <v>18</v>
      </c>
      <c r="B232" s="51" t="s">
        <v>178</v>
      </c>
      <c r="C232" s="51" t="s">
        <v>63</v>
      </c>
      <c r="D232" s="51" t="s">
        <v>33</v>
      </c>
      <c r="E232" s="51">
        <v>49</v>
      </c>
      <c r="F232" s="51">
        <v>2725</v>
      </c>
    </row>
    <row r="233" spans="1:6">
      <c r="A233" s="51">
        <v>18</v>
      </c>
      <c r="B233" s="51" t="s">
        <v>178</v>
      </c>
      <c r="C233" s="51" t="s">
        <v>63</v>
      </c>
      <c r="D233" s="51" t="s">
        <v>34</v>
      </c>
      <c r="E233" s="51">
        <v>41</v>
      </c>
      <c r="F233" s="51">
        <v>2725</v>
      </c>
    </row>
    <row r="234" spans="1:6">
      <c r="A234" s="51">
        <v>18</v>
      </c>
      <c r="B234" s="51" t="s">
        <v>178</v>
      </c>
      <c r="C234" s="51" t="s">
        <v>63</v>
      </c>
      <c r="D234" s="51" t="s">
        <v>35</v>
      </c>
      <c r="E234" s="51">
        <v>23</v>
      </c>
      <c r="F234" s="51">
        <v>2725</v>
      </c>
    </row>
    <row r="235" spans="1:6">
      <c r="A235" s="51">
        <v>18</v>
      </c>
      <c r="B235" s="51" t="s">
        <v>178</v>
      </c>
      <c r="C235" s="51" t="s">
        <v>63</v>
      </c>
      <c r="D235" s="51" t="s">
        <v>1348</v>
      </c>
      <c r="E235" s="51">
        <v>22</v>
      </c>
      <c r="F235" s="51">
        <v>2725</v>
      </c>
    </row>
    <row r="236" spans="1:6">
      <c r="A236" s="51">
        <v>18</v>
      </c>
      <c r="B236" s="51" t="s">
        <v>178</v>
      </c>
      <c r="C236" s="51" t="s">
        <v>46</v>
      </c>
      <c r="D236" s="51" t="s">
        <v>19</v>
      </c>
      <c r="E236" s="51">
        <v>152</v>
      </c>
      <c r="F236" s="51">
        <v>2362</v>
      </c>
    </row>
    <row r="237" spans="1:6">
      <c r="A237" s="51">
        <v>18</v>
      </c>
      <c r="B237" s="51" t="s">
        <v>178</v>
      </c>
      <c r="C237" s="51" t="s">
        <v>46</v>
      </c>
      <c r="D237" s="122" t="s">
        <v>20</v>
      </c>
      <c r="E237" s="51">
        <v>218</v>
      </c>
      <c r="F237" s="51">
        <v>2362</v>
      </c>
    </row>
    <row r="238" spans="1:6">
      <c r="A238" s="51">
        <v>18</v>
      </c>
      <c r="B238" s="51" t="s">
        <v>178</v>
      </c>
      <c r="C238" s="51" t="s">
        <v>46</v>
      </c>
      <c r="D238" s="122" t="s">
        <v>21</v>
      </c>
      <c r="E238" s="51">
        <v>230</v>
      </c>
      <c r="F238" s="51">
        <v>2362</v>
      </c>
    </row>
    <row r="239" spans="1:6">
      <c r="A239" s="51">
        <v>18</v>
      </c>
      <c r="B239" s="51" t="s">
        <v>178</v>
      </c>
      <c r="C239" s="51" t="s">
        <v>46</v>
      </c>
      <c r="D239" s="51" t="s">
        <v>22</v>
      </c>
      <c r="E239" s="51">
        <v>204</v>
      </c>
      <c r="F239" s="51">
        <v>2362</v>
      </c>
    </row>
    <row r="240" spans="1:6">
      <c r="A240" s="51">
        <v>18</v>
      </c>
      <c r="B240" s="51" t="s">
        <v>178</v>
      </c>
      <c r="C240" s="51" t="s">
        <v>46</v>
      </c>
      <c r="D240" s="51" t="s">
        <v>23</v>
      </c>
      <c r="E240" s="51">
        <v>187</v>
      </c>
      <c r="F240" s="51">
        <v>2362</v>
      </c>
    </row>
    <row r="241" spans="1:6">
      <c r="A241" s="51">
        <v>18</v>
      </c>
      <c r="B241" s="51" t="s">
        <v>178</v>
      </c>
      <c r="C241" s="51" t="s">
        <v>46</v>
      </c>
      <c r="D241" s="51" t="s">
        <v>24</v>
      </c>
      <c r="E241" s="51">
        <v>197</v>
      </c>
      <c r="F241" s="51">
        <v>2362</v>
      </c>
    </row>
    <row r="242" spans="1:6">
      <c r="A242" s="51">
        <v>18</v>
      </c>
      <c r="B242" s="51" t="s">
        <v>178</v>
      </c>
      <c r="C242" s="51" t="s">
        <v>46</v>
      </c>
      <c r="D242" s="51" t="s">
        <v>25</v>
      </c>
      <c r="E242" s="51">
        <v>168</v>
      </c>
      <c r="F242" s="51">
        <v>2362</v>
      </c>
    </row>
    <row r="243" spans="1:6">
      <c r="A243" s="51">
        <v>18</v>
      </c>
      <c r="B243" s="51" t="s">
        <v>178</v>
      </c>
      <c r="C243" s="51" t="s">
        <v>46</v>
      </c>
      <c r="D243" s="51" t="s">
        <v>26</v>
      </c>
      <c r="E243" s="51">
        <v>187</v>
      </c>
      <c r="F243" s="51">
        <v>2362</v>
      </c>
    </row>
    <row r="244" spans="1:6">
      <c r="A244" s="51">
        <v>18</v>
      </c>
      <c r="B244" s="51" t="s">
        <v>178</v>
      </c>
      <c r="C244" s="51" t="s">
        <v>46</v>
      </c>
      <c r="D244" s="51" t="s">
        <v>27</v>
      </c>
      <c r="E244" s="51">
        <v>178</v>
      </c>
      <c r="F244" s="51">
        <v>2362</v>
      </c>
    </row>
    <row r="245" spans="1:6">
      <c r="A245" s="51">
        <v>18</v>
      </c>
      <c r="B245" s="51" t="s">
        <v>178</v>
      </c>
      <c r="C245" s="51" t="s">
        <v>46</v>
      </c>
      <c r="D245" s="51" t="s">
        <v>28</v>
      </c>
      <c r="E245" s="51">
        <v>164</v>
      </c>
      <c r="F245" s="51">
        <v>2362</v>
      </c>
    </row>
    <row r="246" spans="1:6">
      <c r="A246" s="51">
        <v>18</v>
      </c>
      <c r="B246" s="51" t="s">
        <v>178</v>
      </c>
      <c r="C246" s="51" t="s">
        <v>46</v>
      </c>
      <c r="D246" s="51" t="s">
        <v>29</v>
      </c>
      <c r="E246" s="51">
        <v>127</v>
      </c>
      <c r="F246" s="51">
        <v>2362</v>
      </c>
    </row>
    <row r="247" spans="1:6">
      <c r="A247" s="51">
        <v>18</v>
      </c>
      <c r="B247" s="51" t="s">
        <v>178</v>
      </c>
      <c r="C247" s="51" t="s">
        <v>46</v>
      </c>
      <c r="D247" s="51" t="s">
        <v>30</v>
      </c>
      <c r="E247" s="51">
        <v>99</v>
      </c>
      <c r="F247" s="51">
        <v>2362</v>
      </c>
    </row>
    <row r="248" spans="1:6">
      <c r="A248" s="51">
        <v>18</v>
      </c>
      <c r="B248" s="51" t="s">
        <v>178</v>
      </c>
      <c r="C248" s="51" t="s">
        <v>46</v>
      </c>
      <c r="D248" s="51" t="s">
        <v>31</v>
      </c>
      <c r="E248" s="51">
        <v>82</v>
      </c>
      <c r="F248" s="51">
        <v>2362</v>
      </c>
    </row>
    <row r="249" spans="1:6">
      <c r="A249" s="51">
        <v>18</v>
      </c>
      <c r="B249" s="51" t="s">
        <v>178</v>
      </c>
      <c r="C249" s="51" t="s">
        <v>46</v>
      </c>
      <c r="D249" s="51" t="s">
        <v>32</v>
      </c>
      <c r="E249" s="51">
        <v>63</v>
      </c>
      <c r="F249" s="51">
        <v>2362</v>
      </c>
    </row>
    <row r="250" spans="1:6">
      <c r="A250" s="51">
        <v>18</v>
      </c>
      <c r="B250" s="51" t="s">
        <v>178</v>
      </c>
      <c r="C250" s="51" t="s">
        <v>46</v>
      </c>
      <c r="D250" s="51" t="s">
        <v>33</v>
      </c>
      <c r="E250" s="51">
        <v>38</v>
      </c>
      <c r="F250" s="51">
        <v>2362</v>
      </c>
    </row>
    <row r="251" spans="1:6">
      <c r="A251" s="51">
        <v>18</v>
      </c>
      <c r="B251" s="51" t="s">
        <v>178</v>
      </c>
      <c r="C251" s="51" t="s">
        <v>46</v>
      </c>
      <c r="D251" s="51" t="s">
        <v>34</v>
      </c>
      <c r="E251" s="51">
        <v>33</v>
      </c>
      <c r="F251" s="51">
        <v>2362</v>
      </c>
    </row>
    <row r="252" spans="1:6">
      <c r="A252" s="51">
        <v>18</v>
      </c>
      <c r="B252" s="51" t="s">
        <v>178</v>
      </c>
      <c r="C252" s="51" t="s">
        <v>46</v>
      </c>
      <c r="D252" s="51" t="s">
        <v>35</v>
      </c>
      <c r="E252" s="51">
        <v>19</v>
      </c>
      <c r="F252" s="51">
        <v>2362</v>
      </c>
    </row>
    <row r="253" spans="1:6">
      <c r="A253" s="51">
        <v>18</v>
      </c>
      <c r="B253" s="51" t="s">
        <v>178</v>
      </c>
      <c r="C253" s="51" t="s">
        <v>46</v>
      </c>
      <c r="D253" s="51" t="s">
        <v>1348</v>
      </c>
      <c r="E253" s="51">
        <v>16</v>
      </c>
      <c r="F253" s="51">
        <v>2362</v>
      </c>
    </row>
    <row r="254" spans="1:6">
      <c r="A254" s="51">
        <v>19</v>
      </c>
      <c r="B254" s="51" t="s">
        <v>179</v>
      </c>
      <c r="C254" s="51" t="s">
        <v>63</v>
      </c>
      <c r="D254" s="51" t="s">
        <v>19</v>
      </c>
      <c r="E254" s="51">
        <v>9710</v>
      </c>
      <c r="F254" s="51">
        <v>118263</v>
      </c>
    </row>
    <row r="255" spans="1:6">
      <c r="A255" s="51">
        <v>19</v>
      </c>
      <c r="B255" s="51" t="s">
        <v>179</v>
      </c>
      <c r="C255" s="51" t="s">
        <v>63</v>
      </c>
      <c r="D255" s="122" t="s">
        <v>20</v>
      </c>
      <c r="E255" s="51">
        <v>11116</v>
      </c>
      <c r="F255" s="51">
        <v>118263</v>
      </c>
    </row>
    <row r="256" spans="1:6">
      <c r="A256" s="51">
        <v>19</v>
      </c>
      <c r="B256" s="51" t="s">
        <v>179</v>
      </c>
      <c r="C256" s="51" t="s">
        <v>63</v>
      </c>
      <c r="D256" s="122" t="s">
        <v>21</v>
      </c>
      <c r="E256" s="51">
        <v>12157</v>
      </c>
      <c r="F256" s="51">
        <v>118263</v>
      </c>
    </row>
    <row r="257" spans="1:6">
      <c r="A257" s="51">
        <v>19</v>
      </c>
      <c r="B257" s="51" t="s">
        <v>179</v>
      </c>
      <c r="C257" s="51" t="s">
        <v>63</v>
      </c>
      <c r="D257" s="51" t="s">
        <v>22</v>
      </c>
      <c r="E257" s="51">
        <v>12164</v>
      </c>
      <c r="F257" s="51">
        <v>118263</v>
      </c>
    </row>
    <row r="258" spans="1:6">
      <c r="A258" s="51">
        <v>19</v>
      </c>
      <c r="B258" s="51" t="s">
        <v>179</v>
      </c>
      <c r="C258" s="51" t="s">
        <v>63</v>
      </c>
      <c r="D258" s="51" t="s">
        <v>23</v>
      </c>
      <c r="E258" s="51">
        <v>11116</v>
      </c>
      <c r="F258" s="51">
        <v>118263</v>
      </c>
    </row>
    <row r="259" spans="1:6">
      <c r="A259" s="51">
        <v>19</v>
      </c>
      <c r="B259" s="51" t="s">
        <v>179</v>
      </c>
      <c r="C259" s="51" t="s">
        <v>63</v>
      </c>
      <c r="D259" s="51" t="s">
        <v>24</v>
      </c>
      <c r="E259" s="51">
        <v>9461</v>
      </c>
      <c r="F259" s="51">
        <v>118263</v>
      </c>
    </row>
    <row r="260" spans="1:6">
      <c r="A260" s="51">
        <v>19</v>
      </c>
      <c r="B260" s="51" t="s">
        <v>179</v>
      </c>
      <c r="C260" s="51" t="s">
        <v>63</v>
      </c>
      <c r="D260" s="51" t="s">
        <v>25</v>
      </c>
      <c r="E260" s="51">
        <v>8510</v>
      </c>
      <c r="F260" s="51">
        <v>118263</v>
      </c>
    </row>
    <row r="261" spans="1:6">
      <c r="A261" s="51">
        <v>19</v>
      </c>
      <c r="B261" s="51" t="s">
        <v>179</v>
      </c>
      <c r="C261" s="51" t="s">
        <v>63</v>
      </c>
      <c r="D261" s="51" t="s">
        <v>26</v>
      </c>
      <c r="E261" s="51">
        <v>8033</v>
      </c>
      <c r="F261" s="51">
        <v>118263</v>
      </c>
    </row>
    <row r="262" spans="1:6">
      <c r="A262" s="51">
        <v>19</v>
      </c>
      <c r="B262" s="51" t="s">
        <v>179</v>
      </c>
      <c r="C262" s="51" t="s">
        <v>63</v>
      </c>
      <c r="D262" s="51" t="s">
        <v>27</v>
      </c>
      <c r="E262" s="51">
        <v>6848</v>
      </c>
      <c r="F262" s="51">
        <v>118263</v>
      </c>
    </row>
    <row r="263" spans="1:6">
      <c r="A263" s="51">
        <v>19</v>
      </c>
      <c r="B263" s="51" t="s">
        <v>179</v>
      </c>
      <c r="C263" s="51" t="s">
        <v>63</v>
      </c>
      <c r="D263" s="51" t="s">
        <v>28</v>
      </c>
      <c r="E263" s="51">
        <v>6003</v>
      </c>
      <c r="F263" s="51">
        <v>118263</v>
      </c>
    </row>
    <row r="264" spans="1:6">
      <c r="A264" s="51">
        <v>19</v>
      </c>
      <c r="B264" s="51" t="s">
        <v>179</v>
      </c>
      <c r="C264" s="51" t="s">
        <v>63</v>
      </c>
      <c r="D264" s="51" t="s">
        <v>29</v>
      </c>
      <c r="E264" s="51">
        <v>5587</v>
      </c>
      <c r="F264" s="51">
        <v>118263</v>
      </c>
    </row>
    <row r="265" spans="1:6">
      <c r="A265" s="51">
        <v>19</v>
      </c>
      <c r="B265" s="51" t="s">
        <v>179</v>
      </c>
      <c r="C265" s="51" t="s">
        <v>63</v>
      </c>
      <c r="D265" s="51" t="s">
        <v>30</v>
      </c>
      <c r="E265" s="51">
        <v>4900</v>
      </c>
      <c r="F265" s="51">
        <v>118263</v>
      </c>
    </row>
    <row r="266" spans="1:6">
      <c r="A266" s="51">
        <v>19</v>
      </c>
      <c r="B266" s="51" t="s">
        <v>179</v>
      </c>
      <c r="C266" s="51" t="s">
        <v>63</v>
      </c>
      <c r="D266" s="51" t="s">
        <v>31</v>
      </c>
      <c r="E266" s="51">
        <v>4038</v>
      </c>
      <c r="F266" s="51">
        <v>118263</v>
      </c>
    </row>
    <row r="267" spans="1:6">
      <c r="A267" s="51">
        <v>19</v>
      </c>
      <c r="B267" s="51" t="s">
        <v>179</v>
      </c>
      <c r="C267" s="51" t="s">
        <v>63</v>
      </c>
      <c r="D267" s="51" t="s">
        <v>32</v>
      </c>
      <c r="E267" s="51">
        <v>3018</v>
      </c>
      <c r="F267" s="51">
        <v>118263</v>
      </c>
    </row>
    <row r="268" spans="1:6">
      <c r="A268" s="51">
        <v>19</v>
      </c>
      <c r="B268" s="51" t="s">
        <v>179</v>
      </c>
      <c r="C268" s="51" t="s">
        <v>63</v>
      </c>
      <c r="D268" s="51" t="s">
        <v>33</v>
      </c>
      <c r="E268" s="51">
        <v>2096</v>
      </c>
      <c r="F268" s="51">
        <v>118263</v>
      </c>
    </row>
    <row r="269" spans="1:6">
      <c r="A269" s="51">
        <v>19</v>
      </c>
      <c r="B269" s="51" t="s">
        <v>179</v>
      </c>
      <c r="C269" s="51" t="s">
        <v>63</v>
      </c>
      <c r="D269" s="51" t="s">
        <v>34</v>
      </c>
      <c r="E269" s="51">
        <v>1607</v>
      </c>
      <c r="F269" s="51">
        <v>118263</v>
      </c>
    </row>
    <row r="270" spans="1:6">
      <c r="A270" s="51">
        <v>19</v>
      </c>
      <c r="B270" s="51" t="s">
        <v>179</v>
      </c>
      <c r="C270" s="51" t="s">
        <v>63</v>
      </c>
      <c r="D270" s="51" t="s">
        <v>35</v>
      </c>
      <c r="E270" s="51">
        <v>1042</v>
      </c>
      <c r="F270" s="51">
        <v>118263</v>
      </c>
    </row>
    <row r="271" spans="1:6">
      <c r="A271" s="51">
        <v>19</v>
      </c>
      <c r="B271" s="51" t="s">
        <v>179</v>
      </c>
      <c r="C271" s="51" t="s">
        <v>63</v>
      </c>
      <c r="D271" s="51" t="s">
        <v>1348</v>
      </c>
      <c r="E271" s="51">
        <v>857</v>
      </c>
      <c r="F271" s="51">
        <v>118263</v>
      </c>
    </row>
    <row r="272" spans="1:6">
      <c r="A272" s="51">
        <v>19</v>
      </c>
      <c r="B272" s="51" t="s">
        <v>179</v>
      </c>
      <c r="C272" s="51" t="s">
        <v>46</v>
      </c>
      <c r="D272" s="51" t="s">
        <v>19</v>
      </c>
      <c r="E272" s="51">
        <v>9353</v>
      </c>
      <c r="F272" s="51">
        <v>127099</v>
      </c>
    </row>
    <row r="273" spans="1:6">
      <c r="A273" s="51">
        <v>19</v>
      </c>
      <c r="B273" s="51" t="s">
        <v>179</v>
      </c>
      <c r="C273" s="51" t="s">
        <v>46</v>
      </c>
      <c r="D273" s="122" t="s">
        <v>20</v>
      </c>
      <c r="E273" s="51">
        <v>10540</v>
      </c>
      <c r="F273" s="51">
        <v>127099</v>
      </c>
    </row>
    <row r="274" spans="1:6">
      <c r="A274" s="51">
        <v>19</v>
      </c>
      <c r="B274" s="51" t="s">
        <v>179</v>
      </c>
      <c r="C274" s="51" t="s">
        <v>46</v>
      </c>
      <c r="D274" s="122" t="s">
        <v>21</v>
      </c>
      <c r="E274" s="51">
        <v>11661</v>
      </c>
      <c r="F274" s="51">
        <v>127099</v>
      </c>
    </row>
    <row r="275" spans="1:6">
      <c r="A275" s="51">
        <v>19</v>
      </c>
      <c r="B275" s="51" t="s">
        <v>179</v>
      </c>
      <c r="C275" s="51" t="s">
        <v>46</v>
      </c>
      <c r="D275" s="51" t="s">
        <v>22</v>
      </c>
      <c r="E275" s="51">
        <v>11605</v>
      </c>
      <c r="F275" s="51">
        <v>127099</v>
      </c>
    </row>
    <row r="276" spans="1:6">
      <c r="A276" s="51">
        <v>19</v>
      </c>
      <c r="B276" s="51" t="s">
        <v>179</v>
      </c>
      <c r="C276" s="51" t="s">
        <v>46</v>
      </c>
      <c r="D276" s="51" t="s">
        <v>23</v>
      </c>
      <c r="E276" s="51">
        <v>11679</v>
      </c>
      <c r="F276" s="51">
        <v>127099</v>
      </c>
    </row>
    <row r="277" spans="1:6">
      <c r="A277" s="51">
        <v>19</v>
      </c>
      <c r="B277" s="51" t="s">
        <v>179</v>
      </c>
      <c r="C277" s="51" t="s">
        <v>46</v>
      </c>
      <c r="D277" s="51" t="s">
        <v>24</v>
      </c>
      <c r="E277" s="51">
        <v>10578</v>
      </c>
      <c r="F277" s="51">
        <v>127099</v>
      </c>
    </row>
    <row r="278" spans="1:6">
      <c r="A278" s="51">
        <v>19</v>
      </c>
      <c r="B278" s="51" t="s">
        <v>179</v>
      </c>
      <c r="C278" s="51" t="s">
        <v>46</v>
      </c>
      <c r="D278" s="51" t="s">
        <v>25</v>
      </c>
      <c r="E278" s="51">
        <v>9707</v>
      </c>
      <c r="F278" s="51">
        <v>127099</v>
      </c>
    </row>
    <row r="279" spans="1:6">
      <c r="A279" s="51">
        <v>19</v>
      </c>
      <c r="B279" s="51" t="s">
        <v>179</v>
      </c>
      <c r="C279" s="51" t="s">
        <v>46</v>
      </c>
      <c r="D279" s="51" t="s">
        <v>26</v>
      </c>
      <c r="E279" s="51">
        <v>9373</v>
      </c>
      <c r="F279" s="51">
        <v>127099</v>
      </c>
    </row>
    <row r="280" spans="1:6">
      <c r="A280" s="51">
        <v>19</v>
      </c>
      <c r="B280" s="51" t="s">
        <v>179</v>
      </c>
      <c r="C280" s="51" t="s">
        <v>46</v>
      </c>
      <c r="D280" s="51" t="s">
        <v>27</v>
      </c>
      <c r="E280" s="51">
        <v>7741</v>
      </c>
      <c r="F280" s="51">
        <v>127099</v>
      </c>
    </row>
    <row r="281" spans="1:6">
      <c r="A281" s="51">
        <v>19</v>
      </c>
      <c r="B281" s="51" t="s">
        <v>179</v>
      </c>
      <c r="C281" s="51" t="s">
        <v>46</v>
      </c>
      <c r="D281" s="51" t="s">
        <v>28</v>
      </c>
      <c r="E281" s="51">
        <v>7015</v>
      </c>
      <c r="F281" s="51">
        <v>127099</v>
      </c>
    </row>
    <row r="282" spans="1:6">
      <c r="A282" s="51">
        <v>19</v>
      </c>
      <c r="B282" s="51" t="s">
        <v>179</v>
      </c>
      <c r="C282" s="51" t="s">
        <v>46</v>
      </c>
      <c r="D282" s="51" t="s">
        <v>29</v>
      </c>
      <c r="E282" s="51">
        <v>6519</v>
      </c>
      <c r="F282" s="51">
        <v>127099</v>
      </c>
    </row>
    <row r="283" spans="1:6">
      <c r="A283" s="51">
        <v>19</v>
      </c>
      <c r="B283" s="51" t="s">
        <v>179</v>
      </c>
      <c r="C283" s="51" t="s">
        <v>46</v>
      </c>
      <c r="D283" s="51" t="s">
        <v>30</v>
      </c>
      <c r="E283" s="51">
        <v>5865</v>
      </c>
      <c r="F283" s="51">
        <v>127099</v>
      </c>
    </row>
    <row r="284" spans="1:6">
      <c r="A284" s="51">
        <v>19</v>
      </c>
      <c r="B284" s="51" t="s">
        <v>179</v>
      </c>
      <c r="C284" s="51" t="s">
        <v>46</v>
      </c>
      <c r="D284" s="51" t="s">
        <v>31</v>
      </c>
      <c r="E284" s="51">
        <v>4672</v>
      </c>
      <c r="F284" s="51">
        <v>127099</v>
      </c>
    </row>
    <row r="285" spans="1:6">
      <c r="A285" s="51">
        <v>19</v>
      </c>
      <c r="B285" s="51" t="s">
        <v>179</v>
      </c>
      <c r="C285" s="51" t="s">
        <v>46</v>
      </c>
      <c r="D285" s="51" t="s">
        <v>32</v>
      </c>
      <c r="E285" s="51">
        <v>3559</v>
      </c>
      <c r="F285" s="51">
        <v>127099</v>
      </c>
    </row>
    <row r="286" spans="1:6">
      <c r="A286" s="51">
        <v>19</v>
      </c>
      <c r="B286" s="51" t="s">
        <v>179</v>
      </c>
      <c r="C286" s="51" t="s">
        <v>46</v>
      </c>
      <c r="D286" s="51" t="s">
        <v>33</v>
      </c>
      <c r="E286" s="51">
        <v>2459</v>
      </c>
      <c r="F286" s="51">
        <v>127099</v>
      </c>
    </row>
    <row r="287" spans="1:6">
      <c r="A287" s="51">
        <v>19</v>
      </c>
      <c r="B287" s="51" t="s">
        <v>179</v>
      </c>
      <c r="C287" s="51" t="s">
        <v>46</v>
      </c>
      <c r="D287" s="51" t="s">
        <v>34</v>
      </c>
      <c r="E287" s="51">
        <v>1986</v>
      </c>
      <c r="F287" s="51">
        <v>127099</v>
      </c>
    </row>
    <row r="288" spans="1:6">
      <c r="A288" s="51">
        <v>19</v>
      </c>
      <c r="B288" s="51" t="s">
        <v>179</v>
      </c>
      <c r="C288" s="51" t="s">
        <v>46</v>
      </c>
      <c r="D288" s="51" t="s">
        <v>35</v>
      </c>
      <c r="E288" s="51">
        <v>1450</v>
      </c>
      <c r="F288" s="51">
        <v>127099</v>
      </c>
    </row>
    <row r="289" spans="1:6">
      <c r="A289" s="51">
        <v>19</v>
      </c>
      <c r="B289" s="51" t="s">
        <v>179</v>
      </c>
      <c r="C289" s="51" t="s">
        <v>46</v>
      </c>
      <c r="D289" s="51" t="s">
        <v>1348</v>
      </c>
      <c r="E289" s="51">
        <v>1337</v>
      </c>
      <c r="F289" s="51">
        <v>127099</v>
      </c>
    </row>
    <row r="290" spans="1:6">
      <c r="A290" s="51">
        <v>20</v>
      </c>
      <c r="B290" s="51" t="s">
        <v>180</v>
      </c>
      <c r="C290" s="51" t="s">
        <v>63</v>
      </c>
      <c r="D290" s="51" t="s">
        <v>19</v>
      </c>
      <c r="E290" s="51">
        <v>6314</v>
      </c>
      <c r="F290" s="51">
        <v>71591</v>
      </c>
    </row>
    <row r="291" spans="1:6">
      <c r="A291" s="51">
        <v>20</v>
      </c>
      <c r="B291" s="51" t="s">
        <v>180</v>
      </c>
      <c r="C291" s="51" t="s">
        <v>63</v>
      </c>
      <c r="D291" s="122" t="s">
        <v>20</v>
      </c>
      <c r="E291" s="51">
        <v>7536</v>
      </c>
      <c r="F291" s="51">
        <v>71591</v>
      </c>
    </row>
    <row r="292" spans="1:6">
      <c r="A292" s="51">
        <v>20</v>
      </c>
      <c r="B292" s="51" t="s">
        <v>180</v>
      </c>
      <c r="C292" s="51" t="s">
        <v>63</v>
      </c>
      <c r="D292" s="122" t="s">
        <v>21</v>
      </c>
      <c r="E292" s="51">
        <v>8201</v>
      </c>
      <c r="F292" s="51">
        <v>71591</v>
      </c>
    </row>
    <row r="293" spans="1:6">
      <c r="A293" s="51">
        <v>20</v>
      </c>
      <c r="B293" s="51" t="s">
        <v>180</v>
      </c>
      <c r="C293" s="51" t="s">
        <v>63</v>
      </c>
      <c r="D293" s="51" t="s">
        <v>22</v>
      </c>
      <c r="E293" s="51">
        <v>7499</v>
      </c>
      <c r="F293" s="51">
        <v>71591</v>
      </c>
    </row>
    <row r="294" spans="1:6">
      <c r="A294" s="51">
        <v>20</v>
      </c>
      <c r="B294" s="51" t="s">
        <v>180</v>
      </c>
      <c r="C294" s="51" t="s">
        <v>63</v>
      </c>
      <c r="D294" s="51" t="s">
        <v>23</v>
      </c>
      <c r="E294" s="51">
        <v>6018</v>
      </c>
      <c r="F294" s="51">
        <v>71591</v>
      </c>
    </row>
    <row r="295" spans="1:6">
      <c r="A295" s="51">
        <v>20</v>
      </c>
      <c r="B295" s="51" t="s">
        <v>180</v>
      </c>
      <c r="C295" s="51" t="s">
        <v>63</v>
      </c>
      <c r="D295" s="51" t="s">
        <v>24</v>
      </c>
      <c r="E295" s="51">
        <v>5406</v>
      </c>
      <c r="F295" s="51">
        <v>71591</v>
      </c>
    </row>
    <row r="296" spans="1:6">
      <c r="A296" s="51">
        <v>20</v>
      </c>
      <c r="B296" s="51" t="s">
        <v>180</v>
      </c>
      <c r="C296" s="51" t="s">
        <v>63</v>
      </c>
      <c r="D296" s="51" t="s">
        <v>25</v>
      </c>
      <c r="E296" s="51">
        <v>4757</v>
      </c>
      <c r="F296" s="51">
        <v>71591</v>
      </c>
    </row>
    <row r="297" spans="1:6">
      <c r="A297" s="51">
        <v>20</v>
      </c>
      <c r="B297" s="51" t="s">
        <v>180</v>
      </c>
      <c r="C297" s="51" t="s">
        <v>63</v>
      </c>
      <c r="D297" s="51" t="s">
        <v>26</v>
      </c>
      <c r="E297" s="51">
        <v>4452</v>
      </c>
      <c r="F297" s="51">
        <v>71591</v>
      </c>
    </row>
    <row r="298" spans="1:6">
      <c r="A298" s="51">
        <v>20</v>
      </c>
      <c r="B298" s="51" t="s">
        <v>180</v>
      </c>
      <c r="C298" s="51" t="s">
        <v>63</v>
      </c>
      <c r="D298" s="51" t="s">
        <v>27</v>
      </c>
      <c r="E298" s="51">
        <v>3902</v>
      </c>
      <c r="F298" s="51">
        <v>71591</v>
      </c>
    </row>
    <row r="299" spans="1:6">
      <c r="A299" s="51">
        <v>20</v>
      </c>
      <c r="B299" s="51" t="s">
        <v>180</v>
      </c>
      <c r="C299" s="51" t="s">
        <v>63</v>
      </c>
      <c r="D299" s="51" t="s">
        <v>28</v>
      </c>
      <c r="E299" s="51">
        <v>3901</v>
      </c>
      <c r="F299" s="51">
        <v>71591</v>
      </c>
    </row>
    <row r="300" spans="1:6">
      <c r="A300" s="51">
        <v>20</v>
      </c>
      <c r="B300" s="51" t="s">
        <v>180</v>
      </c>
      <c r="C300" s="51" t="s">
        <v>63</v>
      </c>
      <c r="D300" s="51" t="s">
        <v>29</v>
      </c>
      <c r="E300" s="51">
        <v>3479</v>
      </c>
      <c r="F300" s="51">
        <v>71591</v>
      </c>
    </row>
    <row r="301" spans="1:6">
      <c r="A301" s="51">
        <v>20</v>
      </c>
      <c r="B301" s="51" t="s">
        <v>180</v>
      </c>
      <c r="C301" s="51" t="s">
        <v>63</v>
      </c>
      <c r="D301" s="51" t="s">
        <v>30</v>
      </c>
      <c r="E301" s="51">
        <v>2928</v>
      </c>
      <c r="F301" s="51">
        <v>71591</v>
      </c>
    </row>
    <row r="302" spans="1:6">
      <c r="A302" s="51">
        <v>20</v>
      </c>
      <c r="B302" s="51" t="s">
        <v>180</v>
      </c>
      <c r="C302" s="51" t="s">
        <v>63</v>
      </c>
      <c r="D302" s="51" t="s">
        <v>31</v>
      </c>
      <c r="E302" s="51">
        <v>2137</v>
      </c>
      <c r="F302" s="51">
        <v>71591</v>
      </c>
    </row>
    <row r="303" spans="1:6">
      <c r="A303" s="51">
        <v>20</v>
      </c>
      <c r="B303" s="51" t="s">
        <v>180</v>
      </c>
      <c r="C303" s="51" t="s">
        <v>63</v>
      </c>
      <c r="D303" s="51" t="s">
        <v>32</v>
      </c>
      <c r="E303" s="51">
        <v>1793</v>
      </c>
      <c r="F303" s="51">
        <v>71591</v>
      </c>
    </row>
    <row r="304" spans="1:6">
      <c r="A304" s="51">
        <v>20</v>
      </c>
      <c r="B304" s="51" t="s">
        <v>180</v>
      </c>
      <c r="C304" s="51" t="s">
        <v>63</v>
      </c>
      <c r="D304" s="51" t="s">
        <v>33</v>
      </c>
      <c r="E304" s="51">
        <v>1308</v>
      </c>
      <c r="F304" s="51">
        <v>71591</v>
      </c>
    </row>
    <row r="305" spans="1:6">
      <c r="A305" s="51">
        <v>20</v>
      </c>
      <c r="B305" s="51" t="s">
        <v>180</v>
      </c>
      <c r="C305" s="51" t="s">
        <v>63</v>
      </c>
      <c r="D305" s="51" t="s">
        <v>34</v>
      </c>
      <c r="E305" s="51">
        <v>972</v>
      </c>
      <c r="F305" s="51">
        <v>71591</v>
      </c>
    </row>
    <row r="306" spans="1:6">
      <c r="A306" s="51">
        <v>20</v>
      </c>
      <c r="B306" s="51" t="s">
        <v>180</v>
      </c>
      <c r="C306" s="51" t="s">
        <v>63</v>
      </c>
      <c r="D306" s="51" t="s">
        <v>35</v>
      </c>
      <c r="E306" s="51">
        <v>567</v>
      </c>
      <c r="F306" s="51">
        <v>71591</v>
      </c>
    </row>
    <row r="307" spans="1:6">
      <c r="A307" s="51">
        <v>20</v>
      </c>
      <c r="B307" s="51" t="s">
        <v>180</v>
      </c>
      <c r="C307" s="51" t="s">
        <v>63</v>
      </c>
      <c r="D307" s="51" t="s">
        <v>1348</v>
      </c>
      <c r="E307" s="51">
        <v>421</v>
      </c>
      <c r="F307" s="51">
        <v>71591</v>
      </c>
    </row>
    <row r="308" spans="1:6">
      <c r="A308" s="51">
        <v>20</v>
      </c>
      <c r="B308" s="51" t="s">
        <v>180</v>
      </c>
      <c r="C308" s="51" t="s">
        <v>46</v>
      </c>
      <c r="D308" s="51" t="s">
        <v>19</v>
      </c>
      <c r="E308" s="51">
        <v>6111</v>
      </c>
      <c r="F308" s="51">
        <v>70845</v>
      </c>
    </row>
    <row r="309" spans="1:6">
      <c r="A309" s="51">
        <v>20</v>
      </c>
      <c r="B309" s="51" t="s">
        <v>180</v>
      </c>
      <c r="C309" s="51" t="s">
        <v>46</v>
      </c>
      <c r="D309" s="122" t="s">
        <v>20</v>
      </c>
      <c r="E309" s="51">
        <v>7306</v>
      </c>
      <c r="F309" s="51">
        <v>70845</v>
      </c>
    </row>
    <row r="310" spans="1:6">
      <c r="A310" s="51">
        <v>20</v>
      </c>
      <c r="B310" s="51" t="s">
        <v>180</v>
      </c>
      <c r="C310" s="51" t="s">
        <v>46</v>
      </c>
      <c r="D310" s="122" t="s">
        <v>21</v>
      </c>
      <c r="E310" s="51">
        <v>7700</v>
      </c>
      <c r="F310" s="51">
        <v>70845</v>
      </c>
    </row>
    <row r="311" spans="1:6">
      <c r="A311" s="51">
        <v>20</v>
      </c>
      <c r="B311" s="51" t="s">
        <v>180</v>
      </c>
      <c r="C311" s="51" t="s">
        <v>46</v>
      </c>
      <c r="D311" s="51" t="s">
        <v>22</v>
      </c>
      <c r="E311" s="51">
        <v>7272</v>
      </c>
      <c r="F311" s="51">
        <v>70845</v>
      </c>
    </row>
    <row r="312" spans="1:6">
      <c r="A312" s="51">
        <v>20</v>
      </c>
      <c r="B312" s="51" t="s">
        <v>180</v>
      </c>
      <c r="C312" s="51" t="s">
        <v>46</v>
      </c>
      <c r="D312" s="51" t="s">
        <v>23</v>
      </c>
      <c r="E312" s="51">
        <v>5851</v>
      </c>
      <c r="F312" s="51">
        <v>70845</v>
      </c>
    </row>
    <row r="313" spans="1:6">
      <c r="A313" s="51">
        <v>20</v>
      </c>
      <c r="B313" s="51" t="s">
        <v>180</v>
      </c>
      <c r="C313" s="51" t="s">
        <v>46</v>
      </c>
      <c r="D313" s="51" t="s">
        <v>24</v>
      </c>
      <c r="E313" s="51">
        <v>5470</v>
      </c>
      <c r="F313" s="51">
        <v>70845</v>
      </c>
    </row>
    <row r="314" spans="1:6">
      <c r="A314" s="51">
        <v>20</v>
      </c>
      <c r="B314" s="51" t="s">
        <v>180</v>
      </c>
      <c r="C314" s="51" t="s">
        <v>46</v>
      </c>
      <c r="D314" s="51" t="s">
        <v>25</v>
      </c>
      <c r="E314" s="51">
        <v>4965</v>
      </c>
      <c r="F314" s="51">
        <v>70845</v>
      </c>
    </row>
    <row r="315" spans="1:6">
      <c r="A315" s="51">
        <v>20</v>
      </c>
      <c r="B315" s="51" t="s">
        <v>180</v>
      </c>
      <c r="C315" s="51" t="s">
        <v>46</v>
      </c>
      <c r="D315" s="51" t="s">
        <v>26</v>
      </c>
      <c r="E315" s="51">
        <v>4796</v>
      </c>
      <c r="F315" s="51">
        <v>70845</v>
      </c>
    </row>
    <row r="316" spans="1:6">
      <c r="A316" s="51">
        <v>20</v>
      </c>
      <c r="B316" s="51" t="s">
        <v>180</v>
      </c>
      <c r="C316" s="51" t="s">
        <v>46</v>
      </c>
      <c r="D316" s="51" t="s">
        <v>27</v>
      </c>
      <c r="E316" s="51">
        <v>4391</v>
      </c>
      <c r="F316" s="51">
        <v>70845</v>
      </c>
    </row>
    <row r="317" spans="1:6">
      <c r="A317" s="51">
        <v>20</v>
      </c>
      <c r="B317" s="51" t="s">
        <v>180</v>
      </c>
      <c r="C317" s="51" t="s">
        <v>46</v>
      </c>
      <c r="D317" s="51" t="s">
        <v>28</v>
      </c>
      <c r="E317" s="51">
        <v>4137</v>
      </c>
      <c r="F317" s="51">
        <v>70845</v>
      </c>
    </row>
    <row r="318" spans="1:6">
      <c r="A318" s="51">
        <v>20</v>
      </c>
      <c r="B318" s="51" t="s">
        <v>180</v>
      </c>
      <c r="C318" s="51" t="s">
        <v>46</v>
      </c>
      <c r="D318" s="51" t="s">
        <v>29</v>
      </c>
      <c r="E318" s="51">
        <v>3496</v>
      </c>
      <c r="F318" s="51">
        <v>70845</v>
      </c>
    </row>
    <row r="319" spans="1:6">
      <c r="A319" s="51">
        <v>20</v>
      </c>
      <c r="B319" s="51" t="s">
        <v>180</v>
      </c>
      <c r="C319" s="51" t="s">
        <v>46</v>
      </c>
      <c r="D319" s="51" t="s">
        <v>30</v>
      </c>
      <c r="E319" s="51">
        <v>2848</v>
      </c>
      <c r="F319" s="51">
        <v>70845</v>
      </c>
    </row>
    <row r="320" spans="1:6">
      <c r="A320" s="51">
        <v>20</v>
      </c>
      <c r="B320" s="51" t="s">
        <v>180</v>
      </c>
      <c r="C320" s="51" t="s">
        <v>46</v>
      </c>
      <c r="D320" s="51" t="s">
        <v>31</v>
      </c>
      <c r="E320" s="51">
        <v>2010</v>
      </c>
      <c r="F320" s="51">
        <v>70845</v>
      </c>
    </row>
    <row r="321" spans="1:6">
      <c r="A321" s="51">
        <v>20</v>
      </c>
      <c r="B321" s="51" t="s">
        <v>180</v>
      </c>
      <c r="C321" s="51" t="s">
        <v>46</v>
      </c>
      <c r="D321" s="51" t="s">
        <v>32</v>
      </c>
      <c r="E321" s="51">
        <v>1637</v>
      </c>
      <c r="F321" s="51">
        <v>70845</v>
      </c>
    </row>
    <row r="322" spans="1:6">
      <c r="A322" s="51">
        <v>20</v>
      </c>
      <c r="B322" s="51" t="s">
        <v>180</v>
      </c>
      <c r="C322" s="51" t="s">
        <v>46</v>
      </c>
      <c r="D322" s="51" t="s">
        <v>33</v>
      </c>
      <c r="E322" s="51">
        <v>1051</v>
      </c>
      <c r="F322" s="51">
        <v>70845</v>
      </c>
    </row>
    <row r="323" spans="1:6">
      <c r="A323" s="51">
        <v>20</v>
      </c>
      <c r="B323" s="51" t="s">
        <v>180</v>
      </c>
      <c r="C323" s="51" t="s">
        <v>46</v>
      </c>
      <c r="D323" s="51" t="s">
        <v>34</v>
      </c>
      <c r="E323" s="51">
        <v>782</v>
      </c>
      <c r="F323" s="51">
        <v>70845</v>
      </c>
    </row>
    <row r="324" spans="1:6">
      <c r="A324" s="51">
        <v>20</v>
      </c>
      <c r="B324" s="51" t="s">
        <v>180</v>
      </c>
      <c r="C324" s="51" t="s">
        <v>46</v>
      </c>
      <c r="D324" s="51" t="s">
        <v>35</v>
      </c>
      <c r="E324" s="51">
        <v>552</v>
      </c>
      <c r="F324" s="51">
        <v>70845</v>
      </c>
    </row>
    <row r="325" spans="1:6">
      <c r="A325" s="51">
        <v>20</v>
      </c>
      <c r="B325" s="51" t="s">
        <v>180</v>
      </c>
      <c r="C325" s="51" t="s">
        <v>46</v>
      </c>
      <c r="D325" s="51" t="s">
        <v>1348</v>
      </c>
      <c r="E325" s="51">
        <v>470</v>
      </c>
      <c r="F325" s="51">
        <v>70845</v>
      </c>
    </row>
    <row r="326" spans="1:6">
      <c r="A326" s="51">
        <v>23</v>
      </c>
      <c r="B326" s="51" t="s">
        <v>181</v>
      </c>
      <c r="C326" s="51" t="s">
        <v>63</v>
      </c>
      <c r="D326" s="51" t="s">
        <v>19</v>
      </c>
      <c r="E326" s="51">
        <v>4193</v>
      </c>
      <c r="F326" s="51">
        <v>52289</v>
      </c>
    </row>
    <row r="327" spans="1:6">
      <c r="A327" s="51">
        <v>23</v>
      </c>
      <c r="B327" s="51" t="s">
        <v>181</v>
      </c>
      <c r="C327" s="51" t="s">
        <v>63</v>
      </c>
      <c r="D327" s="122" t="s">
        <v>20</v>
      </c>
      <c r="E327" s="51">
        <v>4868</v>
      </c>
      <c r="F327" s="51">
        <v>52289</v>
      </c>
    </row>
    <row r="328" spans="1:6">
      <c r="A328" s="51">
        <v>23</v>
      </c>
      <c r="B328" s="51" t="s">
        <v>181</v>
      </c>
      <c r="C328" s="51" t="s">
        <v>63</v>
      </c>
      <c r="D328" s="122" t="s">
        <v>21</v>
      </c>
      <c r="E328" s="51">
        <v>5808</v>
      </c>
      <c r="F328" s="51">
        <v>52289</v>
      </c>
    </row>
    <row r="329" spans="1:6">
      <c r="A329" s="51">
        <v>23</v>
      </c>
      <c r="B329" s="51" t="s">
        <v>181</v>
      </c>
      <c r="C329" s="51" t="s">
        <v>63</v>
      </c>
      <c r="D329" s="51" t="s">
        <v>22</v>
      </c>
      <c r="E329" s="51">
        <v>5508</v>
      </c>
      <c r="F329" s="51">
        <v>52289</v>
      </c>
    </row>
    <row r="330" spans="1:6">
      <c r="A330" s="51">
        <v>23</v>
      </c>
      <c r="B330" s="51" t="s">
        <v>181</v>
      </c>
      <c r="C330" s="51" t="s">
        <v>63</v>
      </c>
      <c r="D330" s="51" t="s">
        <v>23</v>
      </c>
      <c r="E330" s="51">
        <v>4333</v>
      </c>
      <c r="F330" s="51">
        <v>52289</v>
      </c>
    </row>
    <row r="331" spans="1:6">
      <c r="A331" s="51">
        <v>23</v>
      </c>
      <c r="B331" s="51" t="s">
        <v>181</v>
      </c>
      <c r="C331" s="51" t="s">
        <v>63</v>
      </c>
      <c r="D331" s="51" t="s">
        <v>24</v>
      </c>
      <c r="E331" s="51">
        <v>3659</v>
      </c>
      <c r="F331" s="51">
        <v>52289</v>
      </c>
    </row>
    <row r="332" spans="1:6">
      <c r="A332" s="51">
        <v>23</v>
      </c>
      <c r="B332" s="51" t="s">
        <v>181</v>
      </c>
      <c r="C332" s="51" t="s">
        <v>63</v>
      </c>
      <c r="D332" s="51" t="s">
        <v>25</v>
      </c>
      <c r="E332" s="51">
        <v>3281</v>
      </c>
      <c r="F332" s="51">
        <v>52289</v>
      </c>
    </row>
    <row r="333" spans="1:6">
      <c r="A333" s="51">
        <v>23</v>
      </c>
      <c r="B333" s="51" t="s">
        <v>181</v>
      </c>
      <c r="C333" s="51" t="s">
        <v>63</v>
      </c>
      <c r="D333" s="51" t="s">
        <v>26</v>
      </c>
      <c r="E333" s="51">
        <v>3202</v>
      </c>
      <c r="F333" s="51">
        <v>52289</v>
      </c>
    </row>
    <row r="334" spans="1:6">
      <c r="A334" s="51">
        <v>23</v>
      </c>
      <c r="B334" s="51" t="s">
        <v>181</v>
      </c>
      <c r="C334" s="51" t="s">
        <v>63</v>
      </c>
      <c r="D334" s="51" t="s">
        <v>27</v>
      </c>
      <c r="E334" s="51">
        <v>2970</v>
      </c>
      <c r="F334" s="51">
        <v>52289</v>
      </c>
    </row>
    <row r="335" spans="1:6">
      <c r="A335" s="51">
        <v>23</v>
      </c>
      <c r="B335" s="51" t="s">
        <v>181</v>
      </c>
      <c r="C335" s="51" t="s">
        <v>63</v>
      </c>
      <c r="D335" s="51" t="s">
        <v>28</v>
      </c>
      <c r="E335" s="51">
        <v>3138</v>
      </c>
      <c r="F335" s="51">
        <v>52289</v>
      </c>
    </row>
    <row r="336" spans="1:6">
      <c r="A336" s="51">
        <v>23</v>
      </c>
      <c r="B336" s="51" t="s">
        <v>181</v>
      </c>
      <c r="C336" s="51" t="s">
        <v>63</v>
      </c>
      <c r="D336" s="51" t="s">
        <v>29</v>
      </c>
      <c r="E336" s="51">
        <v>2812</v>
      </c>
      <c r="F336" s="51">
        <v>52289</v>
      </c>
    </row>
    <row r="337" spans="1:6">
      <c r="A337" s="51">
        <v>23</v>
      </c>
      <c r="B337" s="51" t="s">
        <v>181</v>
      </c>
      <c r="C337" s="51" t="s">
        <v>63</v>
      </c>
      <c r="D337" s="51" t="s">
        <v>30</v>
      </c>
      <c r="E337" s="51">
        <v>2414</v>
      </c>
      <c r="F337" s="51">
        <v>52289</v>
      </c>
    </row>
    <row r="338" spans="1:6">
      <c r="A338" s="51">
        <v>23</v>
      </c>
      <c r="B338" s="51" t="s">
        <v>181</v>
      </c>
      <c r="C338" s="51" t="s">
        <v>63</v>
      </c>
      <c r="D338" s="51" t="s">
        <v>31</v>
      </c>
      <c r="E338" s="51">
        <v>1863</v>
      </c>
      <c r="F338" s="51">
        <v>52289</v>
      </c>
    </row>
    <row r="339" spans="1:6">
      <c r="A339" s="51">
        <v>23</v>
      </c>
      <c r="B339" s="51" t="s">
        <v>181</v>
      </c>
      <c r="C339" s="51" t="s">
        <v>63</v>
      </c>
      <c r="D339" s="51" t="s">
        <v>32</v>
      </c>
      <c r="E339" s="51">
        <v>1460</v>
      </c>
      <c r="F339" s="51">
        <v>52289</v>
      </c>
    </row>
    <row r="340" spans="1:6">
      <c r="A340" s="51">
        <v>23</v>
      </c>
      <c r="B340" s="51" t="s">
        <v>181</v>
      </c>
      <c r="C340" s="51" t="s">
        <v>63</v>
      </c>
      <c r="D340" s="51" t="s">
        <v>33</v>
      </c>
      <c r="E340" s="51">
        <v>1097</v>
      </c>
      <c r="F340" s="51">
        <v>52289</v>
      </c>
    </row>
    <row r="341" spans="1:6">
      <c r="A341" s="51">
        <v>23</v>
      </c>
      <c r="B341" s="51" t="s">
        <v>181</v>
      </c>
      <c r="C341" s="51" t="s">
        <v>63</v>
      </c>
      <c r="D341" s="51" t="s">
        <v>34</v>
      </c>
      <c r="E341" s="51">
        <v>812</v>
      </c>
      <c r="F341" s="51">
        <v>52289</v>
      </c>
    </row>
    <row r="342" spans="1:6">
      <c r="A342" s="51">
        <v>23</v>
      </c>
      <c r="B342" s="51" t="s">
        <v>181</v>
      </c>
      <c r="C342" s="51" t="s">
        <v>63</v>
      </c>
      <c r="D342" s="51" t="s">
        <v>35</v>
      </c>
      <c r="E342" s="51">
        <v>469</v>
      </c>
      <c r="F342" s="51">
        <v>52289</v>
      </c>
    </row>
    <row r="343" spans="1:6">
      <c r="A343" s="51">
        <v>23</v>
      </c>
      <c r="B343" s="51" t="s">
        <v>181</v>
      </c>
      <c r="C343" s="51" t="s">
        <v>63</v>
      </c>
      <c r="D343" s="51" t="s">
        <v>1348</v>
      </c>
      <c r="E343" s="51">
        <v>402</v>
      </c>
      <c r="F343" s="51">
        <v>52289</v>
      </c>
    </row>
    <row r="344" spans="1:6">
      <c r="A344" s="51">
        <v>23</v>
      </c>
      <c r="B344" s="51" t="s">
        <v>181</v>
      </c>
      <c r="C344" s="51" t="s">
        <v>46</v>
      </c>
      <c r="D344" s="51" t="s">
        <v>19</v>
      </c>
      <c r="E344" s="51">
        <v>3797</v>
      </c>
      <c r="F344" s="51">
        <v>50206</v>
      </c>
    </row>
    <row r="345" spans="1:6">
      <c r="A345" s="51">
        <v>23</v>
      </c>
      <c r="B345" s="51" t="s">
        <v>181</v>
      </c>
      <c r="C345" s="51" t="s">
        <v>46</v>
      </c>
      <c r="D345" s="122" t="s">
        <v>20</v>
      </c>
      <c r="E345" s="51">
        <v>4353</v>
      </c>
      <c r="F345" s="51">
        <v>50206</v>
      </c>
    </row>
    <row r="346" spans="1:6">
      <c r="A346" s="51">
        <v>23</v>
      </c>
      <c r="B346" s="51" t="s">
        <v>181</v>
      </c>
      <c r="C346" s="51" t="s">
        <v>46</v>
      </c>
      <c r="D346" s="122" t="s">
        <v>21</v>
      </c>
      <c r="E346" s="51">
        <v>5357</v>
      </c>
      <c r="F346" s="51">
        <v>50206</v>
      </c>
    </row>
    <row r="347" spans="1:6">
      <c r="A347" s="51">
        <v>23</v>
      </c>
      <c r="B347" s="51" t="s">
        <v>181</v>
      </c>
      <c r="C347" s="51" t="s">
        <v>46</v>
      </c>
      <c r="D347" s="51" t="s">
        <v>22</v>
      </c>
      <c r="E347" s="51">
        <v>4983</v>
      </c>
      <c r="F347" s="51">
        <v>50206</v>
      </c>
    </row>
    <row r="348" spans="1:6">
      <c r="A348" s="51">
        <v>23</v>
      </c>
      <c r="B348" s="51" t="s">
        <v>181</v>
      </c>
      <c r="C348" s="51" t="s">
        <v>46</v>
      </c>
      <c r="D348" s="51" t="s">
        <v>23</v>
      </c>
      <c r="E348" s="51">
        <v>4166</v>
      </c>
      <c r="F348" s="51">
        <v>50206</v>
      </c>
    </row>
    <row r="349" spans="1:6">
      <c r="A349" s="51">
        <v>23</v>
      </c>
      <c r="B349" s="51" t="s">
        <v>181</v>
      </c>
      <c r="C349" s="51" t="s">
        <v>46</v>
      </c>
      <c r="D349" s="51" t="s">
        <v>24</v>
      </c>
      <c r="E349" s="51">
        <v>3642</v>
      </c>
      <c r="F349" s="51">
        <v>50206</v>
      </c>
    </row>
    <row r="350" spans="1:6">
      <c r="A350" s="51">
        <v>23</v>
      </c>
      <c r="B350" s="51" t="s">
        <v>181</v>
      </c>
      <c r="C350" s="51" t="s">
        <v>46</v>
      </c>
      <c r="D350" s="51" t="s">
        <v>25</v>
      </c>
      <c r="E350" s="51">
        <v>3555</v>
      </c>
      <c r="F350" s="51">
        <v>50206</v>
      </c>
    </row>
    <row r="351" spans="1:6">
      <c r="A351" s="51">
        <v>23</v>
      </c>
      <c r="B351" s="51" t="s">
        <v>181</v>
      </c>
      <c r="C351" s="51" t="s">
        <v>46</v>
      </c>
      <c r="D351" s="51" t="s">
        <v>26</v>
      </c>
      <c r="E351" s="51">
        <v>3388</v>
      </c>
      <c r="F351" s="51">
        <v>50206</v>
      </c>
    </row>
    <row r="352" spans="1:6">
      <c r="A352" s="51">
        <v>23</v>
      </c>
      <c r="B352" s="51" t="s">
        <v>181</v>
      </c>
      <c r="C352" s="51" t="s">
        <v>46</v>
      </c>
      <c r="D352" s="51" t="s">
        <v>27</v>
      </c>
      <c r="E352" s="51">
        <v>3187</v>
      </c>
      <c r="F352" s="51">
        <v>50206</v>
      </c>
    </row>
    <row r="353" spans="1:6">
      <c r="A353" s="51">
        <v>23</v>
      </c>
      <c r="B353" s="51" t="s">
        <v>181</v>
      </c>
      <c r="C353" s="51" t="s">
        <v>46</v>
      </c>
      <c r="D353" s="51" t="s">
        <v>28</v>
      </c>
      <c r="E353" s="51">
        <v>3070</v>
      </c>
      <c r="F353" s="51">
        <v>50206</v>
      </c>
    </row>
    <row r="354" spans="1:6">
      <c r="A354" s="51">
        <v>23</v>
      </c>
      <c r="B354" s="51" t="s">
        <v>181</v>
      </c>
      <c r="C354" s="51" t="s">
        <v>46</v>
      </c>
      <c r="D354" s="51" t="s">
        <v>29</v>
      </c>
      <c r="E354" s="51">
        <v>2694</v>
      </c>
      <c r="F354" s="51">
        <v>50206</v>
      </c>
    </row>
    <row r="355" spans="1:6">
      <c r="A355" s="51">
        <v>23</v>
      </c>
      <c r="B355" s="51" t="s">
        <v>181</v>
      </c>
      <c r="C355" s="51" t="s">
        <v>46</v>
      </c>
      <c r="D355" s="51" t="s">
        <v>30</v>
      </c>
      <c r="E355" s="51">
        <v>2255</v>
      </c>
      <c r="F355" s="51">
        <v>50206</v>
      </c>
    </row>
    <row r="356" spans="1:6">
      <c r="A356" s="51">
        <v>23</v>
      </c>
      <c r="B356" s="51" t="s">
        <v>181</v>
      </c>
      <c r="C356" s="51" t="s">
        <v>46</v>
      </c>
      <c r="D356" s="51" t="s">
        <v>31</v>
      </c>
      <c r="E356" s="51">
        <v>1839</v>
      </c>
      <c r="F356" s="51">
        <v>50206</v>
      </c>
    </row>
    <row r="357" spans="1:6">
      <c r="A357" s="51">
        <v>23</v>
      </c>
      <c r="B357" s="51" t="s">
        <v>181</v>
      </c>
      <c r="C357" s="51" t="s">
        <v>46</v>
      </c>
      <c r="D357" s="51" t="s">
        <v>32</v>
      </c>
      <c r="E357" s="51">
        <v>1288</v>
      </c>
      <c r="F357" s="51">
        <v>50206</v>
      </c>
    </row>
    <row r="358" spans="1:6">
      <c r="A358" s="51">
        <v>23</v>
      </c>
      <c r="B358" s="51" t="s">
        <v>181</v>
      </c>
      <c r="C358" s="51" t="s">
        <v>46</v>
      </c>
      <c r="D358" s="51" t="s">
        <v>33</v>
      </c>
      <c r="E358" s="51">
        <v>1051</v>
      </c>
      <c r="F358" s="51">
        <v>50206</v>
      </c>
    </row>
    <row r="359" spans="1:6">
      <c r="A359" s="51">
        <v>23</v>
      </c>
      <c r="B359" s="51" t="s">
        <v>181</v>
      </c>
      <c r="C359" s="51" t="s">
        <v>46</v>
      </c>
      <c r="D359" s="51" t="s">
        <v>34</v>
      </c>
      <c r="E359" s="51">
        <v>713</v>
      </c>
      <c r="F359" s="51">
        <v>50206</v>
      </c>
    </row>
    <row r="360" spans="1:6">
      <c r="A360" s="51">
        <v>23</v>
      </c>
      <c r="B360" s="51" t="s">
        <v>181</v>
      </c>
      <c r="C360" s="51" t="s">
        <v>46</v>
      </c>
      <c r="D360" s="51" t="s">
        <v>35</v>
      </c>
      <c r="E360" s="51">
        <v>478</v>
      </c>
      <c r="F360" s="51">
        <v>50206</v>
      </c>
    </row>
    <row r="361" spans="1:6">
      <c r="A361" s="51">
        <v>23</v>
      </c>
      <c r="B361" s="51" t="s">
        <v>181</v>
      </c>
      <c r="C361" s="51" t="s">
        <v>46</v>
      </c>
      <c r="D361" s="51" t="s">
        <v>1348</v>
      </c>
      <c r="E361" s="51">
        <v>390</v>
      </c>
      <c r="F361" s="51">
        <v>50206</v>
      </c>
    </row>
    <row r="362" spans="1:6">
      <c r="A362" s="51">
        <v>25</v>
      </c>
      <c r="B362" s="51" t="s">
        <v>182</v>
      </c>
      <c r="C362" s="51" t="s">
        <v>63</v>
      </c>
      <c r="D362" s="51" t="s">
        <v>19</v>
      </c>
      <c r="E362" s="51">
        <v>435</v>
      </c>
      <c r="F362" s="51">
        <v>6731</v>
      </c>
    </row>
    <row r="363" spans="1:6">
      <c r="A363" s="51">
        <v>25</v>
      </c>
      <c r="B363" s="51" t="s">
        <v>182</v>
      </c>
      <c r="C363" s="51" t="s">
        <v>63</v>
      </c>
      <c r="D363" s="122" t="s">
        <v>20</v>
      </c>
      <c r="E363" s="51">
        <v>492</v>
      </c>
      <c r="F363" s="51">
        <v>6731</v>
      </c>
    </row>
    <row r="364" spans="1:6">
      <c r="A364" s="51">
        <v>25</v>
      </c>
      <c r="B364" s="51" t="s">
        <v>182</v>
      </c>
      <c r="C364" s="51" t="s">
        <v>63</v>
      </c>
      <c r="D364" s="122" t="s">
        <v>21</v>
      </c>
      <c r="E364" s="51">
        <v>580</v>
      </c>
      <c r="F364" s="51">
        <v>6731</v>
      </c>
    </row>
    <row r="365" spans="1:6">
      <c r="A365" s="51">
        <v>25</v>
      </c>
      <c r="B365" s="51" t="s">
        <v>182</v>
      </c>
      <c r="C365" s="51" t="s">
        <v>63</v>
      </c>
      <c r="D365" s="51" t="s">
        <v>22</v>
      </c>
      <c r="E365" s="51">
        <v>648</v>
      </c>
      <c r="F365" s="51">
        <v>6731</v>
      </c>
    </row>
    <row r="366" spans="1:6">
      <c r="A366" s="51">
        <v>25</v>
      </c>
      <c r="B366" s="51" t="s">
        <v>182</v>
      </c>
      <c r="C366" s="51" t="s">
        <v>63</v>
      </c>
      <c r="D366" s="51" t="s">
        <v>23</v>
      </c>
      <c r="E366" s="51">
        <v>687</v>
      </c>
      <c r="F366" s="51">
        <v>6731</v>
      </c>
    </row>
    <row r="367" spans="1:6">
      <c r="A367" s="51">
        <v>25</v>
      </c>
      <c r="B367" s="51" t="s">
        <v>182</v>
      </c>
      <c r="C367" s="51" t="s">
        <v>63</v>
      </c>
      <c r="D367" s="51" t="s">
        <v>24</v>
      </c>
      <c r="E367" s="51">
        <v>661</v>
      </c>
      <c r="F367" s="51">
        <v>6731</v>
      </c>
    </row>
    <row r="368" spans="1:6">
      <c r="A368" s="51">
        <v>25</v>
      </c>
      <c r="B368" s="51" t="s">
        <v>182</v>
      </c>
      <c r="C368" s="51" t="s">
        <v>63</v>
      </c>
      <c r="D368" s="51" t="s">
        <v>25</v>
      </c>
      <c r="E368" s="51">
        <v>771</v>
      </c>
      <c r="F368" s="51">
        <v>6731</v>
      </c>
    </row>
    <row r="369" spans="1:6">
      <c r="A369" s="51">
        <v>25</v>
      </c>
      <c r="B369" s="51" t="s">
        <v>182</v>
      </c>
      <c r="C369" s="51" t="s">
        <v>63</v>
      </c>
      <c r="D369" s="51" t="s">
        <v>26</v>
      </c>
      <c r="E369" s="51">
        <v>736</v>
      </c>
      <c r="F369" s="51">
        <v>6731</v>
      </c>
    </row>
    <row r="370" spans="1:6">
      <c r="A370" s="51">
        <v>25</v>
      </c>
      <c r="B370" s="51" t="s">
        <v>182</v>
      </c>
      <c r="C370" s="51" t="s">
        <v>63</v>
      </c>
      <c r="D370" s="51" t="s">
        <v>27</v>
      </c>
      <c r="E370" s="51">
        <v>465</v>
      </c>
      <c r="F370" s="51">
        <v>6731</v>
      </c>
    </row>
    <row r="371" spans="1:6">
      <c r="A371" s="51">
        <v>25</v>
      </c>
      <c r="B371" s="51" t="s">
        <v>182</v>
      </c>
      <c r="C371" s="51" t="s">
        <v>63</v>
      </c>
      <c r="D371" s="51" t="s">
        <v>28</v>
      </c>
      <c r="E371" s="51">
        <v>393</v>
      </c>
      <c r="F371" s="51">
        <v>6731</v>
      </c>
    </row>
    <row r="372" spans="1:6">
      <c r="A372" s="51">
        <v>25</v>
      </c>
      <c r="B372" s="51" t="s">
        <v>182</v>
      </c>
      <c r="C372" s="51" t="s">
        <v>63</v>
      </c>
      <c r="D372" s="51" t="s">
        <v>29</v>
      </c>
      <c r="E372" s="51">
        <v>319</v>
      </c>
      <c r="F372" s="51">
        <v>6731</v>
      </c>
    </row>
    <row r="373" spans="1:6">
      <c r="A373" s="51">
        <v>25</v>
      </c>
      <c r="B373" s="51" t="s">
        <v>182</v>
      </c>
      <c r="C373" s="51" t="s">
        <v>63</v>
      </c>
      <c r="D373" s="51" t="s">
        <v>30</v>
      </c>
      <c r="E373" s="51">
        <v>218</v>
      </c>
      <c r="F373" s="51">
        <v>6731</v>
      </c>
    </row>
    <row r="374" spans="1:6">
      <c r="A374" s="51">
        <v>25</v>
      </c>
      <c r="B374" s="51" t="s">
        <v>182</v>
      </c>
      <c r="C374" s="51" t="s">
        <v>63</v>
      </c>
      <c r="D374" s="51" t="s">
        <v>31</v>
      </c>
      <c r="E374" s="51">
        <v>135</v>
      </c>
      <c r="F374" s="51">
        <v>6731</v>
      </c>
    </row>
    <row r="375" spans="1:6">
      <c r="A375" s="51">
        <v>25</v>
      </c>
      <c r="B375" s="51" t="s">
        <v>182</v>
      </c>
      <c r="C375" s="51" t="s">
        <v>63</v>
      </c>
      <c r="D375" s="51" t="s">
        <v>32</v>
      </c>
      <c r="E375" s="51">
        <v>76</v>
      </c>
      <c r="F375" s="51">
        <v>6731</v>
      </c>
    </row>
    <row r="376" spans="1:6">
      <c r="A376" s="51">
        <v>25</v>
      </c>
      <c r="B376" s="51" t="s">
        <v>182</v>
      </c>
      <c r="C376" s="51" t="s">
        <v>63</v>
      </c>
      <c r="D376" s="51" t="s">
        <v>33</v>
      </c>
      <c r="E376" s="51">
        <v>42</v>
      </c>
      <c r="F376" s="51">
        <v>6731</v>
      </c>
    </row>
    <row r="377" spans="1:6">
      <c r="A377" s="51">
        <v>25</v>
      </c>
      <c r="B377" s="51" t="s">
        <v>182</v>
      </c>
      <c r="C377" s="51" t="s">
        <v>63</v>
      </c>
      <c r="D377" s="51" t="s">
        <v>34</v>
      </c>
      <c r="E377" s="51">
        <v>32</v>
      </c>
      <c r="F377" s="51">
        <v>6731</v>
      </c>
    </row>
    <row r="378" spans="1:6">
      <c r="A378" s="51">
        <v>25</v>
      </c>
      <c r="B378" s="51" t="s">
        <v>182</v>
      </c>
      <c r="C378" s="51" t="s">
        <v>63</v>
      </c>
      <c r="D378" s="51" t="s">
        <v>35</v>
      </c>
      <c r="E378" s="51">
        <v>16</v>
      </c>
      <c r="F378" s="51">
        <v>6731</v>
      </c>
    </row>
    <row r="379" spans="1:6">
      <c r="A379" s="51">
        <v>25</v>
      </c>
      <c r="B379" s="51" t="s">
        <v>182</v>
      </c>
      <c r="C379" s="51" t="s">
        <v>63</v>
      </c>
      <c r="D379" s="51" t="s">
        <v>1348</v>
      </c>
      <c r="E379" s="51">
        <v>25</v>
      </c>
      <c r="F379" s="51">
        <v>6731</v>
      </c>
    </row>
    <row r="380" spans="1:6">
      <c r="A380" s="51">
        <v>25</v>
      </c>
      <c r="B380" s="51" t="s">
        <v>182</v>
      </c>
      <c r="C380" s="51" t="s">
        <v>46</v>
      </c>
      <c r="D380" s="51" t="s">
        <v>19</v>
      </c>
      <c r="E380" s="51">
        <v>413</v>
      </c>
      <c r="F380" s="51">
        <v>6361</v>
      </c>
    </row>
    <row r="381" spans="1:6">
      <c r="A381" s="51">
        <v>25</v>
      </c>
      <c r="B381" s="51" t="s">
        <v>182</v>
      </c>
      <c r="C381" s="51" t="s">
        <v>46</v>
      </c>
      <c r="D381" s="122" t="s">
        <v>20</v>
      </c>
      <c r="E381" s="51">
        <v>517</v>
      </c>
      <c r="F381" s="51">
        <v>6361</v>
      </c>
    </row>
    <row r="382" spans="1:6">
      <c r="A382" s="51">
        <v>25</v>
      </c>
      <c r="B382" s="51" t="s">
        <v>182</v>
      </c>
      <c r="C382" s="51" t="s">
        <v>46</v>
      </c>
      <c r="D382" s="122" t="s">
        <v>21</v>
      </c>
      <c r="E382" s="51">
        <v>499</v>
      </c>
      <c r="F382" s="51">
        <v>6361</v>
      </c>
    </row>
    <row r="383" spans="1:6">
      <c r="A383" s="51">
        <v>25</v>
      </c>
      <c r="B383" s="51" t="s">
        <v>182</v>
      </c>
      <c r="C383" s="51" t="s">
        <v>46</v>
      </c>
      <c r="D383" s="51" t="s">
        <v>22</v>
      </c>
      <c r="E383" s="51">
        <v>569</v>
      </c>
      <c r="F383" s="51">
        <v>6361</v>
      </c>
    </row>
    <row r="384" spans="1:6">
      <c r="A384" s="51">
        <v>25</v>
      </c>
      <c r="B384" s="51" t="s">
        <v>182</v>
      </c>
      <c r="C384" s="51" t="s">
        <v>46</v>
      </c>
      <c r="D384" s="51" t="s">
        <v>23</v>
      </c>
      <c r="E384" s="51">
        <v>571</v>
      </c>
      <c r="F384" s="51">
        <v>6361</v>
      </c>
    </row>
    <row r="385" spans="1:6">
      <c r="A385" s="51">
        <v>25</v>
      </c>
      <c r="B385" s="51" t="s">
        <v>182</v>
      </c>
      <c r="C385" s="51" t="s">
        <v>46</v>
      </c>
      <c r="D385" s="51" t="s">
        <v>24</v>
      </c>
      <c r="E385" s="51">
        <v>631</v>
      </c>
      <c r="F385" s="51">
        <v>6361</v>
      </c>
    </row>
    <row r="386" spans="1:6">
      <c r="A386" s="51">
        <v>25</v>
      </c>
      <c r="B386" s="51" t="s">
        <v>182</v>
      </c>
      <c r="C386" s="51" t="s">
        <v>46</v>
      </c>
      <c r="D386" s="51" t="s">
        <v>25</v>
      </c>
      <c r="E386" s="51">
        <v>652</v>
      </c>
      <c r="F386" s="51">
        <v>6361</v>
      </c>
    </row>
    <row r="387" spans="1:6">
      <c r="A387" s="51">
        <v>25</v>
      </c>
      <c r="B387" s="51" t="s">
        <v>182</v>
      </c>
      <c r="C387" s="51" t="s">
        <v>46</v>
      </c>
      <c r="D387" s="51" t="s">
        <v>26</v>
      </c>
      <c r="E387" s="51">
        <v>630</v>
      </c>
      <c r="F387" s="51">
        <v>6361</v>
      </c>
    </row>
    <row r="388" spans="1:6">
      <c r="A388" s="51">
        <v>25</v>
      </c>
      <c r="B388" s="51" t="s">
        <v>182</v>
      </c>
      <c r="C388" s="51" t="s">
        <v>46</v>
      </c>
      <c r="D388" s="51" t="s">
        <v>27</v>
      </c>
      <c r="E388" s="51">
        <v>530</v>
      </c>
      <c r="F388" s="51">
        <v>6361</v>
      </c>
    </row>
    <row r="389" spans="1:6">
      <c r="A389" s="51">
        <v>25</v>
      </c>
      <c r="B389" s="51" t="s">
        <v>182</v>
      </c>
      <c r="C389" s="51" t="s">
        <v>46</v>
      </c>
      <c r="D389" s="51" t="s">
        <v>28</v>
      </c>
      <c r="E389" s="51">
        <v>448</v>
      </c>
      <c r="F389" s="51">
        <v>6361</v>
      </c>
    </row>
    <row r="390" spans="1:6">
      <c r="A390" s="51">
        <v>25</v>
      </c>
      <c r="B390" s="51" t="s">
        <v>182</v>
      </c>
      <c r="C390" s="51" t="s">
        <v>46</v>
      </c>
      <c r="D390" s="51" t="s">
        <v>29</v>
      </c>
      <c r="E390" s="51">
        <v>321</v>
      </c>
      <c r="F390" s="51">
        <v>6361</v>
      </c>
    </row>
    <row r="391" spans="1:6">
      <c r="A391" s="51">
        <v>25</v>
      </c>
      <c r="B391" s="51" t="s">
        <v>182</v>
      </c>
      <c r="C391" s="51" t="s">
        <v>46</v>
      </c>
      <c r="D391" s="51" t="s">
        <v>30</v>
      </c>
      <c r="E391" s="51">
        <v>215</v>
      </c>
      <c r="F391" s="51">
        <v>6361</v>
      </c>
    </row>
    <row r="392" spans="1:6">
      <c r="A392" s="51">
        <v>25</v>
      </c>
      <c r="B392" s="51" t="s">
        <v>182</v>
      </c>
      <c r="C392" s="51" t="s">
        <v>46</v>
      </c>
      <c r="D392" s="51" t="s">
        <v>31</v>
      </c>
      <c r="E392" s="51">
        <v>149</v>
      </c>
      <c r="F392" s="51">
        <v>6361</v>
      </c>
    </row>
    <row r="393" spans="1:6">
      <c r="A393" s="51">
        <v>25</v>
      </c>
      <c r="B393" s="51" t="s">
        <v>182</v>
      </c>
      <c r="C393" s="51" t="s">
        <v>46</v>
      </c>
      <c r="D393" s="51" t="s">
        <v>32</v>
      </c>
      <c r="E393" s="51">
        <v>79</v>
      </c>
      <c r="F393" s="51">
        <v>6361</v>
      </c>
    </row>
    <row r="394" spans="1:6">
      <c r="A394" s="51">
        <v>25</v>
      </c>
      <c r="B394" s="51" t="s">
        <v>182</v>
      </c>
      <c r="C394" s="51" t="s">
        <v>46</v>
      </c>
      <c r="D394" s="51" t="s">
        <v>33</v>
      </c>
      <c r="E394" s="51">
        <v>60</v>
      </c>
      <c r="F394" s="51">
        <v>6361</v>
      </c>
    </row>
    <row r="395" spans="1:6">
      <c r="A395" s="51">
        <v>25</v>
      </c>
      <c r="B395" s="51" t="s">
        <v>182</v>
      </c>
      <c r="C395" s="51" t="s">
        <v>46</v>
      </c>
      <c r="D395" s="51" t="s">
        <v>34</v>
      </c>
      <c r="E395" s="51">
        <v>33</v>
      </c>
      <c r="F395" s="51">
        <v>6361</v>
      </c>
    </row>
    <row r="396" spans="1:6">
      <c r="A396" s="51">
        <v>25</v>
      </c>
      <c r="B396" s="51" t="s">
        <v>182</v>
      </c>
      <c r="C396" s="51" t="s">
        <v>46</v>
      </c>
      <c r="D396" s="51" t="s">
        <v>35</v>
      </c>
      <c r="E396" s="51">
        <v>24</v>
      </c>
      <c r="F396" s="51">
        <v>6361</v>
      </c>
    </row>
    <row r="397" spans="1:6">
      <c r="A397" s="51">
        <v>25</v>
      </c>
      <c r="B397" s="51" t="s">
        <v>182</v>
      </c>
      <c r="C397" s="51" t="s">
        <v>46</v>
      </c>
      <c r="D397" s="51" t="s">
        <v>1348</v>
      </c>
      <c r="E397" s="51">
        <v>20</v>
      </c>
      <c r="F397" s="51">
        <v>6361</v>
      </c>
    </row>
    <row r="398" spans="1:6">
      <c r="A398" s="51">
        <v>27</v>
      </c>
      <c r="B398" s="51" t="s">
        <v>183</v>
      </c>
      <c r="C398" s="51" t="s">
        <v>63</v>
      </c>
      <c r="D398" s="51" t="s">
        <v>19</v>
      </c>
      <c r="E398" s="51">
        <v>16269</v>
      </c>
      <c r="F398" s="51">
        <v>163526</v>
      </c>
    </row>
    <row r="399" spans="1:6">
      <c r="A399" s="51">
        <v>27</v>
      </c>
      <c r="B399" s="51" t="s">
        <v>183</v>
      </c>
      <c r="C399" s="51" t="s">
        <v>63</v>
      </c>
      <c r="D399" s="122" t="s">
        <v>20</v>
      </c>
      <c r="E399" s="51">
        <v>18622</v>
      </c>
      <c r="F399" s="51">
        <v>163526</v>
      </c>
    </row>
    <row r="400" spans="1:6">
      <c r="A400" s="51">
        <v>27</v>
      </c>
      <c r="B400" s="51" t="s">
        <v>183</v>
      </c>
      <c r="C400" s="51" t="s">
        <v>63</v>
      </c>
      <c r="D400" s="122" t="s">
        <v>21</v>
      </c>
      <c r="E400" s="51">
        <v>19464</v>
      </c>
      <c r="F400" s="51">
        <v>163526</v>
      </c>
    </row>
    <row r="401" spans="1:6">
      <c r="A401" s="51">
        <v>27</v>
      </c>
      <c r="B401" s="51" t="s">
        <v>183</v>
      </c>
      <c r="C401" s="51" t="s">
        <v>63</v>
      </c>
      <c r="D401" s="51" t="s">
        <v>22</v>
      </c>
      <c r="E401" s="51">
        <v>16917</v>
      </c>
      <c r="F401" s="51">
        <v>163526</v>
      </c>
    </row>
    <row r="402" spans="1:6">
      <c r="A402" s="51">
        <v>27</v>
      </c>
      <c r="B402" s="51" t="s">
        <v>183</v>
      </c>
      <c r="C402" s="51" t="s">
        <v>63</v>
      </c>
      <c r="D402" s="51" t="s">
        <v>23</v>
      </c>
      <c r="E402" s="51">
        <v>13902</v>
      </c>
      <c r="F402" s="51">
        <v>163526</v>
      </c>
    </row>
    <row r="403" spans="1:6">
      <c r="A403" s="51">
        <v>27</v>
      </c>
      <c r="B403" s="51" t="s">
        <v>183</v>
      </c>
      <c r="C403" s="51" t="s">
        <v>63</v>
      </c>
      <c r="D403" s="51" t="s">
        <v>24</v>
      </c>
      <c r="E403" s="51">
        <v>13638</v>
      </c>
      <c r="F403" s="51">
        <v>163526</v>
      </c>
    </row>
    <row r="404" spans="1:6">
      <c r="A404" s="51">
        <v>27</v>
      </c>
      <c r="B404" s="51" t="s">
        <v>183</v>
      </c>
      <c r="C404" s="51" t="s">
        <v>63</v>
      </c>
      <c r="D404" s="51" t="s">
        <v>25</v>
      </c>
      <c r="E404" s="51">
        <v>12006</v>
      </c>
      <c r="F404" s="51">
        <v>163526</v>
      </c>
    </row>
    <row r="405" spans="1:6">
      <c r="A405" s="51">
        <v>27</v>
      </c>
      <c r="B405" s="51" t="s">
        <v>183</v>
      </c>
      <c r="C405" s="51" t="s">
        <v>63</v>
      </c>
      <c r="D405" s="51" t="s">
        <v>26</v>
      </c>
      <c r="E405" s="51">
        <v>10022</v>
      </c>
      <c r="F405" s="51">
        <v>163526</v>
      </c>
    </row>
    <row r="406" spans="1:6">
      <c r="A406" s="51">
        <v>27</v>
      </c>
      <c r="B406" s="51" t="s">
        <v>183</v>
      </c>
      <c r="C406" s="51" t="s">
        <v>63</v>
      </c>
      <c r="D406" s="51" t="s">
        <v>27</v>
      </c>
      <c r="E406" s="51">
        <v>8094</v>
      </c>
      <c r="F406" s="51">
        <v>163526</v>
      </c>
    </row>
    <row r="407" spans="1:6">
      <c r="A407" s="51">
        <v>27</v>
      </c>
      <c r="B407" s="51" t="s">
        <v>183</v>
      </c>
      <c r="C407" s="51" t="s">
        <v>63</v>
      </c>
      <c r="D407" s="51" t="s">
        <v>28</v>
      </c>
      <c r="E407" s="51">
        <v>7221</v>
      </c>
      <c r="F407" s="51">
        <v>163526</v>
      </c>
    </row>
    <row r="408" spans="1:6">
      <c r="A408" s="51">
        <v>27</v>
      </c>
      <c r="B408" s="51" t="s">
        <v>183</v>
      </c>
      <c r="C408" s="51" t="s">
        <v>63</v>
      </c>
      <c r="D408" s="51" t="s">
        <v>29</v>
      </c>
      <c r="E408" s="51">
        <v>6486</v>
      </c>
      <c r="F408" s="51">
        <v>163526</v>
      </c>
    </row>
    <row r="409" spans="1:6">
      <c r="A409" s="51">
        <v>27</v>
      </c>
      <c r="B409" s="51" t="s">
        <v>183</v>
      </c>
      <c r="C409" s="51" t="s">
        <v>63</v>
      </c>
      <c r="D409" s="51" t="s">
        <v>30</v>
      </c>
      <c r="E409" s="51">
        <v>6064</v>
      </c>
      <c r="F409" s="51">
        <v>163526</v>
      </c>
    </row>
    <row r="410" spans="1:6">
      <c r="A410" s="51">
        <v>27</v>
      </c>
      <c r="B410" s="51" t="s">
        <v>183</v>
      </c>
      <c r="C410" s="51" t="s">
        <v>63</v>
      </c>
      <c r="D410" s="51" t="s">
        <v>31</v>
      </c>
      <c r="E410" s="51">
        <v>4800</v>
      </c>
      <c r="F410" s="51">
        <v>163526</v>
      </c>
    </row>
    <row r="411" spans="1:6">
      <c r="A411" s="51">
        <v>27</v>
      </c>
      <c r="B411" s="51" t="s">
        <v>183</v>
      </c>
      <c r="C411" s="51" t="s">
        <v>63</v>
      </c>
      <c r="D411" s="51" t="s">
        <v>32</v>
      </c>
      <c r="E411" s="51">
        <v>3518</v>
      </c>
      <c r="F411" s="51">
        <v>163526</v>
      </c>
    </row>
    <row r="412" spans="1:6">
      <c r="A412" s="51">
        <v>27</v>
      </c>
      <c r="B412" s="51" t="s">
        <v>183</v>
      </c>
      <c r="C412" s="51" t="s">
        <v>63</v>
      </c>
      <c r="D412" s="51" t="s">
        <v>33</v>
      </c>
      <c r="E412" s="51">
        <v>2319</v>
      </c>
      <c r="F412" s="51">
        <v>163526</v>
      </c>
    </row>
    <row r="413" spans="1:6">
      <c r="A413" s="51">
        <v>27</v>
      </c>
      <c r="B413" s="51" t="s">
        <v>183</v>
      </c>
      <c r="C413" s="51" t="s">
        <v>63</v>
      </c>
      <c r="D413" s="51" t="s">
        <v>34</v>
      </c>
      <c r="E413" s="51">
        <v>1973</v>
      </c>
      <c r="F413" s="51">
        <v>163526</v>
      </c>
    </row>
    <row r="414" spans="1:6">
      <c r="A414" s="51">
        <v>27</v>
      </c>
      <c r="B414" s="51" t="s">
        <v>183</v>
      </c>
      <c r="C414" s="51" t="s">
        <v>63</v>
      </c>
      <c r="D414" s="51" t="s">
        <v>35</v>
      </c>
      <c r="E414" s="51">
        <v>1304</v>
      </c>
      <c r="F414" s="51">
        <v>163526</v>
      </c>
    </row>
    <row r="415" spans="1:6">
      <c r="A415" s="51">
        <v>27</v>
      </c>
      <c r="B415" s="51" t="s">
        <v>183</v>
      </c>
      <c r="C415" s="51" t="s">
        <v>63</v>
      </c>
      <c r="D415" s="51" t="s">
        <v>1348</v>
      </c>
      <c r="E415" s="51">
        <v>907</v>
      </c>
      <c r="F415" s="51">
        <v>163526</v>
      </c>
    </row>
    <row r="416" spans="1:6">
      <c r="A416" s="51">
        <v>27</v>
      </c>
      <c r="B416" s="51" t="s">
        <v>183</v>
      </c>
      <c r="C416" s="51" t="s">
        <v>46</v>
      </c>
      <c r="D416" s="51" t="s">
        <v>19</v>
      </c>
      <c r="E416" s="51">
        <v>15421</v>
      </c>
      <c r="F416" s="51">
        <v>174170</v>
      </c>
    </row>
    <row r="417" spans="1:6">
      <c r="A417" s="51">
        <v>27</v>
      </c>
      <c r="B417" s="51" t="s">
        <v>183</v>
      </c>
      <c r="C417" s="51" t="s">
        <v>46</v>
      </c>
      <c r="D417" s="122" t="s">
        <v>20</v>
      </c>
      <c r="E417" s="51">
        <v>17865</v>
      </c>
      <c r="F417" s="51">
        <v>174170</v>
      </c>
    </row>
    <row r="418" spans="1:6">
      <c r="A418" s="51">
        <v>27</v>
      </c>
      <c r="B418" s="51" t="s">
        <v>183</v>
      </c>
      <c r="C418" s="51" t="s">
        <v>46</v>
      </c>
      <c r="D418" s="122" t="s">
        <v>21</v>
      </c>
      <c r="E418" s="51">
        <v>18532</v>
      </c>
      <c r="F418" s="51">
        <v>174170</v>
      </c>
    </row>
    <row r="419" spans="1:6">
      <c r="A419" s="51">
        <v>27</v>
      </c>
      <c r="B419" s="51" t="s">
        <v>183</v>
      </c>
      <c r="C419" s="51" t="s">
        <v>46</v>
      </c>
      <c r="D419" s="51" t="s">
        <v>22</v>
      </c>
      <c r="E419" s="51">
        <v>16256</v>
      </c>
      <c r="F419" s="51">
        <v>174170</v>
      </c>
    </row>
    <row r="420" spans="1:6">
      <c r="A420" s="51">
        <v>27</v>
      </c>
      <c r="B420" s="51" t="s">
        <v>183</v>
      </c>
      <c r="C420" s="51" t="s">
        <v>46</v>
      </c>
      <c r="D420" s="51" t="s">
        <v>23</v>
      </c>
      <c r="E420" s="51">
        <v>15053</v>
      </c>
      <c r="F420" s="51">
        <v>174170</v>
      </c>
    </row>
    <row r="421" spans="1:6">
      <c r="A421" s="51">
        <v>27</v>
      </c>
      <c r="B421" s="51" t="s">
        <v>183</v>
      </c>
      <c r="C421" s="51" t="s">
        <v>46</v>
      </c>
      <c r="D421" s="51" t="s">
        <v>24</v>
      </c>
      <c r="E421" s="51">
        <v>15448</v>
      </c>
      <c r="F421" s="51">
        <v>174170</v>
      </c>
    </row>
    <row r="422" spans="1:6">
      <c r="A422" s="51">
        <v>27</v>
      </c>
      <c r="B422" s="51" t="s">
        <v>183</v>
      </c>
      <c r="C422" s="51" t="s">
        <v>46</v>
      </c>
      <c r="D422" s="51" t="s">
        <v>25</v>
      </c>
      <c r="E422" s="51">
        <v>13832</v>
      </c>
      <c r="F422" s="51">
        <v>174170</v>
      </c>
    </row>
    <row r="423" spans="1:6">
      <c r="A423" s="51">
        <v>27</v>
      </c>
      <c r="B423" s="51" t="s">
        <v>183</v>
      </c>
      <c r="C423" s="51" t="s">
        <v>46</v>
      </c>
      <c r="D423" s="51" t="s">
        <v>26</v>
      </c>
      <c r="E423" s="51">
        <v>11495</v>
      </c>
      <c r="F423" s="51">
        <v>174170</v>
      </c>
    </row>
    <row r="424" spans="1:6">
      <c r="A424" s="51">
        <v>27</v>
      </c>
      <c r="B424" s="51" t="s">
        <v>183</v>
      </c>
      <c r="C424" s="51" t="s">
        <v>46</v>
      </c>
      <c r="D424" s="51" t="s">
        <v>27</v>
      </c>
      <c r="E424" s="51">
        <v>9351</v>
      </c>
      <c r="F424" s="51">
        <v>174170</v>
      </c>
    </row>
    <row r="425" spans="1:6">
      <c r="A425" s="51">
        <v>27</v>
      </c>
      <c r="B425" s="51" t="s">
        <v>183</v>
      </c>
      <c r="C425" s="51" t="s">
        <v>46</v>
      </c>
      <c r="D425" s="51" t="s">
        <v>28</v>
      </c>
      <c r="E425" s="51">
        <v>8331</v>
      </c>
      <c r="F425" s="51">
        <v>174170</v>
      </c>
    </row>
    <row r="426" spans="1:6">
      <c r="A426" s="51">
        <v>27</v>
      </c>
      <c r="B426" s="51" t="s">
        <v>183</v>
      </c>
      <c r="C426" s="51" t="s">
        <v>46</v>
      </c>
      <c r="D426" s="51" t="s">
        <v>29</v>
      </c>
      <c r="E426" s="51">
        <v>7630</v>
      </c>
      <c r="F426" s="51">
        <v>174170</v>
      </c>
    </row>
    <row r="427" spans="1:6">
      <c r="A427" s="51">
        <v>27</v>
      </c>
      <c r="B427" s="51" t="s">
        <v>183</v>
      </c>
      <c r="C427" s="51" t="s">
        <v>46</v>
      </c>
      <c r="D427" s="51" t="s">
        <v>30</v>
      </c>
      <c r="E427" s="51">
        <v>7225</v>
      </c>
      <c r="F427" s="51">
        <v>174170</v>
      </c>
    </row>
    <row r="428" spans="1:6">
      <c r="A428" s="51">
        <v>27</v>
      </c>
      <c r="B428" s="51" t="s">
        <v>183</v>
      </c>
      <c r="C428" s="51" t="s">
        <v>46</v>
      </c>
      <c r="D428" s="51" t="s">
        <v>31</v>
      </c>
      <c r="E428" s="51">
        <v>5573</v>
      </c>
      <c r="F428" s="51">
        <v>174170</v>
      </c>
    </row>
    <row r="429" spans="1:6">
      <c r="A429" s="51">
        <v>27</v>
      </c>
      <c r="B429" s="51" t="s">
        <v>183</v>
      </c>
      <c r="C429" s="51" t="s">
        <v>46</v>
      </c>
      <c r="D429" s="51" t="s">
        <v>32</v>
      </c>
      <c r="E429" s="51">
        <v>3929</v>
      </c>
      <c r="F429" s="51">
        <v>174170</v>
      </c>
    </row>
    <row r="430" spans="1:6">
      <c r="A430" s="51">
        <v>27</v>
      </c>
      <c r="B430" s="51" t="s">
        <v>183</v>
      </c>
      <c r="C430" s="51" t="s">
        <v>46</v>
      </c>
      <c r="D430" s="51" t="s">
        <v>33</v>
      </c>
      <c r="E430" s="51">
        <v>2500</v>
      </c>
      <c r="F430" s="51">
        <v>174170</v>
      </c>
    </row>
    <row r="431" spans="1:6">
      <c r="A431" s="51">
        <v>27</v>
      </c>
      <c r="B431" s="51" t="s">
        <v>183</v>
      </c>
      <c r="C431" s="51" t="s">
        <v>46</v>
      </c>
      <c r="D431" s="51" t="s">
        <v>34</v>
      </c>
      <c r="E431" s="51">
        <v>2381</v>
      </c>
      <c r="F431" s="51">
        <v>174170</v>
      </c>
    </row>
    <row r="432" spans="1:6">
      <c r="A432" s="51">
        <v>27</v>
      </c>
      <c r="B432" s="51" t="s">
        <v>183</v>
      </c>
      <c r="C432" s="51" t="s">
        <v>46</v>
      </c>
      <c r="D432" s="51" t="s">
        <v>35</v>
      </c>
      <c r="E432" s="51">
        <v>1844</v>
      </c>
      <c r="F432" s="51">
        <v>174170</v>
      </c>
    </row>
    <row r="433" spans="1:6">
      <c r="A433" s="51">
        <v>27</v>
      </c>
      <c r="B433" s="51" t="s">
        <v>183</v>
      </c>
      <c r="C433" s="51" t="s">
        <v>46</v>
      </c>
      <c r="D433" s="51" t="s">
        <v>1348</v>
      </c>
      <c r="E433" s="51">
        <v>1504</v>
      </c>
      <c r="F433" s="51">
        <v>174170</v>
      </c>
    </row>
    <row r="434" spans="1:6">
      <c r="A434" s="51">
        <v>41</v>
      </c>
      <c r="B434" s="51" t="s">
        <v>184</v>
      </c>
      <c r="C434" s="51" t="s">
        <v>63</v>
      </c>
      <c r="D434" s="51" t="s">
        <v>19</v>
      </c>
      <c r="E434" s="51">
        <v>160</v>
      </c>
      <c r="F434" s="51">
        <v>2837</v>
      </c>
    </row>
    <row r="435" spans="1:6">
      <c r="A435" s="51">
        <v>41</v>
      </c>
      <c r="B435" s="51" t="s">
        <v>184</v>
      </c>
      <c r="C435" s="51" t="s">
        <v>63</v>
      </c>
      <c r="D435" s="122" t="s">
        <v>20</v>
      </c>
      <c r="E435" s="51">
        <v>189</v>
      </c>
      <c r="F435" s="51">
        <v>2837</v>
      </c>
    </row>
    <row r="436" spans="1:6">
      <c r="A436" s="51">
        <v>41</v>
      </c>
      <c r="B436" s="51" t="s">
        <v>184</v>
      </c>
      <c r="C436" s="51" t="s">
        <v>63</v>
      </c>
      <c r="D436" s="122" t="s">
        <v>21</v>
      </c>
      <c r="E436" s="51">
        <v>217</v>
      </c>
      <c r="F436" s="51">
        <v>2837</v>
      </c>
    </row>
    <row r="437" spans="1:6">
      <c r="A437" s="51">
        <v>41</v>
      </c>
      <c r="B437" s="51" t="s">
        <v>184</v>
      </c>
      <c r="C437" s="51" t="s">
        <v>63</v>
      </c>
      <c r="D437" s="51" t="s">
        <v>22</v>
      </c>
      <c r="E437" s="51">
        <v>254</v>
      </c>
      <c r="F437" s="51">
        <v>2837</v>
      </c>
    </row>
    <row r="438" spans="1:6">
      <c r="A438" s="51">
        <v>41</v>
      </c>
      <c r="B438" s="51" t="s">
        <v>184</v>
      </c>
      <c r="C438" s="51" t="s">
        <v>63</v>
      </c>
      <c r="D438" s="51" t="s">
        <v>23</v>
      </c>
      <c r="E438" s="51">
        <v>287</v>
      </c>
      <c r="F438" s="51">
        <v>2837</v>
      </c>
    </row>
    <row r="439" spans="1:6">
      <c r="A439" s="51">
        <v>41</v>
      </c>
      <c r="B439" s="51" t="s">
        <v>184</v>
      </c>
      <c r="C439" s="51" t="s">
        <v>63</v>
      </c>
      <c r="D439" s="51" t="s">
        <v>24</v>
      </c>
      <c r="E439" s="51">
        <v>361</v>
      </c>
      <c r="F439" s="51">
        <v>2837</v>
      </c>
    </row>
    <row r="440" spans="1:6">
      <c r="A440" s="51">
        <v>41</v>
      </c>
      <c r="B440" s="51" t="s">
        <v>184</v>
      </c>
      <c r="C440" s="51" t="s">
        <v>63</v>
      </c>
      <c r="D440" s="51" t="s">
        <v>25</v>
      </c>
      <c r="E440" s="51">
        <v>348</v>
      </c>
      <c r="F440" s="51">
        <v>2837</v>
      </c>
    </row>
    <row r="441" spans="1:6">
      <c r="A441" s="51">
        <v>41</v>
      </c>
      <c r="B441" s="51" t="s">
        <v>184</v>
      </c>
      <c r="C441" s="51" t="s">
        <v>63</v>
      </c>
      <c r="D441" s="51" t="s">
        <v>26</v>
      </c>
      <c r="E441" s="51">
        <v>290</v>
      </c>
      <c r="F441" s="51">
        <v>2837</v>
      </c>
    </row>
    <row r="442" spans="1:6">
      <c r="A442" s="51">
        <v>41</v>
      </c>
      <c r="B442" s="51" t="s">
        <v>184</v>
      </c>
      <c r="C442" s="51" t="s">
        <v>63</v>
      </c>
      <c r="D442" s="51" t="s">
        <v>27</v>
      </c>
      <c r="E442" s="51">
        <v>147</v>
      </c>
      <c r="F442" s="51">
        <v>2837</v>
      </c>
    </row>
    <row r="443" spans="1:6">
      <c r="A443" s="51">
        <v>41</v>
      </c>
      <c r="B443" s="51" t="s">
        <v>184</v>
      </c>
      <c r="C443" s="51" t="s">
        <v>63</v>
      </c>
      <c r="D443" s="51" t="s">
        <v>28</v>
      </c>
      <c r="E443" s="51">
        <v>151</v>
      </c>
      <c r="F443" s="51">
        <v>2837</v>
      </c>
    </row>
    <row r="444" spans="1:6">
      <c r="A444" s="51">
        <v>41</v>
      </c>
      <c r="B444" s="51" t="s">
        <v>184</v>
      </c>
      <c r="C444" s="51" t="s">
        <v>63</v>
      </c>
      <c r="D444" s="51" t="s">
        <v>29</v>
      </c>
      <c r="E444" s="51">
        <v>112</v>
      </c>
      <c r="F444" s="51">
        <v>2837</v>
      </c>
    </row>
    <row r="445" spans="1:6">
      <c r="A445" s="51">
        <v>41</v>
      </c>
      <c r="B445" s="51" t="s">
        <v>184</v>
      </c>
      <c r="C445" s="51" t="s">
        <v>63</v>
      </c>
      <c r="D445" s="51" t="s">
        <v>30</v>
      </c>
      <c r="E445" s="51">
        <v>122</v>
      </c>
      <c r="F445" s="51">
        <v>2837</v>
      </c>
    </row>
    <row r="446" spans="1:6">
      <c r="A446" s="51">
        <v>41</v>
      </c>
      <c r="B446" s="51" t="s">
        <v>184</v>
      </c>
      <c r="C446" s="51" t="s">
        <v>63</v>
      </c>
      <c r="D446" s="51" t="s">
        <v>31</v>
      </c>
      <c r="E446" s="51">
        <v>78</v>
      </c>
      <c r="F446" s="51">
        <v>2837</v>
      </c>
    </row>
    <row r="447" spans="1:6">
      <c r="A447" s="51">
        <v>41</v>
      </c>
      <c r="B447" s="51" t="s">
        <v>184</v>
      </c>
      <c r="C447" s="51" t="s">
        <v>63</v>
      </c>
      <c r="D447" s="51" t="s">
        <v>32</v>
      </c>
      <c r="E447" s="51">
        <v>53</v>
      </c>
      <c r="F447" s="51">
        <v>2837</v>
      </c>
    </row>
    <row r="448" spans="1:6">
      <c r="A448" s="51">
        <v>41</v>
      </c>
      <c r="B448" s="51" t="s">
        <v>184</v>
      </c>
      <c r="C448" s="51" t="s">
        <v>63</v>
      </c>
      <c r="D448" s="51" t="s">
        <v>33</v>
      </c>
      <c r="E448" s="51">
        <v>27</v>
      </c>
      <c r="F448" s="51">
        <v>2837</v>
      </c>
    </row>
    <row r="449" spans="1:6">
      <c r="A449" s="51">
        <v>41</v>
      </c>
      <c r="B449" s="51" t="s">
        <v>184</v>
      </c>
      <c r="C449" s="51" t="s">
        <v>63</v>
      </c>
      <c r="D449" s="51" t="s">
        <v>34</v>
      </c>
      <c r="E449" s="51">
        <v>12</v>
      </c>
      <c r="F449" s="51">
        <v>2837</v>
      </c>
    </row>
    <row r="450" spans="1:6">
      <c r="A450" s="51">
        <v>41</v>
      </c>
      <c r="B450" s="51" t="s">
        <v>184</v>
      </c>
      <c r="C450" s="51" t="s">
        <v>63</v>
      </c>
      <c r="D450" s="51" t="s">
        <v>35</v>
      </c>
      <c r="E450" s="51">
        <v>16</v>
      </c>
      <c r="F450" s="51">
        <v>2837</v>
      </c>
    </row>
    <row r="451" spans="1:6">
      <c r="A451" s="51">
        <v>41</v>
      </c>
      <c r="B451" s="51" t="s">
        <v>184</v>
      </c>
      <c r="C451" s="51" t="s">
        <v>63</v>
      </c>
      <c r="D451" s="51" t="s">
        <v>1348</v>
      </c>
      <c r="E451" s="51">
        <v>13</v>
      </c>
      <c r="F451" s="51">
        <v>2837</v>
      </c>
    </row>
    <row r="452" spans="1:6">
      <c r="A452" s="51">
        <v>41</v>
      </c>
      <c r="B452" s="51" t="s">
        <v>184</v>
      </c>
      <c r="C452" s="51" t="s">
        <v>46</v>
      </c>
      <c r="D452" s="51" t="s">
        <v>19</v>
      </c>
      <c r="E452" s="51">
        <v>156</v>
      </c>
      <c r="F452" s="51">
        <v>2262</v>
      </c>
    </row>
    <row r="453" spans="1:6">
      <c r="A453" s="51">
        <v>41</v>
      </c>
      <c r="B453" s="51" t="s">
        <v>184</v>
      </c>
      <c r="C453" s="51" t="s">
        <v>46</v>
      </c>
      <c r="D453" s="122" t="s">
        <v>20</v>
      </c>
      <c r="E453" s="51">
        <v>166</v>
      </c>
      <c r="F453" s="51">
        <v>2262</v>
      </c>
    </row>
    <row r="454" spans="1:6">
      <c r="A454" s="51">
        <v>41</v>
      </c>
      <c r="B454" s="51" t="s">
        <v>184</v>
      </c>
      <c r="C454" s="51" t="s">
        <v>46</v>
      </c>
      <c r="D454" s="122" t="s">
        <v>21</v>
      </c>
      <c r="E454" s="51">
        <v>187</v>
      </c>
      <c r="F454" s="51">
        <v>2262</v>
      </c>
    </row>
    <row r="455" spans="1:6">
      <c r="A455" s="51">
        <v>41</v>
      </c>
      <c r="B455" s="51" t="s">
        <v>184</v>
      </c>
      <c r="C455" s="51" t="s">
        <v>46</v>
      </c>
      <c r="D455" s="51" t="s">
        <v>22</v>
      </c>
      <c r="E455" s="51">
        <v>207</v>
      </c>
      <c r="F455" s="51">
        <v>2262</v>
      </c>
    </row>
    <row r="456" spans="1:6">
      <c r="A456" s="51">
        <v>41</v>
      </c>
      <c r="B456" s="51" t="s">
        <v>184</v>
      </c>
      <c r="C456" s="51" t="s">
        <v>46</v>
      </c>
      <c r="D456" s="51" t="s">
        <v>23</v>
      </c>
      <c r="E456" s="51">
        <v>205</v>
      </c>
      <c r="F456" s="51">
        <v>2262</v>
      </c>
    </row>
    <row r="457" spans="1:6">
      <c r="A457" s="51">
        <v>41</v>
      </c>
      <c r="B457" s="51" t="s">
        <v>184</v>
      </c>
      <c r="C457" s="51" t="s">
        <v>46</v>
      </c>
      <c r="D457" s="51" t="s">
        <v>24</v>
      </c>
      <c r="E457" s="51">
        <v>211</v>
      </c>
      <c r="F457" s="51">
        <v>2262</v>
      </c>
    </row>
    <row r="458" spans="1:6">
      <c r="A458" s="51">
        <v>41</v>
      </c>
      <c r="B458" s="51" t="s">
        <v>184</v>
      </c>
      <c r="C458" s="51" t="s">
        <v>46</v>
      </c>
      <c r="D458" s="51" t="s">
        <v>25</v>
      </c>
      <c r="E458" s="51">
        <v>220</v>
      </c>
      <c r="F458" s="51">
        <v>2262</v>
      </c>
    </row>
    <row r="459" spans="1:6">
      <c r="A459" s="51">
        <v>41</v>
      </c>
      <c r="B459" s="51" t="s">
        <v>184</v>
      </c>
      <c r="C459" s="51" t="s">
        <v>46</v>
      </c>
      <c r="D459" s="51" t="s">
        <v>26</v>
      </c>
      <c r="E459" s="51">
        <v>194</v>
      </c>
      <c r="F459" s="51">
        <v>2262</v>
      </c>
    </row>
    <row r="460" spans="1:6">
      <c r="A460" s="51">
        <v>41</v>
      </c>
      <c r="B460" s="51" t="s">
        <v>184</v>
      </c>
      <c r="C460" s="51" t="s">
        <v>46</v>
      </c>
      <c r="D460" s="51" t="s">
        <v>27</v>
      </c>
      <c r="E460" s="51">
        <v>163</v>
      </c>
      <c r="F460" s="51">
        <v>2262</v>
      </c>
    </row>
    <row r="461" spans="1:6">
      <c r="A461" s="51">
        <v>41</v>
      </c>
      <c r="B461" s="51" t="s">
        <v>184</v>
      </c>
      <c r="C461" s="51" t="s">
        <v>46</v>
      </c>
      <c r="D461" s="51" t="s">
        <v>28</v>
      </c>
      <c r="E461" s="51">
        <v>148</v>
      </c>
      <c r="F461" s="51">
        <v>2262</v>
      </c>
    </row>
    <row r="462" spans="1:6">
      <c r="A462" s="51">
        <v>41</v>
      </c>
      <c r="B462" s="51" t="s">
        <v>184</v>
      </c>
      <c r="C462" s="51" t="s">
        <v>46</v>
      </c>
      <c r="D462" s="51" t="s">
        <v>29</v>
      </c>
      <c r="E462" s="51">
        <v>127</v>
      </c>
      <c r="F462" s="51">
        <v>2262</v>
      </c>
    </row>
    <row r="463" spans="1:6">
      <c r="A463" s="51">
        <v>41</v>
      </c>
      <c r="B463" s="51" t="s">
        <v>184</v>
      </c>
      <c r="C463" s="51" t="s">
        <v>46</v>
      </c>
      <c r="D463" s="51" t="s">
        <v>30</v>
      </c>
      <c r="E463" s="51">
        <v>100</v>
      </c>
      <c r="F463" s="51">
        <v>2262</v>
      </c>
    </row>
    <row r="464" spans="1:6">
      <c r="A464" s="51">
        <v>41</v>
      </c>
      <c r="B464" s="51" t="s">
        <v>184</v>
      </c>
      <c r="C464" s="51" t="s">
        <v>46</v>
      </c>
      <c r="D464" s="51" t="s">
        <v>31</v>
      </c>
      <c r="E464" s="51">
        <v>58</v>
      </c>
      <c r="F464" s="51">
        <v>2262</v>
      </c>
    </row>
    <row r="465" spans="1:6">
      <c r="A465" s="51">
        <v>41</v>
      </c>
      <c r="B465" s="51" t="s">
        <v>184</v>
      </c>
      <c r="C465" s="51" t="s">
        <v>46</v>
      </c>
      <c r="D465" s="51" t="s">
        <v>32</v>
      </c>
      <c r="E465" s="51">
        <v>44</v>
      </c>
      <c r="F465" s="51">
        <v>2262</v>
      </c>
    </row>
    <row r="466" spans="1:6">
      <c r="A466" s="51">
        <v>41</v>
      </c>
      <c r="B466" s="51" t="s">
        <v>184</v>
      </c>
      <c r="C466" s="51" t="s">
        <v>46</v>
      </c>
      <c r="D466" s="51" t="s">
        <v>33</v>
      </c>
      <c r="E466" s="51">
        <v>25</v>
      </c>
      <c r="F466" s="51">
        <v>2262</v>
      </c>
    </row>
    <row r="467" spans="1:6">
      <c r="A467" s="51">
        <v>41</v>
      </c>
      <c r="B467" s="51" t="s">
        <v>184</v>
      </c>
      <c r="C467" s="51" t="s">
        <v>46</v>
      </c>
      <c r="D467" s="51" t="s">
        <v>34</v>
      </c>
      <c r="E467" s="51">
        <v>17</v>
      </c>
      <c r="F467" s="51">
        <v>2262</v>
      </c>
    </row>
    <row r="468" spans="1:6">
      <c r="A468" s="51">
        <v>41</v>
      </c>
      <c r="B468" s="51" t="s">
        <v>184</v>
      </c>
      <c r="C468" s="51" t="s">
        <v>46</v>
      </c>
      <c r="D468" s="51" t="s">
        <v>35</v>
      </c>
      <c r="E468" s="51">
        <v>24</v>
      </c>
      <c r="F468" s="51">
        <v>2262</v>
      </c>
    </row>
    <row r="469" spans="1:6">
      <c r="A469" s="51">
        <v>41</v>
      </c>
      <c r="B469" s="51" t="s">
        <v>184</v>
      </c>
      <c r="C469" s="51" t="s">
        <v>46</v>
      </c>
      <c r="D469" s="51" t="s">
        <v>1348</v>
      </c>
      <c r="E469" s="51">
        <v>10</v>
      </c>
      <c r="F469" s="51">
        <v>2262</v>
      </c>
    </row>
    <row r="470" spans="1:6">
      <c r="A470" s="51">
        <v>44</v>
      </c>
      <c r="B470" s="51" t="s">
        <v>185</v>
      </c>
      <c r="C470" s="51" t="s">
        <v>63</v>
      </c>
      <c r="D470" s="51" t="s">
        <v>19</v>
      </c>
      <c r="E470" s="51">
        <v>2455</v>
      </c>
      <c r="F470" s="51">
        <v>30342</v>
      </c>
    </row>
    <row r="471" spans="1:6">
      <c r="A471" s="51">
        <v>44</v>
      </c>
      <c r="B471" s="51" t="s">
        <v>185</v>
      </c>
      <c r="C471" s="51" t="s">
        <v>63</v>
      </c>
      <c r="D471" s="122" t="s">
        <v>20</v>
      </c>
      <c r="E471" s="51">
        <v>2840</v>
      </c>
      <c r="F471" s="51">
        <v>30342</v>
      </c>
    </row>
    <row r="472" spans="1:6">
      <c r="A472" s="51">
        <v>44</v>
      </c>
      <c r="B472" s="51" t="s">
        <v>185</v>
      </c>
      <c r="C472" s="51" t="s">
        <v>63</v>
      </c>
      <c r="D472" s="122" t="s">
        <v>21</v>
      </c>
      <c r="E472" s="51">
        <v>3213</v>
      </c>
      <c r="F472" s="51">
        <v>30342</v>
      </c>
    </row>
    <row r="473" spans="1:6">
      <c r="A473" s="51">
        <v>44</v>
      </c>
      <c r="B473" s="51" t="s">
        <v>185</v>
      </c>
      <c r="C473" s="51" t="s">
        <v>63</v>
      </c>
      <c r="D473" s="51" t="s">
        <v>22</v>
      </c>
      <c r="E473" s="51">
        <v>3195</v>
      </c>
      <c r="F473" s="51">
        <v>30342</v>
      </c>
    </row>
    <row r="474" spans="1:6">
      <c r="A474" s="51">
        <v>44</v>
      </c>
      <c r="B474" s="51" t="s">
        <v>185</v>
      </c>
      <c r="C474" s="51" t="s">
        <v>63</v>
      </c>
      <c r="D474" s="51" t="s">
        <v>23</v>
      </c>
      <c r="E474" s="51">
        <v>2650</v>
      </c>
      <c r="F474" s="51">
        <v>30342</v>
      </c>
    </row>
    <row r="475" spans="1:6">
      <c r="A475" s="51">
        <v>44</v>
      </c>
      <c r="B475" s="51" t="s">
        <v>185</v>
      </c>
      <c r="C475" s="51" t="s">
        <v>63</v>
      </c>
      <c r="D475" s="51" t="s">
        <v>24</v>
      </c>
      <c r="E475" s="51">
        <v>2293</v>
      </c>
      <c r="F475" s="51">
        <v>30342</v>
      </c>
    </row>
    <row r="476" spans="1:6">
      <c r="A476" s="51">
        <v>44</v>
      </c>
      <c r="B476" s="51" t="s">
        <v>185</v>
      </c>
      <c r="C476" s="51" t="s">
        <v>63</v>
      </c>
      <c r="D476" s="51" t="s">
        <v>25</v>
      </c>
      <c r="E476" s="51">
        <v>2132</v>
      </c>
      <c r="F476" s="51">
        <v>30342</v>
      </c>
    </row>
    <row r="477" spans="1:6">
      <c r="A477" s="51">
        <v>44</v>
      </c>
      <c r="B477" s="51" t="s">
        <v>185</v>
      </c>
      <c r="C477" s="51" t="s">
        <v>63</v>
      </c>
      <c r="D477" s="51" t="s">
        <v>26</v>
      </c>
      <c r="E477" s="51">
        <v>2045</v>
      </c>
      <c r="F477" s="51">
        <v>30342</v>
      </c>
    </row>
    <row r="478" spans="1:6">
      <c r="A478" s="51">
        <v>44</v>
      </c>
      <c r="B478" s="51" t="s">
        <v>185</v>
      </c>
      <c r="C478" s="51" t="s">
        <v>63</v>
      </c>
      <c r="D478" s="51" t="s">
        <v>27</v>
      </c>
      <c r="E478" s="51">
        <v>1737</v>
      </c>
      <c r="F478" s="51">
        <v>30342</v>
      </c>
    </row>
    <row r="479" spans="1:6">
      <c r="A479" s="51">
        <v>44</v>
      </c>
      <c r="B479" s="51" t="s">
        <v>185</v>
      </c>
      <c r="C479" s="51" t="s">
        <v>63</v>
      </c>
      <c r="D479" s="51" t="s">
        <v>28</v>
      </c>
      <c r="E479" s="51">
        <v>1761</v>
      </c>
      <c r="F479" s="51">
        <v>30342</v>
      </c>
    </row>
    <row r="480" spans="1:6">
      <c r="A480" s="51">
        <v>44</v>
      </c>
      <c r="B480" s="51" t="s">
        <v>185</v>
      </c>
      <c r="C480" s="51" t="s">
        <v>63</v>
      </c>
      <c r="D480" s="51" t="s">
        <v>29</v>
      </c>
      <c r="E480" s="51">
        <v>1630</v>
      </c>
      <c r="F480" s="51">
        <v>30342</v>
      </c>
    </row>
    <row r="481" spans="1:6">
      <c r="A481" s="51">
        <v>44</v>
      </c>
      <c r="B481" s="51" t="s">
        <v>185</v>
      </c>
      <c r="C481" s="51" t="s">
        <v>63</v>
      </c>
      <c r="D481" s="51" t="s">
        <v>30</v>
      </c>
      <c r="E481" s="51">
        <v>1453</v>
      </c>
      <c r="F481" s="51">
        <v>30342</v>
      </c>
    </row>
    <row r="482" spans="1:6">
      <c r="A482" s="51">
        <v>44</v>
      </c>
      <c r="B482" s="51" t="s">
        <v>185</v>
      </c>
      <c r="C482" s="51" t="s">
        <v>63</v>
      </c>
      <c r="D482" s="51" t="s">
        <v>31</v>
      </c>
      <c r="E482" s="51">
        <v>1073</v>
      </c>
      <c r="F482" s="51">
        <v>30342</v>
      </c>
    </row>
    <row r="483" spans="1:6">
      <c r="A483" s="51">
        <v>44</v>
      </c>
      <c r="B483" s="51" t="s">
        <v>185</v>
      </c>
      <c r="C483" s="51" t="s">
        <v>63</v>
      </c>
      <c r="D483" s="51" t="s">
        <v>32</v>
      </c>
      <c r="E483" s="51">
        <v>719</v>
      </c>
      <c r="F483" s="51">
        <v>30342</v>
      </c>
    </row>
    <row r="484" spans="1:6">
      <c r="A484" s="51">
        <v>44</v>
      </c>
      <c r="B484" s="51" t="s">
        <v>185</v>
      </c>
      <c r="C484" s="51" t="s">
        <v>63</v>
      </c>
      <c r="D484" s="51" t="s">
        <v>33</v>
      </c>
      <c r="E484" s="51">
        <v>447</v>
      </c>
      <c r="F484" s="51">
        <v>30342</v>
      </c>
    </row>
    <row r="485" spans="1:6">
      <c r="A485" s="51">
        <v>44</v>
      </c>
      <c r="B485" s="51" t="s">
        <v>185</v>
      </c>
      <c r="C485" s="51" t="s">
        <v>63</v>
      </c>
      <c r="D485" s="51" t="s">
        <v>34</v>
      </c>
      <c r="E485" s="51">
        <v>352</v>
      </c>
      <c r="F485" s="51">
        <v>30342</v>
      </c>
    </row>
    <row r="486" spans="1:6">
      <c r="A486" s="51">
        <v>44</v>
      </c>
      <c r="B486" s="51" t="s">
        <v>185</v>
      </c>
      <c r="C486" s="51" t="s">
        <v>63</v>
      </c>
      <c r="D486" s="51" t="s">
        <v>35</v>
      </c>
      <c r="E486" s="51">
        <v>189</v>
      </c>
      <c r="F486" s="51">
        <v>30342</v>
      </c>
    </row>
    <row r="487" spans="1:6">
      <c r="A487" s="51">
        <v>44</v>
      </c>
      <c r="B487" s="51" t="s">
        <v>185</v>
      </c>
      <c r="C487" s="51" t="s">
        <v>63</v>
      </c>
      <c r="D487" s="51" t="s">
        <v>1348</v>
      </c>
      <c r="E487" s="51">
        <v>158</v>
      </c>
      <c r="F487" s="51">
        <v>30342</v>
      </c>
    </row>
    <row r="488" spans="1:6">
      <c r="A488" s="51">
        <v>44</v>
      </c>
      <c r="B488" s="51" t="s">
        <v>185</v>
      </c>
      <c r="C488" s="51" t="s">
        <v>46</v>
      </c>
      <c r="D488" s="51" t="s">
        <v>19</v>
      </c>
      <c r="E488" s="51">
        <v>2324</v>
      </c>
      <c r="F488" s="51">
        <v>30133</v>
      </c>
    </row>
    <row r="489" spans="1:6">
      <c r="A489" s="51">
        <v>44</v>
      </c>
      <c r="B489" s="51" t="s">
        <v>185</v>
      </c>
      <c r="C489" s="51" t="s">
        <v>46</v>
      </c>
      <c r="D489" s="122" t="s">
        <v>20</v>
      </c>
      <c r="E489" s="51">
        <v>2645</v>
      </c>
      <c r="F489" s="51">
        <v>30133</v>
      </c>
    </row>
    <row r="490" spans="1:6">
      <c r="A490" s="51">
        <v>44</v>
      </c>
      <c r="B490" s="51" t="s">
        <v>185</v>
      </c>
      <c r="C490" s="51" t="s">
        <v>46</v>
      </c>
      <c r="D490" s="122" t="s">
        <v>21</v>
      </c>
      <c r="E490" s="51">
        <v>2919</v>
      </c>
      <c r="F490" s="51">
        <v>30133</v>
      </c>
    </row>
    <row r="491" spans="1:6">
      <c r="A491" s="51">
        <v>44</v>
      </c>
      <c r="B491" s="51" t="s">
        <v>185</v>
      </c>
      <c r="C491" s="51" t="s">
        <v>46</v>
      </c>
      <c r="D491" s="51" t="s">
        <v>22</v>
      </c>
      <c r="E491" s="51">
        <v>2981</v>
      </c>
      <c r="F491" s="51">
        <v>30133</v>
      </c>
    </row>
    <row r="492" spans="1:6">
      <c r="A492" s="51">
        <v>44</v>
      </c>
      <c r="B492" s="51" t="s">
        <v>185</v>
      </c>
      <c r="C492" s="51" t="s">
        <v>46</v>
      </c>
      <c r="D492" s="51" t="s">
        <v>23</v>
      </c>
      <c r="E492" s="51">
        <v>2576</v>
      </c>
      <c r="F492" s="51">
        <v>30133</v>
      </c>
    </row>
    <row r="493" spans="1:6">
      <c r="A493" s="51">
        <v>44</v>
      </c>
      <c r="B493" s="51" t="s">
        <v>185</v>
      </c>
      <c r="C493" s="51" t="s">
        <v>46</v>
      </c>
      <c r="D493" s="51" t="s">
        <v>24</v>
      </c>
      <c r="E493" s="51">
        <v>2353</v>
      </c>
      <c r="F493" s="51">
        <v>30133</v>
      </c>
    </row>
    <row r="494" spans="1:6">
      <c r="A494" s="51">
        <v>44</v>
      </c>
      <c r="B494" s="51" t="s">
        <v>185</v>
      </c>
      <c r="C494" s="51" t="s">
        <v>46</v>
      </c>
      <c r="D494" s="51" t="s">
        <v>25</v>
      </c>
      <c r="E494" s="51">
        <v>2215</v>
      </c>
      <c r="F494" s="51">
        <v>30133</v>
      </c>
    </row>
    <row r="495" spans="1:6">
      <c r="A495" s="51">
        <v>44</v>
      </c>
      <c r="B495" s="51" t="s">
        <v>185</v>
      </c>
      <c r="C495" s="51" t="s">
        <v>46</v>
      </c>
      <c r="D495" s="51" t="s">
        <v>26</v>
      </c>
      <c r="E495" s="51">
        <v>2253</v>
      </c>
      <c r="F495" s="51">
        <v>30133</v>
      </c>
    </row>
    <row r="496" spans="1:6">
      <c r="A496" s="51">
        <v>44</v>
      </c>
      <c r="B496" s="51" t="s">
        <v>185</v>
      </c>
      <c r="C496" s="51" t="s">
        <v>46</v>
      </c>
      <c r="D496" s="51" t="s">
        <v>27</v>
      </c>
      <c r="E496" s="51">
        <v>1983</v>
      </c>
      <c r="F496" s="51">
        <v>30133</v>
      </c>
    </row>
    <row r="497" spans="1:6">
      <c r="A497" s="51">
        <v>44</v>
      </c>
      <c r="B497" s="51" t="s">
        <v>185</v>
      </c>
      <c r="C497" s="51" t="s">
        <v>46</v>
      </c>
      <c r="D497" s="51" t="s">
        <v>28</v>
      </c>
      <c r="E497" s="51">
        <v>1901</v>
      </c>
      <c r="F497" s="51">
        <v>30133</v>
      </c>
    </row>
    <row r="498" spans="1:6">
      <c r="A498" s="51">
        <v>44</v>
      </c>
      <c r="B498" s="51" t="s">
        <v>185</v>
      </c>
      <c r="C498" s="51" t="s">
        <v>46</v>
      </c>
      <c r="D498" s="51" t="s">
        <v>29</v>
      </c>
      <c r="E498" s="51">
        <v>1645</v>
      </c>
      <c r="F498" s="51">
        <v>30133</v>
      </c>
    </row>
    <row r="499" spans="1:6">
      <c r="A499" s="51">
        <v>44</v>
      </c>
      <c r="B499" s="51" t="s">
        <v>185</v>
      </c>
      <c r="C499" s="51" t="s">
        <v>46</v>
      </c>
      <c r="D499" s="51" t="s">
        <v>30</v>
      </c>
      <c r="E499" s="51">
        <v>1387</v>
      </c>
      <c r="F499" s="51">
        <v>30133</v>
      </c>
    </row>
    <row r="500" spans="1:6">
      <c r="A500" s="51">
        <v>44</v>
      </c>
      <c r="B500" s="51" t="s">
        <v>185</v>
      </c>
      <c r="C500" s="51" t="s">
        <v>46</v>
      </c>
      <c r="D500" s="51" t="s">
        <v>31</v>
      </c>
      <c r="E500" s="51">
        <v>1088</v>
      </c>
      <c r="F500" s="51">
        <v>30133</v>
      </c>
    </row>
    <row r="501" spans="1:6">
      <c r="A501" s="51">
        <v>44</v>
      </c>
      <c r="B501" s="51" t="s">
        <v>185</v>
      </c>
      <c r="C501" s="51" t="s">
        <v>46</v>
      </c>
      <c r="D501" s="51" t="s">
        <v>32</v>
      </c>
      <c r="E501" s="51">
        <v>673</v>
      </c>
      <c r="F501" s="51">
        <v>30133</v>
      </c>
    </row>
    <row r="502" spans="1:6">
      <c r="A502" s="51">
        <v>44</v>
      </c>
      <c r="B502" s="51" t="s">
        <v>185</v>
      </c>
      <c r="C502" s="51" t="s">
        <v>46</v>
      </c>
      <c r="D502" s="51" t="s">
        <v>33</v>
      </c>
      <c r="E502" s="51">
        <v>437</v>
      </c>
      <c r="F502" s="51">
        <v>30133</v>
      </c>
    </row>
    <row r="503" spans="1:6">
      <c r="A503" s="51">
        <v>44</v>
      </c>
      <c r="B503" s="51" t="s">
        <v>185</v>
      </c>
      <c r="C503" s="51" t="s">
        <v>46</v>
      </c>
      <c r="D503" s="51" t="s">
        <v>34</v>
      </c>
      <c r="E503" s="51">
        <v>326</v>
      </c>
      <c r="F503" s="51">
        <v>30133</v>
      </c>
    </row>
    <row r="504" spans="1:6">
      <c r="A504" s="51">
        <v>44</v>
      </c>
      <c r="B504" s="51" t="s">
        <v>185</v>
      </c>
      <c r="C504" s="51" t="s">
        <v>46</v>
      </c>
      <c r="D504" s="51" t="s">
        <v>35</v>
      </c>
      <c r="E504" s="51">
        <v>215</v>
      </c>
      <c r="F504" s="51">
        <v>30133</v>
      </c>
    </row>
    <row r="505" spans="1:6">
      <c r="A505" s="51">
        <v>44</v>
      </c>
      <c r="B505" s="51" t="s">
        <v>185</v>
      </c>
      <c r="C505" s="51" t="s">
        <v>46</v>
      </c>
      <c r="D505" s="51" t="s">
        <v>1348</v>
      </c>
      <c r="E505" s="51">
        <v>212</v>
      </c>
      <c r="F505" s="51">
        <v>30133</v>
      </c>
    </row>
    <row r="506" spans="1:6">
      <c r="A506" s="51">
        <v>47</v>
      </c>
      <c r="B506" s="51" t="s">
        <v>186</v>
      </c>
      <c r="C506" s="51" t="s">
        <v>63</v>
      </c>
      <c r="D506" s="51" t="s">
        <v>19</v>
      </c>
      <c r="E506" s="51">
        <v>4735</v>
      </c>
      <c r="F506" s="51">
        <v>53800</v>
      </c>
    </row>
    <row r="507" spans="1:6">
      <c r="A507" s="51">
        <v>47</v>
      </c>
      <c r="B507" s="51" t="s">
        <v>186</v>
      </c>
      <c r="C507" s="51" t="s">
        <v>63</v>
      </c>
      <c r="D507" s="122" t="s">
        <v>20</v>
      </c>
      <c r="E507" s="51">
        <v>5400</v>
      </c>
      <c r="F507" s="51">
        <v>53800</v>
      </c>
    </row>
    <row r="508" spans="1:6">
      <c r="A508" s="51">
        <v>47</v>
      </c>
      <c r="B508" s="51" t="s">
        <v>186</v>
      </c>
      <c r="C508" s="51" t="s">
        <v>63</v>
      </c>
      <c r="D508" s="122" t="s">
        <v>21</v>
      </c>
      <c r="E508" s="51">
        <v>5877</v>
      </c>
      <c r="F508" s="51">
        <v>53800</v>
      </c>
    </row>
    <row r="509" spans="1:6">
      <c r="A509" s="51">
        <v>47</v>
      </c>
      <c r="B509" s="51" t="s">
        <v>186</v>
      </c>
      <c r="C509" s="51" t="s">
        <v>63</v>
      </c>
      <c r="D509" s="51" t="s">
        <v>22</v>
      </c>
      <c r="E509" s="51">
        <v>6009</v>
      </c>
      <c r="F509" s="51">
        <v>53800</v>
      </c>
    </row>
    <row r="510" spans="1:6">
      <c r="A510" s="51">
        <v>47</v>
      </c>
      <c r="B510" s="51" t="s">
        <v>186</v>
      </c>
      <c r="C510" s="51" t="s">
        <v>63</v>
      </c>
      <c r="D510" s="51" t="s">
        <v>23</v>
      </c>
      <c r="E510" s="51">
        <v>4799</v>
      </c>
      <c r="F510" s="51">
        <v>53800</v>
      </c>
    </row>
    <row r="511" spans="1:6">
      <c r="A511" s="51">
        <v>47</v>
      </c>
      <c r="B511" s="51" t="s">
        <v>186</v>
      </c>
      <c r="C511" s="51" t="s">
        <v>63</v>
      </c>
      <c r="D511" s="51" t="s">
        <v>24</v>
      </c>
      <c r="E511" s="51">
        <v>4001</v>
      </c>
      <c r="F511" s="51">
        <v>53800</v>
      </c>
    </row>
    <row r="512" spans="1:6">
      <c r="A512" s="51">
        <v>47</v>
      </c>
      <c r="B512" s="51" t="s">
        <v>186</v>
      </c>
      <c r="C512" s="51" t="s">
        <v>63</v>
      </c>
      <c r="D512" s="51" t="s">
        <v>25</v>
      </c>
      <c r="E512" s="51">
        <v>3501</v>
      </c>
      <c r="F512" s="51">
        <v>53800</v>
      </c>
    </row>
    <row r="513" spans="1:6">
      <c r="A513" s="51">
        <v>47</v>
      </c>
      <c r="B513" s="51" t="s">
        <v>186</v>
      </c>
      <c r="C513" s="51" t="s">
        <v>63</v>
      </c>
      <c r="D513" s="51" t="s">
        <v>26</v>
      </c>
      <c r="E513" s="51">
        <v>3287</v>
      </c>
      <c r="F513" s="51">
        <v>53800</v>
      </c>
    </row>
    <row r="514" spans="1:6">
      <c r="A514" s="51">
        <v>47</v>
      </c>
      <c r="B514" s="51" t="s">
        <v>186</v>
      </c>
      <c r="C514" s="51" t="s">
        <v>63</v>
      </c>
      <c r="D514" s="51" t="s">
        <v>27</v>
      </c>
      <c r="E514" s="51">
        <v>3019</v>
      </c>
      <c r="F514" s="51">
        <v>53800</v>
      </c>
    </row>
    <row r="515" spans="1:6">
      <c r="A515" s="51">
        <v>47</v>
      </c>
      <c r="B515" s="51" t="s">
        <v>186</v>
      </c>
      <c r="C515" s="51" t="s">
        <v>63</v>
      </c>
      <c r="D515" s="51" t="s">
        <v>28</v>
      </c>
      <c r="E515" s="51">
        <v>2854</v>
      </c>
      <c r="F515" s="51">
        <v>53800</v>
      </c>
    </row>
    <row r="516" spans="1:6">
      <c r="A516" s="51">
        <v>47</v>
      </c>
      <c r="B516" s="51" t="s">
        <v>186</v>
      </c>
      <c r="C516" s="51" t="s">
        <v>63</v>
      </c>
      <c r="D516" s="51" t="s">
        <v>29</v>
      </c>
      <c r="E516" s="51">
        <v>2706</v>
      </c>
      <c r="F516" s="51">
        <v>53800</v>
      </c>
    </row>
    <row r="517" spans="1:6">
      <c r="A517" s="51">
        <v>47</v>
      </c>
      <c r="B517" s="51" t="s">
        <v>186</v>
      </c>
      <c r="C517" s="51" t="s">
        <v>63</v>
      </c>
      <c r="D517" s="51" t="s">
        <v>30</v>
      </c>
      <c r="E517" s="51">
        <v>2249</v>
      </c>
      <c r="F517" s="51">
        <v>53800</v>
      </c>
    </row>
    <row r="518" spans="1:6">
      <c r="A518" s="51">
        <v>47</v>
      </c>
      <c r="B518" s="51" t="s">
        <v>186</v>
      </c>
      <c r="C518" s="51" t="s">
        <v>63</v>
      </c>
      <c r="D518" s="51" t="s">
        <v>31</v>
      </c>
      <c r="E518" s="51">
        <v>1787</v>
      </c>
      <c r="F518" s="51">
        <v>53800</v>
      </c>
    </row>
    <row r="519" spans="1:6">
      <c r="A519" s="51">
        <v>47</v>
      </c>
      <c r="B519" s="51" t="s">
        <v>186</v>
      </c>
      <c r="C519" s="51" t="s">
        <v>63</v>
      </c>
      <c r="D519" s="51" t="s">
        <v>32</v>
      </c>
      <c r="E519" s="51">
        <v>1322</v>
      </c>
      <c r="F519" s="51">
        <v>53800</v>
      </c>
    </row>
    <row r="520" spans="1:6">
      <c r="A520" s="51">
        <v>47</v>
      </c>
      <c r="B520" s="51" t="s">
        <v>186</v>
      </c>
      <c r="C520" s="51" t="s">
        <v>63</v>
      </c>
      <c r="D520" s="51" t="s">
        <v>33</v>
      </c>
      <c r="E520" s="51">
        <v>888</v>
      </c>
      <c r="F520" s="51">
        <v>53800</v>
      </c>
    </row>
    <row r="521" spans="1:6">
      <c r="A521" s="51">
        <v>47</v>
      </c>
      <c r="B521" s="51" t="s">
        <v>186</v>
      </c>
      <c r="C521" s="51" t="s">
        <v>63</v>
      </c>
      <c r="D521" s="51" t="s">
        <v>34</v>
      </c>
      <c r="E521" s="51">
        <v>640</v>
      </c>
      <c r="F521" s="51">
        <v>53800</v>
      </c>
    </row>
    <row r="522" spans="1:6">
      <c r="A522" s="51">
        <v>47</v>
      </c>
      <c r="B522" s="51" t="s">
        <v>186</v>
      </c>
      <c r="C522" s="51" t="s">
        <v>63</v>
      </c>
      <c r="D522" s="51" t="s">
        <v>35</v>
      </c>
      <c r="E522" s="51">
        <v>427</v>
      </c>
      <c r="F522" s="51">
        <v>53800</v>
      </c>
    </row>
    <row r="523" spans="1:6">
      <c r="A523" s="51">
        <v>47</v>
      </c>
      <c r="B523" s="51" t="s">
        <v>186</v>
      </c>
      <c r="C523" s="51" t="s">
        <v>63</v>
      </c>
      <c r="D523" s="51" t="s">
        <v>1348</v>
      </c>
      <c r="E523" s="51">
        <v>299</v>
      </c>
      <c r="F523" s="51">
        <v>53800</v>
      </c>
    </row>
    <row r="524" spans="1:6">
      <c r="A524" s="51">
        <v>47</v>
      </c>
      <c r="B524" s="51" t="s">
        <v>186</v>
      </c>
      <c r="C524" s="51" t="s">
        <v>46</v>
      </c>
      <c r="D524" s="51" t="s">
        <v>19</v>
      </c>
      <c r="E524" s="51">
        <v>4597</v>
      </c>
      <c r="F524" s="51">
        <v>52518</v>
      </c>
    </row>
    <row r="525" spans="1:6">
      <c r="A525" s="51">
        <v>47</v>
      </c>
      <c r="B525" s="51" t="s">
        <v>186</v>
      </c>
      <c r="C525" s="51" t="s">
        <v>46</v>
      </c>
      <c r="D525" s="122" t="s">
        <v>20</v>
      </c>
      <c r="E525" s="51">
        <v>5071</v>
      </c>
      <c r="F525" s="51">
        <v>52518</v>
      </c>
    </row>
    <row r="526" spans="1:6">
      <c r="A526" s="51">
        <v>47</v>
      </c>
      <c r="B526" s="51" t="s">
        <v>186</v>
      </c>
      <c r="C526" s="51" t="s">
        <v>46</v>
      </c>
      <c r="D526" s="122" t="s">
        <v>21</v>
      </c>
      <c r="E526" s="51">
        <v>5445</v>
      </c>
      <c r="F526" s="51">
        <v>52518</v>
      </c>
    </row>
    <row r="527" spans="1:6">
      <c r="A527" s="51">
        <v>47</v>
      </c>
      <c r="B527" s="51" t="s">
        <v>186</v>
      </c>
      <c r="C527" s="51" t="s">
        <v>46</v>
      </c>
      <c r="D527" s="51" t="s">
        <v>22</v>
      </c>
      <c r="E527" s="51">
        <v>5770</v>
      </c>
      <c r="F527" s="51">
        <v>52518</v>
      </c>
    </row>
    <row r="528" spans="1:6">
      <c r="A528" s="51">
        <v>47</v>
      </c>
      <c r="B528" s="51" t="s">
        <v>186</v>
      </c>
      <c r="C528" s="51" t="s">
        <v>46</v>
      </c>
      <c r="D528" s="51" t="s">
        <v>23</v>
      </c>
      <c r="E528" s="51">
        <v>4492</v>
      </c>
      <c r="F528" s="51">
        <v>52518</v>
      </c>
    </row>
    <row r="529" spans="1:6">
      <c r="A529" s="51">
        <v>47</v>
      </c>
      <c r="B529" s="51" t="s">
        <v>186</v>
      </c>
      <c r="C529" s="51" t="s">
        <v>46</v>
      </c>
      <c r="D529" s="51" t="s">
        <v>24</v>
      </c>
      <c r="E529" s="51">
        <v>3801</v>
      </c>
      <c r="F529" s="51">
        <v>52518</v>
      </c>
    </row>
    <row r="530" spans="1:6">
      <c r="A530" s="51">
        <v>47</v>
      </c>
      <c r="B530" s="51" t="s">
        <v>186</v>
      </c>
      <c r="C530" s="51" t="s">
        <v>46</v>
      </c>
      <c r="D530" s="51" t="s">
        <v>25</v>
      </c>
      <c r="E530" s="51">
        <v>3555</v>
      </c>
      <c r="F530" s="51">
        <v>52518</v>
      </c>
    </row>
    <row r="531" spans="1:6">
      <c r="A531" s="51">
        <v>47</v>
      </c>
      <c r="B531" s="51" t="s">
        <v>186</v>
      </c>
      <c r="C531" s="51" t="s">
        <v>46</v>
      </c>
      <c r="D531" s="51" t="s">
        <v>26</v>
      </c>
      <c r="E531" s="51">
        <v>3434</v>
      </c>
      <c r="F531" s="51">
        <v>52518</v>
      </c>
    </row>
    <row r="532" spans="1:6">
      <c r="A532" s="51">
        <v>47</v>
      </c>
      <c r="B532" s="51" t="s">
        <v>186</v>
      </c>
      <c r="C532" s="51" t="s">
        <v>46</v>
      </c>
      <c r="D532" s="51" t="s">
        <v>27</v>
      </c>
      <c r="E532" s="51">
        <v>3240</v>
      </c>
      <c r="F532" s="51">
        <v>52518</v>
      </c>
    </row>
    <row r="533" spans="1:6">
      <c r="A533" s="51">
        <v>47</v>
      </c>
      <c r="B533" s="51" t="s">
        <v>186</v>
      </c>
      <c r="C533" s="51" t="s">
        <v>46</v>
      </c>
      <c r="D533" s="51" t="s">
        <v>28</v>
      </c>
      <c r="E533" s="51">
        <v>3023</v>
      </c>
      <c r="F533" s="51">
        <v>52518</v>
      </c>
    </row>
    <row r="534" spans="1:6">
      <c r="A534" s="51">
        <v>47</v>
      </c>
      <c r="B534" s="51" t="s">
        <v>186</v>
      </c>
      <c r="C534" s="51" t="s">
        <v>46</v>
      </c>
      <c r="D534" s="51" t="s">
        <v>29</v>
      </c>
      <c r="E534" s="51">
        <v>2747</v>
      </c>
      <c r="F534" s="51">
        <v>52518</v>
      </c>
    </row>
    <row r="535" spans="1:6">
      <c r="A535" s="51">
        <v>47</v>
      </c>
      <c r="B535" s="51" t="s">
        <v>186</v>
      </c>
      <c r="C535" s="51" t="s">
        <v>46</v>
      </c>
      <c r="D535" s="51" t="s">
        <v>30</v>
      </c>
      <c r="E535" s="51">
        <v>2277</v>
      </c>
      <c r="F535" s="51">
        <v>52518</v>
      </c>
    </row>
    <row r="536" spans="1:6">
      <c r="A536" s="51">
        <v>47</v>
      </c>
      <c r="B536" s="51" t="s">
        <v>186</v>
      </c>
      <c r="C536" s="51" t="s">
        <v>46</v>
      </c>
      <c r="D536" s="51" t="s">
        <v>31</v>
      </c>
      <c r="E536" s="51">
        <v>1571</v>
      </c>
      <c r="F536" s="51">
        <v>52518</v>
      </c>
    </row>
    <row r="537" spans="1:6">
      <c r="A537" s="51">
        <v>47</v>
      </c>
      <c r="B537" s="51" t="s">
        <v>186</v>
      </c>
      <c r="C537" s="51" t="s">
        <v>46</v>
      </c>
      <c r="D537" s="51" t="s">
        <v>32</v>
      </c>
      <c r="E537" s="51">
        <v>1221</v>
      </c>
      <c r="F537" s="51">
        <v>52518</v>
      </c>
    </row>
    <row r="538" spans="1:6">
      <c r="A538" s="51">
        <v>47</v>
      </c>
      <c r="B538" s="51" t="s">
        <v>186</v>
      </c>
      <c r="C538" s="51" t="s">
        <v>46</v>
      </c>
      <c r="D538" s="51" t="s">
        <v>33</v>
      </c>
      <c r="E538" s="51">
        <v>815</v>
      </c>
      <c r="F538" s="51">
        <v>52518</v>
      </c>
    </row>
    <row r="539" spans="1:6">
      <c r="A539" s="51">
        <v>47</v>
      </c>
      <c r="B539" s="51" t="s">
        <v>186</v>
      </c>
      <c r="C539" s="51" t="s">
        <v>46</v>
      </c>
      <c r="D539" s="51" t="s">
        <v>34</v>
      </c>
      <c r="E539" s="51">
        <v>634</v>
      </c>
      <c r="F539" s="51">
        <v>52518</v>
      </c>
    </row>
    <row r="540" spans="1:6">
      <c r="A540" s="51">
        <v>47</v>
      </c>
      <c r="B540" s="51" t="s">
        <v>186</v>
      </c>
      <c r="C540" s="51" t="s">
        <v>46</v>
      </c>
      <c r="D540" s="51" t="s">
        <v>35</v>
      </c>
      <c r="E540" s="51">
        <v>449</v>
      </c>
      <c r="F540" s="51">
        <v>52518</v>
      </c>
    </row>
    <row r="541" spans="1:6">
      <c r="A541" s="51">
        <v>47</v>
      </c>
      <c r="B541" s="51" t="s">
        <v>186</v>
      </c>
      <c r="C541" s="51" t="s">
        <v>46</v>
      </c>
      <c r="D541" s="51" t="s">
        <v>1348</v>
      </c>
      <c r="E541" s="51">
        <v>376</v>
      </c>
      <c r="F541" s="51">
        <v>52518</v>
      </c>
    </row>
    <row r="542" spans="1:6">
      <c r="A542" s="51">
        <v>50</v>
      </c>
      <c r="B542" s="51" t="s">
        <v>187</v>
      </c>
      <c r="C542" s="51" t="s">
        <v>63</v>
      </c>
      <c r="D542" s="51" t="s">
        <v>19</v>
      </c>
      <c r="E542" s="51">
        <v>269</v>
      </c>
      <c r="F542" s="51">
        <v>4712</v>
      </c>
    </row>
    <row r="543" spans="1:6">
      <c r="A543" s="51">
        <v>50</v>
      </c>
      <c r="B543" s="51" t="s">
        <v>187</v>
      </c>
      <c r="C543" s="51" t="s">
        <v>63</v>
      </c>
      <c r="D543" s="122" t="s">
        <v>20</v>
      </c>
      <c r="E543" s="51">
        <v>321</v>
      </c>
      <c r="F543" s="51">
        <v>4712</v>
      </c>
    </row>
    <row r="544" spans="1:6">
      <c r="A544" s="51">
        <v>50</v>
      </c>
      <c r="B544" s="51" t="s">
        <v>187</v>
      </c>
      <c r="C544" s="51" t="s">
        <v>63</v>
      </c>
      <c r="D544" s="122" t="s">
        <v>21</v>
      </c>
      <c r="E544" s="51">
        <v>420</v>
      </c>
      <c r="F544" s="51">
        <v>4712</v>
      </c>
    </row>
    <row r="545" spans="1:6">
      <c r="A545" s="51">
        <v>50</v>
      </c>
      <c r="B545" s="51" t="s">
        <v>187</v>
      </c>
      <c r="C545" s="51" t="s">
        <v>63</v>
      </c>
      <c r="D545" s="51" t="s">
        <v>22</v>
      </c>
      <c r="E545" s="51">
        <v>427</v>
      </c>
      <c r="F545" s="51">
        <v>4712</v>
      </c>
    </row>
    <row r="546" spans="1:6">
      <c r="A546" s="51">
        <v>50</v>
      </c>
      <c r="B546" s="51" t="s">
        <v>187</v>
      </c>
      <c r="C546" s="51" t="s">
        <v>63</v>
      </c>
      <c r="D546" s="51" t="s">
        <v>23</v>
      </c>
      <c r="E546" s="51">
        <v>453</v>
      </c>
      <c r="F546" s="51">
        <v>4712</v>
      </c>
    </row>
    <row r="547" spans="1:6">
      <c r="A547" s="51">
        <v>50</v>
      </c>
      <c r="B547" s="51" t="s">
        <v>187</v>
      </c>
      <c r="C547" s="51" t="s">
        <v>63</v>
      </c>
      <c r="D547" s="51" t="s">
        <v>24</v>
      </c>
      <c r="E547" s="51">
        <v>486</v>
      </c>
      <c r="F547" s="51">
        <v>4712</v>
      </c>
    </row>
    <row r="548" spans="1:6">
      <c r="A548" s="51">
        <v>50</v>
      </c>
      <c r="B548" s="51" t="s">
        <v>187</v>
      </c>
      <c r="C548" s="51" t="s">
        <v>63</v>
      </c>
      <c r="D548" s="51" t="s">
        <v>25</v>
      </c>
      <c r="E548" s="51">
        <v>495</v>
      </c>
      <c r="F548" s="51">
        <v>4712</v>
      </c>
    </row>
    <row r="549" spans="1:6">
      <c r="A549" s="51">
        <v>50</v>
      </c>
      <c r="B549" s="51" t="s">
        <v>187</v>
      </c>
      <c r="C549" s="51" t="s">
        <v>63</v>
      </c>
      <c r="D549" s="51" t="s">
        <v>26</v>
      </c>
      <c r="E549" s="51">
        <v>450</v>
      </c>
      <c r="F549" s="51">
        <v>4712</v>
      </c>
    </row>
    <row r="550" spans="1:6">
      <c r="A550" s="51">
        <v>50</v>
      </c>
      <c r="B550" s="51" t="s">
        <v>187</v>
      </c>
      <c r="C550" s="51" t="s">
        <v>63</v>
      </c>
      <c r="D550" s="51" t="s">
        <v>27</v>
      </c>
      <c r="E550" s="51">
        <v>358</v>
      </c>
      <c r="F550" s="51">
        <v>4712</v>
      </c>
    </row>
    <row r="551" spans="1:6">
      <c r="A551" s="51">
        <v>50</v>
      </c>
      <c r="B551" s="51" t="s">
        <v>187</v>
      </c>
      <c r="C551" s="51" t="s">
        <v>63</v>
      </c>
      <c r="D551" s="51" t="s">
        <v>28</v>
      </c>
      <c r="E551" s="51">
        <v>256</v>
      </c>
      <c r="F551" s="51">
        <v>4712</v>
      </c>
    </row>
    <row r="552" spans="1:6">
      <c r="A552" s="51">
        <v>50</v>
      </c>
      <c r="B552" s="51" t="s">
        <v>187</v>
      </c>
      <c r="C552" s="51" t="s">
        <v>63</v>
      </c>
      <c r="D552" s="51" t="s">
        <v>29</v>
      </c>
      <c r="E552" s="51">
        <v>265</v>
      </c>
      <c r="F552" s="51">
        <v>4712</v>
      </c>
    </row>
    <row r="553" spans="1:6">
      <c r="A553" s="51">
        <v>50</v>
      </c>
      <c r="B553" s="51" t="s">
        <v>187</v>
      </c>
      <c r="C553" s="51" t="s">
        <v>63</v>
      </c>
      <c r="D553" s="51" t="s">
        <v>30</v>
      </c>
      <c r="E553" s="51">
        <v>211</v>
      </c>
      <c r="F553" s="51">
        <v>4712</v>
      </c>
    </row>
    <row r="554" spans="1:6">
      <c r="A554" s="51">
        <v>50</v>
      </c>
      <c r="B554" s="51" t="s">
        <v>187</v>
      </c>
      <c r="C554" s="51" t="s">
        <v>63</v>
      </c>
      <c r="D554" s="51" t="s">
        <v>31</v>
      </c>
      <c r="E554" s="51">
        <v>103</v>
      </c>
      <c r="F554" s="51">
        <v>4712</v>
      </c>
    </row>
    <row r="555" spans="1:6">
      <c r="A555" s="51">
        <v>50</v>
      </c>
      <c r="B555" s="51" t="s">
        <v>187</v>
      </c>
      <c r="C555" s="51" t="s">
        <v>63</v>
      </c>
      <c r="D555" s="51" t="s">
        <v>32</v>
      </c>
      <c r="E555" s="51">
        <v>79</v>
      </c>
      <c r="F555" s="51">
        <v>4712</v>
      </c>
    </row>
    <row r="556" spans="1:6">
      <c r="A556" s="51">
        <v>50</v>
      </c>
      <c r="B556" s="51" t="s">
        <v>187</v>
      </c>
      <c r="C556" s="51" t="s">
        <v>63</v>
      </c>
      <c r="D556" s="51" t="s">
        <v>33</v>
      </c>
      <c r="E556" s="51">
        <v>47</v>
      </c>
      <c r="F556" s="51">
        <v>4712</v>
      </c>
    </row>
    <row r="557" spans="1:6">
      <c r="A557" s="51">
        <v>50</v>
      </c>
      <c r="B557" s="51" t="s">
        <v>187</v>
      </c>
      <c r="C557" s="51" t="s">
        <v>63</v>
      </c>
      <c r="D557" s="51" t="s">
        <v>34</v>
      </c>
      <c r="E557" s="51">
        <v>33</v>
      </c>
      <c r="F557" s="51">
        <v>4712</v>
      </c>
    </row>
    <row r="558" spans="1:6">
      <c r="A558" s="51">
        <v>50</v>
      </c>
      <c r="B558" s="51" t="s">
        <v>187</v>
      </c>
      <c r="C558" s="51" t="s">
        <v>63</v>
      </c>
      <c r="D558" s="51" t="s">
        <v>35</v>
      </c>
      <c r="E558" s="51">
        <v>21</v>
      </c>
      <c r="F558" s="51">
        <v>4712</v>
      </c>
    </row>
    <row r="559" spans="1:6">
      <c r="A559" s="51">
        <v>50</v>
      </c>
      <c r="B559" s="51" t="s">
        <v>187</v>
      </c>
      <c r="C559" s="51" t="s">
        <v>63</v>
      </c>
      <c r="D559" s="51" t="s">
        <v>1348</v>
      </c>
      <c r="E559" s="51">
        <v>18</v>
      </c>
      <c r="F559" s="51">
        <v>4712</v>
      </c>
    </row>
    <row r="560" spans="1:6">
      <c r="A560" s="51">
        <v>50</v>
      </c>
      <c r="B560" s="51" t="s">
        <v>187</v>
      </c>
      <c r="C560" s="51" t="s">
        <v>46</v>
      </c>
      <c r="D560" s="51" t="s">
        <v>19</v>
      </c>
      <c r="E560" s="51">
        <v>287</v>
      </c>
      <c r="F560" s="51">
        <v>4124</v>
      </c>
    </row>
    <row r="561" spans="1:6">
      <c r="A561" s="51">
        <v>50</v>
      </c>
      <c r="B561" s="51" t="s">
        <v>187</v>
      </c>
      <c r="C561" s="51" t="s">
        <v>46</v>
      </c>
      <c r="D561" s="122" t="s">
        <v>20</v>
      </c>
      <c r="E561" s="51">
        <v>330</v>
      </c>
      <c r="F561" s="51">
        <v>4124</v>
      </c>
    </row>
    <row r="562" spans="1:6">
      <c r="A562" s="51">
        <v>50</v>
      </c>
      <c r="B562" s="51" t="s">
        <v>187</v>
      </c>
      <c r="C562" s="51" t="s">
        <v>46</v>
      </c>
      <c r="D562" s="122" t="s">
        <v>21</v>
      </c>
      <c r="E562" s="51">
        <v>343</v>
      </c>
      <c r="F562" s="51">
        <v>4124</v>
      </c>
    </row>
    <row r="563" spans="1:6">
      <c r="A563" s="51">
        <v>50</v>
      </c>
      <c r="B563" s="51" t="s">
        <v>187</v>
      </c>
      <c r="C563" s="51" t="s">
        <v>46</v>
      </c>
      <c r="D563" s="51" t="s">
        <v>22</v>
      </c>
      <c r="E563" s="51">
        <v>347</v>
      </c>
      <c r="F563" s="51">
        <v>4124</v>
      </c>
    </row>
    <row r="564" spans="1:6">
      <c r="A564" s="51">
        <v>50</v>
      </c>
      <c r="B564" s="51" t="s">
        <v>187</v>
      </c>
      <c r="C564" s="51" t="s">
        <v>46</v>
      </c>
      <c r="D564" s="51" t="s">
        <v>23</v>
      </c>
      <c r="E564" s="51">
        <v>394</v>
      </c>
      <c r="F564" s="51">
        <v>4124</v>
      </c>
    </row>
    <row r="565" spans="1:6">
      <c r="A565" s="51">
        <v>50</v>
      </c>
      <c r="B565" s="51" t="s">
        <v>187</v>
      </c>
      <c r="C565" s="51" t="s">
        <v>46</v>
      </c>
      <c r="D565" s="51" t="s">
        <v>24</v>
      </c>
      <c r="E565" s="51">
        <v>419</v>
      </c>
      <c r="F565" s="51">
        <v>4124</v>
      </c>
    </row>
    <row r="566" spans="1:6">
      <c r="A566" s="51">
        <v>50</v>
      </c>
      <c r="B566" s="51" t="s">
        <v>187</v>
      </c>
      <c r="C566" s="51" t="s">
        <v>46</v>
      </c>
      <c r="D566" s="51" t="s">
        <v>25</v>
      </c>
      <c r="E566" s="51">
        <v>385</v>
      </c>
      <c r="F566" s="51">
        <v>4124</v>
      </c>
    </row>
    <row r="567" spans="1:6">
      <c r="A567" s="51">
        <v>50</v>
      </c>
      <c r="B567" s="51" t="s">
        <v>187</v>
      </c>
      <c r="C567" s="51" t="s">
        <v>46</v>
      </c>
      <c r="D567" s="51" t="s">
        <v>26</v>
      </c>
      <c r="E567" s="51">
        <v>315</v>
      </c>
      <c r="F567" s="51">
        <v>4124</v>
      </c>
    </row>
    <row r="568" spans="1:6">
      <c r="A568" s="51">
        <v>50</v>
      </c>
      <c r="B568" s="51" t="s">
        <v>187</v>
      </c>
      <c r="C568" s="51" t="s">
        <v>46</v>
      </c>
      <c r="D568" s="51" t="s">
        <v>27</v>
      </c>
      <c r="E568" s="51">
        <v>284</v>
      </c>
      <c r="F568" s="51">
        <v>4124</v>
      </c>
    </row>
    <row r="569" spans="1:6">
      <c r="A569" s="51">
        <v>50</v>
      </c>
      <c r="B569" s="51" t="s">
        <v>187</v>
      </c>
      <c r="C569" s="51" t="s">
        <v>46</v>
      </c>
      <c r="D569" s="51" t="s">
        <v>28</v>
      </c>
      <c r="E569" s="51">
        <v>283</v>
      </c>
      <c r="F569" s="51">
        <v>4124</v>
      </c>
    </row>
    <row r="570" spans="1:6">
      <c r="A570" s="51">
        <v>50</v>
      </c>
      <c r="B570" s="51" t="s">
        <v>187</v>
      </c>
      <c r="C570" s="51" t="s">
        <v>46</v>
      </c>
      <c r="D570" s="51" t="s">
        <v>29</v>
      </c>
      <c r="E570" s="51">
        <v>242</v>
      </c>
      <c r="F570" s="51">
        <v>4124</v>
      </c>
    </row>
    <row r="571" spans="1:6">
      <c r="A571" s="51">
        <v>50</v>
      </c>
      <c r="B571" s="51" t="s">
        <v>187</v>
      </c>
      <c r="C571" s="51" t="s">
        <v>46</v>
      </c>
      <c r="D571" s="51" t="s">
        <v>30</v>
      </c>
      <c r="E571" s="51">
        <v>184</v>
      </c>
      <c r="F571" s="51">
        <v>4124</v>
      </c>
    </row>
    <row r="572" spans="1:6">
      <c r="A572" s="51">
        <v>50</v>
      </c>
      <c r="B572" s="51" t="s">
        <v>187</v>
      </c>
      <c r="C572" s="51" t="s">
        <v>46</v>
      </c>
      <c r="D572" s="51" t="s">
        <v>31</v>
      </c>
      <c r="E572" s="51">
        <v>117</v>
      </c>
      <c r="F572" s="51">
        <v>4124</v>
      </c>
    </row>
    <row r="573" spans="1:6">
      <c r="A573" s="51">
        <v>50</v>
      </c>
      <c r="B573" s="51" t="s">
        <v>187</v>
      </c>
      <c r="C573" s="51" t="s">
        <v>46</v>
      </c>
      <c r="D573" s="51" t="s">
        <v>32</v>
      </c>
      <c r="E573" s="51">
        <v>72</v>
      </c>
      <c r="F573" s="51">
        <v>4124</v>
      </c>
    </row>
    <row r="574" spans="1:6">
      <c r="A574" s="51">
        <v>50</v>
      </c>
      <c r="B574" s="51" t="s">
        <v>187</v>
      </c>
      <c r="C574" s="51" t="s">
        <v>46</v>
      </c>
      <c r="D574" s="51" t="s">
        <v>33</v>
      </c>
      <c r="E574" s="51">
        <v>56</v>
      </c>
      <c r="F574" s="51">
        <v>4124</v>
      </c>
    </row>
    <row r="575" spans="1:6">
      <c r="A575" s="51">
        <v>50</v>
      </c>
      <c r="B575" s="51" t="s">
        <v>187</v>
      </c>
      <c r="C575" s="51" t="s">
        <v>46</v>
      </c>
      <c r="D575" s="51" t="s">
        <v>34</v>
      </c>
      <c r="E575" s="51">
        <v>27</v>
      </c>
      <c r="F575" s="51">
        <v>4124</v>
      </c>
    </row>
    <row r="576" spans="1:6">
      <c r="A576" s="51">
        <v>50</v>
      </c>
      <c r="B576" s="51" t="s">
        <v>187</v>
      </c>
      <c r="C576" s="51" t="s">
        <v>46</v>
      </c>
      <c r="D576" s="51" t="s">
        <v>35</v>
      </c>
      <c r="E576" s="51">
        <v>25</v>
      </c>
      <c r="F576" s="51">
        <v>4124</v>
      </c>
    </row>
    <row r="577" spans="1:6">
      <c r="A577" s="51">
        <v>50</v>
      </c>
      <c r="B577" s="51" t="s">
        <v>187</v>
      </c>
      <c r="C577" s="51" t="s">
        <v>46</v>
      </c>
      <c r="D577" s="51" t="s">
        <v>1348</v>
      </c>
      <c r="E577" s="51">
        <v>14</v>
      </c>
      <c r="F577" s="51">
        <v>4124</v>
      </c>
    </row>
    <row r="578" spans="1:6">
      <c r="A578" s="51">
        <v>52</v>
      </c>
      <c r="B578" s="51" t="s">
        <v>188</v>
      </c>
      <c r="C578" s="51" t="s">
        <v>63</v>
      </c>
      <c r="D578" s="51" t="s">
        <v>19</v>
      </c>
      <c r="E578" s="51">
        <v>10810</v>
      </c>
      <c r="F578" s="51">
        <v>113279</v>
      </c>
    </row>
    <row r="579" spans="1:6">
      <c r="A579" s="51">
        <v>52</v>
      </c>
      <c r="B579" s="51" t="s">
        <v>188</v>
      </c>
      <c r="C579" s="51" t="s">
        <v>63</v>
      </c>
      <c r="D579" s="122" t="s">
        <v>20</v>
      </c>
      <c r="E579" s="51">
        <v>12240</v>
      </c>
      <c r="F579" s="51">
        <v>113279</v>
      </c>
    </row>
    <row r="580" spans="1:6">
      <c r="A580" s="51">
        <v>52</v>
      </c>
      <c r="B580" s="51" t="s">
        <v>188</v>
      </c>
      <c r="C580" s="51" t="s">
        <v>63</v>
      </c>
      <c r="D580" s="122" t="s">
        <v>21</v>
      </c>
      <c r="E580" s="51">
        <v>14230</v>
      </c>
      <c r="F580" s="51">
        <v>113279</v>
      </c>
    </row>
    <row r="581" spans="1:6">
      <c r="A581" s="51">
        <v>52</v>
      </c>
      <c r="B581" s="51" t="s">
        <v>188</v>
      </c>
      <c r="C581" s="51" t="s">
        <v>63</v>
      </c>
      <c r="D581" s="51" t="s">
        <v>22</v>
      </c>
      <c r="E581" s="51">
        <v>13613</v>
      </c>
      <c r="F581" s="51">
        <v>113279</v>
      </c>
    </row>
    <row r="582" spans="1:6">
      <c r="A582" s="51">
        <v>52</v>
      </c>
      <c r="B582" s="51" t="s">
        <v>188</v>
      </c>
      <c r="C582" s="51" t="s">
        <v>63</v>
      </c>
      <c r="D582" s="51" t="s">
        <v>23</v>
      </c>
      <c r="E582" s="51">
        <v>10681</v>
      </c>
      <c r="F582" s="51">
        <v>113279</v>
      </c>
    </row>
    <row r="583" spans="1:6">
      <c r="A583" s="51">
        <v>52</v>
      </c>
      <c r="B583" s="51" t="s">
        <v>188</v>
      </c>
      <c r="C583" s="51" t="s">
        <v>63</v>
      </c>
      <c r="D583" s="51" t="s">
        <v>24</v>
      </c>
      <c r="E583" s="51">
        <v>8641</v>
      </c>
      <c r="F583" s="51">
        <v>113279</v>
      </c>
    </row>
    <row r="584" spans="1:6">
      <c r="A584" s="51">
        <v>52</v>
      </c>
      <c r="B584" s="51" t="s">
        <v>188</v>
      </c>
      <c r="C584" s="51" t="s">
        <v>63</v>
      </c>
      <c r="D584" s="51" t="s">
        <v>25</v>
      </c>
      <c r="E584" s="51">
        <v>7548</v>
      </c>
      <c r="F584" s="51">
        <v>113279</v>
      </c>
    </row>
    <row r="585" spans="1:6">
      <c r="A585" s="51">
        <v>52</v>
      </c>
      <c r="B585" s="51" t="s">
        <v>188</v>
      </c>
      <c r="C585" s="51" t="s">
        <v>63</v>
      </c>
      <c r="D585" s="51" t="s">
        <v>26</v>
      </c>
      <c r="E585" s="51">
        <v>6848</v>
      </c>
      <c r="F585" s="51">
        <v>113279</v>
      </c>
    </row>
    <row r="586" spans="1:6">
      <c r="A586" s="51">
        <v>52</v>
      </c>
      <c r="B586" s="51" t="s">
        <v>188</v>
      </c>
      <c r="C586" s="51" t="s">
        <v>63</v>
      </c>
      <c r="D586" s="51" t="s">
        <v>27</v>
      </c>
      <c r="E586" s="51">
        <v>5860</v>
      </c>
      <c r="F586" s="51">
        <v>113279</v>
      </c>
    </row>
    <row r="587" spans="1:6">
      <c r="A587" s="51">
        <v>52</v>
      </c>
      <c r="B587" s="51" t="s">
        <v>188</v>
      </c>
      <c r="C587" s="51" t="s">
        <v>63</v>
      </c>
      <c r="D587" s="51" t="s">
        <v>28</v>
      </c>
      <c r="E587" s="51">
        <v>4995</v>
      </c>
      <c r="F587" s="51">
        <v>113279</v>
      </c>
    </row>
    <row r="588" spans="1:6">
      <c r="A588" s="51">
        <v>52</v>
      </c>
      <c r="B588" s="51" t="s">
        <v>188</v>
      </c>
      <c r="C588" s="51" t="s">
        <v>63</v>
      </c>
      <c r="D588" s="51" t="s">
        <v>29</v>
      </c>
      <c r="E588" s="51">
        <v>4564</v>
      </c>
      <c r="F588" s="51">
        <v>113279</v>
      </c>
    </row>
    <row r="589" spans="1:6">
      <c r="A589" s="51">
        <v>52</v>
      </c>
      <c r="B589" s="51" t="s">
        <v>188</v>
      </c>
      <c r="C589" s="51" t="s">
        <v>63</v>
      </c>
      <c r="D589" s="51" t="s">
        <v>30</v>
      </c>
      <c r="E589" s="51">
        <v>3901</v>
      </c>
      <c r="F589" s="51">
        <v>113279</v>
      </c>
    </row>
    <row r="590" spans="1:6">
      <c r="A590" s="51">
        <v>52</v>
      </c>
      <c r="B590" s="51" t="s">
        <v>188</v>
      </c>
      <c r="C590" s="51" t="s">
        <v>63</v>
      </c>
      <c r="D590" s="51" t="s">
        <v>31</v>
      </c>
      <c r="E590" s="51">
        <v>2841</v>
      </c>
      <c r="F590" s="51">
        <v>113279</v>
      </c>
    </row>
    <row r="591" spans="1:6">
      <c r="A591" s="51">
        <v>52</v>
      </c>
      <c r="B591" s="51" t="s">
        <v>188</v>
      </c>
      <c r="C591" s="51" t="s">
        <v>63</v>
      </c>
      <c r="D591" s="51" t="s">
        <v>32</v>
      </c>
      <c r="E591" s="51">
        <v>2471</v>
      </c>
      <c r="F591" s="51">
        <v>113279</v>
      </c>
    </row>
    <row r="592" spans="1:6">
      <c r="A592" s="51">
        <v>52</v>
      </c>
      <c r="B592" s="51" t="s">
        <v>188</v>
      </c>
      <c r="C592" s="51" t="s">
        <v>63</v>
      </c>
      <c r="D592" s="51" t="s">
        <v>33</v>
      </c>
      <c r="E592" s="51">
        <v>1495</v>
      </c>
      <c r="F592" s="51">
        <v>113279</v>
      </c>
    </row>
    <row r="593" spans="1:6">
      <c r="A593" s="51">
        <v>52</v>
      </c>
      <c r="B593" s="51" t="s">
        <v>188</v>
      </c>
      <c r="C593" s="51" t="s">
        <v>63</v>
      </c>
      <c r="D593" s="51" t="s">
        <v>34</v>
      </c>
      <c r="E593" s="51">
        <v>1207</v>
      </c>
      <c r="F593" s="51">
        <v>113279</v>
      </c>
    </row>
    <row r="594" spans="1:6">
      <c r="A594" s="51">
        <v>52</v>
      </c>
      <c r="B594" s="51" t="s">
        <v>188</v>
      </c>
      <c r="C594" s="51" t="s">
        <v>63</v>
      </c>
      <c r="D594" s="51" t="s">
        <v>35</v>
      </c>
      <c r="E594" s="51">
        <v>744</v>
      </c>
      <c r="F594" s="51">
        <v>113279</v>
      </c>
    </row>
    <row r="595" spans="1:6">
      <c r="A595" s="51">
        <v>52</v>
      </c>
      <c r="B595" s="51" t="s">
        <v>188</v>
      </c>
      <c r="C595" s="51" t="s">
        <v>63</v>
      </c>
      <c r="D595" s="51" t="s">
        <v>1348</v>
      </c>
      <c r="E595" s="51">
        <v>590</v>
      </c>
      <c r="F595" s="51">
        <v>113279</v>
      </c>
    </row>
    <row r="596" spans="1:6">
      <c r="A596" s="51">
        <v>52</v>
      </c>
      <c r="B596" s="51" t="s">
        <v>188</v>
      </c>
      <c r="C596" s="51" t="s">
        <v>46</v>
      </c>
      <c r="D596" s="51" t="s">
        <v>19</v>
      </c>
      <c r="E596" s="51">
        <v>10557</v>
      </c>
      <c r="F596" s="51">
        <v>119783</v>
      </c>
    </row>
    <row r="597" spans="1:6">
      <c r="A597" s="51">
        <v>52</v>
      </c>
      <c r="B597" s="51" t="s">
        <v>188</v>
      </c>
      <c r="C597" s="51" t="s">
        <v>46</v>
      </c>
      <c r="D597" s="122" t="s">
        <v>20</v>
      </c>
      <c r="E597" s="51">
        <v>11899</v>
      </c>
      <c r="F597" s="51">
        <v>119783</v>
      </c>
    </row>
    <row r="598" spans="1:6">
      <c r="A598" s="51">
        <v>52</v>
      </c>
      <c r="B598" s="51" t="s">
        <v>188</v>
      </c>
      <c r="C598" s="51" t="s">
        <v>46</v>
      </c>
      <c r="D598" s="122" t="s">
        <v>21</v>
      </c>
      <c r="E598" s="51">
        <v>13688</v>
      </c>
      <c r="F598" s="51">
        <v>119783</v>
      </c>
    </row>
    <row r="599" spans="1:6">
      <c r="A599" s="51">
        <v>52</v>
      </c>
      <c r="B599" s="51" t="s">
        <v>188</v>
      </c>
      <c r="C599" s="51" t="s">
        <v>46</v>
      </c>
      <c r="D599" s="51" t="s">
        <v>22</v>
      </c>
      <c r="E599" s="51">
        <v>13488</v>
      </c>
      <c r="F599" s="51">
        <v>119783</v>
      </c>
    </row>
    <row r="600" spans="1:6">
      <c r="A600" s="51">
        <v>52</v>
      </c>
      <c r="B600" s="51" t="s">
        <v>188</v>
      </c>
      <c r="C600" s="51" t="s">
        <v>46</v>
      </c>
      <c r="D600" s="51" t="s">
        <v>23</v>
      </c>
      <c r="E600" s="51">
        <v>11424</v>
      </c>
      <c r="F600" s="51">
        <v>119783</v>
      </c>
    </row>
    <row r="601" spans="1:6">
      <c r="A601" s="51">
        <v>52</v>
      </c>
      <c r="B601" s="51" t="s">
        <v>188</v>
      </c>
      <c r="C601" s="51" t="s">
        <v>46</v>
      </c>
      <c r="D601" s="51" t="s">
        <v>24</v>
      </c>
      <c r="E601" s="51">
        <v>9833</v>
      </c>
      <c r="F601" s="51">
        <v>119783</v>
      </c>
    </row>
    <row r="602" spans="1:6">
      <c r="A602" s="51">
        <v>52</v>
      </c>
      <c r="B602" s="51" t="s">
        <v>188</v>
      </c>
      <c r="C602" s="51" t="s">
        <v>46</v>
      </c>
      <c r="D602" s="51" t="s">
        <v>25</v>
      </c>
      <c r="E602" s="51">
        <v>8825</v>
      </c>
      <c r="F602" s="51">
        <v>119783</v>
      </c>
    </row>
    <row r="603" spans="1:6">
      <c r="A603" s="51">
        <v>52</v>
      </c>
      <c r="B603" s="51" t="s">
        <v>188</v>
      </c>
      <c r="C603" s="51" t="s">
        <v>46</v>
      </c>
      <c r="D603" s="51" t="s">
        <v>26</v>
      </c>
      <c r="E603" s="51">
        <v>8039</v>
      </c>
      <c r="F603" s="51">
        <v>119783</v>
      </c>
    </row>
    <row r="604" spans="1:6">
      <c r="A604" s="51">
        <v>52</v>
      </c>
      <c r="B604" s="51" t="s">
        <v>188</v>
      </c>
      <c r="C604" s="51" t="s">
        <v>46</v>
      </c>
      <c r="D604" s="51" t="s">
        <v>27</v>
      </c>
      <c r="E604" s="51">
        <v>6642</v>
      </c>
      <c r="F604" s="51">
        <v>119783</v>
      </c>
    </row>
    <row r="605" spans="1:6">
      <c r="A605" s="51">
        <v>52</v>
      </c>
      <c r="B605" s="51" t="s">
        <v>188</v>
      </c>
      <c r="C605" s="51" t="s">
        <v>46</v>
      </c>
      <c r="D605" s="51" t="s">
        <v>28</v>
      </c>
      <c r="E605" s="51">
        <v>5697</v>
      </c>
      <c r="F605" s="51">
        <v>119783</v>
      </c>
    </row>
    <row r="606" spans="1:6">
      <c r="A606" s="51">
        <v>52</v>
      </c>
      <c r="B606" s="51" t="s">
        <v>188</v>
      </c>
      <c r="C606" s="51" t="s">
        <v>46</v>
      </c>
      <c r="D606" s="51" t="s">
        <v>29</v>
      </c>
      <c r="E606" s="51">
        <v>4822</v>
      </c>
      <c r="F606" s="51">
        <v>119783</v>
      </c>
    </row>
    <row r="607" spans="1:6">
      <c r="A607" s="51">
        <v>52</v>
      </c>
      <c r="B607" s="51" t="s">
        <v>188</v>
      </c>
      <c r="C607" s="51" t="s">
        <v>46</v>
      </c>
      <c r="D607" s="51" t="s">
        <v>30</v>
      </c>
      <c r="E607" s="51">
        <v>4278</v>
      </c>
      <c r="F607" s="51">
        <v>119783</v>
      </c>
    </row>
    <row r="608" spans="1:6">
      <c r="A608" s="51">
        <v>52</v>
      </c>
      <c r="B608" s="51" t="s">
        <v>188</v>
      </c>
      <c r="C608" s="51" t="s">
        <v>46</v>
      </c>
      <c r="D608" s="51" t="s">
        <v>31</v>
      </c>
      <c r="E608" s="51">
        <v>3190</v>
      </c>
      <c r="F608" s="51">
        <v>119783</v>
      </c>
    </row>
    <row r="609" spans="1:6">
      <c r="A609" s="51">
        <v>52</v>
      </c>
      <c r="B609" s="51" t="s">
        <v>188</v>
      </c>
      <c r="C609" s="51" t="s">
        <v>46</v>
      </c>
      <c r="D609" s="51" t="s">
        <v>32</v>
      </c>
      <c r="E609" s="51">
        <v>2489</v>
      </c>
      <c r="F609" s="51">
        <v>119783</v>
      </c>
    </row>
    <row r="610" spans="1:6">
      <c r="A610" s="51">
        <v>52</v>
      </c>
      <c r="B610" s="51" t="s">
        <v>188</v>
      </c>
      <c r="C610" s="51" t="s">
        <v>46</v>
      </c>
      <c r="D610" s="51" t="s">
        <v>33</v>
      </c>
      <c r="E610" s="51">
        <v>1682</v>
      </c>
      <c r="F610" s="51">
        <v>119783</v>
      </c>
    </row>
    <row r="611" spans="1:6">
      <c r="A611" s="51">
        <v>52</v>
      </c>
      <c r="B611" s="51" t="s">
        <v>188</v>
      </c>
      <c r="C611" s="51" t="s">
        <v>46</v>
      </c>
      <c r="D611" s="51" t="s">
        <v>34</v>
      </c>
      <c r="E611" s="51">
        <v>1317</v>
      </c>
      <c r="F611" s="51">
        <v>119783</v>
      </c>
    </row>
    <row r="612" spans="1:6">
      <c r="A612" s="51">
        <v>52</v>
      </c>
      <c r="B612" s="51" t="s">
        <v>188</v>
      </c>
      <c r="C612" s="51" t="s">
        <v>46</v>
      </c>
      <c r="D612" s="51" t="s">
        <v>35</v>
      </c>
      <c r="E612" s="51">
        <v>1040</v>
      </c>
      <c r="F612" s="51">
        <v>119783</v>
      </c>
    </row>
    <row r="613" spans="1:6">
      <c r="A613" s="51">
        <v>52</v>
      </c>
      <c r="B613" s="51" t="s">
        <v>188</v>
      </c>
      <c r="C613" s="51" t="s">
        <v>46</v>
      </c>
      <c r="D613" s="51" t="s">
        <v>1348</v>
      </c>
      <c r="E613" s="51">
        <v>873</v>
      </c>
      <c r="F613" s="51">
        <v>119783</v>
      </c>
    </row>
    <row r="614" spans="1:6">
      <c r="A614" s="51">
        <v>54</v>
      </c>
      <c r="B614" s="51" t="s">
        <v>189</v>
      </c>
      <c r="C614" s="51" t="s">
        <v>63</v>
      </c>
      <c r="D614" s="51" t="s">
        <v>19</v>
      </c>
      <c r="E614" s="51">
        <v>148</v>
      </c>
      <c r="F614" s="51">
        <v>2955</v>
      </c>
    </row>
    <row r="615" spans="1:6">
      <c r="A615" s="51">
        <v>54</v>
      </c>
      <c r="B615" s="51" t="s">
        <v>189</v>
      </c>
      <c r="C615" s="51" t="s">
        <v>63</v>
      </c>
      <c r="D615" s="122" t="s">
        <v>20</v>
      </c>
      <c r="E615" s="51">
        <v>164</v>
      </c>
      <c r="F615" s="51">
        <v>2955</v>
      </c>
    </row>
    <row r="616" spans="1:6">
      <c r="A616" s="51">
        <v>54</v>
      </c>
      <c r="B616" s="51" t="s">
        <v>189</v>
      </c>
      <c r="C616" s="51" t="s">
        <v>63</v>
      </c>
      <c r="D616" s="122" t="s">
        <v>21</v>
      </c>
      <c r="E616" s="51">
        <v>205</v>
      </c>
      <c r="F616" s="51">
        <v>2955</v>
      </c>
    </row>
    <row r="617" spans="1:6">
      <c r="A617" s="51">
        <v>54</v>
      </c>
      <c r="B617" s="51" t="s">
        <v>189</v>
      </c>
      <c r="C617" s="51" t="s">
        <v>63</v>
      </c>
      <c r="D617" s="51" t="s">
        <v>22</v>
      </c>
      <c r="E617" s="51">
        <v>280</v>
      </c>
      <c r="F617" s="51">
        <v>2955</v>
      </c>
    </row>
    <row r="618" spans="1:6">
      <c r="A618" s="51">
        <v>54</v>
      </c>
      <c r="B618" s="51" t="s">
        <v>189</v>
      </c>
      <c r="C618" s="51" t="s">
        <v>63</v>
      </c>
      <c r="D618" s="51" t="s">
        <v>23</v>
      </c>
      <c r="E618" s="51">
        <v>335</v>
      </c>
      <c r="F618" s="51">
        <v>2955</v>
      </c>
    </row>
    <row r="619" spans="1:6">
      <c r="A619" s="51">
        <v>54</v>
      </c>
      <c r="B619" s="51" t="s">
        <v>189</v>
      </c>
      <c r="C619" s="51" t="s">
        <v>63</v>
      </c>
      <c r="D619" s="51" t="s">
        <v>24</v>
      </c>
      <c r="E619" s="51">
        <v>315</v>
      </c>
      <c r="F619" s="51">
        <v>2955</v>
      </c>
    </row>
    <row r="620" spans="1:6">
      <c r="A620" s="51">
        <v>54</v>
      </c>
      <c r="B620" s="51" t="s">
        <v>189</v>
      </c>
      <c r="C620" s="51" t="s">
        <v>63</v>
      </c>
      <c r="D620" s="51" t="s">
        <v>25</v>
      </c>
      <c r="E620" s="51">
        <v>346</v>
      </c>
      <c r="F620" s="51">
        <v>2955</v>
      </c>
    </row>
    <row r="621" spans="1:6">
      <c r="A621" s="51">
        <v>54</v>
      </c>
      <c r="B621" s="51" t="s">
        <v>189</v>
      </c>
      <c r="C621" s="51" t="s">
        <v>63</v>
      </c>
      <c r="D621" s="51" t="s">
        <v>26</v>
      </c>
      <c r="E621" s="51">
        <v>286</v>
      </c>
      <c r="F621" s="51">
        <v>2955</v>
      </c>
    </row>
    <row r="622" spans="1:6">
      <c r="A622" s="51">
        <v>54</v>
      </c>
      <c r="B622" s="51" t="s">
        <v>189</v>
      </c>
      <c r="C622" s="51" t="s">
        <v>63</v>
      </c>
      <c r="D622" s="51" t="s">
        <v>27</v>
      </c>
      <c r="E622" s="51">
        <v>161</v>
      </c>
      <c r="F622" s="51">
        <v>2955</v>
      </c>
    </row>
    <row r="623" spans="1:6">
      <c r="A623" s="51">
        <v>54</v>
      </c>
      <c r="B623" s="51" t="s">
        <v>189</v>
      </c>
      <c r="C623" s="51" t="s">
        <v>63</v>
      </c>
      <c r="D623" s="51" t="s">
        <v>28</v>
      </c>
      <c r="E623" s="51">
        <v>150</v>
      </c>
      <c r="F623" s="51">
        <v>2955</v>
      </c>
    </row>
    <row r="624" spans="1:6">
      <c r="A624" s="51">
        <v>54</v>
      </c>
      <c r="B624" s="51" t="s">
        <v>189</v>
      </c>
      <c r="C624" s="51" t="s">
        <v>63</v>
      </c>
      <c r="D624" s="51" t="s">
        <v>29</v>
      </c>
      <c r="E624" s="51">
        <v>145</v>
      </c>
      <c r="F624" s="51">
        <v>2955</v>
      </c>
    </row>
    <row r="625" spans="1:6">
      <c r="A625" s="51">
        <v>54</v>
      </c>
      <c r="B625" s="51" t="s">
        <v>189</v>
      </c>
      <c r="C625" s="51" t="s">
        <v>63</v>
      </c>
      <c r="D625" s="51" t="s">
        <v>30</v>
      </c>
      <c r="E625" s="51">
        <v>134</v>
      </c>
      <c r="F625" s="51">
        <v>2955</v>
      </c>
    </row>
    <row r="626" spans="1:6">
      <c r="A626" s="51">
        <v>54</v>
      </c>
      <c r="B626" s="51" t="s">
        <v>189</v>
      </c>
      <c r="C626" s="51" t="s">
        <v>63</v>
      </c>
      <c r="D626" s="51" t="s">
        <v>31</v>
      </c>
      <c r="E626" s="51">
        <v>108</v>
      </c>
      <c r="F626" s="51">
        <v>2955</v>
      </c>
    </row>
    <row r="627" spans="1:6">
      <c r="A627" s="51">
        <v>54</v>
      </c>
      <c r="B627" s="51" t="s">
        <v>189</v>
      </c>
      <c r="C627" s="51" t="s">
        <v>63</v>
      </c>
      <c r="D627" s="51" t="s">
        <v>32</v>
      </c>
      <c r="E627" s="51">
        <v>68</v>
      </c>
      <c r="F627" s="51">
        <v>2955</v>
      </c>
    </row>
    <row r="628" spans="1:6">
      <c r="A628" s="51">
        <v>54</v>
      </c>
      <c r="B628" s="51" t="s">
        <v>189</v>
      </c>
      <c r="C628" s="51" t="s">
        <v>63</v>
      </c>
      <c r="D628" s="51" t="s">
        <v>33</v>
      </c>
      <c r="E628" s="51">
        <v>39</v>
      </c>
      <c r="F628" s="51">
        <v>2955</v>
      </c>
    </row>
    <row r="629" spans="1:6">
      <c r="A629" s="51">
        <v>54</v>
      </c>
      <c r="B629" s="51" t="s">
        <v>189</v>
      </c>
      <c r="C629" s="51" t="s">
        <v>63</v>
      </c>
      <c r="D629" s="51" t="s">
        <v>34</v>
      </c>
      <c r="E629" s="51">
        <v>37</v>
      </c>
      <c r="F629" s="51">
        <v>2955</v>
      </c>
    </row>
    <row r="630" spans="1:6">
      <c r="A630" s="51">
        <v>54</v>
      </c>
      <c r="B630" s="51" t="s">
        <v>189</v>
      </c>
      <c r="C630" s="51" t="s">
        <v>63</v>
      </c>
      <c r="D630" s="51" t="s">
        <v>35</v>
      </c>
      <c r="E630" s="51">
        <v>21</v>
      </c>
      <c r="F630" s="51">
        <v>2955</v>
      </c>
    </row>
    <row r="631" spans="1:6">
      <c r="A631" s="51">
        <v>54</v>
      </c>
      <c r="B631" s="51" t="s">
        <v>189</v>
      </c>
      <c r="C631" s="51" t="s">
        <v>63</v>
      </c>
      <c r="D631" s="51" t="s">
        <v>1348</v>
      </c>
      <c r="E631" s="51">
        <v>13</v>
      </c>
      <c r="F631" s="51">
        <v>2955</v>
      </c>
    </row>
    <row r="632" spans="1:6">
      <c r="A632" s="51">
        <v>54</v>
      </c>
      <c r="B632" s="51" t="s">
        <v>189</v>
      </c>
      <c r="C632" s="51" t="s">
        <v>46</v>
      </c>
      <c r="D632" s="51" t="s">
        <v>19</v>
      </c>
      <c r="E632" s="51">
        <v>138</v>
      </c>
      <c r="F632" s="51">
        <v>2515</v>
      </c>
    </row>
    <row r="633" spans="1:6">
      <c r="A633" s="51">
        <v>54</v>
      </c>
      <c r="B633" s="51" t="s">
        <v>189</v>
      </c>
      <c r="C633" s="51" t="s">
        <v>46</v>
      </c>
      <c r="D633" s="122" t="s">
        <v>20</v>
      </c>
      <c r="E633" s="51">
        <v>159</v>
      </c>
      <c r="F633" s="51">
        <v>2515</v>
      </c>
    </row>
    <row r="634" spans="1:6">
      <c r="A634" s="51">
        <v>54</v>
      </c>
      <c r="B634" s="51" t="s">
        <v>189</v>
      </c>
      <c r="C634" s="51" t="s">
        <v>46</v>
      </c>
      <c r="D634" s="122" t="s">
        <v>21</v>
      </c>
      <c r="E634" s="51">
        <v>172</v>
      </c>
      <c r="F634" s="51">
        <v>2515</v>
      </c>
    </row>
    <row r="635" spans="1:6">
      <c r="A635" s="51">
        <v>54</v>
      </c>
      <c r="B635" s="51" t="s">
        <v>189</v>
      </c>
      <c r="C635" s="51" t="s">
        <v>46</v>
      </c>
      <c r="D635" s="51" t="s">
        <v>22</v>
      </c>
      <c r="E635" s="51">
        <v>190</v>
      </c>
      <c r="F635" s="51">
        <v>2515</v>
      </c>
    </row>
    <row r="636" spans="1:6">
      <c r="A636" s="51">
        <v>54</v>
      </c>
      <c r="B636" s="51" t="s">
        <v>189</v>
      </c>
      <c r="C636" s="51" t="s">
        <v>46</v>
      </c>
      <c r="D636" s="51" t="s">
        <v>23</v>
      </c>
      <c r="E636" s="51">
        <v>214</v>
      </c>
      <c r="F636" s="51">
        <v>2515</v>
      </c>
    </row>
    <row r="637" spans="1:6">
      <c r="A637" s="51">
        <v>54</v>
      </c>
      <c r="B637" s="51" t="s">
        <v>189</v>
      </c>
      <c r="C637" s="51" t="s">
        <v>46</v>
      </c>
      <c r="D637" s="51" t="s">
        <v>24</v>
      </c>
      <c r="E637" s="51">
        <v>238</v>
      </c>
      <c r="F637" s="51">
        <v>2515</v>
      </c>
    </row>
    <row r="638" spans="1:6">
      <c r="A638" s="51">
        <v>54</v>
      </c>
      <c r="B638" s="51" t="s">
        <v>189</v>
      </c>
      <c r="C638" s="51" t="s">
        <v>46</v>
      </c>
      <c r="D638" s="51" t="s">
        <v>25</v>
      </c>
      <c r="E638" s="51">
        <v>233</v>
      </c>
      <c r="F638" s="51">
        <v>2515</v>
      </c>
    </row>
    <row r="639" spans="1:6">
      <c r="A639" s="51">
        <v>54</v>
      </c>
      <c r="B639" s="51" t="s">
        <v>189</v>
      </c>
      <c r="C639" s="51" t="s">
        <v>46</v>
      </c>
      <c r="D639" s="51" t="s">
        <v>26</v>
      </c>
      <c r="E639" s="51">
        <v>206</v>
      </c>
      <c r="F639" s="51">
        <v>2515</v>
      </c>
    </row>
    <row r="640" spans="1:6">
      <c r="A640" s="51">
        <v>54</v>
      </c>
      <c r="B640" s="51" t="s">
        <v>189</v>
      </c>
      <c r="C640" s="51" t="s">
        <v>46</v>
      </c>
      <c r="D640" s="51" t="s">
        <v>27</v>
      </c>
      <c r="E640" s="51">
        <v>172</v>
      </c>
      <c r="F640" s="51">
        <v>2515</v>
      </c>
    </row>
    <row r="641" spans="1:6">
      <c r="A641" s="51">
        <v>54</v>
      </c>
      <c r="B641" s="51" t="s">
        <v>189</v>
      </c>
      <c r="C641" s="51" t="s">
        <v>46</v>
      </c>
      <c r="D641" s="51" t="s">
        <v>28</v>
      </c>
      <c r="E641" s="51">
        <v>177</v>
      </c>
      <c r="F641" s="51">
        <v>2515</v>
      </c>
    </row>
    <row r="642" spans="1:6">
      <c r="A642" s="51">
        <v>54</v>
      </c>
      <c r="B642" s="51" t="s">
        <v>189</v>
      </c>
      <c r="C642" s="51" t="s">
        <v>46</v>
      </c>
      <c r="D642" s="51" t="s">
        <v>29</v>
      </c>
      <c r="E642" s="51">
        <v>165</v>
      </c>
      <c r="F642" s="51">
        <v>2515</v>
      </c>
    </row>
    <row r="643" spans="1:6">
      <c r="A643" s="51">
        <v>54</v>
      </c>
      <c r="B643" s="51" t="s">
        <v>189</v>
      </c>
      <c r="C643" s="51" t="s">
        <v>46</v>
      </c>
      <c r="D643" s="51" t="s">
        <v>30</v>
      </c>
      <c r="E643" s="51">
        <v>135</v>
      </c>
      <c r="F643" s="51">
        <v>2515</v>
      </c>
    </row>
    <row r="644" spans="1:6">
      <c r="A644" s="51">
        <v>54</v>
      </c>
      <c r="B644" s="51" t="s">
        <v>189</v>
      </c>
      <c r="C644" s="51" t="s">
        <v>46</v>
      </c>
      <c r="D644" s="51" t="s">
        <v>31</v>
      </c>
      <c r="E644" s="51">
        <v>106</v>
      </c>
      <c r="F644" s="51">
        <v>2515</v>
      </c>
    </row>
    <row r="645" spans="1:6">
      <c r="A645" s="51">
        <v>54</v>
      </c>
      <c r="B645" s="51" t="s">
        <v>189</v>
      </c>
      <c r="C645" s="51" t="s">
        <v>46</v>
      </c>
      <c r="D645" s="51" t="s">
        <v>32</v>
      </c>
      <c r="E645" s="51">
        <v>81</v>
      </c>
      <c r="F645" s="51">
        <v>2515</v>
      </c>
    </row>
    <row r="646" spans="1:6">
      <c r="A646" s="51">
        <v>54</v>
      </c>
      <c r="B646" s="51" t="s">
        <v>189</v>
      </c>
      <c r="C646" s="51" t="s">
        <v>46</v>
      </c>
      <c r="D646" s="51" t="s">
        <v>33</v>
      </c>
      <c r="E646" s="51">
        <v>49</v>
      </c>
      <c r="F646" s="51">
        <v>2515</v>
      </c>
    </row>
    <row r="647" spans="1:6">
      <c r="A647" s="51">
        <v>54</v>
      </c>
      <c r="B647" s="51" t="s">
        <v>189</v>
      </c>
      <c r="C647" s="51" t="s">
        <v>46</v>
      </c>
      <c r="D647" s="51" t="s">
        <v>34</v>
      </c>
      <c r="E647" s="51">
        <v>40</v>
      </c>
      <c r="F647" s="51">
        <v>2515</v>
      </c>
    </row>
    <row r="648" spans="1:6">
      <c r="A648" s="51">
        <v>54</v>
      </c>
      <c r="B648" s="51" t="s">
        <v>189</v>
      </c>
      <c r="C648" s="51" t="s">
        <v>46</v>
      </c>
      <c r="D648" s="51" t="s">
        <v>35</v>
      </c>
      <c r="E648" s="51">
        <v>21</v>
      </c>
      <c r="F648" s="51">
        <v>2515</v>
      </c>
    </row>
    <row r="649" spans="1:6">
      <c r="A649" s="51">
        <v>54</v>
      </c>
      <c r="B649" s="51" t="s">
        <v>189</v>
      </c>
      <c r="C649" s="51" t="s">
        <v>46</v>
      </c>
      <c r="D649" s="51" t="s">
        <v>1348</v>
      </c>
      <c r="E649" s="51">
        <v>19</v>
      </c>
      <c r="F649" s="51">
        <v>2515</v>
      </c>
    </row>
    <row r="650" spans="1:6">
      <c r="A650" s="51">
        <v>63</v>
      </c>
      <c r="B650" s="51" t="s">
        <v>190</v>
      </c>
      <c r="C650" s="51" t="s">
        <v>63</v>
      </c>
      <c r="D650" s="51" t="s">
        <v>19</v>
      </c>
      <c r="E650" s="51">
        <v>193</v>
      </c>
      <c r="F650" s="51">
        <v>3023</v>
      </c>
    </row>
    <row r="651" spans="1:6">
      <c r="A651" s="51">
        <v>63</v>
      </c>
      <c r="B651" s="51" t="s">
        <v>190</v>
      </c>
      <c r="C651" s="51" t="s">
        <v>63</v>
      </c>
      <c r="D651" s="122" t="s">
        <v>20</v>
      </c>
      <c r="E651" s="51">
        <v>207</v>
      </c>
      <c r="F651" s="51">
        <v>3023</v>
      </c>
    </row>
    <row r="652" spans="1:6">
      <c r="A652" s="51">
        <v>63</v>
      </c>
      <c r="B652" s="51" t="s">
        <v>190</v>
      </c>
      <c r="C652" s="51" t="s">
        <v>63</v>
      </c>
      <c r="D652" s="122" t="s">
        <v>21</v>
      </c>
      <c r="E652" s="51">
        <v>218</v>
      </c>
      <c r="F652" s="51">
        <v>3023</v>
      </c>
    </row>
    <row r="653" spans="1:6">
      <c r="A653" s="51">
        <v>63</v>
      </c>
      <c r="B653" s="51" t="s">
        <v>190</v>
      </c>
      <c r="C653" s="51" t="s">
        <v>63</v>
      </c>
      <c r="D653" s="51" t="s">
        <v>22</v>
      </c>
      <c r="E653" s="51">
        <v>352</v>
      </c>
      <c r="F653" s="51">
        <v>3023</v>
      </c>
    </row>
    <row r="654" spans="1:6">
      <c r="A654" s="51">
        <v>63</v>
      </c>
      <c r="B654" s="51" t="s">
        <v>190</v>
      </c>
      <c r="C654" s="51" t="s">
        <v>63</v>
      </c>
      <c r="D654" s="51" t="s">
        <v>23</v>
      </c>
      <c r="E654" s="51">
        <v>315</v>
      </c>
      <c r="F654" s="51">
        <v>3023</v>
      </c>
    </row>
    <row r="655" spans="1:6">
      <c r="A655" s="51">
        <v>63</v>
      </c>
      <c r="B655" s="51" t="s">
        <v>190</v>
      </c>
      <c r="C655" s="51" t="s">
        <v>63</v>
      </c>
      <c r="D655" s="51" t="s">
        <v>24</v>
      </c>
      <c r="E655" s="51">
        <v>258</v>
      </c>
      <c r="F655" s="51">
        <v>3023</v>
      </c>
    </row>
    <row r="656" spans="1:6">
      <c r="A656" s="51">
        <v>63</v>
      </c>
      <c r="B656" s="51" t="s">
        <v>190</v>
      </c>
      <c r="C656" s="51" t="s">
        <v>63</v>
      </c>
      <c r="D656" s="51" t="s">
        <v>25</v>
      </c>
      <c r="E656" s="51">
        <v>284</v>
      </c>
      <c r="F656" s="51">
        <v>3023</v>
      </c>
    </row>
    <row r="657" spans="1:6">
      <c r="A657" s="51">
        <v>63</v>
      </c>
      <c r="B657" s="51" t="s">
        <v>190</v>
      </c>
      <c r="C657" s="51" t="s">
        <v>63</v>
      </c>
      <c r="D657" s="51" t="s">
        <v>26</v>
      </c>
      <c r="E657" s="51">
        <v>245</v>
      </c>
      <c r="F657" s="51">
        <v>3023</v>
      </c>
    </row>
    <row r="658" spans="1:6">
      <c r="A658" s="51">
        <v>63</v>
      </c>
      <c r="B658" s="51" t="s">
        <v>190</v>
      </c>
      <c r="C658" s="51" t="s">
        <v>63</v>
      </c>
      <c r="D658" s="51" t="s">
        <v>27</v>
      </c>
      <c r="E658" s="51">
        <v>171</v>
      </c>
      <c r="F658" s="51">
        <v>3023</v>
      </c>
    </row>
    <row r="659" spans="1:6">
      <c r="A659" s="51">
        <v>63</v>
      </c>
      <c r="B659" s="51" t="s">
        <v>190</v>
      </c>
      <c r="C659" s="51" t="s">
        <v>63</v>
      </c>
      <c r="D659" s="51" t="s">
        <v>28</v>
      </c>
      <c r="E659" s="51">
        <v>151</v>
      </c>
      <c r="F659" s="51">
        <v>3023</v>
      </c>
    </row>
    <row r="660" spans="1:6">
      <c r="A660" s="51">
        <v>63</v>
      </c>
      <c r="B660" s="51" t="s">
        <v>190</v>
      </c>
      <c r="C660" s="51" t="s">
        <v>63</v>
      </c>
      <c r="D660" s="51" t="s">
        <v>29</v>
      </c>
      <c r="E660" s="51">
        <v>167</v>
      </c>
      <c r="F660" s="51">
        <v>3023</v>
      </c>
    </row>
    <row r="661" spans="1:6">
      <c r="A661" s="51">
        <v>63</v>
      </c>
      <c r="B661" s="51" t="s">
        <v>190</v>
      </c>
      <c r="C661" s="51" t="s">
        <v>63</v>
      </c>
      <c r="D661" s="51" t="s">
        <v>30</v>
      </c>
      <c r="E661" s="51">
        <v>133</v>
      </c>
      <c r="F661" s="51">
        <v>3023</v>
      </c>
    </row>
    <row r="662" spans="1:6">
      <c r="A662" s="51">
        <v>63</v>
      </c>
      <c r="B662" s="51" t="s">
        <v>190</v>
      </c>
      <c r="C662" s="51" t="s">
        <v>63</v>
      </c>
      <c r="D662" s="51" t="s">
        <v>31</v>
      </c>
      <c r="E662" s="51">
        <v>113</v>
      </c>
      <c r="F662" s="51">
        <v>3023</v>
      </c>
    </row>
    <row r="663" spans="1:6">
      <c r="A663" s="51">
        <v>63</v>
      </c>
      <c r="B663" s="51" t="s">
        <v>190</v>
      </c>
      <c r="C663" s="51" t="s">
        <v>63</v>
      </c>
      <c r="D663" s="51" t="s">
        <v>32</v>
      </c>
      <c r="E663" s="51">
        <v>78</v>
      </c>
      <c r="F663" s="51">
        <v>3023</v>
      </c>
    </row>
    <row r="664" spans="1:6">
      <c r="A664" s="51">
        <v>63</v>
      </c>
      <c r="B664" s="51" t="s">
        <v>190</v>
      </c>
      <c r="C664" s="51" t="s">
        <v>63</v>
      </c>
      <c r="D664" s="51" t="s">
        <v>33</v>
      </c>
      <c r="E664" s="51">
        <v>63</v>
      </c>
      <c r="F664" s="51">
        <v>3023</v>
      </c>
    </row>
    <row r="665" spans="1:6">
      <c r="A665" s="51">
        <v>63</v>
      </c>
      <c r="B665" s="51" t="s">
        <v>190</v>
      </c>
      <c r="C665" s="51" t="s">
        <v>63</v>
      </c>
      <c r="D665" s="51" t="s">
        <v>34</v>
      </c>
      <c r="E665" s="51">
        <v>48</v>
      </c>
      <c r="F665" s="51">
        <v>3023</v>
      </c>
    </row>
    <row r="666" spans="1:6">
      <c r="A666" s="51">
        <v>63</v>
      </c>
      <c r="B666" s="51" t="s">
        <v>190</v>
      </c>
      <c r="C666" s="51" t="s">
        <v>63</v>
      </c>
      <c r="D666" s="51" t="s">
        <v>35</v>
      </c>
      <c r="E666" s="51">
        <v>12</v>
      </c>
      <c r="F666" s="51">
        <v>3023</v>
      </c>
    </row>
    <row r="667" spans="1:6">
      <c r="A667" s="51">
        <v>63</v>
      </c>
      <c r="B667" s="51" t="s">
        <v>190</v>
      </c>
      <c r="C667" s="51" t="s">
        <v>63</v>
      </c>
      <c r="D667" s="51" t="s">
        <v>1348</v>
      </c>
      <c r="E667" s="51">
        <v>15</v>
      </c>
      <c r="F667" s="51">
        <v>3023</v>
      </c>
    </row>
    <row r="668" spans="1:6">
      <c r="A668" s="51">
        <v>63</v>
      </c>
      <c r="B668" s="51" t="s">
        <v>190</v>
      </c>
      <c r="C668" s="51" t="s">
        <v>46</v>
      </c>
      <c r="D668" s="51" t="s">
        <v>19</v>
      </c>
      <c r="E668" s="51">
        <v>225</v>
      </c>
      <c r="F668" s="51">
        <v>3037</v>
      </c>
    </row>
    <row r="669" spans="1:6">
      <c r="A669" s="51">
        <v>63</v>
      </c>
      <c r="B669" s="51" t="s">
        <v>190</v>
      </c>
      <c r="C669" s="51" t="s">
        <v>46</v>
      </c>
      <c r="D669" s="122" t="s">
        <v>20</v>
      </c>
      <c r="E669" s="51">
        <v>187</v>
      </c>
      <c r="F669" s="51">
        <v>3037</v>
      </c>
    </row>
    <row r="670" spans="1:6">
      <c r="A670" s="51">
        <v>63</v>
      </c>
      <c r="B670" s="51" t="s">
        <v>190</v>
      </c>
      <c r="C670" s="51" t="s">
        <v>46</v>
      </c>
      <c r="D670" s="122" t="s">
        <v>21</v>
      </c>
      <c r="E670" s="51">
        <v>244</v>
      </c>
      <c r="F670" s="51">
        <v>3037</v>
      </c>
    </row>
    <row r="671" spans="1:6">
      <c r="A671" s="51">
        <v>63</v>
      </c>
      <c r="B671" s="51" t="s">
        <v>190</v>
      </c>
      <c r="C671" s="51" t="s">
        <v>46</v>
      </c>
      <c r="D671" s="51" t="s">
        <v>22</v>
      </c>
      <c r="E671" s="51">
        <v>283</v>
      </c>
      <c r="F671" s="51">
        <v>3037</v>
      </c>
    </row>
    <row r="672" spans="1:6">
      <c r="A672" s="51">
        <v>63</v>
      </c>
      <c r="B672" s="51" t="s">
        <v>190</v>
      </c>
      <c r="C672" s="51" t="s">
        <v>46</v>
      </c>
      <c r="D672" s="51" t="s">
        <v>23</v>
      </c>
      <c r="E672" s="51">
        <v>297</v>
      </c>
      <c r="F672" s="51">
        <v>3037</v>
      </c>
    </row>
    <row r="673" spans="1:6">
      <c r="A673" s="51">
        <v>63</v>
      </c>
      <c r="B673" s="51" t="s">
        <v>190</v>
      </c>
      <c r="C673" s="51" t="s">
        <v>46</v>
      </c>
      <c r="D673" s="51" t="s">
        <v>24</v>
      </c>
      <c r="E673" s="51">
        <v>257</v>
      </c>
      <c r="F673" s="51">
        <v>3037</v>
      </c>
    </row>
    <row r="674" spans="1:6">
      <c r="A674" s="51">
        <v>63</v>
      </c>
      <c r="B674" s="51" t="s">
        <v>190</v>
      </c>
      <c r="C674" s="51" t="s">
        <v>46</v>
      </c>
      <c r="D674" s="51" t="s">
        <v>25</v>
      </c>
      <c r="E674" s="51">
        <v>219</v>
      </c>
      <c r="F674" s="51">
        <v>3037</v>
      </c>
    </row>
    <row r="675" spans="1:6">
      <c r="A675" s="51">
        <v>63</v>
      </c>
      <c r="B675" s="51" t="s">
        <v>190</v>
      </c>
      <c r="C675" s="51" t="s">
        <v>46</v>
      </c>
      <c r="D675" s="51" t="s">
        <v>26</v>
      </c>
      <c r="E675" s="51">
        <v>234</v>
      </c>
      <c r="F675" s="51">
        <v>3037</v>
      </c>
    </row>
    <row r="676" spans="1:6">
      <c r="A676" s="51">
        <v>63</v>
      </c>
      <c r="B676" s="51" t="s">
        <v>190</v>
      </c>
      <c r="C676" s="51" t="s">
        <v>46</v>
      </c>
      <c r="D676" s="51" t="s">
        <v>27</v>
      </c>
      <c r="E676" s="51">
        <v>198</v>
      </c>
      <c r="F676" s="51">
        <v>3037</v>
      </c>
    </row>
    <row r="677" spans="1:6">
      <c r="A677" s="51">
        <v>63</v>
      </c>
      <c r="B677" s="51" t="s">
        <v>190</v>
      </c>
      <c r="C677" s="51" t="s">
        <v>46</v>
      </c>
      <c r="D677" s="51" t="s">
        <v>28</v>
      </c>
      <c r="E677" s="51">
        <v>198</v>
      </c>
      <c r="F677" s="51">
        <v>3037</v>
      </c>
    </row>
    <row r="678" spans="1:6">
      <c r="A678" s="51">
        <v>63</v>
      </c>
      <c r="B678" s="51" t="s">
        <v>190</v>
      </c>
      <c r="C678" s="51" t="s">
        <v>46</v>
      </c>
      <c r="D678" s="51" t="s">
        <v>29</v>
      </c>
      <c r="E678" s="51">
        <v>190</v>
      </c>
      <c r="F678" s="51">
        <v>3037</v>
      </c>
    </row>
    <row r="679" spans="1:6">
      <c r="A679" s="51">
        <v>63</v>
      </c>
      <c r="B679" s="51" t="s">
        <v>190</v>
      </c>
      <c r="C679" s="51" t="s">
        <v>46</v>
      </c>
      <c r="D679" s="51" t="s">
        <v>30</v>
      </c>
      <c r="E679" s="51">
        <v>161</v>
      </c>
      <c r="F679" s="51">
        <v>3037</v>
      </c>
    </row>
    <row r="680" spans="1:6">
      <c r="A680" s="51">
        <v>63</v>
      </c>
      <c r="B680" s="51" t="s">
        <v>190</v>
      </c>
      <c r="C680" s="51" t="s">
        <v>46</v>
      </c>
      <c r="D680" s="51" t="s">
        <v>31</v>
      </c>
      <c r="E680" s="51">
        <v>110</v>
      </c>
      <c r="F680" s="51">
        <v>3037</v>
      </c>
    </row>
    <row r="681" spans="1:6">
      <c r="A681" s="51">
        <v>63</v>
      </c>
      <c r="B681" s="51" t="s">
        <v>190</v>
      </c>
      <c r="C681" s="51" t="s">
        <v>46</v>
      </c>
      <c r="D681" s="51" t="s">
        <v>32</v>
      </c>
      <c r="E681" s="51">
        <v>92</v>
      </c>
      <c r="F681" s="51">
        <v>3037</v>
      </c>
    </row>
    <row r="682" spans="1:6">
      <c r="A682" s="51">
        <v>63</v>
      </c>
      <c r="B682" s="51" t="s">
        <v>190</v>
      </c>
      <c r="C682" s="51" t="s">
        <v>46</v>
      </c>
      <c r="D682" s="51" t="s">
        <v>33</v>
      </c>
      <c r="E682" s="51">
        <v>47</v>
      </c>
      <c r="F682" s="51">
        <v>3037</v>
      </c>
    </row>
    <row r="683" spans="1:6">
      <c r="A683" s="51">
        <v>63</v>
      </c>
      <c r="B683" s="51" t="s">
        <v>190</v>
      </c>
      <c r="C683" s="51" t="s">
        <v>46</v>
      </c>
      <c r="D683" s="51" t="s">
        <v>34</v>
      </c>
      <c r="E683" s="51">
        <v>41</v>
      </c>
      <c r="F683" s="51">
        <v>3037</v>
      </c>
    </row>
    <row r="684" spans="1:6">
      <c r="A684" s="51">
        <v>63</v>
      </c>
      <c r="B684" s="51" t="s">
        <v>190</v>
      </c>
      <c r="C684" s="51" t="s">
        <v>46</v>
      </c>
      <c r="D684" s="51" t="s">
        <v>35</v>
      </c>
      <c r="E684" s="51">
        <v>29</v>
      </c>
      <c r="F684" s="51">
        <v>3037</v>
      </c>
    </row>
    <row r="685" spans="1:6">
      <c r="A685" s="51">
        <v>63</v>
      </c>
      <c r="B685" s="51" t="s">
        <v>190</v>
      </c>
      <c r="C685" s="51" t="s">
        <v>46</v>
      </c>
      <c r="D685" s="51" t="s">
        <v>1348</v>
      </c>
      <c r="E685" s="51">
        <v>25</v>
      </c>
      <c r="F685" s="51">
        <v>3037</v>
      </c>
    </row>
    <row r="686" spans="1:6">
      <c r="A686" s="51">
        <v>66</v>
      </c>
      <c r="B686" s="51" t="s">
        <v>191</v>
      </c>
      <c r="C686" s="51" t="s">
        <v>63</v>
      </c>
      <c r="D686" s="51" t="s">
        <v>19</v>
      </c>
      <c r="E686" s="51">
        <v>552</v>
      </c>
      <c r="F686" s="51">
        <v>7986</v>
      </c>
    </row>
    <row r="687" spans="1:6">
      <c r="A687" s="51">
        <v>66</v>
      </c>
      <c r="B687" s="51" t="s">
        <v>191</v>
      </c>
      <c r="C687" s="51" t="s">
        <v>63</v>
      </c>
      <c r="D687" s="122" t="s">
        <v>20</v>
      </c>
      <c r="E687" s="51">
        <v>634</v>
      </c>
      <c r="F687" s="51">
        <v>7986</v>
      </c>
    </row>
    <row r="688" spans="1:6">
      <c r="A688" s="51">
        <v>66</v>
      </c>
      <c r="B688" s="51" t="s">
        <v>191</v>
      </c>
      <c r="C688" s="51" t="s">
        <v>63</v>
      </c>
      <c r="D688" s="122" t="s">
        <v>21</v>
      </c>
      <c r="E688" s="51">
        <v>700</v>
      </c>
      <c r="F688" s="51">
        <v>7986</v>
      </c>
    </row>
    <row r="689" spans="1:6">
      <c r="A689" s="51">
        <v>66</v>
      </c>
      <c r="B689" s="51" t="s">
        <v>191</v>
      </c>
      <c r="C689" s="51" t="s">
        <v>63</v>
      </c>
      <c r="D689" s="51" t="s">
        <v>22</v>
      </c>
      <c r="E689" s="51">
        <v>876</v>
      </c>
      <c r="F689" s="51">
        <v>7986</v>
      </c>
    </row>
    <row r="690" spans="1:6">
      <c r="A690" s="51">
        <v>66</v>
      </c>
      <c r="B690" s="51" t="s">
        <v>191</v>
      </c>
      <c r="C690" s="51" t="s">
        <v>63</v>
      </c>
      <c r="D690" s="51" t="s">
        <v>23</v>
      </c>
      <c r="E690" s="51">
        <v>832</v>
      </c>
      <c r="F690" s="51">
        <v>7986</v>
      </c>
    </row>
    <row r="691" spans="1:6">
      <c r="A691" s="51">
        <v>66</v>
      </c>
      <c r="B691" s="51" t="s">
        <v>191</v>
      </c>
      <c r="C691" s="51" t="s">
        <v>63</v>
      </c>
      <c r="D691" s="51" t="s">
        <v>24</v>
      </c>
      <c r="E691" s="51">
        <v>743</v>
      </c>
      <c r="F691" s="51">
        <v>7986</v>
      </c>
    </row>
    <row r="692" spans="1:6">
      <c r="A692" s="51">
        <v>66</v>
      </c>
      <c r="B692" s="51" t="s">
        <v>191</v>
      </c>
      <c r="C692" s="51" t="s">
        <v>63</v>
      </c>
      <c r="D692" s="51" t="s">
        <v>25</v>
      </c>
      <c r="E692" s="51">
        <v>746</v>
      </c>
      <c r="F692" s="51">
        <v>7986</v>
      </c>
    </row>
    <row r="693" spans="1:6">
      <c r="A693" s="51">
        <v>66</v>
      </c>
      <c r="B693" s="51" t="s">
        <v>191</v>
      </c>
      <c r="C693" s="51" t="s">
        <v>63</v>
      </c>
      <c r="D693" s="51" t="s">
        <v>26</v>
      </c>
      <c r="E693" s="51">
        <v>618</v>
      </c>
      <c r="F693" s="51">
        <v>7986</v>
      </c>
    </row>
    <row r="694" spans="1:6">
      <c r="A694" s="51">
        <v>66</v>
      </c>
      <c r="B694" s="51" t="s">
        <v>191</v>
      </c>
      <c r="C694" s="51" t="s">
        <v>63</v>
      </c>
      <c r="D694" s="51" t="s">
        <v>27</v>
      </c>
      <c r="E694" s="51">
        <v>458</v>
      </c>
      <c r="F694" s="51">
        <v>7986</v>
      </c>
    </row>
    <row r="695" spans="1:6">
      <c r="A695" s="51">
        <v>66</v>
      </c>
      <c r="B695" s="51" t="s">
        <v>191</v>
      </c>
      <c r="C695" s="51" t="s">
        <v>63</v>
      </c>
      <c r="D695" s="51" t="s">
        <v>28</v>
      </c>
      <c r="E695" s="51">
        <v>394</v>
      </c>
      <c r="F695" s="51">
        <v>7986</v>
      </c>
    </row>
    <row r="696" spans="1:6">
      <c r="A696" s="51">
        <v>66</v>
      </c>
      <c r="B696" s="51" t="s">
        <v>191</v>
      </c>
      <c r="C696" s="51" t="s">
        <v>63</v>
      </c>
      <c r="D696" s="51" t="s">
        <v>29</v>
      </c>
      <c r="E696" s="51">
        <v>382</v>
      </c>
      <c r="F696" s="51">
        <v>7986</v>
      </c>
    </row>
    <row r="697" spans="1:6">
      <c r="A697" s="51">
        <v>66</v>
      </c>
      <c r="B697" s="51" t="s">
        <v>191</v>
      </c>
      <c r="C697" s="51" t="s">
        <v>63</v>
      </c>
      <c r="D697" s="51" t="s">
        <v>30</v>
      </c>
      <c r="E697" s="51">
        <v>306</v>
      </c>
      <c r="F697" s="51">
        <v>7986</v>
      </c>
    </row>
    <row r="698" spans="1:6">
      <c r="A698" s="51">
        <v>66</v>
      </c>
      <c r="B698" s="51" t="s">
        <v>191</v>
      </c>
      <c r="C698" s="51" t="s">
        <v>63</v>
      </c>
      <c r="D698" s="51" t="s">
        <v>31</v>
      </c>
      <c r="E698" s="51">
        <v>256</v>
      </c>
      <c r="F698" s="51">
        <v>7986</v>
      </c>
    </row>
    <row r="699" spans="1:6">
      <c r="A699" s="51">
        <v>66</v>
      </c>
      <c r="B699" s="51" t="s">
        <v>191</v>
      </c>
      <c r="C699" s="51" t="s">
        <v>63</v>
      </c>
      <c r="D699" s="51" t="s">
        <v>32</v>
      </c>
      <c r="E699" s="51">
        <v>182</v>
      </c>
      <c r="F699" s="51">
        <v>7986</v>
      </c>
    </row>
    <row r="700" spans="1:6">
      <c r="A700" s="51">
        <v>66</v>
      </c>
      <c r="B700" s="51" t="s">
        <v>191</v>
      </c>
      <c r="C700" s="51" t="s">
        <v>63</v>
      </c>
      <c r="D700" s="51" t="s">
        <v>33</v>
      </c>
      <c r="E700" s="51">
        <v>121</v>
      </c>
      <c r="F700" s="51">
        <v>7986</v>
      </c>
    </row>
    <row r="701" spans="1:6">
      <c r="A701" s="51">
        <v>66</v>
      </c>
      <c r="B701" s="51" t="s">
        <v>191</v>
      </c>
      <c r="C701" s="51" t="s">
        <v>63</v>
      </c>
      <c r="D701" s="51" t="s">
        <v>34</v>
      </c>
      <c r="E701" s="51">
        <v>92</v>
      </c>
      <c r="F701" s="51">
        <v>7986</v>
      </c>
    </row>
    <row r="702" spans="1:6">
      <c r="A702" s="51">
        <v>66</v>
      </c>
      <c r="B702" s="51" t="s">
        <v>191</v>
      </c>
      <c r="C702" s="51" t="s">
        <v>63</v>
      </c>
      <c r="D702" s="51" t="s">
        <v>35</v>
      </c>
      <c r="E702" s="51">
        <v>58</v>
      </c>
      <c r="F702" s="51">
        <v>7986</v>
      </c>
    </row>
    <row r="703" spans="1:6">
      <c r="A703" s="51">
        <v>66</v>
      </c>
      <c r="B703" s="51" t="s">
        <v>191</v>
      </c>
      <c r="C703" s="51" t="s">
        <v>63</v>
      </c>
      <c r="D703" s="51" t="s">
        <v>1348</v>
      </c>
      <c r="E703" s="51">
        <v>36</v>
      </c>
      <c r="F703" s="51">
        <v>7986</v>
      </c>
    </row>
    <row r="704" spans="1:6">
      <c r="A704" s="51">
        <v>66</v>
      </c>
      <c r="B704" s="51" t="s">
        <v>191</v>
      </c>
      <c r="C704" s="51" t="s">
        <v>46</v>
      </c>
      <c r="D704" s="51" t="s">
        <v>19</v>
      </c>
      <c r="E704" s="51">
        <v>586</v>
      </c>
      <c r="F704" s="51">
        <v>8747</v>
      </c>
    </row>
    <row r="705" spans="1:6">
      <c r="A705" s="51">
        <v>66</v>
      </c>
      <c r="B705" s="51" t="s">
        <v>191</v>
      </c>
      <c r="C705" s="51" t="s">
        <v>46</v>
      </c>
      <c r="D705" s="122" t="s">
        <v>20</v>
      </c>
      <c r="E705" s="51">
        <v>652</v>
      </c>
      <c r="F705" s="51">
        <v>8747</v>
      </c>
    </row>
    <row r="706" spans="1:6">
      <c r="A706" s="51">
        <v>66</v>
      </c>
      <c r="B706" s="51" t="s">
        <v>191</v>
      </c>
      <c r="C706" s="51" t="s">
        <v>46</v>
      </c>
      <c r="D706" s="122" t="s">
        <v>21</v>
      </c>
      <c r="E706" s="51">
        <v>683</v>
      </c>
      <c r="F706" s="51">
        <v>8747</v>
      </c>
    </row>
    <row r="707" spans="1:6">
      <c r="A707" s="51">
        <v>66</v>
      </c>
      <c r="B707" s="51" t="s">
        <v>191</v>
      </c>
      <c r="C707" s="51" t="s">
        <v>46</v>
      </c>
      <c r="D707" s="51" t="s">
        <v>22</v>
      </c>
      <c r="E707" s="51">
        <v>842</v>
      </c>
      <c r="F707" s="51">
        <v>8747</v>
      </c>
    </row>
    <row r="708" spans="1:6">
      <c r="A708" s="51">
        <v>66</v>
      </c>
      <c r="B708" s="51" t="s">
        <v>191</v>
      </c>
      <c r="C708" s="51" t="s">
        <v>46</v>
      </c>
      <c r="D708" s="51" t="s">
        <v>23</v>
      </c>
      <c r="E708" s="51">
        <v>845</v>
      </c>
      <c r="F708" s="51">
        <v>8747</v>
      </c>
    </row>
    <row r="709" spans="1:6">
      <c r="A709" s="51">
        <v>66</v>
      </c>
      <c r="B709" s="51" t="s">
        <v>191</v>
      </c>
      <c r="C709" s="51" t="s">
        <v>46</v>
      </c>
      <c r="D709" s="51" t="s">
        <v>24</v>
      </c>
      <c r="E709" s="51">
        <v>862</v>
      </c>
      <c r="F709" s="51">
        <v>8747</v>
      </c>
    </row>
    <row r="710" spans="1:6">
      <c r="A710" s="51">
        <v>66</v>
      </c>
      <c r="B710" s="51" t="s">
        <v>191</v>
      </c>
      <c r="C710" s="51" t="s">
        <v>46</v>
      </c>
      <c r="D710" s="51" t="s">
        <v>25</v>
      </c>
      <c r="E710" s="51">
        <v>768</v>
      </c>
      <c r="F710" s="51">
        <v>8747</v>
      </c>
    </row>
    <row r="711" spans="1:6">
      <c r="A711" s="51">
        <v>66</v>
      </c>
      <c r="B711" s="51" t="s">
        <v>191</v>
      </c>
      <c r="C711" s="51" t="s">
        <v>46</v>
      </c>
      <c r="D711" s="51" t="s">
        <v>26</v>
      </c>
      <c r="E711" s="51">
        <v>717</v>
      </c>
      <c r="F711" s="51">
        <v>8747</v>
      </c>
    </row>
    <row r="712" spans="1:6">
      <c r="A712" s="51">
        <v>66</v>
      </c>
      <c r="B712" s="51" t="s">
        <v>191</v>
      </c>
      <c r="C712" s="51" t="s">
        <v>46</v>
      </c>
      <c r="D712" s="51" t="s">
        <v>27</v>
      </c>
      <c r="E712" s="51">
        <v>559</v>
      </c>
      <c r="F712" s="51">
        <v>8747</v>
      </c>
    </row>
    <row r="713" spans="1:6">
      <c r="A713" s="51">
        <v>66</v>
      </c>
      <c r="B713" s="51" t="s">
        <v>191</v>
      </c>
      <c r="C713" s="51" t="s">
        <v>46</v>
      </c>
      <c r="D713" s="51" t="s">
        <v>28</v>
      </c>
      <c r="E713" s="51">
        <v>491</v>
      </c>
      <c r="F713" s="51">
        <v>8747</v>
      </c>
    </row>
    <row r="714" spans="1:6">
      <c r="A714" s="51">
        <v>66</v>
      </c>
      <c r="B714" s="51" t="s">
        <v>191</v>
      </c>
      <c r="C714" s="51" t="s">
        <v>46</v>
      </c>
      <c r="D714" s="51" t="s">
        <v>29</v>
      </c>
      <c r="E714" s="51">
        <v>473</v>
      </c>
      <c r="F714" s="51">
        <v>8747</v>
      </c>
    </row>
    <row r="715" spans="1:6">
      <c r="A715" s="51">
        <v>66</v>
      </c>
      <c r="B715" s="51" t="s">
        <v>191</v>
      </c>
      <c r="C715" s="51" t="s">
        <v>46</v>
      </c>
      <c r="D715" s="51" t="s">
        <v>30</v>
      </c>
      <c r="E715" s="51">
        <v>406</v>
      </c>
      <c r="F715" s="51">
        <v>8747</v>
      </c>
    </row>
    <row r="716" spans="1:6">
      <c r="A716" s="51">
        <v>66</v>
      </c>
      <c r="B716" s="51" t="s">
        <v>191</v>
      </c>
      <c r="C716" s="51" t="s">
        <v>46</v>
      </c>
      <c r="D716" s="51" t="s">
        <v>31</v>
      </c>
      <c r="E716" s="51">
        <v>296</v>
      </c>
      <c r="F716" s="51">
        <v>8747</v>
      </c>
    </row>
    <row r="717" spans="1:6">
      <c r="A717" s="51">
        <v>66</v>
      </c>
      <c r="B717" s="51" t="s">
        <v>191</v>
      </c>
      <c r="C717" s="51" t="s">
        <v>46</v>
      </c>
      <c r="D717" s="51" t="s">
        <v>32</v>
      </c>
      <c r="E717" s="51">
        <v>189</v>
      </c>
      <c r="F717" s="51">
        <v>8747</v>
      </c>
    </row>
    <row r="718" spans="1:6">
      <c r="A718" s="51">
        <v>66</v>
      </c>
      <c r="B718" s="51" t="s">
        <v>191</v>
      </c>
      <c r="C718" s="51" t="s">
        <v>46</v>
      </c>
      <c r="D718" s="51" t="s">
        <v>33</v>
      </c>
      <c r="E718" s="51">
        <v>145</v>
      </c>
      <c r="F718" s="51">
        <v>8747</v>
      </c>
    </row>
    <row r="719" spans="1:6">
      <c r="A719" s="51">
        <v>66</v>
      </c>
      <c r="B719" s="51" t="s">
        <v>191</v>
      </c>
      <c r="C719" s="51" t="s">
        <v>46</v>
      </c>
      <c r="D719" s="51" t="s">
        <v>34</v>
      </c>
      <c r="E719" s="51">
        <v>108</v>
      </c>
      <c r="F719" s="51">
        <v>8747</v>
      </c>
    </row>
    <row r="720" spans="1:6">
      <c r="A720" s="51">
        <v>66</v>
      </c>
      <c r="B720" s="51" t="s">
        <v>191</v>
      </c>
      <c r="C720" s="51" t="s">
        <v>46</v>
      </c>
      <c r="D720" s="51" t="s">
        <v>35</v>
      </c>
      <c r="E720" s="51">
        <v>68</v>
      </c>
      <c r="F720" s="51">
        <v>8747</v>
      </c>
    </row>
    <row r="721" spans="1:6">
      <c r="A721" s="51">
        <v>66</v>
      </c>
      <c r="B721" s="51" t="s">
        <v>191</v>
      </c>
      <c r="C721" s="51" t="s">
        <v>46</v>
      </c>
      <c r="D721" s="51" t="s">
        <v>1348</v>
      </c>
      <c r="E721" s="51">
        <v>57</v>
      </c>
      <c r="F721" s="51">
        <v>8747</v>
      </c>
    </row>
    <row r="722" spans="1:6">
      <c r="A722" s="51">
        <v>68</v>
      </c>
      <c r="B722" s="51" t="s">
        <v>192</v>
      </c>
      <c r="C722" s="51" t="s">
        <v>63</v>
      </c>
      <c r="D722" s="51" t="s">
        <v>19</v>
      </c>
      <c r="E722" s="51">
        <v>665</v>
      </c>
      <c r="F722" s="51">
        <v>11251</v>
      </c>
    </row>
    <row r="723" spans="1:6">
      <c r="A723" s="51">
        <v>68</v>
      </c>
      <c r="B723" s="51" t="s">
        <v>192</v>
      </c>
      <c r="C723" s="51" t="s">
        <v>63</v>
      </c>
      <c r="D723" s="122" t="s">
        <v>20</v>
      </c>
      <c r="E723" s="51">
        <v>834</v>
      </c>
      <c r="F723" s="51">
        <v>11251</v>
      </c>
    </row>
    <row r="724" spans="1:6">
      <c r="A724" s="51">
        <v>68</v>
      </c>
      <c r="B724" s="51" t="s">
        <v>192</v>
      </c>
      <c r="C724" s="51" t="s">
        <v>63</v>
      </c>
      <c r="D724" s="122" t="s">
        <v>21</v>
      </c>
      <c r="E724" s="51">
        <v>799</v>
      </c>
      <c r="F724" s="51">
        <v>11251</v>
      </c>
    </row>
    <row r="725" spans="1:6">
      <c r="A725" s="51">
        <v>68</v>
      </c>
      <c r="B725" s="51" t="s">
        <v>192</v>
      </c>
      <c r="C725" s="51" t="s">
        <v>63</v>
      </c>
      <c r="D725" s="51" t="s">
        <v>22</v>
      </c>
      <c r="E725" s="51">
        <v>904</v>
      </c>
      <c r="F725" s="51">
        <v>11251</v>
      </c>
    </row>
    <row r="726" spans="1:6">
      <c r="A726" s="51">
        <v>68</v>
      </c>
      <c r="B726" s="51" t="s">
        <v>192</v>
      </c>
      <c r="C726" s="51" t="s">
        <v>63</v>
      </c>
      <c r="D726" s="51" t="s">
        <v>23</v>
      </c>
      <c r="E726" s="51">
        <v>1027</v>
      </c>
      <c r="F726" s="51">
        <v>11251</v>
      </c>
    </row>
    <row r="727" spans="1:6">
      <c r="A727" s="51">
        <v>68</v>
      </c>
      <c r="B727" s="51" t="s">
        <v>192</v>
      </c>
      <c r="C727" s="51" t="s">
        <v>63</v>
      </c>
      <c r="D727" s="51" t="s">
        <v>24</v>
      </c>
      <c r="E727" s="51">
        <v>1037</v>
      </c>
      <c r="F727" s="51">
        <v>11251</v>
      </c>
    </row>
    <row r="728" spans="1:6">
      <c r="A728" s="51">
        <v>68</v>
      </c>
      <c r="B728" s="51" t="s">
        <v>192</v>
      </c>
      <c r="C728" s="51" t="s">
        <v>63</v>
      </c>
      <c r="D728" s="51" t="s">
        <v>25</v>
      </c>
      <c r="E728" s="51">
        <v>1007</v>
      </c>
      <c r="F728" s="51">
        <v>11251</v>
      </c>
    </row>
    <row r="729" spans="1:6">
      <c r="A729" s="51">
        <v>68</v>
      </c>
      <c r="B729" s="51" t="s">
        <v>192</v>
      </c>
      <c r="C729" s="51" t="s">
        <v>63</v>
      </c>
      <c r="D729" s="51" t="s">
        <v>26</v>
      </c>
      <c r="E729" s="51">
        <v>912</v>
      </c>
      <c r="F729" s="51">
        <v>11251</v>
      </c>
    </row>
    <row r="730" spans="1:6">
      <c r="A730" s="51">
        <v>68</v>
      </c>
      <c r="B730" s="51" t="s">
        <v>192</v>
      </c>
      <c r="C730" s="51" t="s">
        <v>63</v>
      </c>
      <c r="D730" s="51" t="s">
        <v>27</v>
      </c>
      <c r="E730" s="51">
        <v>767</v>
      </c>
      <c r="F730" s="51">
        <v>11251</v>
      </c>
    </row>
    <row r="731" spans="1:6">
      <c r="A731" s="51">
        <v>68</v>
      </c>
      <c r="B731" s="51" t="s">
        <v>192</v>
      </c>
      <c r="C731" s="51" t="s">
        <v>63</v>
      </c>
      <c r="D731" s="51" t="s">
        <v>28</v>
      </c>
      <c r="E731" s="51">
        <v>701</v>
      </c>
      <c r="F731" s="51">
        <v>11251</v>
      </c>
    </row>
    <row r="732" spans="1:6">
      <c r="A732" s="51">
        <v>68</v>
      </c>
      <c r="B732" s="51" t="s">
        <v>192</v>
      </c>
      <c r="C732" s="51" t="s">
        <v>63</v>
      </c>
      <c r="D732" s="51" t="s">
        <v>29</v>
      </c>
      <c r="E732" s="51">
        <v>713</v>
      </c>
      <c r="F732" s="51">
        <v>11251</v>
      </c>
    </row>
    <row r="733" spans="1:6">
      <c r="A733" s="51">
        <v>68</v>
      </c>
      <c r="B733" s="51" t="s">
        <v>192</v>
      </c>
      <c r="C733" s="51" t="s">
        <v>63</v>
      </c>
      <c r="D733" s="51" t="s">
        <v>30</v>
      </c>
      <c r="E733" s="51">
        <v>567</v>
      </c>
      <c r="F733" s="51">
        <v>11251</v>
      </c>
    </row>
    <row r="734" spans="1:6">
      <c r="A734" s="51">
        <v>68</v>
      </c>
      <c r="B734" s="51" t="s">
        <v>192</v>
      </c>
      <c r="C734" s="51" t="s">
        <v>63</v>
      </c>
      <c r="D734" s="51" t="s">
        <v>31</v>
      </c>
      <c r="E734" s="51">
        <v>460</v>
      </c>
      <c r="F734" s="51">
        <v>11251</v>
      </c>
    </row>
    <row r="735" spans="1:6">
      <c r="A735" s="51">
        <v>68</v>
      </c>
      <c r="B735" s="51" t="s">
        <v>192</v>
      </c>
      <c r="C735" s="51" t="s">
        <v>63</v>
      </c>
      <c r="D735" s="51" t="s">
        <v>32</v>
      </c>
      <c r="E735" s="51">
        <v>310</v>
      </c>
      <c r="F735" s="51">
        <v>11251</v>
      </c>
    </row>
    <row r="736" spans="1:6">
      <c r="A736" s="51">
        <v>68</v>
      </c>
      <c r="B736" s="51" t="s">
        <v>192</v>
      </c>
      <c r="C736" s="51" t="s">
        <v>63</v>
      </c>
      <c r="D736" s="51" t="s">
        <v>33</v>
      </c>
      <c r="E736" s="51">
        <v>199</v>
      </c>
      <c r="F736" s="51">
        <v>11251</v>
      </c>
    </row>
    <row r="737" spans="1:6">
      <c r="A737" s="51">
        <v>68</v>
      </c>
      <c r="B737" s="51" t="s">
        <v>192</v>
      </c>
      <c r="C737" s="51" t="s">
        <v>63</v>
      </c>
      <c r="D737" s="51" t="s">
        <v>34</v>
      </c>
      <c r="E737" s="51">
        <v>154</v>
      </c>
      <c r="F737" s="51">
        <v>11251</v>
      </c>
    </row>
    <row r="738" spans="1:6">
      <c r="A738" s="51">
        <v>68</v>
      </c>
      <c r="B738" s="51" t="s">
        <v>192</v>
      </c>
      <c r="C738" s="51" t="s">
        <v>63</v>
      </c>
      <c r="D738" s="51" t="s">
        <v>35</v>
      </c>
      <c r="E738" s="51">
        <v>98</v>
      </c>
      <c r="F738" s="51">
        <v>11251</v>
      </c>
    </row>
    <row r="739" spans="1:6">
      <c r="A739" s="51">
        <v>68</v>
      </c>
      <c r="B739" s="51" t="s">
        <v>192</v>
      </c>
      <c r="C739" s="51" t="s">
        <v>63</v>
      </c>
      <c r="D739" s="51" t="s">
        <v>1348</v>
      </c>
      <c r="E739" s="51">
        <v>97</v>
      </c>
      <c r="F739" s="51">
        <v>11251</v>
      </c>
    </row>
    <row r="740" spans="1:6">
      <c r="A740" s="51">
        <v>68</v>
      </c>
      <c r="B740" s="51" t="s">
        <v>192</v>
      </c>
      <c r="C740" s="51" t="s">
        <v>46</v>
      </c>
      <c r="D740" s="51" t="s">
        <v>19</v>
      </c>
      <c r="E740" s="51">
        <v>616</v>
      </c>
      <c r="F740" s="51">
        <v>11508</v>
      </c>
    </row>
    <row r="741" spans="1:6">
      <c r="A741" s="51">
        <v>68</v>
      </c>
      <c r="B741" s="51" t="s">
        <v>192</v>
      </c>
      <c r="C741" s="51" t="s">
        <v>46</v>
      </c>
      <c r="D741" s="122" t="s">
        <v>20</v>
      </c>
      <c r="E741" s="51">
        <v>752</v>
      </c>
      <c r="F741" s="51">
        <v>11508</v>
      </c>
    </row>
    <row r="742" spans="1:6">
      <c r="A742" s="51">
        <v>68</v>
      </c>
      <c r="B742" s="51" t="s">
        <v>192</v>
      </c>
      <c r="C742" s="51" t="s">
        <v>46</v>
      </c>
      <c r="D742" s="122" t="s">
        <v>21</v>
      </c>
      <c r="E742" s="51">
        <v>827</v>
      </c>
      <c r="F742" s="51">
        <v>11508</v>
      </c>
    </row>
    <row r="743" spans="1:6">
      <c r="A743" s="51">
        <v>68</v>
      </c>
      <c r="B743" s="51" t="s">
        <v>192</v>
      </c>
      <c r="C743" s="51" t="s">
        <v>46</v>
      </c>
      <c r="D743" s="51" t="s">
        <v>22</v>
      </c>
      <c r="E743" s="51">
        <v>867</v>
      </c>
      <c r="F743" s="51">
        <v>11508</v>
      </c>
    </row>
    <row r="744" spans="1:6">
      <c r="A744" s="51">
        <v>68</v>
      </c>
      <c r="B744" s="51" t="s">
        <v>192</v>
      </c>
      <c r="C744" s="51" t="s">
        <v>46</v>
      </c>
      <c r="D744" s="51" t="s">
        <v>23</v>
      </c>
      <c r="E744" s="51">
        <v>987</v>
      </c>
      <c r="F744" s="51">
        <v>11508</v>
      </c>
    </row>
    <row r="745" spans="1:6">
      <c r="A745" s="51">
        <v>68</v>
      </c>
      <c r="B745" s="51" t="s">
        <v>192</v>
      </c>
      <c r="C745" s="51" t="s">
        <v>46</v>
      </c>
      <c r="D745" s="51" t="s">
        <v>24</v>
      </c>
      <c r="E745" s="51">
        <v>948</v>
      </c>
      <c r="F745" s="51">
        <v>11508</v>
      </c>
    </row>
    <row r="746" spans="1:6">
      <c r="A746" s="51">
        <v>68</v>
      </c>
      <c r="B746" s="51" t="s">
        <v>192</v>
      </c>
      <c r="C746" s="51" t="s">
        <v>46</v>
      </c>
      <c r="D746" s="51" t="s">
        <v>25</v>
      </c>
      <c r="E746" s="51">
        <v>863</v>
      </c>
      <c r="F746" s="51">
        <v>11508</v>
      </c>
    </row>
    <row r="747" spans="1:6">
      <c r="A747" s="51">
        <v>68</v>
      </c>
      <c r="B747" s="51" t="s">
        <v>192</v>
      </c>
      <c r="C747" s="51" t="s">
        <v>46</v>
      </c>
      <c r="D747" s="51" t="s">
        <v>26</v>
      </c>
      <c r="E747" s="51">
        <v>890</v>
      </c>
      <c r="F747" s="51">
        <v>11508</v>
      </c>
    </row>
    <row r="748" spans="1:6">
      <c r="A748" s="51">
        <v>68</v>
      </c>
      <c r="B748" s="51" t="s">
        <v>192</v>
      </c>
      <c r="C748" s="51" t="s">
        <v>46</v>
      </c>
      <c r="D748" s="51" t="s">
        <v>27</v>
      </c>
      <c r="E748" s="51">
        <v>812</v>
      </c>
      <c r="F748" s="51">
        <v>11508</v>
      </c>
    </row>
    <row r="749" spans="1:6">
      <c r="A749" s="51">
        <v>68</v>
      </c>
      <c r="B749" s="51" t="s">
        <v>192</v>
      </c>
      <c r="C749" s="51" t="s">
        <v>46</v>
      </c>
      <c r="D749" s="51" t="s">
        <v>28</v>
      </c>
      <c r="E749" s="51">
        <v>841</v>
      </c>
      <c r="F749" s="51">
        <v>11508</v>
      </c>
    </row>
    <row r="750" spans="1:6">
      <c r="A750" s="51">
        <v>68</v>
      </c>
      <c r="B750" s="51" t="s">
        <v>192</v>
      </c>
      <c r="C750" s="51" t="s">
        <v>46</v>
      </c>
      <c r="D750" s="51" t="s">
        <v>29</v>
      </c>
      <c r="E750" s="51">
        <v>822</v>
      </c>
      <c r="F750" s="51">
        <v>11508</v>
      </c>
    </row>
    <row r="751" spans="1:6">
      <c r="A751" s="51">
        <v>68</v>
      </c>
      <c r="B751" s="51" t="s">
        <v>192</v>
      </c>
      <c r="C751" s="51" t="s">
        <v>46</v>
      </c>
      <c r="D751" s="51" t="s">
        <v>30</v>
      </c>
      <c r="E751" s="51">
        <v>682</v>
      </c>
      <c r="F751" s="51">
        <v>11508</v>
      </c>
    </row>
    <row r="752" spans="1:6">
      <c r="A752" s="51">
        <v>68</v>
      </c>
      <c r="B752" s="51" t="s">
        <v>192</v>
      </c>
      <c r="C752" s="51" t="s">
        <v>46</v>
      </c>
      <c r="D752" s="51" t="s">
        <v>31</v>
      </c>
      <c r="E752" s="51">
        <v>522</v>
      </c>
      <c r="F752" s="51">
        <v>11508</v>
      </c>
    </row>
    <row r="753" spans="1:6">
      <c r="A753" s="51">
        <v>68</v>
      </c>
      <c r="B753" s="51" t="s">
        <v>192</v>
      </c>
      <c r="C753" s="51" t="s">
        <v>46</v>
      </c>
      <c r="D753" s="51" t="s">
        <v>32</v>
      </c>
      <c r="E753" s="51">
        <v>337</v>
      </c>
      <c r="F753" s="51">
        <v>11508</v>
      </c>
    </row>
    <row r="754" spans="1:6">
      <c r="A754" s="51">
        <v>68</v>
      </c>
      <c r="B754" s="51" t="s">
        <v>192</v>
      </c>
      <c r="C754" s="51" t="s">
        <v>46</v>
      </c>
      <c r="D754" s="51" t="s">
        <v>33</v>
      </c>
      <c r="E754" s="51">
        <v>261</v>
      </c>
      <c r="F754" s="51">
        <v>11508</v>
      </c>
    </row>
    <row r="755" spans="1:6">
      <c r="A755" s="51">
        <v>68</v>
      </c>
      <c r="B755" s="51" t="s">
        <v>192</v>
      </c>
      <c r="C755" s="51" t="s">
        <v>46</v>
      </c>
      <c r="D755" s="51" t="s">
        <v>34</v>
      </c>
      <c r="E755" s="51">
        <v>200</v>
      </c>
      <c r="F755" s="51">
        <v>11508</v>
      </c>
    </row>
    <row r="756" spans="1:6">
      <c r="A756" s="51">
        <v>68</v>
      </c>
      <c r="B756" s="51" t="s">
        <v>192</v>
      </c>
      <c r="C756" s="51" t="s">
        <v>46</v>
      </c>
      <c r="D756" s="51" t="s">
        <v>35</v>
      </c>
      <c r="E756" s="51">
        <v>166</v>
      </c>
      <c r="F756" s="51">
        <v>11508</v>
      </c>
    </row>
    <row r="757" spans="1:6">
      <c r="A757" s="51">
        <v>68</v>
      </c>
      <c r="B757" s="51" t="s">
        <v>192</v>
      </c>
      <c r="C757" s="51" t="s">
        <v>46</v>
      </c>
      <c r="D757" s="51" t="s">
        <v>1348</v>
      </c>
      <c r="E757" s="51">
        <v>115</v>
      </c>
      <c r="F757" s="51">
        <v>11508</v>
      </c>
    </row>
    <row r="758" spans="1:6">
      <c r="A758" s="51">
        <v>70</v>
      </c>
      <c r="B758" s="51" t="s">
        <v>193</v>
      </c>
      <c r="C758" s="51" t="s">
        <v>63</v>
      </c>
      <c r="D758" s="51" t="s">
        <v>19</v>
      </c>
      <c r="E758" s="51">
        <v>4448</v>
      </c>
      <c r="F758" s="51">
        <v>51817</v>
      </c>
    </row>
    <row r="759" spans="1:6">
      <c r="A759" s="51">
        <v>70</v>
      </c>
      <c r="B759" s="51" t="s">
        <v>193</v>
      </c>
      <c r="C759" s="51" t="s">
        <v>63</v>
      </c>
      <c r="D759" s="122" t="s">
        <v>20</v>
      </c>
      <c r="E759" s="51">
        <v>5252</v>
      </c>
      <c r="F759" s="51">
        <v>51817</v>
      </c>
    </row>
    <row r="760" spans="1:6">
      <c r="A760" s="51">
        <v>70</v>
      </c>
      <c r="B760" s="51" t="s">
        <v>193</v>
      </c>
      <c r="C760" s="51" t="s">
        <v>63</v>
      </c>
      <c r="D760" s="122" t="s">
        <v>21</v>
      </c>
      <c r="E760" s="51">
        <v>5742</v>
      </c>
      <c r="F760" s="51">
        <v>51817</v>
      </c>
    </row>
    <row r="761" spans="1:6">
      <c r="A761" s="51">
        <v>70</v>
      </c>
      <c r="B761" s="51" t="s">
        <v>193</v>
      </c>
      <c r="C761" s="51" t="s">
        <v>63</v>
      </c>
      <c r="D761" s="51" t="s">
        <v>22</v>
      </c>
      <c r="E761" s="51">
        <v>5464</v>
      </c>
      <c r="F761" s="51">
        <v>51817</v>
      </c>
    </row>
    <row r="762" spans="1:6">
      <c r="A762" s="51">
        <v>70</v>
      </c>
      <c r="B762" s="51" t="s">
        <v>193</v>
      </c>
      <c r="C762" s="51" t="s">
        <v>63</v>
      </c>
      <c r="D762" s="51" t="s">
        <v>23</v>
      </c>
      <c r="E762" s="51">
        <v>4219</v>
      </c>
      <c r="F762" s="51">
        <v>51817</v>
      </c>
    </row>
    <row r="763" spans="1:6">
      <c r="A763" s="51">
        <v>70</v>
      </c>
      <c r="B763" s="51" t="s">
        <v>193</v>
      </c>
      <c r="C763" s="51" t="s">
        <v>63</v>
      </c>
      <c r="D763" s="51" t="s">
        <v>24</v>
      </c>
      <c r="E763" s="51">
        <v>3613</v>
      </c>
      <c r="F763" s="51">
        <v>51817</v>
      </c>
    </row>
    <row r="764" spans="1:6">
      <c r="A764" s="51">
        <v>70</v>
      </c>
      <c r="B764" s="51" t="s">
        <v>193</v>
      </c>
      <c r="C764" s="51" t="s">
        <v>63</v>
      </c>
      <c r="D764" s="51" t="s">
        <v>25</v>
      </c>
      <c r="E764" s="51">
        <v>3388</v>
      </c>
      <c r="F764" s="51">
        <v>51817</v>
      </c>
    </row>
    <row r="765" spans="1:6">
      <c r="A765" s="51">
        <v>70</v>
      </c>
      <c r="B765" s="51" t="s">
        <v>193</v>
      </c>
      <c r="C765" s="51" t="s">
        <v>63</v>
      </c>
      <c r="D765" s="51" t="s">
        <v>26</v>
      </c>
      <c r="E765" s="51">
        <v>3194</v>
      </c>
      <c r="F765" s="51">
        <v>51817</v>
      </c>
    </row>
    <row r="766" spans="1:6">
      <c r="A766" s="51">
        <v>70</v>
      </c>
      <c r="B766" s="51" t="s">
        <v>193</v>
      </c>
      <c r="C766" s="51" t="s">
        <v>63</v>
      </c>
      <c r="D766" s="51" t="s">
        <v>27</v>
      </c>
      <c r="E766" s="51">
        <v>2815</v>
      </c>
      <c r="F766" s="51">
        <v>51817</v>
      </c>
    </row>
    <row r="767" spans="1:6">
      <c r="A767" s="51">
        <v>70</v>
      </c>
      <c r="B767" s="51" t="s">
        <v>193</v>
      </c>
      <c r="C767" s="51" t="s">
        <v>63</v>
      </c>
      <c r="D767" s="51" t="s">
        <v>28</v>
      </c>
      <c r="E767" s="51">
        <v>2846</v>
      </c>
      <c r="F767" s="51">
        <v>51817</v>
      </c>
    </row>
    <row r="768" spans="1:6">
      <c r="A768" s="51">
        <v>70</v>
      </c>
      <c r="B768" s="51" t="s">
        <v>193</v>
      </c>
      <c r="C768" s="51" t="s">
        <v>63</v>
      </c>
      <c r="D768" s="51" t="s">
        <v>29</v>
      </c>
      <c r="E768" s="51">
        <v>2779</v>
      </c>
      <c r="F768" s="51">
        <v>51817</v>
      </c>
    </row>
    <row r="769" spans="1:6">
      <c r="A769" s="51">
        <v>70</v>
      </c>
      <c r="B769" s="51" t="s">
        <v>193</v>
      </c>
      <c r="C769" s="51" t="s">
        <v>63</v>
      </c>
      <c r="D769" s="51" t="s">
        <v>30</v>
      </c>
      <c r="E769" s="51">
        <v>2349</v>
      </c>
      <c r="F769" s="51">
        <v>51817</v>
      </c>
    </row>
    <row r="770" spans="1:6">
      <c r="A770" s="51">
        <v>70</v>
      </c>
      <c r="B770" s="51" t="s">
        <v>193</v>
      </c>
      <c r="C770" s="51" t="s">
        <v>63</v>
      </c>
      <c r="D770" s="51" t="s">
        <v>31</v>
      </c>
      <c r="E770" s="51">
        <v>1736</v>
      </c>
      <c r="F770" s="51">
        <v>51817</v>
      </c>
    </row>
    <row r="771" spans="1:6">
      <c r="A771" s="51">
        <v>70</v>
      </c>
      <c r="B771" s="51" t="s">
        <v>193</v>
      </c>
      <c r="C771" s="51" t="s">
        <v>63</v>
      </c>
      <c r="D771" s="51" t="s">
        <v>32</v>
      </c>
      <c r="E771" s="51">
        <v>1365</v>
      </c>
      <c r="F771" s="51">
        <v>51817</v>
      </c>
    </row>
    <row r="772" spans="1:6">
      <c r="A772" s="51">
        <v>70</v>
      </c>
      <c r="B772" s="51" t="s">
        <v>193</v>
      </c>
      <c r="C772" s="51" t="s">
        <v>63</v>
      </c>
      <c r="D772" s="51" t="s">
        <v>33</v>
      </c>
      <c r="E772" s="51">
        <v>995</v>
      </c>
      <c r="F772" s="51">
        <v>51817</v>
      </c>
    </row>
    <row r="773" spans="1:6">
      <c r="A773" s="51">
        <v>70</v>
      </c>
      <c r="B773" s="51" t="s">
        <v>193</v>
      </c>
      <c r="C773" s="51" t="s">
        <v>63</v>
      </c>
      <c r="D773" s="51" t="s">
        <v>34</v>
      </c>
      <c r="E773" s="51">
        <v>722</v>
      </c>
      <c r="F773" s="51">
        <v>51817</v>
      </c>
    </row>
    <row r="774" spans="1:6">
      <c r="A774" s="51">
        <v>70</v>
      </c>
      <c r="B774" s="51" t="s">
        <v>193</v>
      </c>
      <c r="C774" s="51" t="s">
        <v>63</v>
      </c>
      <c r="D774" s="51" t="s">
        <v>35</v>
      </c>
      <c r="E774" s="51">
        <v>478</v>
      </c>
      <c r="F774" s="51">
        <v>51817</v>
      </c>
    </row>
    <row r="775" spans="1:6">
      <c r="A775" s="51">
        <v>70</v>
      </c>
      <c r="B775" s="51" t="s">
        <v>193</v>
      </c>
      <c r="C775" s="51" t="s">
        <v>63</v>
      </c>
      <c r="D775" s="51" t="s">
        <v>1348</v>
      </c>
      <c r="E775" s="51">
        <v>412</v>
      </c>
      <c r="F775" s="51">
        <v>51817</v>
      </c>
    </row>
    <row r="776" spans="1:6">
      <c r="A776" s="51">
        <v>70</v>
      </c>
      <c r="B776" s="51" t="s">
        <v>193</v>
      </c>
      <c r="C776" s="51" t="s">
        <v>46</v>
      </c>
      <c r="D776" s="51" t="s">
        <v>19</v>
      </c>
      <c r="E776" s="51">
        <v>4084</v>
      </c>
      <c r="F776" s="51">
        <v>51019</v>
      </c>
    </row>
    <row r="777" spans="1:6">
      <c r="A777" s="51">
        <v>70</v>
      </c>
      <c r="B777" s="51" t="s">
        <v>193</v>
      </c>
      <c r="C777" s="51" t="s">
        <v>46</v>
      </c>
      <c r="D777" s="122" t="s">
        <v>20</v>
      </c>
      <c r="E777" s="51">
        <v>5079</v>
      </c>
      <c r="F777" s="51">
        <v>51019</v>
      </c>
    </row>
    <row r="778" spans="1:6">
      <c r="A778" s="51">
        <v>70</v>
      </c>
      <c r="B778" s="51" t="s">
        <v>193</v>
      </c>
      <c r="C778" s="51" t="s">
        <v>46</v>
      </c>
      <c r="D778" s="122" t="s">
        <v>21</v>
      </c>
      <c r="E778" s="51">
        <v>5465</v>
      </c>
      <c r="F778" s="51">
        <v>51019</v>
      </c>
    </row>
    <row r="779" spans="1:6">
      <c r="A779" s="51">
        <v>70</v>
      </c>
      <c r="B779" s="51" t="s">
        <v>193</v>
      </c>
      <c r="C779" s="51" t="s">
        <v>46</v>
      </c>
      <c r="D779" s="51" t="s">
        <v>22</v>
      </c>
      <c r="E779" s="51">
        <v>5060</v>
      </c>
      <c r="F779" s="51">
        <v>51019</v>
      </c>
    </row>
    <row r="780" spans="1:6">
      <c r="A780" s="51">
        <v>70</v>
      </c>
      <c r="B780" s="51" t="s">
        <v>193</v>
      </c>
      <c r="C780" s="51" t="s">
        <v>46</v>
      </c>
      <c r="D780" s="51" t="s">
        <v>23</v>
      </c>
      <c r="E780" s="51">
        <v>4001</v>
      </c>
      <c r="F780" s="51">
        <v>51019</v>
      </c>
    </row>
    <row r="781" spans="1:6">
      <c r="A781" s="51">
        <v>70</v>
      </c>
      <c r="B781" s="51" t="s">
        <v>193</v>
      </c>
      <c r="C781" s="51" t="s">
        <v>46</v>
      </c>
      <c r="D781" s="51" t="s">
        <v>24</v>
      </c>
      <c r="E781" s="51">
        <v>3772</v>
      </c>
      <c r="F781" s="51">
        <v>51019</v>
      </c>
    </row>
    <row r="782" spans="1:6">
      <c r="A782" s="51">
        <v>70</v>
      </c>
      <c r="B782" s="51" t="s">
        <v>193</v>
      </c>
      <c r="C782" s="51" t="s">
        <v>46</v>
      </c>
      <c r="D782" s="51" t="s">
        <v>25</v>
      </c>
      <c r="E782" s="51">
        <v>3494</v>
      </c>
      <c r="F782" s="51">
        <v>51019</v>
      </c>
    </row>
    <row r="783" spans="1:6">
      <c r="A783" s="51">
        <v>70</v>
      </c>
      <c r="B783" s="51" t="s">
        <v>193</v>
      </c>
      <c r="C783" s="51" t="s">
        <v>46</v>
      </c>
      <c r="D783" s="51" t="s">
        <v>26</v>
      </c>
      <c r="E783" s="51">
        <v>3196</v>
      </c>
      <c r="F783" s="51">
        <v>51019</v>
      </c>
    </row>
    <row r="784" spans="1:6">
      <c r="A784" s="51">
        <v>70</v>
      </c>
      <c r="B784" s="51" t="s">
        <v>193</v>
      </c>
      <c r="C784" s="51" t="s">
        <v>46</v>
      </c>
      <c r="D784" s="51" t="s">
        <v>27</v>
      </c>
      <c r="E784" s="51">
        <v>2982</v>
      </c>
      <c r="F784" s="51">
        <v>51019</v>
      </c>
    </row>
    <row r="785" spans="1:6">
      <c r="A785" s="51">
        <v>70</v>
      </c>
      <c r="B785" s="51" t="s">
        <v>193</v>
      </c>
      <c r="C785" s="51" t="s">
        <v>46</v>
      </c>
      <c r="D785" s="51" t="s">
        <v>28</v>
      </c>
      <c r="E785" s="51">
        <v>2933</v>
      </c>
      <c r="F785" s="51">
        <v>51019</v>
      </c>
    </row>
    <row r="786" spans="1:6">
      <c r="A786" s="51">
        <v>70</v>
      </c>
      <c r="B786" s="51" t="s">
        <v>193</v>
      </c>
      <c r="C786" s="51" t="s">
        <v>46</v>
      </c>
      <c r="D786" s="51" t="s">
        <v>29</v>
      </c>
      <c r="E786" s="51">
        <v>2649</v>
      </c>
      <c r="F786" s="51">
        <v>51019</v>
      </c>
    </row>
    <row r="787" spans="1:6">
      <c r="A787" s="51">
        <v>70</v>
      </c>
      <c r="B787" s="51" t="s">
        <v>193</v>
      </c>
      <c r="C787" s="51" t="s">
        <v>46</v>
      </c>
      <c r="D787" s="51" t="s">
        <v>30</v>
      </c>
      <c r="E787" s="51">
        <v>2307</v>
      </c>
      <c r="F787" s="51">
        <v>51019</v>
      </c>
    </row>
    <row r="788" spans="1:6">
      <c r="A788" s="51">
        <v>70</v>
      </c>
      <c r="B788" s="51" t="s">
        <v>193</v>
      </c>
      <c r="C788" s="51" t="s">
        <v>46</v>
      </c>
      <c r="D788" s="51" t="s">
        <v>31</v>
      </c>
      <c r="E788" s="51">
        <v>1772</v>
      </c>
      <c r="F788" s="51">
        <v>51019</v>
      </c>
    </row>
    <row r="789" spans="1:6">
      <c r="A789" s="51">
        <v>70</v>
      </c>
      <c r="B789" s="51" t="s">
        <v>193</v>
      </c>
      <c r="C789" s="51" t="s">
        <v>46</v>
      </c>
      <c r="D789" s="51" t="s">
        <v>32</v>
      </c>
      <c r="E789" s="51">
        <v>1402</v>
      </c>
      <c r="F789" s="51">
        <v>51019</v>
      </c>
    </row>
    <row r="790" spans="1:6">
      <c r="A790" s="51">
        <v>70</v>
      </c>
      <c r="B790" s="51" t="s">
        <v>193</v>
      </c>
      <c r="C790" s="51" t="s">
        <v>46</v>
      </c>
      <c r="D790" s="51" t="s">
        <v>33</v>
      </c>
      <c r="E790" s="51">
        <v>1019</v>
      </c>
      <c r="F790" s="51">
        <v>51019</v>
      </c>
    </row>
    <row r="791" spans="1:6">
      <c r="A791" s="51">
        <v>70</v>
      </c>
      <c r="B791" s="51" t="s">
        <v>193</v>
      </c>
      <c r="C791" s="51" t="s">
        <v>46</v>
      </c>
      <c r="D791" s="51" t="s">
        <v>34</v>
      </c>
      <c r="E791" s="51">
        <v>845</v>
      </c>
      <c r="F791" s="51">
        <v>51019</v>
      </c>
    </row>
    <row r="792" spans="1:6">
      <c r="A792" s="51">
        <v>70</v>
      </c>
      <c r="B792" s="51" t="s">
        <v>193</v>
      </c>
      <c r="C792" s="51" t="s">
        <v>46</v>
      </c>
      <c r="D792" s="51" t="s">
        <v>35</v>
      </c>
      <c r="E792" s="51">
        <v>517</v>
      </c>
      <c r="F792" s="51">
        <v>51019</v>
      </c>
    </row>
    <row r="793" spans="1:6">
      <c r="A793" s="51">
        <v>70</v>
      </c>
      <c r="B793" s="51" t="s">
        <v>193</v>
      </c>
      <c r="C793" s="51" t="s">
        <v>46</v>
      </c>
      <c r="D793" s="51" t="s">
        <v>1348</v>
      </c>
      <c r="E793" s="51">
        <v>442</v>
      </c>
      <c r="F793" s="51">
        <v>51019</v>
      </c>
    </row>
    <row r="794" spans="1:6">
      <c r="A794" s="51">
        <v>73</v>
      </c>
      <c r="B794" s="51" t="s">
        <v>194</v>
      </c>
      <c r="C794" s="51" t="s">
        <v>63</v>
      </c>
      <c r="D794" s="51" t="s">
        <v>19</v>
      </c>
      <c r="E794" s="51">
        <v>173</v>
      </c>
      <c r="F794" s="51">
        <v>3022</v>
      </c>
    </row>
    <row r="795" spans="1:6">
      <c r="A795" s="51">
        <v>73</v>
      </c>
      <c r="B795" s="51" t="s">
        <v>194</v>
      </c>
      <c r="C795" s="51" t="s">
        <v>63</v>
      </c>
      <c r="D795" s="122" t="s">
        <v>20</v>
      </c>
      <c r="E795" s="51">
        <v>182</v>
      </c>
      <c r="F795" s="51">
        <v>3022</v>
      </c>
    </row>
    <row r="796" spans="1:6">
      <c r="A796" s="51">
        <v>73</v>
      </c>
      <c r="B796" s="51" t="s">
        <v>194</v>
      </c>
      <c r="C796" s="51" t="s">
        <v>63</v>
      </c>
      <c r="D796" s="122" t="s">
        <v>21</v>
      </c>
      <c r="E796" s="51">
        <v>182</v>
      </c>
      <c r="F796" s="51">
        <v>3022</v>
      </c>
    </row>
    <row r="797" spans="1:6">
      <c r="A797" s="51">
        <v>73</v>
      </c>
      <c r="B797" s="51" t="s">
        <v>194</v>
      </c>
      <c r="C797" s="51" t="s">
        <v>63</v>
      </c>
      <c r="D797" s="51" t="s">
        <v>22</v>
      </c>
      <c r="E797" s="51">
        <v>291</v>
      </c>
      <c r="F797" s="51">
        <v>3022</v>
      </c>
    </row>
    <row r="798" spans="1:6">
      <c r="A798" s="51">
        <v>73</v>
      </c>
      <c r="B798" s="51" t="s">
        <v>194</v>
      </c>
      <c r="C798" s="51" t="s">
        <v>63</v>
      </c>
      <c r="D798" s="51" t="s">
        <v>23</v>
      </c>
      <c r="E798" s="51">
        <v>322</v>
      </c>
      <c r="F798" s="51">
        <v>3022</v>
      </c>
    </row>
    <row r="799" spans="1:6">
      <c r="A799" s="51">
        <v>73</v>
      </c>
      <c r="B799" s="51" t="s">
        <v>194</v>
      </c>
      <c r="C799" s="51" t="s">
        <v>63</v>
      </c>
      <c r="D799" s="51" t="s">
        <v>24</v>
      </c>
      <c r="E799" s="51">
        <v>317</v>
      </c>
      <c r="F799" s="51">
        <v>3022</v>
      </c>
    </row>
    <row r="800" spans="1:6">
      <c r="A800" s="51">
        <v>73</v>
      </c>
      <c r="B800" s="51" t="s">
        <v>194</v>
      </c>
      <c r="C800" s="51" t="s">
        <v>63</v>
      </c>
      <c r="D800" s="51" t="s">
        <v>25</v>
      </c>
      <c r="E800" s="51">
        <v>369</v>
      </c>
      <c r="F800" s="51">
        <v>3022</v>
      </c>
    </row>
    <row r="801" spans="1:6">
      <c r="A801" s="51">
        <v>73</v>
      </c>
      <c r="B801" s="51" t="s">
        <v>194</v>
      </c>
      <c r="C801" s="51" t="s">
        <v>63</v>
      </c>
      <c r="D801" s="51" t="s">
        <v>26</v>
      </c>
      <c r="E801" s="51">
        <v>325</v>
      </c>
      <c r="F801" s="51">
        <v>3022</v>
      </c>
    </row>
    <row r="802" spans="1:6">
      <c r="A802" s="51">
        <v>73</v>
      </c>
      <c r="B802" s="51" t="s">
        <v>194</v>
      </c>
      <c r="C802" s="51" t="s">
        <v>63</v>
      </c>
      <c r="D802" s="51" t="s">
        <v>27</v>
      </c>
      <c r="E802" s="51">
        <v>220</v>
      </c>
      <c r="F802" s="51">
        <v>3022</v>
      </c>
    </row>
    <row r="803" spans="1:6">
      <c r="A803" s="51">
        <v>73</v>
      </c>
      <c r="B803" s="51" t="s">
        <v>194</v>
      </c>
      <c r="C803" s="51" t="s">
        <v>63</v>
      </c>
      <c r="D803" s="51" t="s">
        <v>28</v>
      </c>
      <c r="E803" s="51">
        <v>142</v>
      </c>
      <c r="F803" s="51">
        <v>3022</v>
      </c>
    </row>
    <row r="804" spans="1:6">
      <c r="A804" s="51">
        <v>73</v>
      </c>
      <c r="B804" s="51" t="s">
        <v>194</v>
      </c>
      <c r="C804" s="51" t="s">
        <v>63</v>
      </c>
      <c r="D804" s="51" t="s">
        <v>29</v>
      </c>
      <c r="E804" s="51">
        <v>121</v>
      </c>
      <c r="F804" s="51">
        <v>3022</v>
      </c>
    </row>
    <row r="805" spans="1:6">
      <c r="A805" s="51">
        <v>73</v>
      </c>
      <c r="B805" s="51" t="s">
        <v>194</v>
      </c>
      <c r="C805" s="51" t="s">
        <v>63</v>
      </c>
      <c r="D805" s="51" t="s">
        <v>30</v>
      </c>
      <c r="E805" s="51">
        <v>104</v>
      </c>
      <c r="F805" s="51">
        <v>3022</v>
      </c>
    </row>
    <row r="806" spans="1:6">
      <c r="A806" s="51">
        <v>73</v>
      </c>
      <c r="B806" s="51" t="s">
        <v>194</v>
      </c>
      <c r="C806" s="51" t="s">
        <v>63</v>
      </c>
      <c r="D806" s="51" t="s">
        <v>31</v>
      </c>
      <c r="E806" s="51">
        <v>106</v>
      </c>
      <c r="F806" s="51">
        <v>3022</v>
      </c>
    </row>
    <row r="807" spans="1:6">
      <c r="A807" s="51">
        <v>73</v>
      </c>
      <c r="B807" s="51" t="s">
        <v>194</v>
      </c>
      <c r="C807" s="51" t="s">
        <v>63</v>
      </c>
      <c r="D807" s="51" t="s">
        <v>32</v>
      </c>
      <c r="E807" s="51">
        <v>57</v>
      </c>
      <c r="F807" s="51">
        <v>3022</v>
      </c>
    </row>
    <row r="808" spans="1:6">
      <c r="A808" s="51">
        <v>73</v>
      </c>
      <c r="B808" s="51" t="s">
        <v>194</v>
      </c>
      <c r="C808" s="51" t="s">
        <v>63</v>
      </c>
      <c r="D808" s="51" t="s">
        <v>33</v>
      </c>
      <c r="E808" s="51">
        <v>50</v>
      </c>
      <c r="F808" s="51">
        <v>3022</v>
      </c>
    </row>
    <row r="809" spans="1:6">
      <c r="A809" s="51">
        <v>73</v>
      </c>
      <c r="B809" s="51" t="s">
        <v>194</v>
      </c>
      <c r="C809" s="51" t="s">
        <v>63</v>
      </c>
      <c r="D809" s="51" t="s">
        <v>34</v>
      </c>
      <c r="E809" s="51">
        <v>25</v>
      </c>
      <c r="F809" s="51">
        <v>3022</v>
      </c>
    </row>
    <row r="810" spans="1:6">
      <c r="A810" s="51">
        <v>73</v>
      </c>
      <c r="B810" s="51" t="s">
        <v>194</v>
      </c>
      <c r="C810" s="51" t="s">
        <v>63</v>
      </c>
      <c r="D810" s="51" t="s">
        <v>35</v>
      </c>
      <c r="E810" s="51">
        <v>25</v>
      </c>
      <c r="F810" s="51">
        <v>3022</v>
      </c>
    </row>
    <row r="811" spans="1:6">
      <c r="A811" s="51">
        <v>73</v>
      </c>
      <c r="B811" s="51" t="s">
        <v>194</v>
      </c>
      <c r="C811" s="51" t="s">
        <v>63</v>
      </c>
      <c r="D811" s="51" t="s">
        <v>1348</v>
      </c>
      <c r="E811" s="51">
        <v>11</v>
      </c>
      <c r="F811" s="51">
        <v>3022</v>
      </c>
    </row>
    <row r="812" spans="1:6">
      <c r="A812" s="51">
        <v>73</v>
      </c>
      <c r="B812" s="51" t="s">
        <v>194</v>
      </c>
      <c r="C812" s="51" t="s">
        <v>46</v>
      </c>
      <c r="D812" s="51" t="s">
        <v>19</v>
      </c>
      <c r="E812" s="51">
        <v>133</v>
      </c>
      <c r="F812" s="51">
        <v>2185</v>
      </c>
    </row>
    <row r="813" spans="1:6">
      <c r="A813" s="51">
        <v>73</v>
      </c>
      <c r="B813" s="51" t="s">
        <v>194</v>
      </c>
      <c r="C813" s="51" t="s">
        <v>46</v>
      </c>
      <c r="D813" s="122" t="s">
        <v>20</v>
      </c>
      <c r="E813" s="51">
        <v>171</v>
      </c>
      <c r="F813" s="51">
        <v>2185</v>
      </c>
    </row>
    <row r="814" spans="1:6">
      <c r="A814" s="51">
        <v>73</v>
      </c>
      <c r="B814" s="51" t="s">
        <v>194</v>
      </c>
      <c r="C814" s="51" t="s">
        <v>46</v>
      </c>
      <c r="D814" s="122" t="s">
        <v>21</v>
      </c>
      <c r="E814" s="51">
        <v>166</v>
      </c>
      <c r="F814" s="51">
        <v>2185</v>
      </c>
    </row>
    <row r="815" spans="1:6">
      <c r="A815" s="51">
        <v>73</v>
      </c>
      <c r="B815" s="51" t="s">
        <v>194</v>
      </c>
      <c r="C815" s="51" t="s">
        <v>46</v>
      </c>
      <c r="D815" s="51" t="s">
        <v>22</v>
      </c>
      <c r="E815" s="51">
        <v>190</v>
      </c>
      <c r="F815" s="51">
        <v>2185</v>
      </c>
    </row>
    <row r="816" spans="1:6">
      <c r="A816" s="51">
        <v>73</v>
      </c>
      <c r="B816" s="51" t="s">
        <v>194</v>
      </c>
      <c r="C816" s="51" t="s">
        <v>46</v>
      </c>
      <c r="D816" s="51" t="s">
        <v>23</v>
      </c>
      <c r="E816" s="51">
        <v>202</v>
      </c>
      <c r="F816" s="51">
        <v>2185</v>
      </c>
    </row>
    <row r="817" spans="1:6">
      <c r="A817" s="51">
        <v>73</v>
      </c>
      <c r="B817" s="51" t="s">
        <v>194</v>
      </c>
      <c r="C817" s="51" t="s">
        <v>46</v>
      </c>
      <c r="D817" s="51" t="s">
        <v>24</v>
      </c>
      <c r="E817" s="51">
        <v>205</v>
      </c>
      <c r="F817" s="51">
        <v>2185</v>
      </c>
    </row>
    <row r="818" spans="1:6">
      <c r="A818" s="51">
        <v>73</v>
      </c>
      <c r="B818" s="51" t="s">
        <v>194</v>
      </c>
      <c r="C818" s="51" t="s">
        <v>46</v>
      </c>
      <c r="D818" s="51" t="s">
        <v>25</v>
      </c>
      <c r="E818" s="51">
        <v>202</v>
      </c>
      <c r="F818" s="51">
        <v>2185</v>
      </c>
    </row>
    <row r="819" spans="1:6">
      <c r="A819" s="51">
        <v>73</v>
      </c>
      <c r="B819" s="51" t="s">
        <v>194</v>
      </c>
      <c r="C819" s="51" t="s">
        <v>46</v>
      </c>
      <c r="D819" s="51" t="s">
        <v>26</v>
      </c>
      <c r="E819" s="51">
        <v>202</v>
      </c>
      <c r="F819" s="51">
        <v>2185</v>
      </c>
    </row>
    <row r="820" spans="1:6">
      <c r="A820" s="51">
        <v>73</v>
      </c>
      <c r="B820" s="51" t="s">
        <v>194</v>
      </c>
      <c r="C820" s="51" t="s">
        <v>46</v>
      </c>
      <c r="D820" s="51" t="s">
        <v>27</v>
      </c>
      <c r="E820" s="51">
        <v>154</v>
      </c>
      <c r="F820" s="51">
        <v>2185</v>
      </c>
    </row>
    <row r="821" spans="1:6">
      <c r="A821" s="51">
        <v>73</v>
      </c>
      <c r="B821" s="51" t="s">
        <v>194</v>
      </c>
      <c r="C821" s="51" t="s">
        <v>46</v>
      </c>
      <c r="D821" s="51" t="s">
        <v>28</v>
      </c>
      <c r="E821" s="51">
        <v>123</v>
      </c>
      <c r="F821" s="51">
        <v>2185</v>
      </c>
    </row>
    <row r="822" spans="1:6">
      <c r="A822" s="51">
        <v>73</v>
      </c>
      <c r="B822" s="51" t="s">
        <v>194</v>
      </c>
      <c r="C822" s="51" t="s">
        <v>46</v>
      </c>
      <c r="D822" s="51" t="s">
        <v>29</v>
      </c>
      <c r="E822" s="51">
        <v>112</v>
      </c>
      <c r="F822" s="51">
        <v>2185</v>
      </c>
    </row>
    <row r="823" spans="1:6">
      <c r="A823" s="51">
        <v>73</v>
      </c>
      <c r="B823" s="51" t="s">
        <v>194</v>
      </c>
      <c r="C823" s="51" t="s">
        <v>46</v>
      </c>
      <c r="D823" s="51" t="s">
        <v>30</v>
      </c>
      <c r="E823" s="51">
        <v>111</v>
      </c>
      <c r="F823" s="51">
        <v>2185</v>
      </c>
    </row>
    <row r="824" spans="1:6">
      <c r="A824" s="51">
        <v>73</v>
      </c>
      <c r="B824" s="51" t="s">
        <v>194</v>
      </c>
      <c r="C824" s="51" t="s">
        <v>46</v>
      </c>
      <c r="D824" s="51" t="s">
        <v>31</v>
      </c>
      <c r="E824" s="51">
        <v>76</v>
      </c>
      <c r="F824" s="51">
        <v>2185</v>
      </c>
    </row>
    <row r="825" spans="1:6">
      <c r="A825" s="51">
        <v>73</v>
      </c>
      <c r="B825" s="51" t="s">
        <v>194</v>
      </c>
      <c r="C825" s="51" t="s">
        <v>46</v>
      </c>
      <c r="D825" s="51" t="s">
        <v>32</v>
      </c>
      <c r="E825" s="51">
        <v>48</v>
      </c>
      <c r="F825" s="51">
        <v>2185</v>
      </c>
    </row>
    <row r="826" spans="1:6">
      <c r="A826" s="51">
        <v>73</v>
      </c>
      <c r="B826" s="51" t="s">
        <v>194</v>
      </c>
      <c r="C826" s="51" t="s">
        <v>46</v>
      </c>
      <c r="D826" s="51" t="s">
        <v>33</v>
      </c>
      <c r="E826" s="51">
        <v>28</v>
      </c>
      <c r="F826" s="51">
        <v>2185</v>
      </c>
    </row>
    <row r="827" spans="1:6">
      <c r="A827" s="51">
        <v>73</v>
      </c>
      <c r="B827" s="51" t="s">
        <v>194</v>
      </c>
      <c r="C827" s="51" t="s">
        <v>46</v>
      </c>
      <c r="D827" s="51" t="s">
        <v>34</v>
      </c>
      <c r="E827" s="51">
        <v>27</v>
      </c>
      <c r="F827" s="51">
        <v>2185</v>
      </c>
    </row>
    <row r="828" spans="1:6">
      <c r="A828" s="51">
        <v>73</v>
      </c>
      <c r="B828" s="51" t="s">
        <v>194</v>
      </c>
      <c r="C828" s="51" t="s">
        <v>46</v>
      </c>
      <c r="D828" s="51" t="s">
        <v>35</v>
      </c>
      <c r="E828" s="51">
        <v>22</v>
      </c>
      <c r="F828" s="51">
        <v>2185</v>
      </c>
    </row>
    <row r="829" spans="1:6">
      <c r="A829" s="51">
        <v>73</v>
      </c>
      <c r="B829" s="51" t="s">
        <v>194</v>
      </c>
      <c r="C829" s="51" t="s">
        <v>46</v>
      </c>
      <c r="D829" s="51" t="s">
        <v>1348</v>
      </c>
      <c r="E829" s="51">
        <v>13</v>
      </c>
      <c r="F829" s="51">
        <v>2185</v>
      </c>
    </row>
    <row r="830" spans="1:6">
      <c r="A830" s="51">
        <v>76</v>
      </c>
      <c r="B830" s="51" t="s">
        <v>195</v>
      </c>
      <c r="C830" s="51" t="s">
        <v>63</v>
      </c>
      <c r="D830" s="51" t="s">
        <v>19</v>
      </c>
      <c r="E830" s="51">
        <v>22583</v>
      </c>
      <c r="F830" s="51">
        <v>303196</v>
      </c>
    </row>
    <row r="831" spans="1:6">
      <c r="A831" s="51">
        <v>76</v>
      </c>
      <c r="B831" s="51" t="s">
        <v>195</v>
      </c>
      <c r="C831" s="51" t="s">
        <v>63</v>
      </c>
      <c r="D831" s="122" t="s">
        <v>20</v>
      </c>
      <c r="E831" s="51">
        <v>26721</v>
      </c>
      <c r="F831" s="51">
        <v>303196</v>
      </c>
    </row>
    <row r="832" spans="1:6">
      <c r="A832" s="51">
        <v>76</v>
      </c>
      <c r="B832" s="51" t="s">
        <v>195</v>
      </c>
      <c r="C832" s="51" t="s">
        <v>63</v>
      </c>
      <c r="D832" s="122" t="s">
        <v>21</v>
      </c>
      <c r="E832" s="51">
        <v>29260</v>
      </c>
      <c r="F832" s="51">
        <v>303196</v>
      </c>
    </row>
    <row r="833" spans="1:6">
      <c r="A833" s="51">
        <v>76</v>
      </c>
      <c r="B833" s="51" t="s">
        <v>195</v>
      </c>
      <c r="C833" s="51" t="s">
        <v>63</v>
      </c>
      <c r="D833" s="51" t="s">
        <v>22</v>
      </c>
      <c r="E833" s="51">
        <v>30058</v>
      </c>
      <c r="F833" s="51">
        <v>303196</v>
      </c>
    </row>
    <row r="834" spans="1:6">
      <c r="A834" s="51">
        <v>76</v>
      </c>
      <c r="B834" s="51" t="s">
        <v>195</v>
      </c>
      <c r="C834" s="51" t="s">
        <v>63</v>
      </c>
      <c r="D834" s="51" t="s">
        <v>23</v>
      </c>
      <c r="E834" s="51">
        <v>29081</v>
      </c>
      <c r="F834" s="51">
        <v>303196</v>
      </c>
    </row>
    <row r="835" spans="1:6">
      <c r="A835" s="51">
        <v>76</v>
      </c>
      <c r="B835" s="51" t="s">
        <v>195</v>
      </c>
      <c r="C835" s="51" t="s">
        <v>63</v>
      </c>
      <c r="D835" s="51" t="s">
        <v>24</v>
      </c>
      <c r="E835" s="51">
        <v>25796</v>
      </c>
      <c r="F835" s="51">
        <v>303196</v>
      </c>
    </row>
    <row r="836" spans="1:6">
      <c r="A836" s="51">
        <v>76</v>
      </c>
      <c r="B836" s="51" t="s">
        <v>195</v>
      </c>
      <c r="C836" s="51" t="s">
        <v>63</v>
      </c>
      <c r="D836" s="51" t="s">
        <v>25</v>
      </c>
      <c r="E836" s="51">
        <v>22426</v>
      </c>
      <c r="F836" s="51">
        <v>303196</v>
      </c>
    </row>
    <row r="837" spans="1:6">
      <c r="A837" s="51">
        <v>76</v>
      </c>
      <c r="B837" s="51" t="s">
        <v>195</v>
      </c>
      <c r="C837" s="51" t="s">
        <v>63</v>
      </c>
      <c r="D837" s="51" t="s">
        <v>26</v>
      </c>
      <c r="E837" s="51">
        <v>21107</v>
      </c>
      <c r="F837" s="51">
        <v>303196</v>
      </c>
    </row>
    <row r="838" spans="1:6">
      <c r="A838" s="51">
        <v>76</v>
      </c>
      <c r="B838" s="51" t="s">
        <v>195</v>
      </c>
      <c r="C838" s="51" t="s">
        <v>63</v>
      </c>
      <c r="D838" s="51" t="s">
        <v>27</v>
      </c>
      <c r="E838" s="51">
        <v>17950</v>
      </c>
      <c r="F838" s="51">
        <v>303196</v>
      </c>
    </row>
    <row r="839" spans="1:6">
      <c r="A839" s="51">
        <v>76</v>
      </c>
      <c r="B839" s="51" t="s">
        <v>195</v>
      </c>
      <c r="C839" s="51" t="s">
        <v>63</v>
      </c>
      <c r="D839" s="51" t="s">
        <v>28</v>
      </c>
      <c r="E839" s="51">
        <v>16860</v>
      </c>
      <c r="F839" s="51">
        <v>303196</v>
      </c>
    </row>
    <row r="840" spans="1:6">
      <c r="A840" s="51">
        <v>76</v>
      </c>
      <c r="B840" s="51" t="s">
        <v>195</v>
      </c>
      <c r="C840" s="51" t="s">
        <v>63</v>
      </c>
      <c r="D840" s="51" t="s">
        <v>29</v>
      </c>
      <c r="E840" s="51">
        <v>16002</v>
      </c>
      <c r="F840" s="51">
        <v>303196</v>
      </c>
    </row>
    <row r="841" spans="1:6">
      <c r="A841" s="51">
        <v>76</v>
      </c>
      <c r="B841" s="51" t="s">
        <v>195</v>
      </c>
      <c r="C841" s="51" t="s">
        <v>63</v>
      </c>
      <c r="D841" s="51" t="s">
        <v>30</v>
      </c>
      <c r="E841" s="51">
        <v>13448</v>
      </c>
      <c r="F841" s="51">
        <v>303196</v>
      </c>
    </row>
    <row r="842" spans="1:6">
      <c r="A842" s="51">
        <v>76</v>
      </c>
      <c r="B842" s="51" t="s">
        <v>195</v>
      </c>
      <c r="C842" s="51" t="s">
        <v>63</v>
      </c>
      <c r="D842" s="51" t="s">
        <v>31</v>
      </c>
      <c r="E842" s="51">
        <v>10599</v>
      </c>
      <c r="F842" s="51">
        <v>303196</v>
      </c>
    </row>
    <row r="843" spans="1:6">
      <c r="A843" s="51">
        <v>76</v>
      </c>
      <c r="B843" s="51" t="s">
        <v>195</v>
      </c>
      <c r="C843" s="51" t="s">
        <v>63</v>
      </c>
      <c r="D843" s="51" t="s">
        <v>32</v>
      </c>
      <c r="E843" s="51">
        <v>7795</v>
      </c>
      <c r="F843" s="51">
        <v>303196</v>
      </c>
    </row>
    <row r="844" spans="1:6">
      <c r="A844" s="51">
        <v>76</v>
      </c>
      <c r="B844" s="51" t="s">
        <v>195</v>
      </c>
      <c r="C844" s="51" t="s">
        <v>63</v>
      </c>
      <c r="D844" s="51" t="s">
        <v>33</v>
      </c>
      <c r="E844" s="51">
        <v>5425</v>
      </c>
      <c r="F844" s="51">
        <v>303196</v>
      </c>
    </row>
    <row r="845" spans="1:6">
      <c r="A845" s="51">
        <v>76</v>
      </c>
      <c r="B845" s="51" t="s">
        <v>195</v>
      </c>
      <c r="C845" s="51" t="s">
        <v>63</v>
      </c>
      <c r="D845" s="51" t="s">
        <v>34</v>
      </c>
      <c r="E845" s="51">
        <v>3741</v>
      </c>
      <c r="F845" s="51">
        <v>303196</v>
      </c>
    </row>
    <row r="846" spans="1:6">
      <c r="A846" s="51">
        <v>76</v>
      </c>
      <c r="B846" s="51" t="s">
        <v>195</v>
      </c>
      <c r="C846" s="51" t="s">
        <v>63</v>
      </c>
      <c r="D846" s="51" t="s">
        <v>35</v>
      </c>
      <c r="E846" s="51">
        <v>2483</v>
      </c>
      <c r="F846" s="51">
        <v>303196</v>
      </c>
    </row>
    <row r="847" spans="1:6">
      <c r="A847" s="51">
        <v>76</v>
      </c>
      <c r="B847" s="51" t="s">
        <v>195</v>
      </c>
      <c r="C847" s="51" t="s">
        <v>63</v>
      </c>
      <c r="D847" s="51" t="s">
        <v>1348</v>
      </c>
      <c r="E847" s="51">
        <v>1861</v>
      </c>
      <c r="F847" s="51">
        <v>303196</v>
      </c>
    </row>
    <row r="848" spans="1:6">
      <c r="A848" s="51">
        <v>76</v>
      </c>
      <c r="B848" s="51" t="s">
        <v>195</v>
      </c>
      <c r="C848" s="51" t="s">
        <v>46</v>
      </c>
      <c r="D848" s="51" t="s">
        <v>19</v>
      </c>
      <c r="E848" s="51">
        <v>21834</v>
      </c>
      <c r="F848" s="51">
        <v>344330</v>
      </c>
    </row>
    <row r="849" spans="1:6">
      <c r="A849" s="51">
        <v>76</v>
      </c>
      <c r="B849" s="51" t="s">
        <v>195</v>
      </c>
      <c r="C849" s="51" t="s">
        <v>46</v>
      </c>
      <c r="D849" s="122" t="s">
        <v>20</v>
      </c>
      <c r="E849" s="51">
        <v>25828</v>
      </c>
      <c r="F849" s="51">
        <v>344330</v>
      </c>
    </row>
    <row r="850" spans="1:6">
      <c r="A850" s="51">
        <v>76</v>
      </c>
      <c r="B850" s="51" t="s">
        <v>195</v>
      </c>
      <c r="C850" s="51" t="s">
        <v>46</v>
      </c>
      <c r="D850" s="122" t="s">
        <v>21</v>
      </c>
      <c r="E850" s="51">
        <v>28609</v>
      </c>
      <c r="F850" s="51">
        <v>344330</v>
      </c>
    </row>
    <row r="851" spans="1:6">
      <c r="A851" s="51">
        <v>76</v>
      </c>
      <c r="B851" s="51" t="s">
        <v>195</v>
      </c>
      <c r="C851" s="51" t="s">
        <v>46</v>
      </c>
      <c r="D851" s="51" t="s">
        <v>22</v>
      </c>
      <c r="E851" s="51">
        <v>30558</v>
      </c>
      <c r="F851" s="51">
        <v>344330</v>
      </c>
    </row>
    <row r="852" spans="1:6">
      <c r="A852" s="51">
        <v>76</v>
      </c>
      <c r="B852" s="51" t="s">
        <v>195</v>
      </c>
      <c r="C852" s="51" t="s">
        <v>46</v>
      </c>
      <c r="D852" s="51" t="s">
        <v>23</v>
      </c>
      <c r="E852" s="51">
        <v>31848</v>
      </c>
      <c r="F852" s="51">
        <v>344330</v>
      </c>
    </row>
    <row r="853" spans="1:6">
      <c r="A853" s="51">
        <v>76</v>
      </c>
      <c r="B853" s="51" t="s">
        <v>195</v>
      </c>
      <c r="C853" s="51" t="s">
        <v>46</v>
      </c>
      <c r="D853" s="51" t="s">
        <v>24</v>
      </c>
      <c r="E853" s="51">
        <v>28962</v>
      </c>
      <c r="F853" s="51">
        <v>344330</v>
      </c>
    </row>
    <row r="854" spans="1:6">
      <c r="A854" s="51">
        <v>76</v>
      </c>
      <c r="B854" s="51" t="s">
        <v>195</v>
      </c>
      <c r="C854" s="51" t="s">
        <v>46</v>
      </c>
      <c r="D854" s="51" t="s">
        <v>25</v>
      </c>
      <c r="E854" s="51">
        <v>26308</v>
      </c>
      <c r="F854" s="51">
        <v>344330</v>
      </c>
    </row>
    <row r="855" spans="1:6">
      <c r="A855" s="51">
        <v>76</v>
      </c>
      <c r="B855" s="51" t="s">
        <v>195</v>
      </c>
      <c r="C855" s="51" t="s">
        <v>46</v>
      </c>
      <c r="D855" s="51" t="s">
        <v>26</v>
      </c>
      <c r="E855" s="51">
        <v>25518</v>
      </c>
      <c r="F855" s="51">
        <v>344330</v>
      </c>
    </row>
    <row r="856" spans="1:6">
      <c r="A856" s="51">
        <v>76</v>
      </c>
      <c r="B856" s="51" t="s">
        <v>195</v>
      </c>
      <c r="C856" s="51" t="s">
        <v>46</v>
      </c>
      <c r="D856" s="51" t="s">
        <v>27</v>
      </c>
      <c r="E856" s="51">
        <v>22576</v>
      </c>
      <c r="F856" s="51">
        <v>344330</v>
      </c>
    </row>
    <row r="857" spans="1:6">
      <c r="A857" s="51">
        <v>76</v>
      </c>
      <c r="B857" s="51" t="s">
        <v>195</v>
      </c>
      <c r="C857" s="51" t="s">
        <v>46</v>
      </c>
      <c r="D857" s="51" t="s">
        <v>28</v>
      </c>
      <c r="E857" s="51">
        <v>21434</v>
      </c>
      <c r="F857" s="51">
        <v>344330</v>
      </c>
    </row>
    <row r="858" spans="1:6">
      <c r="A858" s="51">
        <v>76</v>
      </c>
      <c r="B858" s="51" t="s">
        <v>195</v>
      </c>
      <c r="C858" s="51" t="s">
        <v>46</v>
      </c>
      <c r="D858" s="51" t="s">
        <v>29</v>
      </c>
      <c r="E858" s="51">
        <v>20429</v>
      </c>
      <c r="F858" s="51">
        <v>344330</v>
      </c>
    </row>
    <row r="859" spans="1:6">
      <c r="A859" s="51">
        <v>76</v>
      </c>
      <c r="B859" s="51" t="s">
        <v>195</v>
      </c>
      <c r="C859" s="51" t="s">
        <v>46</v>
      </c>
      <c r="D859" s="51" t="s">
        <v>30</v>
      </c>
      <c r="E859" s="51">
        <v>17495</v>
      </c>
      <c r="F859" s="51">
        <v>344330</v>
      </c>
    </row>
    <row r="860" spans="1:6">
      <c r="A860" s="51">
        <v>76</v>
      </c>
      <c r="B860" s="51" t="s">
        <v>195</v>
      </c>
      <c r="C860" s="51" t="s">
        <v>46</v>
      </c>
      <c r="D860" s="51" t="s">
        <v>31</v>
      </c>
      <c r="E860" s="51">
        <v>13897</v>
      </c>
      <c r="F860" s="51">
        <v>344330</v>
      </c>
    </row>
    <row r="861" spans="1:6">
      <c r="A861" s="51">
        <v>76</v>
      </c>
      <c r="B861" s="51" t="s">
        <v>195</v>
      </c>
      <c r="C861" s="51" t="s">
        <v>46</v>
      </c>
      <c r="D861" s="51" t="s">
        <v>32</v>
      </c>
      <c r="E861" s="51">
        <v>10132</v>
      </c>
      <c r="F861" s="51">
        <v>344330</v>
      </c>
    </row>
    <row r="862" spans="1:6">
      <c r="A862" s="51">
        <v>76</v>
      </c>
      <c r="B862" s="51" t="s">
        <v>195</v>
      </c>
      <c r="C862" s="51" t="s">
        <v>46</v>
      </c>
      <c r="D862" s="51" t="s">
        <v>33</v>
      </c>
      <c r="E862" s="51">
        <v>6863</v>
      </c>
      <c r="F862" s="51">
        <v>344330</v>
      </c>
    </row>
    <row r="863" spans="1:6">
      <c r="A863" s="51">
        <v>76</v>
      </c>
      <c r="B863" s="51" t="s">
        <v>195</v>
      </c>
      <c r="C863" s="51" t="s">
        <v>46</v>
      </c>
      <c r="D863" s="51" t="s">
        <v>34</v>
      </c>
      <c r="E863" s="51">
        <v>5182</v>
      </c>
      <c r="F863" s="51">
        <v>344330</v>
      </c>
    </row>
    <row r="864" spans="1:6">
      <c r="A864" s="51">
        <v>76</v>
      </c>
      <c r="B864" s="51" t="s">
        <v>195</v>
      </c>
      <c r="C864" s="51" t="s">
        <v>46</v>
      </c>
      <c r="D864" s="51" t="s">
        <v>35</v>
      </c>
      <c r="E864" s="51">
        <v>3708</v>
      </c>
      <c r="F864" s="51">
        <v>344330</v>
      </c>
    </row>
    <row r="865" spans="1:6">
      <c r="A865" s="51">
        <v>76</v>
      </c>
      <c r="B865" s="51" t="s">
        <v>195</v>
      </c>
      <c r="C865" s="51" t="s">
        <v>46</v>
      </c>
      <c r="D865" s="51" t="s">
        <v>1348</v>
      </c>
      <c r="E865" s="51">
        <v>3149</v>
      </c>
      <c r="F865" s="51">
        <v>344330</v>
      </c>
    </row>
    <row r="866" spans="1:6">
      <c r="A866" s="51">
        <v>81</v>
      </c>
      <c r="B866" s="51" t="s">
        <v>196</v>
      </c>
      <c r="C866" s="51" t="s">
        <v>63</v>
      </c>
      <c r="D866" s="51" t="s">
        <v>19</v>
      </c>
      <c r="E866" s="51">
        <v>427</v>
      </c>
      <c r="F866" s="51">
        <v>5027</v>
      </c>
    </row>
    <row r="867" spans="1:6">
      <c r="A867" s="51">
        <v>81</v>
      </c>
      <c r="B867" s="51" t="s">
        <v>196</v>
      </c>
      <c r="C867" s="51" t="s">
        <v>63</v>
      </c>
      <c r="D867" s="122" t="s">
        <v>20</v>
      </c>
      <c r="E867" s="51">
        <v>472</v>
      </c>
      <c r="F867" s="51">
        <v>5027</v>
      </c>
    </row>
    <row r="868" spans="1:6">
      <c r="A868" s="51">
        <v>81</v>
      </c>
      <c r="B868" s="51" t="s">
        <v>196</v>
      </c>
      <c r="C868" s="51" t="s">
        <v>63</v>
      </c>
      <c r="D868" s="122" t="s">
        <v>21</v>
      </c>
      <c r="E868" s="51">
        <v>566</v>
      </c>
      <c r="F868" s="51">
        <v>5027</v>
      </c>
    </row>
    <row r="869" spans="1:6">
      <c r="A869" s="51">
        <v>81</v>
      </c>
      <c r="B869" s="51" t="s">
        <v>196</v>
      </c>
      <c r="C869" s="51" t="s">
        <v>63</v>
      </c>
      <c r="D869" s="51" t="s">
        <v>22</v>
      </c>
      <c r="E869" s="51">
        <v>558</v>
      </c>
      <c r="F869" s="51">
        <v>5027</v>
      </c>
    </row>
    <row r="870" spans="1:6">
      <c r="A870" s="51">
        <v>81</v>
      </c>
      <c r="B870" s="51" t="s">
        <v>196</v>
      </c>
      <c r="C870" s="51" t="s">
        <v>63</v>
      </c>
      <c r="D870" s="51" t="s">
        <v>23</v>
      </c>
      <c r="E870" s="51">
        <v>469</v>
      </c>
      <c r="F870" s="51">
        <v>5027</v>
      </c>
    </row>
    <row r="871" spans="1:6">
      <c r="A871" s="51">
        <v>81</v>
      </c>
      <c r="B871" s="51" t="s">
        <v>196</v>
      </c>
      <c r="C871" s="51" t="s">
        <v>63</v>
      </c>
      <c r="D871" s="51" t="s">
        <v>24</v>
      </c>
      <c r="E871" s="51">
        <v>412</v>
      </c>
      <c r="F871" s="51">
        <v>5027</v>
      </c>
    </row>
    <row r="872" spans="1:6">
      <c r="A872" s="51">
        <v>81</v>
      </c>
      <c r="B872" s="51" t="s">
        <v>196</v>
      </c>
      <c r="C872" s="51" t="s">
        <v>63</v>
      </c>
      <c r="D872" s="51" t="s">
        <v>25</v>
      </c>
      <c r="E872" s="51">
        <v>360</v>
      </c>
      <c r="F872" s="51">
        <v>5027</v>
      </c>
    </row>
    <row r="873" spans="1:6">
      <c r="A873" s="51">
        <v>81</v>
      </c>
      <c r="B873" s="51" t="s">
        <v>196</v>
      </c>
      <c r="C873" s="51" t="s">
        <v>63</v>
      </c>
      <c r="D873" s="51" t="s">
        <v>26</v>
      </c>
      <c r="E873" s="51">
        <v>338</v>
      </c>
      <c r="F873" s="51">
        <v>5027</v>
      </c>
    </row>
    <row r="874" spans="1:6">
      <c r="A874" s="51">
        <v>81</v>
      </c>
      <c r="B874" s="51" t="s">
        <v>196</v>
      </c>
      <c r="C874" s="51" t="s">
        <v>63</v>
      </c>
      <c r="D874" s="51" t="s">
        <v>27</v>
      </c>
      <c r="E874" s="51">
        <v>267</v>
      </c>
      <c r="F874" s="51">
        <v>5027</v>
      </c>
    </row>
    <row r="875" spans="1:6">
      <c r="A875" s="51">
        <v>81</v>
      </c>
      <c r="B875" s="51" t="s">
        <v>196</v>
      </c>
      <c r="C875" s="51" t="s">
        <v>63</v>
      </c>
      <c r="D875" s="51" t="s">
        <v>28</v>
      </c>
      <c r="E875" s="51">
        <v>293</v>
      </c>
      <c r="F875" s="51">
        <v>5027</v>
      </c>
    </row>
    <row r="876" spans="1:6">
      <c r="A876" s="51">
        <v>81</v>
      </c>
      <c r="B876" s="51" t="s">
        <v>196</v>
      </c>
      <c r="C876" s="51" t="s">
        <v>63</v>
      </c>
      <c r="D876" s="51" t="s">
        <v>29</v>
      </c>
      <c r="E876" s="51">
        <v>244</v>
      </c>
      <c r="F876" s="51">
        <v>5027</v>
      </c>
    </row>
    <row r="877" spans="1:6">
      <c r="A877" s="51">
        <v>81</v>
      </c>
      <c r="B877" s="51" t="s">
        <v>196</v>
      </c>
      <c r="C877" s="51" t="s">
        <v>63</v>
      </c>
      <c r="D877" s="51" t="s">
        <v>30</v>
      </c>
      <c r="E877" s="51">
        <v>204</v>
      </c>
      <c r="F877" s="51">
        <v>5027</v>
      </c>
    </row>
    <row r="878" spans="1:6">
      <c r="A878" s="51">
        <v>81</v>
      </c>
      <c r="B878" s="51" t="s">
        <v>196</v>
      </c>
      <c r="C878" s="51" t="s">
        <v>63</v>
      </c>
      <c r="D878" s="51" t="s">
        <v>31</v>
      </c>
      <c r="E878" s="51">
        <v>163</v>
      </c>
      <c r="F878" s="51">
        <v>5027</v>
      </c>
    </row>
    <row r="879" spans="1:6">
      <c r="A879" s="51">
        <v>81</v>
      </c>
      <c r="B879" s="51" t="s">
        <v>196</v>
      </c>
      <c r="C879" s="51" t="s">
        <v>63</v>
      </c>
      <c r="D879" s="51" t="s">
        <v>32</v>
      </c>
      <c r="E879" s="51">
        <v>106</v>
      </c>
      <c r="F879" s="51">
        <v>5027</v>
      </c>
    </row>
    <row r="880" spans="1:6">
      <c r="A880" s="51">
        <v>81</v>
      </c>
      <c r="B880" s="51" t="s">
        <v>196</v>
      </c>
      <c r="C880" s="51" t="s">
        <v>63</v>
      </c>
      <c r="D880" s="51" t="s">
        <v>33</v>
      </c>
      <c r="E880" s="51">
        <v>53</v>
      </c>
      <c r="F880" s="51">
        <v>5027</v>
      </c>
    </row>
    <row r="881" spans="1:6">
      <c r="A881" s="51">
        <v>81</v>
      </c>
      <c r="B881" s="51" t="s">
        <v>196</v>
      </c>
      <c r="C881" s="51" t="s">
        <v>63</v>
      </c>
      <c r="D881" s="51" t="s">
        <v>34</v>
      </c>
      <c r="E881" s="51">
        <v>41</v>
      </c>
      <c r="F881" s="51">
        <v>5027</v>
      </c>
    </row>
    <row r="882" spans="1:6">
      <c r="A882" s="51">
        <v>81</v>
      </c>
      <c r="B882" s="51" t="s">
        <v>196</v>
      </c>
      <c r="C882" s="51" t="s">
        <v>63</v>
      </c>
      <c r="D882" s="51" t="s">
        <v>35</v>
      </c>
      <c r="E882" s="51">
        <v>35</v>
      </c>
      <c r="F882" s="51">
        <v>5027</v>
      </c>
    </row>
    <row r="883" spans="1:6">
      <c r="A883" s="51">
        <v>81</v>
      </c>
      <c r="B883" s="51" t="s">
        <v>196</v>
      </c>
      <c r="C883" s="51" t="s">
        <v>63</v>
      </c>
      <c r="D883" s="51" t="s">
        <v>1348</v>
      </c>
      <c r="E883" s="51">
        <v>19</v>
      </c>
      <c r="F883" s="51">
        <v>5027</v>
      </c>
    </row>
    <row r="884" spans="1:6">
      <c r="A884" s="51">
        <v>81</v>
      </c>
      <c r="B884" s="51" t="s">
        <v>196</v>
      </c>
      <c r="C884" s="51" t="s">
        <v>46</v>
      </c>
      <c r="D884" s="51" t="s">
        <v>19</v>
      </c>
      <c r="E884" s="51">
        <v>396</v>
      </c>
      <c r="F884" s="51">
        <v>5031</v>
      </c>
    </row>
    <row r="885" spans="1:6">
      <c r="A885" s="51">
        <v>81</v>
      </c>
      <c r="B885" s="51" t="s">
        <v>196</v>
      </c>
      <c r="C885" s="51" t="s">
        <v>46</v>
      </c>
      <c r="D885" s="122" t="s">
        <v>20</v>
      </c>
      <c r="E885" s="51">
        <v>477</v>
      </c>
      <c r="F885" s="51">
        <v>5031</v>
      </c>
    </row>
    <row r="886" spans="1:6">
      <c r="A886" s="51">
        <v>81</v>
      </c>
      <c r="B886" s="51" t="s">
        <v>196</v>
      </c>
      <c r="C886" s="51" t="s">
        <v>46</v>
      </c>
      <c r="D886" s="122" t="s">
        <v>21</v>
      </c>
      <c r="E886" s="51">
        <v>596</v>
      </c>
      <c r="F886" s="51">
        <v>5031</v>
      </c>
    </row>
    <row r="887" spans="1:6">
      <c r="A887" s="51">
        <v>81</v>
      </c>
      <c r="B887" s="51" t="s">
        <v>196</v>
      </c>
      <c r="C887" s="51" t="s">
        <v>46</v>
      </c>
      <c r="D887" s="51" t="s">
        <v>22</v>
      </c>
      <c r="E887" s="51">
        <v>520</v>
      </c>
      <c r="F887" s="51">
        <v>5031</v>
      </c>
    </row>
    <row r="888" spans="1:6">
      <c r="A888" s="51">
        <v>81</v>
      </c>
      <c r="B888" s="51" t="s">
        <v>196</v>
      </c>
      <c r="C888" s="51" t="s">
        <v>46</v>
      </c>
      <c r="D888" s="51" t="s">
        <v>23</v>
      </c>
      <c r="E888" s="51">
        <v>454</v>
      </c>
      <c r="F888" s="51">
        <v>5031</v>
      </c>
    </row>
    <row r="889" spans="1:6">
      <c r="A889" s="51">
        <v>81</v>
      </c>
      <c r="B889" s="51" t="s">
        <v>196</v>
      </c>
      <c r="C889" s="51" t="s">
        <v>46</v>
      </c>
      <c r="D889" s="51" t="s">
        <v>24</v>
      </c>
      <c r="E889" s="51">
        <v>457</v>
      </c>
      <c r="F889" s="51">
        <v>5031</v>
      </c>
    </row>
    <row r="890" spans="1:6">
      <c r="A890" s="51">
        <v>81</v>
      </c>
      <c r="B890" s="51" t="s">
        <v>196</v>
      </c>
      <c r="C890" s="51" t="s">
        <v>46</v>
      </c>
      <c r="D890" s="51" t="s">
        <v>25</v>
      </c>
      <c r="E890" s="51">
        <v>381</v>
      </c>
      <c r="F890" s="51">
        <v>5031</v>
      </c>
    </row>
    <row r="891" spans="1:6">
      <c r="A891" s="51">
        <v>81</v>
      </c>
      <c r="B891" s="51" t="s">
        <v>196</v>
      </c>
      <c r="C891" s="51" t="s">
        <v>46</v>
      </c>
      <c r="D891" s="51" t="s">
        <v>26</v>
      </c>
      <c r="E891" s="51">
        <v>402</v>
      </c>
      <c r="F891" s="51">
        <v>5031</v>
      </c>
    </row>
    <row r="892" spans="1:6">
      <c r="A892" s="51">
        <v>81</v>
      </c>
      <c r="B892" s="51" t="s">
        <v>196</v>
      </c>
      <c r="C892" s="51" t="s">
        <v>46</v>
      </c>
      <c r="D892" s="51" t="s">
        <v>27</v>
      </c>
      <c r="E892" s="51">
        <v>321</v>
      </c>
      <c r="F892" s="51">
        <v>5031</v>
      </c>
    </row>
    <row r="893" spans="1:6">
      <c r="A893" s="51">
        <v>81</v>
      </c>
      <c r="B893" s="51" t="s">
        <v>196</v>
      </c>
      <c r="C893" s="51" t="s">
        <v>46</v>
      </c>
      <c r="D893" s="51" t="s">
        <v>28</v>
      </c>
      <c r="E893" s="51">
        <v>292</v>
      </c>
      <c r="F893" s="51">
        <v>5031</v>
      </c>
    </row>
    <row r="894" spans="1:6">
      <c r="A894" s="51">
        <v>81</v>
      </c>
      <c r="B894" s="51" t="s">
        <v>196</v>
      </c>
      <c r="C894" s="51" t="s">
        <v>46</v>
      </c>
      <c r="D894" s="51" t="s">
        <v>29</v>
      </c>
      <c r="E894" s="51">
        <v>246</v>
      </c>
      <c r="F894" s="51">
        <v>5031</v>
      </c>
    </row>
    <row r="895" spans="1:6">
      <c r="A895" s="51">
        <v>81</v>
      </c>
      <c r="B895" s="51" t="s">
        <v>196</v>
      </c>
      <c r="C895" s="51" t="s">
        <v>46</v>
      </c>
      <c r="D895" s="51" t="s">
        <v>30</v>
      </c>
      <c r="E895" s="51">
        <v>215</v>
      </c>
      <c r="F895" s="51">
        <v>5031</v>
      </c>
    </row>
    <row r="896" spans="1:6">
      <c r="A896" s="51">
        <v>81</v>
      </c>
      <c r="B896" s="51" t="s">
        <v>196</v>
      </c>
      <c r="C896" s="51" t="s">
        <v>46</v>
      </c>
      <c r="D896" s="51" t="s">
        <v>31</v>
      </c>
      <c r="E896" s="51">
        <v>105</v>
      </c>
      <c r="F896" s="51">
        <v>5031</v>
      </c>
    </row>
    <row r="897" spans="1:6">
      <c r="A897" s="51">
        <v>81</v>
      </c>
      <c r="B897" s="51" t="s">
        <v>196</v>
      </c>
      <c r="C897" s="51" t="s">
        <v>46</v>
      </c>
      <c r="D897" s="51" t="s">
        <v>32</v>
      </c>
      <c r="E897" s="51">
        <v>70</v>
      </c>
      <c r="F897" s="51">
        <v>5031</v>
      </c>
    </row>
    <row r="898" spans="1:6">
      <c r="A898" s="51">
        <v>81</v>
      </c>
      <c r="B898" s="51" t="s">
        <v>196</v>
      </c>
      <c r="C898" s="51" t="s">
        <v>46</v>
      </c>
      <c r="D898" s="51" t="s">
        <v>33</v>
      </c>
      <c r="E898" s="51">
        <v>42</v>
      </c>
      <c r="F898" s="51">
        <v>5031</v>
      </c>
    </row>
    <row r="899" spans="1:6">
      <c r="A899" s="51">
        <v>81</v>
      </c>
      <c r="B899" s="51" t="s">
        <v>196</v>
      </c>
      <c r="C899" s="51" t="s">
        <v>46</v>
      </c>
      <c r="D899" s="51" t="s">
        <v>34</v>
      </c>
      <c r="E899" s="51">
        <v>30</v>
      </c>
      <c r="F899" s="51">
        <v>5031</v>
      </c>
    </row>
    <row r="900" spans="1:6">
      <c r="A900" s="51">
        <v>81</v>
      </c>
      <c r="B900" s="51" t="s">
        <v>196</v>
      </c>
      <c r="C900" s="51" t="s">
        <v>46</v>
      </c>
      <c r="D900" s="51" t="s">
        <v>35</v>
      </c>
      <c r="E900" s="51">
        <v>18</v>
      </c>
      <c r="F900" s="51">
        <v>5031</v>
      </c>
    </row>
    <row r="901" spans="1:6">
      <c r="A901" s="51">
        <v>81</v>
      </c>
      <c r="B901" s="51" t="s">
        <v>196</v>
      </c>
      <c r="C901" s="51" t="s">
        <v>46</v>
      </c>
      <c r="D901" s="51" t="s">
        <v>1348</v>
      </c>
      <c r="E901" s="51">
        <v>9</v>
      </c>
      <c r="F901" s="51">
        <v>5031</v>
      </c>
    </row>
    <row r="902" spans="1:6">
      <c r="A902" s="51">
        <v>85</v>
      </c>
      <c r="B902" s="51" t="s">
        <v>197</v>
      </c>
      <c r="C902" s="51" t="s">
        <v>63</v>
      </c>
      <c r="D902" s="51" t="s">
        <v>19</v>
      </c>
      <c r="E902" s="51">
        <v>240</v>
      </c>
      <c r="F902" s="51">
        <v>3280</v>
      </c>
    </row>
    <row r="903" spans="1:6">
      <c r="A903" s="51">
        <v>85</v>
      </c>
      <c r="B903" s="51" t="s">
        <v>197</v>
      </c>
      <c r="C903" s="51" t="s">
        <v>63</v>
      </c>
      <c r="D903" s="122" t="s">
        <v>20</v>
      </c>
      <c r="E903" s="51">
        <v>265</v>
      </c>
      <c r="F903" s="51">
        <v>3280</v>
      </c>
    </row>
    <row r="904" spans="1:6">
      <c r="A904" s="51">
        <v>85</v>
      </c>
      <c r="B904" s="51" t="s">
        <v>197</v>
      </c>
      <c r="C904" s="51" t="s">
        <v>63</v>
      </c>
      <c r="D904" s="122" t="s">
        <v>21</v>
      </c>
      <c r="E904" s="51">
        <v>308</v>
      </c>
      <c r="F904" s="51">
        <v>3280</v>
      </c>
    </row>
    <row r="905" spans="1:6">
      <c r="A905" s="51">
        <v>85</v>
      </c>
      <c r="B905" s="51" t="s">
        <v>197</v>
      </c>
      <c r="C905" s="51" t="s">
        <v>63</v>
      </c>
      <c r="D905" s="51" t="s">
        <v>22</v>
      </c>
      <c r="E905" s="51">
        <v>325</v>
      </c>
      <c r="F905" s="51">
        <v>3280</v>
      </c>
    </row>
    <row r="906" spans="1:6">
      <c r="A906" s="51">
        <v>85</v>
      </c>
      <c r="B906" s="51" t="s">
        <v>197</v>
      </c>
      <c r="C906" s="51" t="s">
        <v>63</v>
      </c>
      <c r="D906" s="51" t="s">
        <v>23</v>
      </c>
      <c r="E906" s="51">
        <v>329</v>
      </c>
      <c r="F906" s="51">
        <v>3280</v>
      </c>
    </row>
    <row r="907" spans="1:6">
      <c r="A907" s="51">
        <v>85</v>
      </c>
      <c r="B907" s="51" t="s">
        <v>197</v>
      </c>
      <c r="C907" s="51" t="s">
        <v>63</v>
      </c>
      <c r="D907" s="51" t="s">
        <v>24</v>
      </c>
      <c r="E907" s="51">
        <v>309</v>
      </c>
      <c r="F907" s="51">
        <v>3280</v>
      </c>
    </row>
    <row r="908" spans="1:6">
      <c r="A908" s="51">
        <v>85</v>
      </c>
      <c r="B908" s="51" t="s">
        <v>197</v>
      </c>
      <c r="C908" s="51" t="s">
        <v>63</v>
      </c>
      <c r="D908" s="51" t="s">
        <v>25</v>
      </c>
      <c r="E908" s="51">
        <v>302</v>
      </c>
      <c r="F908" s="51">
        <v>3280</v>
      </c>
    </row>
    <row r="909" spans="1:6">
      <c r="A909" s="51">
        <v>85</v>
      </c>
      <c r="B909" s="51" t="s">
        <v>197</v>
      </c>
      <c r="C909" s="51" t="s">
        <v>63</v>
      </c>
      <c r="D909" s="51" t="s">
        <v>26</v>
      </c>
      <c r="E909" s="51">
        <v>254</v>
      </c>
      <c r="F909" s="51">
        <v>3280</v>
      </c>
    </row>
    <row r="910" spans="1:6">
      <c r="A910" s="51">
        <v>85</v>
      </c>
      <c r="B910" s="51" t="s">
        <v>197</v>
      </c>
      <c r="C910" s="51" t="s">
        <v>63</v>
      </c>
      <c r="D910" s="51" t="s">
        <v>27</v>
      </c>
      <c r="E910" s="51">
        <v>244</v>
      </c>
      <c r="F910" s="51">
        <v>3280</v>
      </c>
    </row>
    <row r="911" spans="1:6">
      <c r="A911" s="51">
        <v>85</v>
      </c>
      <c r="B911" s="51" t="s">
        <v>197</v>
      </c>
      <c r="C911" s="51" t="s">
        <v>63</v>
      </c>
      <c r="D911" s="51" t="s">
        <v>28</v>
      </c>
      <c r="E911" s="51">
        <v>192</v>
      </c>
      <c r="F911" s="51">
        <v>3280</v>
      </c>
    </row>
    <row r="912" spans="1:6">
      <c r="A912" s="51">
        <v>85</v>
      </c>
      <c r="B912" s="51" t="s">
        <v>197</v>
      </c>
      <c r="C912" s="51" t="s">
        <v>63</v>
      </c>
      <c r="D912" s="51" t="s">
        <v>29</v>
      </c>
      <c r="E912" s="51">
        <v>174</v>
      </c>
      <c r="F912" s="51">
        <v>3280</v>
      </c>
    </row>
    <row r="913" spans="1:6">
      <c r="A913" s="51">
        <v>85</v>
      </c>
      <c r="B913" s="51" t="s">
        <v>197</v>
      </c>
      <c r="C913" s="51" t="s">
        <v>63</v>
      </c>
      <c r="D913" s="51" t="s">
        <v>30</v>
      </c>
      <c r="E913" s="51">
        <v>143</v>
      </c>
      <c r="F913" s="51">
        <v>3280</v>
      </c>
    </row>
    <row r="914" spans="1:6">
      <c r="A914" s="51">
        <v>85</v>
      </c>
      <c r="B914" s="51" t="s">
        <v>197</v>
      </c>
      <c r="C914" s="51" t="s">
        <v>63</v>
      </c>
      <c r="D914" s="51" t="s">
        <v>31</v>
      </c>
      <c r="E914" s="51">
        <v>79</v>
      </c>
      <c r="F914" s="51">
        <v>3280</v>
      </c>
    </row>
    <row r="915" spans="1:6">
      <c r="A915" s="51">
        <v>85</v>
      </c>
      <c r="B915" s="51" t="s">
        <v>197</v>
      </c>
      <c r="C915" s="51" t="s">
        <v>63</v>
      </c>
      <c r="D915" s="51" t="s">
        <v>32</v>
      </c>
      <c r="E915" s="51">
        <v>41</v>
      </c>
      <c r="F915" s="51">
        <v>3280</v>
      </c>
    </row>
    <row r="916" spans="1:6">
      <c r="A916" s="51">
        <v>85</v>
      </c>
      <c r="B916" s="51" t="s">
        <v>197</v>
      </c>
      <c r="C916" s="51" t="s">
        <v>63</v>
      </c>
      <c r="D916" s="51" t="s">
        <v>33</v>
      </c>
      <c r="E916" s="51">
        <v>40</v>
      </c>
      <c r="F916" s="51">
        <v>3280</v>
      </c>
    </row>
    <row r="917" spans="1:6">
      <c r="A917" s="51">
        <v>85</v>
      </c>
      <c r="B917" s="51" t="s">
        <v>197</v>
      </c>
      <c r="C917" s="51" t="s">
        <v>63</v>
      </c>
      <c r="D917" s="51" t="s">
        <v>34</v>
      </c>
      <c r="E917" s="51">
        <v>14</v>
      </c>
      <c r="F917" s="51">
        <v>3280</v>
      </c>
    </row>
    <row r="918" spans="1:6">
      <c r="A918" s="51">
        <v>85</v>
      </c>
      <c r="B918" s="51" t="s">
        <v>197</v>
      </c>
      <c r="C918" s="51" t="s">
        <v>63</v>
      </c>
      <c r="D918" s="51" t="s">
        <v>35</v>
      </c>
      <c r="E918" s="51">
        <v>8</v>
      </c>
      <c r="F918" s="51">
        <v>3280</v>
      </c>
    </row>
    <row r="919" spans="1:6">
      <c r="A919" s="51">
        <v>85</v>
      </c>
      <c r="B919" s="51" t="s">
        <v>197</v>
      </c>
      <c r="C919" s="51" t="s">
        <v>63</v>
      </c>
      <c r="D919" s="51" t="s">
        <v>1348</v>
      </c>
      <c r="E919" s="51">
        <v>13</v>
      </c>
      <c r="F919" s="51">
        <v>3280</v>
      </c>
    </row>
    <row r="920" spans="1:6">
      <c r="A920" s="51">
        <v>85</v>
      </c>
      <c r="B920" s="51" t="s">
        <v>197</v>
      </c>
      <c r="C920" s="51" t="s">
        <v>46</v>
      </c>
      <c r="D920" s="51" t="s">
        <v>19</v>
      </c>
      <c r="E920" s="51">
        <v>219</v>
      </c>
      <c r="F920" s="51">
        <v>2850</v>
      </c>
    </row>
    <row r="921" spans="1:6">
      <c r="A921" s="51">
        <v>85</v>
      </c>
      <c r="B921" s="51" t="s">
        <v>197</v>
      </c>
      <c r="C921" s="51" t="s">
        <v>46</v>
      </c>
      <c r="D921" s="122" t="s">
        <v>20</v>
      </c>
      <c r="E921" s="51">
        <v>231</v>
      </c>
      <c r="F921" s="51">
        <v>2850</v>
      </c>
    </row>
    <row r="922" spans="1:6">
      <c r="A922" s="51">
        <v>85</v>
      </c>
      <c r="B922" s="51" t="s">
        <v>197</v>
      </c>
      <c r="C922" s="51" t="s">
        <v>46</v>
      </c>
      <c r="D922" s="122" t="s">
        <v>21</v>
      </c>
      <c r="E922" s="51">
        <v>287</v>
      </c>
      <c r="F922" s="51">
        <v>2850</v>
      </c>
    </row>
    <row r="923" spans="1:6">
      <c r="A923" s="51">
        <v>85</v>
      </c>
      <c r="B923" s="51" t="s">
        <v>197</v>
      </c>
      <c r="C923" s="51" t="s">
        <v>46</v>
      </c>
      <c r="D923" s="51" t="s">
        <v>22</v>
      </c>
      <c r="E923" s="51">
        <v>284</v>
      </c>
      <c r="F923" s="51">
        <v>2850</v>
      </c>
    </row>
    <row r="924" spans="1:6">
      <c r="A924" s="51">
        <v>85</v>
      </c>
      <c r="B924" s="51" t="s">
        <v>197</v>
      </c>
      <c r="C924" s="51" t="s">
        <v>46</v>
      </c>
      <c r="D924" s="51" t="s">
        <v>23</v>
      </c>
      <c r="E924" s="51">
        <v>269</v>
      </c>
      <c r="F924" s="51">
        <v>2850</v>
      </c>
    </row>
    <row r="925" spans="1:6">
      <c r="A925" s="51">
        <v>85</v>
      </c>
      <c r="B925" s="51" t="s">
        <v>197</v>
      </c>
      <c r="C925" s="51" t="s">
        <v>46</v>
      </c>
      <c r="D925" s="51" t="s">
        <v>24</v>
      </c>
      <c r="E925" s="51">
        <v>263</v>
      </c>
      <c r="F925" s="51">
        <v>2850</v>
      </c>
    </row>
    <row r="926" spans="1:6">
      <c r="A926" s="51">
        <v>85</v>
      </c>
      <c r="B926" s="51" t="s">
        <v>197</v>
      </c>
      <c r="C926" s="51" t="s">
        <v>46</v>
      </c>
      <c r="D926" s="51" t="s">
        <v>25</v>
      </c>
      <c r="E926" s="51">
        <v>278</v>
      </c>
      <c r="F926" s="51">
        <v>2850</v>
      </c>
    </row>
    <row r="927" spans="1:6">
      <c r="A927" s="51">
        <v>85</v>
      </c>
      <c r="B927" s="51" t="s">
        <v>197</v>
      </c>
      <c r="C927" s="51" t="s">
        <v>46</v>
      </c>
      <c r="D927" s="51" t="s">
        <v>26</v>
      </c>
      <c r="E927" s="51">
        <v>247</v>
      </c>
      <c r="F927" s="51">
        <v>2850</v>
      </c>
    </row>
    <row r="928" spans="1:6">
      <c r="A928" s="51">
        <v>85</v>
      </c>
      <c r="B928" s="51" t="s">
        <v>197</v>
      </c>
      <c r="C928" s="51" t="s">
        <v>46</v>
      </c>
      <c r="D928" s="51" t="s">
        <v>27</v>
      </c>
      <c r="E928" s="51">
        <v>211</v>
      </c>
      <c r="F928" s="51">
        <v>2850</v>
      </c>
    </row>
    <row r="929" spans="1:6">
      <c r="A929" s="51">
        <v>85</v>
      </c>
      <c r="B929" s="51" t="s">
        <v>197</v>
      </c>
      <c r="C929" s="51" t="s">
        <v>46</v>
      </c>
      <c r="D929" s="51" t="s">
        <v>28</v>
      </c>
      <c r="E929" s="51">
        <v>182</v>
      </c>
      <c r="F929" s="51">
        <v>2850</v>
      </c>
    </row>
    <row r="930" spans="1:6">
      <c r="A930" s="51">
        <v>85</v>
      </c>
      <c r="B930" s="51" t="s">
        <v>197</v>
      </c>
      <c r="C930" s="51" t="s">
        <v>46</v>
      </c>
      <c r="D930" s="51" t="s">
        <v>29</v>
      </c>
      <c r="E930" s="51">
        <v>134</v>
      </c>
      <c r="F930" s="51">
        <v>2850</v>
      </c>
    </row>
    <row r="931" spans="1:6">
      <c r="A931" s="51">
        <v>85</v>
      </c>
      <c r="B931" s="51" t="s">
        <v>197</v>
      </c>
      <c r="C931" s="51" t="s">
        <v>46</v>
      </c>
      <c r="D931" s="51" t="s">
        <v>30</v>
      </c>
      <c r="E931" s="51">
        <v>98</v>
      </c>
      <c r="F931" s="51">
        <v>2850</v>
      </c>
    </row>
    <row r="932" spans="1:6">
      <c r="A932" s="51">
        <v>85</v>
      </c>
      <c r="B932" s="51" t="s">
        <v>197</v>
      </c>
      <c r="C932" s="51" t="s">
        <v>46</v>
      </c>
      <c r="D932" s="51" t="s">
        <v>31</v>
      </c>
      <c r="E932" s="51">
        <v>60</v>
      </c>
      <c r="F932" s="51">
        <v>2850</v>
      </c>
    </row>
    <row r="933" spans="1:6">
      <c r="A933" s="51">
        <v>85</v>
      </c>
      <c r="B933" s="51" t="s">
        <v>197</v>
      </c>
      <c r="C933" s="51" t="s">
        <v>46</v>
      </c>
      <c r="D933" s="51" t="s">
        <v>32</v>
      </c>
      <c r="E933" s="51">
        <v>34</v>
      </c>
      <c r="F933" s="51">
        <v>2850</v>
      </c>
    </row>
    <row r="934" spans="1:6">
      <c r="A934" s="51">
        <v>85</v>
      </c>
      <c r="B934" s="51" t="s">
        <v>197</v>
      </c>
      <c r="C934" s="51" t="s">
        <v>46</v>
      </c>
      <c r="D934" s="51" t="s">
        <v>33</v>
      </c>
      <c r="E934" s="51">
        <v>19</v>
      </c>
      <c r="F934" s="51">
        <v>2850</v>
      </c>
    </row>
    <row r="935" spans="1:6">
      <c r="A935" s="51">
        <v>85</v>
      </c>
      <c r="B935" s="51" t="s">
        <v>197</v>
      </c>
      <c r="C935" s="51" t="s">
        <v>46</v>
      </c>
      <c r="D935" s="51" t="s">
        <v>34</v>
      </c>
      <c r="E935" s="51">
        <v>16</v>
      </c>
      <c r="F935" s="51">
        <v>2850</v>
      </c>
    </row>
    <row r="936" spans="1:6">
      <c r="A936" s="51">
        <v>85</v>
      </c>
      <c r="B936" s="51" t="s">
        <v>197</v>
      </c>
      <c r="C936" s="51" t="s">
        <v>46</v>
      </c>
      <c r="D936" s="51" t="s">
        <v>35</v>
      </c>
      <c r="E936" s="51">
        <v>8</v>
      </c>
      <c r="F936" s="51">
        <v>2850</v>
      </c>
    </row>
    <row r="937" spans="1:6">
      <c r="A937" s="51">
        <v>85</v>
      </c>
      <c r="B937" s="51" t="s">
        <v>197</v>
      </c>
      <c r="C937" s="51" t="s">
        <v>46</v>
      </c>
      <c r="D937" s="51" t="s">
        <v>1348</v>
      </c>
      <c r="E937" s="51">
        <v>10</v>
      </c>
      <c r="F937" s="51">
        <v>2850</v>
      </c>
    </row>
    <row r="938" spans="1:6">
      <c r="A938" s="51">
        <v>86</v>
      </c>
      <c r="B938" s="51" t="s">
        <v>198</v>
      </c>
      <c r="C938" s="51" t="s">
        <v>63</v>
      </c>
      <c r="D938" s="51" t="s">
        <v>19</v>
      </c>
      <c r="E938" s="51">
        <v>365</v>
      </c>
      <c r="F938" s="51">
        <v>5142</v>
      </c>
    </row>
    <row r="939" spans="1:6">
      <c r="A939" s="51">
        <v>86</v>
      </c>
      <c r="B939" s="51" t="s">
        <v>198</v>
      </c>
      <c r="C939" s="51" t="s">
        <v>63</v>
      </c>
      <c r="D939" s="122" t="s">
        <v>20</v>
      </c>
      <c r="E939" s="51">
        <v>458</v>
      </c>
      <c r="F939" s="51">
        <v>5142</v>
      </c>
    </row>
    <row r="940" spans="1:6">
      <c r="A940" s="51">
        <v>86</v>
      </c>
      <c r="B940" s="51" t="s">
        <v>198</v>
      </c>
      <c r="C940" s="51" t="s">
        <v>63</v>
      </c>
      <c r="D940" s="122" t="s">
        <v>21</v>
      </c>
      <c r="E940" s="51">
        <v>633</v>
      </c>
      <c r="F940" s="51">
        <v>5142</v>
      </c>
    </row>
    <row r="941" spans="1:6">
      <c r="A941" s="51">
        <v>86</v>
      </c>
      <c r="B941" s="51" t="s">
        <v>198</v>
      </c>
      <c r="C941" s="51" t="s">
        <v>63</v>
      </c>
      <c r="D941" s="51" t="s">
        <v>22</v>
      </c>
      <c r="E941" s="51">
        <v>596</v>
      </c>
      <c r="F941" s="51">
        <v>5142</v>
      </c>
    </row>
    <row r="942" spans="1:6">
      <c r="A942" s="51">
        <v>86</v>
      </c>
      <c r="B942" s="51" t="s">
        <v>198</v>
      </c>
      <c r="C942" s="51" t="s">
        <v>63</v>
      </c>
      <c r="D942" s="51" t="s">
        <v>23</v>
      </c>
      <c r="E942" s="51">
        <v>539</v>
      </c>
      <c r="F942" s="51">
        <v>5142</v>
      </c>
    </row>
    <row r="943" spans="1:6">
      <c r="A943" s="51">
        <v>86</v>
      </c>
      <c r="B943" s="51" t="s">
        <v>198</v>
      </c>
      <c r="C943" s="51" t="s">
        <v>63</v>
      </c>
      <c r="D943" s="51" t="s">
        <v>24</v>
      </c>
      <c r="E943" s="51">
        <v>456</v>
      </c>
      <c r="F943" s="51">
        <v>5142</v>
      </c>
    </row>
    <row r="944" spans="1:6">
      <c r="A944" s="51">
        <v>86</v>
      </c>
      <c r="B944" s="51" t="s">
        <v>198</v>
      </c>
      <c r="C944" s="51" t="s">
        <v>63</v>
      </c>
      <c r="D944" s="51" t="s">
        <v>25</v>
      </c>
      <c r="E944" s="51">
        <v>422</v>
      </c>
      <c r="F944" s="51">
        <v>5142</v>
      </c>
    </row>
    <row r="945" spans="1:6">
      <c r="A945" s="51">
        <v>86</v>
      </c>
      <c r="B945" s="51" t="s">
        <v>198</v>
      </c>
      <c r="C945" s="51" t="s">
        <v>63</v>
      </c>
      <c r="D945" s="51" t="s">
        <v>26</v>
      </c>
      <c r="E945" s="51">
        <v>352</v>
      </c>
      <c r="F945" s="51">
        <v>5142</v>
      </c>
    </row>
    <row r="946" spans="1:6">
      <c r="A946" s="51">
        <v>86</v>
      </c>
      <c r="B946" s="51" t="s">
        <v>198</v>
      </c>
      <c r="C946" s="51" t="s">
        <v>63</v>
      </c>
      <c r="D946" s="51" t="s">
        <v>27</v>
      </c>
      <c r="E946" s="51">
        <v>289</v>
      </c>
      <c r="F946" s="51">
        <v>5142</v>
      </c>
    </row>
    <row r="947" spans="1:6">
      <c r="A947" s="51">
        <v>86</v>
      </c>
      <c r="B947" s="51" t="s">
        <v>198</v>
      </c>
      <c r="C947" s="51" t="s">
        <v>63</v>
      </c>
      <c r="D947" s="51" t="s">
        <v>28</v>
      </c>
      <c r="E947" s="51">
        <v>285</v>
      </c>
      <c r="F947" s="51">
        <v>5142</v>
      </c>
    </row>
    <row r="948" spans="1:6">
      <c r="A948" s="51">
        <v>86</v>
      </c>
      <c r="B948" s="51" t="s">
        <v>198</v>
      </c>
      <c r="C948" s="51" t="s">
        <v>63</v>
      </c>
      <c r="D948" s="51" t="s">
        <v>29</v>
      </c>
      <c r="E948" s="51">
        <v>199</v>
      </c>
      <c r="F948" s="51">
        <v>5142</v>
      </c>
    </row>
    <row r="949" spans="1:6">
      <c r="A949" s="51">
        <v>86</v>
      </c>
      <c r="B949" s="51" t="s">
        <v>198</v>
      </c>
      <c r="C949" s="51" t="s">
        <v>63</v>
      </c>
      <c r="D949" s="51" t="s">
        <v>30</v>
      </c>
      <c r="E949" s="51">
        <v>191</v>
      </c>
      <c r="F949" s="51">
        <v>5142</v>
      </c>
    </row>
    <row r="950" spans="1:6">
      <c r="A950" s="51">
        <v>86</v>
      </c>
      <c r="B950" s="51" t="s">
        <v>198</v>
      </c>
      <c r="C950" s="51" t="s">
        <v>63</v>
      </c>
      <c r="D950" s="51" t="s">
        <v>31</v>
      </c>
      <c r="E950" s="51">
        <v>114</v>
      </c>
      <c r="F950" s="51">
        <v>5142</v>
      </c>
    </row>
    <row r="951" spans="1:6">
      <c r="A951" s="51">
        <v>86</v>
      </c>
      <c r="B951" s="51" t="s">
        <v>198</v>
      </c>
      <c r="C951" s="51" t="s">
        <v>63</v>
      </c>
      <c r="D951" s="51" t="s">
        <v>32</v>
      </c>
      <c r="E951" s="51">
        <v>89</v>
      </c>
      <c r="F951" s="51">
        <v>5142</v>
      </c>
    </row>
    <row r="952" spans="1:6">
      <c r="A952" s="51">
        <v>86</v>
      </c>
      <c r="B952" s="51" t="s">
        <v>198</v>
      </c>
      <c r="C952" s="51" t="s">
        <v>63</v>
      </c>
      <c r="D952" s="51" t="s">
        <v>33</v>
      </c>
      <c r="E952" s="51">
        <v>59</v>
      </c>
      <c r="F952" s="51">
        <v>5142</v>
      </c>
    </row>
    <row r="953" spans="1:6">
      <c r="A953" s="51">
        <v>86</v>
      </c>
      <c r="B953" s="51" t="s">
        <v>198</v>
      </c>
      <c r="C953" s="51" t="s">
        <v>63</v>
      </c>
      <c r="D953" s="51" t="s">
        <v>34</v>
      </c>
      <c r="E953" s="51">
        <v>42</v>
      </c>
      <c r="F953" s="51">
        <v>5142</v>
      </c>
    </row>
    <row r="954" spans="1:6">
      <c r="A954" s="51">
        <v>86</v>
      </c>
      <c r="B954" s="51" t="s">
        <v>198</v>
      </c>
      <c r="C954" s="51" t="s">
        <v>63</v>
      </c>
      <c r="D954" s="51" t="s">
        <v>35</v>
      </c>
      <c r="E954" s="51">
        <v>35</v>
      </c>
      <c r="F954" s="51">
        <v>5142</v>
      </c>
    </row>
    <row r="955" spans="1:6">
      <c r="A955" s="51">
        <v>86</v>
      </c>
      <c r="B955" s="51" t="s">
        <v>198</v>
      </c>
      <c r="C955" s="51" t="s">
        <v>63</v>
      </c>
      <c r="D955" s="51" t="s">
        <v>1348</v>
      </c>
      <c r="E955" s="51">
        <v>18</v>
      </c>
      <c r="F955" s="51">
        <v>5142</v>
      </c>
    </row>
    <row r="956" spans="1:6">
      <c r="A956" s="51">
        <v>86</v>
      </c>
      <c r="B956" s="51" t="s">
        <v>198</v>
      </c>
      <c r="C956" s="51" t="s">
        <v>46</v>
      </c>
      <c r="D956" s="51" t="s">
        <v>19</v>
      </c>
      <c r="E956" s="51">
        <v>319</v>
      </c>
      <c r="F956" s="51">
        <v>5120</v>
      </c>
    </row>
    <row r="957" spans="1:6">
      <c r="A957" s="51">
        <v>86</v>
      </c>
      <c r="B957" s="51" t="s">
        <v>198</v>
      </c>
      <c r="C957" s="51" t="s">
        <v>46</v>
      </c>
      <c r="D957" s="122" t="s">
        <v>20</v>
      </c>
      <c r="E957" s="51">
        <v>437</v>
      </c>
      <c r="F957" s="51">
        <v>5120</v>
      </c>
    </row>
    <row r="958" spans="1:6">
      <c r="A958" s="51">
        <v>86</v>
      </c>
      <c r="B958" s="51" t="s">
        <v>198</v>
      </c>
      <c r="C958" s="51" t="s">
        <v>46</v>
      </c>
      <c r="D958" s="122" t="s">
        <v>21</v>
      </c>
      <c r="E958" s="51">
        <v>532</v>
      </c>
      <c r="F958" s="51">
        <v>5120</v>
      </c>
    </row>
    <row r="959" spans="1:6">
      <c r="A959" s="51">
        <v>86</v>
      </c>
      <c r="B959" s="51" t="s">
        <v>198</v>
      </c>
      <c r="C959" s="51" t="s">
        <v>46</v>
      </c>
      <c r="D959" s="51" t="s">
        <v>22</v>
      </c>
      <c r="E959" s="51">
        <v>583</v>
      </c>
      <c r="F959" s="51">
        <v>5120</v>
      </c>
    </row>
    <row r="960" spans="1:6">
      <c r="A960" s="51">
        <v>86</v>
      </c>
      <c r="B960" s="51" t="s">
        <v>198</v>
      </c>
      <c r="C960" s="51" t="s">
        <v>46</v>
      </c>
      <c r="D960" s="51" t="s">
        <v>23</v>
      </c>
      <c r="E960" s="51">
        <v>512</v>
      </c>
      <c r="F960" s="51">
        <v>5120</v>
      </c>
    </row>
    <row r="961" spans="1:6">
      <c r="A961" s="51">
        <v>86</v>
      </c>
      <c r="B961" s="51" t="s">
        <v>198</v>
      </c>
      <c r="C961" s="51" t="s">
        <v>46</v>
      </c>
      <c r="D961" s="51" t="s">
        <v>24</v>
      </c>
      <c r="E961" s="51">
        <v>425</v>
      </c>
      <c r="F961" s="51">
        <v>5120</v>
      </c>
    </row>
    <row r="962" spans="1:6">
      <c r="A962" s="51">
        <v>86</v>
      </c>
      <c r="B962" s="51" t="s">
        <v>198</v>
      </c>
      <c r="C962" s="51" t="s">
        <v>46</v>
      </c>
      <c r="D962" s="51" t="s">
        <v>25</v>
      </c>
      <c r="E962" s="51">
        <v>425</v>
      </c>
      <c r="F962" s="51">
        <v>5120</v>
      </c>
    </row>
    <row r="963" spans="1:6">
      <c r="A963" s="51">
        <v>86</v>
      </c>
      <c r="B963" s="51" t="s">
        <v>198</v>
      </c>
      <c r="C963" s="51" t="s">
        <v>46</v>
      </c>
      <c r="D963" s="51" t="s">
        <v>26</v>
      </c>
      <c r="E963" s="51">
        <v>416</v>
      </c>
      <c r="F963" s="51">
        <v>5120</v>
      </c>
    </row>
    <row r="964" spans="1:6">
      <c r="A964" s="51">
        <v>86</v>
      </c>
      <c r="B964" s="51" t="s">
        <v>198</v>
      </c>
      <c r="C964" s="51" t="s">
        <v>46</v>
      </c>
      <c r="D964" s="51" t="s">
        <v>27</v>
      </c>
      <c r="E964" s="51">
        <v>343</v>
      </c>
      <c r="F964" s="51">
        <v>5120</v>
      </c>
    </row>
    <row r="965" spans="1:6">
      <c r="A965" s="51">
        <v>86</v>
      </c>
      <c r="B965" s="51" t="s">
        <v>198</v>
      </c>
      <c r="C965" s="51" t="s">
        <v>46</v>
      </c>
      <c r="D965" s="51" t="s">
        <v>28</v>
      </c>
      <c r="E965" s="51">
        <v>307</v>
      </c>
      <c r="F965" s="51">
        <v>5120</v>
      </c>
    </row>
    <row r="966" spans="1:6">
      <c r="A966" s="51">
        <v>86</v>
      </c>
      <c r="B966" s="51" t="s">
        <v>198</v>
      </c>
      <c r="C966" s="51" t="s">
        <v>46</v>
      </c>
      <c r="D966" s="51" t="s">
        <v>29</v>
      </c>
      <c r="E966" s="51">
        <v>248</v>
      </c>
      <c r="F966" s="51">
        <v>5120</v>
      </c>
    </row>
    <row r="967" spans="1:6">
      <c r="A967" s="51">
        <v>86</v>
      </c>
      <c r="B967" s="51" t="s">
        <v>198</v>
      </c>
      <c r="C967" s="51" t="s">
        <v>46</v>
      </c>
      <c r="D967" s="51" t="s">
        <v>30</v>
      </c>
      <c r="E967" s="51">
        <v>189</v>
      </c>
      <c r="F967" s="51">
        <v>5120</v>
      </c>
    </row>
    <row r="968" spans="1:6">
      <c r="A968" s="51">
        <v>86</v>
      </c>
      <c r="B968" s="51" t="s">
        <v>198</v>
      </c>
      <c r="C968" s="51" t="s">
        <v>46</v>
      </c>
      <c r="D968" s="51" t="s">
        <v>31</v>
      </c>
      <c r="E968" s="51">
        <v>128</v>
      </c>
      <c r="F968" s="51">
        <v>5120</v>
      </c>
    </row>
    <row r="969" spans="1:6">
      <c r="A969" s="51">
        <v>86</v>
      </c>
      <c r="B969" s="51" t="s">
        <v>198</v>
      </c>
      <c r="C969" s="51" t="s">
        <v>46</v>
      </c>
      <c r="D969" s="51" t="s">
        <v>32</v>
      </c>
      <c r="E969" s="51">
        <v>114</v>
      </c>
      <c r="F969" s="51">
        <v>5120</v>
      </c>
    </row>
    <row r="970" spans="1:6">
      <c r="A970" s="51">
        <v>86</v>
      </c>
      <c r="B970" s="51" t="s">
        <v>198</v>
      </c>
      <c r="C970" s="51" t="s">
        <v>46</v>
      </c>
      <c r="D970" s="51" t="s">
        <v>33</v>
      </c>
      <c r="E970" s="51">
        <v>56</v>
      </c>
      <c r="F970" s="51">
        <v>5120</v>
      </c>
    </row>
    <row r="971" spans="1:6">
      <c r="A971" s="51">
        <v>86</v>
      </c>
      <c r="B971" s="51" t="s">
        <v>198</v>
      </c>
      <c r="C971" s="51" t="s">
        <v>46</v>
      </c>
      <c r="D971" s="51" t="s">
        <v>34</v>
      </c>
      <c r="E971" s="51">
        <v>45</v>
      </c>
      <c r="F971" s="51">
        <v>5120</v>
      </c>
    </row>
    <row r="972" spans="1:6">
      <c r="A972" s="51">
        <v>86</v>
      </c>
      <c r="B972" s="51" t="s">
        <v>198</v>
      </c>
      <c r="C972" s="51" t="s">
        <v>46</v>
      </c>
      <c r="D972" s="51" t="s">
        <v>35</v>
      </c>
      <c r="E972" s="51">
        <v>19</v>
      </c>
      <c r="F972" s="51">
        <v>5120</v>
      </c>
    </row>
    <row r="973" spans="1:6">
      <c r="A973" s="51">
        <v>86</v>
      </c>
      <c r="B973" s="51" t="s">
        <v>198</v>
      </c>
      <c r="C973" s="51" t="s">
        <v>46</v>
      </c>
      <c r="D973" s="51" t="s">
        <v>1348</v>
      </c>
      <c r="E973" s="51">
        <v>22</v>
      </c>
      <c r="F973" s="51">
        <v>5120</v>
      </c>
    </row>
    <row r="974" spans="1:6">
      <c r="A974" s="51">
        <v>88</v>
      </c>
      <c r="B974" s="51" t="s">
        <v>199</v>
      </c>
      <c r="C974" s="51" t="s">
        <v>63</v>
      </c>
      <c r="D974" s="51" t="s">
        <v>19</v>
      </c>
      <c r="E974" s="51">
        <v>1035</v>
      </c>
      <c r="F974" s="51">
        <v>12920</v>
      </c>
    </row>
    <row r="975" spans="1:6">
      <c r="A975" s="51">
        <v>88</v>
      </c>
      <c r="B975" s="51" t="s">
        <v>199</v>
      </c>
      <c r="C975" s="51" t="s">
        <v>63</v>
      </c>
      <c r="D975" s="122" t="s">
        <v>20</v>
      </c>
      <c r="E975" s="51">
        <v>1071</v>
      </c>
      <c r="F975" s="51">
        <v>12920</v>
      </c>
    </row>
    <row r="976" spans="1:6">
      <c r="A976" s="51">
        <v>88</v>
      </c>
      <c r="B976" s="51" t="s">
        <v>199</v>
      </c>
      <c r="C976" s="51" t="s">
        <v>63</v>
      </c>
      <c r="D976" s="122" t="s">
        <v>21</v>
      </c>
      <c r="E976" s="51">
        <v>1116</v>
      </c>
      <c r="F976" s="51">
        <v>12920</v>
      </c>
    </row>
    <row r="977" spans="1:6">
      <c r="A977" s="51">
        <v>88</v>
      </c>
      <c r="B977" s="51" t="s">
        <v>199</v>
      </c>
      <c r="C977" s="51" t="s">
        <v>63</v>
      </c>
      <c r="D977" s="51" t="s">
        <v>22</v>
      </c>
      <c r="E977" s="51">
        <v>1076</v>
      </c>
      <c r="F977" s="51">
        <v>12920</v>
      </c>
    </row>
    <row r="978" spans="1:6">
      <c r="A978" s="51">
        <v>88</v>
      </c>
      <c r="B978" s="51" t="s">
        <v>199</v>
      </c>
      <c r="C978" s="51" t="s">
        <v>63</v>
      </c>
      <c r="D978" s="51" t="s">
        <v>23</v>
      </c>
      <c r="E978" s="51">
        <v>1038</v>
      </c>
      <c r="F978" s="51">
        <v>12920</v>
      </c>
    </row>
    <row r="979" spans="1:6">
      <c r="A979" s="51">
        <v>88</v>
      </c>
      <c r="B979" s="51" t="s">
        <v>199</v>
      </c>
      <c r="C979" s="51" t="s">
        <v>63</v>
      </c>
      <c r="D979" s="51" t="s">
        <v>24</v>
      </c>
      <c r="E979" s="51">
        <v>1113</v>
      </c>
      <c r="F979" s="51">
        <v>12920</v>
      </c>
    </row>
    <row r="980" spans="1:6">
      <c r="A980" s="51">
        <v>88</v>
      </c>
      <c r="B980" s="51" t="s">
        <v>199</v>
      </c>
      <c r="C980" s="51" t="s">
        <v>63</v>
      </c>
      <c r="D980" s="51" t="s">
        <v>25</v>
      </c>
      <c r="E980" s="51">
        <v>960</v>
      </c>
      <c r="F980" s="51">
        <v>12920</v>
      </c>
    </row>
    <row r="981" spans="1:6">
      <c r="A981" s="51">
        <v>88</v>
      </c>
      <c r="B981" s="51" t="s">
        <v>199</v>
      </c>
      <c r="C981" s="51" t="s">
        <v>63</v>
      </c>
      <c r="D981" s="51" t="s">
        <v>26</v>
      </c>
      <c r="E981" s="51">
        <v>945</v>
      </c>
      <c r="F981" s="51">
        <v>12920</v>
      </c>
    </row>
    <row r="982" spans="1:6">
      <c r="A982" s="51">
        <v>88</v>
      </c>
      <c r="B982" s="51" t="s">
        <v>199</v>
      </c>
      <c r="C982" s="51" t="s">
        <v>63</v>
      </c>
      <c r="D982" s="51" t="s">
        <v>27</v>
      </c>
      <c r="E982" s="51">
        <v>776</v>
      </c>
      <c r="F982" s="51">
        <v>12920</v>
      </c>
    </row>
    <row r="983" spans="1:6">
      <c r="A983" s="51">
        <v>88</v>
      </c>
      <c r="B983" s="51" t="s">
        <v>199</v>
      </c>
      <c r="C983" s="51" t="s">
        <v>63</v>
      </c>
      <c r="D983" s="51" t="s">
        <v>28</v>
      </c>
      <c r="E983" s="51">
        <v>800</v>
      </c>
      <c r="F983" s="51">
        <v>12920</v>
      </c>
    </row>
    <row r="984" spans="1:6">
      <c r="A984" s="51">
        <v>88</v>
      </c>
      <c r="B984" s="51" t="s">
        <v>199</v>
      </c>
      <c r="C984" s="51" t="s">
        <v>63</v>
      </c>
      <c r="D984" s="51" t="s">
        <v>29</v>
      </c>
      <c r="E984" s="51">
        <v>840</v>
      </c>
      <c r="F984" s="51">
        <v>12920</v>
      </c>
    </row>
    <row r="985" spans="1:6">
      <c r="A985" s="51">
        <v>88</v>
      </c>
      <c r="B985" s="51" t="s">
        <v>199</v>
      </c>
      <c r="C985" s="51" t="s">
        <v>63</v>
      </c>
      <c r="D985" s="51" t="s">
        <v>30</v>
      </c>
      <c r="E985" s="51">
        <v>735</v>
      </c>
      <c r="F985" s="51">
        <v>12920</v>
      </c>
    </row>
    <row r="986" spans="1:6">
      <c r="A986" s="51">
        <v>88</v>
      </c>
      <c r="B986" s="51" t="s">
        <v>199</v>
      </c>
      <c r="C986" s="51" t="s">
        <v>63</v>
      </c>
      <c r="D986" s="51" t="s">
        <v>31</v>
      </c>
      <c r="E986" s="51">
        <v>527</v>
      </c>
      <c r="F986" s="51">
        <v>12920</v>
      </c>
    </row>
    <row r="987" spans="1:6">
      <c r="A987" s="51">
        <v>88</v>
      </c>
      <c r="B987" s="51" t="s">
        <v>199</v>
      </c>
      <c r="C987" s="51" t="s">
        <v>63</v>
      </c>
      <c r="D987" s="51" t="s">
        <v>32</v>
      </c>
      <c r="E987" s="51">
        <v>353</v>
      </c>
      <c r="F987" s="51">
        <v>12920</v>
      </c>
    </row>
    <row r="988" spans="1:6">
      <c r="A988" s="51">
        <v>88</v>
      </c>
      <c r="B988" s="51" t="s">
        <v>199</v>
      </c>
      <c r="C988" s="51" t="s">
        <v>63</v>
      </c>
      <c r="D988" s="51" t="s">
        <v>33</v>
      </c>
      <c r="E988" s="51">
        <v>227</v>
      </c>
      <c r="F988" s="51">
        <v>12920</v>
      </c>
    </row>
    <row r="989" spans="1:6">
      <c r="A989" s="51">
        <v>88</v>
      </c>
      <c r="B989" s="51" t="s">
        <v>199</v>
      </c>
      <c r="C989" s="51" t="s">
        <v>63</v>
      </c>
      <c r="D989" s="51" t="s">
        <v>34</v>
      </c>
      <c r="E989" s="51">
        <v>159</v>
      </c>
      <c r="F989" s="51">
        <v>12920</v>
      </c>
    </row>
    <row r="990" spans="1:6">
      <c r="A990" s="51">
        <v>88</v>
      </c>
      <c r="B990" s="51" t="s">
        <v>199</v>
      </c>
      <c r="C990" s="51" t="s">
        <v>63</v>
      </c>
      <c r="D990" s="51" t="s">
        <v>35</v>
      </c>
      <c r="E990" s="51">
        <v>89</v>
      </c>
      <c r="F990" s="51">
        <v>12920</v>
      </c>
    </row>
    <row r="991" spans="1:6">
      <c r="A991" s="51">
        <v>88</v>
      </c>
      <c r="B991" s="51" t="s">
        <v>199</v>
      </c>
      <c r="C991" s="51" t="s">
        <v>63</v>
      </c>
      <c r="D991" s="51" t="s">
        <v>1348</v>
      </c>
      <c r="E991" s="51">
        <v>60</v>
      </c>
      <c r="F991" s="51">
        <v>12920</v>
      </c>
    </row>
    <row r="992" spans="1:6">
      <c r="A992" s="51">
        <v>88</v>
      </c>
      <c r="B992" s="51" t="s">
        <v>199</v>
      </c>
      <c r="C992" s="51" t="s">
        <v>46</v>
      </c>
      <c r="D992" s="51" t="s">
        <v>19</v>
      </c>
      <c r="E992" s="51">
        <v>942</v>
      </c>
      <c r="F992" s="51">
        <v>13953</v>
      </c>
    </row>
    <row r="993" spans="1:6">
      <c r="A993" s="51">
        <v>88</v>
      </c>
      <c r="B993" s="51" t="s">
        <v>199</v>
      </c>
      <c r="C993" s="51" t="s">
        <v>46</v>
      </c>
      <c r="D993" s="122" t="s">
        <v>20</v>
      </c>
      <c r="E993" s="51">
        <v>993</v>
      </c>
      <c r="F993" s="51">
        <v>13953</v>
      </c>
    </row>
    <row r="994" spans="1:6">
      <c r="A994" s="51">
        <v>88</v>
      </c>
      <c r="B994" s="51" t="s">
        <v>199</v>
      </c>
      <c r="C994" s="51" t="s">
        <v>46</v>
      </c>
      <c r="D994" s="122" t="s">
        <v>21</v>
      </c>
      <c r="E994" s="51">
        <v>1096</v>
      </c>
      <c r="F994" s="51">
        <v>13953</v>
      </c>
    </row>
    <row r="995" spans="1:6">
      <c r="A995" s="51">
        <v>88</v>
      </c>
      <c r="B995" s="51" t="s">
        <v>199</v>
      </c>
      <c r="C995" s="51" t="s">
        <v>46</v>
      </c>
      <c r="D995" s="51" t="s">
        <v>22</v>
      </c>
      <c r="E995" s="51">
        <v>1051</v>
      </c>
      <c r="F995" s="51">
        <v>13953</v>
      </c>
    </row>
    <row r="996" spans="1:6">
      <c r="A996" s="51">
        <v>88</v>
      </c>
      <c r="B996" s="51" t="s">
        <v>199</v>
      </c>
      <c r="C996" s="51" t="s">
        <v>46</v>
      </c>
      <c r="D996" s="51" t="s">
        <v>23</v>
      </c>
      <c r="E996" s="51">
        <v>1035</v>
      </c>
      <c r="F996" s="51">
        <v>13953</v>
      </c>
    </row>
    <row r="997" spans="1:6">
      <c r="A997" s="51">
        <v>88</v>
      </c>
      <c r="B997" s="51" t="s">
        <v>199</v>
      </c>
      <c r="C997" s="51" t="s">
        <v>46</v>
      </c>
      <c r="D997" s="51" t="s">
        <v>24</v>
      </c>
      <c r="E997" s="51">
        <v>1212</v>
      </c>
      <c r="F997" s="51">
        <v>13953</v>
      </c>
    </row>
    <row r="998" spans="1:6">
      <c r="A998" s="51">
        <v>88</v>
      </c>
      <c r="B998" s="51" t="s">
        <v>199</v>
      </c>
      <c r="C998" s="51" t="s">
        <v>46</v>
      </c>
      <c r="D998" s="51" t="s">
        <v>25</v>
      </c>
      <c r="E998" s="51">
        <v>1092</v>
      </c>
      <c r="F998" s="51">
        <v>13953</v>
      </c>
    </row>
    <row r="999" spans="1:6">
      <c r="A999" s="51">
        <v>88</v>
      </c>
      <c r="B999" s="51" t="s">
        <v>199</v>
      </c>
      <c r="C999" s="51" t="s">
        <v>46</v>
      </c>
      <c r="D999" s="51" t="s">
        <v>26</v>
      </c>
      <c r="E999" s="51">
        <v>1017</v>
      </c>
      <c r="F999" s="51">
        <v>13953</v>
      </c>
    </row>
    <row r="1000" spans="1:6">
      <c r="A1000" s="51">
        <v>88</v>
      </c>
      <c r="B1000" s="51" t="s">
        <v>199</v>
      </c>
      <c r="C1000" s="51" t="s">
        <v>46</v>
      </c>
      <c r="D1000" s="51" t="s">
        <v>27</v>
      </c>
      <c r="E1000" s="51">
        <v>923</v>
      </c>
      <c r="F1000" s="51">
        <v>13953</v>
      </c>
    </row>
    <row r="1001" spans="1:6">
      <c r="A1001" s="51">
        <v>88</v>
      </c>
      <c r="B1001" s="51" t="s">
        <v>199</v>
      </c>
      <c r="C1001" s="51" t="s">
        <v>46</v>
      </c>
      <c r="D1001" s="51" t="s">
        <v>28</v>
      </c>
      <c r="E1001" s="51">
        <v>975</v>
      </c>
      <c r="F1001" s="51">
        <v>13953</v>
      </c>
    </row>
    <row r="1002" spans="1:6">
      <c r="A1002" s="51">
        <v>88</v>
      </c>
      <c r="B1002" s="51" t="s">
        <v>199</v>
      </c>
      <c r="C1002" s="51" t="s">
        <v>46</v>
      </c>
      <c r="D1002" s="51" t="s">
        <v>29</v>
      </c>
      <c r="E1002" s="51">
        <v>940</v>
      </c>
      <c r="F1002" s="51">
        <v>13953</v>
      </c>
    </row>
    <row r="1003" spans="1:6">
      <c r="A1003" s="51">
        <v>88</v>
      </c>
      <c r="B1003" s="51" t="s">
        <v>199</v>
      </c>
      <c r="C1003" s="51" t="s">
        <v>46</v>
      </c>
      <c r="D1003" s="51" t="s">
        <v>30</v>
      </c>
      <c r="E1003" s="51">
        <v>878</v>
      </c>
      <c r="F1003" s="51">
        <v>13953</v>
      </c>
    </row>
    <row r="1004" spans="1:6">
      <c r="A1004" s="51">
        <v>88</v>
      </c>
      <c r="B1004" s="51" t="s">
        <v>199</v>
      </c>
      <c r="C1004" s="51" t="s">
        <v>46</v>
      </c>
      <c r="D1004" s="51" t="s">
        <v>31</v>
      </c>
      <c r="E1004" s="51">
        <v>644</v>
      </c>
      <c r="F1004" s="51">
        <v>13953</v>
      </c>
    </row>
    <row r="1005" spans="1:6">
      <c r="A1005" s="51">
        <v>88</v>
      </c>
      <c r="B1005" s="51" t="s">
        <v>199</v>
      </c>
      <c r="C1005" s="51" t="s">
        <v>46</v>
      </c>
      <c r="D1005" s="51" t="s">
        <v>32</v>
      </c>
      <c r="E1005" s="51">
        <v>429</v>
      </c>
      <c r="F1005" s="51">
        <v>13953</v>
      </c>
    </row>
    <row r="1006" spans="1:6">
      <c r="A1006" s="51">
        <v>88</v>
      </c>
      <c r="B1006" s="51" t="s">
        <v>199</v>
      </c>
      <c r="C1006" s="51" t="s">
        <v>46</v>
      </c>
      <c r="D1006" s="51" t="s">
        <v>33</v>
      </c>
      <c r="E1006" s="51">
        <v>281</v>
      </c>
      <c r="F1006" s="51">
        <v>13953</v>
      </c>
    </row>
    <row r="1007" spans="1:6">
      <c r="A1007" s="51">
        <v>88</v>
      </c>
      <c r="B1007" s="51" t="s">
        <v>199</v>
      </c>
      <c r="C1007" s="51" t="s">
        <v>46</v>
      </c>
      <c r="D1007" s="51" t="s">
        <v>34</v>
      </c>
      <c r="E1007" s="51">
        <v>190</v>
      </c>
      <c r="F1007" s="51">
        <v>13953</v>
      </c>
    </row>
    <row r="1008" spans="1:6">
      <c r="A1008" s="51">
        <v>88</v>
      </c>
      <c r="B1008" s="51" t="s">
        <v>199</v>
      </c>
      <c r="C1008" s="51" t="s">
        <v>46</v>
      </c>
      <c r="D1008" s="51" t="s">
        <v>35</v>
      </c>
      <c r="E1008" s="51">
        <v>134</v>
      </c>
      <c r="F1008" s="51">
        <v>13953</v>
      </c>
    </row>
    <row r="1009" spans="1:6">
      <c r="A1009" s="51">
        <v>88</v>
      </c>
      <c r="B1009" s="51" t="s">
        <v>199</v>
      </c>
      <c r="C1009" s="51" t="s">
        <v>46</v>
      </c>
      <c r="D1009" s="51" t="s">
        <v>1348</v>
      </c>
      <c r="E1009" s="51">
        <v>121</v>
      </c>
      <c r="F1009" s="51">
        <v>13953</v>
      </c>
    </row>
    <row r="1010" spans="1:6">
      <c r="A1010" s="51">
        <v>91</v>
      </c>
      <c r="B1010" s="51" t="s">
        <v>200</v>
      </c>
      <c r="C1010" s="51" t="s">
        <v>63</v>
      </c>
      <c r="D1010" s="51" t="s">
        <v>19</v>
      </c>
      <c r="E1010" s="51">
        <v>18</v>
      </c>
      <c r="F1010" s="51">
        <v>271</v>
      </c>
    </row>
    <row r="1011" spans="1:6">
      <c r="A1011" s="51">
        <v>91</v>
      </c>
      <c r="B1011" s="51" t="s">
        <v>200</v>
      </c>
      <c r="C1011" s="51" t="s">
        <v>63</v>
      </c>
      <c r="D1011" s="122" t="s">
        <v>20</v>
      </c>
      <c r="E1011" s="51">
        <v>10</v>
      </c>
      <c r="F1011" s="51">
        <v>271</v>
      </c>
    </row>
    <row r="1012" spans="1:6">
      <c r="A1012" s="51">
        <v>91</v>
      </c>
      <c r="B1012" s="51" t="s">
        <v>200</v>
      </c>
      <c r="C1012" s="51" t="s">
        <v>63</v>
      </c>
      <c r="D1012" s="122" t="s">
        <v>21</v>
      </c>
      <c r="E1012" s="51">
        <v>23</v>
      </c>
      <c r="F1012" s="51">
        <v>271</v>
      </c>
    </row>
    <row r="1013" spans="1:6">
      <c r="A1013" s="51">
        <v>91</v>
      </c>
      <c r="B1013" s="51" t="s">
        <v>200</v>
      </c>
      <c r="C1013" s="51" t="s">
        <v>63</v>
      </c>
      <c r="D1013" s="51" t="s">
        <v>22</v>
      </c>
      <c r="E1013" s="51">
        <v>31</v>
      </c>
      <c r="F1013" s="51">
        <v>271</v>
      </c>
    </row>
    <row r="1014" spans="1:6">
      <c r="A1014" s="51">
        <v>91</v>
      </c>
      <c r="B1014" s="51" t="s">
        <v>200</v>
      </c>
      <c r="C1014" s="51" t="s">
        <v>63</v>
      </c>
      <c r="D1014" s="51" t="s">
        <v>23</v>
      </c>
      <c r="E1014" s="51">
        <v>30</v>
      </c>
      <c r="F1014" s="51">
        <v>271</v>
      </c>
    </row>
    <row r="1015" spans="1:6">
      <c r="A1015" s="51">
        <v>91</v>
      </c>
      <c r="B1015" s="51" t="s">
        <v>200</v>
      </c>
      <c r="C1015" s="51" t="s">
        <v>63</v>
      </c>
      <c r="D1015" s="51" t="s">
        <v>24</v>
      </c>
      <c r="E1015" s="51">
        <v>7</v>
      </c>
      <c r="F1015" s="51">
        <v>271</v>
      </c>
    </row>
    <row r="1016" spans="1:6">
      <c r="A1016" s="51">
        <v>91</v>
      </c>
      <c r="B1016" s="51" t="s">
        <v>200</v>
      </c>
      <c r="C1016" s="51" t="s">
        <v>63</v>
      </c>
      <c r="D1016" s="51" t="s">
        <v>25</v>
      </c>
      <c r="E1016" s="51">
        <v>33</v>
      </c>
      <c r="F1016" s="51">
        <v>271</v>
      </c>
    </row>
    <row r="1017" spans="1:6">
      <c r="A1017" s="51">
        <v>91</v>
      </c>
      <c r="B1017" s="51" t="s">
        <v>200</v>
      </c>
      <c r="C1017" s="51" t="s">
        <v>63</v>
      </c>
      <c r="D1017" s="51" t="s">
        <v>26</v>
      </c>
      <c r="E1017" s="51">
        <v>16</v>
      </c>
      <c r="F1017" s="51">
        <v>271</v>
      </c>
    </row>
    <row r="1018" spans="1:6">
      <c r="A1018" s="51">
        <v>91</v>
      </c>
      <c r="B1018" s="51" t="s">
        <v>200</v>
      </c>
      <c r="C1018" s="51" t="s">
        <v>63</v>
      </c>
      <c r="D1018" s="51" t="s">
        <v>27</v>
      </c>
      <c r="E1018" s="51">
        <v>18</v>
      </c>
      <c r="F1018" s="51">
        <v>271</v>
      </c>
    </row>
    <row r="1019" spans="1:6">
      <c r="A1019" s="51">
        <v>91</v>
      </c>
      <c r="B1019" s="51" t="s">
        <v>200</v>
      </c>
      <c r="C1019" s="51" t="s">
        <v>63</v>
      </c>
      <c r="D1019" s="51" t="s">
        <v>28</v>
      </c>
      <c r="E1019" s="51">
        <v>18</v>
      </c>
      <c r="F1019" s="51">
        <v>271</v>
      </c>
    </row>
    <row r="1020" spans="1:6">
      <c r="A1020" s="51">
        <v>91</v>
      </c>
      <c r="B1020" s="51" t="s">
        <v>200</v>
      </c>
      <c r="C1020" s="51" t="s">
        <v>63</v>
      </c>
      <c r="D1020" s="51" t="s">
        <v>29</v>
      </c>
      <c r="E1020" s="51">
        <v>17</v>
      </c>
      <c r="F1020" s="51">
        <v>271</v>
      </c>
    </row>
    <row r="1021" spans="1:6">
      <c r="A1021" s="51">
        <v>91</v>
      </c>
      <c r="B1021" s="51" t="s">
        <v>200</v>
      </c>
      <c r="C1021" s="51" t="s">
        <v>63</v>
      </c>
      <c r="D1021" s="51" t="s">
        <v>30</v>
      </c>
      <c r="E1021" s="51">
        <v>16</v>
      </c>
      <c r="F1021" s="51">
        <v>271</v>
      </c>
    </row>
    <row r="1022" spans="1:6">
      <c r="A1022" s="51">
        <v>91</v>
      </c>
      <c r="B1022" s="51" t="s">
        <v>200</v>
      </c>
      <c r="C1022" s="51" t="s">
        <v>63</v>
      </c>
      <c r="D1022" s="51" t="s">
        <v>31</v>
      </c>
      <c r="E1022" s="51">
        <v>20</v>
      </c>
      <c r="F1022" s="51">
        <v>271</v>
      </c>
    </row>
    <row r="1023" spans="1:6">
      <c r="A1023" s="51">
        <v>91</v>
      </c>
      <c r="B1023" s="51" t="s">
        <v>200</v>
      </c>
      <c r="C1023" s="51" t="s">
        <v>63</v>
      </c>
      <c r="D1023" s="51" t="s">
        <v>32</v>
      </c>
      <c r="E1023" s="51">
        <v>6</v>
      </c>
      <c r="F1023" s="51">
        <v>271</v>
      </c>
    </row>
    <row r="1024" spans="1:6">
      <c r="A1024" s="51">
        <v>91</v>
      </c>
      <c r="B1024" s="51" t="s">
        <v>200</v>
      </c>
      <c r="C1024" s="51" t="s">
        <v>63</v>
      </c>
      <c r="D1024" s="51" t="s">
        <v>33</v>
      </c>
      <c r="E1024" s="51">
        <v>2</v>
      </c>
      <c r="F1024" s="51">
        <v>271</v>
      </c>
    </row>
    <row r="1025" spans="1:6">
      <c r="A1025" s="51">
        <v>91</v>
      </c>
      <c r="B1025" s="51" t="s">
        <v>200</v>
      </c>
      <c r="C1025" s="51" t="s">
        <v>63</v>
      </c>
      <c r="D1025" s="51" t="s">
        <v>34</v>
      </c>
      <c r="E1025" s="51">
        <v>3</v>
      </c>
      <c r="F1025" s="51">
        <v>271</v>
      </c>
    </row>
    <row r="1026" spans="1:6">
      <c r="A1026" s="51">
        <v>91</v>
      </c>
      <c r="B1026" s="51" t="s">
        <v>200</v>
      </c>
      <c r="C1026" s="51" t="s">
        <v>63</v>
      </c>
      <c r="D1026" s="51" t="s">
        <v>35</v>
      </c>
      <c r="E1026" s="51">
        <v>2</v>
      </c>
      <c r="F1026" s="51">
        <v>271</v>
      </c>
    </row>
    <row r="1027" spans="1:6">
      <c r="A1027" s="51">
        <v>91</v>
      </c>
      <c r="B1027" s="51" t="s">
        <v>200</v>
      </c>
      <c r="C1027" s="51" t="s">
        <v>63</v>
      </c>
      <c r="D1027" s="51" t="s">
        <v>1348</v>
      </c>
      <c r="E1027" s="51">
        <v>1</v>
      </c>
      <c r="F1027" s="51">
        <v>271</v>
      </c>
    </row>
    <row r="1028" spans="1:6">
      <c r="A1028" s="51">
        <v>91</v>
      </c>
      <c r="B1028" s="51" t="s">
        <v>200</v>
      </c>
      <c r="C1028" s="51" t="s">
        <v>46</v>
      </c>
      <c r="D1028" s="51" t="s">
        <v>19</v>
      </c>
      <c r="E1028" s="51">
        <v>15</v>
      </c>
      <c r="F1028" s="51">
        <v>215</v>
      </c>
    </row>
    <row r="1029" spans="1:6">
      <c r="A1029" s="51">
        <v>91</v>
      </c>
      <c r="B1029" s="51" t="s">
        <v>200</v>
      </c>
      <c r="C1029" s="51" t="s">
        <v>46</v>
      </c>
      <c r="D1029" s="122" t="s">
        <v>20</v>
      </c>
      <c r="E1029" s="51">
        <v>13</v>
      </c>
      <c r="F1029" s="51">
        <v>215</v>
      </c>
    </row>
    <row r="1030" spans="1:6">
      <c r="A1030" s="51">
        <v>91</v>
      </c>
      <c r="B1030" s="51" t="s">
        <v>200</v>
      </c>
      <c r="C1030" s="51" t="s">
        <v>46</v>
      </c>
      <c r="D1030" s="122" t="s">
        <v>21</v>
      </c>
      <c r="E1030" s="51">
        <v>18</v>
      </c>
      <c r="F1030" s="51">
        <v>215</v>
      </c>
    </row>
    <row r="1031" spans="1:6">
      <c r="A1031" s="51">
        <v>91</v>
      </c>
      <c r="B1031" s="51" t="s">
        <v>200</v>
      </c>
      <c r="C1031" s="51" t="s">
        <v>46</v>
      </c>
      <c r="D1031" s="51" t="s">
        <v>22</v>
      </c>
      <c r="E1031" s="51">
        <v>26</v>
      </c>
      <c r="F1031" s="51">
        <v>215</v>
      </c>
    </row>
    <row r="1032" spans="1:6">
      <c r="A1032" s="51">
        <v>91</v>
      </c>
      <c r="B1032" s="51" t="s">
        <v>200</v>
      </c>
      <c r="C1032" s="51" t="s">
        <v>46</v>
      </c>
      <c r="D1032" s="51" t="s">
        <v>23</v>
      </c>
      <c r="E1032" s="51">
        <v>16</v>
      </c>
      <c r="F1032" s="51">
        <v>215</v>
      </c>
    </row>
    <row r="1033" spans="1:6">
      <c r="A1033" s="51">
        <v>91</v>
      </c>
      <c r="B1033" s="51" t="s">
        <v>200</v>
      </c>
      <c r="C1033" s="51" t="s">
        <v>46</v>
      </c>
      <c r="D1033" s="51" t="s">
        <v>24</v>
      </c>
      <c r="E1033" s="51">
        <v>15</v>
      </c>
      <c r="F1033" s="51">
        <v>215</v>
      </c>
    </row>
    <row r="1034" spans="1:6">
      <c r="A1034" s="51">
        <v>91</v>
      </c>
      <c r="B1034" s="51" t="s">
        <v>200</v>
      </c>
      <c r="C1034" s="51" t="s">
        <v>46</v>
      </c>
      <c r="D1034" s="51" t="s">
        <v>25</v>
      </c>
      <c r="E1034" s="51">
        <v>24</v>
      </c>
      <c r="F1034" s="51">
        <v>215</v>
      </c>
    </row>
    <row r="1035" spans="1:6">
      <c r="A1035" s="51">
        <v>91</v>
      </c>
      <c r="B1035" s="51" t="s">
        <v>200</v>
      </c>
      <c r="C1035" s="51" t="s">
        <v>46</v>
      </c>
      <c r="D1035" s="51" t="s">
        <v>26</v>
      </c>
      <c r="E1035" s="51">
        <v>16</v>
      </c>
      <c r="F1035" s="51">
        <v>215</v>
      </c>
    </row>
    <row r="1036" spans="1:6">
      <c r="A1036" s="51">
        <v>91</v>
      </c>
      <c r="B1036" s="51" t="s">
        <v>200</v>
      </c>
      <c r="C1036" s="51" t="s">
        <v>46</v>
      </c>
      <c r="D1036" s="51" t="s">
        <v>27</v>
      </c>
      <c r="E1036" s="51">
        <v>18</v>
      </c>
      <c r="F1036" s="51">
        <v>215</v>
      </c>
    </row>
    <row r="1037" spans="1:6">
      <c r="A1037" s="51">
        <v>91</v>
      </c>
      <c r="B1037" s="51" t="s">
        <v>200</v>
      </c>
      <c r="C1037" s="51" t="s">
        <v>46</v>
      </c>
      <c r="D1037" s="51" t="s">
        <v>28</v>
      </c>
      <c r="E1037" s="51">
        <v>12</v>
      </c>
      <c r="F1037" s="51">
        <v>215</v>
      </c>
    </row>
    <row r="1038" spans="1:6">
      <c r="A1038" s="51">
        <v>91</v>
      </c>
      <c r="B1038" s="51" t="s">
        <v>200</v>
      </c>
      <c r="C1038" s="51" t="s">
        <v>46</v>
      </c>
      <c r="D1038" s="51" t="s">
        <v>29</v>
      </c>
      <c r="E1038" s="51">
        <v>10</v>
      </c>
      <c r="F1038" s="51">
        <v>215</v>
      </c>
    </row>
    <row r="1039" spans="1:6">
      <c r="A1039" s="51">
        <v>91</v>
      </c>
      <c r="B1039" s="51" t="s">
        <v>200</v>
      </c>
      <c r="C1039" s="51" t="s">
        <v>46</v>
      </c>
      <c r="D1039" s="51" t="s">
        <v>30</v>
      </c>
      <c r="E1039" s="51">
        <v>15</v>
      </c>
      <c r="F1039" s="51">
        <v>215</v>
      </c>
    </row>
    <row r="1040" spans="1:6">
      <c r="A1040" s="51">
        <v>91</v>
      </c>
      <c r="B1040" s="51" t="s">
        <v>200</v>
      </c>
      <c r="C1040" s="51" t="s">
        <v>46</v>
      </c>
      <c r="D1040" s="51" t="s">
        <v>31</v>
      </c>
      <c r="E1040" s="51">
        <v>7</v>
      </c>
      <c r="F1040" s="51">
        <v>215</v>
      </c>
    </row>
    <row r="1041" spans="1:6">
      <c r="A1041" s="51">
        <v>91</v>
      </c>
      <c r="B1041" s="51" t="s">
        <v>200</v>
      </c>
      <c r="C1041" s="51" t="s">
        <v>46</v>
      </c>
      <c r="D1041" s="51" t="s">
        <v>32</v>
      </c>
      <c r="E1041" s="51">
        <v>4</v>
      </c>
      <c r="F1041" s="51">
        <v>215</v>
      </c>
    </row>
    <row r="1042" spans="1:6">
      <c r="A1042" s="51">
        <v>91</v>
      </c>
      <c r="B1042" s="51" t="s">
        <v>200</v>
      </c>
      <c r="C1042" s="51" t="s">
        <v>46</v>
      </c>
      <c r="D1042" s="51" t="s">
        <v>33</v>
      </c>
      <c r="E1042" s="51">
        <v>3</v>
      </c>
      <c r="F1042" s="51">
        <v>215</v>
      </c>
    </row>
    <row r="1043" spans="1:6">
      <c r="A1043" s="51">
        <v>91</v>
      </c>
      <c r="B1043" s="51" t="s">
        <v>200</v>
      </c>
      <c r="C1043" s="51" t="s">
        <v>46</v>
      </c>
      <c r="D1043" s="51" t="s">
        <v>35</v>
      </c>
      <c r="E1043" s="51">
        <v>2</v>
      </c>
      <c r="F1043" s="51">
        <v>215</v>
      </c>
    </row>
    <row r="1044" spans="1:6">
      <c r="A1044" s="51">
        <v>91</v>
      </c>
      <c r="B1044" s="51" t="s">
        <v>200</v>
      </c>
      <c r="C1044" s="51" t="s">
        <v>46</v>
      </c>
      <c r="D1044" s="51" t="s">
        <v>1348</v>
      </c>
      <c r="E1044" s="51">
        <v>1</v>
      </c>
      <c r="F1044" s="51">
        <v>215</v>
      </c>
    </row>
    <row r="1045" spans="1:6">
      <c r="A1045" s="51">
        <v>94</v>
      </c>
      <c r="B1045" s="51" t="s">
        <v>201</v>
      </c>
      <c r="C1045" s="51" t="s">
        <v>63</v>
      </c>
      <c r="D1045" s="51" t="s">
        <v>19</v>
      </c>
      <c r="E1045" s="51">
        <v>20</v>
      </c>
      <c r="F1045" s="51">
        <v>254</v>
      </c>
    </row>
    <row r="1046" spans="1:6">
      <c r="A1046" s="51">
        <v>94</v>
      </c>
      <c r="B1046" s="51" t="s">
        <v>201</v>
      </c>
      <c r="C1046" s="51" t="s">
        <v>63</v>
      </c>
      <c r="D1046" s="122" t="s">
        <v>20</v>
      </c>
      <c r="E1046" s="51">
        <v>18</v>
      </c>
      <c r="F1046" s="51">
        <v>254</v>
      </c>
    </row>
    <row r="1047" spans="1:6">
      <c r="A1047" s="51">
        <v>94</v>
      </c>
      <c r="B1047" s="51" t="s">
        <v>201</v>
      </c>
      <c r="C1047" s="51" t="s">
        <v>63</v>
      </c>
      <c r="D1047" s="122" t="s">
        <v>21</v>
      </c>
      <c r="E1047" s="51">
        <v>20</v>
      </c>
      <c r="F1047" s="51">
        <v>254</v>
      </c>
    </row>
    <row r="1048" spans="1:6">
      <c r="A1048" s="51">
        <v>94</v>
      </c>
      <c r="B1048" s="51" t="s">
        <v>201</v>
      </c>
      <c r="C1048" s="51" t="s">
        <v>63</v>
      </c>
      <c r="D1048" s="51" t="s">
        <v>22</v>
      </c>
      <c r="E1048" s="51">
        <v>22</v>
      </c>
      <c r="F1048" s="51">
        <v>254</v>
      </c>
    </row>
    <row r="1049" spans="1:6">
      <c r="A1049" s="51">
        <v>94</v>
      </c>
      <c r="B1049" s="51" t="s">
        <v>201</v>
      </c>
      <c r="C1049" s="51" t="s">
        <v>63</v>
      </c>
      <c r="D1049" s="51" t="s">
        <v>23</v>
      </c>
      <c r="E1049" s="51">
        <v>18</v>
      </c>
      <c r="F1049" s="51">
        <v>254</v>
      </c>
    </row>
    <row r="1050" spans="1:6">
      <c r="A1050" s="51">
        <v>94</v>
      </c>
      <c r="B1050" s="51" t="s">
        <v>201</v>
      </c>
      <c r="C1050" s="51" t="s">
        <v>63</v>
      </c>
      <c r="D1050" s="51" t="s">
        <v>24</v>
      </c>
      <c r="E1050" s="51">
        <v>23</v>
      </c>
      <c r="F1050" s="51">
        <v>254</v>
      </c>
    </row>
    <row r="1051" spans="1:6">
      <c r="A1051" s="51">
        <v>94</v>
      </c>
      <c r="B1051" s="51" t="s">
        <v>201</v>
      </c>
      <c r="C1051" s="51" t="s">
        <v>63</v>
      </c>
      <c r="D1051" s="51" t="s">
        <v>25</v>
      </c>
      <c r="E1051" s="51">
        <v>24</v>
      </c>
      <c r="F1051" s="51">
        <v>254</v>
      </c>
    </row>
    <row r="1052" spans="1:6">
      <c r="A1052" s="51">
        <v>94</v>
      </c>
      <c r="B1052" s="51" t="s">
        <v>201</v>
      </c>
      <c r="C1052" s="51" t="s">
        <v>63</v>
      </c>
      <c r="D1052" s="51" t="s">
        <v>26</v>
      </c>
      <c r="E1052" s="51">
        <v>24</v>
      </c>
      <c r="F1052" s="51">
        <v>254</v>
      </c>
    </row>
    <row r="1053" spans="1:6">
      <c r="A1053" s="51">
        <v>94</v>
      </c>
      <c r="B1053" s="51" t="s">
        <v>201</v>
      </c>
      <c r="C1053" s="51" t="s">
        <v>63</v>
      </c>
      <c r="D1053" s="51" t="s">
        <v>27</v>
      </c>
      <c r="E1053" s="51">
        <v>29</v>
      </c>
      <c r="F1053" s="51">
        <v>254</v>
      </c>
    </row>
    <row r="1054" spans="1:6">
      <c r="A1054" s="51">
        <v>94</v>
      </c>
      <c r="B1054" s="51" t="s">
        <v>201</v>
      </c>
      <c r="C1054" s="51" t="s">
        <v>63</v>
      </c>
      <c r="D1054" s="51" t="s">
        <v>28</v>
      </c>
      <c r="E1054" s="51">
        <v>15</v>
      </c>
      <c r="F1054" s="51">
        <v>254</v>
      </c>
    </row>
    <row r="1055" spans="1:6">
      <c r="A1055" s="51">
        <v>94</v>
      </c>
      <c r="B1055" s="51" t="s">
        <v>201</v>
      </c>
      <c r="C1055" s="51" t="s">
        <v>63</v>
      </c>
      <c r="D1055" s="51" t="s">
        <v>29</v>
      </c>
      <c r="E1055" s="51">
        <v>13</v>
      </c>
      <c r="F1055" s="51">
        <v>254</v>
      </c>
    </row>
    <row r="1056" spans="1:6">
      <c r="A1056" s="51">
        <v>94</v>
      </c>
      <c r="B1056" s="51" t="s">
        <v>201</v>
      </c>
      <c r="C1056" s="51" t="s">
        <v>63</v>
      </c>
      <c r="D1056" s="51" t="s">
        <v>30</v>
      </c>
      <c r="E1056" s="51">
        <v>7</v>
      </c>
      <c r="F1056" s="51">
        <v>254</v>
      </c>
    </row>
    <row r="1057" spans="1:6">
      <c r="A1057" s="51">
        <v>94</v>
      </c>
      <c r="B1057" s="51" t="s">
        <v>201</v>
      </c>
      <c r="C1057" s="51" t="s">
        <v>63</v>
      </c>
      <c r="D1057" s="51" t="s">
        <v>31</v>
      </c>
      <c r="E1057" s="51">
        <v>10</v>
      </c>
      <c r="F1057" s="51">
        <v>254</v>
      </c>
    </row>
    <row r="1058" spans="1:6">
      <c r="A1058" s="51">
        <v>94</v>
      </c>
      <c r="B1058" s="51" t="s">
        <v>201</v>
      </c>
      <c r="C1058" s="51" t="s">
        <v>63</v>
      </c>
      <c r="D1058" s="51" t="s">
        <v>32</v>
      </c>
      <c r="E1058" s="51">
        <v>3</v>
      </c>
      <c r="F1058" s="51">
        <v>254</v>
      </c>
    </row>
    <row r="1059" spans="1:6">
      <c r="A1059" s="51">
        <v>94</v>
      </c>
      <c r="B1059" s="51" t="s">
        <v>201</v>
      </c>
      <c r="C1059" s="51" t="s">
        <v>63</v>
      </c>
      <c r="D1059" s="51" t="s">
        <v>33</v>
      </c>
      <c r="E1059" s="51">
        <v>3</v>
      </c>
      <c r="F1059" s="51">
        <v>254</v>
      </c>
    </row>
    <row r="1060" spans="1:6">
      <c r="A1060" s="51">
        <v>94</v>
      </c>
      <c r="B1060" s="51" t="s">
        <v>201</v>
      </c>
      <c r="C1060" s="51" t="s">
        <v>63</v>
      </c>
      <c r="D1060" s="51" t="s">
        <v>34</v>
      </c>
      <c r="E1060" s="51">
        <v>3</v>
      </c>
      <c r="F1060" s="51">
        <v>254</v>
      </c>
    </row>
    <row r="1061" spans="1:6">
      <c r="A1061" s="51">
        <v>94</v>
      </c>
      <c r="B1061" s="51" t="s">
        <v>201</v>
      </c>
      <c r="C1061" s="51" t="s">
        <v>63</v>
      </c>
      <c r="D1061" s="51" t="s">
        <v>35</v>
      </c>
      <c r="E1061" s="51">
        <v>1</v>
      </c>
      <c r="F1061" s="51">
        <v>254</v>
      </c>
    </row>
    <row r="1062" spans="1:6">
      <c r="A1062" s="51">
        <v>94</v>
      </c>
      <c r="B1062" s="51" t="s">
        <v>201</v>
      </c>
      <c r="C1062" s="51" t="s">
        <v>63</v>
      </c>
      <c r="D1062" s="51" t="s">
        <v>1348</v>
      </c>
      <c r="E1062" s="51">
        <v>1</v>
      </c>
      <c r="F1062" s="51">
        <v>254</v>
      </c>
    </row>
    <row r="1063" spans="1:6">
      <c r="A1063" s="51">
        <v>94</v>
      </c>
      <c r="B1063" s="51" t="s">
        <v>201</v>
      </c>
      <c r="C1063" s="51" t="s">
        <v>46</v>
      </c>
      <c r="D1063" s="51" t="s">
        <v>19</v>
      </c>
      <c r="E1063" s="51">
        <v>13</v>
      </c>
      <c r="F1063" s="51">
        <v>206</v>
      </c>
    </row>
    <row r="1064" spans="1:6">
      <c r="A1064" s="51">
        <v>94</v>
      </c>
      <c r="B1064" s="51" t="s">
        <v>201</v>
      </c>
      <c r="C1064" s="51" t="s">
        <v>46</v>
      </c>
      <c r="D1064" s="122" t="s">
        <v>20</v>
      </c>
      <c r="E1064" s="51">
        <v>16</v>
      </c>
      <c r="F1064" s="51">
        <v>206</v>
      </c>
    </row>
    <row r="1065" spans="1:6">
      <c r="A1065" s="51">
        <v>94</v>
      </c>
      <c r="B1065" s="51" t="s">
        <v>201</v>
      </c>
      <c r="C1065" s="51" t="s">
        <v>46</v>
      </c>
      <c r="D1065" s="122" t="s">
        <v>21</v>
      </c>
      <c r="E1065" s="51">
        <v>29</v>
      </c>
      <c r="F1065" s="51">
        <v>206</v>
      </c>
    </row>
    <row r="1066" spans="1:6">
      <c r="A1066" s="51">
        <v>94</v>
      </c>
      <c r="B1066" s="51" t="s">
        <v>201</v>
      </c>
      <c r="C1066" s="51" t="s">
        <v>46</v>
      </c>
      <c r="D1066" s="51" t="s">
        <v>22</v>
      </c>
      <c r="E1066" s="51">
        <v>18</v>
      </c>
      <c r="F1066" s="51">
        <v>206</v>
      </c>
    </row>
    <row r="1067" spans="1:6">
      <c r="A1067" s="51">
        <v>94</v>
      </c>
      <c r="B1067" s="51" t="s">
        <v>201</v>
      </c>
      <c r="C1067" s="51" t="s">
        <v>46</v>
      </c>
      <c r="D1067" s="51" t="s">
        <v>23</v>
      </c>
      <c r="E1067" s="51">
        <v>7</v>
      </c>
      <c r="F1067" s="51">
        <v>206</v>
      </c>
    </row>
    <row r="1068" spans="1:6">
      <c r="A1068" s="51">
        <v>94</v>
      </c>
      <c r="B1068" s="51" t="s">
        <v>201</v>
      </c>
      <c r="C1068" s="51" t="s">
        <v>46</v>
      </c>
      <c r="D1068" s="51" t="s">
        <v>24</v>
      </c>
      <c r="E1068" s="51">
        <v>20</v>
      </c>
      <c r="F1068" s="51">
        <v>206</v>
      </c>
    </row>
    <row r="1069" spans="1:6">
      <c r="A1069" s="51">
        <v>94</v>
      </c>
      <c r="B1069" s="51" t="s">
        <v>201</v>
      </c>
      <c r="C1069" s="51" t="s">
        <v>46</v>
      </c>
      <c r="D1069" s="51" t="s">
        <v>25</v>
      </c>
      <c r="E1069" s="51">
        <v>22</v>
      </c>
      <c r="F1069" s="51">
        <v>206</v>
      </c>
    </row>
    <row r="1070" spans="1:6">
      <c r="A1070" s="51">
        <v>94</v>
      </c>
      <c r="B1070" s="51" t="s">
        <v>201</v>
      </c>
      <c r="C1070" s="51" t="s">
        <v>46</v>
      </c>
      <c r="D1070" s="51" t="s">
        <v>26</v>
      </c>
      <c r="E1070" s="51">
        <v>16</v>
      </c>
      <c r="F1070" s="51">
        <v>206</v>
      </c>
    </row>
    <row r="1071" spans="1:6">
      <c r="A1071" s="51">
        <v>94</v>
      </c>
      <c r="B1071" s="51" t="s">
        <v>201</v>
      </c>
      <c r="C1071" s="51" t="s">
        <v>46</v>
      </c>
      <c r="D1071" s="51" t="s">
        <v>27</v>
      </c>
      <c r="E1071" s="51">
        <v>16</v>
      </c>
      <c r="F1071" s="51">
        <v>206</v>
      </c>
    </row>
    <row r="1072" spans="1:6">
      <c r="A1072" s="51">
        <v>94</v>
      </c>
      <c r="B1072" s="51" t="s">
        <v>201</v>
      </c>
      <c r="C1072" s="51" t="s">
        <v>46</v>
      </c>
      <c r="D1072" s="51" t="s">
        <v>28</v>
      </c>
      <c r="E1072" s="51">
        <v>15</v>
      </c>
      <c r="F1072" s="51">
        <v>206</v>
      </c>
    </row>
    <row r="1073" spans="1:6">
      <c r="A1073" s="51">
        <v>94</v>
      </c>
      <c r="B1073" s="51" t="s">
        <v>201</v>
      </c>
      <c r="C1073" s="51" t="s">
        <v>46</v>
      </c>
      <c r="D1073" s="51" t="s">
        <v>29</v>
      </c>
      <c r="E1073" s="51">
        <v>14</v>
      </c>
      <c r="F1073" s="51">
        <v>206</v>
      </c>
    </row>
    <row r="1074" spans="1:6">
      <c r="A1074" s="51">
        <v>94</v>
      </c>
      <c r="B1074" s="51" t="s">
        <v>201</v>
      </c>
      <c r="C1074" s="51" t="s">
        <v>46</v>
      </c>
      <c r="D1074" s="51" t="s">
        <v>30</v>
      </c>
      <c r="E1074" s="51">
        <v>11</v>
      </c>
      <c r="F1074" s="51">
        <v>206</v>
      </c>
    </row>
    <row r="1075" spans="1:6">
      <c r="A1075" s="51">
        <v>94</v>
      </c>
      <c r="B1075" s="51" t="s">
        <v>201</v>
      </c>
      <c r="C1075" s="51" t="s">
        <v>46</v>
      </c>
      <c r="D1075" s="51" t="s">
        <v>31</v>
      </c>
      <c r="E1075" s="51">
        <v>6</v>
      </c>
      <c r="F1075" s="51">
        <v>206</v>
      </c>
    </row>
    <row r="1076" spans="1:6">
      <c r="A1076" s="51">
        <v>94</v>
      </c>
      <c r="B1076" s="51" t="s">
        <v>201</v>
      </c>
      <c r="C1076" s="51" t="s">
        <v>46</v>
      </c>
      <c r="D1076" s="51" t="s">
        <v>32</v>
      </c>
      <c r="E1076" s="51">
        <v>3</v>
      </c>
      <c r="F1076" s="51">
        <v>206</v>
      </c>
    </row>
    <row r="1077" spans="1:6">
      <c r="A1077" s="51">
        <v>95</v>
      </c>
      <c r="B1077" s="51" t="s">
        <v>202</v>
      </c>
      <c r="C1077" s="51" t="s">
        <v>63</v>
      </c>
      <c r="D1077" s="51" t="s">
        <v>19</v>
      </c>
      <c r="E1077" s="51">
        <v>97</v>
      </c>
      <c r="F1077" s="51">
        <v>1543</v>
      </c>
    </row>
    <row r="1078" spans="1:6">
      <c r="A1078" s="51">
        <v>95</v>
      </c>
      <c r="B1078" s="51" t="s">
        <v>202</v>
      </c>
      <c r="C1078" s="51" t="s">
        <v>63</v>
      </c>
      <c r="D1078" s="122" t="s">
        <v>20</v>
      </c>
      <c r="E1078" s="51">
        <v>118</v>
      </c>
      <c r="F1078" s="51">
        <v>1543</v>
      </c>
    </row>
    <row r="1079" spans="1:6">
      <c r="A1079" s="51">
        <v>95</v>
      </c>
      <c r="B1079" s="51" t="s">
        <v>202</v>
      </c>
      <c r="C1079" s="51" t="s">
        <v>63</v>
      </c>
      <c r="D1079" s="122" t="s">
        <v>21</v>
      </c>
      <c r="E1079" s="51">
        <v>162</v>
      </c>
      <c r="F1079" s="51">
        <v>1543</v>
      </c>
    </row>
    <row r="1080" spans="1:6">
      <c r="A1080" s="51">
        <v>95</v>
      </c>
      <c r="B1080" s="51" t="s">
        <v>202</v>
      </c>
      <c r="C1080" s="51" t="s">
        <v>63</v>
      </c>
      <c r="D1080" s="51" t="s">
        <v>22</v>
      </c>
      <c r="E1080" s="51">
        <v>188</v>
      </c>
      <c r="F1080" s="51">
        <v>1543</v>
      </c>
    </row>
    <row r="1081" spans="1:6">
      <c r="A1081" s="51">
        <v>95</v>
      </c>
      <c r="B1081" s="51" t="s">
        <v>202</v>
      </c>
      <c r="C1081" s="51" t="s">
        <v>63</v>
      </c>
      <c r="D1081" s="51" t="s">
        <v>23</v>
      </c>
      <c r="E1081" s="51">
        <v>128</v>
      </c>
      <c r="F1081" s="51">
        <v>1543</v>
      </c>
    </row>
    <row r="1082" spans="1:6">
      <c r="A1082" s="51">
        <v>95</v>
      </c>
      <c r="B1082" s="51" t="s">
        <v>202</v>
      </c>
      <c r="C1082" s="51" t="s">
        <v>63</v>
      </c>
      <c r="D1082" s="51" t="s">
        <v>24</v>
      </c>
      <c r="E1082" s="51">
        <v>113</v>
      </c>
      <c r="F1082" s="51">
        <v>1543</v>
      </c>
    </row>
    <row r="1083" spans="1:6">
      <c r="A1083" s="51">
        <v>95</v>
      </c>
      <c r="B1083" s="51" t="s">
        <v>202</v>
      </c>
      <c r="C1083" s="51" t="s">
        <v>63</v>
      </c>
      <c r="D1083" s="51" t="s">
        <v>25</v>
      </c>
      <c r="E1083" s="51">
        <v>112</v>
      </c>
      <c r="F1083" s="51">
        <v>1543</v>
      </c>
    </row>
    <row r="1084" spans="1:6">
      <c r="A1084" s="51">
        <v>95</v>
      </c>
      <c r="B1084" s="51" t="s">
        <v>202</v>
      </c>
      <c r="C1084" s="51" t="s">
        <v>63</v>
      </c>
      <c r="D1084" s="51" t="s">
        <v>26</v>
      </c>
      <c r="E1084" s="51">
        <v>121</v>
      </c>
      <c r="F1084" s="51">
        <v>1543</v>
      </c>
    </row>
    <row r="1085" spans="1:6">
      <c r="A1085" s="51">
        <v>95</v>
      </c>
      <c r="B1085" s="51" t="s">
        <v>202</v>
      </c>
      <c r="C1085" s="51" t="s">
        <v>63</v>
      </c>
      <c r="D1085" s="51" t="s">
        <v>27</v>
      </c>
      <c r="E1085" s="51">
        <v>127</v>
      </c>
      <c r="F1085" s="51">
        <v>1543</v>
      </c>
    </row>
    <row r="1086" spans="1:6">
      <c r="A1086" s="51">
        <v>95</v>
      </c>
      <c r="B1086" s="51" t="s">
        <v>202</v>
      </c>
      <c r="C1086" s="51" t="s">
        <v>63</v>
      </c>
      <c r="D1086" s="51" t="s">
        <v>28</v>
      </c>
      <c r="E1086" s="51">
        <v>115</v>
      </c>
      <c r="F1086" s="51">
        <v>1543</v>
      </c>
    </row>
    <row r="1087" spans="1:6">
      <c r="A1087" s="51">
        <v>95</v>
      </c>
      <c r="B1087" s="51" t="s">
        <v>202</v>
      </c>
      <c r="C1087" s="51" t="s">
        <v>63</v>
      </c>
      <c r="D1087" s="51" t="s">
        <v>29</v>
      </c>
      <c r="E1087" s="51">
        <v>97</v>
      </c>
      <c r="F1087" s="51">
        <v>1543</v>
      </c>
    </row>
    <row r="1088" spans="1:6">
      <c r="A1088" s="51">
        <v>95</v>
      </c>
      <c r="B1088" s="51" t="s">
        <v>202</v>
      </c>
      <c r="C1088" s="51" t="s">
        <v>63</v>
      </c>
      <c r="D1088" s="51" t="s">
        <v>30</v>
      </c>
      <c r="E1088" s="51">
        <v>70</v>
      </c>
      <c r="F1088" s="51">
        <v>1543</v>
      </c>
    </row>
    <row r="1089" spans="1:6">
      <c r="A1089" s="51">
        <v>95</v>
      </c>
      <c r="B1089" s="51" t="s">
        <v>202</v>
      </c>
      <c r="C1089" s="51" t="s">
        <v>63</v>
      </c>
      <c r="D1089" s="51" t="s">
        <v>31</v>
      </c>
      <c r="E1089" s="51">
        <v>40</v>
      </c>
      <c r="F1089" s="51">
        <v>1543</v>
      </c>
    </row>
    <row r="1090" spans="1:6">
      <c r="A1090" s="51">
        <v>95</v>
      </c>
      <c r="B1090" s="51" t="s">
        <v>202</v>
      </c>
      <c r="C1090" s="51" t="s">
        <v>63</v>
      </c>
      <c r="D1090" s="51" t="s">
        <v>32</v>
      </c>
      <c r="E1090" s="51">
        <v>27</v>
      </c>
      <c r="F1090" s="51">
        <v>1543</v>
      </c>
    </row>
    <row r="1091" spans="1:6">
      <c r="A1091" s="51">
        <v>95</v>
      </c>
      <c r="B1091" s="51" t="s">
        <v>202</v>
      </c>
      <c r="C1091" s="51" t="s">
        <v>63</v>
      </c>
      <c r="D1091" s="51" t="s">
        <v>33</v>
      </c>
      <c r="E1091" s="51">
        <v>12</v>
      </c>
      <c r="F1091" s="51">
        <v>1543</v>
      </c>
    </row>
    <row r="1092" spans="1:6">
      <c r="A1092" s="51">
        <v>95</v>
      </c>
      <c r="B1092" s="51" t="s">
        <v>202</v>
      </c>
      <c r="C1092" s="51" t="s">
        <v>63</v>
      </c>
      <c r="D1092" s="51" t="s">
        <v>34</v>
      </c>
      <c r="E1092" s="51">
        <v>9</v>
      </c>
      <c r="F1092" s="51">
        <v>1543</v>
      </c>
    </row>
    <row r="1093" spans="1:6">
      <c r="A1093" s="51">
        <v>95</v>
      </c>
      <c r="B1093" s="51" t="s">
        <v>202</v>
      </c>
      <c r="C1093" s="51" t="s">
        <v>63</v>
      </c>
      <c r="D1093" s="51" t="s">
        <v>35</v>
      </c>
      <c r="E1093" s="51">
        <v>5</v>
      </c>
      <c r="F1093" s="51">
        <v>1543</v>
      </c>
    </row>
    <row r="1094" spans="1:6">
      <c r="A1094" s="51">
        <v>95</v>
      </c>
      <c r="B1094" s="51" t="s">
        <v>202</v>
      </c>
      <c r="C1094" s="51" t="s">
        <v>63</v>
      </c>
      <c r="D1094" s="51" t="s">
        <v>1348</v>
      </c>
      <c r="E1094" s="51">
        <v>2</v>
      </c>
      <c r="F1094" s="51">
        <v>1543</v>
      </c>
    </row>
    <row r="1095" spans="1:6">
      <c r="A1095" s="51">
        <v>95</v>
      </c>
      <c r="B1095" s="51" t="s">
        <v>202</v>
      </c>
      <c r="C1095" s="51" t="s">
        <v>46</v>
      </c>
      <c r="D1095" s="51" t="s">
        <v>19</v>
      </c>
      <c r="E1095" s="51">
        <v>84</v>
      </c>
      <c r="F1095" s="51">
        <v>1448</v>
      </c>
    </row>
    <row r="1096" spans="1:6">
      <c r="A1096" s="51">
        <v>95</v>
      </c>
      <c r="B1096" s="51" t="s">
        <v>202</v>
      </c>
      <c r="C1096" s="51" t="s">
        <v>46</v>
      </c>
      <c r="D1096" s="122" t="s">
        <v>20</v>
      </c>
      <c r="E1096" s="51">
        <v>128</v>
      </c>
      <c r="F1096" s="51">
        <v>1448</v>
      </c>
    </row>
    <row r="1097" spans="1:6">
      <c r="A1097" s="51">
        <v>95</v>
      </c>
      <c r="B1097" s="51" t="s">
        <v>202</v>
      </c>
      <c r="C1097" s="51" t="s">
        <v>46</v>
      </c>
      <c r="D1097" s="122" t="s">
        <v>21</v>
      </c>
      <c r="E1097" s="51">
        <v>175</v>
      </c>
      <c r="F1097" s="51">
        <v>1448</v>
      </c>
    </row>
    <row r="1098" spans="1:6">
      <c r="A1098" s="51">
        <v>95</v>
      </c>
      <c r="B1098" s="51" t="s">
        <v>202</v>
      </c>
      <c r="C1098" s="51" t="s">
        <v>46</v>
      </c>
      <c r="D1098" s="51" t="s">
        <v>22</v>
      </c>
      <c r="E1098" s="51">
        <v>154</v>
      </c>
      <c r="F1098" s="51">
        <v>1448</v>
      </c>
    </row>
    <row r="1099" spans="1:6">
      <c r="A1099" s="51">
        <v>95</v>
      </c>
      <c r="B1099" s="51" t="s">
        <v>202</v>
      </c>
      <c r="C1099" s="51" t="s">
        <v>46</v>
      </c>
      <c r="D1099" s="51" t="s">
        <v>23</v>
      </c>
      <c r="E1099" s="51">
        <v>122</v>
      </c>
      <c r="F1099" s="51">
        <v>1448</v>
      </c>
    </row>
    <row r="1100" spans="1:6">
      <c r="A1100" s="51">
        <v>95</v>
      </c>
      <c r="B1100" s="51" t="s">
        <v>202</v>
      </c>
      <c r="C1100" s="51" t="s">
        <v>46</v>
      </c>
      <c r="D1100" s="51" t="s">
        <v>24</v>
      </c>
      <c r="E1100" s="51">
        <v>109</v>
      </c>
      <c r="F1100" s="51">
        <v>1448</v>
      </c>
    </row>
    <row r="1101" spans="1:6">
      <c r="A1101" s="51">
        <v>95</v>
      </c>
      <c r="B1101" s="51" t="s">
        <v>202</v>
      </c>
      <c r="C1101" s="51" t="s">
        <v>46</v>
      </c>
      <c r="D1101" s="51" t="s">
        <v>25</v>
      </c>
      <c r="E1101" s="51">
        <v>124</v>
      </c>
      <c r="F1101" s="51">
        <v>1448</v>
      </c>
    </row>
    <row r="1102" spans="1:6">
      <c r="A1102" s="51">
        <v>95</v>
      </c>
      <c r="B1102" s="51" t="s">
        <v>202</v>
      </c>
      <c r="C1102" s="51" t="s">
        <v>46</v>
      </c>
      <c r="D1102" s="51" t="s">
        <v>26</v>
      </c>
      <c r="E1102" s="51">
        <v>93</v>
      </c>
      <c r="F1102" s="51">
        <v>1448</v>
      </c>
    </row>
    <row r="1103" spans="1:6">
      <c r="A1103" s="51">
        <v>95</v>
      </c>
      <c r="B1103" s="51" t="s">
        <v>202</v>
      </c>
      <c r="C1103" s="51" t="s">
        <v>46</v>
      </c>
      <c r="D1103" s="51" t="s">
        <v>27</v>
      </c>
      <c r="E1103" s="51">
        <v>134</v>
      </c>
      <c r="F1103" s="51">
        <v>1448</v>
      </c>
    </row>
    <row r="1104" spans="1:6">
      <c r="A1104" s="51">
        <v>95</v>
      </c>
      <c r="B1104" s="51" t="s">
        <v>202</v>
      </c>
      <c r="C1104" s="51" t="s">
        <v>46</v>
      </c>
      <c r="D1104" s="51" t="s">
        <v>28</v>
      </c>
      <c r="E1104" s="51">
        <v>96</v>
      </c>
      <c r="F1104" s="51">
        <v>1448</v>
      </c>
    </row>
    <row r="1105" spans="1:6">
      <c r="A1105" s="51">
        <v>95</v>
      </c>
      <c r="B1105" s="51" t="s">
        <v>202</v>
      </c>
      <c r="C1105" s="51" t="s">
        <v>46</v>
      </c>
      <c r="D1105" s="51" t="s">
        <v>29</v>
      </c>
      <c r="E1105" s="51">
        <v>78</v>
      </c>
      <c r="F1105" s="51">
        <v>1448</v>
      </c>
    </row>
    <row r="1106" spans="1:6">
      <c r="A1106" s="51">
        <v>95</v>
      </c>
      <c r="B1106" s="51" t="s">
        <v>202</v>
      </c>
      <c r="C1106" s="51" t="s">
        <v>46</v>
      </c>
      <c r="D1106" s="51" t="s">
        <v>30</v>
      </c>
      <c r="E1106" s="51">
        <v>69</v>
      </c>
      <c r="F1106" s="51">
        <v>1448</v>
      </c>
    </row>
    <row r="1107" spans="1:6">
      <c r="A1107" s="51">
        <v>95</v>
      </c>
      <c r="B1107" s="51" t="s">
        <v>202</v>
      </c>
      <c r="C1107" s="51" t="s">
        <v>46</v>
      </c>
      <c r="D1107" s="51" t="s">
        <v>31</v>
      </c>
      <c r="E1107" s="51">
        <v>46</v>
      </c>
      <c r="F1107" s="51">
        <v>1448</v>
      </c>
    </row>
    <row r="1108" spans="1:6">
      <c r="A1108" s="51">
        <v>95</v>
      </c>
      <c r="B1108" s="51" t="s">
        <v>202</v>
      </c>
      <c r="C1108" s="51" t="s">
        <v>46</v>
      </c>
      <c r="D1108" s="51" t="s">
        <v>32</v>
      </c>
      <c r="E1108" s="51">
        <v>15</v>
      </c>
      <c r="F1108" s="51">
        <v>1448</v>
      </c>
    </row>
    <row r="1109" spans="1:6">
      <c r="A1109" s="51">
        <v>95</v>
      </c>
      <c r="B1109" s="51" t="s">
        <v>202</v>
      </c>
      <c r="C1109" s="51" t="s">
        <v>46</v>
      </c>
      <c r="D1109" s="51" t="s">
        <v>33</v>
      </c>
      <c r="E1109" s="51">
        <v>6</v>
      </c>
      <c r="F1109" s="51">
        <v>1448</v>
      </c>
    </row>
    <row r="1110" spans="1:6">
      <c r="A1110" s="51">
        <v>95</v>
      </c>
      <c r="B1110" s="51" t="s">
        <v>202</v>
      </c>
      <c r="C1110" s="51" t="s">
        <v>46</v>
      </c>
      <c r="D1110" s="51" t="s">
        <v>34</v>
      </c>
      <c r="E1110" s="51">
        <v>6</v>
      </c>
      <c r="F1110" s="51">
        <v>1448</v>
      </c>
    </row>
    <row r="1111" spans="1:6">
      <c r="A1111" s="51">
        <v>95</v>
      </c>
      <c r="B1111" s="51" t="s">
        <v>202</v>
      </c>
      <c r="C1111" s="51" t="s">
        <v>46</v>
      </c>
      <c r="D1111" s="51" t="s">
        <v>35</v>
      </c>
      <c r="E1111" s="51">
        <v>3</v>
      </c>
      <c r="F1111" s="51">
        <v>1448</v>
      </c>
    </row>
    <row r="1112" spans="1:6">
      <c r="A1112" s="51">
        <v>95</v>
      </c>
      <c r="B1112" s="51" t="s">
        <v>202</v>
      </c>
      <c r="C1112" s="51" t="s">
        <v>46</v>
      </c>
      <c r="D1112" s="51" t="s">
        <v>1348</v>
      </c>
      <c r="E1112" s="51">
        <v>6</v>
      </c>
      <c r="F1112" s="51">
        <v>1448</v>
      </c>
    </row>
    <row r="1113" spans="1:6">
      <c r="A1113" s="51">
        <v>97</v>
      </c>
      <c r="B1113" s="51" t="s">
        <v>203</v>
      </c>
      <c r="C1113" s="51" t="s">
        <v>63</v>
      </c>
      <c r="D1113" s="51" t="s">
        <v>19</v>
      </c>
      <c r="E1113" s="51">
        <v>18</v>
      </c>
      <c r="F1113" s="51">
        <v>157</v>
      </c>
    </row>
    <row r="1114" spans="1:6">
      <c r="A1114" s="51">
        <v>97</v>
      </c>
      <c r="B1114" s="51" t="s">
        <v>203</v>
      </c>
      <c r="C1114" s="51" t="s">
        <v>63</v>
      </c>
      <c r="D1114" s="122" t="s">
        <v>20</v>
      </c>
      <c r="E1114" s="51">
        <v>15</v>
      </c>
      <c r="F1114" s="51">
        <v>157</v>
      </c>
    </row>
    <row r="1115" spans="1:6">
      <c r="A1115" s="51">
        <v>97</v>
      </c>
      <c r="B1115" s="51" t="s">
        <v>203</v>
      </c>
      <c r="C1115" s="51" t="s">
        <v>63</v>
      </c>
      <c r="D1115" s="122" t="s">
        <v>21</v>
      </c>
      <c r="E1115" s="51">
        <v>14</v>
      </c>
      <c r="F1115" s="51">
        <v>157</v>
      </c>
    </row>
    <row r="1116" spans="1:6">
      <c r="A1116" s="51">
        <v>97</v>
      </c>
      <c r="B1116" s="51" t="s">
        <v>203</v>
      </c>
      <c r="C1116" s="51" t="s">
        <v>63</v>
      </c>
      <c r="D1116" s="51" t="s">
        <v>22</v>
      </c>
      <c r="E1116" s="51">
        <v>23</v>
      </c>
      <c r="F1116" s="51">
        <v>157</v>
      </c>
    </row>
    <row r="1117" spans="1:6">
      <c r="A1117" s="51">
        <v>97</v>
      </c>
      <c r="B1117" s="51" t="s">
        <v>203</v>
      </c>
      <c r="C1117" s="51" t="s">
        <v>63</v>
      </c>
      <c r="D1117" s="51" t="s">
        <v>23</v>
      </c>
      <c r="E1117" s="51">
        <v>11</v>
      </c>
      <c r="F1117" s="51">
        <v>157</v>
      </c>
    </row>
    <row r="1118" spans="1:6">
      <c r="A1118" s="51">
        <v>97</v>
      </c>
      <c r="B1118" s="51" t="s">
        <v>203</v>
      </c>
      <c r="C1118" s="51" t="s">
        <v>63</v>
      </c>
      <c r="D1118" s="51" t="s">
        <v>24</v>
      </c>
      <c r="E1118" s="51">
        <v>11</v>
      </c>
      <c r="F1118" s="51">
        <v>157</v>
      </c>
    </row>
    <row r="1119" spans="1:6">
      <c r="A1119" s="51">
        <v>97</v>
      </c>
      <c r="B1119" s="51" t="s">
        <v>203</v>
      </c>
      <c r="C1119" s="51" t="s">
        <v>63</v>
      </c>
      <c r="D1119" s="51" t="s">
        <v>25</v>
      </c>
      <c r="E1119" s="51">
        <v>11</v>
      </c>
      <c r="F1119" s="51">
        <v>157</v>
      </c>
    </row>
    <row r="1120" spans="1:6">
      <c r="A1120" s="51">
        <v>97</v>
      </c>
      <c r="B1120" s="51" t="s">
        <v>203</v>
      </c>
      <c r="C1120" s="51" t="s">
        <v>63</v>
      </c>
      <c r="D1120" s="51" t="s">
        <v>26</v>
      </c>
      <c r="E1120" s="51">
        <v>13</v>
      </c>
      <c r="F1120" s="51">
        <v>157</v>
      </c>
    </row>
    <row r="1121" spans="1:6">
      <c r="A1121" s="51">
        <v>97</v>
      </c>
      <c r="B1121" s="51" t="s">
        <v>203</v>
      </c>
      <c r="C1121" s="51" t="s">
        <v>63</v>
      </c>
      <c r="D1121" s="51" t="s">
        <v>27</v>
      </c>
      <c r="E1121" s="51">
        <v>8</v>
      </c>
      <c r="F1121" s="51">
        <v>157</v>
      </c>
    </row>
    <row r="1122" spans="1:6">
      <c r="A1122" s="51">
        <v>97</v>
      </c>
      <c r="B1122" s="51" t="s">
        <v>203</v>
      </c>
      <c r="C1122" s="51" t="s">
        <v>63</v>
      </c>
      <c r="D1122" s="51" t="s">
        <v>28</v>
      </c>
      <c r="E1122" s="51">
        <v>5</v>
      </c>
      <c r="F1122" s="51">
        <v>157</v>
      </c>
    </row>
    <row r="1123" spans="1:6">
      <c r="A1123" s="51">
        <v>97</v>
      </c>
      <c r="B1123" s="51" t="s">
        <v>203</v>
      </c>
      <c r="C1123" s="51" t="s">
        <v>63</v>
      </c>
      <c r="D1123" s="51" t="s">
        <v>29</v>
      </c>
      <c r="E1123" s="51">
        <v>9</v>
      </c>
      <c r="F1123" s="51">
        <v>157</v>
      </c>
    </row>
    <row r="1124" spans="1:6">
      <c r="A1124" s="51">
        <v>97</v>
      </c>
      <c r="B1124" s="51" t="s">
        <v>203</v>
      </c>
      <c r="C1124" s="51" t="s">
        <v>63</v>
      </c>
      <c r="D1124" s="51" t="s">
        <v>30</v>
      </c>
      <c r="E1124" s="51">
        <v>7</v>
      </c>
      <c r="F1124" s="51">
        <v>157</v>
      </c>
    </row>
    <row r="1125" spans="1:6">
      <c r="A1125" s="51">
        <v>97</v>
      </c>
      <c r="B1125" s="51" t="s">
        <v>203</v>
      </c>
      <c r="C1125" s="51" t="s">
        <v>63</v>
      </c>
      <c r="D1125" s="51" t="s">
        <v>31</v>
      </c>
      <c r="E1125" s="51">
        <v>6</v>
      </c>
      <c r="F1125" s="51">
        <v>157</v>
      </c>
    </row>
    <row r="1126" spans="1:6">
      <c r="A1126" s="51">
        <v>97</v>
      </c>
      <c r="B1126" s="51" t="s">
        <v>203</v>
      </c>
      <c r="C1126" s="51" t="s">
        <v>63</v>
      </c>
      <c r="D1126" s="51" t="s">
        <v>32</v>
      </c>
      <c r="E1126" s="51">
        <v>4</v>
      </c>
      <c r="F1126" s="51">
        <v>157</v>
      </c>
    </row>
    <row r="1127" spans="1:6">
      <c r="A1127" s="51">
        <v>97</v>
      </c>
      <c r="B1127" s="51" t="s">
        <v>203</v>
      </c>
      <c r="C1127" s="51" t="s">
        <v>63</v>
      </c>
      <c r="D1127" s="51" t="s">
        <v>34</v>
      </c>
      <c r="E1127" s="51">
        <v>2</v>
      </c>
      <c r="F1127" s="51">
        <v>157</v>
      </c>
    </row>
    <row r="1128" spans="1:6">
      <c r="A1128" s="51">
        <v>97</v>
      </c>
      <c r="B1128" s="51" t="s">
        <v>203</v>
      </c>
      <c r="C1128" s="51" t="s">
        <v>46</v>
      </c>
      <c r="D1128" s="51" t="s">
        <v>19</v>
      </c>
      <c r="E1128" s="51">
        <v>7</v>
      </c>
      <c r="F1128" s="51">
        <v>131</v>
      </c>
    </row>
    <row r="1129" spans="1:6">
      <c r="A1129" s="51">
        <v>97</v>
      </c>
      <c r="B1129" s="51" t="s">
        <v>203</v>
      </c>
      <c r="C1129" s="51" t="s">
        <v>46</v>
      </c>
      <c r="D1129" s="122" t="s">
        <v>20</v>
      </c>
      <c r="E1129" s="51">
        <v>17</v>
      </c>
      <c r="F1129" s="51">
        <v>131</v>
      </c>
    </row>
    <row r="1130" spans="1:6">
      <c r="A1130" s="51">
        <v>97</v>
      </c>
      <c r="B1130" s="51" t="s">
        <v>203</v>
      </c>
      <c r="C1130" s="51" t="s">
        <v>46</v>
      </c>
      <c r="D1130" s="122" t="s">
        <v>21</v>
      </c>
      <c r="E1130" s="51">
        <v>14</v>
      </c>
      <c r="F1130" s="51">
        <v>131</v>
      </c>
    </row>
    <row r="1131" spans="1:6">
      <c r="A1131" s="51">
        <v>97</v>
      </c>
      <c r="B1131" s="51" t="s">
        <v>203</v>
      </c>
      <c r="C1131" s="51" t="s">
        <v>46</v>
      </c>
      <c r="D1131" s="51" t="s">
        <v>22</v>
      </c>
      <c r="E1131" s="51">
        <v>13</v>
      </c>
      <c r="F1131" s="51">
        <v>131</v>
      </c>
    </row>
    <row r="1132" spans="1:6">
      <c r="A1132" s="51">
        <v>97</v>
      </c>
      <c r="B1132" s="51" t="s">
        <v>203</v>
      </c>
      <c r="C1132" s="51" t="s">
        <v>46</v>
      </c>
      <c r="D1132" s="51" t="s">
        <v>23</v>
      </c>
      <c r="E1132" s="51">
        <v>14</v>
      </c>
      <c r="F1132" s="51">
        <v>131</v>
      </c>
    </row>
    <row r="1133" spans="1:6">
      <c r="A1133" s="51">
        <v>97</v>
      </c>
      <c r="B1133" s="51" t="s">
        <v>203</v>
      </c>
      <c r="C1133" s="51" t="s">
        <v>46</v>
      </c>
      <c r="D1133" s="51" t="s">
        <v>24</v>
      </c>
      <c r="E1133" s="51">
        <v>8</v>
      </c>
      <c r="F1133" s="51">
        <v>131</v>
      </c>
    </row>
    <row r="1134" spans="1:6">
      <c r="A1134" s="51">
        <v>97</v>
      </c>
      <c r="B1134" s="51" t="s">
        <v>203</v>
      </c>
      <c r="C1134" s="51" t="s">
        <v>46</v>
      </c>
      <c r="D1134" s="51" t="s">
        <v>25</v>
      </c>
      <c r="E1134" s="51">
        <v>16</v>
      </c>
      <c r="F1134" s="51">
        <v>131</v>
      </c>
    </row>
    <row r="1135" spans="1:6">
      <c r="A1135" s="51">
        <v>97</v>
      </c>
      <c r="B1135" s="51" t="s">
        <v>203</v>
      </c>
      <c r="C1135" s="51" t="s">
        <v>46</v>
      </c>
      <c r="D1135" s="51" t="s">
        <v>26</v>
      </c>
      <c r="E1135" s="51">
        <v>9</v>
      </c>
      <c r="F1135" s="51">
        <v>131</v>
      </c>
    </row>
    <row r="1136" spans="1:6">
      <c r="A1136" s="51">
        <v>97</v>
      </c>
      <c r="B1136" s="51" t="s">
        <v>203</v>
      </c>
      <c r="C1136" s="51" t="s">
        <v>46</v>
      </c>
      <c r="D1136" s="51" t="s">
        <v>27</v>
      </c>
      <c r="E1136" s="51">
        <v>9</v>
      </c>
      <c r="F1136" s="51">
        <v>131</v>
      </c>
    </row>
    <row r="1137" spans="1:6">
      <c r="A1137" s="51">
        <v>97</v>
      </c>
      <c r="B1137" s="51" t="s">
        <v>203</v>
      </c>
      <c r="C1137" s="51" t="s">
        <v>46</v>
      </c>
      <c r="D1137" s="51" t="s">
        <v>28</v>
      </c>
      <c r="E1137" s="51">
        <v>4</v>
      </c>
      <c r="F1137" s="51">
        <v>131</v>
      </c>
    </row>
    <row r="1138" spans="1:6">
      <c r="A1138" s="51">
        <v>97</v>
      </c>
      <c r="B1138" s="51" t="s">
        <v>203</v>
      </c>
      <c r="C1138" s="51" t="s">
        <v>46</v>
      </c>
      <c r="D1138" s="51" t="s">
        <v>29</v>
      </c>
      <c r="E1138" s="51">
        <v>6</v>
      </c>
      <c r="F1138" s="51">
        <v>131</v>
      </c>
    </row>
    <row r="1139" spans="1:6">
      <c r="A1139" s="51">
        <v>97</v>
      </c>
      <c r="B1139" s="51" t="s">
        <v>203</v>
      </c>
      <c r="C1139" s="51" t="s">
        <v>46</v>
      </c>
      <c r="D1139" s="51" t="s">
        <v>30</v>
      </c>
      <c r="E1139" s="51">
        <v>6</v>
      </c>
      <c r="F1139" s="51">
        <v>131</v>
      </c>
    </row>
    <row r="1140" spans="1:6">
      <c r="A1140" s="51">
        <v>97</v>
      </c>
      <c r="B1140" s="51" t="s">
        <v>203</v>
      </c>
      <c r="C1140" s="51" t="s">
        <v>46</v>
      </c>
      <c r="D1140" s="51" t="s">
        <v>31</v>
      </c>
      <c r="E1140" s="51">
        <v>3</v>
      </c>
      <c r="F1140" s="51">
        <v>131</v>
      </c>
    </row>
    <row r="1141" spans="1:6">
      <c r="A1141" s="51">
        <v>97</v>
      </c>
      <c r="B1141" s="51" t="s">
        <v>203</v>
      </c>
      <c r="C1141" s="51" t="s">
        <v>46</v>
      </c>
      <c r="D1141" s="51" t="s">
        <v>32</v>
      </c>
      <c r="E1141" s="51">
        <v>2</v>
      </c>
      <c r="F1141" s="51">
        <v>131</v>
      </c>
    </row>
    <row r="1142" spans="1:6">
      <c r="A1142" s="51">
        <v>97</v>
      </c>
      <c r="B1142" s="51" t="s">
        <v>203</v>
      </c>
      <c r="C1142" s="51" t="s">
        <v>46</v>
      </c>
      <c r="D1142" s="51" t="s">
        <v>33</v>
      </c>
      <c r="E1142" s="51">
        <v>2</v>
      </c>
      <c r="F1142" s="51">
        <v>131</v>
      </c>
    </row>
    <row r="1143" spans="1:6">
      <c r="A1143" s="51">
        <v>97</v>
      </c>
      <c r="B1143" s="51" t="s">
        <v>203</v>
      </c>
      <c r="C1143" s="51" t="s">
        <v>46</v>
      </c>
      <c r="D1143" s="51" t="s">
        <v>34</v>
      </c>
      <c r="E1143" s="51">
        <v>1</v>
      </c>
      <c r="F1143" s="51">
        <v>131</v>
      </c>
    </row>
    <row r="1144" spans="1:6">
      <c r="A1144" s="51">
        <v>99</v>
      </c>
      <c r="B1144" s="51" t="s">
        <v>204</v>
      </c>
      <c r="C1144" s="51" t="s">
        <v>63</v>
      </c>
      <c r="D1144" s="51" t="s">
        <v>19</v>
      </c>
      <c r="E1144" s="51">
        <v>22</v>
      </c>
      <c r="F1144" s="51">
        <v>342</v>
      </c>
    </row>
    <row r="1145" spans="1:6">
      <c r="A1145" s="51">
        <v>99</v>
      </c>
      <c r="B1145" s="51" t="s">
        <v>204</v>
      </c>
      <c r="C1145" s="51" t="s">
        <v>63</v>
      </c>
      <c r="D1145" s="122" t="s">
        <v>20</v>
      </c>
      <c r="E1145" s="51">
        <v>24</v>
      </c>
      <c r="F1145" s="51">
        <v>342</v>
      </c>
    </row>
    <row r="1146" spans="1:6">
      <c r="A1146" s="51">
        <v>99</v>
      </c>
      <c r="B1146" s="51" t="s">
        <v>204</v>
      </c>
      <c r="C1146" s="51" t="s">
        <v>63</v>
      </c>
      <c r="D1146" s="122" t="s">
        <v>21</v>
      </c>
      <c r="E1146" s="51">
        <v>30</v>
      </c>
      <c r="F1146" s="51">
        <v>342</v>
      </c>
    </row>
    <row r="1147" spans="1:6">
      <c r="A1147" s="51">
        <v>99</v>
      </c>
      <c r="B1147" s="51" t="s">
        <v>204</v>
      </c>
      <c r="C1147" s="51" t="s">
        <v>63</v>
      </c>
      <c r="D1147" s="51" t="s">
        <v>22</v>
      </c>
      <c r="E1147" s="51">
        <v>26</v>
      </c>
      <c r="F1147" s="51">
        <v>342</v>
      </c>
    </row>
    <row r="1148" spans="1:6">
      <c r="A1148" s="51">
        <v>99</v>
      </c>
      <c r="B1148" s="51" t="s">
        <v>204</v>
      </c>
      <c r="C1148" s="51" t="s">
        <v>63</v>
      </c>
      <c r="D1148" s="51" t="s">
        <v>23</v>
      </c>
      <c r="E1148" s="51">
        <v>22</v>
      </c>
      <c r="F1148" s="51">
        <v>342</v>
      </c>
    </row>
    <row r="1149" spans="1:6">
      <c r="A1149" s="51">
        <v>99</v>
      </c>
      <c r="B1149" s="51" t="s">
        <v>204</v>
      </c>
      <c r="C1149" s="51" t="s">
        <v>63</v>
      </c>
      <c r="D1149" s="51" t="s">
        <v>24</v>
      </c>
      <c r="E1149" s="51">
        <v>43</v>
      </c>
      <c r="F1149" s="51">
        <v>342</v>
      </c>
    </row>
    <row r="1150" spans="1:6">
      <c r="A1150" s="51">
        <v>99</v>
      </c>
      <c r="B1150" s="51" t="s">
        <v>204</v>
      </c>
      <c r="C1150" s="51" t="s">
        <v>63</v>
      </c>
      <c r="D1150" s="51" t="s">
        <v>25</v>
      </c>
      <c r="E1150" s="51">
        <v>53</v>
      </c>
      <c r="F1150" s="51">
        <v>342</v>
      </c>
    </row>
    <row r="1151" spans="1:6">
      <c r="A1151" s="51">
        <v>99</v>
      </c>
      <c r="B1151" s="51" t="s">
        <v>204</v>
      </c>
      <c r="C1151" s="51" t="s">
        <v>63</v>
      </c>
      <c r="D1151" s="51" t="s">
        <v>26</v>
      </c>
      <c r="E1151" s="51">
        <v>28</v>
      </c>
      <c r="F1151" s="51">
        <v>342</v>
      </c>
    </row>
    <row r="1152" spans="1:6">
      <c r="A1152" s="51">
        <v>99</v>
      </c>
      <c r="B1152" s="51" t="s">
        <v>204</v>
      </c>
      <c r="C1152" s="51" t="s">
        <v>63</v>
      </c>
      <c r="D1152" s="51" t="s">
        <v>27</v>
      </c>
      <c r="E1152" s="51">
        <v>33</v>
      </c>
      <c r="F1152" s="51">
        <v>342</v>
      </c>
    </row>
    <row r="1153" spans="1:6">
      <c r="A1153" s="51">
        <v>99</v>
      </c>
      <c r="B1153" s="51" t="s">
        <v>204</v>
      </c>
      <c r="C1153" s="51" t="s">
        <v>63</v>
      </c>
      <c r="D1153" s="51" t="s">
        <v>28</v>
      </c>
      <c r="E1153" s="51">
        <v>17</v>
      </c>
      <c r="F1153" s="51">
        <v>342</v>
      </c>
    </row>
    <row r="1154" spans="1:6">
      <c r="A1154" s="51">
        <v>99</v>
      </c>
      <c r="B1154" s="51" t="s">
        <v>204</v>
      </c>
      <c r="C1154" s="51" t="s">
        <v>63</v>
      </c>
      <c r="D1154" s="51" t="s">
        <v>29</v>
      </c>
      <c r="E1154" s="51">
        <v>11</v>
      </c>
      <c r="F1154" s="51">
        <v>342</v>
      </c>
    </row>
    <row r="1155" spans="1:6">
      <c r="A1155" s="51">
        <v>99</v>
      </c>
      <c r="B1155" s="51" t="s">
        <v>204</v>
      </c>
      <c r="C1155" s="51" t="s">
        <v>63</v>
      </c>
      <c r="D1155" s="51" t="s">
        <v>30</v>
      </c>
      <c r="E1155" s="51">
        <v>8</v>
      </c>
      <c r="F1155" s="51">
        <v>342</v>
      </c>
    </row>
    <row r="1156" spans="1:6">
      <c r="A1156" s="51">
        <v>99</v>
      </c>
      <c r="B1156" s="51" t="s">
        <v>204</v>
      </c>
      <c r="C1156" s="51" t="s">
        <v>63</v>
      </c>
      <c r="D1156" s="51" t="s">
        <v>31</v>
      </c>
      <c r="E1156" s="51">
        <v>5</v>
      </c>
      <c r="F1156" s="51">
        <v>342</v>
      </c>
    </row>
    <row r="1157" spans="1:6">
      <c r="A1157" s="51">
        <v>99</v>
      </c>
      <c r="B1157" s="51" t="s">
        <v>204</v>
      </c>
      <c r="C1157" s="51" t="s">
        <v>63</v>
      </c>
      <c r="D1157" s="51" t="s">
        <v>32</v>
      </c>
      <c r="E1157" s="51">
        <v>11</v>
      </c>
      <c r="F1157" s="51">
        <v>342</v>
      </c>
    </row>
    <row r="1158" spans="1:6">
      <c r="A1158" s="51">
        <v>99</v>
      </c>
      <c r="B1158" s="51" t="s">
        <v>204</v>
      </c>
      <c r="C1158" s="51" t="s">
        <v>63</v>
      </c>
      <c r="D1158" s="51" t="s">
        <v>33</v>
      </c>
      <c r="E1158" s="51">
        <v>4</v>
      </c>
      <c r="F1158" s="51">
        <v>342</v>
      </c>
    </row>
    <row r="1159" spans="1:6">
      <c r="A1159" s="51">
        <v>99</v>
      </c>
      <c r="B1159" s="51" t="s">
        <v>204</v>
      </c>
      <c r="C1159" s="51" t="s">
        <v>63</v>
      </c>
      <c r="D1159" s="51" t="s">
        <v>34</v>
      </c>
      <c r="E1159" s="51">
        <v>3</v>
      </c>
      <c r="F1159" s="51">
        <v>342</v>
      </c>
    </row>
    <row r="1160" spans="1:6">
      <c r="A1160" s="51">
        <v>99</v>
      </c>
      <c r="B1160" s="51" t="s">
        <v>204</v>
      </c>
      <c r="C1160" s="51" t="s">
        <v>63</v>
      </c>
      <c r="D1160" s="51" t="s">
        <v>35</v>
      </c>
      <c r="E1160" s="51">
        <v>2</v>
      </c>
      <c r="F1160" s="51">
        <v>342</v>
      </c>
    </row>
    <row r="1161" spans="1:6">
      <c r="A1161" s="51">
        <v>99</v>
      </c>
      <c r="B1161" s="51" t="s">
        <v>204</v>
      </c>
      <c r="C1161" s="51" t="s">
        <v>46</v>
      </c>
      <c r="D1161" s="51" t="s">
        <v>19</v>
      </c>
      <c r="E1161" s="51">
        <v>14</v>
      </c>
      <c r="F1161" s="51">
        <v>238</v>
      </c>
    </row>
    <row r="1162" spans="1:6">
      <c r="A1162" s="51">
        <v>99</v>
      </c>
      <c r="B1162" s="51" t="s">
        <v>204</v>
      </c>
      <c r="C1162" s="51" t="s">
        <v>46</v>
      </c>
      <c r="D1162" s="122" t="s">
        <v>20</v>
      </c>
      <c r="E1162" s="51">
        <v>25</v>
      </c>
      <c r="F1162" s="51">
        <v>238</v>
      </c>
    </row>
    <row r="1163" spans="1:6">
      <c r="A1163" s="51">
        <v>99</v>
      </c>
      <c r="B1163" s="51" t="s">
        <v>204</v>
      </c>
      <c r="C1163" s="51" t="s">
        <v>46</v>
      </c>
      <c r="D1163" s="122" t="s">
        <v>21</v>
      </c>
      <c r="E1163" s="51">
        <v>18</v>
      </c>
      <c r="F1163" s="51">
        <v>238</v>
      </c>
    </row>
    <row r="1164" spans="1:6">
      <c r="A1164" s="51">
        <v>99</v>
      </c>
      <c r="B1164" s="51" t="s">
        <v>204</v>
      </c>
      <c r="C1164" s="51" t="s">
        <v>46</v>
      </c>
      <c r="D1164" s="51" t="s">
        <v>22</v>
      </c>
      <c r="E1164" s="51">
        <v>16</v>
      </c>
      <c r="F1164" s="51">
        <v>238</v>
      </c>
    </row>
    <row r="1165" spans="1:6">
      <c r="A1165" s="51">
        <v>99</v>
      </c>
      <c r="B1165" s="51" t="s">
        <v>204</v>
      </c>
      <c r="C1165" s="51" t="s">
        <v>46</v>
      </c>
      <c r="D1165" s="51" t="s">
        <v>23</v>
      </c>
      <c r="E1165" s="51">
        <v>17</v>
      </c>
      <c r="F1165" s="51">
        <v>238</v>
      </c>
    </row>
    <row r="1166" spans="1:6">
      <c r="A1166" s="51">
        <v>99</v>
      </c>
      <c r="B1166" s="51" t="s">
        <v>204</v>
      </c>
      <c r="C1166" s="51" t="s">
        <v>46</v>
      </c>
      <c r="D1166" s="51" t="s">
        <v>24</v>
      </c>
      <c r="E1166" s="51">
        <v>30</v>
      </c>
      <c r="F1166" s="51">
        <v>238</v>
      </c>
    </row>
    <row r="1167" spans="1:6">
      <c r="A1167" s="51">
        <v>99</v>
      </c>
      <c r="B1167" s="51" t="s">
        <v>204</v>
      </c>
      <c r="C1167" s="51" t="s">
        <v>46</v>
      </c>
      <c r="D1167" s="51" t="s">
        <v>25</v>
      </c>
      <c r="E1167" s="51">
        <v>28</v>
      </c>
      <c r="F1167" s="51">
        <v>238</v>
      </c>
    </row>
    <row r="1168" spans="1:6">
      <c r="A1168" s="51">
        <v>99</v>
      </c>
      <c r="B1168" s="51" t="s">
        <v>204</v>
      </c>
      <c r="C1168" s="51" t="s">
        <v>46</v>
      </c>
      <c r="D1168" s="51" t="s">
        <v>26</v>
      </c>
      <c r="E1168" s="51">
        <v>28</v>
      </c>
      <c r="F1168" s="51">
        <v>238</v>
      </c>
    </row>
    <row r="1169" spans="1:6">
      <c r="A1169" s="51">
        <v>99</v>
      </c>
      <c r="B1169" s="51" t="s">
        <v>204</v>
      </c>
      <c r="C1169" s="51" t="s">
        <v>46</v>
      </c>
      <c r="D1169" s="51" t="s">
        <v>27</v>
      </c>
      <c r="E1169" s="51">
        <v>12</v>
      </c>
      <c r="F1169" s="51">
        <v>238</v>
      </c>
    </row>
    <row r="1170" spans="1:6">
      <c r="A1170" s="51">
        <v>99</v>
      </c>
      <c r="B1170" s="51" t="s">
        <v>204</v>
      </c>
      <c r="C1170" s="51" t="s">
        <v>46</v>
      </c>
      <c r="D1170" s="51" t="s">
        <v>28</v>
      </c>
      <c r="E1170" s="51">
        <v>21</v>
      </c>
      <c r="F1170" s="51">
        <v>238</v>
      </c>
    </row>
    <row r="1171" spans="1:6">
      <c r="A1171" s="51">
        <v>99</v>
      </c>
      <c r="B1171" s="51" t="s">
        <v>204</v>
      </c>
      <c r="C1171" s="51" t="s">
        <v>46</v>
      </c>
      <c r="D1171" s="51" t="s">
        <v>29</v>
      </c>
      <c r="E1171" s="51">
        <v>7</v>
      </c>
      <c r="F1171" s="51">
        <v>238</v>
      </c>
    </row>
    <row r="1172" spans="1:6">
      <c r="A1172" s="51">
        <v>99</v>
      </c>
      <c r="B1172" s="51" t="s">
        <v>204</v>
      </c>
      <c r="C1172" s="51" t="s">
        <v>46</v>
      </c>
      <c r="D1172" s="51" t="s">
        <v>30</v>
      </c>
      <c r="E1172" s="51">
        <v>4</v>
      </c>
      <c r="F1172" s="51">
        <v>238</v>
      </c>
    </row>
    <row r="1173" spans="1:6">
      <c r="A1173" s="51">
        <v>99</v>
      </c>
      <c r="B1173" s="51" t="s">
        <v>204</v>
      </c>
      <c r="C1173" s="51" t="s">
        <v>46</v>
      </c>
      <c r="D1173" s="51" t="s">
        <v>31</v>
      </c>
      <c r="E1173" s="51">
        <v>4</v>
      </c>
      <c r="F1173" s="51">
        <v>238</v>
      </c>
    </row>
    <row r="1174" spans="1:6">
      <c r="A1174" s="51">
        <v>99</v>
      </c>
      <c r="B1174" s="51" t="s">
        <v>204</v>
      </c>
      <c r="C1174" s="51" t="s">
        <v>46</v>
      </c>
      <c r="D1174" s="51" t="s">
        <v>32</v>
      </c>
      <c r="E1174" s="51">
        <v>8</v>
      </c>
      <c r="F1174" s="51">
        <v>238</v>
      </c>
    </row>
    <row r="1175" spans="1:6">
      <c r="A1175" s="51">
        <v>99</v>
      </c>
      <c r="B1175" s="51" t="s">
        <v>204</v>
      </c>
      <c r="C1175" s="51" t="s">
        <v>46</v>
      </c>
      <c r="D1175" s="51" t="s">
        <v>33</v>
      </c>
      <c r="E1175" s="51">
        <v>2</v>
      </c>
      <c r="F1175" s="51">
        <v>238</v>
      </c>
    </row>
    <row r="1176" spans="1:6">
      <c r="A1176" s="51">
        <v>99</v>
      </c>
      <c r="B1176" s="51" t="s">
        <v>204</v>
      </c>
      <c r="C1176" s="51" t="s">
        <v>46</v>
      </c>
      <c r="D1176" s="51" t="s">
        <v>34</v>
      </c>
      <c r="E1176" s="51">
        <v>2</v>
      </c>
      <c r="F1176" s="51">
        <v>238</v>
      </c>
    </row>
    <row r="1177" spans="1:6">
      <c r="A1177" s="51">
        <v>99</v>
      </c>
      <c r="B1177" s="51" t="s">
        <v>204</v>
      </c>
      <c r="C1177" s="51" t="s">
        <v>46</v>
      </c>
      <c r="D1177" s="51" t="s">
        <v>35</v>
      </c>
      <c r="E1177" s="51">
        <v>1</v>
      </c>
      <c r="F1177" s="51">
        <v>238</v>
      </c>
    </row>
    <row r="1178" spans="1:6">
      <c r="A1178" s="432">
        <v>99</v>
      </c>
      <c r="B1178" s="432" t="s">
        <v>204</v>
      </c>
      <c r="C1178" s="432" t="s">
        <v>46</v>
      </c>
      <c r="D1178" s="432" t="s">
        <v>1348</v>
      </c>
      <c r="E1178" s="432">
        <v>1</v>
      </c>
      <c r="F1178" s="51">
        <v>238</v>
      </c>
    </row>
    <row r="1179" spans="1:6">
      <c r="A1179" s="433">
        <v>100</v>
      </c>
      <c r="B1179" s="434" t="s">
        <v>4245</v>
      </c>
      <c r="C1179" s="433" t="s">
        <v>63</v>
      </c>
      <c r="D1179" s="433" t="s">
        <v>19</v>
      </c>
      <c r="E1179" s="433">
        <v>119510</v>
      </c>
    </row>
    <row r="1180" spans="1:6">
      <c r="A1180" s="433">
        <v>100</v>
      </c>
      <c r="B1180" s="434" t="s">
        <v>4245</v>
      </c>
      <c r="C1180" s="433" t="s">
        <v>63</v>
      </c>
      <c r="D1180" s="433" t="s">
        <v>20</v>
      </c>
      <c r="E1180" s="433">
        <v>137920</v>
      </c>
    </row>
    <row r="1181" spans="1:6">
      <c r="A1181" s="433">
        <v>100</v>
      </c>
      <c r="B1181" s="434" t="s">
        <v>4245</v>
      </c>
      <c r="C1181" s="433" t="s">
        <v>63</v>
      </c>
      <c r="D1181" s="433" t="s">
        <v>21</v>
      </c>
      <c r="E1181" s="433">
        <v>152193</v>
      </c>
    </row>
    <row r="1182" spans="1:6">
      <c r="A1182" s="433">
        <v>100</v>
      </c>
      <c r="B1182" s="434" t="s">
        <v>4245</v>
      </c>
      <c r="C1182" s="433" t="s">
        <v>63</v>
      </c>
      <c r="D1182" s="433" t="s">
        <v>22</v>
      </c>
      <c r="E1182" s="433">
        <v>150460</v>
      </c>
    </row>
    <row r="1183" spans="1:6">
      <c r="A1183" s="433">
        <v>100</v>
      </c>
      <c r="B1183" s="434" t="s">
        <v>4245</v>
      </c>
      <c r="C1183" s="433" t="s">
        <v>63</v>
      </c>
      <c r="D1183" s="433" t="s">
        <v>23</v>
      </c>
      <c r="E1183" s="433">
        <v>132822</v>
      </c>
    </row>
    <row r="1184" spans="1:6">
      <c r="A1184" s="433">
        <v>100</v>
      </c>
      <c r="B1184" s="434" t="s">
        <v>4245</v>
      </c>
      <c r="C1184" s="433" t="s">
        <v>63</v>
      </c>
      <c r="D1184" s="433" t="s">
        <v>24</v>
      </c>
      <c r="E1184" s="433">
        <v>119927</v>
      </c>
    </row>
    <row r="1185" spans="1:5">
      <c r="A1185" s="433">
        <v>100</v>
      </c>
      <c r="B1185" s="434" t="s">
        <v>4245</v>
      </c>
      <c r="C1185" s="433" t="s">
        <v>63</v>
      </c>
      <c r="D1185" s="433" t="s">
        <v>25</v>
      </c>
      <c r="E1185" s="433">
        <v>107593</v>
      </c>
    </row>
    <row r="1186" spans="1:5">
      <c r="A1186" s="433">
        <v>100</v>
      </c>
      <c r="B1186" s="434" t="s">
        <v>4245</v>
      </c>
      <c r="C1186" s="433" t="s">
        <v>63</v>
      </c>
      <c r="D1186" s="433" t="s">
        <v>26</v>
      </c>
      <c r="E1186" s="433">
        <v>98188</v>
      </c>
    </row>
    <row r="1187" spans="1:5">
      <c r="A1187" s="433">
        <v>100</v>
      </c>
      <c r="B1187" s="434" t="s">
        <v>4245</v>
      </c>
      <c r="C1187" s="433" t="s">
        <v>63</v>
      </c>
      <c r="D1187" s="433" t="s">
        <v>27</v>
      </c>
      <c r="E1187" s="433">
        <v>82654</v>
      </c>
    </row>
    <row r="1188" spans="1:5">
      <c r="A1188" s="433">
        <v>100</v>
      </c>
      <c r="B1188" s="434" t="s">
        <v>4245</v>
      </c>
      <c r="C1188" s="433" t="s">
        <v>63</v>
      </c>
      <c r="D1188" s="433" t="s">
        <v>28</v>
      </c>
      <c r="E1188" s="433">
        <v>77205</v>
      </c>
    </row>
    <row r="1189" spans="1:5">
      <c r="A1189" s="433">
        <v>100</v>
      </c>
      <c r="B1189" s="434" t="s">
        <v>4245</v>
      </c>
      <c r="C1189" s="433" t="s">
        <v>63</v>
      </c>
      <c r="D1189" s="433" t="s">
        <v>29</v>
      </c>
      <c r="E1189" s="433">
        <v>71651</v>
      </c>
    </row>
    <row r="1190" spans="1:5">
      <c r="A1190" s="433">
        <v>100</v>
      </c>
      <c r="B1190" s="434" t="s">
        <v>4245</v>
      </c>
      <c r="C1190" s="433" t="s">
        <v>63</v>
      </c>
      <c r="D1190" s="433" t="s">
        <v>30</v>
      </c>
      <c r="E1190" s="433">
        <v>61081</v>
      </c>
    </row>
    <row r="1191" spans="1:5">
      <c r="A1191" s="433">
        <v>100</v>
      </c>
      <c r="B1191" s="434" t="s">
        <v>4245</v>
      </c>
      <c r="C1191" s="433" t="s">
        <v>63</v>
      </c>
      <c r="D1191" s="433" t="s">
        <v>31</v>
      </c>
      <c r="E1191" s="433">
        <v>47043</v>
      </c>
    </row>
    <row r="1192" spans="1:5">
      <c r="A1192" s="433">
        <v>100</v>
      </c>
      <c r="B1192" s="434" t="s">
        <v>4245</v>
      </c>
      <c r="C1192" s="433" t="s">
        <v>63</v>
      </c>
      <c r="D1192" s="433" t="s">
        <v>32</v>
      </c>
      <c r="E1192" s="433">
        <v>34762</v>
      </c>
    </row>
    <row r="1193" spans="1:5">
      <c r="A1193" s="433">
        <v>100</v>
      </c>
      <c r="B1193" s="434" t="s">
        <v>4245</v>
      </c>
      <c r="C1193" s="433" t="s">
        <v>63</v>
      </c>
      <c r="D1193" s="433" t="s">
        <v>33</v>
      </c>
      <c r="E1193" s="433">
        <v>23592</v>
      </c>
    </row>
    <row r="1194" spans="1:5">
      <c r="A1194" s="433">
        <v>100</v>
      </c>
      <c r="B1194" s="434" t="s">
        <v>4245</v>
      </c>
      <c r="C1194" s="433" t="s">
        <v>63</v>
      </c>
      <c r="D1194" s="433" t="s">
        <v>34</v>
      </c>
      <c r="E1194" s="433">
        <v>17472</v>
      </c>
    </row>
    <row r="1195" spans="1:5">
      <c r="A1195" s="433">
        <v>100</v>
      </c>
      <c r="B1195" s="434" t="s">
        <v>4245</v>
      </c>
      <c r="C1195" s="433" t="s">
        <v>63</v>
      </c>
      <c r="D1195" s="433" t="s">
        <v>35</v>
      </c>
      <c r="E1195" s="433">
        <v>11190</v>
      </c>
    </row>
    <row r="1196" spans="1:5">
      <c r="A1196" s="433">
        <v>100</v>
      </c>
      <c r="B1196" s="434" t="s">
        <v>4245</v>
      </c>
      <c r="C1196" s="433" t="s">
        <v>63</v>
      </c>
      <c r="D1196" s="433" t="s">
        <v>1348</v>
      </c>
      <c r="E1196" s="433">
        <v>8872</v>
      </c>
    </row>
    <row r="1197" spans="1:5">
      <c r="A1197" s="433">
        <v>100</v>
      </c>
      <c r="B1197" s="434" t="s">
        <v>4245</v>
      </c>
      <c r="C1197" s="433" t="s">
        <v>46</v>
      </c>
      <c r="D1197" s="433" t="s">
        <v>19</v>
      </c>
      <c r="E1197" s="433">
        <v>114660</v>
      </c>
    </row>
    <row r="1198" spans="1:5">
      <c r="A1198" s="433">
        <v>100</v>
      </c>
      <c r="B1198" s="434" t="s">
        <v>4245</v>
      </c>
      <c r="C1198" s="433" t="s">
        <v>46</v>
      </c>
      <c r="D1198" s="433" t="s">
        <v>20</v>
      </c>
      <c r="E1198" s="433">
        <v>132036</v>
      </c>
    </row>
    <row r="1199" spans="1:5">
      <c r="A1199" s="433">
        <v>100</v>
      </c>
      <c r="B1199" s="434" t="s">
        <v>4245</v>
      </c>
      <c r="C1199" s="433" t="s">
        <v>46</v>
      </c>
      <c r="D1199" s="433" t="s">
        <v>21</v>
      </c>
      <c r="E1199" s="433">
        <v>144994</v>
      </c>
    </row>
    <row r="1200" spans="1:5">
      <c r="A1200" s="433">
        <v>100</v>
      </c>
      <c r="B1200" s="434" t="s">
        <v>4245</v>
      </c>
      <c r="C1200" s="433" t="s">
        <v>46</v>
      </c>
      <c r="D1200" s="433" t="s">
        <v>22</v>
      </c>
      <c r="E1200" s="433">
        <v>145692</v>
      </c>
    </row>
    <row r="1201" spans="1:5">
      <c r="A1201" s="433">
        <v>100</v>
      </c>
      <c r="B1201" s="434" t="s">
        <v>4245</v>
      </c>
      <c r="C1201" s="433" t="s">
        <v>46</v>
      </c>
      <c r="D1201" s="433" t="s">
        <v>23</v>
      </c>
      <c r="E1201" s="433">
        <v>136320</v>
      </c>
    </row>
    <row r="1202" spans="1:5">
      <c r="A1202" s="433">
        <v>100</v>
      </c>
      <c r="B1202" s="434" t="s">
        <v>4245</v>
      </c>
      <c r="C1202" s="433" t="s">
        <v>46</v>
      </c>
      <c r="D1202" s="433" t="s">
        <v>24</v>
      </c>
      <c r="E1202" s="433">
        <v>127400</v>
      </c>
    </row>
    <row r="1203" spans="1:5">
      <c r="A1203" s="433">
        <v>100</v>
      </c>
      <c r="B1203" s="434" t="s">
        <v>4245</v>
      </c>
      <c r="C1203" s="433" t="s">
        <v>46</v>
      </c>
      <c r="D1203" s="433" t="s">
        <v>25</v>
      </c>
      <c r="E1203" s="433">
        <v>116864</v>
      </c>
    </row>
    <row r="1204" spans="1:5">
      <c r="A1204" s="433">
        <v>100</v>
      </c>
      <c r="B1204" s="434" t="s">
        <v>4245</v>
      </c>
      <c r="C1204" s="433" t="s">
        <v>46</v>
      </c>
      <c r="D1204" s="433" t="s">
        <v>26</v>
      </c>
      <c r="E1204" s="433">
        <v>109833</v>
      </c>
    </row>
    <row r="1205" spans="1:5">
      <c r="A1205" s="433">
        <v>100</v>
      </c>
      <c r="B1205" s="434" t="s">
        <v>4245</v>
      </c>
      <c r="C1205" s="433" t="s">
        <v>46</v>
      </c>
      <c r="D1205" s="433" t="s">
        <v>27</v>
      </c>
      <c r="E1205" s="433">
        <v>94932</v>
      </c>
    </row>
    <row r="1206" spans="1:5">
      <c r="A1206" s="433">
        <v>100</v>
      </c>
      <c r="B1206" s="434" t="s">
        <v>4245</v>
      </c>
      <c r="C1206" s="433" t="s">
        <v>46</v>
      </c>
      <c r="D1206" s="433" t="s">
        <v>28</v>
      </c>
      <c r="E1206" s="433">
        <v>88915</v>
      </c>
    </row>
    <row r="1207" spans="1:5">
      <c r="A1207" s="433">
        <v>100</v>
      </c>
      <c r="B1207" s="434" t="s">
        <v>4245</v>
      </c>
      <c r="C1207" s="433" t="s">
        <v>46</v>
      </c>
      <c r="D1207" s="433" t="s">
        <v>29</v>
      </c>
      <c r="E1207" s="433">
        <v>81183</v>
      </c>
    </row>
    <row r="1208" spans="1:5">
      <c r="A1208" s="433">
        <v>100</v>
      </c>
      <c r="B1208" s="434" t="s">
        <v>4245</v>
      </c>
      <c r="C1208" s="433" t="s">
        <v>46</v>
      </c>
      <c r="D1208" s="433" t="s">
        <v>30</v>
      </c>
      <c r="E1208" s="433">
        <v>69534</v>
      </c>
    </row>
    <row r="1209" spans="1:5">
      <c r="A1209" s="433">
        <v>100</v>
      </c>
      <c r="B1209" s="434" t="s">
        <v>4245</v>
      </c>
      <c r="C1209" s="433" t="s">
        <v>46</v>
      </c>
      <c r="D1209" s="433" t="s">
        <v>31</v>
      </c>
      <c r="E1209" s="433">
        <v>52954</v>
      </c>
    </row>
    <row r="1210" spans="1:5">
      <c r="A1210" s="433">
        <v>100</v>
      </c>
      <c r="B1210" s="434" t="s">
        <v>4245</v>
      </c>
      <c r="C1210" s="433" t="s">
        <v>46</v>
      </c>
      <c r="D1210" s="433" t="s">
        <v>32</v>
      </c>
      <c r="E1210" s="433">
        <v>38525</v>
      </c>
    </row>
    <row r="1211" spans="1:5">
      <c r="A1211" s="433">
        <v>100</v>
      </c>
      <c r="B1211" s="434" t="s">
        <v>4245</v>
      </c>
      <c r="C1211" s="433" t="s">
        <v>46</v>
      </c>
      <c r="D1211" s="433" t="s">
        <v>33</v>
      </c>
      <c r="E1211" s="433">
        <v>26364</v>
      </c>
    </row>
    <row r="1212" spans="1:5">
      <c r="A1212" s="433">
        <v>100</v>
      </c>
      <c r="B1212" s="434" t="s">
        <v>4245</v>
      </c>
      <c r="C1212" s="433" t="s">
        <v>46</v>
      </c>
      <c r="D1212" s="433" t="s">
        <v>34</v>
      </c>
      <c r="E1212" s="433">
        <v>20354</v>
      </c>
    </row>
    <row r="1213" spans="1:5">
      <c r="A1213" s="433">
        <v>100</v>
      </c>
      <c r="B1213" s="434" t="s">
        <v>4245</v>
      </c>
      <c r="C1213" s="433" t="s">
        <v>46</v>
      </c>
      <c r="D1213" s="433" t="s">
        <v>35</v>
      </c>
      <c r="E1213" s="433">
        <v>14775</v>
      </c>
    </row>
    <row r="1214" spans="1:5">
      <c r="A1214" s="433">
        <v>100</v>
      </c>
      <c r="B1214" s="434" t="s">
        <v>4245</v>
      </c>
      <c r="C1214" s="433" t="s">
        <v>46</v>
      </c>
      <c r="D1214" s="433" t="s">
        <v>1348</v>
      </c>
      <c r="E1214" s="433">
        <v>12754</v>
      </c>
    </row>
    <row r="1215" spans="1:5">
      <c r="A1215" s="433">
        <v>101</v>
      </c>
      <c r="B1215" s="433" t="s">
        <v>4246</v>
      </c>
      <c r="C1215" s="433" t="s">
        <v>4247</v>
      </c>
      <c r="D1215" s="433" t="s">
        <v>4247</v>
      </c>
      <c r="E1215" s="82">
        <v>2982224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tabColor rgb="FFFFC000"/>
  </sheetPr>
  <dimension ref="A1:AC1124"/>
  <sheetViews>
    <sheetView topLeftCell="K1" zoomScale="60" zoomScaleNormal="60" workbookViewId="0">
      <pane ySplit="1" topLeftCell="A991" activePane="bottomLeft" state="frozen"/>
      <selection activeCell="E125" sqref="E125"/>
      <selection pane="bottomLeft" activeCell="T1008" sqref="T1:T1048576"/>
    </sheetView>
  </sheetViews>
  <sheetFormatPr baseColWidth="10" defaultRowHeight="14.5"/>
  <cols>
    <col min="2" max="2" width="30.6328125" customWidth="1"/>
    <col min="3" max="3" width="20.6328125" customWidth="1"/>
    <col min="4" max="6" width="23.453125" customWidth="1"/>
    <col min="7" max="7" width="12.54296875" customWidth="1"/>
    <col min="9" max="10" width="27.453125" customWidth="1"/>
    <col min="11" max="11" width="15.36328125" bestFit="1" customWidth="1"/>
    <col min="12" max="12" width="15.6328125" customWidth="1"/>
    <col min="20" max="20" width="22.453125" customWidth="1"/>
    <col min="23" max="23" width="20.90625" customWidth="1"/>
  </cols>
  <sheetData>
    <row r="1" spans="1:29" ht="15" thickBot="1">
      <c r="B1" s="272" t="s">
        <v>11</v>
      </c>
      <c r="C1" s="273" t="s">
        <v>1408</v>
      </c>
      <c r="D1" s="538" t="s">
        <v>1409</v>
      </c>
      <c r="E1" s="295"/>
      <c r="F1" s="295"/>
      <c r="G1" s="540" t="s">
        <v>11</v>
      </c>
      <c r="H1" s="541"/>
      <c r="I1" s="541"/>
      <c r="J1" s="541"/>
      <c r="K1" s="541"/>
      <c r="L1" s="297"/>
    </row>
    <row r="2" spans="1:29" ht="29.15" customHeight="1" thickBot="1">
      <c r="A2" s="289" t="s">
        <v>3569</v>
      </c>
      <c r="B2" s="289" t="s">
        <v>6</v>
      </c>
      <c r="C2" s="290" t="s">
        <v>3575</v>
      </c>
      <c r="D2" s="539"/>
      <c r="E2" s="295" t="s">
        <v>3602</v>
      </c>
      <c r="F2" s="295" t="s">
        <v>3603</v>
      </c>
      <c r="G2" s="299" t="s">
        <v>1412</v>
      </c>
      <c r="H2" s="299" t="s">
        <v>1410</v>
      </c>
      <c r="I2" s="299" t="s">
        <v>6</v>
      </c>
      <c r="J2" s="299"/>
      <c r="K2" s="299" t="s">
        <v>1411</v>
      </c>
      <c r="L2" s="274" t="s">
        <v>3604</v>
      </c>
      <c r="M2" s="274" t="s">
        <v>3601</v>
      </c>
      <c r="P2" s="286" t="s">
        <v>3572</v>
      </c>
      <c r="Q2" s="286" t="s">
        <v>3573</v>
      </c>
      <c r="R2" s="286" t="s">
        <v>3568</v>
      </c>
      <c r="S2" s="286" t="s">
        <v>3569</v>
      </c>
      <c r="T2" s="286" t="s">
        <v>6</v>
      </c>
      <c r="U2" s="287" t="s">
        <v>3570</v>
      </c>
      <c r="V2" s="287" t="s">
        <v>3571</v>
      </c>
      <c r="W2" s="287" t="s">
        <v>3574</v>
      </c>
      <c r="Y2" s="51"/>
      <c r="Z2" s="449" t="s">
        <v>4251</v>
      </c>
      <c r="AA2" s="447" t="s">
        <v>1410</v>
      </c>
      <c r="AB2" s="445" t="s">
        <v>6</v>
      </c>
      <c r="AC2" s="287" t="s">
        <v>3570</v>
      </c>
    </row>
    <row r="3" spans="1:29" ht="15">
      <c r="A3" s="278" t="s">
        <v>1414</v>
      </c>
      <c r="B3" s="279" t="s">
        <v>1415</v>
      </c>
      <c r="C3" s="288">
        <f t="shared" ref="C3:C66" si="0">W3</f>
        <v>94608</v>
      </c>
      <c r="D3" s="275">
        <f>C3+(0.000001*ROW(C3))</f>
        <v>94608.000002999994</v>
      </c>
      <c r="E3" s="296">
        <f>0.01*V3</f>
        <v>0.01</v>
      </c>
      <c r="F3" s="296">
        <f>D3+E3</f>
        <v>94608.010002999989</v>
      </c>
      <c r="G3" s="300">
        <f>_xlfn.RANK.EQ(F3,$F$3:$F$1124)</f>
        <v>1</v>
      </c>
      <c r="H3" s="301">
        <v>1</v>
      </c>
      <c r="I3" s="301" t="str">
        <f>INDEX($B$3:$B$1124,MATCH(H3,$G$3:$G$1124,0))</f>
        <v>Medellín</v>
      </c>
      <c r="J3" s="301" t="str">
        <f>IF(L3="N","",I3)</f>
        <v>Medellín</v>
      </c>
      <c r="K3" s="302">
        <f>INDEX($F$3:$F$1124,MATCH(H3,$G$3:$G$1124,0))</f>
        <v>94608.010002999989</v>
      </c>
      <c r="L3" s="298">
        <f>IF(K3&gt;0.01,K3,"N")</f>
        <v>94608.010002999989</v>
      </c>
      <c r="M3" s="82">
        <f>ROUND(K3,0)</f>
        <v>94608</v>
      </c>
      <c r="N3" s="294">
        <f>M3</f>
        <v>94608</v>
      </c>
      <c r="P3" s="277" t="s">
        <v>108</v>
      </c>
      <c r="Q3" s="277">
        <v>5</v>
      </c>
      <c r="R3" s="278" t="s">
        <v>107</v>
      </c>
      <c r="S3" s="278" t="s">
        <v>1414</v>
      </c>
      <c r="T3" s="279" t="s">
        <v>1415</v>
      </c>
      <c r="U3">
        <v>94608</v>
      </c>
      <c r="V3">
        <f>IF(Visor_NARP_CNPV_2018!$H$3=Q3,1,0)</f>
        <v>1</v>
      </c>
      <c r="W3">
        <f>U3*V3</f>
        <v>94608</v>
      </c>
      <c r="Y3" s="51" t="s">
        <v>1415</v>
      </c>
      <c r="Z3" s="51">
        <f>_xlfn.RANK.EQ(U3,$U$3:$U$1124)</f>
        <v>8</v>
      </c>
      <c r="AA3" s="448">
        <v>1</v>
      </c>
      <c r="AB3" s="446" t="str">
        <f>INDEX($Y$3:$Y$1124,MATCH(AA3,$Z$3:$Z$1124,0))</f>
        <v>Cali</v>
      </c>
      <c r="AC3">
        <f>VLOOKUP(AB3,$T$3:$U$1124,2,FALSE)</f>
        <v>455161</v>
      </c>
    </row>
    <row r="4" spans="1:29" ht="15">
      <c r="A4" s="281" t="s">
        <v>1416</v>
      </c>
      <c r="B4" s="282" t="s">
        <v>1417</v>
      </c>
      <c r="C4" s="288">
        <f t="shared" si="0"/>
        <v>389</v>
      </c>
      <c r="D4" s="275">
        <f t="shared" ref="D4:D67" si="1">C4+(0.000001*ROW(C4))</f>
        <v>389.00000399999999</v>
      </c>
      <c r="E4" s="296">
        <f t="shared" ref="E4:E67" si="2">0.01*V4</f>
        <v>0.01</v>
      </c>
      <c r="F4" s="296">
        <f t="shared" ref="F4:F67" si="3">D4+E4</f>
        <v>389.01000399999998</v>
      </c>
      <c r="G4" s="300">
        <f t="shared" ref="G4:G67" si="4">_xlfn.RANK.EQ(F4,$F$3:$F$1124)</f>
        <v>51</v>
      </c>
      <c r="H4" s="301">
        <v>2</v>
      </c>
      <c r="I4" s="301" t="str">
        <f t="shared" ref="I4:I12" si="5">INDEX($B$3:$B$1124,MATCH(H4,$G$3:$G$1124,0))</f>
        <v>Turbo</v>
      </c>
      <c r="J4" s="301" t="str">
        <f t="shared" ref="J4:J12" si="6">IF(L4="N","",I4)</f>
        <v>Turbo</v>
      </c>
      <c r="K4" s="302">
        <f t="shared" ref="K4:K12" si="7">INDEX($F$3:$F$1124,MATCH(H4,$G$3:$G$1124,0))</f>
        <v>83151.010114999997</v>
      </c>
      <c r="L4" s="298">
        <f t="shared" ref="L4:L12" si="8">IF(K4&gt;0.01,K4,"N")</f>
        <v>83151.010114999997</v>
      </c>
      <c r="M4" s="82">
        <f t="shared" ref="M4:M13" si="9">ROUND(K4,0)</f>
        <v>83151</v>
      </c>
      <c r="N4" s="294">
        <f t="shared" ref="N4:N13" si="10">M4</f>
        <v>83151</v>
      </c>
      <c r="P4" s="280" t="s">
        <v>108</v>
      </c>
      <c r="Q4" s="280">
        <v>5</v>
      </c>
      <c r="R4" s="281" t="s">
        <v>107</v>
      </c>
      <c r="S4" s="281" t="s">
        <v>1416</v>
      </c>
      <c r="T4" s="282" t="s">
        <v>1417</v>
      </c>
      <c r="U4">
        <v>389</v>
      </c>
      <c r="V4">
        <f>IF(Visor_NARP_CNPV_2018!$H$3=Q4,1,0)</f>
        <v>1</v>
      </c>
      <c r="W4">
        <f t="shared" ref="W4:W67" si="11">U4*V4</f>
        <v>389</v>
      </c>
      <c r="Y4" s="51" t="s">
        <v>1417</v>
      </c>
      <c r="Z4" s="51">
        <f t="shared" ref="Z4:Z67" si="12">_xlfn.RANK.EQ(U4,$U$3:$U$1124)</f>
        <v>451</v>
      </c>
      <c r="AA4" s="448">
        <v>2</v>
      </c>
      <c r="AB4" s="446" t="str">
        <f t="shared" ref="AB4:AB13" si="13">INDEX($Y$3:$Y$1124,MATCH(AA4,$Z$3:$Z$1124,0))</f>
        <v>Buenaventura</v>
      </c>
      <c r="AC4">
        <f t="shared" ref="AC4:AC13" si="14">VLOOKUP(AB4,$T$3:$U$1124,2,FALSE)</f>
        <v>272841</v>
      </c>
    </row>
    <row r="5" spans="1:29" ht="15">
      <c r="A5" s="278" t="s">
        <v>1418</v>
      </c>
      <c r="B5" s="279" t="s">
        <v>1419</v>
      </c>
      <c r="C5" s="288">
        <f t="shared" si="0"/>
        <v>112</v>
      </c>
      <c r="D5" s="275">
        <f t="shared" si="1"/>
        <v>112.000005</v>
      </c>
      <c r="E5" s="296">
        <f t="shared" si="2"/>
        <v>0.01</v>
      </c>
      <c r="F5" s="296">
        <f t="shared" si="3"/>
        <v>112.01000500000001</v>
      </c>
      <c r="G5" s="300">
        <f t="shared" si="4"/>
        <v>104</v>
      </c>
      <c r="H5" s="301">
        <v>3</v>
      </c>
      <c r="I5" s="301" t="str">
        <f t="shared" si="5"/>
        <v>Apartadó</v>
      </c>
      <c r="J5" s="301" t="str">
        <f t="shared" si="6"/>
        <v>Apartadó</v>
      </c>
      <c r="K5" s="302">
        <f t="shared" si="7"/>
        <v>50587.010015</v>
      </c>
      <c r="L5" s="298">
        <f t="shared" si="8"/>
        <v>50587.010015</v>
      </c>
      <c r="M5" s="82">
        <f t="shared" si="9"/>
        <v>50587</v>
      </c>
      <c r="N5" s="294">
        <f t="shared" si="10"/>
        <v>50587</v>
      </c>
      <c r="P5" s="277" t="s">
        <v>108</v>
      </c>
      <c r="Q5" s="277">
        <v>5</v>
      </c>
      <c r="R5" s="278" t="s">
        <v>107</v>
      </c>
      <c r="S5" s="278" t="s">
        <v>1418</v>
      </c>
      <c r="T5" s="279" t="s">
        <v>1419</v>
      </c>
      <c r="U5">
        <v>112</v>
      </c>
      <c r="V5">
        <f>IF(Visor_NARP_CNPV_2018!$H$3=Q5,1,0)</f>
        <v>1</v>
      </c>
      <c r="W5">
        <f t="shared" si="11"/>
        <v>112</v>
      </c>
      <c r="Y5" s="51" t="s">
        <v>1419</v>
      </c>
      <c r="Z5" s="51">
        <f t="shared" si="12"/>
        <v>712</v>
      </c>
      <c r="AA5" s="448">
        <v>3</v>
      </c>
      <c r="AB5" s="446" t="str">
        <f t="shared" si="13"/>
        <v>Cartagena</v>
      </c>
      <c r="AC5">
        <f t="shared" si="14"/>
        <v>252785</v>
      </c>
    </row>
    <row r="6" spans="1:29" ht="15">
      <c r="A6" s="281" t="s">
        <v>1420</v>
      </c>
      <c r="B6" s="282" t="s">
        <v>1421</v>
      </c>
      <c r="C6" s="288">
        <f t="shared" si="0"/>
        <v>53</v>
      </c>
      <c r="D6" s="275">
        <f t="shared" si="1"/>
        <v>53.000005999999999</v>
      </c>
      <c r="E6" s="296">
        <f t="shared" si="2"/>
        <v>0.01</v>
      </c>
      <c r="F6" s="296">
        <f t="shared" si="3"/>
        <v>53.010005999999997</v>
      </c>
      <c r="G6" s="300">
        <f t="shared" si="4"/>
        <v>122</v>
      </c>
      <c r="H6" s="301">
        <v>4</v>
      </c>
      <c r="I6" s="301" t="str">
        <f t="shared" si="5"/>
        <v>Chigorodó</v>
      </c>
      <c r="J6" s="301" t="str">
        <f t="shared" si="6"/>
        <v>Chigorodó</v>
      </c>
      <c r="K6" s="302">
        <f t="shared" si="7"/>
        <v>29347.010037999997</v>
      </c>
      <c r="L6" s="298">
        <f t="shared" si="8"/>
        <v>29347.010037999997</v>
      </c>
      <c r="M6" s="82">
        <f t="shared" si="9"/>
        <v>29347</v>
      </c>
      <c r="N6" s="294">
        <f t="shared" si="10"/>
        <v>29347</v>
      </c>
      <c r="P6" s="280" t="s">
        <v>108</v>
      </c>
      <c r="Q6" s="280">
        <v>5</v>
      </c>
      <c r="R6" s="281" t="s">
        <v>107</v>
      </c>
      <c r="S6" s="281" t="s">
        <v>1420</v>
      </c>
      <c r="T6" s="282" t="s">
        <v>1421</v>
      </c>
      <c r="U6">
        <v>53</v>
      </c>
      <c r="V6">
        <f>IF(Visor_NARP_CNPV_2018!$H$3=Q6,1,0)</f>
        <v>1</v>
      </c>
      <c r="W6">
        <f t="shared" si="11"/>
        <v>53</v>
      </c>
      <c r="Y6" s="51" t="s">
        <v>1421</v>
      </c>
      <c r="Z6" s="51">
        <f t="shared" si="12"/>
        <v>858</v>
      </c>
      <c r="AA6" s="448">
        <v>4</v>
      </c>
      <c r="AB6" s="446" t="str">
        <f t="shared" si="13"/>
        <v>San Andrés de Tumaco</v>
      </c>
      <c r="AC6">
        <f t="shared" si="14"/>
        <v>225423</v>
      </c>
    </row>
    <row r="7" spans="1:29" ht="15">
      <c r="A7" s="278" t="s">
        <v>1422</v>
      </c>
      <c r="B7" s="279" t="s">
        <v>1423</v>
      </c>
      <c r="C7" s="288">
        <f t="shared" si="0"/>
        <v>385</v>
      </c>
      <c r="D7" s="275">
        <f t="shared" si="1"/>
        <v>385.00000699999998</v>
      </c>
      <c r="E7" s="296">
        <f t="shared" si="2"/>
        <v>0.01</v>
      </c>
      <c r="F7" s="296">
        <f t="shared" si="3"/>
        <v>385.01000699999997</v>
      </c>
      <c r="G7" s="300">
        <f t="shared" si="4"/>
        <v>52</v>
      </c>
      <c r="H7" s="301">
        <v>5</v>
      </c>
      <c r="I7" s="301" t="str">
        <f t="shared" si="5"/>
        <v>Necoclí</v>
      </c>
      <c r="J7" s="301" t="str">
        <f t="shared" si="6"/>
        <v>Necoclí</v>
      </c>
      <c r="K7" s="302">
        <f t="shared" si="7"/>
        <v>22251.010075999999</v>
      </c>
      <c r="L7" s="298">
        <f t="shared" si="8"/>
        <v>22251.010075999999</v>
      </c>
      <c r="M7" s="82">
        <f t="shared" si="9"/>
        <v>22251</v>
      </c>
      <c r="N7" s="294">
        <f t="shared" si="10"/>
        <v>22251</v>
      </c>
      <c r="P7" s="277" t="s">
        <v>108</v>
      </c>
      <c r="Q7" s="277">
        <v>5</v>
      </c>
      <c r="R7" s="278" t="s">
        <v>107</v>
      </c>
      <c r="S7" s="278" t="s">
        <v>1422</v>
      </c>
      <c r="T7" s="279" t="s">
        <v>1423</v>
      </c>
      <c r="U7">
        <v>385</v>
      </c>
      <c r="V7">
        <f>IF(Visor_NARP_CNPV_2018!$H$3=Q7,1,0)</f>
        <v>1</v>
      </c>
      <c r="W7">
        <f t="shared" si="11"/>
        <v>385</v>
      </c>
      <c r="Y7" s="51" t="s">
        <v>1423</v>
      </c>
      <c r="Z7" s="51">
        <f t="shared" si="12"/>
        <v>454</v>
      </c>
      <c r="AA7" s="448">
        <v>5</v>
      </c>
      <c r="AB7" s="446" t="str">
        <f t="shared" si="13"/>
        <v>Bogotá, D.C.</v>
      </c>
      <c r="AC7">
        <f t="shared" si="14"/>
        <v>120101</v>
      </c>
    </row>
    <row r="8" spans="1:29" ht="15">
      <c r="A8" s="281" t="s">
        <v>1424</v>
      </c>
      <c r="B8" s="282" t="s">
        <v>1425</v>
      </c>
      <c r="C8" s="288">
        <f t="shared" si="0"/>
        <v>442</v>
      </c>
      <c r="D8" s="275">
        <f t="shared" si="1"/>
        <v>442.00000799999998</v>
      </c>
      <c r="E8" s="296">
        <f t="shared" si="2"/>
        <v>0.01</v>
      </c>
      <c r="F8" s="296">
        <f t="shared" si="3"/>
        <v>442.01000799999997</v>
      </c>
      <c r="G8" s="300">
        <f t="shared" si="4"/>
        <v>50</v>
      </c>
      <c r="H8" s="301">
        <v>6</v>
      </c>
      <c r="I8" s="301" t="str">
        <f t="shared" si="5"/>
        <v>Bello</v>
      </c>
      <c r="J8" s="301" t="str">
        <f t="shared" si="6"/>
        <v>Bello</v>
      </c>
      <c r="K8" s="302">
        <f t="shared" si="7"/>
        <v>17418.010020999998</v>
      </c>
      <c r="L8" s="298">
        <f t="shared" si="8"/>
        <v>17418.010020999998</v>
      </c>
      <c r="M8" s="82">
        <f t="shared" si="9"/>
        <v>17418</v>
      </c>
      <c r="N8" s="294">
        <f t="shared" si="10"/>
        <v>17418</v>
      </c>
      <c r="P8" s="280" t="s">
        <v>108</v>
      </c>
      <c r="Q8" s="280">
        <v>5</v>
      </c>
      <c r="R8" s="281" t="s">
        <v>107</v>
      </c>
      <c r="S8" s="281" t="s">
        <v>1424</v>
      </c>
      <c r="T8" s="282" t="s">
        <v>1425</v>
      </c>
      <c r="U8">
        <v>442</v>
      </c>
      <c r="V8">
        <f>IF(Visor_NARP_CNPV_2018!$H$3=Q8,1,0)</f>
        <v>1</v>
      </c>
      <c r="W8">
        <f t="shared" si="11"/>
        <v>442</v>
      </c>
      <c r="Y8" s="51" t="s">
        <v>1425</v>
      </c>
      <c r="Z8" s="51">
        <f t="shared" si="12"/>
        <v>425</v>
      </c>
      <c r="AA8" s="448">
        <v>6</v>
      </c>
      <c r="AB8" s="446" t="str">
        <f t="shared" si="13"/>
        <v>Quibdó</v>
      </c>
      <c r="AC8">
        <f t="shared" si="14"/>
        <v>119740</v>
      </c>
    </row>
    <row r="9" spans="1:29" ht="15">
      <c r="A9" s="278" t="s">
        <v>1426</v>
      </c>
      <c r="B9" s="279" t="s">
        <v>1427</v>
      </c>
      <c r="C9" s="288">
        <f t="shared" si="0"/>
        <v>547</v>
      </c>
      <c r="D9" s="275">
        <f t="shared" si="1"/>
        <v>547.00000899999998</v>
      </c>
      <c r="E9" s="296">
        <f t="shared" si="2"/>
        <v>0.01</v>
      </c>
      <c r="F9" s="296">
        <f t="shared" si="3"/>
        <v>547.01000899999997</v>
      </c>
      <c r="G9" s="300">
        <f t="shared" si="4"/>
        <v>42</v>
      </c>
      <c r="H9" s="301">
        <v>7</v>
      </c>
      <c r="I9" s="301" t="str">
        <f t="shared" si="5"/>
        <v>Carepa</v>
      </c>
      <c r="J9" s="301" t="str">
        <f t="shared" si="6"/>
        <v>Carepa</v>
      </c>
      <c r="K9" s="302">
        <f t="shared" si="7"/>
        <v>13469.010034000001</v>
      </c>
      <c r="L9" s="298">
        <f t="shared" si="8"/>
        <v>13469.010034000001</v>
      </c>
      <c r="M9" s="82">
        <f t="shared" si="9"/>
        <v>13469</v>
      </c>
      <c r="N9" s="294">
        <f t="shared" si="10"/>
        <v>13469</v>
      </c>
      <c r="P9" s="277" t="s">
        <v>108</v>
      </c>
      <c r="Q9" s="277">
        <v>5</v>
      </c>
      <c r="R9" s="278" t="s">
        <v>107</v>
      </c>
      <c r="S9" s="278" t="s">
        <v>1426</v>
      </c>
      <c r="T9" s="279" t="s">
        <v>1427</v>
      </c>
      <c r="U9">
        <v>547</v>
      </c>
      <c r="V9">
        <f>IF(Visor_NARP_CNPV_2018!$H$3=Q9,1,0)</f>
        <v>1</v>
      </c>
      <c r="W9">
        <f t="shared" si="11"/>
        <v>547</v>
      </c>
      <c r="Y9" s="51" t="s">
        <v>1427</v>
      </c>
      <c r="Z9" s="51">
        <f t="shared" si="12"/>
        <v>383</v>
      </c>
      <c r="AA9" s="448">
        <v>7</v>
      </c>
      <c r="AB9" s="446" t="str">
        <f t="shared" si="13"/>
        <v>Barranquilla</v>
      </c>
      <c r="AC9">
        <f t="shared" si="14"/>
        <v>95867</v>
      </c>
    </row>
    <row r="10" spans="1:29" ht="15">
      <c r="A10" s="281" t="s">
        <v>1428</v>
      </c>
      <c r="B10" s="282" t="s">
        <v>1429</v>
      </c>
      <c r="C10" s="288">
        <f t="shared" si="0"/>
        <v>69</v>
      </c>
      <c r="D10" s="275">
        <f t="shared" si="1"/>
        <v>69.000010000000003</v>
      </c>
      <c r="E10" s="296">
        <f t="shared" si="2"/>
        <v>0.01</v>
      </c>
      <c r="F10" s="296">
        <f t="shared" si="3"/>
        <v>69.010010000000008</v>
      </c>
      <c r="G10" s="300">
        <f t="shared" si="4"/>
        <v>113</v>
      </c>
      <c r="H10" s="301">
        <v>8</v>
      </c>
      <c r="I10" s="301" t="str">
        <f t="shared" si="5"/>
        <v>San Juan de Urabá</v>
      </c>
      <c r="J10" s="301" t="str">
        <f t="shared" si="6"/>
        <v>San Juan de Urabá</v>
      </c>
      <c r="K10" s="302">
        <f t="shared" si="7"/>
        <v>10465.010096</v>
      </c>
      <c r="L10" s="298">
        <f t="shared" si="8"/>
        <v>10465.010096</v>
      </c>
      <c r="M10" s="82">
        <f t="shared" si="9"/>
        <v>10465</v>
      </c>
      <c r="N10" s="294">
        <f t="shared" si="10"/>
        <v>10465</v>
      </c>
      <c r="P10" s="280" t="s">
        <v>108</v>
      </c>
      <c r="Q10" s="280">
        <v>5</v>
      </c>
      <c r="R10" s="281" t="s">
        <v>107</v>
      </c>
      <c r="S10" s="281" t="s">
        <v>1428</v>
      </c>
      <c r="T10" s="282" t="s">
        <v>1429</v>
      </c>
      <c r="U10">
        <v>69</v>
      </c>
      <c r="V10">
        <f>IF(Visor_NARP_CNPV_2018!$H$3=Q10,1,0)</f>
        <v>1</v>
      </c>
      <c r="W10">
        <f t="shared" si="11"/>
        <v>69</v>
      </c>
      <c r="Y10" s="51" t="s">
        <v>1429</v>
      </c>
      <c r="Z10" s="51">
        <f t="shared" si="12"/>
        <v>804</v>
      </c>
      <c r="AA10" s="448">
        <v>8</v>
      </c>
      <c r="AB10" s="446" t="str">
        <f t="shared" si="13"/>
        <v>Medellín</v>
      </c>
      <c r="AC10">
        <f t="shared" si="14"/>
        <v>94608</v>
      </c>
    </row>
    <row r="11" spans="1:29" ht="15">
      <c r="A11" s="278" t="s">
        <v>1430</v>
      </c>
      <c r="B11" s="279" t="s">
        <v>1431</v>
      </c>
      <c r="C11" s="288">
        <f t="shared" si="0"/>
        <v>165</v>
      </c>
      <c r="D11" s="275">
        <f t="shared" si="1"/>
        <v>165.000011</v>
      </c>
      <c r="E11" s="296">
        <f t="shared" si="2"/>
        <v>0.01</v>
      </c>
      <c r="F11" s="296">
        <f t="shared" si="3"/>
        <v>165.01001099999999</v>
      </c>
      <c r="G11" s="300">
        <f t="shared" si="4"/>
        <v>86</v>
      </c>
      <c r="H11" s="301">
        <v>9</v>
      </c>
      <c r="I11" s="301" t="str">
        <f t="shared" si="5"/>
        <v>Arboletes</v>
      </c>
      <c r="J11" s="301" t="str">
        <f t="shared" si="6"/>
        <v>Arboletes</v>
      </c>
      <c r="K11" s="302">
        <f t="shared" si="7"/>
        <v>10098.010016</v>
      </c>
      <c r="L11" s="298">
        <f t="shared" si="8"/>
        <v>10098.010016</v>
      </c>
      <c r="M11" s="82">
        <f t="shared" si="9"/>
        <v>10098</v>
      </c>
      <c r="N11" s="294">
        <f t="shared" si="10"/>
        <v>10098</v>
      </c>
      <c r="P11" s="277" t="s">
        <v>108</v>
      </c>
      <c r="Q11" s="277">
        <v>5</v>
      </c>
      <c r="R11" s="278" t="s">
        <v>107</v>
      </c>
      <c r="S11" s="278" t="s">
        <v>1430</v>
      </c>
      <c r="T11" s="279" t="s">
        <v>1431</v>
      </c>
      <c r="U11">
        <v>165</v>
      </c>
      <c r="V11">
        <f>IF(Visor_NARP_CNPV_2018!$H$3=Q11,1,0)</f>
        <v>1</v>
      </c>
      <c r="W11">
        <f t="shared" si="11"/>
        <v>165</v>
      </c>
      <c r="Y11" s="51" t="s">
        <v>1431</v>
      </c>
      <c r="Z11" s="51">
        <f t="shared" si="12"/>
        <v>615</v>
      </c>
      <c r="AA11" s="448">
        <v>9</v>
      </c>
      <c r="AB11" s="446" t="str">
        <f t="shared" si="13"/>
        <v>Turbo</v>
      </c>
      <c r="AC11">
        <f t="shared" si="14"/>
        <v>83151</v>
      </c>
    </row>
    <row r="12" spans="1:29" ht="15">
      <c r="A12" s="281" t="s">
        <v>1432</v>
      </c>
      <c r="B12" s="282" t="s">
        <v>1433</v>
      </c>
      <c r="C12" s="288">
        <f t="shared" si="0"/>
        <v>894</v>
      </c>
      <c r="D12" s="275">
        <f t="shared" si="1"/>
        <v>894.00001199999997</v>
      </c>
      <c r="E12" s="296">
        <f t="shared" si="2"/>
        <v>0.01</v>
      </c>
      <c r="F12" s="296">
        <f t="shared" si="3"/>
        <v>894.01001199999996</v>
      </c>
      <c r="G12" s="300">
        <f t="shared" si="4"/>
        <v>35</v>
      </c>
      <c r="H12" s="301">
        <v>10</v>
      </c>
      <c r="I12" s="301" t="str">
        <f t="shared" si="5"/>
        <v>Zaragoza</v>
      </c>
      <c r="J12" s="301" t="str">
        <f t="shared" si="6"/>
        <v>Zaragoza</v>
      </c>
      <c r="K12" s="302">
        <f t="shared" si="7"/>
        <v>8478.0101269999996</v>
      </c>
      <c r="L12" s="298">
        <f t="shared" si="8"/>
        <v>8478.0101269999996</v>
      </c>
      <c r="M12" s="82">
        <f t="shared" si="9"/>
        <v>8478</v>
      </c>
      <c r="N12" s="294">
        <f t="shared" si="10"/>
        <v>8478</v>
      </c>
      <c r="P12" s="280" t="s">
        <v>108</v>
      </c>
      <c r="Q12" s="280">
        <v>5</v>
      </c>
      <c r="R12" s="281" t="s">
        <v>107</v>
      </c>
      <c r="S12" s="281" t="s">
        <v>1432</v>
      </c>
      <c r="T12" s="282" t="s">
        <v>1433</v>
      </c>
      <c r="U12">
        <v>894</v>
      </c>
      <c r="V12">
        <f>IF(Visor_NARP_CNPV_2018!$H$3=Q12,1,0)</f>
        <v>1</v>
      </c>
      <c r="W12">
        <f t="shared" si="11"/>
        <v>894</v>
      </c>
      <c r="Y12" s="51" t="s">
        <v>1433</v>
      </c>
      <c r="Z12" s="51">
        <f t="shared" si="12"/>
        <v>310</v>
      </c>
      <c r="AA12" s="448">
        <v>10</v>
      </c>
      <c r="AB12" s="446" t="str">
        <f t="shared" si="13"/>
        <v>Jamundí</v>
      </c>
      <c r="AC12">
        <f t="shared" si="14"/>
        <v>58932</v>
      </c>
    </row>
    <row r="13" spans="1:29" ht="15">
      <c r="A13" s="278" t="s">
        <v>1434</v>
      </c>
      <c r="B13" s="279" t="s">
        <v>1435</v>
      </c>
      <c r="C13" s="288">
        <f t="shared" si="0"/>
        <v>1351</v>
      </c>
      <c r="D13" s="275">
        <f t="shared" si="1"/>
        <v>1351.0000130000001</v>
      </c>
      <c r="E13" s="296">
        <f t="shared" si="2"/>
        <v>0.01</v>
      </c>
      <c r="F13" s="296">
        <f t="shared" si="3"/>
        <v>1351.0100130000001</v>
      </c>
      <c r="G13" s="300">
        <f t="shared" si="4"/>
        <v>29</v>
      </c>
      <c r="H13" s="301"/>
      <c r="I13" s="301" t="s">
        <v>3576</v>
      </c>
      <c r="J13" s="301"/>
      <c r="K13" s="303">
        <f>SUM(Tabla2[Poblacion])-SUM(K3:K12)</f>
        <v>88904.899459000037</v>
      </c>
      <c r="L13" s="298">
        <f t="shared" ref="L13" si="15">K13</f>
        <v>88904.899459000037</v>
      </c>
      <c r="M13" s="82">
        <f t="shared" si="9"/>
        <v>88905</v>
      </c>
      <c r="N13" s="294">
        <f t="shared" si="10"/>
        <v>88905</v>
      </c>
      <c r="P13" s="277" t="s">
        <v>108</v>
      </c>
      <c r="Q13" s="277">
        <v>5</v>
      </c>
      <c r="R13" s="278" t="s">
        <v>107</v>
      </c>
      <c r="S13" s="278" t="s">
        <v>1434</v>
      </c>
      <c r="T13" s="279" t="s">
        <v>1435</v>
      </c>
      <c r="U13">
        <v>1351</v>
      </c>
      <c r="V13">
        <f>IF(Visor_NARP_CNPV_2018!$H$3=Q13,1,0)</f>
        <v>1</v>
      </c>
      <c r="W13">
        <f t="shared" si="11"/>
        <v>1351</v>
      </c>
      <c r="Y13" s="51" t="s">
        <v>1435</v>
      </c>
      <c r="Z13" s="51">
        <f t="shared" si="12"/>
        <v>261</v>
      </c>
      <c r="AA13" s="448">
        <v>11</v>
      </c>
      <c r="AB13" s="446" t="str">
        <f t="shared" si="13"/>
        <v>Valledupar</v>
      </c>
      <c r="AC13">
        <f t="shared" si="14"/>
        <v>51182</v>
      </c>
    </row>
    <row r="14" spans="1:29" ht="15">
      <c r="A14" s="281" t="s">
        <v>1436</v>
      </c>
      <c r="B14" s="282" t="s">
        <v>1437</v>
      </c>
      <c r="C14" s="288">
        <f t="shared" si="0"/>
        <v>68</v>
      </c>
      <c r="D14" s="275">
        <f t="shared" si="1"/>
        <v>68.000013999999993</v>
      </c>
      <c r="E14" s="296">
        <f t="shared" si="2"/>
        <v>0.01</v>
      </c>
      <c r="F14" s="296">
        <f t="shared" si="3"/>
        <v>68.010013999999998</v>
      </c>
      <c r="G14" s="300">
        <f t="shared" si="4"/>
        <v>114</v>
      </c>
      <c r="H14" s="301"/>
      <c r="I14" s="301"/>
      <c r="J14" s="301"/>
      <c r="K14" s="301"/>
      <c r="P14" s="280" t="s">
        <v>108</v>
      </c>
      <c r="Q14" s="280">
        <v>5</v>
      </c>
      <c r="R14" s="281" t="s">
        <v>107</v>
      </c>
      <c r="S14" s="281" t="s">
        <v>1436</v>
      </c>
      <c r="T14" s="282" t="s">
        <v>1437</v>
      </c>
      <c r="U14">
        <v>68</v>
      </c>
      <c r="V14">
        <f>IF(Visor_NARP_CNPV_2018!$H$3=Q14,1,0)</f>
        <v>1</v>
      </c>
      <c r="W14">
        <f t="shared" si="11"/>
        <v>68</v>
      </c>
      <c r="Y14" s="51" t="s">
        <v>1437</v>
      </c>
      <c r="Z14" s="51">
        <f t="shared" si="12"/>
        <v>809</v>
      </c>
    </row>
    <row r="15" spans="1:29" ht="15">
      <c r="A15" s="278" t="s">
        <v>1438</v>
      </c>
      <c r="B15" s="279" t="s">
        <v>1439</v>
      </c>
      <c r="C15" s="288">
        <f t="shared" si="0"/>
        <v>50587</v>
      </c>
      <c r="D15" s="275">
        <f t="shared" si="1"/>
        <v>50587.000014999998</v>
      </c>
      <c r="E15" s="296">
        <f t="shared" si="2"/>
        <v>0.01</v>
      </c>
      <c r="F15" s="296">
        <f t="shared" si="3"/>
        <v>50587.010015</v>
      </c>
      <c r="G15" s="300">
        <f t="shared" si="4"/>
        <v>3</v>
      </c>
      <c r="H15" s="301"/>
      <c r="I15" s="301" t="s">
        <v>3577</v>
      </c>
      <c r="J15" s="301"/>
      <c r="K15" s="301"/>
      <c r="P15" s="277" t="s">
        <v>108</v>
      </c>
      <c r="Q15" s="277">
        <v>5</v>
      </c>
      <c r="R15" s="278" t="s">
        <v>107</v>
      </c>
      <c r="S15" s="278" t="s">
        <v>1438</v>
      </c>
      <c r="T15" s="279" t="s">
        <v>1439</v>
      </c>
      <c r="U15">
        <v>50587</v>
      </c>
      <c r="V15">
        <f>IF(Visor_NARP_CNPV_2018!$H$3=Q15,1,0)</f>
        <v>1</v>
      </c>
      <c r="W15">
        <f t="shared" si="11"/>
        <v>50587</v>
      </c>
      <c r="Y15" s="51" t="s">
        <v>1439</v>
      </c>
      <c r="Z15" s="51">
        <f t="shared" si="12"/>
        <v>12</v>
      </c>
    </row>
    <row r="16" spans="1:29" ht="15">
      <c r="A16" s="281" t="s">
        <v>1440</v>
      </c>
      <c r="B16" s="282" t="s">
        <v>1441</v>
      </c>
      <c r="C16" s="288">
        <f t="shared" si="0"/>
        <v>10098</v>
      </c>
      <c r="D16" s="275">
        <f t="shared" si="1"/>
        <v>10098.000016</v>
      </c>
      <c r="E16" s="296">
        <f t="shared" si="2"/>
        <v>0.01</v>
      </c>
      <c r="F16" s="296">
        <f t="shared" si="3"/>
        <v>10098.010016</v>
      </c>
      <c r="G16" s="300">
        <f t="shared" si="4"/>
        <v>9</v>
      </c>
      <c r="H16" s="301"/>
      <c r="I16" s="304">
        <f>SUM(K3:K12)</f>
        <v>339872.10054099996</v>
      </c>
      <c r="J16" s="304"/>
      <c r="K16" s="301" t="s">
        <v>3578</v>
      </c>
      <c r="P16" s="280" t="s">
        <v>108</v>
      </c>
      <c r="Q16" s="280">
        <v>5</v>
      </c>
      <c r="R16" s="281" t="s">
        <v>107</v>
      </c>
      <c r="S16" s="281" t="s">
        <v>1440</v>
      </c>
      <c r="T16" s="282" t="s">
        <v>1441</v>
      </c>
      <c r="U16">
        <v>10098</v>
      </c>
      <c r="V16">
        <f>IF(Visor_NARP_CNPV_2018!$H$3=Q16,1,0)</f>
        <v>1</v>
      </c>
      <c r="W16">
        <f t="shared" si="11"/>
        <v>10098</v>
      </c>
      <c r="Y16" s="51" t="s">
        <v>1441</v>
      </c>
      <c r="Z16" s="51">
        <f t="shared" si="12"/>
        <v>99</v>
      </c>
    </row>
    <row r="17" spans="1:26" ht="15">
      <c r="A17" s="278" t="s">
        <v>1442</v>
      </c>
      <c r="B17" s="279" t="s">
        <v>1443</v>
      </c>
      <c r="C17" s="288">
        <f t="shared" si="0"/>
        <v>175</v>
      </c>
      <c r="D17" s="275">
        <f t="shared" si="1"/>
        <v>175.00001700000001</v>
      </c>
      <c r="E17" s="296">
        <f t="shared" si="2"/>
        <v>0.01</v>
      </c>
      <c r="F17" s="296">
        <f t="shared" si="3"/>
        <v>175.010017</v>
      </c>
      <c r="G17" s="300">
        <f t="shared" si="4"/>
        <v>84</v>
      </c>
      <c r="H17" s="301"/>
      <c r="I17" s="304">
        <f>'1'!F2</f>
        <v>428777</v>
      </c>
      <c r="J17" s="304"/>
      <c r="K17" s="301" t="s">
        <v>3579</v>
      </c>
      <c r="P17" s="277" t="s">
        <v>108</v>
      </c>
      <c r="Q17" s="277">
        <v>5</v>
      </c>
      <c r="R17" s="278" t="s">
        <v>107</v>
      </c>
      <c r="S17" s="278" t="s">
        <v>1442</v>
      </c>
      <c r="T17" s="279" t="s">
        <v>1443</v>
      </c>
      <c r="U17">
        <v>175</v>
      </c>
      <c r="V17">
        <f>IF(Visor_NARP_CNPV_2018!$H$3=Q17,1,0)</f>
        <v>1</v>
      </c>
      <c r="W17">
        <f t="shared" si="11"/>
        <v>175</v>
      </c>
      <c r="Y17" s="51" t="s">
        <v>1443</v>
      </c>
      <c r="Z17" s="51">
        <f t="shared" si="12"/>
        <v>601</v>
      </c>
    </row>
    <row r="18" spans="1:26" ht="15">
      <c r="A18" s="281" t="s">
        <v>1444</v>
      </c>
      <c r="B18" s="282" t="s">
        <v>1445</v>
      </c>
      <c r="C18" s="288">
        <f t="shared" si="0"/>
        <v>55</v>
      </c>
      <c r="D18" s="275">
        <f t="shared" si="1"/>
        <v>55.000017999999997</v>
      </c>
      <c r="E18" s="296">
        <f t="shared" si="2"/>
        <v>0.01</v>
      </c>
      <c r="F18" s="296">
        <f t="shared" si="3"/>
        <v>55.010017999999995</v>
      </c>
      <c r="G18" s="300">
        <f t="shared" si="4"/>
        <v>121</v>
      </c>
      <c r="H18" s="301"/>
      <c r="I18" s="304">
        <f>I16-I17</f>
        <v>-88904.899459000037</v>
      </c>
      <c r="J18" s="304"/>
      <c r="K18" s="301"/>
      <c r="P18" s="280" t="s">
        <v>108</v>
      </c>
      <c r="Q18" s="280">
        <v>5</v>
      </c>
      <c r="R18" s="281" t="s">
        <v>107</v>
      </c>
      <c r="S18" s="281" t="s">
        <v>1444</v>
      </c>
      <c r="T18" s="282" t="s">
        <v>1445</v>
      </c>
      <c r="U18">
        <v>55</v>
      </c>
      <c r="V18">
        <f>IF(Visor_NARP_CNPV_2018!$H$3=Q18,1,0)</f>
        <v>1</v>
      </c>
      <c r="W18">
        <f t="shared" si="11"/>
        <v>55</v>
      </c>
      <c r="Y18" s="51" t="s">
        <v>1445</v>
      </c>
      <c r="Z18" s="51">
        <f t="shared" si="12"/>
        <v>850</v>
      </c>
    </row>
    <row r="19" spans="1:26" ht="15">
      <c r="A19" s="278" t="s">
        <v>1446</v>
      </c>
      <c r="B19" s="279" t="s">
        <v>1447</v>
      </c>
      <c r="C19" s="288">
        <f t="shared" si="0"/>
        <v>817</v>
      </c>
      <c r="D19" s="275">
        <f t="shared" si="1"/>
        <v>817.00001899999995</v>
      </c>
      <c r="E19" s="296">
        <f t="shared" si="2"/>
        <v>0.01</v>
      </c>
      <c r="F19" s="296">
        <f t="shared" si="3"/>
        <v>817.01001899999994</v>
      </c>
      <c r="G19" s="300">
        <f t="shared" si="4"/>
        <v>36</v>
      </c>
      <c r="H19" s="301"/>
      <c r="I19" s="301"/>
      <c r="J19" s="301"/>
      <c r="K19" s="301"/>
      <c r="P19" s="277" t="s">
        <v>108</v>
      </c>
      <c r="Q19" s="277">
        <v>5</v>
      </c>
      <c r="R19" s="278" t="s">
        <v>107</v>
      </c>
      <c r="S19" s="278" t="s">
        <v>1446</v>
      </c>
      <c r="T19" s="279" t="s">
        <v>1447</v>
      </c>
      <c r="U19">
        <v>817</v>
      </c>
      <c r="V19">
        <f>IF(Visor_NARP_CNPV_2018!$H$3=Q19,1,0)</f>
        <v>1</v>
      </c>
      <c r="W19">
        <f t="shared" si="11"/>
        <v>817</v>
      </c>
      <c r="Y19" s="51" t="s">
        <v>1447</v>
      </c>
      <c r="Z19" s="51">
        <f t="shared" si="12"/>
        <v>324</v>
      </c>
    </row>
    <row r="20" spans="1:26" ht="15">
      <c r="A20" s="281" t="s">
        <v>1448</v>
      </c>
      <c r="B20" s="282" t="s">
        <v>1449</v>
      </c>
      <c r="C20" s="288">
        <f t="shared" si="0"/>
        <v>2749</v>
      </c>
      <c r="D20" s="275">
        <f t="shared" si="1"/>
        <v>2749.0000199999999</v>
      </c>
      <c r="E20" s="296">
        <f t="shared" si="2"/>
        <v>0.01</v>
      </c>
      <c r="F20" s="296">
        <f t="shared" si="3"/>
        <v>2749.0100200000002</v>
      </c>
      <c r="G20" s="300">
        <f t="shared" si="4"/>
        <v>18</v>
      </c>
      <c r="H20" s="301"/>
      <c r="I20" s="301"/>
      <c r="J20" s="301"/>
      <c r="K20" s="301"/>
      <c r="P20" s="280" t="s">
        <v>108</v>
      </c>
      <c r="Q20" s="280">
        <v>5</v>
      </c>
      <c r="R20" s="281" t="s">
        <v>107</v>
      </c>
      <c r="S20" s="281" t="s">
        <v>1448</v>
      </c>
      <c r="T20" s="282" t="s">
        <v>1449</v>
      </c>
      <c r="U20">
        <v>2749</v>
      </c>
      <c r="V20">
        <f>IF(Visor_NARP_CNPV_2018!$H$3=Q20,1,0)</f>
        <v>1</v>
      </c>
      <c r="W20">
        <f t="shared" si="11"/>
        <v>2749</v>
      </c>
      <c r="Y20" s="51" t="s">
        <v>1449</v>
      </c>
      <c r="Z20" s="51">
        <f t="shared" si="12"/>
        <v>196</v>
      </c>
    </row>
    <row r="21" spans="1:26" ht="15">
      <c r="A21" s="278" t="s">
        <v>1450</v>
      </c>
      <c r="B21" s="279" t="s">
        <v>1451</v>
      </c>
      <c r="C21" s="288">
        <f t="shared" si="0"/>
        <v>17418</v>
      </c>
      <c r="D21" s="275">
        <f t="shared" si="1"/>
        <v>17418.000021</v>
      </c>
      <c r="E21" s="296">
        <f t="shared" si="2"/>
        <v>0.01</v>
      </c>
      <c r="F21" s="296">
        <f t="shared" si="3"/>
        <v>17418.010020999998</v>
      </c>
      <c r="G21" s="300">
        <f t="shared" si="4"/>
        <v>6</v>
      </c>
      <c r="H21" s="301"/>
      <c r="I21" s="301"/>
      <c r="J21" s="301"/>
      <c r="K21" s="301"/>
      <c r="P21" s="277" t="s">
        <v>108</v>
      </c>
      <c r="Q21" s="277">
        <v>5</v>
      </c>
      <c r="R21" s="278" t="s">
        <v>107</v>
      </c>
      <c r="S21" s="278" t="s">
        <v>1450</v>
      </c>
      <c r="T21" s="279" t="s">
        <v>1451</v>
      </c>
      <c r="U21">
        <v>17418</v>
      </c>
      <c r="V21">
        <f>IF(Visor_NARP_CNPV_2018!$H$3=Q21,1,0)</f>
        <v>1</v>
      </c>
      <c r="W21">
        <f t="shared" si="11"/>
        <v>17418</v>
      </c>
      <c r="Y21" s="51" t="s">
        <v>1451</v>
      </c>
      <c r="Z21" s="51">
        <f t="shared" si="12"/>
        <v>56</v>
      </c>
    </row>
    <row r="22" spans="1:26" ht="15">
      <c r="A22" s="281" t="s">
        <v>1452</v>
      </c>
      <c r="B22" s="282" t="s">
        <v>1453</v>
      </c>
      <c r="C22" s="288">
        <f t="shared" si="0"/>
        <v>136</v>
      </c>
      <c r="D22" s="275">
        <f t="shared" si="1"/>
        <v>136.000022</v>
      </c>
      <c r="E22" s="296">
        <f t="shared" si="2"/>
        <v>0.01</v>
      </c>
      <c r="F22" s="296">
        <f t="shared" si="3"/>
        <v>136.01002199999999</v>
      </c>
      <c r="G22" s="300">
        <f t="shared" si="4"/>
        <v>96</v>
      </c>
      <c r="H22" s="301"/>
      <c r="I22" s="301"/>
      <c r="J22" s="301"/>
      <c r="K22" s="301"/>
      <c r="P22" s="280" t="s">
        <v>108</v>
      </c>
      <c r="Q22" s="280">
        <v>5</v>
      </c>
      <c r="R22" s="281" t="s">
        <v>107</v>
      </c>
      <c r="S22" s="281" t="s">
        <v>1452</v>
      </c>
      <c r="T22" s="282" t="s">
        <v>1453</v>
      </c>
      <c r="U22">
        <v>136</v>
      </c>
      <c r="V22">
        <f>IF(Visor_NARP_CNPV_2018!$H$3=Q22,1,0)</f>
        <v>1</v>
      </c>
      <c r="W22">
        <f t="shared" si="11"/>
        <v>136</v>
      </c>
      <c r="Y22" s="51" t="s">
        <v>1453</v>
      </c>
      <c r="Z22" s="51">
        <f t="shared" si="12"/>
        <v>659</v>
      </c>
    </row>
    <row r="23" spans="1:26" ht="15">
      <c r="A23" s="278" t="s">
        <v>1454</v>
      </c>
      <c r="B23" s="279" t="s">
        <v>1455</v>
      </c>
      <c r="C23" s="288">
        <f t="shared" si="0"/>
        <v>150</v>
      </c>
      <c r="D23" s="275">
        <f t="shared" si="1"/>
        <v>150.000023</v>
      </c>
      <c r="E23" s="296">
        <f t="shared" si="2"/>
        <v>0.01</v>
      </c>
      <c r="F23" s="296">
        <f t="shared" si="3"/>
        <v>150.01002299999999</v>
      </c>
      <c r="G23" s="300">
        <f t="shared" si="4"/>
        <v>90</v>
      </c>
      <c r="H23" s="301"/>
      <c r="I23" s="301"/>
      <c r="J23" s="301"/>
      <c r="K23" s="301"/>
      <c r="P23" s="277" t="s">
        <v>108</v>
      </c>
      <c r="Q23" s="277">
        <v>5</v>
      </c>
      <c r="R23" s="278" t="s">
        <v>107</v>
      </c>
      <c r="S23" s="278" t="s">
        <v>1454</v>
      </c>
      <c r="T23" s="279" t="s">
        <v>1455</v>
      </c>
      <c r="U23">
        <v>150</v>
      </c>
      <c r="V23">
        <f>IF(Visor_NARP_CNPV_2018!$H$3=Q23,1,0)</f>
        <v>1</v>
      </c>
      <c r="W23">
        <f t="shared" si="11"/>
        <v>150</v>
      </c>
      <c r="Y23" s="51" t="s">
        <v>1455</v>
      </c>
      <c r="Z23" s="51">
        <f t="shared" si="12"/>
        <v>635</v>
      </c>
    </row>
    <row r="24" spans="1:26" ht="15">
      <c r="A24" s="281" t="s">
        <v>1456</v>
      </c>
      <c r="B24" s="282" t="s">
        <v>1457</v>
      </c>
      <c r="C24" s="288">
        <f t="shared" si="0"/>
        <v>480</v>
      </c>
      <c r="D24" s="275">
        <f t="shared" si="1"/>
        <v>480.000024</v>
      </c>
      <c r="E24" s="296">
        <f t="shared" si="2"/>
        <v>0.01</v>
      </c>
      <c r="F24" s="296">
        <f t="shared" si="3"/>
        <v>480.01002399999999</v>
      </c>
      <c r="G24" s="276">
        <f t="shared" si="4"/>
        <v>47</v>
      </c>
      <c r="P24" s="280" t="s">
        <v>108</v>
      </c>
      <c r="Q24" s="280">
        <v>5</v>
      </c>
      <c r="R24" s="281" t="s">
        <v>107</v>
      </c>
      <c r="S24" s="281" t="s">
        <v>1456</v>
      </c>
      <c r="T24" s="282" t="s">
        <v>1457</v>
      </c>
      <c r="U24">
        <v>480</v>
      </c>
      <c r="V24">
        <f>IF(Visor_NARP_CNPV_2018!$H$3=Q24,1,0)</f>
        <v>1</v>
      </c>
      <c r="W24">
        <f t="shared" si="11"/>
        <v>480</v>
      </c>
      <c r="Y24" s="51" t="s">
        <v>1457</v>
      </c>
      <c r="Z24" s="51">
        <f t="shared" si="12"/>
        <v>411</v>
      </c>
    </row>
    <row r="25" spans="1:26" ht="15">
      <c r="A25" s="278" t="s">
        <v>1458</v>
      </c>
      <c r="B25" s="279" t="s">
        <v>1459</v>
      </c>
      <c r="C25" s="288">
        <f t="shared" si="0"/>
        <v>152</v>
      </c>
      <c r="D25" s="275">
        <f t="shared" si="1"/>
        <v>152.00002499999999</v>
      </c>
      <c r="E25" s="296">
        <f t="shared" si="2"/>
        <v>0.01</v>
      </c>
      <c r="F25" s="296">
        <f t="shared" si="3"/>
        <v>152.01002499999998</v>
      </c>
      <c r="G25" s="276">
        <f t="shared" si="4"/>
        <v>89</v>
      </c>
      <c r="P25" s="277" t="s">
        <v>108</v>
      </c>
      <c r="Q25" s="277">
        <v>5</v>
      </c>
      <c r="R25" s="278" t="s">
        <v>107</v>
      </c>
      <c r="S25" s="278" t="s">
        <v>1458</v>
      </c>
      <c r="T25" s="279" t="s">
        <v>1459</v>
      </c>
      <c r="U25">
        <v>152</v>
      </c>
      <c r="V25">
        <f>IF(Visor_NARP_CNPV_2018!$H$3=Q25,1,0)</f>
        <v>1</v>
      </c>
      <c r="W25">
        <f t="shared" si="11"/>
        <v>152</v>
      </c>
      <c r="Y25" s="51" t="s">
        <v>1459</v>
      </c>
      <c r="Z25" s="51">
        <f t="shared" si="12"/>
        <v>633</v>
      </c>
    </row>
    <row r="26" spans="1:26" ht="15">
      <c r="A26" s="281" t="s">
        <v>1460</v>
      </c>
      <c r="B26" s="282" t="s">
        <v>1461</v>
      </c>
      <c r="C26" s="288">
        <f t="shared" si="0"/>
        <v>111</v>
      </c>
      <c r="D26" s="275">
        <f t="shared" si="1"/>
        <v>111.00002600000001</v>
      </c>
      <c r="E26" s="296">
        <f t="shared" si="2"/>
        <v>0.01</v>
      </c>
      <c r="F26" s="296">
        <f t="shared" si="3"/>
        <v>111.01002600000001</v>
      </c>
      <c r="G26" s="276">
        <f t="shared" si="4"/>
        <v>105</v>
      </c>
      <c r="P26" s="280" t="s">
        <v>108</v>
      </c>
      <c r="Q26" s="280">
        <v>5</v>
      </c>
      <c r="R26" s="281" t="s">
        <v>107</v>
      </c>
      <c r="S26" s="281" t="s">
        <v>1460</v>
      </c>
      <c r="T26" s="282" t="s">
        <v>1461</v>
      </c>
      <c r="U26">
        <v>111</v>
      </c>
      <c r="V26">
        <f>IF(Visor_NARP_CNPV_2018!$H$3=Q26,1,0)</f>
        <v>1</v>
      </c>
      <c r="W26">
        <f t="shared" si="11"/>
        <v>111</v>
      </c>
      <c r="Y26" s="51" t="s">
        <v>1461</v>
      </c>
      <c r="Z26" s="51">
        <f t="shared" si="12"/>
        <v>715</v>
      </c>
    </row>
    <row r="27" spans="1:26" ht="15">
      <c r="A27" s="278" t="s">
        <v>1462</v>
      </c>
      <c r="B27" s="279" t="s">
        <v>1463</v>
      </c>
      <c r="C27" s="288">
        <f t="shared" si="0"/>
        <v>1855</v>
      </c>
      <c r="D27" s="275">
        <f t="shared" si="1"/>
        <v>1855.000027</v>
      </c>
      <c r="E27" s="296">
        <f t="shared" si="2"/>
        <v>0.01</v>
      </c>
      <c r="F27" s="296">
        <f t="shared" si="3"/>
        <v>1855.010027</v>
      </c>
      <c r="G27" s="276">
        <f t="shared" si="4"/>
        <v>25</v>
      </c>
      <c r="P27" s="277" t="s">
        <v>108</v>
      </c>
      <c r="Q27" s="277">
        <v>5</v>
      </c>
      <c r="R27" s="278" t="s">
        <v>107</v>
      </c>
      <c r="S27" s="278" t="s">
        <v>1462</v>
      </c>
      <c r="T27" s="279" t="s">
        <v>1463</v>
      </c>
      <c r="U27">
        <v>1855</v>
      </c>
      <c r="V27">
        <f>IF(Visor_NARP_CNPV_2018!$H$3=Q27,1,0)</f>
        <v>1</v>
      </c>
      <c r="W27">
        <f t="shared" si="11"/>
        <v>1855</v>
      </c>
      <c r="Y27" s="51" t="s">
        <v>1463</v>
      </c>
      <c r="Z27" s="51">
        <f t="shared" si="12"/>
        <v>232</v>
      </c>
    </row>
    <row r="28" spans="1:26" ht="15">
      <c r="A28" s="281" t="s">
        <v>1464</v>
      </c>
      <c r="B28" s="282" t="s">
        <v>1465</v>
      </c>
      <c r="C28" s="288">
        <f t="shared" si="0"/>
        <v>62</v>
      </c>
      <c r="D28" s="275">
        <f t="shared" si="1"/>
        <v>62.000028</v>
      </c>
      <c r="E28" s="296">
        <f t="shared" si="2"/>
        <v>0.01</v>
      </c>
      <c r="F28" s="296">
        <f t="shared" si="3"/>
        <v>62.010027999999998</v>
      </c>
      <c r="G28" s="276">
        <f t="shared" si="4"/>
        <v>117</v>
      </c>
      <c r="P28" s="280" t="s">
        <v>108</v>
      </c>
      <c r="Q28" s="280">
        <v>5</v>
      </c>
      <c r="R28" s="281" t="s">
        <v>107</v>
      </c>
      <c r="S28" s="281" t="s">
        <v>1464</v>
      </c>
      <c r="T28" s="282" t="s">
        <v>1465</v>
      </c>
      <c r="U28">
        <v>62</v>
      </c>
      <c r="V28">
        <f>IF(Visor_NARP_CNPV_2018!$H$3=Q28,1,0)</f>
        <v>1</v>
      </c>
      <c r="W28">
        <f t="shared" si="11"/>
        <v>62</v>
      </c>
      <c r="Y28" s="51" t="s">
        <v>1465</v>
      </c>
      <c r="Z28" s="51">
        <f t="shared" si="12"/>
        <v>827</v>
      </c>
    </row>
    <row r="29" spans="1:26" ht="15">
      <c r="A29" s="278" t="s">
        <v>1466</v>
      </c>
      <c r="B29" s="279" t="s">
        <v>177</v>
      </c>
      <c r="C29" s="288">
        <f t="shared" si="0"/>
        <v>1189</v>
      </c>
      <c r="D29" s="275">
        <f t="shared" si="1"/>
        <v>1189.000029</v>
      </c>
      <c r="E29" s="296">
        <f t="shared" si="2"/>
        <v>0.01</v>
      </c>
      <c r="F29" s="296">
        <f t="shared" si="3"/>
        <v>1189.010029</v>
      </c>
      <c r="G29" s="276">
        <f t="shared" si="4"/>
        <v>31</v>
      </c>
      <c r="P29" s="277" t="s">
        <v>108</v>
      </c>
      <c r="Q29" s="277">
        <v>5</v>
      </c>
      <c r="R29" s="278" t="s">
        <v>107</v>
      </c>
      <c r="S29" s="278" t="s">
        <v>1466</v>
      </c>
      <c r="T29" s="279" t="s">
        <v>177</v>
      </c>
      <c r="U29">
        <v>1189</v>
      </c>
      <c r="V29">
        <f>IF(Visor_NARP_CNPV_2018!$H$3=Q29,1,0)</f>
        <v>1</v>
      </c>
      <c r="W29">
        <f t="shared" si="11"/>
        <v>1189</v>
      </c>
      <c r="Y29" s="51" t="s">
        <v>177</v>
      </c>
      <c r="Z29" s="51">
        <f t="shared" si="12"/>
        <v>275</v>
      </c>
    </row>
    <row r="30" spans="1:26" ht="15">
      <c r="A30" s="281" t="s">
        <v>1467</v>
      </c>
      <c r="B30" s="282" t="s">
        <v>1468</v>
      </c>
      <c r="C30" s="288">
        <f t="shared" si="0"/>
        <v>121</v>
      </c>
      <c r="D30" s="275">
        <f t="shared" si="1"/>
        <v>121.00003</v>
      </c>
      <c r="E30" s="296">
        <f t="shared" si="2"/>
        <v>0.01</v>
      </c>
      <c r="F30" s="296">
        <f t="shared" si="3"/>
        <v>121.01003</v>
      </c>
      <c r="G30" s="276">
        <f t="shared" si="4"/>
        <v>101</v>
      </c>
      <c r="P30" s="280" t="s">
        <v>108</v>
      </c>
      <c r="Q30" s="280">
        <v>5</v>
      </c>
      <c r="R30" s="281" t="s">
        <v>107</v>
      </c>
      <c r="S30" s="281" t="s">
        <v>1467</v>
      </c>
      <c r="T30" s="282" t="s">
        <v>1468</v>
      </c>
      <c r="U30">
        <v>121</v>
      </c>
      <c r="V30">
        <f>IF(Visor_NARP_CNPV_2018!$H$3=Q30,1,0)</f>
        <v>1</v>
      </c>
      <c r="W30">
        <f t="shared" si="11"/>
        <v>121</v>
      </c>
      <c r="Y30" s="51" t="s">
        <v>1468</v>
      </c>
      <c r="Z30" s="51">
        <f t="shared" si="12"/>
        <v>690</v>
      </c>
    </row>
    <row r="31" spans="1:26" ht="15">
      <c r="A31" s="278" t="s">
        <v>1469</v>
      </c>
      <c r="B31" s="279" t="s">
        <v>1470</v>
      </c>
      <c r="C31" s="288">
        <f t="shared" si="0"/>
        <v>236</v>
      </c>
      <c r="D31" s="275">
        <f t="shared" si="1"/>
        <v>236.00003100000001</v>
      </c>
      <c r="E31" s="296">
        <f t="shared" si="2"/>
        <v>0.01</v>
      </c>
      <c r="F31" s="296">
        <f t="shared" si="3"/>
        <v>236.010031</v>
      </c>
      <c r="G31" s="276">
        <f t="shared" si="4"/>
        <v>71</v>
      </c>
      <c r="P31" s="277" t="s">
        <v>108</v>
      </c>
      <c r="Q31" s="277">
        <v>5</v>
      </c>
      <c r="R31" s="278" t="s">
        <v>107</v>
      </c>
      <c r="S31" s="278" t="s">
        <v>1469</v>
      </c>
      <c r="T31" s="279" t="s">
        <v>1470</v>
      </c>
      <c r="U31">
        <v>236</v>
      </c>
      <c r="V31">
        <f>IF(Visor_NARP_CNPV_2018!$H$3=Q31,1,0)</f>
        <v>1</v>
      </c>
      <c r="W31">
        <f t="shared" si="11"/>
        <v>236</v>
      </c>
      <c r="Y31" s="51" t="s">
        <v>1470</v>
      </c>
      <c r="Z31" s="51">
        <f t="shared" si="12"/>
        <v>553</v>
      </c>
    </row>
    <row r="32" spans="1:26" ht="15">
      <c r="A32" s="281" t="s">
        <v>1471</v>
      </c>
      <c r="B32" s="282" t="s">
        <v>1472</v>
      </c>
      <c r="C32" s="288">
        <f t="shared" si="0"/>
        <v>57</v>
      </c>
      <c r="D32" s="275">
        <f t="shared" si="1"/>
        <v>57.000031999999997</v>
      </c>
      <c r="E32" s="296">
        <f t="shared" si="2"/>
        <v>0.01</v>
      </c>
      <c r="F32" s="296">
        <f t="shared" si="3"/>
        <v>57.010031999999995</v>
      </c>
      <c r="G32" s="276">
        <f t="shared" si="4"/>
        <v>120</v>
      </c>
      <c r="P32" s="280" t="s">
        <v>108</v>
      </c>
      <c r="Q32" s="280">
        <v>5</v>
      </c>
      <c r="R32" s="281" t="s">
        <v>107</v>
      </c>
      <c r="S32" s="281" t="s">
        <v>1471</v>
      </c>
      <c r="T32" s="282" t="s">
        <v>1472</v>
      </c>
      <c r="U32">
        <v>57</v>
      </c>
      <c r="V32">
        <f>IF(Visor_NARP_CNPV_2018!$H$3=Q32,1,0)</f>
        <v>1</v>
      </c>
      <c r="W32">
        <f t="shared" si="11"/>
        <v>57</v>
      </c>
      <c r="Y32" s="51" t="s">
        <v>1472</v>
      </c>
      <c r="Z32" s="51">
        <f t="shared" si="12"/>
        <v>847</v>
      </c>
    </row>
    <row r="33" spans="1:26" ht="15">
      <c r="A33" s="278" t="s">
        <v>1473</v>
      </c>
      <c r="B33" s="279" t="s">
        <v>1474</v>
      </c>
      <c r="C33" s="288">
        <f t="shared" si="0"/>
        <v>43</v>
      </c>
      <c r="D33" s="275">
        <f t="shared" si="1"/>
        <v>43.000033000000002</v>
      </c>
      <c r="E33" s="296">
        <f t="shared" si="2"/>
        <v>0.01</v>
      </c>
      <c r="F33" s="296">
        <f t="shared" si="3"/>
        <v>43.010033</v>
      </c>
      <c r="G33" s="276">
        <f t="shared" si="4"/>
        <v>125</v>
      </c>
      <c r="P33" s="277" t="s">
        <v>108</v>
      </c>
      <c r="Q33" s="277">
        <v>5</v>
      </c>
      <c r="R33" s="278" t="s">
        <v>107</v>
      </c>
      <c r="S33" s="278" t="s">
        <v>1473</v>
      </c>
      <c r="T33" s="279" t="s">
        <v>1474</v>
      </c>
      <c r="U33">
        <v>43</v>
      </c>
      <c r="V33">
        <f>IF(Visor_NARP_CNPV_2018!$H$3=Q33,1,0)</f>
        <v>1</v>
      </c>
      <c r="W33">
        <f t="shared" si="11"/>
        <v>43</v>
      </c>
      <c r="Y33" s="51" t="s">
        <v>1474</v>
      </c>
      <c r="Z33" s="51">
        <f t="shared" si="12"/>
        <v>898</v>
      </c>
    </row>
    <row r="34" spans="1:26" ht="15">
      <c r="A34" s="281" t="s">
        <v>1475</v>
      </c>
      <c r="B34" s="282" t="s">
        <v>1476</v>
      </c>
      <c r="C34" s="288">
        <f t="shared" si="0"/>
        <v>13469</v>
      </c>
      <c r="D34" s="275">
        <f t="shared" si="1"/>
        <v>13469.000034000001</v>
      </c>
      <c r="E34" s="296">
        <f t="shared" si="2"/>
        <v>0.01</v>
      </c>
      <c r="F34" s="296">
        <f t="shared" si="3"/>
        <v>13469.010034000001</v>
      </c>
      <c r="G34" s="276">
        <f t="shared" si="4"/>
        <v>7</v>
      </c>
      <c r="P34" s="280" t="s">
        <v>108</v>
      </c>
      <c r="Q34" s="280">
        <v>5</v>
      </c>
      <c r="R34" s="281" t="s">
        <v>107</v>
      </c>
      <c r="S34" s="281" t="s">
        <v>1475</v>
      </c>
      <c r="T34" s="282" t="s">
        <v>1476</v>
      </c>
      <c r="U34">
        <v>13469</v>
      </c>
      <c r="V34">
        <f>IF(Visor_NARP_CNPV_2018!$H$3=Q34,1,0)</f>
        <v>1</v>
      </c>
      <c r="W34">
        <f t="shared" si="11"/>
        <v>13469</v>
      </c>
      <c r="Y34" s="51" t="s">
        <v>1476</v>
      </c>
      <c r="Z34" s="51">
        <f t="shared" si="12"/>
        <v>69</v>
      </c>
    </row>
    <row r="35" spans="1:26" ht="15">
      <c r="A35" s="278" t="s">
        <v>1477</v>
      </c>
      <c r="B35" s="279" t="s">
        <v>1478</v>
      </c>
      <c r="C35" s="288">
        <f t="shared" si="0"/>
        <v>481</v>
      </c>
      <c r="D35" s="275">
        <f t="shared" si="1"/>
        <v>481.00003500000003</v>
      </c>
      <c r="E35" s="296">
        <f t="shared" si="2"/>
        <v>0.01</v>
      </c>
      <c r="F35" s="296">
        <f t="shared" si="3"/>
        <v>481.01003500000002</v>
      </c>
      <c r="G35" s="276">
        <f t="shared" si="4"/>
        <v>46</v>
      </c>
      <c r="P35" s="277" t="s">
        <v>108</v>
      </c>
      <c r="Q35" s="277">
        <v>5</v>
      </c>
      <c r="R35" s="278" t="s">
        <v>107</v>
      </c>
      <c r="S35" s="278" t="s">
        <v>1477</v>
      </c>
      <c r="T35" s="279" t="s">
        <v>1478</v>
      </c>
      <c r="U35">
        <v>481</v>
      </c>
      <c r="V35">
        <f>IF(Visor_NARP_CNPV_2018!$H$3=Q35,1,0)</f>
        <v>1</v>
      </c>
      <c r="W35">
        <f t="shared" si="11"/>
        <v>481</v>
      </c>
      <c r="Y35" s="51" t="s">
        <v>1478</v>
      </c>
      <c r="Z35" s="51">
        <f t="shared" si="12"/>
        <v>409</v>
      </c>
    </row>
    <row r="36" spans="1:26" ht="15">
      <c r="A36" s="281" t="s">
        <v>1479</v>
      </c>
      <c r="B36" s="282" t="s">
        <v>1480</v>
      </c>
      <c r="C36" s="288">
        <f t="shared" si="0"/>
        <v>128</v>
      </c>
      <c r="D36" s="275">
        <f t="shared" si="1"/>
        <v>128.00003599999999</v>
      </c>
      <c r="E36" s="296">
        <f t="shared" si="2"/>
        <v>0.01</v>
      </c>
      <c r="F36" s="296">
        <f t="shared" si="3"/>
        <v>128.01003599999999</v>
      </c>
      <c r="G36" s="276">
        <f t="shared" si="4"/>
        <v>100</v>
      </c>
      <c r="P36" s="280" t="s">
        <v>108</v>
      </c>
      <c r="Q36" s="280">
        <v>5</v>
      </c>
      <c r="R36" s="281" t="s">
        <v>107</v>
      </c>
      <c r="S36" s="281" t="s">
        <v>1479</v>
      </c>
      <c r="T36" s="282" t="s">
        <v>1480</v>
      </c>
      <c r="U36">
        <v>128</v>
      </c>
      <c r="V36">
        <f>IF(Visor_NARP_CNPV_2018!$H$3=Q36,1,0)</f>
        <v>1</v>
      </c>
      <c r="W36">
        <f t="shared" si="11"/>
        <v>128</v>
      </c>
      <c r="Y36" s="51" t="s">
        <v>1480</v>
      </c>
      <c r="Z36" s="51">
        <f t="shared" si="12"/>
        <v>672</v>
      </c>
    </row>
    <row r="37" spans="1:26" ht="15">
      <c r="A37" s="278" t="s">
        <v>1481</v>
      </c>
      <c r="B37" s="279" t="s">
        <v>1482</v>
      </c>
      <c r="C37" s="288">
        <f t="shared" si="0"/>
        <v>6435</v>
      </c>
      <c r="D37" s="275">
        <f t="shared" si="1"/>
        <v>6435.0000369999998</v>
      </c>
      <c r="E37" s="296">
        <f t="shared" si="2"/>
        <v>0.01</v>
      </c>
      <c r="F37" s="296">
        <f t="shared" si="3"/>
        <v>6435.010037</v>
      </c>
      <c r="G37" s="276">
        <f t="shared" si="4"/>
        <v>12</v>
      </c>
      <c r="P37" s="277" t="s">
        <v>108</v>
      </c>
      <c r="Q37" s="277">
        <v>5</v>
      </c>
      <c r="R37" s="278" t="s">
        <v>107</v>
      </c>
      <c r="S37" s="278" t="s">
        <v>1481</v>
      </c>
      <c r="T37" s="279" t="s">
        <v>1482</v>
      </c>
      <c r="U37">
        <v>6435</v>
      </c>
      <c r="V37">
        <f>IF(Visor_NARP_CNPV_2018!$H$3=Q37,1,0)</f>
        <v>1</v>
      </c>
      <c r="W37">
        <f t="shared" si="11"/>
        <v>6435</v>
      </c>
      <c r="Y37" s="51" t="s">
        <v>1482</v>
      </c>
      <c r="Z37" s="51">
        <f t="shared" si="12"/>
        <v>126</v>
      </c>
    </row>
    <row r="38" spans="1:26" ht="15">
      <c r="A38" s="281" t="s">
        <v>1483</v>
      </c>
      <c r="B38" s="282" t="s">
        <v>1484</v>
      </c>
      <c r="C38" s="288">
        <f t="shared" si="0"/>
        <v>29347</v>
      </c>
      <c r="D38" s="275">
        <f t="shared" si="1"/>
        <v>29347.000037999998</v>
      </c>
      <c r="E38" s="296">
        <f t="shared" si="2"/>
        <v>0.01</v>
      </c>
      <c r="F38" s="296">
        <f t="shared" si="3"/>
        <v>29347.010037999997</v>
      </c>
      <c r="G38" s="276">
        <f t="shared" si="4"/>
        <v>4</v>
      </c>
      <c r="P38" s="280" t="s">
        <v>108</v>
      </c>
      <c r="Q38" s="280">
        <v>5</v>
      </c>
      <c r="R38" s="281" t="s">
        <v>107</v>
      </c>
      <c r="S38" s="281" t="s">
        <v>1483</v>
      </c>
      <c r="T38" s="282" t="s">
        <v>1484</v>
      </c>
      <c r="U38">
        <v>29347</v>
      </c>
      <c r="V38">
        <f>IF(Visor_NARP_CNPV_2018!$H$3=Q38,1,0)</f>
        <v>1</v>
      </c>
      <c r="W38">
        <f t="shared" si="11"/>
        <v>29347</v>
      </c>
      <c r="Y38" s="51" t="s">
        <v>1484</v>
      </c>
      <c r="Z38" s="51">
        <f t="shared" si="12"/>
        <v>24</v>
      </c>
    </row>
    <row r="39" spans="1:26" ht="15">
      <c r="A39" s="278" t="s">
        <v>1485</v>
      </c>
      <c r="B39" s="279" t="s">
        <v>1486</v>
      </c>
      <c r="C39" s="288">
        <f t="shared" si="0"/>
        <v>253</v>
      </c>
      <c r="D39" s="275">
        <f t="shared" si="1"/>
        <v>253.00003899999999</v>
      </c>
      <c r="E39" s="296">
        <f t="shared" si="2"/>
        <v>0.01</v>
      </c>
      <c r="F39" s="296">
        <f t="shared" si="3"/>
        <v>253.01003899999998</v>
      </c>
      <c r="G39" s="276">
        <f t="shared" si="4"/>
        <v>69</v>
      </c>
      <c r="P39" s="277" t="s">
        <v>108</v>
      </c>
      <c r="Q39" s="277">
        <v>5</v>
      </c>
      <c r="R39" s="278" t="s">
        <v>107</v>
      </c>
      <c r="S39" s="278" t="s">
        <v>1485</v>
      </c>
      <c r="T39" s="279" t="s">
        <v>1486</v>
      </c>
      <c r="U39">
        <v>253</v>
      </c>
      <c r="V39">
        <f>IF(Visor_NARP_CNPV_2018!$H$3=Q39,1,0)</f>
        <v>1</v>
      </c>
      <c r="W39">
        <f t="shared" si="11"/>
        <v>253</v>
      </c>
      <c r="Y39" s="51" t="s">
        <v>1486</v>
      </c>
      <c r="Z39" s="51">
        <f t="shared" si="12"/>
        <v>535</v>
      </c>
    </row>
    <row r="40" spans="1:26" ht="15">
      <c r="A40" s="281" t="s">
        <v>1487</v>
      </c>
      <c r="B40" s="282" t="s">
        <v>1488</v>
      </c>
      <c r="C40" s="288">
        <f t="shared" si="0"/>
        <v>187</v>
      </c>
      <c r="D40" s="275">
        <f t="shared" si="1"/>
        <v>187.00004000000001</v>
      </c>
      <c r="E40" s="296">
        <f t="shared" si="2"/>
        <v>0.01</v>
      </c>
      <c r="F40" s="296">
        <f t="shared" si="3"/>
        <v>187.01004</v>
      </c>
      <c r="G40" s="276">
        <f t="shared" si="4"/>
        <v>82</v>
      </c>
      <c r="P40" s="280" t="s">
        <v>108</v>
      </c>
      <c r="Q40" s="280">
        <v>5</v>
      </c>
      <c r="R40" s="281" t="s">
        <v>107</v>
      </c>
      <c r="S40" s="281" t="s">
        <v>1487</v>
      </c>
      <c r="T40" s="282" t="s">
        <v>1488</v>
      </c>
      <c r="U40">
        <v>187</v>
      </c>
      <c r="V40">
        <f>IF(Visor_NARP_CNPV_2018!$H$3=Q40,1,0)</f>
        <v>1</v>
      </c>
      <c r="W40">
        <f t="shared" si="11"/>
        <v>187</v>
      </c>
      <c r="Y40" s="51" t="s">
        <v>1488</v>
      </c>
      <c r="Z40" s="51">
        <f t="shared" si="12"/>
        <v>585</v>
      </c>
    </row>
    <row r="41" spans="1:26" ht="15">
      <c r="A41" s="278" t="s">
        <v>1489</v>
      </c>
      <c r="B41" s="279" t="s">
        <v>1490</v>
      </c>
      <c r="C41" s="288">
        <f t="shared" si="0"/>
        <v>58</v>
      </c>
      <c r="D41" s="275">
        <f t="shared" si="1"/>
        <v>58.000041000000003</v>
      </c>
      <c r="E41" s="296">
        <f t="shared" si="2"/>
        <v>0.01</v>
      </c>
      <c r="F41" s="296">
        <f t="shared" si="3"/>
        <v>58.010041000000001</v>
      </c>
      <c r="G41" s="276">
        <f t="shared" si="4"/>
        <v>119</v>
      </c>
      <c r="P41" s="277" t="s">
        <v>108</v>
      </c>
      <c r="Q41" s="277">
        <v>5</v>
      </c>
      <c r="R41" s="278" t="s">
        <v>107</v>
      </c>
      <c r="S41" s="278" t="s">
        <v>1489</v>
      </c>
      <c r="T41" s="279" t="s">
        <v>1490</v>
      </c>
      <c r="U41">
        <v>58</v>
      </c>
      <c r="V41">
        <f>IF(Visor_NARP_CNPV_2018!$H$3=Q41,1,0)</f>
        <v>1</v>
      </c>
      <c r="W41">
        <f t="shared" si="11"/>
        <v>58</v>
      </c>
      <c r="Y41" s="51" t="s">
        <v>1490</v>
      </c>
      <c r="Z41" s="51">
        <f t="shared" si="12"/>
        <v>844</v>
      </c>
    </row>
    <row r="42" spans="1:26" ht="15">
      <c r="A42" s="281" t="s">
        <v>1491</v>
      </c>
      <c r="B42" s="282" t="s">
        <v>1492</v>
      </c>
      <c r="C42" s="288">
        <f t="shared" si="0"/>
        <v>320</v>
      </c>
      <c r="D42" s="275">
        <f t="shared" si="1"/>
        <v>320.00004200000001</v>
      </c>
      <c r="E42" s="296">
        <f t="shared" si="2"/>
        <v>0.01</v>
      </c>
      <c r="F42" s="296">
        <f t="shared" si="3"/>
        <v>320.010042</v>
      </c>
      <c r="G42" s="276">
        <f t="shared" si="4"/>
        <v>58</v>
      </c>
      <c r="P42" s="280" t="s">
        <v>108</v>
      </c>
      <c r="Q42" s="280">
        <v>5</v>
      </c>
      <c r="R42" s="281" t="s">
        <v>107</v>
      </c>
      <c r="S42" s="281" t="s">
        <v>1491</v>
      </c>
      <c r="T42" s="282" t="s">
        <v>1492</v>
      </c>
      <c r="U42">
        <v>320</v>
      </c>
      <c r="V42">
        <f>IF(Visor_NARP_CNPV_2018!$H$3=Q42,1,0)</f>
        <v>1</v>
      </c>
      <c r="W42">
        <f t="shared" si="11"/>
        <v>320</v>
      </c>
      <c r="Y42" s="51" t="s">
        <v>1492</v>
      </c>
      <c r="Z42" s="51">
        <f t="shared" si="12"/>
        <v>490</v>
      </c>
    </row>
    <row r="43" spans="1:26" ht="15">
      <c r="A43" s="278" t="s">
        <v>1493</v>
      </c>
      <c r="B43" s="279" t="s">
        <v>1494</v>
      </c>
      <c r="C43" s="288">
        <f t="shared" si="0"/>
        <v>1096</v>
      </c>
      <c r="D43" s="275">
        <f t="shared" si="1"/>
        <v>1096.000043</v>
      </c>
      <c r="E43" s="296">
        <f t="shared" si="2"/>
        <v>0.01</v>
      </c>
      <c r="F43" s="296">
        <f t="shared" si="3"/>
        <v>1096.010043</v>
      </c>
      <c r="G43" s="276">
        <f t="shared" si="4"/>
        <v>32</v>
      </c>
      <c r="P43" s="277" t="s">
        <v>108</v>
      </c>
      <c r="Q43" s="277">
        <v>5</v>
      </c>
      <c r="R43" s="278" t="s">
        <v>107</v>
      </c>
      <c r="S43" s="278" t="s">
        <v>1493</v>
      </c>
      <c r="T43" s="279" t="s">
        <v>1494</v>
      </c>
      <c r="U43">
        <v>1096</v>
      </c>
      <c r="V43">
        <f>IF(Visor_NARP_CNPV_2018!$H$3=Q43,1,0)</f>
        <v>1</v>
      </c>
      <c r="W43">
        <f t="shared" si="11"/>
        <v>1096</v>
      </c>
      <c r="Y43" s="51" t="s">
        <v>1494</v>
      </c>
      <c r="Z43" s="51">
        <f t="shared" si="12"/>
        <v>284</v>
      </c>
    </row>
    <row r="44" spans="1:26" ht="15">
      <c r="A44" s="281" t="s">
        <v>1495</v>
      </c>
      <c r="B44" s="282" t="s">
        <v>1496</v>
      </c>
      <c r="C44" s="288">
        <f t="shared" si="0"/>
        <v>278</v>
      </c>
      <c r="D44" s="275">
        <f t="shared" si="1"/>
        <v>278.000044</v>
      </c>
      <c r="E44" s="296">
        <f t="shared" si="2"/>
        <v>0.01</v>
      </c>
      <c r="F44" s="296">
        <f t="shared" si="3"/>
        <v>278.01004399999999</v>
      </c>
      <c r="G44" s="276">
        <f t="shared" si="4"/>
        <v>63</v>
      </c>
      <c r="P44" s="280" t="s">
        <v>108</v>
      </c>
      <c r="Q44" s="280">
        <v>5</v>
      </c>
      <c r="R44" s="281" t="s">
        <v>107</v>
      </c>
      <c r="S44" s="281" t="s">
        <v>1495</v>
      </c>
      <c r="T44" s="282" t="s">
        <v>1496</v>
      </c>
      <c r="U44">
        <v>278</v>
      </c>
      <c r="V44">
        <f>IF(Visor_NARP_CNPV_2018!$H$3=Q44,1,0)</f>
        <v>1</v>
      </c>
      <c r="W44">
        <f t="shared" si="11"/>
        <v>278</v>
      </c>
      <c r="Y44" s="51" t="s">
        <v>1496</v>
      </c>
      <c r="Z44" s="51">
        <f t="shared" si="12"/>
        <v>518</v>
      </c>
    </row>
    <row r="45" spans="1:26" ht="15">
      <c r="A45" s="278" t="s">
        <v>1497</v>
      </c>
      <c r="B45" s="279" t="s">
        <v>1498</v>
      </c>
      <c r="C45" s="288">
        <f t="shared" si="0"/>
        <v>370</v>
      </c>
      <c r="D45" s="275">
        <f t="shared" si="1"/>
        <v>370.000045</v>
      </c>
      <c r="E45" s="296">
        <f t="shared" si="2"/>
        <v>0.01</v>
      </c>
      <c r="F45" s="296">
        <f t="shared" si="3"/>
        <v>370.01004499999999</v>
      </c>
      <c r="G45" s="276">
        <f t="shared" si="4"/>
        <v>54</v>
      </c>
      <c r="P45" s="277" t="s">
        <v>108</v>
      </c>
      <c r="Q45" s="277">
        <v>5</v>
      </c>
      <c r="R45" s="278" t="s">
        <v>107</v>
      </c>
      <c r="S45" s="278" t="s">
        <v>1497</v>
      </c>
      <c r="T45" s="279" t="s">
        <v>1498</v>
      </c>
      <c r="U45">
        <v>370</v>
      </c>
      <c r="V45">
        <f>IF(Visor_NARP_CNPV_2018!$H$3=Q45,1,0)</f>
        <v>1</v>
      </c>
      <c r="W45">
        <f t="shared" si="11"/>
        <v>370</v>
      </c>
      <c r="Y45" s="51" t="s">
        <v>1498</v>
      </c>
      <c r="Z45" s="51">
        <f t="shared" si="12"/>
        <v>464</v>
      </c>
    </row>
    <row r="46" spans="1:26" ht="15">
      <c r="A46" s="281" t="s">
        <v>1499</v>
      </c>
      <c r="B46" s="282" t="s">
        <v>1500</v>
      </c>
      <c r="C46" s="288">
        <f t="shared" si="0"/>
        <v>146</v>
      </c>
      <c r="D46" s="275">
        <f t="shared" si="1"/>
        <v>146.000046</v>
      </c>
      <c r="E46" s="296">
        <f t="shared" si="2"/>
        <v>0.01</v>
      </c>
      <c r="F46" s="296">
        <f t="shared" si="3"/>
        <v>146.01004599999999</v>
      </c>
      <c r="G46" s="276">
        <f t="shared" si="4"/>
        <v>92</v>
      </c>
      <c r="P46" s="280" t="s">
        <v>108</v>
      </c>
      <c r="Q46" s="280">
        <v>5</v>
      </c>
      <c r="R46" s="281" t="s">
        <v>107</v>
      </c>
      <c r="S46" s="281" t="s">
        <v>1499</v>
      </c>
      <c r="T46" s="282" t="s">
        <v>1500</v>
      </c>
      <c r="U46">
        <v>146</v>
      </c>
      <c r="V46">
        <f>IF(Visor_NARP_CNPV_2018!$H$3=Q46,1,0)</f>
        <v>1</v>
      </c>
      <c r="W46">
        <f t="shared" si="11"/>
        <v>146</v>
      </c>
      <c r="Y46" s="51" t="s">
        <v>1500</v>
      </c>
      <c r="Z46" s="51">
        <f t="shared" si="12"/>
        <v>640</v>
      </c>
    </row>
    <row r="47" spans="1:26" ht="15">
      <c r="A47" s="278" t="s">
        <v>1501</v>
      </c>
      <c r="B47" s="279" t="s">
        <v>1502</v>
      </c>
      <c r="C47" s="288">
        <f t="shared" si="0"/>
        <v>4139</v>
      </c>
      <c r="D47" s="275">
        <f t="shared" si="1"/>
        <v>4139.0000470000004</v>
      </c>
      <c r="E47" s="296">
        <f t="shared" si="2"/>
        <v>0.01</v>
      </c>
      <c r="F47" s="296">
        <f t="shared" si="3"/>
        <v>4139.0100470000007</v>
      </c>
      <c r="G47" s="276">
        <f t="shared" si="4"/>
        <v>16</v>
      </c>
      <c r="P47" s="277" t="s">
        <v>108</v>
      </c>
      <c r="Q47" s="277">
        <v>5</v>
      </c>
      <c r="R47" s="278" t="s">
        <v>107</v>
      </c>
      <c r="S47" s="278" t="s">
        <v>1501</v>
      </c>
      <c r="T47" s="279" t="s">
        <v>1502</v>
      </c>
      <c r="U47">
        <v>4139</v>
      </c>
      <c r="V47">
        <f>IF(Visor_NARP_CNPV_2018!$H$3=Q47,1,0)</f>
        <v>1</v>
      </c>
      <c r="W47">
        <f t="shared" si="11"/>
        <v>4139</v>
      </c>
      <c r="Y47" s="51" t="s">
        <v>1502</v>
      </c>
      <c r="Z47" s="51">
        <f t="shared" si="12"/>
        <v>167</v>
      </c>
    </row>
    <row r="48" spans="1:26" ht="15">
      <c r="A48" s="281" t="s">
        <v>1503</v>
      </c>
      <c r="B48" s="282" t="s">
        <v>1504</v>
      </c>
      <c r="C48" s="288">
        <f t="shared" si="0"/>
        <v>171</v>
      </c>
      <c r="D48" s="275">
        <f t="shared" si="1"/>
        <v>171.00004799999999</v>
      </c>
      <c r="E48" s="296">
        <f t="shared" si="2"/>
        <v>0.01</v>
      </c>
      <c r="F48" s="296">
        <f t="shared" si="3"/>
        <v>171.01004799999998</v>
      </c>
      <c r="G48" s="276">
        <f t="shared" si="4"/>
        <v>85</v>
      </c>
      <c r="P48" s="280" t="s">
        <v>108</v>
      </c>
      <c r="Q48" s="280">
        <v>5</v>
      </c>
      <c r="R48" s="281" t="s">
        <v>107</v>
      </c>
      <c r="S48" s="281" t="s">
        <v>1503</v>
      </c>
      <c r="T48" s="282" t="s">
        <v>1504</v>
      </c>
      <c r="U48">
        <v>171</v>
      </c>
      <c r="V48">
        <f>IF(Visor_NARP_CNPV_2018!$H$3=Q48,1,0)</f>
        <v>1</v>
      </c>
      <c r="W48">
        <f t="shared" si="11"/>
        <v>171</v>
      </c>
      <c r="Y48" s="51" t="s">
        <v>1504</v>
      </c>
      <c r="Z48" s="51">
        <f t="shared" si="12"/>
        <v>605</v>
      </c>
    </row>
    <row r="49" spans="1:26" ht="15">
      <c r="A49" s="278" t="s">
        <v>1505</v>
      </c>
      <c r="B49" s="279" t="s">
        <v>1506</v>
      </c>
      <c r="C49" s="288">
        <f t="shared" si="0"/>
        <v>2630</v>
      </c>
      <c r="D49" s="275">
        <f t="shared" si="1"/>
        <v>2630.0000490000002</v>
      </c>
      <c r="E49" s="296">
        <f t="shared" si="2"/>
        <v>0.01</v>
      </c>
      <c r="F49" s="296">
        <f t="shared" si="3"/>
        <v>2630.0100490000004</v>
      </c>
      <c r="G49" s="276">
        <f t="shared" si="4"/>
        <v>20</v>
      </c>
      <c r="P49" s="277" t="s">
        <v>108</v>
      </c>
      <c r="Q49" s="277">
        <v>5</v>
      </c>
      <c r="R49" s="278" t="s">
        <v>107</v>
      </c>
      <c r="S49" s="278" t="s">
        <v>1505</v>
      </c>
      <c r="T49" s="279" t="s">
        <v>1506</v>
      </c>
      <c r="U49">
        <v>2630</v>
      </c>
      <c r="V49">
        <f>IF(Visor_NARP_CNPV_2018!$H$3=Q49,1,0)</f>
        <v>1</v>
      </c>
      <c r="W49">
        <f t="shared" si="11"/>
        <v>2630</v>
      </c>
      <c r="Y49" s="51" t="s">
        <v>1506</v>
      </c>
      <c r="Z49" s="51">
        <f t="shared" si="12"/>
        <v>204</v>
      </c>
    </row>
    <row r="50" spans="1:26" ht="15">
      <c r="A50" s="281" t="s">
        <v>1507</v>
      </c>
      <c r="B50" s="282" t="s">
        <v>1508</v>
      </c>
      <c r="C50" s="288">
        <f t="shared" si="0"/>
        <v>359</v>
      </c>
      <c r="D50" s="275">
        <f t="shared" si="1"/>
        <v>359.00004999999999</v>
      </c>
      <c r="E50" s="296">
        <f t="shared" si="2"/>
        <v>0.01</v>
      </c>
      <c r="F50" s="296">
        <f t="shared" si="3"/>
        <v>359.01004999999998</v>
      </c>
      <c r="G50" s="276">
        <f t="shared" si="4"/>
        <v>55</v>
      </c>
      <c r="P50" s="280" t="s">
        <v>108</v>
      </c>
      <c r="Q50" s="280">
        <v>5</v>
      </c>
      <c r="R50" s="281" t="s">
        <v>107</v>
      </c>
      <c r="S50" s="281" t="s">
        <v>1507</v>
      </c>
      <c r="T50" s="282" t="s">
        <v>1508</v>
      </c>
      <c r="U50">
        <v>359</v>
      </c>
      <c r="V50">
        <f>IF(Visor_NARP_CNPV_2018!$H$3=Q50,1,0)</f>
        <v>1</v>
      </c>
      <c r="W50">
        <f t="shared" si="11"/>
        <v>359</v>
      </c>
      <c r="Y50" s="51" t="s">
        <v>1508</v>
      </c>
      <c r="Z50" s="51">
        <f t="shared" si="12"/>
        <v>470</v>
      </c>
    </row>
    <row r="51" spans="1:26" ht="15">
      <c r="A51" s="278" t="s">
        <v>1509</v>
      </c>
      <c r="B51" s="279" t="s">
        <v>1510</v>
      </c>
      <c r="C51" s="288">
        <f t="shared" si="0"/>
        <v>272</v>
      </c>
      <c r="D51" s="275">
        <f t="shared" si="1"/>
        <v>272.00005099999998</v>
      </c>
      <c r="E51" s="296">
        <f t="shared" si="2"/>
        <v>0.01</v>
      </c>
      <c r="F51" s="296">
        <f t="shared" si="3"/>
        <v>272.01005099999998</v>
      </c>
      <c r="G51" s="276">
        <f t="shared" si="4"/>
        <v>64</v>
      </c>
      <c r="P51" s="277" t="s">
        <v>108</v>
      </c>
      <c r="Q51" s="277">
        <v>5</v>
      </c>
      <c r="R51" s="278" t="s">
        <v>107</v>
      </c>
      <c r="S51" s="278" t="s">
        <v>1509</v>
      </c>
      <c r="T51" s="279" t="s">
        <v>1510</v>
      </c>
      <c r="U51">
        <v>272</v>
      </c>
      <c r="V51">
        <f>IF(Visor_NARP_CNPV_2018!$H$3=Q51,1,0)</f>
        <v>1</v>
      </c>
      <c r="W51">
        <f t="shared" si="11"/>
        <v>272</v>
      </c>
      <c r="Y51" s="51" t="s">
        <v>1510</v>
      </c>
      <c r="Z51" s="51">
        <f t="shared" si="12"/>
        <v>520</v>
      </c>
    </row>
    <row r="52" spans="1:26" ht="15">
      <c r="A52" s="281" t="s">
        <v>1511</v>
      </c>
      <c r="B52" s="282" t="s">
        <v>1512</v>
      </c>
      <c r="C52" s="288">
        <f t="shared" si="0"/>
        <v>59</v>
      </c>
      <c r="D52" s="275">
        <f t="shared" si="1"/>
        <v>59.000051999999997</v>
      </c>
      <c r="E52" s="296">
        <f t="shared" si="2"/>
        <v>0.01</v>
      </c>
      <c r="F52" s="296">
        <f t="shared" si="3"/>
        <v>59.010051999999995</v>
      </c>
      <c r="G52" s="276">
        <f t="shared" si="4"/>
        <v>118</v>
      </c>
      <c r="P52" s="280" t="s">
        <v>108</v>
      </c>
      <c r="Q52" s="280">
        <v>5</v>
      </c>
      <c r="R52" s="281" t="s">
        <v>107</v>
      </c>
      <c r="S52" s="281" t="s">
        <v>1511</v>
      </c>
      <c r="T52" s="282" t="s">
        <v>1512</v>
      </c>
      <c r="U52">
        <v>59</v>
      </c>
      <c r="V52">
        <f>IF(Visor_NARP_CNPV_2018!$H$3=Q52,1,0)</f>
        <v>1</v>
      </c>
      <c r="W52">
        <f t="shared" si="11"/>
        <v>59</v>
      </c>
      <c r="Y52" s="51" t="s">
        <v>1512</v>
      </c>
      <c r="Z52" s="51">
        <f t="shared" si="12"/>
        <v>836</v>
      </c>
    </row>
    <row r="53" spans="1:26" ht="15">
      <c r="A53" s="278" t="s">
        <v>1513</v>
      </c>
      <c r="B53" s="279" t="s">
        <v>1514</v>
      </c>
      <c r="C53" s="288">
        <f t="shared" si="0"/>
        <v>4662</v>
      </c>
      <c r="D53" s="275">
        <f t="shared" si="1"/>
        <v>4662.0000529999998</v>
      </c>
      <c r="E53" s="296">
        <f t="shared" si="2"/>
        <v>0.01</v>
      </c>
      <c r="F53" s="296">
        <f t="shared" si="3"/>
        <v>4662.010053</v>
      </c>
      <c r="G53" s="276">
        <f t="shared" si="4"/>
        <v>14</v>
      </c>
      <c r="P53" s="277" t="s">
        <v>108</v>
      </c>
      <c r="Q53" s="277">
        <v>5</v>
      </c>
      <c r="R53" s="278" t="s">
        <v>107</v>
      </c>
      <c r="S53" s="278" t="s">
        <v>1513</v>
      </c>
      <c r="T53" s="279" t="s">
        <v>1514</v>
      </c>
      <c r="U53">
        <v>4662</v>
      </c>
      <c r="V53">
        <f>IF(Visor_NARP_CNPV_2018!$H$3=Q53,1,0)</f>
        <v>1</v>
      </c>
      <c r="W53">
        <f t="shared" si="11"/>
        <v>4662</v>
      </c>
      <c r="Y53" s="51" t="s">
        <v>1514</v>
      </c>
      <c r="Z53" s="51">
        <f t="shared" si="12"/>
        <v>153</v>
      </c>
    </row>
    <row r="54" spans="1:26" ht="15">
      <c r="A54" s="281" t="s">
        <v>1515</v>
      </c>
      <c r="B54" s="282" t="s">
        <v>1516</v>
      </c>
      <c r="C54" s="288">
        <f t="shared" si="0"/>
        <v>283</v>
      </c>
      <c r="D54" s="275">
        <f t="shared" si="1"/>
        <v>283.00005399999998</v>
      </c>
      <c r="E54" s="296">
        <f t="shared" si="2"/>
        <v>0.01</v>
      </c>
      <c r="F54" s="296">
        <f t="shared" si="3"/>
        <v>283.01005399999997</v>
      </c>
      <c r="G54" s="276">
        <f t="shared" si="4"/>
        <v>62</v>
      </c>
      <c r="P54" s="280" t="s">
        <v>108</v>
      </c>
      <c r="Q54" s="280">
        <v>5</v>
      </c>
      <c r="R54" s="281" t="s">
        <v>107</v>
      </c>
      <c r="S54" s="281" t="s">
        <v>1515</v>
      </c>
      <c r="T54" s="282" t="s">
        <v>1516</v>
      </c>
      <c r="U54">
        <v>283</v>
      </c>
      <c r="V54">
        <f>IF(Visor_NARP_CNPV_2018!$H$3=Q54,1,0)</f>
        <v>1</v>
      </c>
      <c r="W54">
        <f t="shared" si="11"/>
        <v>283</v>
      </c>
      <c r="Y54" s="51" t="s">
        <v>1516</v>
      </c>
      <c r="Z54" s="51">
        <f t="shared" si="12"/>
        <v>512</v>
      </c>
    </row>
    <row r="55" spans="1:26" ht="15">
      <c r="A55" s="278" t="s">
        <v>1517</v>
      </c>
      <c r="B55" s="279" t="s">
        <v>1518</v>
      </c>
      <c r="C55" s="288">
        <f t="shared" si="0"/>
        <v>316</v>
      </c>
      <c r="D55" s="275">
        <f t="shared" si="1"/>
        <v>316.00005499999997</v>
      </c>
      <c r="E55" s="296">
        <f t="shared" si="2"/>
        <v>0.01</v>
      </c>
      <c r="F55" s="296">
        <f t="shared" si="3"/>
        <v>316.01005499999997</v>
      </c>
      <c r="G55" s="276">
        <f t="shared" si="4"/>
        <v>60</v>
      </c>
      <c r="P55" s="277" t="s">
        <v>108</v>
      </c>
      <c r="Q55" s="277">
        <v>5</v>
      </c>
      <c r="R55" s="278" t="s">
        <v>107</v>
      </c>
      <c r="S55" s="278" t="s">
        <v>1517</v>
      </c>
      <c r="T55" s="279" t="s">
        <v>1518</v>
      </c>
      <c r="U55">
        <v>316</v>
      </c>
      <c r="V55">
        <f>IF(Visor_NARP_CNPV_2018!$H$3=Q55,1,0)</f>
        <v>1</v>
      </c>
      <c r="W55">
        <f t="shared" si="11"/>
        <v>316</v>
      </c>
      <c r="Y55" s="51" t="s">
        <v>1518</v>
      </c>
      <c r="Z55" s="51">
        <f t="shared" si="12"/>
        <v>493</v>
      </c>
    </row>
    <row r="56" spans="1:26" ht="15">
      <c r="A56" s="281" t="s">
        <v>1519</v>
      </c>
      <c r="B56" s="282" t="s">
        <v>1520</v>
      </c>
      <c r="C56" s="288">
        <f t="shared" si="0"/>
        <v>94</v>
      </c>
      <c r="D56" s="275">
        <f t="shared" si="1"/>
        <v>94.000056000000001</v>
      </c>
      <c r="E56" s="296">
        <f t="shared" si="2"/>
        <v>0.01</v>
      </c>
      <c r="F56" s="296">
        <f t="shared" si="3"/>
        <v>94.010056000000006</v>
      </c>
      <c r="G56" s="276">
        <f t="shared" si="4"/>
        <v>110</v>
      </c>
      <c r="P56" s="280" t="s">
        <v>108</v>
      </c>
      <c r="Q56" s="280">
        <v>5</v>
      </c>
      <c r="R56" s="281" t="s">
        <v>107</v>
      </c>
      <c r="S56" s="281" t="s">
        <v>1519</v>
      </c>
      <c r="T56" s="282" t="s">
        <v>1520</v>
      </c>
      <c r="U56">
        <v>94</v>
      </c>
      <c r="V56">
        <f>IF(Visor_NARP_CNPV_2018!$H$3=Q56,1,0)</f>
        <v>1</v>
      </c>
      <c r="W56">
        <f t="shared" si="11"/>
        <v>94</v>
      </c>
      <c r="Y56" s="51" t="s">
        <v>1520</v>
      </c>
      <c r="Z56" s="51">
        <f t="shared" si="12"/>
        <v>748</v>
      </c>
    </row>
    <row r="57" spans="1:26" ht="15">
      <c r="A57" s="278" t="s">
        <v>1521</v>
      </c>
      <c r="B57" s="279" t="s">
        <v>1522</v>
      </c>
      <c r="C57" s="288">
        <f t="shared" si="0"/>
        <v>647</v>
      </c>
      <c r="D57" s="275">
        <f t="shared" si="1"/>
        <v>647.00005699999997</v>
      </c>
      <c r="E57" s="296">
        <f t="shared" si="2"/>
        <v>0.01</v>
      </c>
      <c r="F57" s="296">
        <f t="shared" si="3"/>
        <v>647.01005699999996</v>
      </c>
      <c r="G57" s="276">
        <f t="shared" si="4"/>
        <v>40</v>
      </c>
      <c r="P57" s="277" t="s">
        <v>108</v>
      </c>
      <c r="Q57" s="277">
        <v>5</v>
      </c>
      <c r="R57" s="278" t="s">
        <v>107</v>
      </c>
      <c r="S57" s="278" t="s">
        <v>1521</v>
      </c>
      <c r="T57" s="279" t="s">
        <v>1522</v>
      </c>
      <c r="U57">
        <v>647</v>
      </c>
      <c r="V57">
        <f>IF(Visor_NARP_CNPV_2018!$H$3=Q57,1,0)</f>
        <v>1</v>
      </c>
      <c r="W57">
        <f t="shared" si="11"/>
        <v>647</v>
      </c>
      <c r="Y57" s="51" t="s">
        <v>1522</v>
      </c>
      <c r="Z57" s="51">
        <f t="shared" si="12"/>
        <v>365</v>
      </c>
    </row>
    <row r="58" spans="1:26" ht="15">
      <c r="A58" s="281" t="s">
        <v>1523</v>
      </c>
      <c r="B58" s="282" t="s">
        <v>1524</v>
      </c>
      <c r="C58" s="288">
        <f t="shared" si="0"/>
        <v>140</v>
      </c>
      <c r="D58" s="275">
        <f t="shared" si="1"/>
        <v>140.000058</v>
      </c>
      <c r="E58" s="296">
        <f t="shared" si="2"/>
        <v>0.01</v>
      </c>
      <c r="F58" s="296">
        <f t="shared" si="3"/>
        <v>140.01005799999999</v>
      </c>
      <c r="G58" s="276">
        <f t="shared" si="4"/>
        <v>95</v>
      </c>
      <c r="P58" s="280" t="s">
        <v>108</v>
      </c>
      <c r="Q58" s="280">
        <v>5</v>
      </c>
      <c r="R58" s="281" t="s">
        <v>107</v>
      </c>
      <c r="S58" s="281" t="s">
        <v>1523</v>
      </c>
      <c r="T58" s="282" t="s">
        <v>1524</v>
      </c>
      <c r="U58">
        <v>140</v>
      </c>
      <c r="V58">
        <f>IF(Visor_NARP_CNPV_2018!$H$3=Q58,1,0)</f>
        <v>1</v>
      </c>
      <c r="W58">
        <f t="shared" si="11"/>
        <v>140</v>
      </c>
      <c r="Y58" s="51" t="s">
        <v>1524</v>
      </c>
      <c r="Z58" s="51">
        <f t="shared" si="12"/>
        <v>651</v>
      </c>
    </row>
    <row r="59" spans="1:26" ht="15">
      <c r="A59" s="278" t="s">
        <v>1525</v>
      </c>
      <c r="B59" s="279" t="s">
        <v>1526</v>
      </c>
      <c r="C59" s="288">
        <f t="shared" si="0"/>
        <v>109</v>
      </c>
      <c r="D59" s="275">
        <f t="shared" si="1"/>
        <v>109.00005899999999</v>
      </c>
      <c r="E59" s="296">
        <f t="shared" si="2"/>
        <v>0.01</v>
      </c>
      <c r="F59" s="296">
        <f t="shared" si="3"/>
        <v>109.010059</v>
      </c>
      <c r="G59" s="276">
        <f t="shared" si="4"/>
        <v>106</v>
      </c>
      <c r="P59" s="277" t="s">
        <v>108</v>
      </c>
      <c r="Q59" s="277">
        <v>5</v>
      </c>
      <c r="R59" s="278" t="s">
        <v>107</v>
      </c>
      <c r="S59" s="278" t="s">
        <v>1525</v>
      </c>
      <c r="T59" s="279" t="s">
        <v>1526</v>
      </c>
      <c r="U59">
        <v>109</v>
      </c>
      <c r="V59">
        <f>IF(Visor_NARP_CNPV_2018!$H$3=Q59,1,0)</f>
        <v>1</v>
      </c>
      <c r="W59">
        <f t="shared" si="11"/>
        <v>109</v>
      </c>
      <c r="Y59" s="51" t="s">
        <v>1526</v>
      </c>
      <c r="Z59" s="51">
        <f t="shared" si="12"/>
        <v>716</v>
      </c>
    </row>
    <row r="60" spans="1:26" ht="15">
      <c r="A60" s="281" t="s">
        <v>1527</v>
      </c>
      <c r="B60" s="282" t="s">
        <v>1528</v>
      </c>
      <c r="C60" s="288">
        <f t="shared" si="0"/>
        <v>97</v>
      </c>
      <c r="D60" s="275">
        <f t="shared" si="1"/>
        <v>97.000060000000005</v>
      </c>
      <c r="E60" s="296">
        <f t="shared" si="2"/>
        <v>0.01</v>
      </c>
      <c r="F60" s="296">
        <f t="shared" si="3"/>
        <v>97.01006000000001</v>
      </c>
      <c r="G60" s="276">
        <f t="shared" si="4"/>
        <v>108</v>
      </c>
      <c r="P60" s="280" t="s">
        <v>108</v>
      </c>
      <c r="Q60" s="280">
        <v>5</v>
      </c>
      <c r="R60" s="281" t="s">
        <v>107</v>
      </c>
      <c r="S60" s="281" t="s">
        <v>1527</v>
      </c>
      <c r="T60" s="282" t="s">
        <v>1528</v>
      </c>
      <c r="U60">
        <v>97</v>
      </c>
      <c r="V60">
        <f>IF(Visor_NARP_CNPV_2018!$H$3=Q60,1,0)</f>
        <v>1</v>
      </c>
      <c r="W60">
        <f t="shared" si="11"/>
        <v>97</v>
      </c>
      <c r="Y60" s="51" t="s">
        <v>1528</v>
      </c>
      <c r="Z60" s="51">
        <f t="shared" si="12"/>
        <v>739</v>
      </c>
    </row>
    <row r="61" spans="1:26" ht="15">
      <c r="A61" s="278" t="s">
        <v>1529</v>
      </c>
      <c r="B61" s="279" t="s">
        <v>1530</v>
      </c>
      <c r="C61" s="288">
        <f t="shared" si="0"/>
        <v>4943</v>
      </c>
      <c r="D61" s="275">
        <f t="shared" si="1"/>
        <v>4943.0000609999997</v>
      </c>
      <c r="E61" s="296">
        <f t="shared" si="2"/>
        <v>0.01</v>
      </c>
      <c r="F61" s="296">
        <f t="shared" si="3"/>
        <v>4943.010061</v>
      </c>
      <c r="G61" s="276">
        <f t="shared" si="4"/>
        <v>13</v>
      </c>
      <c r="P61" s="277" t="s">
        <v>108</v>
      </c>
      <c r="Q61" s="277">
        <v>5</v>
      </c>
      <c r="R61" s="278" t="s">
        <v>107</v>
      </c>
      <c r="S61" s="278" t="s">
        <v>1529</v>
      </c>
      <c r="T61" s="279" t="s">
        <v>1530</v>
      </c>
      <c r="U61">
        <v>4943</v>
      </c>
      <c r="V61">
        <f>IF(Visor_NARP_CNPV_2018!$H$3=Q61,1,0)</f>
        <v>1</v>
      </c>
      <c r="W61">
        <f t="shared" si="11"/>
        <v>4943</v>
      </c>
      <c r="Y61" s="51" t="s">
        <v>1530</v>
      </c>
      <c r="Z61" s="51">
        <f t="shared" si="12"/>
        <v>146</v>
      </c>
    </row>
    <row r="62" spans="1:26" ht="15">
      <c r="A62" s="281" t="s">
        <v>1531</v>
      </c>
      <c r="B62" s="282" t="s">
        <v>1532</v>
      </c>
      <c r="C62" s="288">
        <f t="shared" si="0"/>
        <v>520</v>
      </c>
      <c r="D62" s="275">
        <f t="shared" si="1"/>
        <v>520.00006199999996</v>
      </c>
      <c r="E62" s="296">
        <f t="shared" si="2"/>
        <v>0.01</v>
      </c>
      <c r="F62" s="296">
        <f t="shared" si="3"/>
        <v>520.01006199999995</v>
      </c>
      <c r="G62" s="276">
        <f t="shared" si="4"/>
        <v>44</v>
      </c>
      <c r="P62" s="280" t="s">
        <v>108</v>
      </c>
      <c r="Q62" s="280">
        <v>5</v>
      </c>
      <c r="R62" s="281" t="s">
        <v>107</v>
      </c>
      <c r="S62" s="281" t="s">
        <v>1531</v>
      </c>
      <c r="T62" s="282" t="s">
        <v>1532</v>
      </c>
      <c r="U62">
        <v>520</v>
      </c>
      <c r="V62">
        <f>IF(Visor_NARP_CNPV_2018!$H$3=Q62,1,0)</f>
        <v>1</v>
      </c>
      <c r="W62">
        <f t="shared" si="11"/>
        <v>520</v>
      </c>
      <c r="Y62" s="51" t="s">
        <v>1532</v>
      </c>
      <c r="Z62" s="51">
        <f t="shared" si="12"/>
        <v>392</v>
      </c>
    </row>
    <row r="63" spans="1:26" ht="15">
      <c r="A63" s="278" t="s">
        <v>1533</v>
      </c>
      <c r="B63" s="279" t="s">
        <v>1534</v>
      </c>
      <c r="C63" s="288">
        <f t="shared" si="0"/>
        <v>201</v>
      </c>
      <c r="D63" s="275">
        <f t="shared" si="1"/>
        <v>201.00006300000001</v>
      </c>
      <c r="E63" s="296">
        <f t="shared" si="2"/>
        <v>0.01</v>
      </c>
      <c r="F63" s="296">
        <f t="shared" si="3"/>
        <v>201.010063</v>
      </c>
      <c r="G63" s="276">
        <f t="shared" si="4"/>
        <v>77</v>
      </c>
      <c r="P63" s="277" t="s">
        <v>108</v>
      </c>
      <c r="Q63" s="277">
        <v>5</v>
      </c>
      <c r="R63" s="278" t="s">
        <v>107</v>
      </c>
      <c r="S63" s="278" t="s">
        <v>1533</v>
      </c>
      <c r="T63" s="279" t="s">
        <v>1534</v>
      </c>
      <c r="U63">
        <v>201</v>
      </c>
      <c r="V63">
        <f>IF(Visor_NARP_CNPV_2018!$H$3=Q63,1,0)</f>
        <v>1</v>
      </c>
      <c r="W63">
        <f t="shared" si="11"/>
        <v>201</v>
      </c>
      <c r="Y63" s="51" t="s">
        <v>1534</v>
      </c>
      <c r="Z63" s="51">
        <f t="shared" si="12"/>
        <v>575</v>
      </c>
    </row>
    <row r="64" spans="1:26" ht="15">
      <c r="A64" s="281" t="s">
        <v>1535</v>
      </c>
      <c r="B64" s="282" t="s">
        <v>1536</v>
      </c>
      <c r="C64" s="288">
        <f t="shared" si="0"/>
        <v>143</v>
      </c>
      <c r="D64" s="275">
        <f t="shared" si="1"/>
        <v>143.00006400000001</v>
      </c>
      <c r="E64" s="296">
        <f t="shared" si="2"/>
        <v>0.01</v>
      </c>
      <c r="F64" s="296">
        <f t="shared" si="3"/>
        <v>143.010064</v>
      </c>
      <c r="G64" s="276">
        <f t="shared" si="4"/>
        <v>94</v>
      </c>
      <c r="P64" s="280" t="s">
        <v>108</v>
      </c>
      <c r="Q64" s="280">
        <v>5</v>
      </c>
      <c r="R64" s="281" t="s">
        <v>107</v>
      </c>
      <c r="S64" s="281" t="s">
        <v>1535</v>
      </c>
      <c r="T64" s="282" t="s">
        <v>1536</v>
      </c>
      <c r="U64">
        <v>143</v>
      </c>
      <c r="V64">
        <f>IF(Visor_NARP_CNPV_2018!$H$3=Q64,1,0)</f>
        <v>1</v>
      </c>
      <c r="W64">
        <f t="shared" si="11"/>
        <v>143</v>
      </c>
      <c r="Y64" s="51" t="s">
        <v>1536</v>
      </c>
      <c r="Z64" s="51">
        <f t="shared" si="12"/>
        <v>648</v>
      </c>
    </row>
    <row r="65" spans="1:26" ht="15">
      <c r="A65" s="278" t="s">
        <v>1537</v>
      </c>
      <c r="B65" s="279" t="s">
        <v>1538</v>
      </c>
      <c r="C65" s="288">
        <f t="shared" si="0"/>
        <v>899</v>
      </c>
      <c r="D65" s="275">
        <f t="shared" si="1"/>
        <v>899.00006499999995</v>
      </c>
      <c r="E65" s="296">
        <f t="shared" si="2"/>
        <v>0.01</v>
      </c>
      <c r="F65" s="296">
        <f t="shared" si="3"/>
        <v>899.01006499999994</v>
      </c>
      <c r="G65" s="276">
        <f t="shared" si="4"/>
        <v>34</v>
      </c>
      <c r="P65" s="277" t="s">
        <v>108</v>
      </c>
      <c r="Q65" s="277">
        <v>5</v>
      </c>
      <c r="R65" s="278" t="s">
        <v>107</v>
      </c>
      <c r="S65" s="278" t="s">
        <v>1537</v>
      </c>
      <c r="T65" s="279" t="s">
        <v>1538</v>
      </c>
      <c r="U65">
        <v>899</v>
      </c>
      <c r="V65">
        <f>IF(Visor_NARP_CNPV_2018!$H$3=Q65,1,0)</f>
        <v>1</v>
      </c>
      <c r="W65">
        <f t="shared" si="11"/>
        <v>899</v>
      </c>
      <c r="Y65" s="51" t="s">
        <v>1538</v>
      </c>
      <c r="Z65" s="51">
        <f t="shared" si="12"/>
        <v>309</v>
      </c>
    </row>
    <row r="66" spans="1:26" ht="15">
      <c r="A66" s="281" t="s">
        <v>1539</v>
      </c>
      <c r="B66" s="282" t="s">
        <v>1540</v>
      </c>
      <c r="C66" s="288">
        <f t="shared" si="0"/>
        <v>1827</v>
      </c>
      <c r="D66" s="275">
        <f t="shared" si="1"/>
        <v>1827.0000660000001</v>
      </c>
      <c r="E66" s="296">
        <f t="shared" si="2"/>
        <v>0.01</v>
      </c>
      <c r="F66" s="296">
        <f t="shared" si="3"/>
        <v>1827.0100660000001</v>
      </c>
      <c r="G66" s="276">
        <f t="shared" si="4"/>
        <v>27</v>
      </c>
      <c r="P66" s="280" t="s">
        <v>108</v>
      </c>
      <c r="Q66" s="280">
        <v>5</v>
      </c>
      <c r="R66" s="281" t="s">
        <v>107</v>
      </c>
      <c r="S66" s="281" t="s">
        <v>1539</v>
      </c>
      <c r="T66" s="282" t="s">
        <v>1540</v>
      </c>
      <c r="U66">
        <v>1827</v>
      </c>
      <c r="V66">
        <f>IF(Visor_NARP_CNPV_2018!$H$3=Q66,1,0)</f>
        <v>1</v>
      </c>
      <c r="W66">
        <f t="shared" si="11"/>
        <v>1827</v>
      </c>
      <c r="Y66" s="51" t="s">
        <v>1540</v>
      </c>
      <c r="Z66" s="51">
        <f t="shared" si="12"/>
        <v>236</v>
      </c>
    </row>
    <row r="67" spans="1:26" ht="15">
      <c r="A67" s="278" t="s">
        <v>1541</v>
      </c>
      <c r="B67" s="279" t="s">
        <v>1542</v>
      </c>
      <c r="C67" s="288">
        <f t="shared" ref="C67:C130" si="16">W67</f>
        <v>160</v>
      </c>
      <c r="D67" s="275">
        <f t="shared" si="1"/>
        <v>160.000067</v>
      </c>
      <c r="E67" s="296">
        <f t="shared" si="2"/>
        <v>0.01</v>
      </c>
      <c r="F67" s="296">
        <f t="shared" si="3"/>
        <v>160.01006699999999</v>
      </c>
      <c r="G67" s="276">
        <f t="shared" si="4"/>
        <v>88</v>
      </c>
      <c r="P67" s="277" t="s">
        <v>108</v>
      </c>
      <c r="Q67" s="277">
        <v>5</v>
      </c>
      <c r="R67" s="278" t="s">
        <v>107</v>
      </c>
      <c r="S67" s="278" t="s">
        <v>1541</v>
      </c>
      <c r="T67" s="279" t="s">
        <v>1542</v>
      </c>
      <c r="U67">
        <v>160</v>
      </c>
      <c r="V67">
        <f>IF(Visor_NARP_CNPV_2018!$H$3=Q67,1,0)</f>
        <v>1</v>
      </c>
      <c r="W67">
        <f t="shared" si="11"/>
        <v>160</v>
      </c>
      <c r="Y67" s="51" t="s">
        <v>1542</v>
      </c>
      <c r="Z67" s="51">
        <f t="shared" si="12"/>
        <v>622</v>
      </c>
    </row>
    <row r="68" spans="1:26" ht="15">
      <c r="A68" s="281" t="s">
        <v>1543</v>
      </c>
      <c r="B68" s="282" t="s">
        <v>1544</v>
      </c>
      <c r="C68" s="288">
        <f t="shared" si="16"/>
        <v>191</v>
      </c>
      <c r="D68" s="275">
        <f t="shared" ref="D68:D131" si="17">C68+(0.000001*ROW(C68))</f>
        <v>191.000068</v>
      </c>
      <c r="E68" s="296">
        <f t="shared" ref="E68:E131" si="18">0.01*V68</f>
        <v>0.01</v>
      </c>
      <c r="F68" s="296">
        <f t="shared" ref="F68:F131" si="19">D68+E68</f>
        <v>191.01006799999999</v>
      </c>
      <c r="G68" s="276">
        <f t="shared" ref="G68:G131" si="20">_xlfn.RANK.EQ(F68,$F$3:$F$1124)</f>
        <v>80</v>
      </c>
      <c r="P68" s="280" t="s">
        <v>108</v>
      </c>
      <c r="Q68" s="280">
        <v>5</v>
      </c>
      <c r="R68" s="281" t="s">
        <v>107</v>
      </c>
      <c r="S68" s="281" t="s">
        <v>1543</v>
      </c>
      <c r="T68" s="282" t="s">
        <v>1544</v>
      </c>
      <c r="U68">
        <v>191</v>
      </c>
      <c r="V68">
        <f>IF(Visor_NARP_CNPV_2018!$H$3=Q68,1,0)</f>
        <v>1</v>
      </c>
      <c r="W68">
        <f t="shared" ref="W68:W131" si="21">U68*V68</f>
        <v>191</v>
      </c>
      <c r="Y68" s="51" t="s">
        <v>1544</v>
      </c>
      <c r="Z68" s="51">
        <f t="shared" ref="Z68:Z131" si="22">_xlfn.RANK.EQ(U68,$U$3:$U$1124)</f>
        <v>582</v>
      </c>
    </row>
    <row r="69" spans="1:26" ht="15">
      <c r="A69" s="278" t="s">
        <v>1545</v>
      </c>
      <c r="B69" s="279" t="s">
        <v>1546</v>
      </c>
      <c r="C69" s="288">
        <f t="shared" si="16"/>
        <v>213</v>
      </c>
      <c r="D69" s="275">
        <f t="shared" si="17"/>
        <v>213.000069</v>
      </c>
      <c r="E69" s="296">
        <f t="shared" si="18"/>
        <v>0.01</v>
      </c>
      <c r="F69" s="296">
        <f t="shared" si="19"/>
        <v>213.01006899999999</v>
      </c>
      <c r="G69" s="276">
        <f t="shared" si="20"/>
        <v>75</v>
      </c>
      <c r="P69" s="277" t="s">
        <v>108</v>
      </c>
      <c r="Q69" s="277">
        <v>5</v>
      </c>
      <c r="R69" s="278" t="s">
        <v>107</v>
      </c>
      <c r="S69" s="278" t="s">
        <v>1545</v>
      </c>
      <c r="T69" s="279" t="s">
        <v>1546</v>
      </c>
      <c r="U69">
        <v>213</v>
      </c>
      <c r="V69">
        <f>IF(Visor_NARP_CNPV_2018!$H$3=Q69,1,0)</f>
        <v>1</v>
      </c>
      <c r="W69">
        <f t="shared" si="21"/>
        <v>213</v>
      </c>
      <c r="Y69" s="51" t="s">
        <v>1546</v>
      </c>
      <c r="Z69" s="51">
        <f t="shared" si="22"/>
        <v>567</v>
      </c>
    </row>
    <row r="70" spans="1:26" ht="15">
      <c r="A70" s="281" t="s">
        <v>1547</v>
      </c>
      <c r="B70" s="282" t="s">
        <v>1548</v>
      </c>
      <c r="C70" s="288">
        <f t="shared" si="16"/>
        <v>149</v>
      </c>
      <c r="D70" s="275">
        <f t="shared" si="17"/>
        <v>149.00006999999999</v>
      </c>
      <c r="E70" s="296">
        <f t="shared" si="18"/>
        <v>0.01</v>
      </c>
      <c r="F70" s="296">
        <f t="shared" si="19"/>
        <v>149.01006999999998</v>
      </c>
      <c r="G70" s="276">
        <f t="shared" si="20"/>
        <v>91</v>
      </c>
      <c r="P70" s="280" t="s">
        <v>108</v>
      </c>
      <c r="Q70" s="280">
        <v>5</v>
      </c>
      <c r="R70" s="281" t="s">
        <v>107</v>
      </c>
      <c r="S70" s="281" t="s">
        <v>1547</v>
      </c>
      <c r="T70" s="282" t="s">
        <v>1548</v>
      </c>
      <c r="U70">
        <v>149</v>
      </c>
      <c r="V70">
        <f>IF(Visor_NARP_CNPV_2018!$H$3=Q70,1,0)</f>
        <v>1</v>
      </c>
      <c r="W70">
        <f t="shared" si="21"/>
        <v>149</v>
      </c>
      <c r="Y70" s="51" t="s">
        <v>1548</v>
      </c>
      <c r="Z70" s="51">
        <f t="shared" si="22"/>
        <v>637</v>
      </c>
    </row>
    <row r="71" spans="1:26" ht="15">
      <c r="A71" s="278" t="s">
        <v>1549</v>
      </c>
      <c r="B71" s="279" t="s">
        <v>1550</v>
      </c>
      <c r="C71" s="288">
        <f t="shared" si="16"/>
        <v>678</v>
      </c>
      <c r="D71" s="275">
        <f t="shared" si="17"/>
        <v>678.00007100000005</v>
      </c>
      <c r="E71" s="296">
        <f t="shared" si="18"/>
        <v>0.01</v>
      </c>
      <c r="F71" s="296">
        <f t="shared" si="19"/>
        <v>678.01007100000004</v>
      </c>
      <c r="G71" s="276">
        <f t="shared" si="20"/>
        <v>38</v>
      </c>
      <c r="P71" s="277" t="s">
        <v>108</v>
      </c>
      <c r="Q71" s="277">
        <v>5</v>
      </c>
      <c r="R71" s="278" t="s">
        <v>107</v>
      </c>
      <c r="S71" s="278" t="s">
        <v>1549</v>
      </c>
      <c r="T71" s="279" t="s">
        <v>1550</v>
      </c>
      <c r="U71">
        <v>678</v>
      </c>
      <c r="V71">
        <f>IF(Visor_NARP_CNPV_2018!$H$3=Q71,1,0)</f>
        <v>1</v>
      </c>
      <c r="W71">
        <f t="shared" si="21"/>
        <v>678</v>
      </c>
      <c r="Y71" s="51" t="s">
        <v>1550</v>
      </c>
      <c r="Z71" s="51">
        <f t="shared" si="22"/>
        <v>352</v>
      </c>
    </row>
    <row r="72" spans="1:26" ht="15">
      <c r="A72" s="281" t="s">
        <v>1551</v>
      </c>
      <c r="B72" s="282" t="s">
        <v>1552</v>
      </c>
      <c r="C72" s="288">
        <f t="shared" si="16"/>
        <v>51</v>
      </c>
      <c r="D72" s="275">
        <f t="shared" si="17"/>
        <v>51.000072000000003</v>
      </c>
      <c r="E72" s="296">
        <f t="shared" si="18"/>
        <v>0.01</v>
      </c>
      <c r="F72" s="296">
        <f t="shared" si="19"/>
        <v>51.010072000000001</v>
      </c>
      <c r="G72" s="276">
        <f t="shared" si="20"/>
        <v>123</v>
      </c>
      <c r="P72" s="280" t="s">
        <v>108</v>
      </c>
      <c r="Q72" s="280">
        <v>5</v>
      </c>
      <c r="R72" s="281" t="s">
        <v>107</v>
      </c>
      <c r="S72" s="281" t="s">
        <v>1551</v>
      </c>
      <c r="T72" s="282" t="s">
        <v>1552</v>
      </c>
      <c r="U72">
        <v>51</v>
      </c>
      <c r="V72">
        <f>IF(Visor_NARP_CNPV_2018!$H$3=Q72,1,0)</f>
        <v>1</v>
      </c>
      <c r="W72">
        <f t="shared" si="21"/>
        <v>51</v>
      </c>
      <c r="Y72" s="51" t="s">
        <v>1552</v>
      </c>
      <c r="Z72" s="51">
        <f t="shared" si="22"/>
        <v>860</v>
      </c>
    </row>
    <row r="73" spans="1:26" ht="15">
      <c r="A73" s="278" t="s">
        <v>1553</v>
      </c>
      <c r="B73" s="279" t="s">
        <v>1554</v>
      </c>
      <c r="C73" s="288">
        <f t="shared" si="16"/>
        <v>2777</v>
      </c>
      <c r="D73" s="275">
        <f t="shared" si="17"/>
        <v>2777.0000730000002</v>
      </c>
      <c r="E73" s="296">
        <f t="shared" si="18"/>
        <v>0.01</v>
      </c>
      <c r="F73" s="296">
        <f t="shared" si="19"/>
        <v>2777.0100730000004</v>
      </c>
      <c r="G73" s="276">
        <f t="shared" si="20"/>
        <v>17</v>
      </c>
      <c r="P73" s="277" t="s">
        <v>108</v>
      </c>
      <c r="Q73" s="277">
        <v>5</v>
      </c>
      <c r="R73" s="278" t="s">
        <v>107</v>
      </c>
      <c r="S73" s="278" t="s">
        <v>1553</v>
      </c>
      <c r="T73" s="279" t="s">
        <v>1554</v>
      </c>
      <c r="U73">
        <v>2777</v>
      </c>
      <c r="V73">
        <f>IF(Visor_NARP_CNPV_2018!$H$3=Q73,1,0)</f>
        <v>1</v>
      </c>
      <c r="W73">
        <f t="shared" si="21"/>
        <v>2777</v>
      </c>
      <c r="Y73" s="51" t="s">
        <v>1554</v>
      </c>
      <c r="Z73" s="51">
        <f t="shared" si="22"/>
        <v>195</v>
      </c>
    </row>
    <row r="74" spans="1:26" ht="15">
      <c r="A74" s="281" t="s">
        <v>1555</v>
      </c>
      <c r="B74" s="282" t="s">
        <v>1556</v>
      </c>
      <c r="C74" s="288">
        <f t="shared" si="16"/>
        <v>2145</v>
      </c>
      <c r="D74" s="275">
        <f t="shared" si="17"/>
        <v>2145.000074</v>
      </c>
      <c r="E74" s="296">
        <f t="shared" si="18"/>
        <v>0.01</v>
      </c>
      <c r="F74" s="296">
        <f t="shared" si="19"/>
        <v>2145.0100740000003</v>
      </c>
      <c r="G74" s="276">
        <f t="shared" si="20"/>
        <v>22</v>
      </c>
      <c r="P74" s="280" t="s">
        <v>108</v>
      </c>
      <c r="Q74" s="280">
        <v>5</v>
      </c>
      <c r="R74" s="281" t="s">
        <v>107</v>
      </c>
      <c r="S74" s="281" t="s">
        <v>1555</v>
      </c>
      <c r="T74" s="282" t="s">
        <v>1556</v>
      </c>
      <c r="U74">
        <v>2145</v>
      </c>
      <c r="V74">
        <f>IF(Visor_NARP_CNPV_2018!$H$3=Q74,1,0)</f>
        <v>1</v>
      </c>
      <c r="W74">
        <f t="shared" si="21"/>
        <v>2145</v>
      </c>
      <c r="Y74" s="51" t="s">
        <v>1556</v>
      </c>
      <c r="Z74" s="51">
        <f t="shared" si="22"/>
        <v>220</v>
      </c>
    </row>
    <row r="75" spans="1:26" ht="15">
      <c r="A75" s="278" t="s">
        <v>1557</v>
      </c>
      <c r="B75" s="279" t="s">
        <v>188</v>
      </c>
      <c r="C75" s="288">
        <f t="shared" si="16"/>
        <v>128</v>
      </c>
      <c r="D75" s="275">
        <f t="shared" si="17"/>
        <v>128.00007500000001</v>
      </c>
      <c r="E75" s="296">
        <f t="shared" si="18"/>
        <v>0.01</v>
      </c>
      <c r="F75" s="296">
        <f t="shared" si="19"/>
        <v>128.010075</v>
      </c>
      <c r="G75" s="276">
        <f t="shared" si="20"/>
        <v>99</v>
      </c>
      <c r="P75" s="277" t="s">
        <v>108</v>
      </c>
      <c r="Q75" s="277">
        <v>5</v>
      </c>
      <c r="R75" s="278" t="s">
        <v>107</v>
      </c>
      <c r="S75" s="278" t="s">
        <v>1557</v>
      </c>
      <c r="T75" s="279" t="s">
        <v>188</v>
      </c>
      <c r="U75">
        <v>128</v>
      </c>
      <c r="V75">
        <f>IF(Visor_NARP_CNPV_2018!$H$3=Q75,1,0)</f>
        <v>1</v>
      </c>
      <c r="W75">
        <f t="shared" si="21"/>
        <v>128</v>
      </c>
      <c r="Y75" s="51" t="s">
        <v>188</v>
      </c>
      <c r="Z75" s="51">
        <f t="shared" si="22"/>
        <v>672</v>
      </c>
    </row>
    <row r="76" spans="1:26" ht="15">
      <c r="A76" s="281" t="s">
        <v>1558</v>
      </c>
      <c r="B76" s="282" t="s">
        <v>1559</v>
      </c>
      <c r="C76" s="288">
        <f t="shared" si="16"/>
        <v>22251</v>
      </c>
      <c r="D76" s="275">
        <f t="shared" si="17"/>
        <v>22251.000076</v>
      </c>
      <c r="E76" s="296">
        <f t="shared" si="18"/>
        <v>0.01</v>
      </c>
      <c r="F76" s="296">
        <f t="shared" si="19"/>
        <v>22251.010075999999</v>
      </c>
      <c r="G76" s="276">
        <f t="shared" si="20"/>
        <v>5</v>
      </c>
      <c r="P76" s="280" t="s">
        <v>108</v>
      </c>
      <c r="Q76" s="280">
        <v>5</v>
      </c>
      <c r="R76" s="281" t="s">
        <v>107</v>
      </c>
      <c r="S76" s="281" t="s">
        <v>1558</v>
      </c>
      <c r="T76" s="282" t="s">
        <v>1559</v>
      </c>
      <c r="U76">
        <v>22251</v>
      </c>
      <c r="V76">
        <f>IF(Visor_NARP_CNPV_2018!$H$3=Q76,1,0)</f>
        <v>1</v>
      </c>
      <c r="W76">
        <f t="shared" si="21"/>
        <v>22251</v>
      </c>
      <c r="Y76" s="51" t="s">
        <v>1559</v>
      </c>
      <c r="Z76" s="51">
        <f t="shared" si="22"/>
        <v>38</v>
      </c>
    </row>
    <row r="77" spans="1:26" ht="15">
      <c r="A77" s="278" t="s">
        <v>1560</v>
      </c>
      <c r="B77" s="279" t="s">
        <v>1561</v>
      </c>
      <c r="C77" s="288">
        <f t="shared" si="16"/>
        <v>4606</v>
      </c>
      <c r="D77" s="275">
        <f t="shared" si="17"/>
        <v>4606.0000769999997</v>
      </c>
      <c r="E77" s="296">
        <f t="shared" si="18"/>
        <v>0.01</v>
      </c>
      <c r="F77" s="296">
        <f t="shared" si="19"/>
        <v>4606.0100769999999</v>
      </c>
      <c r="G77" s="276">
        <f t="shared" si="20"/>
        <v>15</v>
      </c>
      <c r="P77" s="277" t="s">
        <v>108</v>
      </c>
      <c r="Q77" s="277">
        <v>5</v>
      </c>
      <c r="R77" s="278" t="s">
        <v>107</v>
      </c>
      <c r="S77" s="278" t="s">
        <v>1560</v>
      </c>
      <c r="T77" s="279" t="s">
        <v>1561</v>
      </c>
      <c r="U77">
        <v>4606</v>
      </c>
      <c r="V77">
        <f>IF(Visor_NARP_CNPV_2018!$H$3=Q77,1,0)</f>
        <v>1</v>
      </c>
      <c r="W77">
        <f t="shared" si="21"/>
        <v>4606</v>
      </c>
      <c r="Y77" s="51" t="s">
        <v>1561</v>
      </c>
      <c r="Z77" s="51">
        <f t="shared" si="22"/>
        <v>155</v>
      </c>
    </row>
    <row r="78" spans="1:26" ht="15">
      <c r="A78" s="281" t="s">
        <v>1562</v>
      </c>
      <c r="B78" s="282" t="s">
        <v>1563</v>
      </c>
      <c r="C78" s="288">
        <f t="shared" si="16"/>
        <v>63</v>
      </c>
      <c r="D78" s="275">
        <f t="shared" si="17"/>
        <v>63.000078000000002</v>
      </c>
      <c r="E78" s="296">
        <f t="shared" si="18"/>
        <v>0.01</v>
      </c>
      <c r="F78" s="296">
        <f t="shared" si="19"/>
        <v>63.010078</v>
      </c>
      <c r="G78" s="276">
        <f t="shared" si="20"/>
        <v>116</v>
      </c>
      <c r="P78" s="280" t="s">
        <v>108</v>
      </c>
      <c r="Q78" s="280">
        <v>5</v>
      </c>
      <c r="R78" s="281" t="s">
        <v>107</v>
      </c>
      <c r="S78" s="281" t="s">
        <v>1562</v>
      </c>
      <c r="T78" s="282" t="s">
        <v>1563</v>
      </c>
      <c r="U78">
        <v>63</v>
      </c>
      <c r="V78">
        <f>IF(Visor_NARP_CNPV_2018!$H$3=Q78,1,0)</f>
        <v>1</v>
      </c>
      <c r="W78">
        <f t="shared" si="21"/>
        <v>63</v>
      </c>
      <c r="Y78" s="51" t="s">
        <v>1563</v>
      </c>
      <c r="Z78" s="51">
        <f t="shared" si="22"/>
        <v>823</v>
      </c>
    </row>
    <row r="79" spans="1:26" ht="15">
      <c r="A79" s="278" t="s">
        <v>1564</v>
      </c>
      <c r="B79" s="279" t="s">
        <v>1565</v>
      </c>
      <c r="C79" s="288">
        <f t="shared" si="16"/>
        <v>184</v>
      </c>
      <c r="D79" s="275">
        <f t="shared" si="17"/>
        <v>184.000079</v>
      </c>
      <c r="E79" s="296">
        <f t="shared" si="18"/>
        <v>0.01</v>
      </c>
      <c r="F79" s="296">
        <f t="shared" si="19"/>
        <v>184.01007899999999</v>
      </c>
      <c r="G79" s="276">
        <f t="shared" si="20"/>
        <v>83</v>
      </c>
      <c r="P79" s="277" t="s">
        <v>108</v>
      </c>
      <c r="Q79" s="277">
        <v>5</v>
      </c>
      <c r="R79" s="278" t="s">
        <v>107</v>
      </c>
      <c r="S79" s="278" t="s">
        <v>1564</v>
      </c>
      <c r="T79" s="279" t="s">
        <v>1565</v>
      </c>
      <c r="U79">
        <v>184</v>
      </c>
      <c r="V79">
        <f>IF(Visor_NARP_CNPV_2018!$H$3=Q79,1,0)</f>
        <v>1</v>
      </c>
      <c r="W79">
        <f t="shared" si="21"/>
        <v>184</v>
      </c>
      <c r="Y79" s="51" t="s">
        <v>1565</v>
      </c>
      <c r="Z79" s="51">
        <f t="shared" si="22"/>
        <v>587</v>
      </c>
    </row>
    <row r="80" spans="1:26" ht="15">
      <c r="A80" s="281" t="s">
        <v>1566</v>
      </c>
      <c r="B80" s="282" t="s">
        <v>1567</v>
      </c>
      <c r="C80" s="288">
        <f t="shared" si="16"/>
        <v>262</v>
      </c>
      <c r="D80" s="275">
        <f t="shared" si="17"/>
        <v>262.00008000000003</v>
      </c>
      <c r="E80" s="296">
        <f t="shared" si="18"/>
        <v>0.01</v>
      </c>
      <c r="F80" s="296">
        <f t="shared" si="19"/>
        <v>262.01008000000002</v>
      </c>
      <c r="G80" s="276">
        <f t="shared" si="20"/>
        <v>67</v>
      </c>
      <c r="P80" s="280" t="s">
        <v>108</v>
      </c>
      <c r="Q80" s="280">
        <v>5</v>
      </c>
      <c r="R80" s="281" t="s">
        <v>107</v>
      </c>
      <c r="S80" s="281" t="s">
        <v>1566</v>
      </c>
      <c r="T80" s="282" t="s">
        <v>1567</v>
      </c>
      <c r="U80">
        <v>262</v>
      </c>
      <c r="V80">
        <f>IF(Visor_NARP_CNPV_2018!$H$3=Q80,1,0)</f>
        <v>1</v>
      </c>
      <c r="W80">
        <f t="shared" si="21"/>
        <v>262</v>
      </c>
      <c r="Y80" s="51" t="s">
        <v>1567</v>
      </c>
      <c r="Z80" s="51">
        <f t="shared" si="22"/>
        <v>527</v>
      </c>
    </row>
    <row r="81" spans="1:26" ht="15">
      <c r="A81" s="278" t="s">
        <v>1568</v>
      </c>
      <c r="B81" s="279" t="s">
        <v>1569</v>
      </c>
      <c r="C81" s="288">
        <f t="shared" si="16"/>
        <v>100</v>
      </c>
      <c r="D81" s="275">
        <f t="shared" si="17"/>
        <v>100.00008099999999</v>
      </c>
      <c r="E81" s="296">
        <f t="shared" si="18"/>
        <v>0.01</v>
      </c>
      <c r="F81" s="296">
        <f t="shared" si="19"/>
        <v>100.010081</v>
      </c>
      <c r="G81" s="276">
        <f t="shared" si="20"/>
        <v>107</v>
      </c>
      <c r="P81" s="277" t="s">
        <v>108</v>
      </c>
      <c r="Q81" s="277">
        <v>5</v>
      </c>
      <c r="R81" s="278" t="s">
        <v>107</v>
      </c>
      <c r="S81" s="278" t="s">
        <v>1568</v>
      </c>
      <c r="T81" s="279" t="s">
        <v>1569</v>
      </c>
      <c r="U81">
        <v>100</v>
      </c>
      <c r="V81">
        <f>IF(Visor_NARP_CNPV_2018!$H$3=Q81,1,0)</f>
        <v>1</v>
      </c>
      <c r="W81">
        <f t="shared" si="21"/>
        <v>100</v>
      </c>
      <c r="Y81" s="51" t="s">
        <v>1569</v>
      </c>
      <c r="Z81" s="51">
        <f t="shared" si="22"/>
        <v>734</v>
      </c>
    </row>
    <row r="82" spans="1:26" ht="15">
      <c r="A82" s="281" t="s">
        <v>1570</v>
      </c>
      <c r="B82" s="282" t="s">
        <v>1571</v>
      </c>
      <c r="C82" s="288">
        <f t="shared" si="16"/>
        <v>2449</v>
      </c>
      <c r="D82" s="275">
        <f t="shared" si="17"/>
        <v>2449.000082</v>
      </c>
      <c r="E82" s="296">
        <f t="shared" si="18"/>
        <v>0.01</v>
      </c>
      <c r="F82" s="296">
        <f t="shared" si="19"/>
        <v>2449.0100820000002</v>
      </c>
      <c r="G82" s="276">
        <f t="shared" si="20"/>
        <v>21</v>
      </c>
      <c r="P82" s="280" t="s">
        <v>108</v>
      </c>
      <c r="Q82" s="280">
        <v>5</v>
      </c>
      <c r="R82" s="281" t="s">
        <v>107</v>
      </c>
      <c r="S82" s="281" t="s">
        <v>1570</v>
      </c>
      <c r="T82" s="282" t="s">
        <v>1571</v>
      </c>
      <c r="U82">
        <v>2449</v>
      </c>
      <c r="V82">
        <f>IF(Visor_NARP_CNPV_2018!$H$3=Q82,1,0)</f>
        <v>1</v>
      </c>
      <c r="W82">
        <f t="shared" si="21"/>
        <v>2449</v>
      </c>
      <c r="Y82" s="51" t="s">
        <v>1571</v>
      </c>
      <c r="Z82" s="51">
        <f t="shared" si="22"/>
        <v>209</v>
      </c>
    </row>
    <row r="83" spans="1:26" ht="15">
      <c r="A83" s="278" t="s">
        <v>1572</v>
      </c>
      <c r="B83" s="279" t="s">
        <v>1573</v>
      </c>
      <c r="C83" s="288">
        <f t="shared" si="16"/>
        <v>809</v>
      </c>
      <c r="D83" s="275">
        <f t="shared" si="17"/>
        <v>809.00008300000002</v>
      </c>
      <c r="E83" s="296">
        <f t="shared" si="18"/>
        <v>0.01</v>
      </c>
      <c r="F83" s="296">
        <f t="shared" si="19"/>
        <v>809.01008300000001</v>
      </c>
      <c r="G83" s="276">
        <f t="shared" si="20"/>
        <v>37</v>
      </c>
      <c r="P83" s="277" t="s">
        <v>108</v>
      </c>
      <c r="Q83" s="277">
        <v>5</v>
      </c>
      <c r="R83" s="278" t="s">
        <v>107</v>
      </c>
      <c r="S83" s="278" t="s">
        <v>1572</v>
      </c>
      <c r="T83" s="279" t="s">
        <v>1573</v>
      </c>
      <c r="U83">
        <v>809</v>
      </c>
      <c r="V83">
        <f>IF(Visor_NARP_CNPV_2018!$H$3=Q83,1,0)</f>
        <v>1</v>
      </c>
      <c r="W83">
        <f t="shared" si="21"/>
        <v>809</v>
      </c>
      <c r="Y83" s="51" t="s">
        <v>1573</v>
      </c>
      <c r="Z83" s="51">
        <f t="shared" si="22"/>
        <v>328</v>
      </c>
    </row>
    <row r="84" spans="1:26" ht="15">
      <c r="A84" s="281" t="s">
        <v>1574</v>
      </c>
      <c r="B84" s="282" t="s">
        <v>1575</v>
      </c>
      <c r="C84" s="288">
        <f t="shared" si="16"/>
        <v>308</v>
      </c>
      <c r="D84" s="275">
        <f t="shared" si="17"/>
        <v>308.00008400000002</v>
      </c>
      <c r="E84" s="296">
        <f t="shared" si="18"/>
        <v>0.01</v>
      </c>
      <c r="F84" s="296">
        <f t="shared" si="19"/>
        <v>308.01008400000001</v>
      </c>
      <c r="G84" s="276">
        <f t="shared" si="20"/>
        <v>61</v>
      </c>
      <c r="P84" s="280" t="s">
        <v>108</v>
      </c>
      <c r="Q84" s="280">
        <v>5</v>
      </c>
      <c r="R84" s="281" t="s">
        <v>107</v>
      </c>
      <c r="S84" s="281" t="s">
        <v>1574</v>
      </c>
      <c r="T84" s="282" t="s">
        <v>1575</v>
      </c>
      <c r="U84">
        <v>308</v>
      </c>
      <c r="V84">
        <f>IF(Visor_NARP_CNPV_2018!$H$3=Q84,1,0)</f>
        <v>1</v>
      </c>
      <c r="W84">
        <f t="shared" si="21"/>
        <v>308</v>
      </c>
      <c r="Y84" s="51" t="s">
        <v>1575</v>
      </c>
      <c r="Z84" s="51">
        <f t="shared" si="22"/>
        <v>497</v>
      </c>
    </row>
    <row r="85" spans="1:26" ht="15">
      <c r="A85" s="278" t="s">
        <v>1576</v>
      </c>
      <c r="B85" s="279" t="s">
        <v>1577</v>
      </c>
      <c r="C85" s="288">
        <f t="shared" si="16"/>
        <v>610</v>
      </c>
      <c r="D85" s="275">
        <f t="shared" si="17"/>
        <v>610.00008500000001</v>
      </c>
      <c r="E85" s="296">
        <f t="shared" si="18"/>
        <v>0.01</v>
      </c>
      <c r="F85" s="296">
        <f t="shared" si="19"/>
        <v>610.010085</v>
      </c>
      <c r="G85" s="276">
        <f t="shared" si="20"/>
        <v>41</v>
      </c>
      <c r="P85" s="277" t="s">
        <v>108</v>
      </c>
      <c r="Q85" s="277">
        <v>5</v>
      </c>
      <c r="R85" s="278" t="s">
        <v>107</v>
      </c>
      <c r="S85" s="278" t="s">
        <v>1576</v>
      </c>
      <c r="T85" s="279" t="s">
        <v>1577</v>
      </c>
      <c r="U85">
        <v>610</v>
      </c>
      <c r="V85">
        <f>IF(Visor_NARP_CNPV_2018!$H$3=Q85,1,0)</f>
        <v>1</v>
      </c>
      <c r="W85">
        <f t="shared" si="21"/>
        <v>610</v>
      </c>
      <c r="Y85" s="51" t="s">
        <v>1577</v>
      </c>
      <c r="Z85" s="51">
        <f t="shared" si="22"/>
        <v>368</v>
      </c>
    </row>
    <row r="86" spans="1:26" ht="15">
      <c r="A86" s="281" t="s">
        <v>1578</v>
      </c>
      <c r="B86" s="282" t="s">
        <v>1579</v>
      </c>
      <c r="C86" s="288">
        <f t="shared" si="16"/>
        <v>200</v>
      </c>
      <c r="D86" s="275">
        <f t="shared" si="17"/>
        <v>200.00008600000001</v>
      </c>
      <c r="E86" s="296">
        <f t="shared" si="18"/>
        <v>0.01</v>
      </c>
      <c r="F86" s="296">
        <f t="shared" si="19"/>
        <v>200.010086</v>
      </c>
      <c r="G86" s="276">
        <f t="shared" si="20"/>
        <v>78</v>
      </c>
      <c r="P86" s="280" t="s">
        <v>108</v>
      </c>
      <c r="Q86" s="280">
        <v>5</v>
      </c>
      <c r="R86" s="281" t="s">
        <v>107</v>
      </c>
      <c r="S86" s="281" t="s">
        <v>1578</v>
      </c>
      <c r="T86" s="282" t="s">
        <v>1579</v>
      </c>
      <c r="U86">
        <v>200</v>
      </c>
      <c r="V86">
        <f>IF(Visor_NARP_CNPV_2018!$H$3=Q86,1,0)</f>
        <v>1</v>
      </c>
      <c r="W86">
        <f t="shared" si="21"/>
        <v>200</v>
      </c>
      <c r="Y86" s="51" t="s">
        <v>1579</v>
      </c>
      <c r="Z86" s="51">
        <f t="shared" si="22"/>
        <v>578</v>
      </c>
    </row>
    <row r="87" spans="1:26" ht="15">
      <c r="A87" s="278" t="s">
        <v>1580</v>
      </c>
      <c r="B87" s="279" t="s">
        <v>1581</v>
      </c>
      <c r="C87" s="288">
        <f t="shared" si="16"/>
        <v>2035</v>
      </c>
      <c r="D87" s="275">
        <f t="shared" si="17"/>
        <v>2035.0000869999999</v>
      </c>
      <c r="E87" s="296">
        <f t="shared" si="18"/>
        <v>0.01</v>
      </c>
      <c r="F87" s="296">
        <f t="shared" si="19"/>
        <v>2035.0100869999999</v>
      </c>
      <c r="G87" s="276">
        <f t="shared" si="20"/>
        <v>23</v>
      </c>
      <c r="P87" s="277" t="s">
        <v>108</v>
      </c>
      <c r="Q87" s="277">
        <v>5</v>
      </c>
      <c r="R87" s="278" t="s">
        <v>107</v>
      </c>
      <c r="S87" s="278" t="s">
        <v>1580</v>
      </c>
      <c r="T87" s="279" t="s">
        <v>1581</v>
      </c>
      <c r="U87">
        <v>2035</v>
      </c>
      <c r="V87">
        <f>IF(Visor_NARP_CNPV_2018!$H$3=Q87,1,0)</f>
        <v>1</v>
      </c>
      <c r="W87">
        <f t="shared" si="21"/>
        <v>2035</v>
      </c>
      <c r="Y87" s="51" t="s">
        <v>1581</v>
      </c>
      <c r="Z87" s="51">
        <f t="shared" si="22"/>
        <v>224</v>
      </c>
    </row>
    <row r="88" spans="1:26" ht="15">
      <c r="A88" s="281" t="s">
        <v>1582</v>
      </c>
      <c r="B88" s="282" t="s">
        <v>1583</v>
      </c>
      <c r="C88" s="288">
        <f t="shared" si="16"/>
        <v>222</v>
      </c>
      <c r="D88" s="275">
        <f t="shared" si="17"/>
        <v>222.00008800000001</v>
      </c>
      <c r="E88" s="296">
        <f t="shared" si="18"/>
        <v>0.01</v>
      </c>
      <c r="F88" s="296">
        <f t="shared" si="19"/>
        <v>222.010088</v>
      </c>
      <c r="G88" s="276">
        <f t="shared" si="20"/>
        <v>73</v>
      </c>
      <c r="P88" s="280" t="s">
        <v>108</v>
      </c>
      <c r="Q88" s="280">
        <v>5</v>
      </c>
      <c r="R88" s="281" t="s">
        <v>107</v>
      </c>
      <c r="S88" s="281" t="s">
        <v>1582</v>
      </c>
      <c r="T88" s="282" t="s">
        <v>1583</v>
      </c>
      <c r="U88">
        <v>222</v>
      </c>
      <c r="V88">
        <f>IF(Visor_NARP_CNPV_2018!$H$3=Q88,1,0)</f>
        <v>1</v>
      </c>
      <c r="W88">
        <f t="shared" si="21"/>
        <v>222</v>
      </c>
      <c r="Y88" s="51" t="s">
        <v>1583</v>
      </c>
      <c r="Z88" s="51">
        <f t="shared" si="22"/>
        <v>563</v>
      </c>
    </row>
    <row r="89" spans="1:26" ht="15">
      <c r="A89" s="278" t="s">
        <v>1584</v>
      </c>
      <c r="B89" s="279" t="s">
        <v>1585</v>
      </c>
      <c r="C89" s="288">
        <f t="shared" si="16"/>
        <v>900</v>
      </c>
      <c r="D89" s="275">
        <f t="shared" si="17"/>
        <v>900.000089</v>
      </c>
      <c r="E89" s="296">
        <f t="shared" si="18"/>
        <v>0.01</v>
      </c>
      <c r="F89" s="296">
        <f t="shared" si="19"/>
        <v>900.01008899999999</v>
      </c>
      <c r="G89" s="276">
        <f t="shared" si="20"/>
        <v>33</v>
      </c>
      <c r="P89" s="277" t="s">
        <v>108</v>
      </c>
      <c r="Q89" s="277">
        <v>5</v>
      </c>
      <c r="R89" s="278" t="s">
        <v>107</v>
      </c>
      <c r="S89" s="278" t="s">
        <v>1584</v>
      </c>
      <c r="T89" s="279" t="s">
        <v>1585</v>
      </c>
      <c r="U89">
        <v>900</v>
      </c>
      <c r="V89">
        <f>IF(Visor_NARP_CNPV_2018!$H$3=Q89,1,0)</f>
        <v>1</v>
      </c>
      <c r="W89">
        <f t="shared" si="21"/>
        <v>900</v>
      </c>
      <c r="Y89" s="51" t="s">
        <v>1585</v>
      </c>
      <c r="Z89" s="51">
        <f t="shared" si="22"/>
        <v>308</v>
      </c>
    </row>
    <row r="90" spans="1:26" ht="15">
      <c r="A90" s="281" t="s">
        <v>1586</v>
      </c>
      <c r="B90" s="282" t="s">
        <v>1587</v>
      </c>
      <c r="C90" s="288">
        <f t="shared" si="16"/>
        <v>373</v>
      </c>
      <c r="D90" s="275">
        <f t="shared" si="17"/>
        <v>373.00009</v>
      </c>
      <c r="E90" s="296">
        <f t="shared" si="18"/>
        <v>0.01</v>
      </c>
      <c r="F90" s="296">
        <f t="shared" si="19"/>
        <v>373.01008999999999</v>
      </c>
      <c r="G90" s="276">
        <f t="shared" si="20"/>
        <v>53</v>
      </c>
      <c r="P90" s="280" t="s">
        <v>108</v>
      </c>
      <c r="Q90" s="280">
        <v>5</v>
      </c>
      <c r="R90" s="281" t="s">
        <v>107</v>
      </c>
      <c r="S90" s="281" t="s">
        <v>1586</v>
      </c>
      <c r="T90" s="282" t="s">
        <v>1587</v>
      </c>
      <c r="U90">
        <v>373</v>
      </c>
      <c r="V90">
        <f>IF(Visor_NARP_CNPV_2018!$H$3=Q90,1,0)</f>
        <v>1</v>
      </c>
      <c r="W90">
        <f t="shared" si="21"/>
        <v>373</v>
      </c>
      <c r="Y90" s="51" t="s">
        <v>1587</v>
      </c>
      <c r="Z90" s="51">
        <f t="shared" si="22"/>
        <v>462</v>
      </c>
    </row>
    <row r="91" spans="1:26" ht="15">
      <c r="A91" s="278" t="s">
        <v>1588</v>
      </c>
      <c r="B91" s="279" t="s">
        <v>1589</v>
      </c>
      <c r="C91" s="288">
        <f t="shared" si="16"/>
        <v>119</v>
      </c>
      <c r="D91" s="275">
        <f t="shared" si="17"/>
        <v>119.000091</v>
      </c>
      <c r="E91" s="296">
        <f t="shared" si="18"/>
        <v>0.01</v>
      </c>
      <c r="F91" s="296">
        <f t="shared" si="19"/>
        <v>119.010091</v>
      </c>
      <c r="G91" s="276">
        <f t="shared" si="20"/>
        <v>102</v>
      </c>
      <c r="P91" s="277" t="s">
        <v>108</v>
      </c>
      <c r="Q91" s="277">
        <v>5</v>
      </c>
      <c r="R91" s="278" t="s">
        <v>107</v>
      </c>
      <c r="S91" s="278" t="s">
        <v>1588</v>
      </c>
      <c r="T91" s="279" t="s">
        <v>1589</v>
      </c>
      <c r="U91">
        <v>119</v>
      </c>
      <c r="V91">
        <f>IF(Visor_NARP_CNPV_2018!$H$3=Q91,1,0)</f>
        <v>1</v>
      </c>
      <c r="W91">
        <f t="shared" si="21"/>
        <v>119</v>
      </c>
      <c r="Y91" s="51" t="s">
        <v>1589</v>
      </c>
      <c r="Z91" s="51">
        <f t="shared" si="22"/>
        <v>695</v>
      </c>
    </row>
    <row r="92" spans="1:26" ht="15">
      <c r="A92" s="281" t="s">
        <v>1590</v>
      </c>
      <c r="B92" s="282" t="s">
        <v>1591</v>
      </c>
      <c r="C92" s="288">
        <f t="shared" si="16"/>
        <v>201</v>
      </c>
      <c r="D92" s="275">
        <f t="shared" si="17"/>
        <v>201.000092</v>
      </c>
      <c r="E92" s="296">
        <f t="shared" si="18"/>
        <v>0.01</v>
      </c>
      <c r="F92" s="296">
        <f t="shared" si="19"/>
        <v>201.01009199999999</v>
      </c>
      <c r="G92" s="276">
        <f t="shared" si="20"/>
        <v>76</v>
      </c>
      <c r="P92" s="280" t="s">
        <v>108</v>
      </c>
      <c r="Q92" s="280">
        <v>5</v>
      </c>
      <c r="R92" s="281" t="s">
        <v>107</v>
      </c>
      <c r="S92" s="281" t="s">
        <v>1590</v>
      </c>
      <c r="T92" s="282" t="s">
        <v>1591</v>
      </c>
      <c r="U92">
        <v>201</v>
      </c>
      <c r="V92">
        <f>IF(Visor_NARP_CNPV_2018!$H$3=Q92,1,0)</f>
        <v>1</v>
      </c>
      <c r="W92">
        <f t="shared" si="21"/>
        <v>201</v>
      </c>
      <c r="Y92" s="51" t="s">
        <v>1591</v>
      </c>
      <c r="Z92" s="51">
        <f t="shared" si="22"/>
        <v>575</v>
      </c>
    </row>
    <row r="93" spans="1:26" ht="15">
      <c r="A93" s="278" t="s">
        <v>1592</v>
      </c>
      <c r="B93" s="279" t="s">
        <v>1593</v>
      </c>
      <c r="C93" s="288">
        <f t="shared" si="16"/>
        <v>95</v>
      </c>
      <c r="D93" s="275">
        <f t="shared" si="17"/>
        <v>95.000093000000007</v>
      </c>
      <c r="E93" s="296">
        <f t="shared" si="18"/>
        <v>0.01</v>
      </c>
      <c r="F93" s="296">
        <f t="shared" si="19"/>
        <v>95.010093000000012</v>
      </c>
      <c r="G93" s="276">
        <f t="shared" si="20"/>
        <v>109</v>
      </c>
      <c r="P93" s="277" t="s">
        <v>108</v>
      </c>
      <c r="Q93" s="277">
        <v>5</v>
      </c>
      <c r="R93" s="278" t="s">
        <v>107</v>
      </c>
      <c r="S93" s="278" t="s">
        <v>1592</v>
      </c>
      <c r="T93" s="279" t="s">
        <v>1593</v>
      </c>
      <c r="U93">
        <v>95</v>
      </c>
      <c r="V93">
        <f>IF(Visor_NARP_CNPV_2018!$H$3=Q93,1,0)</f>
        <v>1</v>
      </c>
      <c r="W93">
        <f t="shared" si="21"/>
        <v>95</v>
      </c>
      <c r="Y93" s="51" t="s">
        <v>1593</v>
      </c>
      <c r="Z93" s="51">
        <f t="shared" si="22"/>
        <v>746</v>
      </c>
    </row>
    <row r="94" spans="1:26" ht="15">
      <c r="A94" s="281" t="s">
        <v>1594</v>
      </c>
      <c r="B94" s="282" t="s">
        <v>1595</v>
      </c>
      <c r="C94" s="288">
        <f t="shared" si="16"/>
        <v>118</v>
      </c>
      <c r="D94" s="275">
        <f t="shared" si="17"/>
        <v>118.000094</v>
      </c>
      <c r="E94" s="296">
        <f t="shared" si="18"/>
        <v>0.01</v>
      </c>
      <c r="F94" s="296">
        <f t="shared" si="19"/>
        <v>118.01009400000001</v>
      </c>
      <c r="G94" s="276">
        <f t="shared" si="20"/>
        <v>103</v>
      </c>
      <c r="P94" s="280" t="s">
        <v>108</v>
      </c>
      <c r="Q94" s="280">
        <v>5</v>
      </c>
      <c r="R94" s="281" t="s">
        <v>107</v>
      </c>
      <c r="S94" s="281" t="s">
        <v>1594</v>
      </c>
      <c r="T94" s="282" t="s">
        <v>1595</v>
      </c>
      <c r="U94">
        <v>118</v>
      </c>
      <c r="V94">
        <f>IF(Visor_NARP_CNPV_2018!$H$3=Q94,1,0)</f>
        <v>1</v>
      </c>
      <c r="W94">
        <f t="shared" si="21"/>
        <v>118</v>
      </c>
      <c r="Y94" s="51" t="s">
        <v>1595</v>
      </c>
      <c r="Z94" s="51">
        <f t="shared" si="22"/>
        <v>698</v>
      </c>
    </row>
    <row r="95" spans="1:26" ht="15">
      <c r="A95" s="278" t="s">
        <v>1596</v>
      </c>
      <c r="B95" s="279" t="s">
        <v>1597</v>
      </c>
      <c r="C95" s="288">
        <f t="shared" si="16"/>
        <v>85</v>
      </c>
      <c r="D95" s="275">
        <f t="shared" si="17"/>
        <v>85.000095000000002</v>
      </c>
      <c r="E95" s="296">
        <f t="shared" si="18"/>
        <v>0.01</v>
      </c>
      <c r="F95" s="296">
        <f t="shared" si="19"/>
        <v>85.010095000000007</v>
      </c>
      <c r="G95" s="276">
        <f t="shared" si="20"/>
        <v>111</v>
      </c>
      <c r="P95" s="277" t="s">
        <v>108</v>
      </c>
      <c r="Q95" s="277">
        <v>5</v>
      </c>
      <c r="R95" s="278" t="s">
        <v>107</v>
      </c>
      <c r="S95" s="278" t="s">
        <v>1596</v>
      </c>
      <c r="T95" s="279" t="s">
        <v>1597</v>
      </c>
      <c r="U95">
        <v>85</v>
      </c>
      <c r="V95">
        <f>IF(Visor_NARP_CNPV_2018!$H$3=Q95,1,0)</f>
        <v>1</v>
      </c>
      <c r="W95">
        <f t="shared" si="21"/>
        <v>85</v>
      </c>
      <c r="Y95" s="51" t="s">
        <v>1597</v>
      </c>
      <c r="Z95" s="51">
        <f t="shared" si="22"/>
        <v>766</v>
      </c>
    </row>
    <row r="96" spans="1:26" ht="15">
      <c r="A96" s="281" t="s">
        <v>1598</v>
      </c>
      <c r="B96" s="282" t="s">
        <v>1599</v>
      </c>
      <c r="C96" s="288">
        <f t="shared" si="16"/>
        <v>10465</v>
      </c>
      <c r="D96" s="275">
        <f t="shared" si="17"/>
        <v>10465.000096</v>
      </c>
      <c r="E96" s="296">
        <f t="shared" si="18"/>
        <v>0.01</v>
      </c>
      <c r="F96" s="296">
        <f t="shared" si="19"/>
        <v>10465.010096</v>
      </c>
      <c r="G96" s="276">
        <f t="shared" si="20"/>
        <v>8</v>
      </c>
      <c r="P96" s="280" t="s">
        <v>108</v>
      </c>
      <c r="Q96" s="280">
        <v>5</v>
      </c>
      <c r="R96" s="281" t="s">
        <v>107</v>
      </c>
      <c r="S96" s="281" t="s">
        <v>1598</v>
      </c>
      <c r="T96" s="282" t="s">
        <v>1599</v>
      </c>
      <c r="U96">
        <v>10465</v>
      </c>
      <c r="V96">
        <f>IF(Visor_NARP_CNPV_2018!$H$3=Q96,1,0)</f>
        <v>1</v>
      </c>
      <c r="W96">
        <f t="shared" si="21"/>
        <v>10465</v>
      </c>
      <c r="Y96" s="51" t="s">
        <v>1599</v>
      </c>
      <c r="Z96" s="51">
        <f t="shared" si="22"/>
        <v>97</v>
      </c>
    </row>
    <row r="97" spans="1:26" ht="15">
      <c r="A97" s="278" t="s">
        <v>1600</v>
      </c>
      <c r="B97" s="279" t="s">
        <v>1601</v>
      </c>
      <c r="C97" s="288">
        <f t="shared" si="16"/>
        <v>460</v>
      </c>
      <c r="D97" s="275">
        <f t="shared" si="17"/>
        <v>460.00009699999998</v>
      </c>
      <c r="E97" s="296">
        <f t="shared" si="18"/>
        <v>0.01</v>
      </c>
      <c r="F97" s="296">
        <f t="shared" si="19"/>
        <v>460.01009699999997</v>
      </c>
      <c r="G97" s="276">
        <f t="shared" si="20"/>
        <v>49</v>
      </c>
      <c r="P97" s="277" t="s">
        <v>108</v>
      </c>
      <c r="Q97" s="277">
        <v>5</v>
      </c>
      <c r="R97" s="278" t="s">
        <v>107</v>
      </c>
      <c r="S97" s="278" t="s">
        <v>1600</v>
      </c>
      <c r="T97" s="279" t="s">
        <v>1601</v>
      </c>
      <c r="U97">
        <v>460</v>
      </c>
      <c r="V97">
        <f>IF(Visor_NARP_CNPV_2018!$H$3=Q97,1,0)</f>
        <v>1</v>
      </c>
      <c r="W97">
        <f t="shared" si="21"/>
        <v>460</v>
      </c>
      <c r="Y97" s="51" t="s">
        <v>1601</v>
      </c>
      <c r="Z97" s="51">
        <f t="shared" si="22"/>
        <v>417</v>
      </c>
    </row>
    <row r="98" spans="1:26" ht="15">
      <c r="A98" s="281" t="s">
        <v>1602</v>
      </c>
      <c r="B98" s="282" t="s">
        <v>1603</v>
      </c>
      <c r="C98" s="288">
        <f t="shared" si="16"/>
        <v>270</v>
      </c>
      <c r="D98" s="275">
        <f t="shared" si="17"/>
        <v>270.00009799999998</v>
      </c>
      <c r="E98" s="296">
        <f t="shared" si="18"/>
        <v>0.01</v>
      </c>
      <c r="F98" s="296">
        <f t="shared" si="19"/>
        <v>270.01009799999997</v>
      </c>
      <c r="G98" s="276">
        <f t="shared" si="20"/>
        <v>65</v>
      </c>
      <c r="P98" s="280" t="s">
        <v>108</v>
      </c>
      <c r="Q98" s="280">
        <v>5</v>
      </c>
      <c r="R98" s="281" t="s">
        <v>107</v>
      </c>
      <c r="S98" s="281" t="s">
        <v>1602</v>
      </c>
      <c r="T98" s="282" t="s">
        <v>1603</v>
      </c>
      <c r="U98">
        <v>270</v>
      </c>
      <c r="V98">
        <f>IF(Visor_NARP_CNPV_2018!$H$3=Q98,1,0)</f>
        <v>1</v>
      </c>
      <c r="W98">
        <f t="shared" si="21"/>
        <v>270</v>
      </c>
      <c r="Y98" s="51" t="s">
        <v>1603</v>
      </c>
      <c r="Z98" s="51">
        <f t="shared" si="22"/>
        <v>521</v>
      </c>
    </row>
    <row r="99" spans="1:26" ht="15">
      <c r="A99" s="278" t="s">
        <v>1604</v>
      </c>
      <c r="B99" s="279" t="s">
        <v>1605</v>
      </c>
      <c r="C99" s="288">
        <f t="shared" si="16"/>
        <v>523</v>
      </c>
      <c r="D99" s="275">
        <f t="shared" si="17"/>
        <v>523.00009899999998</v>
      </c>
      <c r="E99" s="296">
        <f t="shared" si="18"/>
        <v>0.01</v>
      </c>
      <c r="F99" s="296">
        <f t="shared" si="19"/>
        <v>523.01009899999997</v>
      </c>
      <c r="G99" s="276">
        <f t="shared" si="20"/>
        <v>43</v>
      </c>
      <c r="P99" s="277" t="s">
        <v>108</v>
      </c>
      <c r="Q99" s="277">
        <v>5</v>
      </c>
      <c r="R99" s="278" t="s">
        <v>107</v>
      </c>
      <c r="S99" s="278" t="s">
        <v>1604</v>
      </c>
      <c r="T99" s="279" t="s">
        <v>1605</v>
      </c>
      <c r="U99">
        <v>523</v>
      </c>
      <c r="V99">
        <f>IF(Visor_NARP_CNPV_2018!$H$3=Q99,1,0)</f>
        <v>1</v>
      </c>
      <c r="W99">
        <f t="shared" si="21"/>
        <v>523</v>
      </c>
      <c r="Y99" s="51" t="s">
        <v>1605</v>
      </c>
      <c r="Z99" s="51">
        <f t="shared" si="22"/>
        <v>389</v>
      </c>
    </row>
    <row r="100" spans="1:26" ht="15">
      <c r="A100" s="281" t="s">
        <v>1606</v>
      </c>
      <c r="B100" s="282" t="s">
        <v>1607</v>
      </c>
      <c r="C100" s="288">
        <f t="shared" si="16"/>
        <v>243</v>
      </c>
      <c r="D100" s="275">
        <f t="shared" si="17"/>
        <v>243.0001</v>
      </c>
      <c r="E100" s="296">
        <f t="shared" si="18"/>
        <v>0.01</v>
      </c>
      <c r="F100" s="296">
        <f t="shared" si="19"/>
        <v>243.01009999999999</v>
      </c>
      <c r="G100" s="276">
        <f t="shared" si="20"/>
        <v>70</v>
      </c>
      <c r="P100" s="280" t="s">
        <v>108</v>
      </c>
      <c r="Q100" s="280">
        <v>5</v>
      </c>
      <c r="R100" s="281" t="s">
        <v>107</v>
      </c>
      <c r="S100" s="281" t="s">
        <v>1606</v>
      </c>
      <c r="T100" s="282" t="s">
        <v>1607</v>
      </c>
      <c r="U100">
        <v>243</v>
      </c>
      <c r="V100">
        <f>IF(Visor_NARP_CNPV_2018!$H$3=Q100,1,0)</f>
        <v>1</v>
      </c>
      <c r="W100">
        <f t="shared" si="21"/>
        <v>243</v>
      </c>
      <c r="Y100" s="51" t="s">
        <v>1607</v>
      </c>
      <c r="Z100" s="51">
        <f t="shared" si="22"/>
        <v>545</v>
      </c>
    </row>
    <row r="101" spans="1:26" ht="15">
      <c r="A101" s="278" t="s">
        <v>1608</v>
      </c>
      <c r="B101" s="279" t="s">
        <v>1609</v>
      </c>
      <c r="C101" s="288">
        <f t="shared" si="16"/>
        <v>263</v>
      </c>
      <c r="D101" s="275">
        <f t="shared" si="17"/>
        <v>263.00010099999997</v>
      </c>
      <c r="E101" s="296">
        <f t="shared" si="18"/>
        <v>0.01</v>
      </c>
      <c r="F101" s="296">
        <f t="shared" si="19"/>
        <v>263.01010099999996</v>
      </c>
      <c r="G101" s="276">
        <f t="shared" si="20"/>
        <v>66</v>
      </c>
      <c r="P101" s="277" t="s">
        <v>108</v>
      </c>
      <c r="Q101" s="277">
        <v>5</v>
      </c>
      <c r="R101" s="278" t="s">
        <v>107</v>
      </c>
      <c r="S101" s="278" t="s">
        <v>1608</v>
      </c>
      <c r="T101" s="279" t="s">
        <v>1609</v>
      </c>
      <c r="U101">
        <v>263</v>
      </c>
      <c r="V101">
        <f>IF(Visor_NARP_CNPV_2018!$H$3=Q101,1,0)</f>
        <v>1</v>
      </c>
      <c r="W101">
        <f t="shared" si="21"/>
        <v>263</v>
      </c>
      <c r="Y101" s="51" t="s">
        <v>1609</v>
      </c>
      <c r="Z101" s="51">
        <f t="shared" si="22"/>
        <v>526</v>
      </c>
    </row>
    <row r="102" spans="1:26" ht="15">
      <c r="A102" s="281" t="s">
        <v>1610</v>
      </c>
      <c r="B102" s="282" t="s">
        <v>1611</v>
      </c>
      <c r="C102" s="288">
        <f t="shared" si="16"/>
        <v>189</v>
      </c>
      <c r="D102" s="275">
        <f t="shared" si="17"/>
        <v>189.000102</v>
      </c>
      <c r="E102" s="296">
        <f t="shared" si="18"/>
        <v>0.01</v>
      </c>
      <c r="F102" s="296">
        <f t="shared" si="19"/>
        <v>189.01010199999999</v>
      </c>
      <c r="G102" s="276">
        <f t="shared" si="20"/>
        <v>81</v>
      </c>
      <c r="P102" s="280" t="s">
        <v>108</v>
      </c>
      <c r="Q102" s="280">
        <v>5</v>
      </c>
      <c r="R102" s="281" t="s">
        <v>107</v>
      </c>
      <c r="S102" s="281" t="s">
        <v>1610</v>
      </c>
      <c r="T102" s="282" t="s">
        <v>1611</v>
      </c>
      <c r="U102">
        <v>189</v>
      </c>
      <c r="V102">
        <f>IF(Visor_NARP_CNPV_2018!$H$3=Q102,1,0)</f>
        <v>1</v>
      </c>
      <c r="W102">
        <f t="shared" si="21"/>
        <v>189</v>
      </c>
      <c r="Y102" s="51" t="s">
        <v>1611</v>
      </c>
      <c r="Z102" s="51">
        <f t="shared" si="22"/>
        <v>583</v>
      </c>
    </row>
    <row r="103" spans="1:26" ht="15">
      <c r="A103" s="278" t="s">
        <v>1612</v>
      </c>
      <c r="B103" s="279" t="s">
        <v>1613</v>
      </c>
      <c r="C103" s="288">
        <f t="shared" si="16"/>
        <v>316</v>
      </c>
      <c r="D103" s="275">
        <f t="shared" si="17"/>
        <v>316.00010300000002</v>
      </c>
      <c r="E103" s="296">
        <f t="shared" si="18"/>
        <v>0.01</v>
      </c>
      <c r="F103" s="296">
        <f t="shared" si="19"/>
        <v>316.01010300000002</v>
      </c>
      <c r="G103" s="276">
        <f t="shared" si="20"/>
        <v>59</v>
      </c>
      <c r="P103" s="277" t="s">
        <v>108</v>
      </c>
      <c r="Q103" s="277">
        <v>5</v>
      </c>
      <c r="R103" s="278" t="s">
        <v>107</v>
      </c>
      <c r="S103" s="278" t="s">
        <v>1612</v>
      </c>
      <c r="T103" s="279" t="s">
        <v>1613</v>
      </c>
      <c r="U103">
        <v>316</v>
      </c>
      <c r="V103">
        <f>IF(Visor_NARP_CNPV_2018!$H$3=Q103,1,0)</f>
        <v>1</v>
      </c>
      <c r="W103">
        <f t="shared" si="21"/>
        <v>316</v>
      </c>
      <c r="Y103" s="51" t="s">
        <v>1613</v>
      </c>
      <c r="Z103" s="51">
        <f t="shared" si="22"/>
        <v>493</v>
      </c>
    </row>
    <row r="104" spans="1:26" ht="15">
      <c r="A104" s="281" t="s">
        <v>1614</v>
      </c>
      <c r="B104" s="282" t="s">
        <v>1615</v>
      </c>
      <c r="C104" s="288">
        <f t="shared" si="16"/>
        <v>472</v>
      </c>
      <c r="D104" s="275">
        <f t="shared" si="17"/>
        <v>472.00010400000002</v>
      </c>
      <c r="E104" s="296">
        <f t="shared" si="18"/>
        <v>0.01</v>
      </c>
      <c r="F104" s="296">
        <f t="shared" si="19"/>
        <v>472.01010400000001</v>
      </c>
      <c r="G104" s="276">
        <f t="shared" si="20"/>
        <v>48</v>
      </c>
      <c r="P104" s="280" t="s">
        <v>108</v>
      </c>
      <c r="Q104" s="280">
        <v>5</v>
      </c>
      <c r="R104" s="281" t="s">
        <v>107</v>
      </c>
      <c r="S104" s="281" t="s">
        <v>1614</v>
      </c>
      <c r="T104" s="282" t="s">
        <v>1615</v>
      </c>
      <c r="U104">
        <v>472</v>
      </c>
      <c r="V104">
        <f>IF(Visor_NARP_CNPV_2018!$H$3=Q104,1,0)</f>
        <v>1</v>
      </c>
      <c r="W104">
        <f t="shared" si="21"/>
        <v>472</v>
      </c>
      <c r="Y104" s="51" t="s">
        <v>1615</v>
      </c>
      <c r="Z104" s="51">
        <f t="shared" si="22"/>
        <v>415</v>
      </c>
    </row>
    <row r="105" spans="1:26" ht="15">
      <c r="A105" s="278" t="s">
        <v>1616</v>
      </c>
      <c r="B105" s="279" t="s">
        <v>1617</v>
      </c>
      <c r="C105" s="288">
        <f t="shared" si="16"/>
        <v>215</v>
      </c>
      <c r="D105" s="275">
        <f t="shared" si="17"/>
        <v>215.00010499999999</v>
      </c>
      <c r="E105" s="296">
        <f t="shared" si="18"/>
        <v>0.01</v>
      </c>
      <c r="F105" s="296">
        <f t="shared" si="19"/>
        <v>215.01010499999998</v>
      </c>
      <c r="G105" s="276">
        <f t="shared" si="20"/>
        <v>74</v>
      </c>
      <c r="P105" s="277" t="s">
        <v>108</v>
      </c>
      <c r="Q105" s="277">
        <v>5</v>
      </c>
      <c r="R105" s="278" t="s">
        <v>107</v>
      </c>
      <c r="S105" s="278" t="s">
        <v>1616</v>
      </c>
      <c r="T105" s="279" t="s">
        <v>1617</v>
      </c>
      <c r="U105">
        <v>215</v>
      </c>
      <c r="V105">
        <f>IF(Visor_NARP_CNPV_2018!$H$3=Q105,1,0)</f>
        <v>1</v>
      </c>
      <c r="W105">
        <f t="shared" si="21"/>
        <v>215</v>
      </c>
      <c r="Y105" s="51" t="s">
        <v>1617</v>
      </c>
      <c r="Z105" s="51">
        <f t="shared" si="22"/>
        <v>566</v>
      </c>
    </row>
    <row r="106" spans="1:26" ht="15">
      <c r="A106" s="281" t="s">
        <v>1618</v>
      </c>
      <c r="B106" s="282" t="s">
        <v>1619</v>
      </c>
      <c r="C106" s="288">
        <f t="shared" si="16"/>
        <v>338</v>
      </c>
      <c r="D106" s="275">
        <f t="shared" si="17"/>
        <v>338.00010600000002</v>
      </c>
      <c r="E106" s="296">
        <f t="shared" si="18"/>
        <v>0.01</v>
      </c>
      <c r="F106" s="296">
        <f t="shared" si="19"/>
        <v>338.01010600000001</v>
      </c>
      <c r="G106" s="276">
        <f t="shared" si="20"/>
        <v>57</v>
      </c>
      <c r="P106" s="280" t="s">
        <v>108</v>
      </c>
      <c r="Q106" s="280">
        <v>5</v>
      </c>
      <c r="R106" s="281" t="s">
        <v>107</v>
      </c>
      <c r="S106" s="281" t="s">
        <v>1618</v>
      </c>
      <c r="T106" s="282" t="s">
        <v>1619</v>
      </c>
      <c r="U106">
        <v>338</v>
      </c>
      <c r="V106">
        <f>IF(Visor_NARP_CNPV_2018!$H$3=Q106,1,0)</f>
        <v>1</v>
      </c>
      <c r="W106">
        <f t="shared" si="21"/>
        <v>338</v>
      </c>
      <c r="Y106" s="51" t="s">
        <v>1619</v>
      </c>
      <c r="Z106" s="51">
        <f t="shared" si="22"/>
        <v>478</v>
      </c>
    </row>
    <row r="107" spans="1:26" ht="15">
      <c r="A107" s="278" t="s">
        <v>1620</v>
      </c>
      <c r="B107" s="279" t="s">
        <v>1621</v>
      </c>
      <c r="C107" s="288">
        <f t="shared" si="16"/>
        <v>1848</v>
      </c>
      <c r="D107" s="275">
        <f t="shared" si="17"/>
        <v>1848.0001070000001</v>
      </c>
      <c r="E107" s="296">
        <f t="shared" si="18"/>
        <v>0.01</v>
      </c>
      <c r="F107" s="296">
        <f t="shared" si="19"/>
        <v>1848.0101070000001</v>
      </c>
      <c r="G107" s="276">
        <f t="shared" si="20"/>
        <v>26</v>
      </c>
      <c r="P107" s="277" t="s">
        <v>108</v>
      </c>
      <c r="Q107" s="277">
        <v>5</v>
      </c>
      <c r="R107" s="278" t="s">
        <v>107</v>
      </c>
      <c r="S107" s="278" t="s">
        <v>1620</v>
      </c>
      <c r="T107" s="279" t="s">
        <v>1621</v>
      </c>
      <c r="U107">
        <v>1848</v>
      </c>
      <c r="V107">
        <f>IF(Visor_NARP_CNPV_2018!$H$3=Q107,1,0)</f>
        <v>1</v>
      </c>
      <c r="W107">
        <f t="shared" si="21"/>
        <v>1848</v>
      </c>
      <c r="Y107" s="51" t="s">
        <v>1621</v>
      </c>
      <c r="Z107" s="51">
        <f t="shared" si="22"/>
        <v>233</v>
      </c>
    </row>
    <row r="108" spans="1:26" ht="15">
      <c r="A108" s="281" t="s">
        <v>1622</v>
      </c>
      <c r="B108" s="282" t="s">
        <v>1623</v>
      </c>
      <c r="C108" s="288">
        <f t="shared" si="16"/>
        <v>661</v>
      </c>
      <c r="D108" s="275">
        <f t="shared" si="17"/>
        <v>661.00010799999995</v>
      </c>
      <c r="E108" s="296">
        <f t="shared" si="18"/>
        <v>0.01</v>
      </c>
      <c r="F108" s="296">
        <f t="shared" si="19"/>
        <v>661.01010799999995</v>
      </c>
      <c r="G108" s="276">
        <f t="shared" si="20"/>
        <v>39</v>
      </c>
      <c r="P108" s="280" t="s">
        <v>108</v>
      </c>
      <c r="Q108" s="280">
        <v>5</v>
      </c>
      <c r="R108" s="281" t="s">
        <v>107</v>
      </c>
      <c r="S108" s="281" t="s">
        <v>1622</v>
      </c>
      <c r="T108" s="282" t="s">
        <v>1623</v>
      </c>
      <c r="U108">
        <v>661</v>
      </c>
      <c r="V108">
        <f>IF(Visor_NARP_CNPV_2018!$H$3=Q108,1,0)</f>
        <v>1</v>
      </c>
      <c r="W108">
        <f t="shared" si="21"/>
        <v>661</v>
      </c>
      <c r="Y108" s="51" t="s">
        <v>1623</v>
      </c>
      <c r="Z108" s="51">
        <f t="shared" si="22"/>
        <v>362</v>
      </c>
    </row>
    <row r="109" spans="1:26" ht="15">
      <c r="A109" s="278" t="s">
        <v>1624</v>
      </c>
      <c r="B109" s="279" t="s">
        <v>1625</v>
      </c>
      <c r="C109" s="288">
        <f t="shared" si="16"/>
        <v>2699</v>
      </c>
      <c r="D109" s="275">
        <f t="shared" si="17"/>
        <v>2699.0001090000001</v>
      </c>
      <c r="E109" s="296">
        <f t="shared" si="18"/>
        <v>0.01</v>
      </c>
      <c r="F109" s="296">
        <f t="shared" si="19"/>
        <v>2699.0101090000003</v>
      </c>
      <c r="G109" s="276">
        <f t="shared" si="20"/>
        <v>19</v>
      </c>
      <c r="P109" s="277" t="s">
        <v>108</v>
      </c>
      <c r="Q109" s="277">
        <v>5</v>
      </c>
      <c r="R109" s="278" t="s">
        <v>107</v>
      </c>
      <c r="S109" s="278" t="s">
        <v>1624</v>
      </c>
      <c r="T109" s="279" t="s">
        <v>1625</v>
      </c>
      <c r="U109">
        <v>2699</v>
      </c>
      <c r="V109">
        <f>IF(Visor_NARP_CNPV_2018!$H$3=Q109,1,0)</f>
        <v>1</v>
      </c>
      <c r="W109">
        <f t="shared" si="21"/>
        <v>2699</v>
      </c>
      <c r="Y109" s="51" t="s">
        <v>1625</v>
      </c>
      <c r="Z109" s="51">
        <f t="shared" si="22"/>
        <v>200</v>
      </c>
    </row>
    <row r="110" spans="1:26" ht="15">
      <c r="A110" s="281" t="s">
        <v>1626</v>
      </c>
      <c r="B110" s="282" t="s">
        <v>1627</v>
      </c>
      <c r="C110" s="288">
        <f t="shared" si="16"/>
        <v>198</v>
      </c>
      <c r="D110" s="275">
        <f t="shared" si="17"/>
        <v>198.00011000000001</v>
      </c>
      <c r="E110" s="296">
        <f t="shared" si="18"/>
        <v>0.01</v>
      </c>
      <c r="F110" s="296">
        <f t="shared" si="19"/>
        <v>198.01011</v>
      </c>
      <c r="G110" s="276">
        <f t="shared" si="20"/>
        <v>79</v>
      </c>
      <c r="P110" s="280" t="s">
        <v>108</v>
      </c>
      <c r="Q110" s="280">
        <v>5</v>
      </c>
      <c r="R110" s="281" t="s">
        <v>107</v>
      </c>
      <c r="S110" s="281" t="s">
        <v>1626</v>
      </c>
      <c r="T110" s="282" t="s">
        <v>1627</v>
      </c>
      <c r="U110">
        <v>198</v>
      </c>
      <c r="V110">
        <f>IF(Visor_NARP_CNPV_2018!$H$3=Q110,1,0)</f>
        <v>1</v>
      </c>
      <c r="W110">
        <f t="shared" si="21"/>
        <v>198</v>
      </c>
      <c r="Y110" s="51" t="s">
        <v>1627</v>
      </c>
      <c r="Z110" s="51">
        <f t="shared" si="22"/>
        <v>579</v>
      </c>
    </row>
    <row r="111" spans="1:26" ht="15">
      <c r="A111" s="278" t="s">
        <v>1628</v>
      </c>
      <c r="B111" s="279" t="s">
        <v>1629</v>
      </c>
      <c r="C111" s="288">
        <f t="shared" si="16"/>
        <v>1330</v>
      </c>
      <c r="D111" s="275">
        <f t="shared" si="17"/>
        <v>1330.0001110000001</v>
      </c>
      <c r="E111" s="296">
        <f t="shared" si="18"/>
        <v>0.01</v>
      </c>
      <c r="F111" s="296">
        <f t="shared" si="19"/>
        <v>1330.0101110000001</v>
      </c>
      <c r="G111" s="276">
        <f t="shared" si="20"/>
        <v>30</v>
      </c>
      <c r="P111" s="277" t="s">
        <v>108</v>
      </c>
      <c r="Q111" s="277">
        <v>5</v>
      </c>
      <c r="R111" s="278" t="s">
        <v>107</v>
      </c>
      <c r="S111" s="278" t="s">
        <v>1628</v>
      </c>
      <c r="T111" s="279" t="s">
        <v>1629</v>
      </c>
      <c r="U111">
        <v>1330</v>
      </c>
      <c r="V111">
        <f>IF(Visor_NARP_CNPV_2018!$H$3=Q111,1,0)</f>
        <v>1</v>
      </c>
      <c r="W111">
        <f t="shared" si="21"/>
        <v>1330</v>
      </c>
      <c r="Y111" s="51" t="s">
        <v>1629</v>
      </c>
      <c r="Z111" s="51">
        <f t="shared" si="22"/>
        <v>264</v>
      </c>
    </row>
    <row r="112" spans="1:26" ht="15">
      <c r="A112" s="281" t="s">
        <v>1630</v>
      </c>
      <c r="B112" s="282" t="s">
        <v>1631</v>
      </c>
      <c r="C112" s="288">
        <f t="shared" si="16"/>
        <v>69</v>
      </c>
      <c r="D112" s="275">
        <f t="shared" si="17"/>
        <v>69.000112000000001</v>
      </c>
      <c r="E112" s="296">
        <f t="shared" si="18"/>
        <v>0.01</v>
      </c>
      <c r="F112" s="296">
        <f t="shared" si="19"/>
        <v>69.010112000000007</v>
      </c>
      <c r="G112" s="276">
        <f t="shared" si="20"/>
        <v>112</v>
      </c>
      <c r="P112" s="280" t="s">
        <v>108</v>
      </c>
      <c r="Q112" s="280">
        <v>5</v>
      </c>
      <c r="R112" s="281" t="s">
        <v>107</v>
      </c>
      <c r="S112" s="281" t="s">
        <v>1630</v>
      </c>
      <c r="T112" s="282" t="s">
        <v>1631</v>
      </c>
      <c r="U112">
        <v>69</v>
      </c>
      <c r="V112">
        <f>IF(Visor_NARP_CNPV_2018!$H$3=Q112,1,0)</f>
        <v>1</v>
      </c>
      <c r="W112">
        <f t="shared" si="21"/>
        <v>69</v>
      </c>
      <c r="Y112" s="51" t="s">
        <v>1631</v>
      </c>
      <c r="Z112" s="51">
        <f t="shared" si="22"/>
        <v>804</v>
      </c>
    </row>
    <row r="113" spans="1:26" ht="15">
      <c r="A113" s="278" t="s">
        <v>1632</v>
      </c>
      <c r="B113" s="279" t="s">
        <v>1633</v>
      </c>
      <c r="C113" s="288">
        <f t="shared" si="16"/>
        <v>135</v>
      </c>
      <c r="D113" s="275">
        <f t="shared" si="17"/>
        <v>135.000113</v>
      </c>
      <c r="E113" s="296">
        <f t="shared" si="18"/>
        <v>0.01</v>
      </c>
      <c r="F113" s="296">
        <f t="shared" si="19"/>
        <v>135.01011299999999</v>
      </c>
      <c r="G113" s="276">
        <f t="shared" si="20"/>
        <v>98</v>
      </c>
      <c r="P113" s="277" t="s">
        <v>108</v>
      </c>
      <c r="Q113" s="277">
        <v>5</v>
      </c>
      <c r="R113" s="278" t="s">
        <v>107</v>
      </c>
      <c r="S113" s="278" t="s">
        <v>1632</v>
      </c>
      <c r="T113" s="279" t="s">
        <v>1633</v>
      </c>
      <c r="U113">
        <v>135</v>
      </c>
      <c r="V113">
        <f>IF(Visor_NARP_CNPV_2018!$H$3=Q113,1,0)</f>
        <v>1</v>
      </c>
      <c r="W113">
        <f t="shared" si="21"/>
        <v>135</v>
      </c>
      <c r="Y113" s="51" t="s">
        <v>1633</v>
      </c>
      <c r="Z113" s="51">
        <f t="shared" si="22"/>
        <v>660</v>
      </c>
    </row>
    <row r="114" spans="1:26" ht="15">
      <c r="A114" s="281" t="s">
        <v>1634</v>
      </c>
      <c r="B114" s="282" t="s">
        <v>1635</v>
      </c>
      <c r="C114" s="288">
        <f t="shared" si="16"/>
        <v>47</v>
      </c>
      <c r="D114" s="275">
        <f t="shared" si="17"/>
        <v>47.000114000000004</v>
      </c>
      <c r="E114" s="296">
        <f t="shared" si="18"/>
        <v>0.01</v>
      </c>
      <c r="F114" s="296">
        <f t="shared" si="19"/>
        <v>47.010114000000002</v>
      </c>
      <c r="G114" s="276">
        <f t="shared" si="20"/>
        <v>124</v>
      </c>
      <c r="P114" s="280" t="s">
        <v>108</v>
      </c>
      <c r="Q114" s="280">
        <v>5</v>
      </c>
      <c r="R114" s="281" t="s">
        <v>107</v>
      </c>
      <c r="S114" s="281" t="s">
        <v>1634</v>
      </c>
      <c r="T114" s="282" t="s">
        <v>1635</v>
      </c>
      <c r="U114">
        <v>47</v>
      </c>
      <c r="V114">
        <f>IF(Visor_NARP_CNPV_2018!$H$3=Q114,1,0)</f>
        <v>1</v>
      </c>
      <c r="W114">
        <f t="shared" si="21"/>
        <v>47</v>
      </c>
      <c r="Y114" s="51" t="s">
        <v>1635</v>
      </c>
      <c r="Z114" s="51">
        <f t="shared" si="22"/>
        <v>881</v>
      </c>
    </row>
    <row r="115" spans="1:26" ht="15">
      <c r="A115" s="278" t="s">
        <v>1636</v>
      </c>
      <c r="B115" s="279" t="s">
        <v>1637</v>
      </c>
      <c r="C115" s="288">
        <f t="shared" si="16"/>
        <v>83151</v>
      </c>
      <c r="D115" s="275">
        <f t="shared" si="17"/>
        <v>83151.000115000003</v>
      </c>
      <c r="E115" s="296">
        <f t="shared" si="18"/>
        <v>0.01</v>
      </c>
      <c r="F115" s="296">
        <f t="shared" si="19"/>
        <v>83151.010114999997</v>
      </c>
      <c r="G115" s="276">
        <f t="shared" si="20"/>
        <v>2</v>
      </c>
      <c r="P115" s="277" t="s">
        <v>108</v>
      </c>
      <c r="Q115" s="277">
        <v>5</v>
      </c>
      <c r="R115" s="278" t="s">
        <v>107</v>
      </c>
      <c r="S115" s="278" t="s">
        <v>1636</v>
      </c>
      <c r="T115" s="279" t="s">
        <v>1637</v>
      </c>
      <c r="U115">
        <v>83151</v>
      </c>
      <c r="V115">
        <f>IF(Visor_NARP_CNPV_2018!$H$3=Q115,1,0)</f>
        <v>1</v>
      </c>
      <c r="W115">
        <f t="shared" si="21"/>
        <v>83151</v>
      </c>
      <c r="Y115" s="51" t="s">
        <v>1637</v>
      </c>
      <c r="Z115" s="51">
        <f t="shared" si="22"/>
        <v>9</v>
      </c>
    </row>
    <row r="116" spans="1:26" ht="15">
      <c r="A116" s="281" t="s">
        <v>1638</v>
      </c>
      <c r="B116" s="282" t="s">
        <v>1639</v>
      </c>
      <c r="C116" s="288">
        <f t="shared" si="16"/>
        <v>143</v>
      </c>
      <c r="D116" s="275">
        <f t="shared" si="17"/>
        <v>143.00011599999999</v>
      </c>
      <c r="E116" s="296">
        <f t="shared" si="18"/>
        <v>0.01</v>
      </c>
      <c r="F116" s="296">
        <f t="shared" si="19"/>
        <v>143.01011599999998</v>
      </c>
      <c r="G116" s="276">
        <f t="shared" si="20"/>
        <v>93</v>
      </c>
      <c r="P116" s="280" t="s">
        <v>108</v>
      </c>
      <c r="Q116" s="280">
        <v>5</v>
      </c>
      <c r="R116" s="281" t="s">
        <v>107</v>
      </c>
      <c r="S116" s="281" t="s">
        <v>1638</v>
      </c>
      <c r="T116" s="282" t="s">
        <v>1639</v>
      </c>
      <c r="U116">
        <v>143</v>
      </c>
      <c r="V116">
        <f>IF(Visor_NARP_CNPV_2018!$H$3=Q116,1,0)</f>
        <v>1</v>
      </c>
      <c r="W116">
        <f t="shared" si="21"/>
        <v>143</v>
      </c>
      <c r="Y116" s="51" t="s">
        <v>1639</v>
      </c>
      <c r="Z116" s="51">
        <f t="shared" si="22"/>
        <v>648</v>
      </c>
    </row>
    <row r="117" spans="1:26" ht="15">
      <c r="A117" s="278" t="s">
        <v>1640</v>
      </c>
      <c r="B117" s="279" t="s">
        <v>1641</v>
      </c>
      <c r="C117" s="288">
        <f t="shared" si="16"/>
        <v>1905</v>
      </c>
      <c r="D117" s="275">
        <f t="shared" si="17"/>
        <v>1905.000117</v>
      </c>
      <c r="E117" s="296">
        <f t="shared" si="18"/>
        <v>0.01</v>
      </c>
      <c r="F117" s="296">
        <f t="shared" si="19"/>
        <v>1905.010117</v>
      </c>
      <c r="G117" s="276">
        <f t="shared" si="20"/>
        <v>24</v>
      </c>
      <c r="P117" s="277" t="s">
        <v>108</v>
      </c>
      <c r="Q117" s="277">
        <v>5</v>
      </c>
      <c r="R117" s="278" t="s">
        <v>107</v>
      </c>
      <c r="S117" s="278" t="s">
        <v>1640</v>
      </c>
      <c r="T117" s="279" t="s">
        <v>1641</v>
      </c>
      <c r="U117">
        <v>1905</v>
      </c>
      <c r="V117">
        <f>IF(Visor_NARP_CNPV_2018!$H$3=Q117,1,0)</f>
        <v>1</v>
      </c>
      <c r="W117">
        <f t="shared" si="21"/>
        <v>1905</v>
      </c>
      <c r="Y117" s="51" t="s">
        <v>1641</v>
      </c>
      <c r="Z117" s="51">
        <f t="shared" si="22"/>
        <v>230</v>
      </c>
    </row>
    <row r="118" spans="1:26" ht="15">
      <c r="A118" s="281" t="s">
        <v>1642</v>
      </c>
      <c r="B118" s="282" t="s">
        <v>1643</v>
      </c>
      <c r="C118" s="288">
        <f t="shared" si="16"/>
        <v>255</v>
      </c>
      <c r="D118" s="275">
        <f t="shared" si="17"/>
        <v>255.00011799999999</v>
      </c>
      <c r="E118" s="296">
        <f t="shared" si="18"/>
        <v>0.01</v>
      </c>
      <c r="F118" s="296">
        <f t="shared" si="19"/>
        <v>255.01011799999998</v>
      </c>
      <c r="G118" s="276">
        <f t="shared" si="20"/>
        <v>68</v>
      </c>
      <c r="P118" s="280" t="s">
        <v>108</v>
      </c>
      <c r="Q118" s="280">
        <v>5</v>
      </c>
      <c r="R118" s="281" t="s">
        <v>107</v>
      </c>
      <c r="S118" s="281" t="s">
        <v>1642</v>
      </c>
      <c r="T118" s="282" t="s">
        <v>1643</v>
      </c>
      <c r="U118">
        <v>255</v>
      </c>
      <c r="V118">
        <f>IF(Visor_NARP_CNPV_2018!$H$3=Q118,1,0)</f>
        <v>1</v>
      </c>
      <c r="W118">
        <f t="shared" si="21"/>
        <v>255</v>
      </c>
      <c r="Y118" s="51" t="s">
        <v>1643</v>
      </c>
      <c r="Z118" s="51">
        <f t="shared" si="22"/>
        <v>533</v>
      </c>
    </row>
    <row r="119" spans="1:26" ht="15">
      <c r="A119" s="278" t="s">
        <v>1644</v>
      </c>
      <c r="B119" s="279" t="s">
        <v>1645</v>
      </c>
      <c r="C119" s="288">
        <f t="shared" si="16"/>
        <v>64</v>
      </c>
      <c r="D119" s="275">
        <f t="shared" si="17"/>
        <v>64.000118999999998</v>
      </c>
      <c r="E119" s="296">
        <f t="shared" si="18"/>
        <v>0.01</v>
      </c>
      <c r="F119" s="296">
        <f t="shared" si="19"/>
        <v>64.010119000000003</v>
      </c>
      <c r="G119" s="276">
        <f t="shared" si="20"/>
        <v>115</v>
      </c>
      <c r="P119" s="277" t="s">
        <v>108</v>
      </c>
      <c r="Q119" s="277">
        <v>5</v>
      </c>
      <c r="R119" s="278" t="s">
        <v>107</v>
      </c>
      <c r="S119" s="278" t="s">
        <v>1644</v>
      </c>
      <c r="T119" s="279" t="s">
        <v>1645</v>
      </c>
      <c r="U119">
        <v>64</v>
      </c>
      <c r="V119">
        <f>IF(Visor_NARP_CNPV_2018!$H$3=Q119,1,0)</f>
        <v>1</v>
      </c>
      <c r="W119">
        <f t="shared" si="21"/>
        <v>64</v>
      </c>
      <c r="Y119" s="51" t="s">
        <v>1645</v>
      </c>
      <c r="Z119" s="51">
        <f t="shared" si="22"/>
        <v>819</v>
      </c>
    </row>
    <row r="120" spans="1:26" ht="15">
      <c r="A120" s="281" t="s">
        <v>1646</v>
      </c>
      <c r="B120" s="282" t="s">
        <v>1647</v>
      </c>
      <c r="C120" s="288">
        <f t="shared" si="16"/>
        <v>228</v>
      </c>
      <c r="D120" s="275">
        <f t="shared" si="17"/>
        <v>228.00012000000001</v>
      </c>
      <c r="E120" s="296">
        <f t="shared" si="18"/>
        <v>0.01</v>
      </c>
      <c r="F120" s="296">
        <f t="shared" si="19"/>
        <v>228.01012</v>
      </c>
      <c r="G120" s="276">
        <f t="shared" si="20"/>
        <v>72</v>
      </c>
      <c r="P120" s="280" t="s">
        <v>108</v>
      </c>
      <c r="Q120" s="280">
        <v>5</v>
      </c>
      <c r="R120" s="281" t="s">
        <v>107</v>
      </c>
      <c r="S120" s="281" t="s">
        <v>1646</v>
      </c>
      <c r="T120" s="282" t="s">
        <v>1647</v>
      </c>
      <c r="U120">
        <v>228</v>
      </c>
      <c r="V120">
        <f>IF(Visor_NARP_CNPV_2018!$H$3=Q120,1,0)</f>
        <v>1</v>
      </c>
      <c r="W120">
        <f t="shared" si="21"/>
        <v>228</v>
      </c>
      <c r="Y120" s="51" t="s">
        <v>1647</v>
      </c>
      <c r="Z120" s="51">
        <f t="shared" si="22"/>
        <v>560</v>
      </c>
    </row>
    <row r="121" spans="1:26" ht="15">
      <c r="A121" s="278" t="s">
        <v>1648</v>
      </c>
      <c r="B121" s="279" t="s">
        <v>1649</v>
      </c>
      <c r="C121" s="288">
        <f t="shared" si="16"/>
        <v>164</v>
      </c>
      <c r="D121" s="275">
        <f t="shared" si="17"/>
        <v>164.00012100000001</v>
      </c>
      <c r="E121" s="296">
        <f t="shared" si="18"/>
        <v>0.01</v>
      </c>
      <c r="F121" s="296">
        <f t="shared" si="19"/>
        <v>164.010121</v>
      </c>
      <c r="G121" s="276">
        <f t="shared" si="20"/>
        <v>87</v>
      </c>
      <c r="P121" s="277" t="s">
        <v>108</v>
      </c>
      <c r="Q121" s="277">
        <v>5</v>
      </c>
      <c r="R121" s="278" t="s">
        <v>107</v>
      </c>
      <c r="S121" s="278" t="s">
        <v>1648</v>
      </c>
      <c r="T121" s="279" t="s">
        <v>1649</v>
      </c>
      <c r="U121">
        <v>164</v>
      </c>
      <c r="V121">
        <f>IF(Visor_NARP_CNPV_2018!$H$3=Q121,1,0)</f>
        <v>1</v>
      </c>
      <c r="W121">
        <f t="shared" si="21"/>
        <v>164</v>
      </c>
      <c r="Y121" s="51" t="s">
        <v>1649</v>
      </c>
      <c r="Z121" s="51">
        <f t="shared" si="22"/>
        <v>616</v>
      </c>
    </row>
    <row r="122" spans="1:26" ht="15">
      <c r="A122" s="281" t="s">
        <v>1650</v>
      </c>
      <c r="B122" s="282" t="s">
        <v>1651</v>
      </c>
      <c r="C122" s="288">
        <f t="shared" si="16"/>
        <v>8002</v>
      </c>
      <c r="D122" s="275">
        <f t="shared" si="17"/>
        <v>8002.0001220000004</v>
      </c>
      <c r="E122" s="296">
        <f t="shared" si="18"/>
        <v>0.01</v>
      </c>
      <c r="F122" s="296">
        <f t="shared" si="19"/>
        <v>8002.0101220000006</v>
      </c>
      <c r="G122" s="276">
        <f t="shared" si="20"/>
        <v>11</v>
      </c>
      <c r="P122" s="280" t="s">
        <v>108</v>
      </c>
      <c r="Q122" s="280">
        <v>5</v>
      </c>
      <c r="R122" s="281" t="s">
        <v>107</v>
      </c>
      <c r="S122" s="281" t="s">
        <v>1650</v>
      </c>
      <c r="T122" s="282" t="s">
        <v>1651</v>
      </c>
      <c r="U122">
        <v>8002</v>
      </c>
      <c r="V122">
        <f>IF(Visor_NARP_CNPV_2018!$H$3=Q122,1,0)</f>
        <v>1</v>
      </c>
      <c r="W122">
        <f t="shared" si="21"/>
        <v>8002</v>
      </c>
      <c r="Y122" s="51" t="s">
        <v>1651</v>
      </c>
      <c r="Z122" s="51">
        <f t="shared" si="22"/>
        <v>110</v>
      </c>
    </row>
    <row r="123" spans="1:26" ht="15">
      <c r="A123" s="278" t="s">
        <v>1652</v>
      </c>
      <c r="B123" s="279" t="s">
        <v>1653</v>
      </c>
      <c r="C123" s="288">
        <f t="shared" si="16"/>
        <v>135</v>
      </c>
      <c r="D123" s="275">
        <f t="shared" si="17"/>
        <v>135.000123</v>
      </c>
      <c r="E123" s="296">
        <f t="shared" si="18"/>
        <v>0.01</v>
      </c>
      <c r="F123" s="296">
        <f t="shared" si="19"/>
        <v>135.01012299999999</v>
      </c>
      <c r="G123" s="276">
        <f t="shared" si="20"/>
        <v>97</v>
      </c>
      <c r="P123" s="277" t="s">
        <v>108</v>
      </c>
      <c r="Q123" s="277">
        <v>5</v>
      </c>
      <c r="R123" s="278" t="s">
        <v>107</v>
      </c>
      <c r="S123" s="278" t="s">
        <v>1652</v>
      </c>
      <c r="T123" s="279" t="s">
        <v>1653</v>
      </c>
      <c r="U123">
        <v>135</v>
      </c>
      <c r="V123">
        <f>IF(Visor_NARP_CNPV_2018!$H$3=Q123,1,0)</f>
        <v>1</v>
      </c>
      <c r="W123">
        <f t="shared" si="21"/>
        <v>135</v>
      </c>
      <c r="Y123" s="51" t="s">
        <v>1653</v>
      </c>
      <c r="Z123" s="51">
        <f t="shared" si="22"/>
        <v>660</v>
      </c>
    </row>
    <row r="124" spans="1:26" ht="15">
      <c r="A124" s="281" t="s">
        <v>1654</v>
      </c>
      <c r="B124" s="282" t="s">
        <v>1655</v>
      </c>
      <c r="C124" s="288">
        <f t="shared" si="16"/>
        <v>512</v>
      </c>
      <c r="D124" s="275">
        <f t="shared" si="17"/>
        <v>512.00012400000003</v>
      </c>
      <c r="E124" s="296">
        <f t="shared" si="18"/>
        <v>0.01</v>
      </c>
      <c r="F124" s="296">
        <f t="shared" si="19"/>
        <v>512.01012400000002</v>
      </c>
      <c r="G124" s="276">
        <f t="shared" si="20"/>
        <v>45</v>
      </c>
      <c r="P124" s="280" t="s">
        <v>108</v>
      </c>
      <c r="Q124" s="280">
        <v>5</v>
      </c>
      <c r="R124" s="281" t="s">
        <v>107</v>
      </c>
      <c r="S124" s="281" t="s">
        <v>1654</v>
      </c>
      <c r="T124" s="282" t="s">
        <v>1655</v>
      </c>
      <c r="U124">
        <v>512</v>
      </c>
      <c r="V124">
        <f>IF(Visor_NARP_CNPV_2018!$H$3=Q124,1,0)</f>
        <v>1</v>
      </c>
      <c r="W124">
        <f t="shared" si="21"/>
        <v>512</v>
      </c>
      <c r="Y124" s="51" t="s">
        <v>1655</v>
      </c>
      <c r="Z124" s="51">
        <f t="shared" si="22"/>
        <v>393</v>
      </c>
    </row>
    <row r="125" spans="1:26" ht="15">
      <c r="A125" s="278" t="s">
        <v>1656</v>
      </c>
      <c r="B125" s="279" t="s">
        <v>1657</v>
      </c>
      <c r="C125" s="288">
        <f t="shared" si="16"/>
        <v>357</v>
      </c>
      <c r="D125" s="275">
        <f t="shared" si="17"/>
        <v>357.00012500000003</v>
      </c>
      <c r="E125" s="296">
        <f t="shared" si="18"/>
        <v>0.01</v>
      </c>
      <c r="F125" s="296">
        <f t="shared" si="19"/>
        <v>357.01012500000002</v>
      </c>
      <c r="G125" s="276">
        <f t="shared" si="20"/>
        <v>56</v>
      </c>
      <c r="P125" s="277" t="s">
        <v>108</v>
      </c>
      <c r="Q125" s="277">
        <v>5</v>
      </c>
      <c r="R125" s="278" t="s">
        <v>107</v>
      </c>
      <c r="S125" s="278" t="s">
        <v>1656</v>
      </c>
      <c r="T125" s="279" t="s">
        <v>1657</v>
      </c>
      <c r="U125">
        <v>357</v>
      </c>
      <c r="V125">
        <f>IF(Visor_NARP_CNPV_2018!$H$3=Q125,1,0)</f>
        <v>1</v>
      </c>
      <c r="W125">
        <f t="shared" si="21"/>
        <v>357</v>
      </c>
      <c r="Y125" s="51" t="s">
        <v>1657</v>
      </c>
      <c r="Z125" s="51">
        <f t="shared" si="22"/>
        <v>472</v>
      </c>
    </row>
    <row r="126" spans="1:26" ht="15">
      <c r="A126" s="281" t="s">
        <v>1658</v>
      </c>
      <c r="B126" s="282" t="s">
        <v>1659</v>
      </c>
      <c r="C126" s="288">
        <f t="shared" si="16"/>
        <v>1507</v>
      </c>
      <c r="D126" s="275">
        <f t="shared" si="17"/>
        <v>1507.0001259999999</v>
      </c>
      <c r="E126" s="296">
        <f t="shared" si="18"/>
        <v>0.01</v>
      </c>
      <c r="F126" s="296">
        <f t="shared" si="19"/>
        <v>1507.0101259999999</v>
      </c>
      <c r="G126" s="276">
        <f t="shared" si="20"/>
        <v>28</v>
      </c>
      <c r="P126" s="280" t="s">
        <v>108</v>
      </c>
      <c r="Q126" s="280">
        <v>5</v>
      </c>
      <c r="R126" s="281" t="s">
        <v>107</v>
      </c>
      <c r="S126" s="281" t="s">
        <v>1658</v>
      </c>
      <c r="T126" s="282" t="s">
        <v>1659</v>
      </c>
      <c r="U126">
        <v>1507</v>
      </c>
      <c r="V126">
        <f>IF(Visor_NARP_CNPV_2018!$H$3=Q126,1,0)</f>
        <v>1</v>
      </c>
      <c r="W126">
        <f t="shared" si="21"/>
        <v>1507</v>
      </c>
      <c r="Y126" s="51" t="s">
        <v>1659</v>
      </c>
      <c r="Z126" s="51">
        <f t="shared" si="22"/>
        <v>251</v>
      </c>
    </row>
    <row r="127" spans="1:26" ht="15">
      <c r="A127" s="278" t="s">
        <v>1660</v>
      </c>
      <c r="B127" s="279" t="s">
        <v>1661</v>
      </c>
      <c r="C127" s="288">
        <f t="shared" si="16"/>
        <v>8478</v>
      </c>
      <c r="D127" s="275">
        <f t="shared" si="17"/>
        <v>8478.0001269999993</v>
      </c>
      <c r="E127" s="296">
        <f t="shared" si="18"/>
        <v>0.01</v>
      </c>
      <c r="F127" s="296">
        <f t="shared" si="19"/>
        <v>8478.0101269999996</v>
      </c>
      <c r="G127" s="276">
        <f t="shared" si="20"/>
        <v>10</v>
      </c>
      <c r="P127" s="277" t="s">
        <v>108</v>
      </c>
      <c r="Q127" s="277">
        <v>5</v>
      </c>
      <c r="R127" s="278" t="s">
        <v>107</v>
      </c>
      <c r="S127" s="278" t="s">
        <v>1660</v>
      </c>
      <c r="T127" s="279" t="s">
        <v>1661</v>
      </c>
      <c r="U127">
        <v>8478</v>
      </c>
      <c r="V127">
        <f>IF(Visor_NARP_CNPV_2018!$H$3=Q127,1,0)</f>
        <v>1</v>
      </c>
      <c r="W127">
        <f t="shared" si="21"/>
        <v>8478</v>
      </c>
      <c r="Y127" s="51" t="s">
        <v>1661</v>
      </c>
      <c r="Z127" s="51">
        <f t="shared" si="22"/>
        <v>108</v>
      </c>
    </row>
    <row r="128" spans="1:26" ht="15">
      <c r="A128" s="281" t="s">
        <v>1662</v>
      </c>
      <c r="B128" s="282" t="s">
        <v>1663</v>
      </c>
      <c r="C128" s="288">
        <f t="shared" si="16"/>
        <v>0</v>
      </c>
      <c r="D128" s="275">
        <f t="shared" si="17"/>
        <v>1.2799999999999999E-4</v>
      </c>
      <c r="E128" s="296">
        <f t="shared" si="18"/>
        <v>0</v>
      </c>
      <c r="F128" s="296">
        <f t="shared" si="19"/>
        <v>1.2799999999999999E-4</v>
      </c>
      <c r="G128" s="276">
        <f t="shared" si="20"/>
        <v>1122</v>
      </c>
      <c r="P128" s="280" t="s">
        <v>208</v>
      </c>
      <c r="Q128" s="280">
        <v>8</v>
      </c>
      <c r="R128" s="281" t="s">
        <v>173</v>
      </c>
      <c r="S128" s="281" t="s">
        <v>1662</v>
      </c>
      <c r="T128" s="282" t="s">
        <v>1663</v>
      </c>
      <c r="U128">
        <v>95867</v>
      </c>
      <c r="V128">
        <f>IF(Visor_NARP_CNPV_2018!$H$3=Q128,1,0)</f>
        <v>0</v>
      </c>
      <c r="W128">
        <f t="shared" si="21"/>
        <v>0</v>
      </c>
      <c r="Y128" s="51" t="s">
        <v>1663</v>
      </c>
      <c r="Z128" s="51">
        <f t="shared" si="22"/>
        <v>7</v>
      </c>
    </row>
    <row r="129" spans="1:26" ht="15">
      <c r="A129" s="278" t="s">
        <v>1664</v>
      </c>
      <c r="B129" s="279" t="s">
        <v>1665</v>
      </c>
      <c r="C129" s="288">
        <f t="shared" si="16"/>
        <v>0</v>
      </c>
      <c r="D129" s="275">
        <f t="shared" si="17"/>
        <v>1.2899999999999999E-4</v>
      </c>
      <c r="E129" s="296">
        <f t="shared" si="18"/>
        <v>0</v>
      </c>
      <c r="F129" s="296">
        <f t="shared" si="19"/>
        <v>1.2899999999999999E-4</v>
      </c>
      <c r="G129" s="276">
        <f t="shared" si="20"/>
        <v>1121</v>
      </c>
      <c r="P129" s="277" t="s">
        <v>208</v>
      </c>
      <c r="Q129" s="277">
        <v>8</v>
      </c>
      <c r="R129" s="278" t="s">
        <v>173</v>
      </c>
      <c r="S129" s="278" t="s">
        <v>1664</v>
      </c>
      <c r="T129" s="279" t="s">
        <v>1665</v>
      </c>
      <c r="U129">
        <v>1082</v>
      </c>
      <c r="V129">
        <f>IF(Visor_NARP_CNPV_2018!$H$3=Q129,1,0)</f>
        <v>0</v>
      </c>
      <c r="W129">
        <f t="shared" si="21"/>
        <v>0</v>
      </c>
      <c r="Y129" s="51" t="s">
        <v>1665</v>
      </c>
      <c r="Z129" s="51">
        <f t="shared" si="22"/>
        <v>288</v>
      </c>
    </row>
    <row r="130" spans="1:26" ht="15">
      <c r="A130" s="281" t="s">
        <v>1666</v>
      </c>
      <c r="B130" s="282" t="s">
        <v>1667</v>
      </c>
      <c r="C130" s="288">
        <f t="shared" si="16"/>
        <v>0</v>
      </c>
      <c r="D130" s="275">
        <f t="shared" si="17"/>
        <v>1.2999999999999999E-4</v>
      </c>
      <c r="E130" s="296">
        <f t="shared" si="18"/>
        <v>0</v>
      </c>
      <c r="F130" s="296">
        <f t="shared" si="19"/>
        <v>1.2999999999999999E-4</v>
      </c>
      <c r="G130" s="276">
        <f t="shared" si="20"/>
        <v>1120</v>
      </c>
      <c r="P130" s="280" t="s">
        <v>208</v>
      </c>
      <c r="Q130" s="280">
        <v>8</v>
      </c>
      <c r="R130" s="281" t="s">
        <v>173</v>
      </c>
      <c r="S130" s="281" t="s">
        <v>1666</v>
      </c>
      <c r="T130" s="282" t="s">
        <v>1667</v>
      </c>
      <c r="U130">
        <v>1234</v>
      </c>
      <c r="V130">
        <f>IF(Visor_NARP_CNPV_2018!$H$3=Q130,1,0)</f>
        <v>0</v>
      </c>
      <c r="W130">
        <f t="shared" si="21"/>
        <v>0</v>
      </c>
      <c r="Y130" s="51" t="s">
        <v>1667</v>
      </c>
      <c r="Z130" s="51">
        <f t="shared" si="22"/>
        <v>271</v>
      </c>
    </row>
    <row r="131" spans="1:26" ht="15">
      <c r="A131" s="278" t="s">
        <v>1668</v>
      </c>
      <c r="B131" s="279" t="s">
        <v>1669</v>
      </c>
      <c r="C131" s="288">
        <f t="shared" ref="C131:C194" si="23">W131</f>
        <v>0</v>
      </c>
      <c r="D131" s="275">
        <f t="shared" si="17"/>
        <v>1.3099999999999999E-4</v>
      </c>
      <c r="E131" s="296">
        <f t="shared" si="18"/>
        <v>0</v>
      </c>
      <c r="F131" s="296">
        <f t="shared" si="19"/>
        <v>1.3099999999999999E-4</v>
      </c>
      <c r="G131" s="276">
        <f t="shared" si="20"/>
        <v>1119</v>
      </c>
      <c r="P131" s="277" t="s">
        <v>208</v>
      </c>
      <c r="Q131" s="277">
        <v>8</v>
      </c>
      <c r="R131" s="278" t="s">
        <v>173</v>
      </c>
      <c r="S131" s="278" t="s">
        <v>1668</v>
      </c>
      <c r="T131" s="279" t="s">
        <v>1669</v>
      </c>
      <c r="U131">
        <v>7719</v>
      </c>
      <c r="V131">
        <f>IF(Visor_NARP_CNPV_2018!$H$3=Q131,1,0)</f>
        <v>0</v>
      </c>
      <c r="W131">
        <f t="shared" si="21"/>
        <v>0</v>
      </c>
      <c r="Y131" s="51" t="s">
        <v>1669</v>
      </c>
      <c r="Z131" s="51">
        <f t="shared" si="22"/>
        <v>113</v>
      </c>
    </row>
    <row r="132" spans="1:26" ht="15">
      <c r="A132" s="281" t="s">
        <v>1670</v>
      </c>
      <c r="B132" s="282" t="s">
        <v>1671</v>
      </c>
      <c r="C132" s="288">
        <f t="shared" si="23"/>
        <v>0</v>
      </c>
      <c r="D132" s="275">
        <f t="shared" ref="D132:D195" si="24">C132+(0.000001*ROW(C132))</f>
        <v>1.3199999999999998E-4</v>
      </c>
      <c r="E132" s="296">
        <f t="shared" ref="E132:E195" si="25">0.01*V132</f>
        <v>0</v>
      </c>
      <c r="F132" s="296">
        <f t="shared" ref="F132:F195" si="26">D132+E132</f>
        <v>1.3199999999999998E-4</v>
      </c>
      <c r="G132" s="276">
        <f t="shared" ref="G132:G195" si="27">_xlfn.RANK.EQ(F132,$F$3:$F$1124)</f>
        <v>1118</v>
      </c>
      <c r="P132" s="280" t="s">
        <v>208</v>
      </c>
      <c r="Q132" s="280">
        <v>8</v>
      </c>
      <c r="R132" s="281" t="s">
        <v>173</v>
      </c>
      <c r="S132" s="281" t="s">
        <v>1670</v>
      </c>
      <c r="T132" s="282" t="s">
        <v>1671</v>
      </c>
      <c r="U132">
        <v>1627</v>
      </c>
      <c r="V132">
        <f>IF(Visor_NARP_CNPV_2018!$H$3=Q132,1,0)</f>
        <v>0</v>
      </c>
      <c r="W132">
        <f t="shared" ref="W132:W195" si="28">U132*V132</f>
        <v>0</v>
      </c>
      <c r="Y132" s="51" t="s">
        <v>1671</v>
      </c>
      <c r="Z132" s="51">
        <f t="shared" ref="Z132:Z195" si="29">_xlfn.RANK.EQ(U132,$U$3:$U$1124)</f>
        <v>249</v>
      </c>
    </row>
    <row r="133" spans="1:26" ht="15">
      <c r="A133" s="278" t="s">
        <v>1672</v>
      </c>
      <c r="B133" s="279" t="s">
        <v>1673</v>
      </c>
      <c r="C133" s="288">
        <f t="shared" si="23"/>
        <v>0</v>
      </c>
      <c r="D133" s="275">
        <f t="shared" si="24"/>
        <v>1.3300000000000001E-4</v>
      </c>
      <c r="E133" s="296">
        <f t="shared" si="25"/>
        <v>0</v>
      </c>
      <c r="F133" s="296">
        <f t="shared" si="26"/>
        <v>1.3300000000000001E-4</v>
      </c>
      <c r="G133" s="276">
        <f t="shared" si="27"/>
        <v>1117</v>
      </c>
      <c r="P133" s="277" t="s">
        <v>208</v>
      </c>
      <c r="Q133" s="277">
        <v>8</v>
      </c>
      <c r="R133" s="278" t="s">
        <v>173</v>
      </c>
      <c r="S133" s="278" t="s">
        <v>1672</v>
      </c>
      <c r="T133" s="279" t="s">
        <v>1673</v>
      </c>
      <c r="U133">
        <v>4036</v>
      </c>
      <c r="V133">
        <f>IF(Visor_NARP_CNPV_2018!$H$3=Q133,1,0)</f>
        <v>0</v>
      </c>
      <c r="W133">
        <f t="shared" si="28"/>
        <v>0</v>
      </c>
      <c r="Y133" s="51" t="s">
        <v>1673</v>
      </c>
      <c r="Z133" s="51">
        <f t="shared" si="29"/>
        <v>168</v>
      </c>
    </row>
    <row r="134" spans="1:26" ht="15">
      <c r="A134" s="281" t="s">
        <v>1674</v>
      </c>
      <c r="B134" s="282" t="s">
        <v>1675</v>
      </c>
      <c r="C134" s="288">
        <f t="shared" si="23"/>
        <v>0</v>
      </c>
      <c r="D134" s="275">
        <f t="shared" si="24"/>
        <v>1.34E-4</v>
      </c>
      <c r="E134" s="296">
        <f t="shared" si="25"/>
        <v>0</v>
      </c>
      <c r="F134" s="296">
        <f t="shared" si="26"/>
        <v>1.34E-4</v>
      </c>
      <c r="G134" s="276">
        <f t="shared" si="27"/>
        <v>1116</v>
      </c>
      <c r="P134" s="280" t="s">
        <v>208</v>
      </c>
      <c r="Q134" s="280">
        <v>8</v>
      </c>
      <c r="R134" s="281" t="s">
        <v>173</v>
      </c>
      <c r="S134" s="281" t="s">
        <v>1674</v>
      </c>
      <c r="T134" s="282" t="s">
        <v>1675</v>
      </c>
      <c r="U134">
        <v>21770</v>
      </c>
      <c r="V134">
        <f>IF(Visor_NARP_CNPV_2018!$H$3=Q134,1,0)</f>
        <v>0</v>
      </c>
      <c r="W134">
        <f t="shared" si="28"/>
        <v>0</v>
      </c>
      <c r="Y134" s="51" t="s">
        <v>1675</v>
      </c>
      <c r="Z134" s="51">
        <f t="shared" si="29"/>
        <v>40</v>
      </c>
    </row>
    <row r="135" spans="1:26" ht="15">
      <c r="A135" s="278" t="s">
        <v>1676</v>
      </c>
      <c r="B135" s="279" t="s">
        <v>1677</v>
      </c>
      <c r="C135" s="288">
        <f t="shared" si="23"/>
        <v>0</v>
      </c>
      <c r="D135" s="275">
        <f t="shared" si="24"/>
        <v>1.35E-4</v>
      </c>
      <c r="E135" s="296">
        <f t="shared" si="25"/>
        <v>0</v>
      </c>
      <c r="F135" s="296">
        <f t="shared" si="26"/>
        <v>1.35E-4</v>
      </c>
      <c r="G135" s="276">
        <f t="shared" si="27"/>
        <v>1115</v>
      </c>
      <c r="P135" s="277" t="s">
        <v>208</v>
      </c>
      <c r="Q135" s="277">
        <v>8</v>
      </c>
      <c r="R135" s="278" t="s">
        <v>173</v>
      </c>
      <c r="S135" s="278" t="s">
        <v>1676</v>
      </c>
      <c r="T135" s="279" t="s">
        <v>1677</v>
      </c>
      <c r="U135">
        <v>2728</v>
      </c>
      <c r="V135">
        <f>IF(Visor_NARP_CNPV_2018!$H$3=Q135,1,0)</f>
        <v>0</v>
      </c>
      <c r="W135">
        <f t="shared" si="28"/>
        <v>0</v>
      </c>
      <c r="Y135" s="51" t="s">
        <v>1677</v>
      </c>
      <c r="Z135" s="51">
        <f t="shared" si="29"/>
        <v>198</v>
      </c>
    </row>
    <row r="136" spans="1:26" ht="15">
      <c r="A136" s="281" t="s">
        <v>1678</v>
      </c>
      <c r="B136" s="282" t="s">
        <v>1679</v>
      </c>
      <c r="C136" s="288">
        <f t="shared" si="23"/>
        <v>0</v>
      </c>
      <c r="D136" s="275">
        <f t="shared" si="24"/>
        <v>1.36E-4</v>
      </c>
      <c r="E136" s="296">
        <f t="shared" si="25"/>
        <v>0</v>
      </c>
      <c r="F136" s="296">
        <f t="shared" si="26"/>
        <v>1.36E-4</v>
      </c>
      <c r="G136" s="276">
        <f t="shared" si="27"/>
        <v>1114</v>
      </c>
      <c r="P136" s="280" t="s">
        <v>208</v>
      </c>
      <c r="Q136" s="280">
        <v>8</v>
      </c>
      <c r="R136" s="281" t="s">
        <v>173</v>
      </c>
      <c r="S136" s="281" t="s">
        <v>1678</v>
      </c>
      <c r="T136" s="282" t="s">
        <v>1679</v>
      </c>
      <c r="U136">
        <v>6469</v>
      </c>
      <c r="V136">
        <f>IF(Visor_NARP_CNPV_2018!$H$3=Q136,1,0)</f>
        <v>0</v>
      </c>
      <c r="W136">
        <f t="shared" si="28"/>
        <v>0</v>
      </c>
      <c r="Y136" s="51" t="s">
        <v>1679</v>
      </c>
      <c r="Z136" s="51">
        <f t="shared" si="29"/>
        <v>125</v>
      </c>
    </row>
    <row r="137" spans="1:26" ht="15">
      <c r="A137" s="278" t="s">
        <v>1680</v>
      </c>
      <c r="B137" s="279" t="s">
        <v>1681</v>
      </c>
      <c r="C137" s="288">
        <f t="shared" si="23"/>
        <v>0</v>
      </c>
      <c r="D137" s="275">
        <f t="shared" si="24"/>
        <v>1.37E-4</v>
      </c>
      <c r="E137" s="296">
        <f t="shared" si="25"/>
        <v>0</v>
      </c>
      <c r="F137" s="296">
        <f t="shared" si="26"/>
        <v>1.37E-4</v>
      </c>
      <c r="G137" s="276">
        <f t="shared" si="27"/>
        <v>1113</v>
      </c>
      <c r="P137" s="277" t="s">
        <v>208</v>
      </c>
      <c r="Q137" s="277">
        <v>8</v>
      </c>
      <c r="R137" s="278" t="s">
        <v>173</v>
      </c>
      <c r="S137" s="278" t="s">
        <v>1680</v>
      </c>
      <c r="T137" s="279" t="s">
        <v>1681</v>
      </c>
      <c r="U137">
        <v>500</v>
      </c>
      <c r="V137">
        <f>IF(Visor_NARP_CNPV_2018!$H$3=Q137,1,0)</f>
        <v>0</v>
      </c>
      <c r="W137">
        <f t="shared" si="28"/>
        <v>0</v>
      </c>
      <c r="Y137" s="51" t="s">
        <v>1681</v>
      </c>
      <c r="Z137" s="51">
        <f t="shared" si="29"/>
        <v>402</v>
      </c>
    </row>
    <row r="138" spans="1:26" ht="15">
      <c r="A138" s="281" t="s">
        <v>1682</v>
      </c>
      <c r="B138" s="282" t="s">
        <v>1683</v>
      </c>
      <c r="C138" s="288">
        <f t="shared" si="23"/>
        <v>0</v>
      </c>
      <c r="D138" s="275">
        <f t="shared" si="24"/>
        <v>1.3799999999999999E-4</v>
      </c>
      <c r="E138" s="296">
        <f t="shared" si="25"/>
        <v>0</v>
      </c>
      <c r="F138" s="296">
        <f t="shared" si="26"/>
        <v>1.3799999999999999E-4</v>
      </c>
      <c r="G138" s="276">
        <f t="shared" si="27"/>
        <v>1112</v>
      </c>
      <c r="P138" s="280" t="s">
        <v>208</v>
      </c>
      <c r="Q138" s="280">
        <v>8</v>
      </c>
      <c r="R138" s="281" t="s">
        <v>173</v>
      </c>
      <c r="S138" s="281" t="s">
        <v>1682</v>
      </c>
      <c r="T138" s="282" t="s">
        <v>1683</v>
      </c>
      <c r="U138">
        <v>674</v>
      </c>
      <c r="V138">
        <f>IF(Visor_NARP_CNPV_2018!$H$3=Q138,1,0)</f>
        <v>0</v>
      </c>
      <c r="W138">
        <f t="shared" si="28"/>
        <v>0</v>
      </c>
      <c r="Y138" s="51" t="s">
        <v>1683</v>
      </c>
      <c r="Z138" s="51">
        <f t="shared" si="29"/>
        <v>355</v>
      </c>
    </row>
    <row r="139" spans="1:26" ht="15">
      <c r="A139" s="278" t="s">
        <v>1684</v>
      </c>
      <c r="B139" s="279" t="s">
        <v>1685</v>
      </c>
      <c r="C139" s="288">
        <f t="shared" si="23"/>
        <v>0</v>
      </c>
      <c r="D139" s="275">
        <f t="shared" si="24"/>
        <v>1.3899999999999999E-4</v>
      </c>
      <c r="E139" s="296">
        <f t="shared" si="25"/>
        <v>0</v>
      </c>
      <c r="F139" s="296">
        <f t="shared" si="26"/>
        <v>1.3899999999999999E-4</v>
      </c>
      <c r="G139" s="276">
        <f t="shared" si="27"/>
        <v>1111</v>
      </c>
      <c r="P139" s="277" t="s">
        <v>208</v>
      </c>
      <c r="Q139" s="277">
        <v>8</v>
      </c>
      <c r="R139" s="278" t="s">
        <v>173</v>
      </c>
      <c r="S139" s="278" t="s">
        <v>1684</v>
      </c>
      <c r="T139" s="279" t="s">
        <v>1685</v>
      </c>
      <c r="U139">
        <v>551</v>
      </c>
      <c r="V139">
        <f>IF(Visor_NARP_CNPV_2018!$H$3=Q139,1,0)</f>
        <v>0</v>
      </c>
      <c r="W139">
        <f t="shared" si="28"/>
        <v>0</v>
      </c>
      <c r="Y139" s="51" t="s">
        <v>1685</v>
      </c>
      <c r="Z139" s="51">
        <f t="shared" si="29"/>
        <v>382</v>
      </c>
    </row>
    <row r="140" spans="1:26" ht="15">
      <c r="A140" s="281" t="s">
        <v>1686</v>
      </c>
      <c r="B140" s="282" t="s">
        <v>1687</v>
      </c>
      <c r="C140" s="288">
        <f t="shared" si="23"/>
        <v>0</v>
      </c>
      <c r="D140" s="275">
        <f t="shared" si="24"/>
        <v>1.3999999999999999E-4</v>
      </c>
      <c r="E140" s="296">
        <f t="shared" si="25"/>
        <v>0</v>
      </c>
      <c r="F140" s="296">
        <f t="shared" si="26"/>
        <v>1.3999999999999999E-4</v>
      </c>
      <c r="G140" s="276">
        <f t="shared" si="27"/>
        <v>1110</v>
      </c>
      <c r="P140" s="280" t="s">
        <v>208</v>
      </c>
      <c r="Q140" s="280">
        <v>8</v>
      </c>
      <c r="R140" s="281" t="s">
        <v>173</v>
      </c>
      <c r="S140" s="281" t="s">
        <v>1686</v>
      </c>
      <c r="T140" s="282" t="s">
        <v>1687</v>
      </c>
      <c r="U140">
        <v>564</v>
      </c>
      <c r="V140">
        <f>IF(Visor_NARP_CNPV_2018!$H$3=Q140,1,0)</f>
        <v>0</v>
      </c>
      <c r="W140">
        <f t="shared" si="28"/>
        <v>0</v>
      </c>
      <c r="Y140" s="51" t="s">
        <v>1687</v>
      </c>
      <c r="Z140" s="51">
        <f t="shared" si="29"/>
        <v>379</v>
      </c>
    </row>
    <row r="141" spans="1:26" ht="15">
      <c r="A141" s="278" t="s">
        <v>1688</v>
      </c>
      <c r="B141" s="279" t="s">
        <v>1689</v>
      </c>
      <c r="C141" s="288">
        <f t="shared" si="23"/>
        <v>0</v>
      </c>
      <c r="D141" s="275">
        <f t="shared" si="24"/>
        <v>1.4099999999999998E-4</v>
      </c>
      <c r="E141" s="296">
        <f t="shared" si="25"/>
        <v>0</v>
      </c>
      <c r="F141" s="296">
        <f t="shared" si="26"/>
        <v>1.4099999999999998E-4</v>
      </c>
      <c r="G141" s="276">
        <f t="shared" si="27"/>
        <v>1109</v>
      </c>
      <c r="P141" s="277" t="s">
        <v>208</v>
      </c>
      <c r="Q141" s="277">
        <v>8</v>
      </c>
      <c r="R141" s="278" t="s">
        <v>173</v>
      </c>
      <c r="S141" s="278" t="s">
        <v>1688</v>
      </c>
      <c r="T141" s="279" t="s">
        <v>1689</v>
      </c>
      <c r="U141">
        <v>1052</v>
      </c>
      <c r="V141">
        <f>IF(Visor_NARP_CNPV_2018!$H$3=Q141,1,0)</f>
        <v>0</v>
      </c>
      <c r="W141">
        <f t="shared" si="28"/>
        <v>0</v>
      </c>
      <c r="Y141" s="51" t="s">
        <v>1689</v>
      </c>
      <c r="Z141" s="51">
        <f t="shared" si="29"/>
        <v>292</v>
      </c>
    </row>
    <row r="142" spans="1:26" ht="15">
      <c r="A142" s="281" t="s">
        <v>1690</v>
      </c>
      <c r="B142" s="282" t="s">
        <v>1691</v>
      </c>
      <c r="C142" s="288">
        <f t="shared" si="23"/>
        <v>0</v>
      </c>
      <c r="D142" s="275">
        <f t="shared" si="24"/>
        <v>1.4199999999999998E-4</v>
      </c>
      <c r="E142" s="296">
        <f t="shared" si="25"/>
        <v>0</v>
      </c>
      <c r="F142" s="296">
        <f t="shared" si="26"/>
        <v>1.4199999999999998E-4</v>
      </c>
      <c r="G142" s="276">
        <f t="shared" si="27"/>
        <v>1108</v>
      </c>
      <c r="P142" s="280" t="s">
        <v>208</v>
      </c>
      <c r="Q142" s="280">
        <v>8</v>
      </c>
      <c r="R142" s="281" t="s">
        <v>173</v>
      </c>
      <c r="S142" s="281" t="s">
        <v>1690</v>
      </c>
      <c r="T142" s="282" t="s">
        <v>1691</v>
      </c>
      <c r="U142">
        <v>22677</v>
      </c>
      <c r="V142">
        <f>IF(Visor_NARP_CNPV_2018!$H$3=Q142,1,0)</f>
        <v>0</v>
      </c>
      <c r="W142">
        <f t="shared" si="28"/>
        <v>0</v>
      </c>
      <c r="Y142" s="51" t="s">
        <v>1691</v>
      </c>
      <c r="Z142" s="51">
        <f t="shared" si="29"/>
        <v>35</v>
      </c>
    </row>
    <row r="143" spans="1:26" ht="15">
      <c r="A143" s="278" t="s">
        <v>1692</v>
      </c>
      <c r="B143" s="279" t="s">
        <v>1693</v>
      </c>
      <c r="C143" s="288">
        <f t="shared" si="23"/>
        <v>0</v>
      </c>
      <c r="D143" s="275">
        <f t="shared" si="24"/>
        <v>1.4300000000000001E-4</v>
      </c>
      <c r="E143" s="296">
        <f t="shared" si="25"/>
        <v>0</v>
      </c>
      <c r="F143" s="296">
        <f t="shared" si="26"/>
        <v>1.4300000000000001E-4</v>
      </c>
      <c r="G143" s="276">
        <f t="shared" si="27"/>
        <v>1107</v>
      </c>
      <c r="P143" s="277" t="s">
        <v>208</v>
      </c>
      <c r="Q143" s="277">
        <v>8</v>
      </c>
      <c r="R143" s="278" t="s">
        <v>173</v>
      </c>
      <c r="S143" s="278" t="s">
        <v>1692</v>
      </c>
      <c r="T143" s="279" t="s">
        <v>1693</v>
      </c>
      <c r="U143">
        <v>905</v>
      </c>
      <c r="V143">
        <f>IF(Visor_NARP_CNPV_2018!$H$3=Q143,1,0)</f>
        <v>0</v>
      </c>
      <c r="W143">
        <f t="shared" si="28"/>
        <v>0</v>
      </c>
      <c r="Y143" s="51" t="s">
        <v>1693</v>
      </c>
      <c r="Z143" s="51">
        <f t="shared" si="29"/>
        <v>306</v>
      </c>
    </row>
    <row r="144" spans="1:26" ht="15">
      <c r="A144" s="281" t="s">
        <v>1694</v>
      </c>
      <c r="B144" s="282" t="s">
        <v>1583</v>
      </c>
      <c r="C144" s="288">
        <f t="shared" si="23"/>
        <v>0</v>
      </c>
      <c r="D144" s="275">
        <f t="shared" si="24"/>
        <v>1.44E-4</v>
      </c>
      <c r="E144" s="296">
        <f t="shared" si="25"/>
        <v>0</v>
      </c>
      <c r="F144" s="296">
        <f t="shared" si="26"/>
        <v>1.44E-4</v>
      </c>
      <c r="G144" s="276">
        <f t="shared" si="27"/>
        <v>1106</v>
      </c>
      <c r="P144" s="280" t="s">
        <v>208</v>
      </c>
      <c r="Q144" s="280">
        <v>8</v>
      </c>
      <c r="R144" s="281" t="s">
        <v>173</v>
      </c>
      <c r="S144" s="281" t="s">
        <v>1694</v>
      </c>
      <c r="T144" s="282" t="s">
        <v>1583</v>
      </c>
      <c r="U144">
        <v>1694</v>
      </c>
      <c r="V144">
        <f>IF(Visor_NARP_CNPV_2018!$H$3=Q144,1,0)</f>
        <v>0</v>
      </c>
      <c r="W144">
        <f t="shared" si="28"/>
        <v>0</v>
      </c>
      <c r="Y144" s="51" t="s">
        <v>1583</v>
      </c>
      <c r="Z144" s="51">
        <f t="shared" si="29"/>
        <v>246</v>
      </c>
    </row>
    <row r="145" spans="1:26" ht="15">
      <c r="A145" s="278" t="s">
        <v>1695</v>
      </c>
      <c r="B145" s="279" t="s">
        <v>1696</v>
      </c>
      <c r="C145" s="288">
        <f t="shared" si="23"/>
        <v>0</v>
      </c>
      <c r="D145" s="275">
        <f t="shared" si="24"/>
        <v>1.45E-4</v>
      </c>
      <c r="E145" s="296">
        <f t="shared" si="25"/>
        <v>0</v>
      </c>
      <c r="F145" s="296">
        <f t="shared" si="26"/>
        <v>1.45E-4</v>
      </c>
      <c r="G145" s="276">
        <f t="shared" si="27"/>
        <v>1105</v>
      </c>
      <c r="P145" s="277" t="s">
        <v>208</v>
      </c>
      <c r="Q145" s="277">
        <v>8</v>
      </c>
      <c r="R145" s="278" t="s">
        <v>173</v>
      </c>
      <c r="S145" s="278" t="s">
        <v>1695</v>
      </c>
      <c r="T145" s="279" t="s">
        <v>1696</v>
      </c>
      <c r="U145">
        <v>7157</v>
      </c>
      <c r="V145">
        <f>IF(Visor_NARP_CNPV_2018!$H$3=Q145,1,0)</f>
        <v>0</v>
      </c>
      <c r="W145">
        <f t="shared" si="28"/>
        <v>0</v>
      </c>
      <c r="Y145" s="51" t="s">
        <v>1696</v>
      </c>
      <c r="Z145" s="51">
        <f t="shared" si="29"/>
        <v>120</v>
      </c>
    </row>
    <row r="146" spans="1:26" ht="15">
      <c r="A146" s="281" t="s">
        <v>1697</v>
      </c>
      <c r="B146" s="282" t="s">
        <v>1698</v>
      </c>
      <c r="C146" s="288">
        <f t="shared" si="23"/>
        <v>0</v>
      </c>
      <c r="D146" s="275">
        <f t="shared" si="24"/>
        <v>1.46E-4</v>
      </c>
      <c r="E146" s="296">
        <f t="shared" si="25"/>
        <v>0</v>
      </c>
      <c r="F146" s="296">
        <f t="shared" si="26"/>
        <v>1.46E-4</v>
      </c>
      <c r="G146" s="276">
        <f t="shared" si="27"/>
        <v>1104</v>
      </c>
      <c r="P146" s="280" t="s">
        <v>208</v>
      </c>
      <c r="Q146" s="280">
        <v>8</v>
      </c>
      <c r="R146" s="281" t="s">
        <v>173</v>
      </c>
      <c r="S146" s="281" t="s">
        <v>1697</v>
      </c>
      <c r="T146" s="282" t="s">
        <v>1698</v>
      </c>
      <c r="U146">
        <v>485</v>
      </c>
      <c r="V146">
        <f>IF(Visor_NARP_CNPV_2018!$H$3=Q146,1,0)</f>
        <v>0</v>
      </c>
      <c r="W146">
        <f t="shared" si="28"/>
        <v>0</v>
      </c>
      <c r="Y146" s="51" t="s">
        <v>1698</v>
      </c>
      <c r="Z146" s="51">
        <f t="shared" si="29"/>
        <v>406</v>
      </c>
    </row>
    <row r="147" spans="1:26" ht="15">
      <c r="A147" s="278" t="s">
        <v>1699</v>
      </c>
      <c r="B147" s="279" t="s">
        <v>1700</v>
      </c>
      <c r="C147" s="288">
        <f t="shared" si="23"/>
        <v>0</v>
      </c>
      <c r="D147" s="275">
        <f t="shared" si="24"/>
        <v>1.47E-4</v>
      </c>
      <c r="E147" s="296">
        <f t="shared" si="25"/>
        <v>0</v>
      </c>
      <c r="F147" s="296">
        <f t="shared" si="26"/>
        <v>1.47E-4</v>
      </c>
      <c r="G147" s="276">
        <f t="shared" si="27"/>
        <v>1103</v>
      </c>
      <c r="P147" s="277" t="s">
        <v>208</v>
      </c>
      <c r="Q147" s="277">
        <v>8</v>
      </c>
      <c r="R147" s="278" t="s">
        <v>173</v>
      </c>
      <c r="S147" s="278" t="s">
        <v>1699</v>
      </c>
      <c r="T147" s="279" t="s">
        <v>1700</v>
      </c>
      <c r="U147">
        <v>18878</v>
      </c>
      <c r="V147">
        <f>IF(Visor_NARP_CNPV_2018!$H$3=Q147,1,0)</f>
        <v>0</v>
      </c>
      <c r="W147">
        <f t="shared" si="28"/>
        <v>0</v>
      </c>
      <c r="Y147" s="51" t="s">
        <v>1700</v>
      </c>
      <c r="Z147" s="51">
        <f t="shared" si="29"/>
        <v>52</v>
      </c>
    </row>
    <row r="148" spans="1:26" ht="15">
      <c r="A148" s="281" t="s">
        <v>1701</v>
      </c>
      <c r="B148" s="282" t="s">
        <v>1702</v>
      </c>
      <c r="C148" s="288">
        <f t="shared" si="23"/>
        <v>0</v>
      </c>
      <c r="D148" s="275">
        <f t="shared" si="24"/>
        <v>1.4799999999999999E-4</v>
      </c>
      <c r="E148" s="296">
        <f t="shared" si="25"/>
        <v>0</v>
      </c>
      <c r="F148" s="296">
        <f t="shared" si="26"/>
        <v>1.4799999999999999E-4</v>
      </c>
      <c r="G148" s="276">
        <f t="shared" si="27"/>
        <v>1102</v>
      </c>
      <c r="P148" s="280" t="s">
        <v>208</v>
      </c>
      <c r="Q148" s="280">
        <v>8</v>
      </c>
      <c r="R148" s="281" t="s">
        <v>173</v>
      </c>
      <c r="S148" s="281" t="s">
        <v>1701</v>
      </c>
      <c r="T148" s="282" t="s">
        <v>1702</v>
      </c>
      <c r="U148">
        <v>5433</v>
      </c>
      <c r="V148">
        <f>IF(Visor_NARP_CNPV_2018!$H$3=Q148,1,0)</f>
        <v>0</v>
      </c>
      <c r="W148">
        <f t="shared" si="28"/>
        <v>0</v>
      </c>
      <c r="Y148" s="51" t="s">
        <v>1702</v>
      </c>
      <c r="Z148" s="51">
        <f t="shared" si="29"/>
        <v>141</v>
      </c>
    </row>
    <row r="149" spans="1:26" ht="15">
      <c r="A149" s="278" t="s">
        <v>1703</v>
      </c>
      <c r="B149" s="279" t="s">
        <v>1704</v>
      </c>
      <c r="C149" s="288">
        <f t="shared" si="23"/>
        <v>0</v>
      </c>
      <c r="D149" s="275">
        <f t="shared" si="24"/>
        <v>1.4899999999999999E-4</v>
      </c>
      <c r="E149" s="296">
        <f t="shared" si="25"/>
        <v>0</v>
      </c>
      <c r="F149" s="296">
        <f t="shared" si="26"/>
        <v>1.4899999999999999E-4</v>
      </c>
      <c r="G149" s="276">
        <f t="shared" si="27"/>
        <v>1101</v>
      </c>
      <c r="P149" s="277" t="s">
        <v>208</v>
      </c>
      <c r="Q149" s="277">
        <v>8</v>
      </c>
      <c r="R149" s="278" t="s">
        <v>173</v>
      </c>
      <c r="S149" s="278" t="s">
        <v>1703</v>
      </c>
      <c r="T149" s="279" t="s">
        <v>1704</v>
      </c>
      <c r="U149">
        <v>1965</v>
      </c>
      <c r="V149">
        <f>IF(Visor_NARP_CNPV_2018!$H$3=Q149,1,0)</f>
        <v>0</v>
      </c>
      <c r="W149">
        <f t="shared" si="28"/>
        <v>0</v>
      </c>
      <c r="Y149" s="51" t="s">
        <v>1704</v>
      </c>
      <c r="Z149" s="51">
        <f t="shared" si="29"/>
        <v>228</v>
      </c>
    </row>
    <row r="150" spans="1:26" ht="15">
      <c r="A150" s="281" t="s">
        <v>1705</v>
      </c>
      <c r="B150" s="282" t="s">
        <v>1706</v>
      </c>
      <c r="C150" s="288">
        <f t="shared" si="23"/>
        <v>0</v>
      </c>
      <c r="D150" s="275">
        <f t="shared" si="24"/>
        <v>1.4999999999999999E-4</v>
      </c>
      <c r="E150" s="296">
        <f t="shared" si="25"/>
        <v>0</v>
      </c>
      <c r="F150" s="296">
        <f t="shared" si="26"/>
        <v>1.4999999999999999E-4</v>
      </c>
      <c r="G150" s="276">
        <f t="shared" si="27"/>
        <v>1100</v>
      </c>
      <c r="P150" s="280" t="s">
        <v>208</v>
      </c>
      <c r="Q150" s="280">
        <v>8</v>
      </c>
      <c r="R150" s="281" t="s">
        <v>173</v>
      </c>
      <c r="S150" s="281" t="s">
        <v>1705</v>
      </c>
      <c r="T150" s="282" t="s">
        <v>1706</v>
      </c>
      <c r="U150">
        <v>1091</v>
      </c>
      <c r="V150">
        <f>IF(Visor_NARP_CNPV_2018!$H$3=Q150,1,0)</f>
        <v>0</v>
      </c>
      <c r="W150">
        <f t="shared" si="28"/>
        <v>0</v>
      </c>
      <c r="Y150" s="51" t="s">
        <v>1706</v>
      </c>
      <c r="Z150" s="51">
        <f t="shared" si="29"/>
        <v>286</v>
      </c>
    </row>
    <row r="151" spans="1:26" ht="15">
      <c r="A151" s="278" t="s">
        <v>1707</v>
      </c>
      <c r="B151" s="279" t="s">
        <v>174</v>
      </c>
      <c r="C151" s="288">
        <f t="shared" si="23"/>
        <v>0</v>
      </c>
      <c r="D151" s="275">
        <f t="shared" si="24"/>
        <v>1.5099999999999998E-4</v>
      </c>
      <c r="E151" s="296">
        <f t="shared" si="25"/>
        <v>0</v>
      </c>
      <c r="F151" s="296">
        <f t="shared" si="26"/>
        <v>1.5099999999999998E-4</v>
      </c>
      <c r="G151" s="276">
        <f t="shared" si="27"/>
        <v>1099</v>
      </c>
      <c r="P151" s="277" t="s">
        <v>209</v>
      </c>
      <c r="Q151" s="277">
        <v>11</v>
      </c>
      <c r="R151" s="278" t="s">
        <v>174</v>
      </c>
      <c r="S151" s="278" t="s">
        <v>1707</v>
      </c>
      <c r="T151" s="279" t="s">
        <v>174</v>
      </c>
      <c r="U151">
        <v>120101</v>
      </c>
      <c r="V151">
        <f>IF(Visor_NARP_CNPV_2018!$H$3=Q151,1,0)</f>
        <v>0</v>
      </c>
      <c r="W151">
        <f t="shared" si="28"/>
        <v>0</v>
      </c>
      <c r="Y151" s="51" t="s">
        <v>174</v>
      </c>
      <c r="Z151" s="51">
        <f t="shared" si="29"/>
        <v>5</v>
      </c>
    </row>
    <row r="152" spans="1:26" ht="15">
      <c r="A152" s="281" t="s">
        <v>1708</v>
      </c>
      <c r="B152" s="282" t="s">
        <v>1709</v>
      </c>
      <c r="C152" s="288">
        <f t="shared" si="23"/>
        <v>0</v>
      </c>
      <c r="D152" s="275">
        <f t="shared" si="24"/>
        <v>1.5199999999999998E-4</v>
      </c>
      <c r="E152" s="296">
        <f t="shared" si="25"/>
        <v>0</v>
      </c>
      <c r="F152" s="296">
        <f t="shared" si="26"/>
        <v>1.5199999999999998E-4</v>
      </c>
      <c r="G152" s="276">
        <f t="shared" si="27"/>
        <v>1098</v>
      </c>
      <c r="P152" s="280" t="s">
        <v>210</v>
      </c>
      <c r="Q152" s="280">
        <v>13</v>
      </c>
      <c r="R152" s="281" t="s">
        <v>175</v>
      </c>
      <c r="S152" s="281" t="s">
        <v>1708</v>
      </c>
      <c r="T152" s="282" t="s">
        <v>1709</v>
      </c>
      <c r="U152">
        <v>252785</v>
      </c>
      <c r="V152">
        <f>IF(Visor_NARP_CNPV_2018!$H$3=Q152,1,0)</f>
        <v>0</v>
      </c>
      <c r="W152">
        <f t="shared" si="28"/>
        <v>0</v>
      </c>
      <c r="Y152" s="51" t="s">
        <v>1709</v>
      </c>
      <c r="Z152" s="51">
        <f t="shared" si="29"/>
        <v>3</v>
      </c>
    </row>
    <row r="153" spans="1:26" ht="15">
      <c r="A153" s="278" t="s">
        <v>1710</v>
      </c>
      <c r="B153" s="279" t="s">
        <v>1711</v>
      </c>
      <c r="C153" s="288">
        <f t="shared" si="23"/>
        <v>0</v>
      </c>
      <c r="D153" s="275">
        <f t="shared" si="24"/>
        <v>1.5300000000000001E-4</v>
      </c>
      <c r="E153" s="296">
        <f t="shared" si="25"/>
        <v>0</v>
      </c>
      <c r="F153" s="296">
        <f t="shared" si="26"/>
        <v>1.5300000000000001E-4</v>
      </c>
      <c r="G153" s="276">
        <f t="shared" si="27"/>
        <v>1097</v>
      </c>
      <c r="P153" s="277" t="s">
        <v>210</v>
      </c>
      <c r="Q153" s="277">
        <v>13</v>
      </c>
      <c r="R153" s="278" t="s">
        <v>175</v>
      </c>
      <c r="S153" s="278" t="s">
        <v>1710</v>
      </c>
      <c r="T153" s="279" t="s">
        <v>1711</v>
      </c>
      <c r="U153">
        <v>1702</v>
      </c>
      <c r="V153">
        <f>IF(Visor_NARP_CNPV_2018!$H$3=Q153,1,0)</f>
        <v>0</v>
      </c>
      <c r="W153">
        <f t="shared" si="28"/>
        <v>0</v>
      </c>
      <c r="Y153" s="51" t="s">
        <v>1711</v>
      </c>
      <c r="Z153" s="51">
        <f t="shared" si="29"/>
        <v>245</v>
      </c>
    </row>
    <row r="154" spans="1:26" ht="15">
      <c r="A154" s="281" t="s">
        <v>1712</v>
      </c>
      <c r="B154" s="282" t="s">
        <v>1713</v>
      </c>
      <c r="C154" s="288">
        <f t="shared" si="23"/>
        <v>0</v>
      </c>
      <c r="D154" s="275">
        <f t="shared" si="24"/>
        <v>1.54E-4</v>
      </c>
      <c r="E154" s="296">
        <f t="shared" si="25"/>
        <v>0</v>
      </c>
      <c r="F154" s="296">
        <f t="shared" si="26"/>
        <v>1.54E-4</v>
      </c>
      <c r="G154" s="276">
        <f t="shared" si="27"/>
        <v>1096</v>
      </c>
      <c r="P154" s="280" t="s">
        <v>210</v>
      </c>
      <c r="Q154" s="280">
        <v>13</v>
      </c>
      <c r="R154" s="281" t="s">
        <v>175</v>
      </c>
      <c r="S154" s="281" t="s">
        <v>1712</v>
      </c>
      <c r="T154" s="282" t="s">
        <v>1713</v>
      </c>
      <c r="U154">
        <v>6553</v>
      </c>
      <c r="V154">
        <f>IF(Visor_NARP_CNPV_2018!$H$3=Q154,1,0)</f>
        <v>0</v>
      </c>
      <c r="W154">
        <f t="shared" si="28"/>
        <v>0</v>
      </c>
      <c r="Y154" s="51" t="s">
        <v>1713</v>
      </c>
      <c r="Z154" s="51">
        <f t="shared" si="29"/>
        <v>124</v>
      </c>
    </row>
    <row r="155" spans="1:26" ht="15">
      <c r="A155" s="278" t="s">
        <v>1714</v>
      </c>
      <c r="B155" s="279" t="s">
        <v>1715</v>
      </c>
      <c r="C155" s="288">
        <f t="shared" si="23"/>
        <v>0</v>
      </c>
      <c r="D155" s="275">
        <f t="shared" si="24"/>
        <v>1.55E-4</v>
      </c>
      <c r="E155" s="296">
        <f t="shared" si="25"/>
        <v>0</v>
      </c>
      <c r="F155" s="296">
        <f t="shared" si="26"/>
        <v>1.55E-4</v>
      </c>
      <c r="G155" s="276">
        <f t="shared" si="27"/>
        <v>1095</v>
      </c>
      <c r="P155" s="277" t="s">
        <v>210</v>
      </c>
      <c r="Q155" s="277">
        <v>13</v>
      </c>
      <c r="R155" s="278" t="s">
        <v>175</v>
      </c>
      <c r="S155" s="278" t="s">
        <v>1714</v>
      </c>
      <c r="T155" s="279" t="s">
        <v>1715</v>
      </c>
      <c r="U155">
        <v>2593</v>
      </c>
      <c r="V155">
        <f>IF(Visor_NARP_CNPV_2018!$H$3=Q155,1,0)</f>
        <v>0</v>
      </c>
      <c r="W155">
        <f t="shared" si="28"/>
        <v>0</v>
      </c>
      <c r="Y155" s="51" t="s">
        <v>1715</v>
      </c>
      <c r="Z155" s="51">
        <f t="shared" si="29"/>
        <v>206</v>
      </c>
    </row>
    <row r="156" spans="1:26" ht="15">
      <c r="A156" s="281" t="s">
        <v>1716</v>
      </c>
      <c r="B156" s="282" t="s">
        <v>1717</v>
      </c>
      <c r="C156" s="288">
        <f t="shared" si="23"/>
        <v>0</v>
      </c>
      <c r="D156" s="275">
        <f t="shared" si="24"/>
        <v>1.56E-4</v>
      </c>
      <c r="E156" s="296">
        <f t="shared" si="25"/>
        <v>0</v>
      </c>
      <c r="F156" s="296">
        <f t="shared" si="26"/>
        <v>1.56E-4</v>
      </c>
      <c r="G156" s="276">
        <f t="shared" si="27"/>
        <v>1094</v>
      </c>
      <c r="P156" s="280" t="s">
        <v>210</v>
      </c>
      <c r="Q156" s="280">
        <v>13</v>
      </c>
      <c r="R156" s="281" t="s">
        <v>175</v>
      </c>
      <c r="S156" s="281" t="s">
        <v>1716</v>
      </c>
      <c r="T156" s="282" t="s">
        <v>1717</v>
      </c>
      <c r="U156">
        <v>20184</v>
      </c>
      <c r="V156">
        <f>IF(Visor_NARP_CNPV_2018!$H$3=Q156,1,0)</f>
        <v>0</v>
      </c>
      <c r="W156">
        <f t="shared" si="28"/>
        <v>0</v>
      </c>
      <c r="Y156" s="51" t="s">
        <v>1717</v>
      </c>
      <c r="Z156" s="51">
        <f t="shared" si="29"/>
        <v>47</v>
      </c>
    </row>
    <row r="157" spans="1:26" ht="15">
      <c r="A157" s="278" t="s">
        <v>1718</v>
      </c>
      <c r="B157" s="279" t="s">
        <v>1719</v>
      </c>
      <c r="C157" s="288">
        <f t="shared" si="23"/>
        <v>0</v>
      </c>
      <c r="D157" s="275">
        <f t="shared" si="24"/>
        <v>1.5699999999999999E-4</v>
      </c>
      <c r="E157" s="296">
        <f t="shared" si="25"/>
        <v>0</v>
      </c>
      <c r="F157" s="296">
        <f t="shared" si="26"/>
        <v>1.5699999999999999E-4</v>
      </c>
      <c r="G157" s="276">
        <f t="shared" si="27"/>
        <v>1093</v>
      </c>
      <c r="P157" s="277" t="s">
        <v>210</v>
      </c>
      <c r="Q157" s="277">
        <v>13</v>
      </c>
      <c r="R157" s="278" t="s">
        <v>175</v>
      </c>
      <c r="S157" s="278" t="s">
        <v>1718</v>
      </c>
      <c r="T157" s="279" t="s">
        <v>1719</v>
      </c>
      <c r="U157">
        <v>1991</v>
      </c>
      <c r="V157">
        <f>IF(Visor_NARP_CNPV_2018!$H$3=Q157,1,0)</f>
        <v>0</v>
      </c>
      <c r="W157">
        <f t="shared" si="28"/>
        <v>0</v>
      </c>
      <c r="Y157" s="51" t="s">
        <v>1719</v>
      </c>
      <c r="Z157" s="51">
        <f t="shared" si="29"/>
        <v>226</v>
      </c>
    </row>
    <row r="158" spans="1:26" ht="15">
      <c r="A158" s="281" t="s">
        <v>1720</v>
      </c>
      <c r="B158" s="282" t="s">
        <v>1721</v>
      </c>
      <c r="C158" s="288">
        <f t="shared" si="23"/>
        <v>0</v>
      </c>
      <c r="D158" s="275">
        <f t="shared" si="24"/>
        <v>1.5799999999999999E-4</v>
      </c>
      <c r="E158" s="296">
        <f t="shared" si="25"/>
        <v>0</v>
      </c>
      <c r="F158" s="296">
        <f t="shared" si="26"/>
        <v>1.5799999999999999E-4</v>
      </c>
      <c r="G158" s="276">
        <f t="shared" si="27"/>
        <v>1092</v>
      </c>
      <c r="P158" s="280" t="s">
        <v>210</v>
      </c>
      <c r="Q158" s="280">
        <v>13</v>
      </c>
      <c r="R158" s="281" t="s">
        <v>175</v>
      </c>
      <c r="S158" s="281" t="s">
        <v>1720</v>
      </c>
      <c r="T158" s="282" t="s">
        <v>1721</v>
      </c>
      <c r="U158">
        <v>14225</v>
      </c>
      <c r="V158">
        <f>IF(Visor_NARP_CNPV_2018!$H$3=Q158,1,0)</f>
        <v>0</v>
      </c>
      <c r="W158">
        <f t="shared" si="28"/>
        <v>0</v>
      </c>
      <c r="Y158" s="51" t="s">
        <v>1721</v>
      </c>
      <c r="Z158" s="51">
        <f t="shared" si="29"/>
        <v>67</v>
      </c>
    </row>
    <row r="159" spans="1:26" ht="15">
      <c r="A159" s="278" t="s">
        <v>1722</v>
      </c>
      <c r="B159" s="279" t="s">
        <v>1723</v>
      </c>
      <c r="C159" s="288">
        <f t="shared" si="23"/>
        <v>0</v>
      </c>
      <c r="D159" s="275">
        <f t="shared" si="24"/>
        <v>1.5899999999999999E-4</v>
      </c>
      <c r="E159" s="296">
        <f t="shared" si="25"/>
        <v>0</v>
      </c>
      <c r="F159" s="296">
        <f t="shared" si="26"/>
        <v>1.5899999999999999E-4</v>
      </c>
      <c r="G159" s="276">
        <f t="shared" si="27"/>
        <v>1091</v>
      </c>
      <c r="P159" s="277" t="s">
        <v>210</v>
      </c>
      <c r="Q159" s="277">
        <v>13</v>
      </c>
      <c r="R159" s="278" t="s">
        <v>175</v>
      </c>
      <c r="S159" s="278" t="s">
        <v>1722</v>
      </c>
      <c r="T159" s="279" t="s">
        <v>1723</v>
      </c>
      <c r="U159">
        <v>301</v>
      </c>
      <c r="V159">
        <f>IF(Visor_NARP_CNPV_2018!$H$3=Q159,1,0)</f>
        <v>0</v>
      </c>
      <c r="W159">
        <f t="shared" si="28"/>
        <v>0</v>
      </c>
      <c r="Y159" s="51" t="s">
        <v>1723</v>
      </c>
      <c r="Z159" s="51">
        <f t="shared" si="29"/>
        <v>502</v>
      </c>
    </row>
    <row r="160" spans="1:26" ht="15">
      <c r="A160" s="281" t="s">
        <v>1724</v>
      </c>
      <c r="B160" s="282" t="s">
        <v>1725</v>
      </c>
      <c r="C160" s="288">
        <f t="shared" si="23"/>
        <v>0</v>
      </c>
      <c r="D160" s="275">
        <f t="shared" si="24"/>
        <v>1.5999999999999999E-4</v>
      </c>
      <c r="E160" s="296">
        <f t="shared" si="25"/>
        <v>0</v>
      </c>
      <c r="F160" s="296">
        <f t="shared" si="26"/>
        <v>1.5999999999999999E-4</v>
      </c>
      <c r="G160" s="276">
        <f t="shared" si="27"/>
        <v>1090</v>
      </c>
      <c r="P160" s="280" t="s">
        <v>210</v>
      </c>
      <c r="Q160" s="280">
        <v>13</v>
      </c>
      <c r="R160" s="281" t="s">
        <v>175</v>
      </c>
      <c r="S160" s="281" t="s">
        <v>1724</v>
      </c>
      <c r="T160" s="282" t="s">
        <v>1725</v>
      </c>
      <c r="U160">
        <v>697</v>
      </c>
      <c r="V160">
        <f>IF(Visor_NARP_CNPV_2018!$H$3=Q160,1,0)</f>
        <v>0</v>
      </c>
      <c r="W160">
        <f t="shared" si="28"/>
        <v>0</v>
      </c>
      <c r="Y160" s="51" t="s">
        <v>1725</v>
      </c>
      <c r="Z160" s="51">
        <f t="shared" si="29"/>
        <v>347</v>
      </c>
    </row>
    <row r="161" spans="1:26" ht="15">
      <c r="A161" s="278" t="s">
        <v>1726</v>
      </c>
      <c r="B161" s="279" t="s">
        <v>1727</v>
      </c>
      <c r="C161" s="288">
        <f t="shared" si="23"/>
        <v>0</v>
      </c>
      <c r="D161" s="275">
        <f t="shared" si="24"/>
        <v>1.6099999999999998E-4</v>
      </c>
      <c r="E161" s="296">
        <f t="shared" si="25"/>
        <v>0</v>
      </c>
      <c r="F161" s="296">
        <f t="shared" si="26"/>
        <v>1.6099999999999998E-4</v>
      </c>
      <c r="G161" s="276">
        <f t="shared" si="27"/>
        <v>1089</v>
      </c>
      <c r="P161" s="277" t="s">
        <v>210</v>
      </c>
      <c r="Q161" s="277">
        <v>13</v>
      </c>
      <c r="R161" s="278" t="s">
        <v>175</v>
      </c>
      <c r="S161" s="278" t="s">
        <v>1726</v>
      </c>
      <c r="T161" s="279" t="s">
        <v>1727</v>
      </c>
      <c r="U161">
        <v>790</v>
      </c>
      <c r="V161">
        <f>IF(Visor_NARP_CNPV_2018!$H$3=Q161,1,0)</f>
        <v>0</v>
      </c>
      <c r="W161">
        <f t="shared" si="28"/>
        <v>0</v>
      </c>
      <c r="Y161" s="51" t="s">
        <v>1727</v>
      </c>
      <c r="Z161" s="51">
        <f t="shared" si="29"/>
        <v>329</v>
      </c>
    </row>
    <row r="162" spans="1:26" ht="15">
      <c r="A162" s="281" t="s">
        <v>1728</v>
      </c>
      <c r="B162" s="282" t="s">
        <v>181</v>
      </c>
      <c r="C162" s="288">
        <f t="shared" si="23"/>
        <v>0</v>
      </c>
      <c r="D162" s="275">
        <f t="shared" si="24"/>
        <v>1.6199999999999998E-4</v>
      </c>
      <c r="E162" s="296">
        <f t="shared" si="25"/>
        <v>0</v>
      </c>
      <c r="F162" s="296">
        <f t="shared" si="26"/>
        <v>1.6199999999999998E-4</v>
      </c>
      <c r="G162" s="276">
        <f t="shared" si="27"/>
        <v>1088</v>
      </c>
      <c r="P162" s="280" t="s">
        <v>210</v>
      </c>
      <c r="Q162" s="280">
        <v>13</v>
      </c>
      <c r="R162" s="281" t="s">
        <v>175</v>
      </c>
      <c r="S162" s="281" t="s">
        <v>1728</v>
      </c>
      <c r="T162" s="282" t="s">
        <v>181</v>
      </c>
      <c r="U162">
        <v>675</v>
      </c>
      <c r="V162">
        <f>IF(Visor_NARP_CNPV_2018!$H$3=Q162,1,0)</f>
        <v>0</v>
      </c>
      <c r="W162">
        <f t="shared" si="28"/>
        <v>0</v>
      </c>
      <c r="Y162" s="51" t="s">
        <v>181</v>
      </c>
      <c r="Z162" s="51">
        <f t="shared" si="29"/>
        <v>354</v>
      </c>
    </row>
    <row r="163" spans="1:26" ht="15">
      <c r="A163" s="278" t="s">
        <v>1729</v>
      </c>
      <c r="B163" s="279" t="s">
        <v>1730</v>
      </c>
      <c r="C163" s="288">
        <f t="shared" si="23"/>
        <v>0</v>
      </c>
      <c r="D163" s="275">
        <f t="shared" si="24"/>
        <v>1.63E-4</v>
      </c>
      <c r="E163" s="296">
        <f t="shared" si="25"/>
        <v>0</v>
      </c>
      <c r="F163" s="296">
        <f t="shared" si="26"/>
        <v>1.63E-4</v>
      </c>
      <c r="G163" s="276">
        <f t="shared" si="27"/>
        <v>1087</v>
      </c>
      <c r="P163" s="277" t="s">
        <v>210</v>
      </c>
      <c r="Q163" s="277">
        <v>13</v>
      </c>
      <c r="R163" s="278" t="s">
        <v>175</v>
      </c>
      <c r="S163" s="278" t="s">
        <v>1729</v>
      </c>
      <c r="T163" s="279" t="s">
        <v>1730</v>
      </c>
      <c r="U163">
        <v>457</v>
      </c>
      <c r="V163">
        <f>IF(Visor_NARP_CNPV_2018!$H$3=Q163,1,0)</f>
        <v>0</v>
      </c>
      <c r="W163">
        <f t="shared" si="28"/>
        <v>0</v>
      </c>
      <c r="Y163" s="51" t="s">
        <v>1730</v>
      </c>
      <c r="Z163" s="51">
        <f t="shared" si="29"/>
        <v>419</v>
      </c>
    </row>
    <row r="164" spans="1:26" ht="15">
      <c r="A164" s="281" t="s">
        <v>1731</v>
      </c>
      <c r="B164" s="282" t="s">
        <v>1732</v>
      </c>
      <c r="C164" s="288">
        <f t="shared" si="23"/>
        <v>0</v>
      </c>
      <c r="D164" s="275">
        <f t="shared" si="24"/>
        <v>1.64E-4</v>
      </c>
      <c r="E164" s="296">
        <f t="shared" si="25"/>
        <v>0</v>
      </c>
      <c r="F164" s="296">
        <f t="shared" si="26"/>
        <v>1.64E-4</v>
      </c>
      <c r="G164" s="276">
        <f t="shared" si="27"/>
        <v>1086</v>
      </c>
      <c r="P164" s="280" t="s">
        <v>210</v>
      </c>
      <c r="Q164" s="280">
        <v>13</v>
      </c>
      <c r="R164" s="281" t="s">
        <v>175</v>
      </c>
      <c r="S164" s="281" t="s">
        <v>1731</v>
      </c>
      <c r="T164" s="282" t="s">
        <v>1732</v>
      </c>
      <c r="U164">
        <v>3848</v>
      </c>
      <c r="V164">
        <f>IF(Visor_NARP_CNPV_2018!$H$3=Q164,1,0)</f>
        <v>0</v>
      </c>
      <c r="W164">
        <f t="shared" si="28"/>
        <v>0</v>
      </c>
      <c r="Y164" s="51" t="s">
        <v>1732</v>
      </c>
      <c r="Z164" s="51">
        <f t="shared" si="29"/>
        <v>175</v>
      </c>
    </row>
    <row r="165" spans="1:26" ht="15">
      <c r="A165" s="278" t="s">
        <v>1733</v>
      </c>
      <c r="B165" s="279" t="s">
        <v>1734</v>
      </c>
      <c r="C165" s="288">
        <f t="shared" si="23"/>
        <v>0</v>
      </c>
      <c r="D165" s="275">
        <f t="shared" si="24"/>
        <v>1.65E-4</v>
      </c>
      <c r="E165" s="296">
        <f t="shared" si="25"/>
        <v>0</v>
      </c>
      <c r="F165" s="296">
        <f t="shared" si="26"/>
        <v>1.65E-4</v>
      </c>
      <c r="G165" s="276">
        <f t="shared" si="27"/>
        <v>1085</v>
      </c>
      <c r="P165" s="277" t="s">
        <v>210</v>
      </c>
      <c r="Q165" s="277">
        <v>13</v>
      </c>
      <c r="R165" s="278" t="s">
        <v>175</v>
      </c>
      <c r="S165" s="278" t="s">
        <v>1733</v>
      </c>
      <c r="T165" s="279" t="s">
        <v>1734</v>
      </c>
      <c r="U165">
        <v>1809</v>
      </c>
      <c r="V165">
        <f>IF(Visor_NARP_CNPV_2018!$H$3=Q165,1,0)</f>
        <v>0</v>
      </c>
      <c r="W165">
        <f t="shared" si="28"/>
        <v>0</v>
      </c>
      <c r="Y165" s="51" t="s">
        <v>1734</v>
      </c>
      <c r="Z165" s="51">
        <f t="shared" si="29"/>
        <v>238</v>
      </c>
    </row>
    <row r="166" spans="1:26" ht="15">
      <c r="A166" s="281" t="s">
        <v>1735</v>
      </c>
      <c r="B166" s="282" t="s">
        <v>1736</v>
      </c>
      <c r="C166" s="288">
        <f t="shared" si="23"/>
        <v>0</v>
      </c>
      <c r="D166" s="275">
        <f t="shared" si="24"/>
        <v>1.66E-4</v>
      </c>
      <c r="E166" s="296">
        <f t="shared" si="25"/>
        <v>0</v>
      </c>
      <c r="F166" s="296">
        <f t="shared" si="26"/>
        <v>1.66E-4</v>
      </c>
      <c r="G166" s="276">
        <f t="shared" si="27"/>
        <v>1084</v>
      </c>
      <c r="P166" s="280" t="s">
        <v>210</v>
      </c>
      <c r="Q166" s="280">
        <v>13</v>
      </c>
      <c r="R166" s="281" t="s">
        <v>175</v>
      </c>
      <c r="S166" s="281" t="s">
        <v>1735</v>
      </c>
      <c r="T166" s="282" t="s">
        <v>1736</v>
      </c>
      <c r="U166">
        <v>337</v>
      </c>
      <c r="V166">
        <f>IF(Visor_NARP_CNPV_2018!$H$3=Q166,1,0)</f>
        <v>0</v>
      </c>
      <c r="W166">
        <f t="shared" si="28"/>
        <v>0</v>
      </c>
      <c r="Y166" s="51" t="s">
        <v>1736</v>
      </c>
      <c r="Z166" s="51">
        <f t="shared" si="29"/>
        <v>480</v>
      </c>
    </row>
    <row r="167" spans="1:26" ht="15">
      <c r="A167" s="278" t="s">
        <v>1737</v>
      </c>
      <c r="B167" s="279" t="s">
        <v>1738</v>
      </c>
      <c r="C167" s="288">
        <f t="shared" si="23"/>
        <v>0</v>
      </c>
      <c r="D167" s="275">
        <f t="shared" si="24"/>
        <v>1.6699999999999999E-4</v>
      </c>
      <c r="E167" s="296">
        <f t="shared" si="25"/>
        <v>0</v>
      </c>
      <c r="F167" s="296">
        <f t="shared" si="26"/>
        <v>1.6699999999999999E-4</v>
      </c>
      <c r="G167" s="276">
        <f t="shared" si="27"/>
        <v>1083</v>
      </c>
      <c r="P167" s="277" t="s">
        <v>210</v>
      </c>
      <c r="Q167" s="277">
        <v>13</v>
      </c>
      <c r="R167" s="278" t="s">
        <v>175</v>
      </c>
      <c r="S167" s="278" t="s">
        <v>1737</v>
      </c>
      <c r="T167" s="279" t="s">
        <v>1738</v>
      </c>
      <c r="U167">
        <v>168</v>
      </c>
      <c r="V167">
        <f>IF(Visor_NARP_CNPV_2018!$H$3=Q167,1,0)</f>
        <v>0</v>
      </c>
      <c r="W167">
        <f t="shared" si="28"/>
        <v>0</v>
      </c>
      <c r="Y167" s="51" t="s">
        <v>1738</v>
      </c>
      <c r="Z167" s="51">
        <f t="shared" si="29"/>
        <v>612</v>
      </c>
    </row>
    <row r="168" spans="1:26" ht="15">
      <c r="A168" s="281" t="s">
        <v>1739</v>
      </c>
      <c r="B168" s="282" t="s">
        <v>1740</v>
      </c>
      <c r="C168" s="288">
        <f t="shared" si="23"/>
        <v>0</v>
      </c>
      <c r="D168" s="275">
        <f t="shared" si="24"/>
        <v>1.6799999999999999E-4</v>
      </c>
      <c r="E168" s="296">
        <f t="shared" si="25"/>
        <v>0</v>
      </c>
      <c r="F168" s="296">
        <f t="shared" si="26"/>
        <v>1.6799999999999999E-4</v>
      </c>
      <c r="G168" s="276">
        <f t="shared" si="27"/>
        <v>1082</v>
      </c>
      <c r="P168" s="280" t="s">
        <v>210</v>
      </c>
      <c r="Q168" s="280">
        <v>13</v>
      </c>
      <c r="R168" s="281" t="s">
        <v>175</v>
      </c>
      <c r="S168" s="281" t="s">
        <v>1739</v>
      </c>
      <c r="T168" s="282" t="s">
        <v>1740</v>
      </c>
      <c r="U168">
        <v>2736</v>
      </c>
      <c r="V168">
        <f>IF(Visor_NARP_CNPV_2018!$H$3=Q168,1,0)</f>
        <v>0</v>
      </c>
      <c r="W168">
        <f t="shared" si="28"/>
        <v>0</v>
      </c>
      <c r="Y168" s="51" t="s">
        <v>1740</v>
      </c>
      <c r="Z168" s="51">
        <f t="shared" si="29"/>
        <v>197</v>
      </c>
    </row>
    <row r="169" spans="1:26" ht="15">
      <c r="A169" s="278" t="s">
        <v>1741</v>
      </c>
      <c r="B169" s="279" t="s">
        <v>1742</v>
      </c>
      <c r="C169" s="288">
        <f t="shared" si="23"/>
        <v>0</v>
      </c>
      <c r="D169" s="275">
        <f t="shared" si="24"/>
        <v>1.6899999999999999E-4</v>
      </c>
      <c r="E169" s="296">
        <f t="shared" si="25"/>
        <v>0</v>
      </c>
      <c r="F169" s="296">
        <f t="shared" si="26"/>
        <v>1.6899999999999999E-4</v>
      </c>
      <c r="G169" s="276">
        <f t="shared" si="27"/>
        <v>1081</v>
      </c>
      <c r="P169" s="277" t="s">
        <v>210</v>
      </c>
      <c r="Q169" s="277">
        <v>13</v>
      </c>
      <c r="R169" s="278" t="s">
        <v>175</v>
      </c>
      <c r="S169" s="278" t="s">
        <v>1741</v>
      </c>
      <c r="T169" s="279" t="s">
        <v>1742</v>
      </c>
      <c r="U169">
        <v>20766</v>
      </c>
      <c r="V169">
        <f>IF(Visor_NARP_CNPV_2018!$H$3=Q169,1,0)</f>
        <v>0</v>
      </c>
      <c r="W169">
        <f t="shared" si="28"/>
        <v>0</v>
      </c>
      <c r="Y169" s="51" t="s">
        <v>1742</v>
      </c>
      <c r="Z169" s="51">
        <f t="shared" si="29"/>
        <v>46</v>
      </c>
    </row>
    <row r="170" spans="1:26" ht="15">
      <c r="A170" s="281" t="s">
        <v>1743</v>
      </c>
      <c r="B170" s="282" t="s">
        <v>1744</v>
      </c>
      <c r="C170" s="288">
        <f t="shared" si="23"/>
        <v>0</v>
      </c>
      <c r="D170" s="275">
        <f t="shared" si="24"/>
        <v>1.6999999999999999E-4</v>
      </c>
      <c r="E170" s="296">
        <f t="shared" si="25"/>
        <v>0</v>
      </c>
      <c r="F170" s="296">
        <f t="shared" si="26"/>
        <v>1.6999999999999999E-4</v>
      </c>
      <c r="G170" s="276">
        <f t="shared" si="27"/>
        <v>1080</v>
      </c>
      <c r="P170" s="280" t="s">
        <v>210</v>
      </c>
      <c r="Q170" s="280">
        <v>13</v>
      </c>
      <c r="R170" s="281" t="s">
        <v>175</v>
      </c>
      <c r="S170" s="281" t="s">
        <v>1743</v>
      </c>
      <c r="T170" s="282" t="s">
        <v>1744</v>
      </c>
      <c r="U170">
        <v>112</v>
      </c>
      <c r="V170">
        <f>IF(Visor_NARP_CNPV_2018!$H$3=Q170,1,0)</f>
        <v>0</v>
      </c>
      <c r="W170">
        <f t="shared" si="28"/>
        <v>0</v>
      </c>
      <c r="Y170" s="51" t="s">
        <v>1744</v>
      </c>
      <c r="Z170" s="51">
        <f t="shared" si="29"/>
        <v>712</v>
      </c>
    </row>
    <row r="171" spans="1:26" ht="15">
      <c r="A171" s="278" t="s">
        <v>1745</v>
      </c>
      <c r="B171" s="279" t="s">
        <v>1746</v>
      </c>
      <c r="C171" s="288">
        <f t="shared" si="23"/>
        <v>0</v>
      </c>
      <c r="D171" s="275">
        <f t="shared" si="24"/>
        <v>1.7099999999999998E-4</v>
      </c>
      <c r="E171" s="296">
        <f t="shared" si="25"/>
        <v>0</v>
      </c>
      <c r="F171" s="296">
        <f t="shared" si="26"/>
        <v>1.7099999999999998E-4</v>
      </c>
      <c r="G171" s="276">
        <f t="shared" si="27"/>
        <v>1079</v>
      </c>
      <c r="P171" s="277" t="s">
        <v>210</v>
      </c>
      <c r="Q171" s="277">
        <v>13</v>
      </c>
      <c r="R171" s="278" t="s">
        <v>175</v>
      </c>
      <c r="S171" s="278" t="s">
        <v>1745</v>
      </c>
      <c r="T171" s="279" t="s">
        <v>1746</v>
      </c>
      <c r="U171">
        <v>43174</v>
      </c>
      <c r="V171">
        <f>IF(Visor_NARP_CNPV_2018!$H$3=Q171,1,0)</f>
        <v>0</v>
      </c>
      <c r="W171">
        <f t="shared" si="28"/>
        <v>0</v>
      </c>
      <c r="Y171" s="51" t="s">
        <v>1746</v>
      </c>
      <c r="Z171" s="51">
        <f t="shared" si="29"/>
        <v>15</v>
      </c>
    </row>
    <row r="172" spans="1:26" ht="15">
      <c r="A172" s="281" t="s">
        <v>1747</v>
      </c>
      <c r="B172" s="282" t="s">
        <v>1748</v>
      </c>
      <c r="C172" s="288">
        <f t="shared" si="23"/>
        <v>0</v>
      </c>
      <c r="D172" s="275">
        <f t="shared" si="24"/>
        <v>1.7199999999999998E-4</v>
      </c>
      <c r="E172" s="296">
        <f t="shared" si="25"/>
        <v>0</v>
      </c>
      <c r="F172" s="296">
        <f t="shared" si="26"/>
        <v>1.7199999999999998E-4</v>
      </c>
      <c r="G172" s="276">
        <f t="shared" si="27"/>
        <v>1078</v>
      </c>
      <c r="P172" s="280" t="s">
        <v>210</v>
      </c>
      <c r="Q172" s="280">
        <v>13</v>
      </c>
      <c r="R172" s="281" t="s">
        <v>175</v>
      </c>
      <c r="S172" s="281" t="s">
        <v>1747</v>
      </c>
      <c r="T172" s="282" t="s">
        <v>1748</v>
      </c>
      <c r="U172">
        <v>4376</v>
      </c>
      <c r="V172">
        <f>IF(Visor_NARP_CNPV_2018!$H$3=Q172,1,0)</f>
        <v>0</v>
      </c>
      <c r="W172">
        <f t="shared" si="28"/>
        <v>0</v>
      </c>
      <c r="Y172" s="51" t="s">
        <v>1748</v>
      </c>
      <c r="Z172" s="51">
        <f t="shared" si="29"/>
        <v>162</v>
      </c>
    </row>
    <row r="173" spans="1:26" ht="15">
      <c r="A173" s="278" t="s">
        <v>1749</v>
      </c>
      <c r="B173" s="279" t="s">
        <v>1750</v>
      </c>
      <c r="C173" s="288">
        <f t="shared" si="23"/>
        <v>0</v>
      </c>
      <c r="D173" s="275">
        <f t="shared" si="24"/>
        <v>1.73E-4</v>
      </c>
      <c r="E173" s="296">
        <f t="shared" si="25"/>
        <v>0</v>
      </c>
      <c r="F173" s="296">
        <f t="shared" si="26"/>
        <v>1.73E-4</v>
      </c>
      <c r="G173" s="276">
        <f t="shared" si="27"/>
        <v>1077</v>
      </c>
      <c r="P173" s="277" t="s">
        <v>210</v>
      </c>
      <c r="Q173" s="277">
        <v>13</v>
      </c>
      <c r="R173" s="278" t="s">
        <v>175</v>
      </c>
      <c r="S173" s="278" t="s">
        <v>1749</v>
      </c>
      <c r="T173" s="279" t="s">
        <v>1750</v>
      </c>
      <c r="U173">
        <v>704</v>
      </c>
      <c r="V173">
        <f>IF(Visor_NARP_CNPV_2018!$H$3=Q173,1,0)</f>
        <v>0</v>
      </c>
      <c r="W173">
        <f t="shared" si="28"/>
        <v>0</v>
      </c>
      <c r="Y173" s="51" t="s">
        <v>1750</v>
      </c>
      <c r="Z173" s="51">
        <f t="shared" si="29"/>
        <v>340</v>
      </c>
    </row>
    <row r="174" spans="1:26" ht="15">
      <c r="A174" s="281" t="s">
        <v>1751</v>
      </c>
      <c r="B174" s="282" t="s">
        <v>1752</v>
      </c>
      <c r="C174" s="288">
        <f t="shared" si="23"/>
        <v>0</v>
      </c>
      <c r="D174" s="275">
        <f t="shared" si="24"/>
        <v>1.74E-4</v>
      </c>
      <c r="E174" s="296">
        <f t="shared" si="25"/>
        <v>0</v>
      </c>
      <c r="F174" s="296">
        <f t="shared" si="26"/>
        <v>1.74E-4</v>
      </c>
      <c r="G174" s="276">
        <f t="shared" si="27"/>
        <v>1076</v>
      </c>
      <c r="P174" s="280" t="s">
        <v>210</v>
      </c>
      <c r="Q174" s="280">
        <v>13</v>
      </c>
      <c r="R174" s="281" t="s">
        <v>175</v>
      </c>
      <c r="S174" s="281" t="s">
        <v>1751</v>
      </c>
      <c r="T174" s="282" t="s">
        <v>1752</v>
      </c>
      <c r="U174">
        <v>1154</v>
      </c>
      <c r="V174">
        <f>IF(Visor_NARP_CNPV_2018!$H$3=Q174,1,0)</f>
        <v>0</v>
      </c>
      <c r="W174">
        <f t="shared" si="28"/>
        <v>0</v>
      </c>
      <c r="Y174" s="51" t="s">
        <v>1752</v>
      </c>
      <c r="Z174" s="51">
        <f t="shared" si="29"/>
        <v>279</v>
      </c>
    </row>
    <row r="175" spans="1:26" ht="15">
      <c r="A175" s="278" t="s">
        <v>1753</v>
      </c>
      <c r="B175" s="279" t="s">
        <v>1754</v>
      </c>
      <c r="C175" s="288">
        <f t="shared" si="23"/>
        <v>0</v>
      </c>
      <c r="D175" s="275">
        <f t="shared" si="24"/>
        <v>1.75E-4</v>
      </c>
      <c r="E175" s="296">
        <f t="shared" si="25"/>
        <v>0</v>
      </c>
      <c r="F175" s="296">
        <f t="shared" si="26"/>
        <v>1.75E-4</v>
      </c>
      <c r="G175" s="276">
        <f t="shared" si="27"/>
        <v>1075</v>
      </c>
      <c r="P175" s="277" t="s">
        <v>210</v>
      </c>
      <c r="Q175" s="277">
        <v>13</v>
      </c>
      <c r="R175" s="278" t="s">
        <v>175</v>
      </c>
      <c r="S175" s="278" t="s">
        <v>1753</v>
      </c>
      <c r="T175" s="279" t="s">
        <v>1754</v>
      </c>
      <c r="U175">
        <v>434</v>
      </c>
      <c r="V175">
        <f>IF(Visor_NARP_CNPV_2018!$H$3=Q175,1,0)</f>
        <v>0</v>
      </c>
      <c r="W175">
        <f t="shared" si="28"/>
        <v>0</v>
      </c>
      <c r="Y175" s="51" t="s">
        <v>1754</v>
      </c>
      <c r="Z175" s="51">
        <f t="shared" si="29"/>
        <v>430</v>
      </c>
    </row>
    <row r="176" spans="1:26" ht="15">
      <c r="A176" s="281" t="s">
        <v>1755</v>
      </c>
      <c r="B176" s="282" t="s">
        <v>1756</v>
      </c>
      <c r="C176" s="288">
        <f t="shared" si="23"/>
        <v>0</v>
      </c>
      <c r="D176" s="275">
        <f t="shared" si="24"/>
        <v>1.76E-4</v>
      </c>
      <c r="E176" s="296">
        <f t="shared" si="25"/>
        <v>0</v>
      </c>
      <c r="F176" s="296">
        <f t="shared" si="26"/>
        <v>1.76E-4</v>
      </c>
      <c r="G176" s="276">
        <f t="shared" si="27"/>
        <v>1074</v>
      </c>
      <c r="P176" s="280" t="s">
        <v>210</v>
      </c>
      <c r="Q176" s="280">
        <v>13</v>
      </c>
      <c r="R176" s="281" t="s">
        <v>175</v>
      </c>
      <c r="S176" s="281" t="s">
        <v>1755</v>
      </c>
      <c r="T176" s="282" t="s">
        <v>1756</v>
      </c>
      <c r="U176">
        <v>1182</v>
      </c>
      <c r="V176">
        <f>IF(Visor_NARP_CNPV_2018!$H$3=Q176,1,0)</f>
        <v>0</v>
      </c>
      <c r="W176">
        <f t="shared" si="28"/>
        <v>0</v>
      </c>
      <c r="Y176" s="51" t="s">
        <v>1756</v>
      </c>
      <c r="Z176" s="51">
        <f t="shared" si="29"/>
        <v>276</v>
      </c>
    </row>
    <row r="177" spans="1:26" ht="15">
      <c r="A177" s="278" t="s">
        <v>1757</v>
      </c>
      <c r="B177" s="279" t="s">
        <v>1758</v>
      </c>
      <c r="C177" s="288">
        <f t="shared" si="23"/>
        <v>0</v>
      </c>
      <c r="D177" s="275">
        <f t="shared" si="24"/>
        <v>1.7699999999999999E-4</v>
      </c>
      <c r="E177" s="296">
        <f t="shared" si="25"/>
        <v>0</v>
      </c>
      <c r="F177" s="296">
        <f t="shared" si="26"/>
        <v>1.7699999999999999E-4</v>
      </c>
      <c r="G177" s="276">
        <f t="shared" si="27"/>
        <v>1073</v>
      </c>
      <c r="P177" s="277" t="s">
        <v>210</v>
      </c>
      <c r="Q177" s="277">
        <v>13</v>
      </c>
      <c r="R177" s="278" t="s">
        <v>175</v>
      </c>
      <c r="S177" s="278" t="s">
        <v>1757</v>
      </c>
      <c r="T177" s="279" t="s">
        <v>1758</v>
      </c>
      <c r="U177">
        <v>482</v>
      </c>
      <c r="V177">
        <f>IF(Visor_NARP_CNPV_2018!$H$3=Q177,1,0)</f>
        <v>0</v>
      </c>
      <c r="W177">
        <f t="shared" si="28"/>
        <v>0</v>
      </c>
      <c r="Y177" s="51" t="s">
        <v>1758</v>
      </c>
      <c r="Z177" s="51">
        <f t="shared" si="29"/>
        <v>408</v>
      </c>
    </row>
    <row r="178" spans="1:26" ht="15">
      <c r="A178" s="281" t="s">
        <v>1759</v>
      </c>
      <c r="B178" s="282" t="s">
        <v>1760</v>
      </c>
      <c r="C178" s="288">
        <f t="shared" si="23"/>
        <v>0</v>
      </c>
      <c r="D178" s="275">
        <f t="shared" si="24"/>
        <v>1.7799999999999999E-4</v>
      </c>
      <c r="E178" s="296">
        <f t="shared" si="25"/>
        <v>0</v>
      </c>
      <c r="F178" s="296">
        <f t="shared" si="26"/>
        <v>1.7799999999999999E-4</v>
      </c>
      <c r="G178" s="276">
        <f t="shared" si="27"/>
        <v>1072</v>
      </c>
      <c r="P178" s="280" t="s">
        <v>210</v>
      </c>
      <c r="Q178" s="280">
        <v>13</v>
      </c>
      <c r="R178" s="281" t="s">
        <v>175</v>
      </c>
      <c r="S178" s="281" t="s">
        <v>1759</v>
      </c>
      <c r="T178" s="282" t="s">
        <v>1760</v>
      </c>
      <c r="U178">
        <v>415</v>
      </c>
      <c r="V178">
        <f>IF(Visor_NARP_CNPV_2018!$H$3=Q178,1,0)</f>
        <v>0</v>
      </c>
      <c r="W178">
        <f t="shared" si="28"/>
        <v>0</v>
      </c>
      <c r="Y178" s="51" t="s">
        <v>1760</v>
      </c>
      <c r="Z178" s="51">
        <f t="shared" si="29"/>
        <v>436</v>
      </c>
    </row>
    <row r="179" spans="1:26" ht="15">
      <c r="A179" s="278" t="s">
        <v>1761</v>
      </c>
      <c r="B179" s="279" t="s">
        <v>1762</v>
      </c>
      <c r="C179" s="288">
        <f t="shared" si="23"/>
        <v>0</v>
      </c>
      <c r="D179" s="275">
        <f t="shared" si="24"/>
        <v>1.7899999999999999E-4</v>
      </c>
      <c r="E179" s="296">
        <f t="shared" si="25"/>
        <v>0</v>
      </c>
      <c r="F179" s="296">
        <f t="shared" si="26"/>
        <v>1.7899999999999999E-4</v>
      </c>
      <c r="G179" s="276">
        <f t="shared" si="27"/>
        <v>1071</v>
      </c>
      <c r="P179" s="277" t="s">
        <v>210</v>
      </c>
      <c r="Q179" s="277">
        <v>13</v>
      </c>
      <c r="R179" s="278" t="s">
        <v>175</v>
      </c>
      <c r="S179" s="278" t="s">
        <v>1761</v>
      </c>
      <c r="T179" s="279" t="s">
        <v>1762</v>
      </c>
      <c r="U179">
        <v>3819</v>
      </c>
      <c r="V179">
        <f>IF(Visor_NARP_CNPV_2018!$H$3=Q179,1,0)</f>
        <v>0</v>
      </c>
      <c r="W179">
        <f t="shared" si="28"/>
        <v>0</v>
      </c>
      <c r="Y179" s="51" t="s">
        <v>1762</v>
      </c>
      <c r="Z179" s="51">
        <f t="shared" si="29"/>
        <v>177</v>
      </c>
    </row>
    <row r="180" spans="1:26" ht="15">
      <c r="A180" s="281" t="s">
        <v>1763</v>
      </c>
      <c r="B180" s="282" t="s">
        <v>1764</v>
      </c>
      <c r="C180" s="288">
        <f t="shared" si="23"/>
        <v>0</v>
      </c>
      <c r="D180" s="275">
        <f t="shared" si="24"/>
        <v>1.7999999999999998E-4</v>
      </c>
      <c r="E180" s="296">
        <f t="shared" si="25"/>
        <v>0</v>
      </c>
      <c r="F180" s="296">
        <f t="shared" si="26"/>
        <v>1.7999999999999998E-4</v>
      </c>
      <c r="G180" s="276">
        <f t="shared" si="27"/>
        <v>1070</v>
      </c>
      <c r="P180" s="280" t="s">
        <v>210</v>
      </c>
      <c r="Q180" s="280">
        <v>13</v>
      </c>
      <c r="R180" s="281" t="s">
        <v>175</v>
      </c>
      <c r="S180" s="281" t="s">
        <v>1763</v>
      </c>
      <c r="T180" s="282" t="s">
        <v>1764</v>
      </c>
      <c r="U180">
        <v>7505</v>
      </c>
      <c r="V180">
        <f>IF(Visor_NARP_CNPV_2018!$H$3=Q180,1,0)</f>
        <v>0</v>
      </c>
      <c r="W180">
        <f t="shared" si="28"/>
        <v>0</v>
      </c>
      <c r="Y180" s="51" t="s">
        <v>1764</v>
      </c>
      <c r="Z180" s="51">
        <f t="shared" si="29"/>
        <v>115</v>
      </c>
    </row>
    <row r="181" spans="1:26" ht="15">
      <c r="A181" s="278" t="s">
        <v>1765</v>
      </c>
      <c r="B181" s="279" t="s">
        <v>1766</v>
      </c>
      <c r="C181" s="288">
        <f t="shared" si="23"/>
        <v>0</v>
      </c>
      <c r="D181" s="275">
        <f t="shared" si="24"/>
        <v>1.8099999999999998E-4</v>
      </c>
      <c r="E181" s="296">
        <f t="shared" si="25"/>
        <v>0</v>
      </c>
      <c r="F181" s="296">
        <f t="shared" si="26"/>
        <v>1.8099999999999998E-4</v>
      </c>
      <c r="G181" s="276">
        <f t="shared" si="27"/>
        <v>1069</v>
      </c>
      <c r="P181" s="277" t="s">
        <v>210</v>
      </c>
      <c r="Q181" s="277">
        <v>13</v>
      </c>
      <c r="R181" s="278" t="s">
        <v>175</v>
      </c>
      <c r="S181" s="278" t="s">
        <v>1765</v>
      </c>
      <c r="T181" s="279" t="s">
        <v>1766</v>
      </c>
      <c r="U181">
        <v>379</v>
      </c>
      <c r="V181">
        <f>IF(Visor_NARP_CNPV_2018!$H$3=Q181,1,0)</f>
        <v>0</v>
      </c>
      <c r="W181">
        <f t="shared" si="28"/>
        <v>0</v>
      </c>
      <c r="Y181" s="51" t="s">
        <v>1766</v>
      </c>
      <c r="Z181" s="51">
        <f t="shared" si="29"/>
        <v>457</v>
      </c>
    </row>
    <row r="182" spans="1:26" ht="15">
      <c r="A182" s="281" t="s">
        <v>1767</v>
      </c>
      <c r="B182" s="282" t="s">
        <v>1768</v>
      </c>
      <c r="C182" s="288">
        <f t="shared" si="23"/>
        <v>0</v>
      </c>
      <c r="D182" s="275">
        <f t="shared" si="24"/>
        <v>1.8199999999999998E-4</v>
      </c>
      <c r="E182" s="296">
        <f t="shared" si="25"/>
        <v>0</v>
      </c>
      <c r="F182" s="296">
        <f t="shared" si="26"/>
        <v>1.8199999999999998E-4</v>
      </c>
      <c r="G182" s="276">
        <f t="shared" si="27"/>
        <v>1068</v>
      </c>
      <c r="P182" s="280" t="s">
        <v>210</v>
      </c>
      <c r="Q182" s="280">
        <v>13</v>
      </c>
      <c r="R182" s="281" t="s">
        <v>175</v>
      </c>
      <c r="S182" s="281" t="s">
        <v>1767</v>
      </c>
      <c r="T182" s="282" t="s">
        <v>1768</v>
      </c>
      <c r="U182">
        <v>1448</v>
      </c>
      <c r="V182">
        <f>IF(Visor_NARP_CNPV_2018!$H$3=Q182,1,0)</f>
        <v>0</v>
      </c>
      <c r="W182">
        <f t="shared" si="28"/>
        <v>0</v>
      </c>
      <c r="Y182" s="51" t="s">
        <v>1768</v>
      </c>
      <c r="Z182" s="51">
        <f t="shared" si="29"/>
        <v>256</v>
      </c>
    </row>
    <row r="183" spans="1:26" ht="15">
      <c r="A183" s="278" t="s">
        <v>1769</v>
      </c>
      <c r="B183" s="279" t="s">
        <v>1770</v>
      </c>
      <c r="C183" s="288">
        <f t="shared" si="23"/>
        <v>0</v>
      </c>
      <c r="D183" s="275">
        <f t="shared" si="24"/>
        <v>1.83E-4</v>
      </c>
      <c r="E183" s="296">
        <f t="shared" si="25"/>
        <v>0</v>
      </c>
      <c r="F183" s="296">
        <f t="shared" si="26"/>
        <v>1.83E-4</v>
      </c>
      <c r="G183" s="276">
        <f t="shared" si="27"/>
        <v>1067</v>
      </c>
      <c r="P183" s="277" t="s">
        <v>210</v>
      </c>
      <c r="Q183" s="277">
        <v>13</v>
      </c>
      <c r="R183" s="278" t="s">
        <v>175</v>
      </c>
      <c r="S183" s="278" t="s">
        <v>1769</v>
      </c>
      <c r="T183" s="279" t="s">
        <v>1770</v>
      </c>
      <c r="U183">
        <v>878</v>
      </c>
      <c r="V183">
        <f>IF(Visor_NARP_CNPV_2018!$H$3=Q183,1,0)</f>
        <v>0</v>
      </c>
      <c r="W183">
        <f t="shared" si="28"/>
        <v>0</v>
      </c>
      <c r="Y183" s="51" t="s">
        <v>1770</v>
      </c>
      <c r="Z183" s="51">
        <f t="shared" si="29"/>
        <v>315</v>
      </c>
    </row>
    <row r="184" spans="1:26" ht="15">
      <c r="A184" s="281" t="s">
        <v>1771</v>
      </c>
      <c r="B184" s="282" t="s">
        <v>1772</v>
      </c>
      <c r="C184" s="288">
        <f t="shared" si="23"/>
        <v>0</v>
      </c>
      <c r="D184" s="275">
        <f t="shared" si="24"/>
        <v>1.84E-4</v>
      </c>
      <c r="E184" s="296">
        <f t="shared" si="25"/>
        <v>0</v>
      </c>
      <c r="F184" s="296">
        <f t="shared" si="26"/>
        <v>1.84E-4</v>
      </c>
      <c r="G184" s="276">
        <f t="shared" si="27"/>
        <v>1066</v>
      </c>
      <c r="P184" s="280" t="s">
        <v>210</v>
      </c>
      <c r="Q184" s="280">
        <v>13</v>
      </c>
      <c r="R184" s="281" t="s">
        <v>175</v>
      </c>
      <c r="S184" s="281" t="s">
        <v>1771</v>
      </c>
      <c r="T184" s="282" t="s">
        <v>1772</v>
      </c>
      <c r="U184">
        <v>3397</v>
      </c>
      <c r="V184">
        <f>IF(Visor_NARP_CNPV_2018!$H$3=Q184,1,0)</f>
        <v>0</v>
      </c>
      <c r="W184">
        <f t="shared" si="28"/>
        <v>0</v>
      </c>
      <c r="Y184" s="51" t="s">
        <v>1772</v>
      </c>
      <c r="Z184" s="51">
        <f t="shared" si="29"/>
        <v>182</v>
      </c>
    </row>
    <row r="185" spans="1:26" ht="15">
      <c r="A185" s="278" t="s">
        <v>1773</v>
      </c>
      <c r="B185" s="279" t="s">
        <v>1774</v>
      </c>
      <c r="C185" s="288">
        <f t="shared" si="23"/>
        <v>0</v>
      </c>
      <c r="D185" s="275">
        <f t="shared" si="24"/>
        <v>1.85E-4</v>
      </c>
      <c r="E185" s="296">
        <f t="shared" si="25"/>
        <v>0</v>
      </c>
      <c r="F185" s="296">
        <f t="shared" si="26"/>
        <v>1.85E-4</v>
      </c>
      <c r="G185" s="276">
        <f t="shared" si="27"/>
        <v>1065</v>
      </c>
      <c r="P185" s="277" t="s">
        <v>210</v>
      </c>
      <c r="Q185" s="277">
        <v>13</v>
      </c>
      <c r="R185" s="278" t="s">
        <v>175</v>
      </c>
      <c r="S185" s="278" t="s">
        <v>1773</v>
      </c>
      <c r="T185" s="279" t="s">
        <v>1774</v>
      </c>
      <c r="U185">
        <v>421</v>
      </c>
      <c r="V185">
        <f>IF(Visor_NARP_CNPV_2018!$H$3=Q185,1,0)</f>
        <v>0</v>
      </c>
      <c r="W185">
        <f t="shared" si="28"/>
        <v>0</v>
      </c>
      <c r="Y185" s="51" t="s">
        <v>1774</v>
      </c>
      <c r="Z185" s="51">
        <f t="shared" si="29"/>
        <v>435</v>
      </c>
    </row>
    <row r="186" spans="1:26" ht="15">
      <c r="A186" s="281" t="s">
        <v>1775</v>
      </c>
      <c r="B186" s="282" t="s">
        <v>1776</v>
      </c>
      <c r="C186" s="288">
        <f t="shared" si="23"/>
        <v>0</v>
      </c>
      <c r="D186" s="275">
        <f t="shared" si="24"/>
        <v>1.8599999999999999E-4</v>
      </c>
      <c r="E186" s="296">
        <f t="shared" si="25"/>
        <v>0</v>
      </c>
      <c r="F186" s="296">
        <f t="shared" si="26"/>
        <v>1.8599999999999999E-4</v>
      </c>
      <c r="G186" s="276">
        <f t="shared" si="27"/>
        <v>1064</v>
      </c>
      <c r="P186" s="280" t="s">
        <v>210</v>
      </c>
      <c r="Q186" s="280">
        <v>13</v>
      </c>
      <c r="R186" s="281" t="s">
        <v>175</v>
      </c>
      <c r="S186" s="281" t="s">
        <v>1775</v>
      </c>
      <c r="T186" s="282" t="s">
        <v>1776</v>
      </c>
      <c r="U186">
        <v>622</v>
      </c>
      <c r="V186">
        <f>IF(Visor_NARP_CNPV_2018!$H$3=Q186,1,0)</f>
        <v>0</v>
      </c>
      <c r="W186">
        <f t="shared" si="28"/>
        <v>0</v>
      </c>
      <c r="Y186" s="51" t="s">
        <v>1776</v>
      </c>
      <c r="Z186" s="51">
        <f t="shared" si="29"/>
        <v>367</v>
      </c>
    </row>
    <row r="187" spans="1:26" ht="15">
      <c r="A187" s="278" t="s">
        <v>1777</v>
      </c>
      <c r="B187" s="279" t="s">
        <v>1778</v>
      </c>
      <c r="C187" s="288">
        <f t="shared" si="23"/>
        <v>0</v>
      </c>
      <c r="D187" s="275">
        <f t="shared" si="24"/>
        <v>1.8699999999999999E-4</v>
      </c>
      <c r="E187" s="296">
        <f t="shared" si="25"/>
        <v>0</v>
      </c>
      <c r="F187" s="296">
        <f t="shared" si="26"/>
        <v>1.8699999999999999E-4</v>
      </c>
      <c r="G187" s="276">
        <f t="shared" si="27"/>
        <v>1063</v>
      </c>
      <c r="P187" s="277" t="s">
        <v>210</v>
      </c>
      <c r="Q187" s="277">
        <v>13</v>
      </c>
      <c r="R187" s="278" t="s">
        <v>175</v>
      </c>
      <c r="S187" s="278" t="s">
        <v>1777</v>
      </c>
      <c r="T187" s="279" t="s">
        <v>1778</v>
      </c>
      <c r="U187">
        <v>4033</v>
      </c>
      <c r="V187">
        <f>IF(Visor_NARP_CNPV_2018!$H$3=Q187,1,0)</f>
        <v>0</v>
      </c>
      <c r="W187">
        <f t="shared" si="28"/>
        <v>0</v>
      </c>
      <c r="Y187" s="51" t="s">
        <v>1778</v>
      </c>
      <c r="Z187" s="51">
        <f t="shared" si="29"/>
        <v>169</v>
      </c>
    </row>
    <row r="188" spans="1:26" ht="15">
      <c r="A188" s="281" t="s">
        <v>1779</v>
      </c>
      <c r="B188" s="282" t="s">
        <v>1780</v>
      </c>
      <c r="C188" s="288">
        <f t="shared" si="23"/>
        <v>0</v>
      </c>
      <c r="D188" s="275">
        <f t="shared" si="24"/>
        <v>1.8799999999999999E-4</v>
      </c>
      <c r="E188" s="296">
        <f t="shared" si="25"/>
        <v>0</v>
      </c>
      <c r="F188" s="296">
        <f t="shared" si="26"/>
        <v>1.8799999999999999E-4</v>
      </c>
      <c r="G188" s="276">
        <f t="shared" si="27"/>
        <v>1062</v>
      </c>
      <c r="P188" s="280" t="s">
        <v>210</v>
      </c>
      <c r="Q188" s="280">
        <v>13</v>
      </c>
      <c r="R188" s="281" t="s">
        <v>175</v>
      </c>
      <c r="S188" s="281" t="s">
        <v>1779</v>
      </c>
      <c r="T188" s="282" t="s">
        <v>1780</v>
      </c>
      <c r="U188">
        <v>1466</v>
      </c>
      <c r="V188">
        <f>IF(Visor_NARP_CNPV_2018!$H$3=Q188,1,0)</f>
        <v>0</v>
      </c>
      <c r="W188">
        <f t="shared" si="28"/>
        <v>0</v>
      </c>
      <c r="Y188" s="51" t="s">
        <v>1780</v>
      </c>
      <c r="Z188" s="51">
        <f t="shared" si="29"/>
        <v>253</v>
      </c>
    </row>
    <row r="189" spans="1:26" ht="15">
      <c r="A189" s="278" t="s">
        <v>1781</v>
      </c>
      <c r="B189" s="279" t="s">
        <v>1782</v>
      </c>
      <c r="C189" s="288">
        <f t="shared" si="23"/>
        <v>0</v>
      </c>
      <c r="D189" s="275">
        <f t="shared" si="24"/>
        <v>1.8899999999999999E-4</v>
      </c>
      <c r="E189" s="296">
        <f t="shared" si="25"/>
        <v>0</v>
      </c>
      <c r="F189" s="296">
        <f t="shared" si="26"/>
        <v>1.8899999999999999E-4</v>
      </c>
      <c r="G189" s="276">
        <f t="shared" si="27"/>
        <v>1061</v>
      </c>
      <c r="P189" s="277" t="s">
        <v>210</v>
      </c>
      <c r="Q189" s="277">
        <v>13</v>
      </c>
      <c r="R189" s="278" t="s">
        <v>175</v>
      </c>
      <c r="S189" s="278" t="s">
        <v>1781</v>
      </c>
      <c r="T189" s="279" t="s">
        <v>1782</v>
      </c>
      <c r="U189">
        <v>695</v>
      </c>
      <c r="V189">
        <f>IF(Visor_NARP_CNPV_2018!$H$3=Q189,1,0)</f>
        <v>0</v>
      </c>
      <c r="W189">
        <f t="shared" si="28"/>
        <v>0</v>
      </c>
      <c r="Y189" s="51" t="s">
        <v>1782</v>
      </c>
      <c r="Z189" s="51">
        <f t="shared" si="29"/>
        <v>348</v>
      </c>
    </row>
    <row r="190" spans="1:26" ht="15">
      <c r="A190" s="281" t="s">
        <v>1783</v>
      </c>
      <c r="B190" s="282" t="s">
        <v>1784</v>
      </c>
      <c r="C190" s="288">
        <f t="shared" si="23"/>
        <v>0</v>
      </c>
      <c r="D190" s="275">
        <f t="shared" si="24"/>
        <v>1.8999999999999998E-4</v>
      </c>
      <c r="E190" s="296">
        <f t="shared" si="25"/>
        <v>0</v>
      </c>
      <c r="F190" s="296">
        <f t="shared" si="26"/>
        <v>1.8999999999999998E-4</v>
      </c>
      <c r="G190" s="276">
        <f t="shared" si="27"/>
        <v>1060</v>
      </c>
      <c r="P190" s="280" t="s">
        <v>210</v>
      </c>
      <c r="Q190" s="280">
        <v>13</v>
      </c>
      <c r="R190" s="281" t="s">
        <v>175</v>
      </c>
      <c r="S190" s="281" t="s">
        <v>1783</v>
      </c>
      <c r="T190" s="282" t="s">
        <v>1784</v>
      </c>
      <c r="U190">
        <v>655</v>
      </c>
      <c r="V190">
        <f>IF(Visor_NARP_CNPV_2018!$H$3=Q190,1,0)</f>
        <v>0</v>
      </c>
      <c r="W190">
        <f t="shared" si="28"/>
        <v>0</v>
      </c>
      <c r="Y190" s="51" t="s">
        <v>1784</v>
      </c>
      <c r="Z190" s="51">
        <f t="shared" si="29"/>
        <v>363</v>
      </c>
    </row>
    <row r="191" spans="1:26" ht="15">
      <c r="A191" s="278" t="s">
        <v>1785</v>
      </c>
      <c r="B191" s="279" t="s">
        <v>1786</v>
      </c>
      <c r="C191" s="288">
        <f t="shared" si="23"/>
        <v>0</v>
      </c>
      <c r="D191" s="275">
        <f t="shared" si="24"/>
        <v>1.9099999999999998E-4</v>
      </c>
      <c r="E191" s="296">
        <f t="shared" si="25"/>
        <v>0</v>
      </c>
      <c r="F191" s="296">
        <f t="shared" si="26"/>
        <v>1.9099999999999998E-4</v>
      </c>
      <c r="G191" s="276">
        <f t="shared" si="27"/>
        <v>1059</v>
      </c>
      <c r="P191" s="277" t="s">
        <v>210</v>
      </c>
      <c r="Q191" s="277">
        <v>13</v>
      </c>
      <c r="R191" s="278" t="s">
        <v>175</v>
      </c>
      <c r="S191" s="278" t="s">
        <v>1785</v>
      </c>
      <c r="T191" s="279" t="s">
        <v>1786</v>
      </c>
      <c r="U191">
        <v>2056</v>
      </c>
      <c r="V191">
        <f>IF(Visor_NARP_CNPV_2018!$H$3=Q191,1,0)</f>
        <v>0</v>
      </c>
      <c r="W191">
        <f t="shared" si="28"/>
        <v>0</v>
      </c>
      <c r="Y191" s="51" t="s">
        <v>1786</v>
      </c>
      <c r="Z191" s="51">
        <f t="shared" si="29"/>
        <v>223</v>
      </c>
    </row>
    <row r="192" spans="1:26" ht="15">
      <c r="A192" s="281" t="s">
        <v>1787</v>
      </c>
      <c r="B192" s="282" t="s">
        <v>1788</v>
      </c>
      <c r="C192" s="288">
        <f t="shared" si="23"/>
        <v>0</v>
      </c>
      <c r="D192" s="275">
        <f t="shared" si="24"/>
        <v>1.92E-4</v>
      </c>
      <c r="E192" s="296">
        <f t="shared" si="25"/>
        <v>0</v>
      </c>
      <c r="F192" s="296">
        <f t="shared" si="26"/>
        <v>1.92E-4</v>
      </c>
      <c r="G192" s="276">
        <f t="shared" si="27"/>
        <v>1058</v>
      </c>
      <c r="P192" s="280" t="s">
        <v>210</v>
      </c>
      <c r="Q192" s="280">
        <v>13</v>
      </c>
      <c r="R192" s="281" t="s">
        <v>175</v>
      </c>
      <c r="S192" s="281" t="s">
        <v>1787</v>
      </c>
      <c r="T192" s="282" t="s">
        <v>1788</v>
      </c>
      <c r="U192">
        <v>116</v>
      </c>
      <c r="V192">
        <f>IF(Visor_NARP_CNPV_2018!$H$3=Q192,1,0)</f>
        <v>0</v>
      </c>
      <c r="W192">
        <f t="shared" si="28"/>
        <v>0</v>
      </c>
      <c r="Y192" s="51" t="s">
        <v>1788</v>
      </c>
      <c r="Z192" s="51">
        <f t="shared" si="29"/>
        <v>703</v>
      </c>
    </row>
    <row r="193" spans="1:26" ht="15">
      <c r="A193" s="278" t="s">
        <v>1789</v>
      </c>
      <c r="B193" s="279" t="s">
        <v>1790</v>
      </c>
      <c r="C193" s="288">
        <f t="shared" si="23"/>
        <v>0</v>
      </c>
      <c r="D193" s="275">
        <f t="shared" si="24"/>
        <v>1.93E-4</v>
      </c>
      <c r="E193" s="296">
        <f t="shared" si="25"/>
        <v>0</v>
      </c>
      <c r="F193" s="296">
        <f t="shared" si="26"/>
        <v>1.93E-4</v>
      </c>
      <c r="G193" s="276">
        <f t="shared" si="27"/>
        <v>1057</v>
      </c>
      <c r="P193" s="277" t="s">
        <v>210</v>
      </c>
      <c r="Q193" s="277">
        <v>13</v>
      </c>
      <c r="R193" s="278" t="s">
        <v>175</v>
      </c>
      <c r="S193" s="278" t="s">
        <v>1789</v>
      </c>
      <c r="T193" s="279" t="s">
        <v>1790</v>
      </c>
      <c r="U193">
        <v>103</v>
      </c>
      <c r="V193">
        <f>IF(Visor_NARP_CNPV_2018!$H$3=Q193,1,0)</f>
        <v>0</v>
      </c>
      <c r="W193">
        <f t="shared" si="28"/>
        <v>0</v>
      </c>
      <c r="Y193" s="51" t="s">
        <v>1790</v>
      </c>
      <c r="Z193" s="51">
        <f t="shared" si="29"/>
        <v>726</v>
      </c>
    </row>
    <row r="194" spans="1:26" ht="15">
      <c r="A194" s="281" t="s">
        <v>1791</v>
      </c>
      <c r="B194" s="282" t="s">
        <v>1792</v>
      </c>
      <c r="C194" s="288">
        <f t="shared" si="23"/>
        <v>0</v>
      </c>
      <c r="D194" s="275">
        <f t="shared" si="24"/>
        <v>1.94E-4</v>
      </c>
      <c r="E194" s="296">
        <f t="shared" si="25"/>
        <v>0</v>
      </c>
      <c r="F194" s="296">
        <f t="shared" si="26"/>
        <v>1.94E-4</v>
      </c>
      <c r="G194" s="276">
        <f t="shared" si="27"/>
        <v>1056</v>
      </c>
      <c r="P194" s="280" t="s">
        <v>210</v>
      </c>
      <c r="Q194" s="280">
        <v>13</v>
      </c>
      <c r="R194" s="281" t="s">
        <v>175</v>
      </c>
      <c r="S194" s="281" t="s">
        <v>1791</v>
      </c>
      <c r="T194" s="282" t="s">
        <v>1792</v>
      </c>
      <c r="U194">
        <v>3637</v>
      </c>
      <c r="V194">
        <f>IF(Visor_NARP_CNPV_2018!$H$3=Q194,1,0)</f>
        <v>0</v>
      </c>
      <c r="W194">
        <f t="shared" si="28"/>
        <v>0</v>
      </c>
      <c r="Y194" s="51" t="s">
        <v>1792</v>
      </c>
      <c r="Z194" s="51">
        <f t="shared" si="29"/>
        <v>179</v>
      </c>
    </row>
    <row r="195" spans="1:26" ht="15">
      <c r="A195" s="278" t="s">
        <v>1793</v>
      </c>
      <c r="B195" s="279" t="s">
        <v>1794</v>
      </c>
      <c r="C195" s="288">
        <f t="shared" ref="C195:C258" si="30">W195</f>
        <v>0</v>
      </c>
      <c r="D195" s="275">
        <f t="shared" si="24"/>
        <v>1.95E-4</v>
      </c>
      <c r="E195" s="296">
        <f t="shared" si="25"/>
        <v>0</v>
      </c>
      <c r="F195" s="296">
        <f t="shared" si="26"/>
        <v>1.95E-4</v>
      </c>
      <c r="G195" s="276">
        <f t="shared" si="27"/>
        <v>1055</v>
      </c>
      <c r="P195" s="277" t="s">
        <v>210</v>
      </c>
      <c r="Q195" s="277">
        <v>13</v>
      </c>
      <c r="R195" s="278" t="s">
        <v>175</v>
      </c>
      <c r="S195" s="278" t="s">
        <v>1793</v>
      </c>
      <c r="T195" s="279" t="s">
        <v>1794</v>
      </c>
      <c r="U195">
        <v>904</v>
      </c>
      <c r="V195">
        <f>IF(Visor_NARP_CNPV_2018!$H$3=Q195,1,0)</f>
        <v>0</v>
      </c>
      <c r="W195">
        <f t="shared" si="28"/>
        <v>0</v>
      </c>
      <c r="Y195" s="51" t="s">
        <v>1794</v>
      </c>
      <c r="Z195" s="51">
        <f t="shared" si="29"/>
        <v>307</v>
      </c>
    </row>
    <row r="196" spans="1:26" ht="15">
      <c r="A196" s="281" t="s">
        <v>1795</v>
      </c>
      <c r="B196" s="282" t="s">
        <v>1796</v>
      </c>
      <c r="C196" s="288">
        <f t="shared" si="30"/>
        <v>0</v>
      </c>
      <c r="D196" s="275">
        <f t="shared" ref="D196:D259" si="31">C196+(0.000001*ROW(C196))</f>
        <v>1.9599999999999999E-4</v>
      </c>
      <c r="E196" s="296">
        <f t="shared" ref="E196:E259" si="32">0.01*V196</f>
        <v>0</v>
      </c>
      <c r="F196" s="296">
        <f t="shared" ref="F196:F259" si="33">D196+E196</f>
        <v>1.9599999999999999E-4</v>
      </c>
      <c r="G196" s="276">
        <f t="shared" ref="G196:G259" si="34">_xlfn.RANK.EQ(F196,$F$3:$F$1124)</f>
        <v>1054</v>
      </c>
      <c r="P196" s="280" t="s">
        <v>210</v>
      </c>
      <c r="Q196" s="280">
        <v>13</v>
      </c>
      <c r="R196" s="281" t="s">
        <v>175</v>
      </c>
      <c r="S196" s="281" t="s">
        <v>1795</v>
      </c>
      <c r="T196" s="282" t="s">
        <v>1796</v>
      </c>
      <c r="U196">
        <v>8473</v>
      </c>
      <c r="V196">
        <f>IF(Visor_NARP_CNPV_2018!$H$3=Q196,1,0)</f>
        <v>0</v>
      </c>
      <c r="W196">
        <f t="shared" ref="W196:W259" si="35">U196*V196</f>
        <v>0</v>
      </c>
      <c r="Y196" s="51" t="s">
        <v>1796</v>
      </c>
      <c r="Z196" s="51">
        <f t="shared" ref="Z196:Z259" si="36">_xlfn.RANK.EQ(U196,$U$3:$U$1124)</f>
        <v>109</v>
      </c>
    </row>
    <row r="197" spans="1:26" ht="15">
      <c r="A197" s="278" t="s">
        <v>1797</v>
      </c>
      <c r="B197" s="279" t="s">
        <v>1798</v>
      </c>
      <c r="C197" s="288">
        <f t="shared" si="30"/>
        <v>0</v>
      </c>
      <c r="D197" s="275">
        <f t="shared" si="31"/>
        <v>1.9699999999999999E-4</v>
      </c>
      <c r="E197" s="296">
        <f t="shared" si="32"/>
        <v>0</v>
      </c>
      <c r="F197" s="296">
        <f t="shared" si="33"/>
        <v>1.9699999999999999E-4</v>
      </c>
      <c r="G197" s="276">
        <f t="shared" si="34"/>
        <v>1053</v>
      </c>
      <c r="P197" s="277" t="s">
        <v>210</v>
      </c>
      <c r="Q197" s="277">
        <v>13</v>
      </c>
      <c r="R197" s="278" t="s">
        <v>175</v>
      </c>
      <c r="S197" s="278" t="s">
        <v>1797</v>
      </c>
      <c r="T197" s="279" t="s">
        <v>1798</v>
      </c>
      <c r="U197">
        <v>774</v>
      </c>
      <c r="V197">
        <f>IF(Visor_NARP_CNPV_2018!$H$3=Q197,1,0)</f>
        <v>0</v>
      </c>
      <c r="W197">
        <f t="shared" si="35"/>
        <v>0</v>
      </c>
      <c r="Y197" s="51" t="s">
        <v>1798</v>
      </c>
      <c r="Z197" s="51">
        <f t="shared" si="36"/>
        <v>333</v>
      </c>
    </row>
    <row r="198" spans="1:26" ht="15">
      <c r="A198" s="281" t="s">
        <v>1799</v>
      </c>
      <c r="B198" s="282" t="s">
        <v>1800</v>
      </c>
      <c r="C198" s="288">
        <f t="shared" si="30"/>
        <v>0</v>
      </c>
      <c r="D198" s="275">
        <f t="shared" si="31"/>
        <v>1.9799999999999999E-4</v>
      </c>
      <c r="E198" s="296">
        <f t="shared" si="32"/>
        <v>0</v>
      </c>
      <c r="F198" s="296">
        <f t="shared" si="33"/>
        <v>1.9799999999999999E-4</v>
      </c>
      <c r="G198" s="276">
        <f t="shared" si="34"/>
        <v>1052</v>
      </c>
      <c r="P198" s="280" t="s">
        <v>211</v>
      </c>
      <c r="Q198" s="280">
        <v>15</v>
      </c>
      <c r="R198" s="281" t="s">
        <v>176</v>
      </c>
      <c r="S198" s="281" t="s">
        <v>1799</v>
      </c>
      <c r="T198" s="282" t="s">
        <v>1800</v>
      </c>
      <c r="U198">
        <v>1704</v>
      </c>
      <c r="V198">
        <f>IF(Visor_NARP_CNPV_2018!$H$3=Q198,1,0)</f>
        <v>0</v>
      </c>
      <c r="W198">
        <f t="shared" si="35"/>
        <v>0</v>
      </c>
      <c r="Y198" s="51" t="s">
        <v>1800</v>
      </c>
      <c r="Z198" s="51">
        <f t="shared" si="36"/>
        <v>244</v>
      </c>
    </row>
    <row r="199" spans="1:26" ht="15">
      <c r="A199" s="278" t="s">
        <v>1801</v>
      </c>
      <c r="B199" s="279" t="s">
        <v>1802</v>
      </c>
      <c r="C199" s="288">
        <f t="shared" si="30"/>
        <v>0</v>
      </c>
      <c r="D199" s="275">
        <f t="shared" si="31"/>
        <v>1.9899999999999999E-4</v>
      </c>
      <c r="E199" s="296">
        <f t="shared" si="32"/>
        <v>0</v>
      </c>
      <c r="F199" s="296">
        <f t="shared" si="33"/>
        <v>1.9899999999999999E-4</v>
      </c>
      <c r="G199" s="276">
        <f t="shared" si="34"/>
        <v>1051</v>
      </c>
      <c r="P199" s="277" t="s">
        <v>211</v>
      </c>
      <c r="Q199" s="277">
        <v>15</v>
      </c>
      <c r="R199" s="278" t="s">
        <v>176</v>
      </c>
      <c r="S199" s="278" t="s">
        <v>1801</v>
      </c>
      <c r="T199" s="279" t="s">
        <v>1802</v>
      </c>
      <c r="U199">
        <v>9</v>
      </c>
      <c r="V199">
        <f>IF(Visor_NARP_CNPV_2018!$H$3=Q199,1,0)</f>
        <v>0</v>
      </c>
      <c r="W199">
        <f t="shared" si="35"/>
        <v>0</v>
      </c>
      <c r="Y199" s="51" t="s">
        <v>1802</v>
      </c>
      <c r="Z199" s="51">
        <f t="shared" si="36"/>
        <v>1094</v>
      </c>
    </row>
    <row r="200" spans="1:26" ht="15">
      <c r="A200" s="281" t="s">
        <v>1803</v>
      </c>
      <c r="B200" s="282" t="s">
        <v>1804</v>
      </c>
      <c r="C200" s="288">
        <f t="shared" si="30"/>
        <v>0</v>
      </c>
      <c r="D200" s="275">
        <f t="shared" si="31"/>
        <v>1.9999999999999998E-4</v>
      </c>
      <c r="E200" s="296">
        <f t="shared" si="32"/>
        <v>0</v>
      </c>
      <c r="F200" s="296">
        <f t="shared" si="33"/>
        <v>1.9999999999999998E-4</v>
      </c>
      <c r="G200" s="276">
        <f t="shared" si="34"/>
        <v>1050</v>
      </c>
      <c r="P200" s="280" t="s">
        <v>211</v>
      </c>
      <c r="Q200" s="280">
        <v>15</v>
      </c>
      <c r="R200" s="281" t="s">
        <v>176</v>
      </c>
      <c r="S200" s="281" t="s">
        <v>1803</v>
      </c>
      <c r="T200" s="282" t="s">
        <v>1804</v>
      </c>
      <c r="U200">
        <v>134</v>
      </c>
      <c r="V200">
        <f>IF(Visor_NARP_CNPV_2018!$H$3=Q200,1,0)</f>
        <v>0</v>
      </c>
      <c r="W200">
        <f t="shared" si="35"/>
        <v>0</v>
      </c>
      <c r="Y200" s="51" t="s">
        <v>1804</v>
      </c>
      <c r="Z200" s="51">
        <f t="shared" si="36"/>
        <v>664</v>
      </c>
    </row>
    <row r="201" spans="1:26" ht="15">
      <c r="A201" s="278" t="s">
        <v>1805</v>
      </c>
      <c r="B201" s="279" t="s">
        <v>1806</v>
      </c>
      <c r="C201" s="288">
        <f t="shared" si="30"/>
        <v>0</v>
      </c>
      <c r="D201" s="275">
        <f t="shared" si="31"/>
        <v>2.0099999999999998E-4</v>
      </c>
      <c r="E201" s="296">
        <f t="shared" si="32"/>
        <v>0</v>
      </c>
      <c r="F201" s="296">
        <f t="shared" si="33"/>
        <v>2.0099999999999998E-4</v>
      </c>
      <c r="G201" s="276">
        <f t="shared" si="34"/>
        <v>1049</v>
      </c>
      <c r="P201" s="277" t="s">
        <v>211</v>
      </c>
      <c r="Q201" s="277">
        <v>15</v>
      </c>
      <c r="R201" s="278" t="s">
        <v>176</v>
      </c>
      <c r="S201" s="278" t="s">
        <v>1805</v>
      </c>
      <c r="T201" s="279" t="s">
        <v>1806</v>
      </c>
      <c r="U201">
        <v>22</v>
      </c>
      <c r="V201">
        <f>IF(Visor_NARP_CNPV_2018!$H$3=Q201,1,0)</f>
        <v>0</v>
      </c>
      <c r="W201">
        <f t="shared" si="35"/>
        <v>0</v>
      </c>
      <c r="Y201" s="51" t="s">
        <v>1806</v>
      </c>
      <c r="Z201" s="51">
        <f t="shared" si="36"/>
        <v>1012</v>
      </c>
    </row>
    <row r="202" spans="1:26" ht="15">
      <c r="A202" s="281" t="s">
        <v>1807</v>
      </c>
      <c r="B202" s="282" t="s">
        <v>1808</v>
      </c>
      <c r="C202" s="288">
        <f t="shared" si="30"/>
        <v>0</v>
      </c>
      <c r="D202" s="275">
        <f t="shared" si="31"/>
        <v>2.02E-4</v>
      </c>
      <c r="E202" s="296">
        <f t="shared" si="32"/>
        <v>0</v>
      </c>
      <c r="F202" s="296">
        <f t="shared" si="33"/>
        <v>2.02E-4</v>
      </c>
      <c r="G202" s="276">
        <f t="shared" si="34"/>
        <v>1048</v>
      </c>
      <c r="P202" s="280" t="s">
        <v>211</v>
      </c>
      <c r="Q202" s="280">
        <v>15</v>
      </c>
      <c r="R202" s="281" t="s">
        <v>176</v>
      </c>
      <c r="S202" s="281" t="s">
        <v>1807</v>
      </c>
      <c r="T202" s="282" t="s">
        <v>1808</v>
      </c>
      <c r="U202">
        <v>33</v>
      </c>
      <c r="V202">
        <f>IF(Visor_NARP_CNPV_2018!$H$3=Q202,1,0)</f>
        <v>0</v>
      </c>
      <c r="W202">
        <f t="shared" si="35"/>
        <v>0</v>
      </c>
      <c r="Y202" s="51" t="s">
        <v>1808</v>
      </c>
      <c r="Z202" s="51">
        <f t="shared" si="36"/>
        <v>952</v>
      </c>
    </row>
    <row r="203" spans="1:26" ht="15">
      <c r="A203" s="278" t="s">
        <v>1809</v>
      </c>
      <c r="B203" s="279" t="s">
        <v>1810</v>
      </c>
      <c r="C203" s="288">
        <f t="shared" si="30"/>
        <v>0</v>
      </c>
      <c r="D203" s="275">
        <f t="shared" si="31"/>
        <v>2.03E-4</v>
      </c>
      <c r="E203" s="296">
        <f t="shared" si="32"/>
        <v>0</v>
      </c>
      <c r="F203" s="296">
        <f t="shared" si="33"/>
        <v>2.03E-4</v>
      </c>
      <c r="G203" s="276">
        <f t="shared" si="34"/>
        <v>1047</v>
      </c>
      <c r="P203" s="277" t="s">
        <v>211</v>
      </c>
      <c r="Q203" s="277">
        <v>15</v>
      </c>
      <c r="R203" s="278" t="s">
        <v>176</v>
      </c>
      <c r="S203" s="278" t="s">
        <v>1809</v>
      </c>
      <c r="T203" s="279" t="s">
        <v>1810</v>
      </c>
      <c r="U203">
        <v>7</v>
      </c>
      <c r="V203">
        <f>IF(Visor_NARP_CNPV_2018!$H$3=Q203,1,0)</f>
        <v>0</v>
      </c>
      <c r="W203">
        <f t="shared" si="35"/>
        <v>0</v>
      </c>
      <c r="Y203" s="51" t="s">
        <v>1810</v>
      </c>
      <c r="Z203" s="51">
        <f t="shared" si="36"/>
        <v>1102</v>
      </c>
    </row>
    <row r="204" spans="1:26" ht="15">
      <c r="A204" s="281" t="s">
        <v>1811</v>
      </c>
      <c r="B204" s="282" t="s">
        <v>1812</v>
      </c>
      <c r="C204" s="288">
        <f t="shared" si="30"/>
        <v>0</v>
      </c>
      <c r="D204" s="275">
        <f t="shared" si="31"/>
        <v>2.04E-4</v>
      </c>
      <c r="E204" s="296">
        <f t="shared" si="32"/>
        <v>0</v>
      </c>
      <c r="F204" s="296">
        <f t="shared" si="33"/>
        <v>2.04E-4</v>
      </c>
      <c r="G204" s="276">
        <f t="shared" si="34"/>
        <v>1046</v>
      </c>
      <c r="P204" s="280" t="s">
        <v>211</v>
      </c>
      <c r="Q204" s="280">
        <v>15</v>
      </c>
      <c r="R204" s="281" t="s">
        <v>176</v>
      </c>
      <c r="S204" s="281" t="s">
        <v>1811</v>
      </c>
      <c r="T204" s="282" t="s">
        <v>1812</v>
      </c>
      <c r="U204">
        <v>12</v>
      </c>
      <c r="V204">
        <f>IF(Visor_NARP_CNPV_2018!$H$3=Q204,1,0)</f>
        <v>0</v>
      </c>
      <c r="W204">
        <f t="shared" si="35"/>
        <v>0</v>
      </c>
      <c r="Y204" s="51" t="s">
        <v>1812</v>
      </c>
      <c r="Z204" s="51">
        <f t="shared" si="36"/>
        <v>1082</v>
      </c>
    </row>
    <row r="205" spans="1:26" ht="15">
      <c r="A205" s="278" t="s">
        <v>1813</v>
      </c>
      <c r="B205" s="279" t="s">
        <v>1814</v>
      </c>
      <c r="C205" s="288">
        <f t="shared" si="30"/>
        <v>0</v>
      </c>
      <c r="D205" s="275">
        <f t="shared" si="31"/>
        <v>2.05E-4</v>
      </c>
      <c r="E205" s="296">
        <f t="shared" si="32"/>
        <v>0</v>
      </c>
      <c r="F205" s="296">
        <f t="shared" si="33"/>
        <v>2.05E-4</v>
      </c>
      <c r="G205" s="276">
        <f t="shared" si="34"/>
        <v>1045</v>
      </c>
      <c r="P205" s="277" t="s">
        <v>211</v>
      </c>
      <c r="Q205" s="277">
        <v>15</v>
      </c>
      <c r="R205" s="278" t="s">
        <v>176</v>
      </c>
      <c r="S205" s="278" t="s">
        <v>1813</v>
      </c>
      <c r="T205" s="279" t="s">
        <v>1814</v>
      </c>
      <c r="U205">
        <v>38</v>
      </c>
      <c r="V205">
        <f>IF(Visor_NARP_CNPV_2018!$H$3=Q205,1,0)</f>
        <v>0</v>
      </c>
      <c r="W205">
        <f t="shared" si="35"/>
        <v>0</v>
      </c>
      <c r="Y205" s="51" t="s">
        <v>1814</v>
      </c>
      <c r="Z205" s="51">
        <f t="shared" si="36"/>
        <v>924</v>
      </c>
    </row>
    <row r="206" spans="1:26" ht="15">
      <c r="A206" s="281" t="s">
        <v>1815</v>
      </c>
      <c r="B206" s="282" t="s">
        <v>176</v>
      </c>
      <c r="C206" s="288">
        <f t="shared" si="30"/>
        <v>0</v>
      </c>
      <c r="D206" s="275">
        <f t="shared" si="31"/>
        <v>2.0599999999999999E-4</v>
      </c>
      <c r="E206" s="296">
        <f t="shared" si="32"/>
        <v>0</v>
      </c>
      <c r="F206" s="296">
        <f t="shared" si="33"/>
        <v>2.0599999999999999E-4</v>
      </c>
      <c r="G206" s="276">
        <f t="shared" si="34"/>
        <v>1044</v>
      </c>
      <c r="P206" s="280" t="s">
        <v>211</v>
      </c>
      <c r="Q206" s="280">
        <v>15</v>
      </c>
      <c r="R206" s="281" t="s">
        <v>176</v>
      </c>
      <c r="S206" s="281" t="s">
        <v>1815</v>
      </c>
      <c r="T206" s="282" t="s">
        <v>176</v>
      </c>
      <c r="U206">
        <v>22</v>
      </c>
      <c r="V206">
        <f>IF(Visor_NARP_CNPV_2018!$H$3=Q206,1,0)</f>
        <v>0</v>
      </c>
      <c r="W206">
        <f t="shared" si="35"/>
        <v>0</v>
      </c>
      <c r="Y206" s="51" t="s">
        <v>176</v>
      </c>
      <c r="Z206" s="51">
        <f t="shared" si="36"/>
        <v>1012</v>
      </c>
    </row>
    <row r="207" spans="1:26" ht="15">
      <c r="A207" s="278" t="s">
        <v>1816</v>
      </c>
      <c r="B207" s="279" t="s">
        <v>1459</v>
      </c>
      <c r="C207" s="288">
        <f t="shared" si="30"/>
        <v>0</v>
      </c>
      <c r="D207" s="275">
        <f t="shared" si="31"/>
        <v>2.0699999999999999E-4</v>
      </c>
      <c r="E207" s="296">
        <f t="shared" si="32"/>
        <v>0</v>
      </c>
      <c r="F207" s="296">
        <f t="shared" si="33"/>
        <v>2.0699999999999999E-4</v>
      </c>
      <c r="G207" s="276">
        <f t="shared" si="34"/>
        <v>1043</v>
      </c>
      <c r="P207" s="277" t="s">
        <v>211</v>
      </c>
      <c r="Q207" s="277">
        <v>15</v>
      </c>
      <c r="R207" s="278" t="s">
        <v>176</v>
      </c>
      <c r="S207" s="278" t="s">
        <v>1816</v>
      </c>
      <c r="T207" s="279" t="s">
        <v>1459</v>
      </c>
      <c r="U207">
        <v>13</v>
      </c>
      <c r="V207">
        <f>IF(Visor_NARP_CNPV_2018!$H$3=Q207,1,0)</f>
        <v>0</v>
      </c>
      <c r="W207">
        <f t="shared" si="35"/>
        <v>0</v>
      </c>
      <c r="Y207" s="51" t="s">
        <v>1459</v>
      </c>
      <c r="Z207" s="51">
        <f t="shared" si="36"/>
        <v>1076</v>
      </c>
    </row>
    <row r="208" spans="1:26" ht="15">
      <c r="A208" s="281" t="s">
        <v>1817</v>
      </c>
      <c r="B208" s="282" t="s">
        <v>1818</v>
      </c>
      <c r="C208" s="288">
        <f t="shared" si="30"/>
        <v>0</v>
      </c>
      <c r="D208" s="275">
        <f t="shared" si="31"/>
        <v>2.0799999999999999E-4</v>
      </c>
      <c r="E208" s="296">
        <f t="shared" si="32"/>
        <v>0</v>
      </c>
      <c r="F208" s="296">
        <f t="shared" si="33"/>
        <v>2.0799999999999999E-4</v>
      </c>
      <c r="G208" s="276">
        <f t="shared" si="34"/>
        <v>1042</v>
      </c>
      <c r="P208" s="280" t="s">
        <v>211</v>
      </c>
      <c r="Q208" s="280">
        <v>15</v>
      </c>
      <c r="R208" s="281" t="s">
        <v>176</v>
      </c>
      <c r="S208" s="281" t="s">
        <v>1817</v>
      </c>
      <c r="T208" s="282" t="s">
        <v>1818</v>
      </c>
      <c r="U208">
        <v>25</v>
      </c>
      <c r="V208">
        <f>IF(Visor_NARP_CNPV_2018!$H$3=Q208,1,0)</f>
        <v>0</v>
      </c>
      <c r="W208">
        <f t="shared" si="35"/>
        <v>0</v>
      </c>
      <c r="Y208" s="51" t="s">
        <v>1818</v>
      </c>
      <c r="Z208" s="51">
        <f t="shared" si="36"/>
        <v>989</v>
      </c>
    </row>
    <row r="209" spans="1:26" ht="15">
      <c r="A209" s="278" t="s">
        <v>1819</v>
      </c>
      <c r="B209" s="279" t="s">
        <v>1820</v>
      </c>
      <c r="C209" s="288">
        <f t="shared" si="30"/>
        <v>0</v>
      </c>
      <c r="D209" s="275">
        <f t="shared" si="31"/>
        <v>2.0899999999999998E-4</v>
      </c>
      <c r="E209" s="296">
        <f t="shared" si="32"/>
        <v>0</v>
      </c>
      <c r="F209" s="296">
        <f t="shared" si="33"/>
        <v>2.0899999999999998E-4</v>
      </c>
      <c r="G209" s="276">
        <f t="shared" si="34"/>
        <v>1041</v>
      </c>
      <c r="P209" s="277" t="s">
        <v>211</v>
      </c>
      <c r="Q209" s="277">
        <v>15</v>
      </c>
      <c r="R209" s="278" t="s">
        <v>176</v>
      </c>
      <c r="S209" s="278" t="s">
        <v>1819</v>
      </c>
      <c r="T209" s="279" t="s">
        <v>1820</v>
      </c>
      <c r="U209">
        <v>8</v>
      </c>
      <c r="V209">
        <f>IF(Visor_NARP_CNPV_2018!$H$3=Q209,1,0)</f>
        <v>0</v>
      </c>
      <c r="W209">
        <f t="shared" si="35"/>
        <v>0</v>
      </c>
      <c r="Y209" s="51" t="s">
        <v>1820</v>
      </c>
      <c r="Z209" s="51">
        <f t="shared" si="36"/>
        <v>1097</v>
      </c>
    </row>
    <row r="210" spans="1:26" ht="15">
      <c r="A210" s="281" t="s">
        <v>1821</v>
      </c>
      <c r="B210" s="282" t="s">
        <v>177</v>
      </c>
      <c r="C210" s="288">
        <f t="shared" si="30"/>
        <v>0</v>
      </c>
      <c r="D210" s="275">
        <f t="shared" si="31"/>
        <v>2.0999999999999998E-4</v>
      </c>
      <c r="E210" s="296">
        <f t="shared" si="32"/>
        <v>0</v>
      </c>
      <c r="F210" s="296">
        <f t="shared" si="33"/>
        <v>2.0999999999999998E-4</v>
      </c>
      <c r="G210" s="276">
        <f t="shared" si="34"/>
        <v>1040</v>
      </c>
      <c r="P210" s="280" t="s">
        <v>211</v>
      </c>
      <c r="Q210" s="280">
        <v>15</v>
      </c>
      <c r="R210" s="281" t="s">
        <v>176</v>
      </c>
      <c r="S210" s="281" t="s">
        <v>1821</v>
      </c>
      <c r="T210" s="282" t="s">
        <v>177</v>
      </c>
      <c r="U210">
        <v>23</v>
      </c>
      <c r="V210">
        <f>IF(Visor_NARP_CNPV_2018!$H$3=Q210,1,0)</f>
        <v>0</v>
      </c>
      <c r="W210">
        <f t="shared" si="35"/>
        <v>0</v>
      </c>
      <c r="Y210" s="51" t="s">
        <v>177</v>
      </c>
      <c r="Z210" s="51">
        <f t="shared" si="36"/>
        <v>1005</v>
      </c>
    </row>
    <row r="211" spans="1:26" ht="15">
      <c r="A211" s="278" t="s">
        <v>1822</v>
      </c>
      <c r="B211" s="279" t="s">
        <v>1823</v>
      </c>
      <c r="C211" s="288">
        <f t="shared" si="30"/>
        <v>0</v>
      </c>
      <c r="D211" s="275">
        <f t="shared" si="31"/>
        <v>2.1099999999999998E-4</v>
      </c>
      <c r="E211" s="296">
        <f t="shared" si="32"/>
        <v>0</v>
      </c>
      <c r="F211" s="296">
        <f t="shared" si="33"/>
        <v>2.1099999999999998E-4</v>
      </c>
      <c r="G211" s="276">
        <f t="shared" si="34"/>
        <v>1039</v>
      </c>
      <c r="P211" s="277" t="s">
        <v>211</v>
      </c>
      <c r="Q211" s="277">
        <v>15</v>
      </c>
      <c r="R211" s="278" t="s">
        <v>176</v>
      </c>
      <c r="S211" s="278" t="s">
        <v>1822</v>
      </c>
      <c r="T211" s="279" t="s">
        <v>1823</v>
      </c>
      <c r="U211">
        <v>31</v>
      </c>
      <c r="V211">
        <f>IF(Visor_NARP_CNPV_2018!$H$3=Q211,1,0)</f>
        <v>0</v>
      </c>
      <c r="W211">
        <f t="shared" si="35"/>
        <v>0</v>
      </c>
      <c r="Y211" s="51" t="s">
        <v>1823</v>
      </c>
      <c r="Z211" s="51">
        <f t="shared" si="36"/>
        <v>960</v>
      </c>
    </row>
    <row r="212" spans="1:26" ht="15">
      <c r="A212" s="281" t="s">
        <v>1824</v>
      </c>
      <c r="B212" s="282" t="s">
        <v>1825</v>
      </c>
      <c r="C212" s="288">
        <f t="shared" si="30"/>
        <v>0</v>
      </c>
      <c r="D212" s="275">
        <f t="shared" si="31"/>
        <v>2.12E-4</v>
      </c>
      <c r="E212" s="296">
        <f t="shared" si="32"/>
        <v>0</v>
      </c>
      <c r="F212" s="296">
        <f t="shared" si="33"/>
        <v>2.12E-4</v>
      </c>
      <c r="G212" s="276">
        <f t="shared" si="34"/>
        <v>1038</v>
      </c>
      <c r="P212" s="280" t="s">
        <v>211</v>
      </c>
      <c r="Q212" s="280">
        <v>15</v>
      </c>
      <c r="R212" s="281" t="s">
        <v>176</v>
      </c>
      <c r="S212" s="281" t="s">
        <v>1824</v>
      </c>
      <c r="T212" s="282" t="s">
        <v>1825</v>
      </c>
      <c r="U212">
        <v>22</v>
      </c>
      <c r="V212">
        <f>IF(Visor_NARP_CNPV_2018!$H$3=Q212,1,0)</f>
        <v>0</v>
      </c>
      <c r="W212">
        <f t="shared" si="35"/>
        <v>0</v>
      </c>
      <c r="Y212" s="51" t="s">
        <v>1825</v>
      </c>
      <c r="Z212" s="51">
        <f t="shared" si="36"/>
        <v>1012</v>
      </c>
    </row>
    <row r="213" spans="1:26" ht="15">
      <c r="A213" s="278" t="s">
        <v>1826</v>
      </c>
      <c r="B213" s="279" t="s">
        <v>1827</v>
      </c>
      <c r="C213" s="288">
        <f t="shared" si="30"/>
        <v>0</v>
      </c>
      <c r="D213" s="275">
        <f t="shared" si="31"/>
        <v>2.13E-4</v>
      </c>
      <c r="E213" s="296">
        <f t="shared" si="32"/>
        <v>0</v>
      </c>
      <c r="F213" s="296">
        <f t="shared" si="33"/>
        <v>2.13E-4</v>
      </c>
      <c r="G213" s="276">
        <f t="shared" si="34"/>
        <v>1037</v>
      </c>
      <c r="P213" s="277" t="s">
        <v>211</v>
      </c>
      <c r="Q213" s="277">
        <v>15</v>
      </c>
      <c r="R213" s="278" t="s">
        <v>176</v>
      </c>
      <c r="S213" s="278" t="s">
        <v>1826</v>
      </c>
      <c r="T213" s="279" t="s">
        <v>1827</v>
      </c>
      <c r="U213">
        <v>20</v>
      </c>
      <c r="V213">
        <f>IF(Visor_NARP_CNPV_2018!$H$3=Q213,1,0)</f>
        <v>0</v>
      </c>
      <c r="W213">
        <f t="shared" si="35"/>
        <v>0</v>
      </c>
      <c r="Y213" s="51" t="s">
        <v>1827</v>
      </c>
      <c r="Z213" s="51">
        <f t="shared" si="36"/>
        <v>1031</v>
      </c>
    </row>
    <row r="214" spans="1:26" ht="15">
      <c r="A214" s="281" t="s">
        <v>1828</v>
      </c>
      <c r="B214" s="282" t="s">
        <v>1829</v>
      </c>
      <c r="C214" s="288">
        <f t="shared" si="30"/>
        <v>0</v>
      </c>
      <c r="D214" s="275">
        <f t="shared" si="31"/>
        <v>2.14E-4</v>
      </c>
      <c r="E214" s="296">
        <f t="shared" si="32"/>
        <v>0</v>
      </c>
      <c r="F214" s="296">
        <f t="shared" si="33"/>
        <v>2.14E-4</v>
      </c>
      <c r="G214" s="276">
        <f t="shared" si="34"/>
        <v>1036</v>
      </c>
      <c r="P214" s="280" t="s">
        <v>211</v>
      </c>
      <c r="Q214" s="280">
        <v>15</v>
      </c>
      <c r="R214" s="281" t="s">
        <v>176</v>
      </c>
      <c r="S214" s="281" t="s">
        <v>1828</v>
      </c>
      <c r="T214" s="282" t="s">
        <v>1829</v>
      </c>
      <c r="U214">
        <v>605</v>
      </c>
      <c r="V214">
        <f>IF(Visor_NARP_CNPV_2018!$H$3=Q214,1,0)</f>
        <v>0</v>
      </c>
      <c r="W214">
        <f t="shared" si="35"/>
        <v>0</v>
      </c>
      <c r="Y214" s="51" t="s">
        <v>1829</v>
      </c>
      <c r="Z214" s="51">
        <f t="shared" si="36"/>
        <v>372</v>
      </c>
    </row>
    <row r="215" spans="1:26" ht="15">
      <c r="A215" s="278" t="s">
        <v>1830</v>
      </c>
      <c r="B215" s="279" t="s">
        <v>1831</v>
      </c>
      <c r="C215" s="288">
        <f t="shared" si="30"/>
        <v>0</v>
      </c>
      <c r="D215" s="275">
        <f t="shared" si="31"/>
        <v>2.1499999999999999E-4</v>
      </c>
      <c r="E215" s="296">
        <f t="shared" si="32"/>
        <v>0</v>
      </c>
      <c r="F215" s="296">
        <f t="shared" si="33"/>
        <v>2.1499999999999999E-4</v>
      </c>
      <c r="G215" s="276">
        <f t="shared" si="34"/>
        <v>1035</v>
      </c>
      <c r="P215" s="277" t="s">
        <v>211</v>
      </c>
      <c r="Q215" s="277">
        <v>15</v>
      </c>
      <c r="R215" s="278" t="s">
        <v>176</v>
      </c>
      <c r="S215" s="278" t="s">
        <v>1830</v>
      </c>
      <c r="T215" s="279" t="s">
        <v>1831</v>
      </c>
      <c r="U215">
        <v>24</v>
      </c>
      <c r="V215">
        <f>IF(Visor_NARP_CNPV_2018!$H$3=Q215,1,0)</f>
        <v>0</v>
      </c>
      <c r="W215">
        <f t="shared" si="35"/>
        <v>0</v>
      </c>
      <c r="Y215" s="51" t="s">
        <v>1831</v>
      </c>
      <c r="Z215" s="51">
        <f t="shared" si="36"/>
        <v>998</v>
      </c>
    </row>
    <row r="216" spans="1:26" ht="15">
      <c r="A216" s="281" t="s">
        <v>1832</v>
      </c>
      <c r="B216" s="282" t="s">
        <v>1833</v>
      </c>
      <c r="C216" s="288">
        <f t="shared" si="30"/>
        <v>0</v>
      </c>
      <c r="D216" s="275">
        <f t="shared" si="31"/>
        <v>2.1599999999999999E-4</v>
      </c>
      <c r="E216" s="296">
        <f t="shared" si="32"/>
        <v>0</v>
      </c>
      <c r="F216" s="296">
        <f t="shared" si="33"/>
        <v>2.1599999999999999E-4</v>
      </c>
      <c r="G216" s="276">
        <f t="shared" si="34"/>
        <v>1034</v>
      </c>
      <c r="P216" s="280" t="s">
        <v>211</v>
      </c>
      <c r="Q216" s="280">
        <v>15</v>
      </c>
      <c r="R216" s="281" t="s">
        <v>176</v>
      </c>
      <c r="S216" s="281" t="s">
        <v>1832</v>
      </c>
      <c r="T216" s="282" t="s">
        <v>1833</v>
      </c>
      <c r="U216">
        <v>37</v>
      </c>
      <c r="V216">
        <f>IF(Visor_NARP_CNPV_2018!$H$3=Q216,1,0)</f>
        <v>0</v>
      </c>
      <c r="W216">
        <f t="shared" si="35"/>
        <v>0</v>
      </c>
      <c r="Y216" s="51" t="s">
        <v>1833</v>
      </c>
      <c r="Z216" s="51">
        <f t="shared" si="36"/>
        <v>932</v>
      </c>
    </row>
    <row r="217" spans="1:26" ht="15">
      <c r="A217" s="278" t="s">
        <v>1834</v>
      </c>
      <c r="B217" s="279" t="s">
        <v>1835</v>
      </c>
      <c r="C217" s="288">
        <f t="shared" si="30"/>
        <v>0</v>
      </c>
      <c r="D217" s="275">
        <f t="shared" si="31"/>
        <v>2.1699999999999999E-4</v>
      </c>
      <c r="E217" s="296">
        <f t="shared" si="32"/>
        <v>0</v>
      </c>
      <c r="F217" s="296">
        <f t="shared" si="33"/>
        <v>2.1699999999999999E-4</v>
      </c>
      <c r="G217" s="276">
        <f t="shared" si="34"/>
        <v>1033</v>
      </c>
      <c r="P217" s="277" t="s">
        <v>211</v>
      </c>
      <c r="Q217" s="277">
        <v>15</v>
      </c>
      <c r="R217" s="278" t="s">
        <v>176</v>
      </c>
      <c r="S217" s="278" t="s">
        <v>1834</v>
      </c>
      <c r="T217" s="279" t="s">
        <v>1835</v>
      </c>
      <c r="U217">
        <v>32</v>
      </c>
      <c r="V217">
        <f>IF(Visor_NARP_CNPV_2018!$H$3=Q217,1,0)</f>
        <v>0</v>
      </c>
      <c r="W217">
        <f t="shared" si="35"/>
        <v>0</v>
      </c>
      <c r="Y217" s="51" t="s">
        <v>1835</v>
      </c>
      <c r="Z217" s="51">
        <f t="shared" si="36"/>
        <v>957</v>
      </c>
    </row>
    <row r="218" spans="1:26" ht="15">
      <c r="A218" s="281" t="s">
        <v>1836</v>
      </c>
      <c r="B218" s="282" t="s">
        <v>1837</v>
      </c>
      <c r="C218" s="288">
        <f t="shared" si="30"/>
        <v>0</v>
      </c>
      <c r="D218" s="275">
        <f t="shared" si="31"/>
        <v>2.1799999999999999E-4</v>
      </c>
      <c r="E218" s="296">
        <f t="shared" si="32"/>
        <v>0</v>
      </c>
      <c r="F218" s="296">
        <f t="shared" si="33"/>
        <v>2.1799999999999999E-4</v>
      </c>
      <c r="G218" s="276">
        <f t="shared" si="34"/>
        <v>1032</v>
      </c>
      <c r="P218" s="280" t="s">
        <v>211</v>
      </c>
      <c r="Q218" s="280">
        <v>15</v>
      </c>
      <c r="R218" s="281" t="s">
        <v>176</v>
      </c>
      <c r="S218" s="281" t="s">
        <v>1836</v>
      </c>
      <c r="T218" s="282" t="s">
        <v>1837</v>
      </c>
      <c r="U218">
        <v>48</v>
      </c>
      <c r="V218">
        <f>IF(Visor_NARP_CNPV_2018!$H$3=Q218,1,0)</f>
        <v>0</v>
      </c>
      <c r="W218">
        <f t="shared" si="35"/>
        <v>0</v>
      </c>
      <c r="Y218" s="51" t="s">
        <v>1837</v>
      </c>
      <c r="Z218" s="51">
        <f t="shared" si="36"/>
        <v>876</v>
      </c>
    </row>
    <row r="219" spans="1:26" ht="15">
      <c r="A219" s="278" t="s">
        <v>1838</v>
      </c>
      <c r="B219" s="279" t="s">
        <v>1839</v>
      </c>
      <c r="C219" s="288">
        <f t="shared" si="30"/>
        <v>0</v>
      </c>
      <c r="D219" s="275">
        <f t="shared" si="31"/>
        <v>2.1899999999999998E-4</v>
      </c>
      <c r="E219" s="296">
        <f t="shared" si="32"/>
        <v>0</v>
      </c>
      <c r="F219" s="296">
        <f t="shared" si="33"/>
        <v>2.1899999999999998E-4</v>
      </c>
      <c r="G219" s="276">
        <f t="shared" si="34"/>
        <v>1031</v>
      </c>
      <c r="P219" s="277" t="s">
        <v>211</v>
      </c>
      <c r="Q219" s="277">
        <v>15</v>
      </c>
      <c r="R219" s="278" t="s">
        <v>176</v>
      </c>
      <c r="S219" s="278" t="s">
        <v>1838</v>
      </c>
      <c r="T219" s="279" t="s">
        <v>1839</v>
      </c>
      <c r="U219">
        <v>14</v>
      </c>
      <c r="V219">
        <f>IF(Visor_NARP_CNPV_2018!$H$3=Q219,1,0)</f>
        <v>0</v>
      </c>
      <c r="W219">
        <f t="shared" si="35"/>
        <v>0</v>
      </c>
      <c r="Y219" s="51" t="s">
        <v>1839</v>
      </c>
      <c r="Z219" s="51">
        <f t="shared" si="36"/>
        <v>1071</v>
      </c>
    </row>
    <row r="220" spans="1:26" ht="15">
      <c r="A220" s="281" t="s">
        <v>1840</v>
      </c>
      <c r="B220" s="282" t="s">
        <v>1841</v>
      </c>
      <c r="C220" s="288">
        <f t="shared" si="30"/>
        <v>0</v>
      </c>
      <c r="D220" s="275">
        <f t="shared" si="31"/>
        <v>2.1999999999999998E-4</v>
      </c>
      <c r="E220" s="296">
        <f t="shared" si="32"/>
        <v>0</v>
      </c>
      <c r="F220" s="296">
        <f t="shared" si="33"/>
        <v>2.1999999999999998E-4</v>
      </c>
      <c r="G220" s="276">
        <f t="shared" si="34"/>
        <v>1030</v>
      </c>
      <c r="P220" s="280" t="s">
        <v>211</v>
      </c>
      <c r="Q220" s="280">
        <v>15</v>
      </c>
      <c r="R220" s="281" t="s">
        <v>176</v>
      </c>
      <c r="S220" s="281" t="s">
        <v>1840</v>
      </c>
      <c r="T220" s="282" t="s">
        <v>1841</v>
      </c>
      <c r="U220">
        <v>252</v>
      </c>
      <c r="V220">
        <f>IF(Visor_NARP_CNPV_2018!$H$3=Q220,1,0)</f>
        <v>0</v>
      </c>
      <c r="W220">
        <f t="shared" si="35"/>
        <v>0</v>
      </c>
      <c r="Y220" s="51" t="s">
        <v>1841</v>
      </c>
      <c r="Z220" s="51">
        <f t="shared" si="36"/>
        <v>536</v>
      </c>
    </row>
    <row r="221" spans="1:26" ht="15">
      <c r="A221" s="278" t="s">
        <v>1842</v>
      </c>
      <c r="B221" s="279" t="s">
        <v>1843</v>
      </c>
      <c r="C221" s="288">
        <f t="shared" si="30"/>
        <v>0</v>
      </c>
      <c r="D221" s="275">
        <f t="shared" si="31"/>
        <v>2.2099999999999998E-4</v>
      </c>
      <c r="E221" s="296">
        <f t="shared" si="32"/>
        <v>0</v>
      </c>
      <c r="F221" s="296">
        <f t="shared" si="33"/>
        <v>2.2099999999999998E-4</v>
      </c>
      <c r="G221" s="276">
        <f t="shared" si="34"/>
        <v>1029</v>
      </c>
      <c r="P221" s="277" t="s">
        <v>211</v>
      </c>
      <c r="Q221" s="277">
        <v>15</v>
      </c>
      <c r="R221" s="278" t="s">
        <v>176</v>
      </c>
      <c r="S221" s="278" t="s">
        <v>1842</v>
      </c>
      <c r="T221" s="279" t="s">
        <v>1843</v>
      </c>
      <c r="U221">
        <v>25</v>
      </c>
      <c r="V221">
        <f>IF(Visor_NARP_CNPV_2018!$H$3=Q221,1,0)</f>
        <v>0</v>
      </c>
      <c r="W221">
        <f t="shared" si="35"/>
        <v>0</v>
      </c>
      <c r="Y221" s="51" t="s">
        <v>1843</v>
      </c>
      <c r="Z221" s="51">
        <f t="shared" si="36"/>
        <v>989</v>
      </c>
    </row>
    <row r="222" spans="1:26" ht="15">
      <c r="A222" s="281" t="s">
        <v>1844</v>
      </c>
      <c r="B222" s="282" t="s">
        <v>1845</v>
      </c>
      <c r="C222" s="288">
        <f t="shared" si="30"/>
        <v>0</v>
      </c>
      <c r="D222" s="275">
        <f t="shared" si="31"/>
        <v>2.22E-4</v>
      </c>
      <c r="E222" s="296">
        <f t="shared" si="32"/>
        <v>0</v>
      </c>
      <c r="F222" s="296">
        <f t="shared" si="33"/>
        <v>2.22E-4</v>
      </c>
      <c r="G222" s="276">
        <f t="shared" si="34"/>
        <v>1028</v>
      </c>
      <c r="P222" s="280" t="s">
        <v>211</v>
      </c>
      <c r="Q222" s="280">
        <v>15</v>
      </c>
      <c r="R222" s="281" t="s">
        <v>176</v>
      </c>
      <c r="S222" s="281" t="s">
        <v>1844</v>
      </c>
      <c r="T222" s="282" t="s">
        <v>1845</v>
      </c>
      <c r="U222">
        <v>15</v>
      </c>
      <c r="V222">
        <f>IF(Visor_NARP_CNPV_2018!$H$3=Q222,1,0)</f>
        <v>0</v>
      </c>
      <c r="W222">
        <f t="shared" si="35"/>
        <v>0</v>
      </c>
      <c r="Y222" s="51" t="s">
        <v>1845</v>
      </c>
      <c r="Z222" s="51">
        <f t="shared" si="36"/>
        <v>1063</v>
      </c>
    </row>
    <row r="223" spans="1:26" ht="15">
      <c r="A223" s="278" t="s">
        <v>1846</v>
      </c>
      <c r="B223" s="279" t="s">
        <v>1847</v>
      </c>
      <c r="C223" s="288">
        <f t="shared" si="30"/>
        <v>0</v>
      </c>
      <c r="D223" s="275">
        <f t="shared" si="31"/>
        <v>2.23E-4</v>
      </c>
      <c r="E223" s="296">
        <f t="shared" si="32"/>
        <v>0</v>
      </c>
      <c r="F223" s="296">
        <f t="shared" si="33"/>
        <v>2.23E-4</v>
      </c>
      <c r="G223" s="276">
        <f t="shared" si="34"/>
        <v>1027</v>
      </c>
      <c r="P223" s="277" t="s">
        <v>211</v>
      </c>
      <c r="Q223" s="277">
        <v>15</v>
      </c>
      <c r="R223" s="278" t="s">
        <v>176</v>
      </c>
      <c r="S223" s="278" t="s">
        <v>1846</v>
      </c>
      <c r="T223" s="279" t="s">
        <v>1847</v>
      </c>
      <c r="U223">
        <v>24</v>
      </c>
      <c r="V223">
        <f>IF(Visor_NARP_CNPV_2018!$H$3=Q223,1,0)</f>
        <v>0</v>
      </c>
      <c r="W223">
        <f t="shared" si="35"/>
        <v>0</v>
      </c>
      <c r="Y223" s="51" t="s">
        <v>1847</v>
      </c>
      <c r="Z223" s="51">
        <f t="shared" si="36"/>
        <v>998</v>
      </c>
    </row>
    <row r="224" spans="1:26" ht="15">
      <c r="A224" s="281" t="s">
        <v>1848</v>
      </c>
      <c r="B224" s="282" t="s">
        <v>1849</v>
      </c>
      <c r="C224" s="288">
        <f t="shared" si="30"/>
        <v>0</v>
      </c>
      <c r="D224" s="275">
        <f t="shared" si="31"/>
        <v>2.24E-4</v>
      </c>
      <c r="E224" s="296">
        <f t="shared" si="32"/>
        <v>0</v>
      </c>
      <c r="F224" s="296">
        <f t="shared" si="33"/>
        <v>2.24E-4</v>
      </c>
      <c r="G224" s="276">
        <f t="shared" si="34"/>
        <v>1026</v>
      </c>
      <c r="P224" s="280" t="s">
        <v>211</v>
      </c>
      <c r="Q224" s="280">
        <v>15</v>
      </c>
      <c r="R224" s="281" t="s">
        <v>176</v>
      </c>
      <c r="S224" s="281" t="s">
        <v>1848</v>
      </c>
      <c r="T224" s="282" t="s">
        <v>1849</v>
      </c>
      <c r="U224">
        <v>102</v>
      </c>
      <c r="V224">
        <f>IF(Visor_NARP_CNPV_2018!$H$3=Q224,1,0)</f>
        <v>0</v>
      </c>
      <c r="W224">
        <f t="shared" si="35"/>
        <v>0</v>
      </c>
      <c r="Y224" s="51" t="s">
        <v>1849</v>
      </c>
      <c r="Z224" s="51">
        <f t="shared" si="36"/>
        <v>733</v>
      </c>
    </row>
    <row r="225" spans="1:26" ht="15">
      <c r="A225" s="278" t="s">
        <v>1850</v>
      </c>
      <c r="B225" s="279" t="s">
        <v>1851</v>
      </c>
      <c r="C225" s="288">
        <f t="shared" si="30"/>
        <v>0</v>
      </c>
      <c r="D225" s="275">
        <f t="shared" si="31"/>
        <v>2.2499999999999999E-4</v>
      </c>
      <c r="E225" s="296">
        <f t="shared" si="32"/>
        <v>0</v>
      </c>
      <c r="F225" s="296">
        <f t="shared" si="33"/>
        <v>2.2499999999999999E-4</v>
      </c>
      <c r="G225" s="276">
        <f t="shared" si="34"/>
        <v>1025</v>
      </c>
      <c r="P225" s="277" t="s">
        <v>211</v>
      </c>
      <c r="Q225" s="277">
        <v>15</v>
      </c>
      <c r="R225" s="278" t="s">
        <v>176</v>
      </c>
      <c r="S225" s="278" t="s">
        <v>1850</v>
      </c>
      <c r="T225" s="279" t="s">
        <v>1851</v>
      </c>
      <c r="U225">
        <v>16</v>
      </c>
      <c r="V225">
        <f>IF(Visor_NARP_CNPV_2018!$H$3=Q225,1,0)</f>
        <v>0</v>
      </c>
      <c r="W225">
        <f t="shared" si="35"/>
        <v>0</v>
      </c>
      <c r="Y225" s="51" t="s">
        <v>1851</v>
      </c>
      <c r="Z225" s="51">
        <f t="shared" si="36"/>
        <v>1058</v>
      </c>
    </row>
    <row r="226" spans="1:26" ht="15">
      <c r="A226" s="281" t="s">
        <v>1852</v>
      </c>
      <c r="B226" s="282" t="s">
        <v>1853</v>
      </c>
      <c r="C226" s="288">
        <f t="shared" si="30"/>
        <v>0</v>
      </c>
      <c r="D226" s="275">
        <f t="shared" si="31"/>
        <v>2.2599999999999999E-4</v>
      </c>
      <c r="E226" s="296">
        <f t="shared" si="32"/>
        <v>0</v>
      </c>
      <c r="F226" s="296">
        <f t="shared" si="33"/>
        <v>2.2599999999999999E-4</v>
      </c>
      <c r="G226" s="276">
        <f t="shared" si="34"/>
        <v>1024</v>
      </c>
      <c r="P226" s="280" t="s">
        <v>211</v>
      </c>
      <c r="Q226" s="280">
        <v>15</v>
      </c>
      <c r="R226" s="281" t="s">
        <v>176</v>
      </c>
      <c r="S226" s="281" t="s">
        <v>1852</v>
      </c>
      <c r="T226" s="282" t="s">
        <v>1853</v>
      </c>
      <c r="U226">
        <v>13</v>
      </c>
      <c r="V226">
        <f>IF(Visor_NARP_CNPV_2018!$H$3=Q226,1,0)</f>
        <v>0</v>
      </c>
      <c r="W226">
        <f t="shared" si="35"/>
        <v>0</v>
      </c>
      <c r="Y226" s="51" t="s">
        <v>1853</v>
      </c>
      <c r="Z226" s="51">
        <f t="shared" si="36"/>
        <v>1076</v>
      </c>
    </row>
    <row r="227" spans="1:26" ht="15">
      <c r="A227" s="278" t="s">
        <v>1854</v>
      </c>
      <c r="B227" s="279" t="s">
        <v>1855</v>
      </c>
      <c r="C227" s="288">
        <f t="shared" si="30"/>
        <v>0</v>
      </c>
      <c r="D227" s="275">
        <f t="shared" si="31"/>
        <v>2.2699999999999999E-4</v>
      </c>
      <c r="E227" s="296">
        <f t="shared" si="32"/>
        <v>0</v>
      </c>
      <c r="F227" s="296">
        <f t="shared" si="33"/>
        <v>2.2699999999999999E-4</v>
      </c>
      <c r="G227" s="276">
        <f t="shared" si="34"/>
        <v>1023</v>
      </c>
      <c r="P227" s="277" t="s">
        <v>211</v>
      </c>
      <c r="Q227" s="277">
        <v>15</v>
      </c>
      <c r="R227" s="278" t="s">
        <v>176</v>
      </c>
      <c r="S227" s="278" t="s">
        <v>1854</v>
      </c>
      <c r="T227" s="279" t="s">
        <v>1855</v>
      </c>
      <c r="U227">
        <v>18</v>
      </c>
      <c r="V227">
        <f>IF(Visor_NARP_CNPV_2018!$H$3=Q227,1,0)</f>
        <v>0</v>
      </c>
      <c r="W227">
        <f t="shared" si="35"/>
        <v>0</v>
      </c>
      <c r="Y227" s="51" t="s">
        <v>1855</v>
      </c>
      <c r="Z227" s="51">
        <f t="shared" si="36"/>
        <v>1045</v>
      </c>
    </row>
    <row r="228" spans="1:26" ht="15">
      <c r="A228" s="281" t="s">
        <v>1856</v>
      </c>
      <c r="B228" s="282" t="s">
        <v>1857</v>
      </c>
      <c r="C228" s="288">
        <f t="shared" si="30"/>
        <v>0</v>
      </c>
      <c r="D228" s="275">
        <f t="shared" si="31"/>
        <v>2.2799999999999999E-4</v>
      </c>
      <c r="E228" s="296">
        <f t="shared" si="32"/>
        <v>0</v>
      </c>
      <c r="F228" s="296">
        <f t="shared" si="33"/>
        <v>2.2799999999999999E-4</v>
      </c>
      <c r="G228" s="276">
        <f t="shared" si="34"/>
        <v>1022</v>
      </c>
      <c r="P228" s="280" t="s">
        <v>211</v>
      </c>
      <c r="Q228" s="280">
        <v>15</v>
      </c>
      <c r="R228" s="281" t="s">
        <v>176</v>
      </c>
      <c r="S228" s="281" t="s">
        <v>1856</v>
      </c>
      <c r="T228" s="282" t="s">
        <v>1857</v>
      </c>
      <c r="U228">
        <v>18</v>
      </c>
      <c r="V228">
        <f>IF(Visor_NARP_CNPV_2018!$H$3=Q228,1,0)</f>
        <v>0</v>
      </c>
      <c r="W228">
        <f t="shared" si="35"/>
        <v>0</v>
      </c>
      <c r="Y228" s="51" t="s">
        <v>1857</v>
      </c>
      <c r="Z228" s="51">
        <f t="shared" si="36"/>
        <v>1045</v>
      </c>
    </row>
    <row r="229" spans="1:26" ht="15">
      <c r="A229" s="278" t="s">
        <v>1858</v>
      </c>
      <c r="B229" s="279" t="s">
        <v>1859</v>
      </c>
      <c r="C229" s="288">
        <f t="shared" si="30"/>
        <v>0</v>
      </c>
      <c r="D229" s="275">
        <f t="shared" si="31"/>
        <v>2.2899999999999998E-4</v>
      </c>
      <c r="E229" s="296">
        <f t="shared" si="32"/>
        <v>0</v>
      </c>
      <c r="F229" s="296">
        <f t="shared" si="33"/>
        <v>2.2899999999999998E-4</v>
      </c>
      <c r="G229" s="276">
        <f t="shared" si="34"/>
        <v>1021</v>
      </c>
      <c r="P229" s="277" t="s">
        <v>211</v>
      </c>
      <c r="Q229" s="277">
        <v>15</v>
      </c>
      <c r="R229" s="278" t="s">
        <v>176</v>
      </c>
      <c r="S229" s="278" t="s">
        <v>1858</v>
      </c>
      <c r="T229" s="279" t="s">
        <v>1859</v>
      </c>
      <c r="U229">
        <v>891</v>
      </c>
      <c r="V229">
        <f>IF(Visor_NARP_CNPV_2018!$H$3=Q229,1,0)</f>
        <v>0</v>
      </c>
      <c r="W229">
        <f t="shared" si="35"/>
        <v>0</v>
      </c>
      <c r="Y229" s="51" t="s">
        <v>1859</v>
      </c>
      <c r="Z229" s="51">
        <f t="shared" si="36"/>
        <v>311</v>
      </c>
    </row>
    <row r="230" spans="1:26" ht="15">
      <c r="A230" s="281" t="s">
        <v>1860</v>
      </c>
      <c r="B230" s="282" t="s">
        <v>1861</v>
      </c>
      <c r="C230" s="288">
        <f t="shared" si="30"/>
        <v>0</v>
      </c>
      <c r="D230" s="275">
        <f t="shared" si="31"/>
        <v>2.2999999999999998E-4</v>
      </c>
      <c r="E230" s="296">
        <f t="shared" si="32"/>
        <v>0</v>
      </c>
      <c r="F230" s="296">
        <f t="shared" si="33"/>
        <v>2.2999999999999998E-4</v>
      </c>
      <c r="G230" s="276">
        <f t="shared" si="34"/>
        <v>1020</v>
      </c>
      <c r="P230" s="280" t="s">
        <v>211</v>
      </c>
      <c r="Q230" s="280">
        <v>15</v>
      </c>
      <c r="R230" s="281" t="s">
        <v>176</v>
      </c>
      <c r="S230" s="281" t="s">
        <v>1860</v>
      </c>
      <c r="T230" s="282" t="s">
        <v>1861</v>
      </c>
      <c r="U230">
        <v>33</v>
      </c>
      <c r="V230">
        <f>IF(Visor_NARP_CNPV_2018!$H$3=Q230,1,0)</f>
        <v>0</v>
      </c>
      <c r="W230">
        <f t="shared" si="35"/>
        <v>0</v>
      </c>
      <c r="Y230" s="51" t="s">
        <v>1861</v>
      </c>
      <c r="Z230" s="51">
        <f t="shared" si="36"/>
        <v>952</v>
      </c>
    </row>
    <row r="231" spans="1:26" ht="15">
      <c r="A231" s="278" t="s">
        <v>1862</v>
      </c>
      <c r="B231" s="279" t="s">
        <v>1863</v>
      </c>
      <c r="C231" s="288">
        <f t="shared" si="30"/>
        <v>0</v>
      </c>
      <c r="D231" s="275">
        <f t="shared" si="31"/>
        <v>2.3099999999999998E-4</v>
      </c>
      <c r="E231" s="296">
        <f t="shared" si="32"/>
        <v>0</v>
      </c>
      <c r="F231" s="296">
        <f t="shared" si="33"/>
        <v>2.3099999999999998E-4</v>
      </c>
      <c r="G231" s="276">
        <f t="shared" si="34"/>
        <v>1019</v>
      </c>
      <c r="P231" s="277" t="s">
        <v>211</v>
      </c>
      <c r="Q231" s="277">
        <v>15</v>
      </c>
      <c r="R231" s="278" t="s">
        <v>176</v>
      </c>
      <c r="S231" s="278" t="s">
        <v>1862</v>
      </c>
      <c r="T231" s="279" t="s">
        <v>1863</v>
      </c>
      <c r="U231">
        <v>48</v>
      </c>
      <c r="V231">
        <f>IF(Visor_NARP_CNPV_2018!$H$3=Q231,1,0)</f>
        <v>0</v>
      </c>
      <c r="W231">
        <f t="shared" si="35"/>
        <v>0</v>
      </c>
      <c r="Y231" s="51" t="s">
        <v>1863</v>
      </c>
      <c r="Z231" s="51">
        <f t="shared" si="36"/>
        <v>876</v>
      </c>
    </row>
    <row r="232" spans="1:26" ht="15">
      <c r="A232" s="281" t="s">
        <v>1864</v>
      </c>
      <c r="B232" s="282" t="s">
        <v>1865</v>
      </c>
      <c r="C232" s="288">
        <f t="shared" si="30"/>
        <v>0</v>
      </c>
      <c r="D232" s="275">
        <f t="shared" si="31"/>
        <v>2.32E-4</v>
      </c>
      <c r="E232" s="296">
        <f t="shared" si="32"/>
        <v>0</v>
      </c>
      <c r="F232" s="296">
        <f t="shared" si="33"/>
        <v>2.32E-4</v>
      </c>
      <c r="G232" s="276">
        <f t="shared" si="34"/>
        <v>1018</v>
      </c>
      <c r="P232" s="280" t="s">
        <v>211</v>
      </c>
      <c r="Q232" s="280">
        <v>15</v>
      </c>
      <c r="R232" s="281" t="s">
        <v>176</v>
      </c>
      <c r="S232" s="281" t="s">
        <v>1864</v>
      </c>
      <c r="T232" s="282" t="s">
        <v>1865</v>
      </c>
      <c r="U232">
        <v>22</v>
      </c>
      <c r="V232">
        <f>IF(Visor_NARP_CNPV_2018!$H$3=Q232,1,0)</f>
        <v>0</v>
      </c>
      <c r="W232">
        <f t="shared" si="35"/>
        <v>0</v>
      </c>
      <c r="Y232" s="51" t="s">
        <v>1865</v>
      </c>
      <c r="Z232" s="51">
        <f t="shared" si="36"/>
        <v>1012</v>
      </c>
    </row>
    <row r="233" spans="1:26" ht="15">
      <c r="A233" s="278" t="s">
        <v>1866</v>
      </c>
      <c r="B233" s="279" t="s">
        <v>1867</v>
      </c>
      <c r="C233" s="288">
        <f t="shared" si="30"/>
        <v>0</v>
      </c>
      <c r="D233" s="275">
        <f t="shared" si="31"/>
        <v>2.33E-4</v>
      </c>
      <c r="E233" s="296">
        <f t="shared" si="32"/>
        <v>0</v>
      </c>
      <c r="F233" s="296">
        <f t="shared" si="33"/>
        <v>2.33E-4</v>
      </c>
      <c r="G233" s="276">
        <f t="shared" si="34"/>
        <v>1017</v>
      </c>
      <c r="P233" s="277" t="s">
        <v>211</v>
      </c>
      <c r="Q233" s="277">
        <v>15</v>
      </c>
      <c r="R233" s="278" t="s">
        <v>176</v>
      </c>
      <c r="S233" s="278" t="s">
        <v>1866</v>
      </c>
      <c r="T233" s="279" t="s">
        <v>1867</v>
      </c>
      <c r="U233">
        <v>12</v>
      </c>
      <c r="V233">
        <f>IF(Visor_NARP_CNPV_2018!$H$3=Q233,1,0)</f>
        <v>0</v>
      </c>
      <c r="W233">
        <f t="shared" si="35"/>
        <v>0</v>
      </c>
      <c r="Y233" s="51" t="s">
        <v>1867</v>
      </c>
      <c r="Z233" s="51">
        <f t="shared" si="36"/>
        <v>1082</v>
      </c>
    </row>
    <row r="234" spans="1:26" ht="15">
      <c r="A234" s="281" t="s">
        <v>1868</v>
      </c>
      <c r="B234" s="282" t="s">
        <v>1869</v>
      </c>
      <c r="C234" s="288">
        <f t="shared" si="30"/>
        <v>0</v>
      </c>
      <c r="D234" s="275">
        <f t="shared" si="31"/>
        <v>2.34E-4</v>
      </c>
      <c r="E234" s="296">
        <f t="shared" si="32"/>
        <v>0</v>
      </c>
      <c r="F234" s="296">
        <f t="shared" si="33"/>
        <v>2.34E-4</v>
      </c>
      <c r="G234" s="276">
        <f t="shared" si="34"/>
        <v>1016</v>
      </c>
      <c r="P234" s="280" t="s">
        <v>211</v>
      </c>
      <c r="Q234" s="280">
        <v>15</v>
      </c>
      <c r="R234" s="281" t="s">
        <v>176</v>
      </c>
      <c r="S234" s="281" t="s">
        <v>1868</v>
      </c>
      <c r="T234" s="282" t="s">
        <v>1869</v>
      </c>
      <c r="U234">
        <v>13</v>
      </c>
      <c r="V234">
        <f>IF(Visor_NARP_CNPV_2018!$H$3=Q234,1,0)</f>
        <v>0</v>
      </c>
      <c r="W234">
        <f t="shared" si="35"/>
        <v>0</v>
      </c>
      <c r="Y234" s="51" t="s">
        <v>1869</v>
      </c>
      <c r="Z234" s="51">
        <f t="shared" si="36"/>
        <v>1076</v>
      </c>
    </row>
    <row r="235" spans="1:26" ht="15">
      <c r="A235" s="278" t="s">
        <v>1870</v>
      </c>
      <c r="B235" s="279" t="s">
        <v>1871</v>
      </c>
      <c r="C235" s="288">
        <f t="shared" si="30"/>
        <v>0</v>
      </c>
      <c r="D235" s="275">
        <f t="shared" si="31"/>
        <v>2.3499999999999999E-4</v>
      </c>
      <c r="E235" s="296">
        <f t="shared" si="32"/>
        <v>0</v>
      </c>
      <c r="F235" s="296">
        <f t="shared" si="33"/>
        <v>2.3499999999999999E-4</v>
      </c>
      <c r="G235" s="276">
        <f t="shared" si="34"/>
        <v>1015</v>
      </c>
      <c r="P235" s="277" t="s">
        <v>211</v>
      </c>
      <c r="Q235" s="277">
        <v>15</v>
      </c>
      <c r="R235" s="278" t="s">
        <v>176</v>
      </c>
      <c r="S235" s="278" t="s">
        <v>1870</v>
      </c>
      <c r="T235" s="279" t="s">
        <v>1871</v>
      </c>
      <c r="U235">
        <v>26</v>
      </c>
      <c r="V235">
        <f>IF(Visor_NARP_CNPV_2018!$H$3=Q235,1,0)</f>
        <v>0</v>
      </c>
      <c r="W235">
        <f t="shared" si="35"/>
        <v>0</v>
      </c>
      <c r="Y235" s="51" t="s">
        <v>1871</v>
      </c>
      <c r="Z235" s="51">
        <f t="shared" si="36"/>
        <v>984</v>
      </c>
    </row>
    <row r="236" spans="1:26" ht="15">
      <c r="A236" s="281" t="s">
        <v>1872</v>
      </c>
      <c r="B236" s="282" t="s">
        <v>1873</v>
      </c>
      <c r="C236" s="288">
        <f t="shared" si="30"/>
        <v>0</v>
      </c>
      <c r="D236" s="275">
        <f t="shared" si="31"/>
        <v>2.3599999999999999E-4</v>
      </c>
      <c r="E236" s="296">
        <f t="shared" si="32"/>
        <v>0</v>
      </c>
      <c r="F236" s="296">
        <f t="shared" si="33"/>
        <v>2.3599999999999999E-4</v>
      </c>
      <c r="G236" s="276">
        <f t="shared" si="34"/>
        <v>1014</v>
      </c>
      <c r="P236" s="280" t="s">
        <v>211</v>
      </c>
      <c r="Q236" s="280">
        <v>15</v>
      </c>
      <c r="R236" s="281" t="s">
        <v>176</v>
      </c>
      <c r="S236" s="281" t="s">
        <v>1872</v>
      </c>
      <c r="T236" s="282" t="s">
        <v>1873</v>
      </c>
      <c r="U236">
        <v>229</v>
      </c>
      <c r="V236">
        <f>IF(Visor_NARP_CNPV_2018!$H$3=Q236,1,0)</f>
        <v>0</v>
      </c>
      <c r="W236">
        <f t="shared" si="35"/>
        <v>0</v>
      </c>
      <c r="Y236" s="51" t="s">
        <v>1873</v>
      </c>
      <c r="Z236" s="51">
        <f t="shared" si="36"/>
        <v>558</v>
      </c>
    </row>
    <row r="237" spans="1:26" ht="15">
      <c r="A237" s="278" t="s">
        <v>1874</v>
      </c>
      <c r="B237" s="279" t="s">
        <v>1875</v>
      </c>
      <c r="C237" s="288">
        <f t="shared" si="30"/>
        <v>0</v>
      </c>
      <c r="D237" s="275">
        <f t="shared" si="31"/>
        <v>2.3699999999999999E-4</v>
      </c>
      <c r="E237" s="296">
        <f t="shared" si="32"/>
        <v>0</v>
      </c>
      <c r="F237" s="296">
        <f t="shared" si="33"/>
        <v>2.3699999999999999E-4</v>
      </c>
      <c r="G237" s="276">
        <f t="shared" si="34"/>
        <v>1013</v>
      </c>
      <c r="P237" s="277" t="s">
        <v>211</v>
      </c>
      <c r="Q237" s="277">
        <v>15</v>
      </c>
      <c r="R237" s="278" t="s">
        <v>176</v>
      </c>
      <c r="S237" s="278" t="s">
        <v>1874</v>
      </c>
      <c r="T237" s="279" t="s">
        <v>1875</v>
      </c>
      <c r="U237">
        <v>11</v>
      </c>
      <c r="V237">
        <f>IF(Visor_NARP_CNPV_2018!$H$3=Q237,1,0)</f>
        <v>0</v>
      </c>
      <c r="W237">
        <f t="shared" si="35"/>
        <v>0</v>
      </c>
      <c r="Y237" s="51" t="s">
        <v>1875</v>
      </c>
      <c r="Z237" s="51">
        <f t="shared" si="36"/>
        <v>1089</v>
      </c>
    </row>
    <row r="238" spans="1:26" ht="15">
      <c r="A238" s="281" t="s">
        <v>1876</v>
      </c>
      <c r="B238" s="282" t="s">
        <v>1877</v>
      </c>
      <c r="C238" s="288">
        <f t="shared" si="30"/>
        <v>0</v>
      </c>
      <c r="D238" s="275">
        <f t="shared" si="31"/>
        <v>2.3799999999999998E-4</v>
      </c>
      <c r="E238" s="296">
        <f t="shared" si="32"/>
        <v>0</v>
      </c>
      <c r="F238" s="296">
        <f t="shared" si="33"/>
        <v>2.3799999999999998E-4</v>
      </c>
      <c r="G238" s="276">
        <f t="shared" si="34"/>
        <v>1012</v>
      </c>
      <c r="P238" s="280" t="s">
        <v>211</v>
      </c>
      <c r="Q238" s="280">
        <v>15</v>
      </c>
      <c r="R238" s="281" t="s">
        <v>176</v>
      </c>
      <c r="S238" s="281" t="s">
        <v>1876</v>
      </c>
      <c r="T238" s="282" t="s">
        <v>1877</v>
      </c>
      <c r="U238">
        <v>145</v>
      </c>
      <c r="V238">
        <f>IF(Visor_NARP_CNPV_2018!$H$3=Q238,1,0)</f>
        <v>0</v>
      </c>
      <c r="W238">
        <f t="shared" si="35"/>
        <v>0</v>
      </c>
      <c r="Y238" s="51" t="s">
        <v>1877</v>
      </c>
      <c r="Z238" s="51">
        <f t="shared" si="36"/>
        <v>644</v>
      </c>
    </row>
    <row r="239" spans="1:26" ht="15">
      <c r="A239" s="278" t="s">
        <v>1878</v>
      </c>
      <c r="B239" s="279" t="s">
        <v>1879</v>
      </c>
      <c r="C239" s="288">
        <f t="shared" si="30"/>
        <v>0</v>
      </c>
      <c r="D239" s="275">
        <f t="shared" si="31"/>
        <v>2.3899999999999998E-4</v>
      </c>
      <c r="E239" s="296">
        <f t="shared" si="32"/>
        <v>0</v>
      </c>
      <c r="F239" s="296">
        <f t="shared" si="33"/>
        <v>2.3899999999999998E-4</v>
      </c>
      <c r="G239" s="276">
        <f t="shared" si="34"/>
        <v>1011</v>
      </c>
      <c r="P239" s="277" t="s">
        <v>211</v>
      </c>
      <c r="Q239" s="277">
        <v>15</v>
      </c>
      <c r="R239" s="278" t="s">
        <v>176</v>
      </c>
      <c r="S239" s="278" t="s">
        <v>1878</v>
      </c>
      <c r="T239" s="279" t="s">
        <v>1879</v>
      </c>
      <c r="U239">
        <v>26</v>
      </c>
      <c r="V239">
        <f>IF(Visor_NARP_CNPV_2018!$H$3=Q239,1,0)</f>
        <v>0</v>
      </c>
      <c r="W239">
        <f t="shared" si="35"/>
        <v>0</v>
      </c>
      <c r="Y239" s="51" t="s">
        <v>1879</v>
      </c>
      <c r="Z239" s="51">
        <f t="shared" si="36"/>
        <v>984</v>
      </c>
    </row>
    <row r="240" spans="1:26" ht="15">
      <c r="A240" s="281" t="s">
        <v>1880</v>
      </c>
      <c r="B240" s="282" t="s">
        <v>1881</v>
      </c>
      <c r="C240" s="288">
        <f t="shared" si="30"/>
        <v>0</v>
      </c>
      <c r="D240" s="275">
        <f t="shared" si="31"/>
        <v>2.3999999999999998E-4</v>
      </c>
      <c r="E240" s="296">
        <f t="shared" si="32"/>
        <v>0</v>
      </c>
      <c r="F240" s="296">
        <f t="shared" si="33"/>
        <v>2.3999999999999998E-4</v>
      </c>
      <c r="G240" s="276">
        <f t="shared" si="34"/>
        <v>1010</v>
      </c>
      <c r="P240" s="280" t="s">
        <v>211</v>
      </c>
      <c r="Q240" s="280">
        <v>15</v>
      </c>
      <c r="R240" s="281" t="s">
        <v>176</v>
      </c>
      <c r="S240" s="281" t="s">
        <v>1880</v>
      </c>
      <c r="T240" s="282" t="s">
        <v>1881</v>
      </c>
      <c r="U240">
        <v>22</v>
      </c>
      <c r="V240">
        <f>IF(Visor_NARP_CNPV_2018!$H$3=Q240,1,0)</f>
        <v>0</v>
      </c>
      <c r="W240">
        <f t="shared" si="35"/>
        <v>0</v>
      </c>
      <c r="Y240" s="51" t="s">
        <v>1881</v>
      </c>
      <c r="Z240" s="51">
        <f t="shared" si="36"/>
        <v>1012</v>
      </c>
    </row>
    <row r="241" spans="1:26" ht="15">
      <c r="A241" s="278" t="s">
        <v>1882</v>
      </c>
      <c r="B241" s="279" t="s">
        <v>1883</v>
      </c>
      <c r="C241" s="288">
        <f t="shared" si="30"/>
        <v>0</v>
      </c>
      <c r="D241" s="275">
        <f t="shared" si="31"/>
        <v>2.4099999999999998E-4</v>
      </c>
      <c r="E241" s="296">
        <f t="shared" si="32"/>
        <v>0</v>
      </c>
      <c r="F241" s="296">
        <f t="shared" si="33"/>
        <v>2.4099999999999998E-4</v>
      </c>
      <c r="G241" s="276">
        <f t="shared" si="34"/>
        <v>1009</v>
      </c>
      <c r="P241" s="277" t="s">
        <v>211</v>
      </c>
      <c r="Q241" s="277">
        <v>15</v>
      </c>
      <c r="R241" s="278" t="s">
        <v>176</v>
      </c>
      <c r="S241" s="278" t="s">
        <v>1882</v>
      </c>
      <c r="T241" s="279" t="s">
        <v>1883</v>
      </c>
      <c r="U241">
        <v>9</v>
      </c>
      <c r="V241">
        <f>IF(Visor_NARP_CNPV_2018!$H$3=Q241,1,0)</f>
        <v>0</v>
      </c>
      <c r="W241">
        <f t="shared" si="35"/>
        <v>0</v>
      </c>
      <c r="Y241" s="51" t="s">
        <v>1883</v>
      </c>
      <c r="Z241" s="51">
        <f t="shared" si="36"/>
        <v>1094</v>
      </c>
    </row>
    <row r="242" spans="1:26" ht="15">
      <c r="A242" s="281" t="s">
        <v>1884</v>
      </c>
      <c r="B242" s="282" t="s">
        <v>1885</v>
      </c>
      <c r="C242" s="288">
        <f t="shared" si="30"/>
        <v>0</v>
      </c>
      <c r="D242" s="275">
        <f t="shared" si="31"/>
        <v>2.42E-4</v>
      </c>
      <c r="E242" s="296">
        <f t="shared" si="32"/>
        <v>0</v>
      </c>
      <c r="F242" s="296">
        <f t="shared" si="33"/>
        <v>2.42E-4</v>
      </c>
      <c r="G242" s="276">
        <f t="shared" si="34"/>
        <v>1008</v>
      </c>
      <c r="P242" s="280" t="s">
        <v>211</v>
      </c>
      <c r="Q242" s="280">
        <v>15</v>
      </c>
      <c r="R242" s="281" t="s">
        <v>176</v>
      </c>
      <c r="S242" s="281" t="s">
        <v>1884</v>
      </c>
      <c r="T242" s="282" t="s">
        <v>1885</v>
      </c>
      <c r="U242">
        <v>29</v>
      </c>
      <c r="V242">
        <f>IF(Visor_NARP_CNPV_2018!$H$3=Q242,1,0)</f>
        <v>0</v>
      </c>
      <c r="W242">
        <f t="shared" si="35"/>
        <v>0</v>
      </c>
      <c r="Y242" s="51" t="s">
        <v>1885</v>
      </c>
      <c r="Z242" s="51">
        <f t="shared" si="36"/>
        <v>975</v>
      </c>
    </row>
    <row r="243" spans="1:26" ht="15">
      <c r="A243" s="278" t="s">
        <v>1886</v>
      </c>
      <c r="B243" s="279" t="s">
        <v>1536</v>
      </c>
      <c r="C243" s="288">
        <f t="shared" si="30"/>
        <v>0</v>
      </c>
      <c r="D243" s="275">
        <f t="shared" si="31"/>
        <v>2.43E-4</v>
      </c>
      <c r="E243" s="296">
        <f t="shared" si="32"/>
        <v>0</v>
      </c>
      <c r="F243" s="296">
        <f t="shared" si="33"/>
        <v>2.43E-4</v>
      </c>
      <c r="G243" s="276">
        <f t="shared" si="34"/>
        <v>1007</v>
      </c>
      <c r="P243" s="277" t="s">
        <v>211</v>
      </c>
      <c r="Q243" s="277">
        <v>15</v>
      </c>
      <c r="R243" s="278" t="s">
        <v>176</v>
      </c>
      <c r="S243" s="278" t="s">
        <v>1886</v>
      </c>
      <c r="T243" s="279" t="s">
        <v>1536</v>
      </c>
      <c r="U243">
        <v>39</v>
      </c>
      <c r="V243">
        <f>IF(Visor_NARP_CNPV_2018!$H$3=Q243,1,0)</f>
        <v>0</v>
      </c>
      <c r="W243">
        <f t="shared" si="35"/>
        <v>0</v>
      </c>
      <c r="Y243" s="51" t="s">
        <v>1536</v>
      </c>
      <c r="Z243" s="51">
        <f t="shared" si="36"/>
        <v>919</v>
      </c>
    </row>
    <row r="244" spans="1:26" ht="15">
      <c r="A244" s="281" t="s">
        <v>1887</v>
      </c>
      <c r="B244" s="282" t="s">
        <v>1888</v>
      </c>
      <c r="C244" s="288">
        <f t="shared" si="30"/>
        <v>0</v>
      </c>
      <c r="D244" s="275">
        <f t="shared" si="31"/>
        <v>2.4399999999999999E-4</v>
      </c>
      <c r="E244" s="296">
        <f t="shared" si="32"/>
        <v>0</v>
      </c>
      <c r="F244" s="296">
        <f t="shared" si="33"/>
        <v>2.4399999999999999E-4</v>
      </c>
      <c r="G244" s="276">
        <f t="shared" si="34"/>
        <v>1006</v>
      </c>
      <c r="P244" s="280" t="s">
        <v>211</v>
      </c>
      <c r="Q244" s="280">
        <v>15</v>
      </c>
      <c r="R244" s="281" t="s">
        <v>176</v>
      </c>
      <c r="S244" s="281" t="s">
        <v>1887</v>
      </c>
      <c r="T244" s="282" t="s">
        <v>1888</v>
      </c>
      <c r="U244">
        <v>26</v>
      </c>
      <c r="V244">
        <f>IF(Visor_NARP_CNPV_2018!$H$3=Q244,1,0)</f>
        <v>0</v>
      </c>
      <c r="W244">
        <f t="shared" si="35"/>
        <v>0</v>
      </c>
      <c r="Y244" s="51" t="s">
        <v>1888</v>
      </c>
      <c r="Z244" s="51">
        <f t="shared" si="36"/>
        <v>984</v>
      </c>
    </row>
    <row r="245" spans="1:26" ht="15">
      <c r="A245" s="278" t="s">
        <v>1889</v>
      </c>
      <c r="B245" s="279" t="s">
        <v>1890</v>
      </c>
      <c r="C245" s="288">
        <f t="shared" si="30"/>
        <v>0</v>
      </c>
      <c r="D245" s="275">
        <f t="shared" si="31"/>
        <v>2.4499999999999999E-4</v>
      </c>
      <c r="E245" s="296">
        <f t="shared" si="32"/>
        <v>0</v>
      </c>
      <c r="F245" s="296">
        <f t="shared" si="33"/>
        <v>2.4499999999999999E-4</v>
      </c>
      <c r="G245" s="276">
        <f t="shared" si="34"/>
        <v>1005</v>
      </c>
      <c r="P245" s="277" t="s">
        <v>211</v>
      </c>
      <c r="Q245" s="277">
        <v>15</v>
      </c>
      <c r="R245" s="278" t="s">
        <v>176</v>
      </c>
      <c r="S245" s="278" t="s">
        <v>1889</v>
      </c>
      <c r="T245" s="279" t="s">
        <v>1890</v>
      </c>
      <c r="U245">
        <v>17</v>
      </c>
      <c r="V245">
        <f>IF(Visor_NARP_CNPV_2018!$H$3=Q245,1,0)</f>
        <v>0</v>
      </c>
      <c r="W245">
        <f t="shared" si="35"/>
        <v>0</v>
      </c>
      <c r="Y245" s="51" t="s">
        <v>1890</v>
      </c>
      <c r="Z245" s="51">
        <f t="shared" si="36"/>
        <v>1052</v>
      </c>
    </row>
    <row r="246" spans="1:26" ht="15">
      <c r="A246" s="281" t="s">
        <v>1891</v>
      </c>
      <c r="B246" s="282" t="s">
        <v>1892</v>
      </c>
      <c r="C246" s="288">
        <f t="shared" si="30"/>
        <v>0</v>
      </c>
      <c r="D246" s="275">
        <f t="shared" si="31"/>
        <v>2.4599999999999996E-4</v>
      </c>
      <c r="E246" s="296">
        <f t="shared" si="32"/>
        <v>0</v>
      </c>
      <c r="F246" s="296">
        <f t="shared" si="33"/>
        <v>2.4599999999999996E-4</v>
      </c>
      <c r="G246" s="276">
        <f t="shared" si="34"/>
        <v>1004</v>
      </c>
      <c r="P246" s="280" t="s">
        <v>211</v>
      </c>
      <c r="Q246" s="280">
        <v>15</v>
      </c>
      <c r="R246" s="281" t="s">
        <v>176</v>
      </c>
      <c r="S246" s="281" t="s">
        <v>1891</v>
      </c>
      <c r="T246" s="282" t="s">
        <v>1892</v>
      </c>
      <c r="U246">
        <v>7</v>
      </c>
      <c r="V246">
        <f>IF(Visor_NARP_CNPV_2018!$H$3=Q246,1,0)</f>
        <v>0</v>
      </c>
      <c r="W246">
        <f t="shared" si="35"/>
        <v>0</v>
      </c>
      <c r="Y246" s="51" t="s">
        <v>1892</v>
      </c>
      <c r="Z246" s="51">
        <f t="shared" si="36"/>
        <v>1102</v>
      </c>
    </row>
    <row r="247" spans="1:26" ht="15">
      <c r="A247" s="278" t="s">
        <v>1893</v>
      </c>
      <c r="B247" s="279" t="s">
        <v>1894</v>
      </c>
      <c r="C247" s="288">
        <f t="shared" si="30"/>
        <v>0</v>
      </c>
      <c r="D247" s="275">
        <f t="shared" si="31"/>
        <v>2.4699999999999999E-4</v>
      </c>
      <c r="E247" s="296">
        <f t="shared" si="32"/>
        <v>0</v>
      </c>
      <c r="F247" s="296">
        <f t="shared" si="33"/>
        <v>2.4699999999999999E-4</v>
      </c>
      <c r="G247" s="276">
        <f t="shared" si="34"/>
        <v>1003</v>
      </c>
      <c r="P247" s="277" t="s">
        <v>211</v>
      </c>
      <c r="Q247" s="277">
        <v>15</v>
      </c>
      <c r="R247" s="278" t="s">
        <v>176</v>
      </c>
      <c r="S247" s="278" t="s">
        <v>1893</v>
      </c>
      <c r="T247" s="279" t="s">
        <v>1894</v>
      </c>
      <c r="U247">
        <v>15</v>
      </c>
      <c r="V247">
        <f>IF(Visor_NARP_CNPV_2018!$H$3=Q247,1,0)</f>
        <v>0</v>
      </c>
      <c r="W247">
        <f t="shared" si="35"/>
        <v>0</v>
      </c>
      <c r="Y247" s="51" t="s">
        <v>1894</v>
      </c>
      <c r="Z247" s="51">
        <f t="shared" si="36"/>
        <v>1063</v>
      </c>
    </row>
    <row r="248" spans="1:26" ht="15">
      <c r="A248" s="281" t="s">
        <v>1895</v>
      </c>
      <c r="B248" s="282" t="s">
        <v>1896</v>
      </c>
      <c r="C248" s="288">
        <f t="shared" si="30"/>
        <v>0</v>
      </c>
      <c r="D248" s="275">
        <f t="shared" si="31"/>
        <v>2.4800000000000001E-4</v>
      </c>
      <c r="E248" s="296">
        <f t="shared" si="32"/>
        <v>0</v>
      </c>
      <c r="F248" s="296">
        <f t="shared" si="33"/>
        <v>2.4800000000000001E-4</v>
      </c>
      <c r="G248" s="276">
        <f t="shared" si="34"/>
        <v>1002</v>
      </c>
      <c r="P248" s="280" t="s">
        <v>211</v>
      </c>
      <c r="Q248" s="280">
        <v>15</v>
      </c>
      <c r="R248" s="281" t="s">
        <v>176</v>
      </c>
      <c r="S248" s="281" t="s">
        <v>1895</v>
      </c>
      <c r="T248" s="282" t="s">
        <v>1896</v>
      </c>
      <c r="U248">
        <v>80</v>
      </c>
      <c r="V248">
        <f>IF(Visor_NARP_CNPV_2018!$H$3=Q248,1,0)</f>
        <v>0</v>
      </c>
      <c r="W248">
        <f t="shared" si="35"/>
        <v>0</v>
      </c>
      <c r="Y248" s="51" t="s">
        <v>1896</v>
      </c>
      <c r="Z248" s="51">
        <f t="shared" si="36"/>
        <v>778</v>
      </c>
    </row>
    <row r="249" spans="1:26" ht="15">
      <c r="A249" s="278" t="s">
        <v>1897</v>
      </c>
      <c r="B249" s="279" t="s">
        <v>1898</v>
      </c>
      <c r="C249" s="288">
        <f t="shared" si="30"/>
        <v>0</v>
      </c>
      <c r="D249" s="275">
        <f t="shared" si="31"/>
        <v>2.4899999999999998E-4</v>
      </c>
      <c r="E249" s="296">
        <f t="shared" si="32"/>
        <v>0</v>
      </c>
      <c r="F249" s="296">
        <f t="shared" si="33"/>
        <v>2.4899999999999998E-4</v>
      </c>
      <c r="G249" s="276">
        <f t="shared" si="34"/>
        <v>1001</v>
      </c>
      <c r="P249" s="277" t="s">
        <v>211</v>
      </c>
      <c r="Q249" s="277">
        <v>15</v>
      </c>
      <c r="R249" s="278" t="s">
        <v>176</v>
      </c>
      <c r="S249" s="278" t="s">
        <v>1897</v>
      </c>
      <c r="T249" s="279" t="s">
        <v>1898</v>
      </c>
      <c r="U249">
        <v>49</v>
      </c>
      <c r="V249">
        <f>IF(Visor_NARP_CNPV_2018!$H$3=Q249,1,0)</f>
        <v>0</v>
      </c>
      <c r="W249">
        <f t="shared" si="35"/>
        <v>0</v>
      </c>
      <c r="Y249" s="51" t="s">
        <v>1898</v>
      </c>
      <c r="Z249" s="51">
        <f t="shared" si="36"/>
        <v>870</v>
      </c>
    </row>
    <row r="250" spans="1:26" ht="15">
      <c r="A250" s="281" t="s">
        <v>1899</v>
      </c>
      <c r="B250" s="282" t="s">
        <v>1900</v>
      </c>
      <c r="C250" s="288">
        <f t="shared" si="30"/>
        <v>0</v>
      </c>
      <c r="D250" s="275">
        <f t="shared" si="31"/>
        <v>2.5000000000000001E-4</v>
      </c>
      <c r="E250" s="296">
        <f t="shared" si="32"/>
        <v>0</v>
      </c>
      <c r="F250" s="296">
        <f t="shared" si="33"/>
        <v>2.5000000000000001E-4</v>
      </c>
      <c r="G250" s="276">
        <f t="shared" si="34"/>
        <v>1000</v>
      </c>
      <c r="P250" s="280" t="s">
        <v>211</v>
      </c>
      <c r="Q250" s="280">
        <v>15</v>
      </c>
      <c r="R250" s="281" t="s">
        <v>176</v>
      </c>
      <c r="S250" s="281" t="s">
        <v>1899</v>
      </c>
      <c r="T250" s="282" t="s">
        <v>1900</v>
      </c>
      <c r="U250">
        <v>40</v>
      </c>
      <c r="V250">
        <f>IF(Visor_NARP_CNPV_2018!$H$3=Q250,1,0)</f>
        <v>0</v>
      </c>
      <c r="W250">
        <f t="shared" si="35"/>
        <v>0</v>
      </c>
      <c r="Y250" s="51" t="s">
        <v>1900</v>
      </c>
      <c r="Z250" s="51">
        <f t="shared" si="36"/>
        <v>912</v>
      </c>
    </row>
    <row r="251" spans="1:26" ht="15">
      <c r="A251" s="278" t="s">
        <v>1901</v>
      </c>
      <c r="B251" s="279" t="s">
        <v>1902</v>
      </c>
      <c r="C251" s="288">
        <f t="shared" si="30"/>
        <v>0</v>
      </c>
      <c r="D251" s="275">
        <f t="shared" si="31"/>
        <v>2.5099999999999998E-4</v>
      </c>
      <c r="E251" s="296">
        <f t="shared" si="32"/>
        <v>0</v>
      </c>
      <c r="F251" s="296">
        <f t="shared" si="33"/>
        <v>2.5099999999999998E-4</v>
      </c>
      <c r="G251" s="276">
        <f t="shared" si="34"/>
        <v>999</v>
      </c>
      <c r="P251" s="277" t="s">
        <v>211</v>
      </c>
      <c r="Q251" s="277">
        <v>15</v>
      </c>
      <c r="R251" s="278" t="s">
        <v>176</v>
      </c>
      <c r="S251" s="278" t="s">
        <v>1901</v>
      </c>
      <c r="T251" s="279" t="s">
        <v>1902</v>
      </c>
      <c r="U251">
        <v>71</v>
      </c>
      <c r="V251">
        <f>IF(Visor_NARP_CNPV_2018!$H$3=Q251,1,0)</f>
        <v>0</v>
      </c>
      <c r="W251">
        <f t="shared" si="35"/>
        <v>0</v>
      </c>
      <c r="Y251" s="51" t="s">
        <v>1902</v>
      </c>
      <c r="Z251" s="51">
        <f t="shared" si="36"/>
        <v>798</v>
      </c>
    </row>
    <row r="252" spans="1:26" ht="15">
      <c r="A252" s="281" t="s">
        <v>1903</v>
      </c>
      <c r="B252" s="282" t="s">
        <v>1904</v>
      </c>
      <c r="C252" s="288">
        <f t="shared" si="30"/>
        <v>0</v>
      </c>
      <c r="D252" s="275">
        <f t="shared" si="31"/>
        <v>2.52E-4</v>
      </c>
      <c r="E252" s="296">
        <f t="shared" si="32"/>
        <v>0</v>
      </c>
      <c r="F252" s="296">
        <f t="shared" si="33"/>
        <v>2.52E-4</v>
      </c>
      <c r="G252" s="276">
        <f t="shared" si="34"/>
        <v>998</v>
      </c>
      <c r="P252" s="280" t="s">
        <v>211</v>
      </c>
      <c r="Q252" s="280">
        <v>15</v>
      </c>
      <c r="R252" s="281" t="s">
        <v>176</v>
      </c>
      <c r="S252" s="281" t="s">
        <v>1903</v>
      </c>
      <c r="T252" s="282" t="s">
        <v>1904</v>
      </c>
      <c r="U252">
        <v>21</v>
      </c>
      <c r="V252">
        <f>IF(Visor_NARP_CNPV_2018!$H$3=Q252,1,0)</f>
        <v>0</v>
      </c>
      <c r="W252">
        <f t="shared" si="35"/>
        <v>0</v>
      </c>
      <c r="Y252" s="51" t="s">
        <v>1904</v>
      </c>
      <c r="Z252" s="51">
        <f t="shared" si="36"/>
        <v>1024</v>
      </c>
    </row>
    <row r="253" spans="1:26" ht="15">
      <c r="A253" s="278" t="s">
        <v>1905</v>
      </c>
      <c r="B253" s="279" t="s">
        <v>1906</v>
      </c>
      <c r="C253" s="288">
        <f t="shared" si="30"/>
        <v>0</v>
      </c>
      <c r="D253" s="275">
        <f t="shared" si="31"/>
        <v>2.5299999999999997E-4</v>
      </c>
      <c r="E253" s="296">
        <f t="shared" si="32"/>
        <v>0</v>
      </c>
      <c r="F253" s="296">
        <f t="shared" si="33"/>
        <v>2.5299999999999997E-4</v>
      </c>
      <c r="G253" s="276">
        <f t="shared" si="34"/>
        <v>997</v>
      </c>
      <c r="P253" s="277" t="s">
        <v>211</v>
      </c>
      <c r="Q253" s="277">
        <v>15</v>
      </c>
      <c r="R253" s="278" t="s">
        <v>176</v>
      </c>
      <c r="S253" s="278" t="s">
        <v>1905</v>
      </c>
      <c r="T253" s="279" t="s">
        <v>1906</v>
      </c>
      <c r="U253">
        <v>12</v>
      </c>
      <c r="V253">
        <f>IF(Visor_NARP_CNPV_2018!$H$3=Q253,1,0)</f>
        <v>0</v>
      </c>
      <c r="W253">
        <f t="shared" si="35"/>
        <v>0</v>
      </c>
      <c r="Y253" s="51" t="s">
        <v>1906</v>
      </c>
      <c r="Z253" s="51">
        <f t="shared" si="36"/>
        <v>1082</v>
      </c>
    </row>
    <row r="254" spans="1:26" ht="15">
      <c r="A254" s="281" t="s">
        <v>1907</v>
      </c>
      <c r="B254" s="282" t="s">
        <v>1908</v>
      </c>
      <c r="C254" s="288">
        <f t="shared" si="30"/>
        <v>0</v>
      </c>
      <c r="D254" s="275">
        <f t="shared" si="31"/>
        <v>2.5399999999999999E-4</v>
      </c>
      <c r="E254" s="296">
        <f t="shared" si="32"/>
        <v>0</v>
      </c>
      <c r="F254" s="296">
        <f t="shared" si="33"/>
        <v>2.5399999999999999E-4</v>
      </c>
      <c r="G254" s="276">
        <f t="shared" si="34"/>
        <v>996</v>
      </c>
      <c r="P254" s="280" t="s">
        <v>211</v>
      </c>
      <c r="Q254" s="280">
        <v>15</v>
      </c>
      <c r="R254" s="281" t="s">
        <v>176</v>
      </c>
      <c r="S254" s="281" t="s">
        <v>1907</v>
      </c>
      <c r="T254" s="282" t="s">
        <v>1908</v>
      </c>
      <c r="U254">
        <v>126</v>
      </c>
      <c r="V254">
        <f>IF(Visor_NARP_CNPV_2018!$H$3=Q254,1,0)</f>
        <v>0</v>
      </c>
      <c r="W254">
        <f t="shared" si="35"/>
        <v>0</v>
      </c>
      <c r="Y254" s="51" t="s">
        <v>1908</v>
      </c>
      <c r="Z254" s="51">
        <f t="shared" si="36"/>
        <v>681</v>
      </c>
    </row>
    <row r="255" spans="1:26" ht="15">
      <c r="A255" s="278" t="s">
        <v>1909</v>
      </c>
      <c r="B255" s="279" t="s">
        <v>1910</v>
      </c>
      <c r="C255" s="288">
        <f t="shared" si="30"/>
        <v>0</v>
      </c>
      <c r="D255" s="275">
        <f t="shared" si="31"/>
        <v>2.5499999999999996E-4</v>
      </c>
      <c r="E255" s="296">
        <f t="shared" si="32"/>
        <v>0</v>
      </c>
      <c r="F255" s="296">
        <f t="shared" si="33"/>
        <v>2.5499999999999996E-4</v>
      </c>
      <c r="G255" s="276">
        <f t="shared" si="34"/>
        <v>995</v>
      </c>
      <c r="P255" s="277" t="s">
        <v>211</v>
      </c>
      <c r="Q255" s="277">
        <v>15</v>
      </c>
      <c r="R255" s="278" t="s">
        <v>176</v>
      </c>
      <c r="S255" s="278" t="s">
        <v>1909</v>
      </c>
      <c r="T255" s="279" t="s">
        <v>1910</v>
      </c>
      <c r="U255">
        <v>23</v>
      </c>
      <c r="V255">
        <f>IF(Visor_NARP_CNPV_2018!$H$3=Q255,1,0)</f>
        <v>0</v>
      </c>
      <c r="W255">
        <f t="shared" si="35"/>
        <v>0</v>
      </c>
      <c r="Y255" s="51" t="s">
        <v>1910</v>
      </c>
      <c r="Z255" s="51">
        <f t="shared" si="36"/>
        <v>1005</v>
      </c>
    </row>
    <row r="256" spans="1:26" ht="15">
      <c r="A256" s="281" t="s">
        <v>1911</v>
      </c>
      <c r="B256" s="282" t="s">
        <v>1912</v>
      </c>
      <c r="C256" s="288">
        <f t="shared" si="30"/>
        <v>0</v>
      </c>
      <c r="D256" s="275">
        <f t="shared" si="31"/>
        <v>2.5599999999999999E-4</v>
      </c>
      <c r="E256" s="296">
        <f t="shared" si="32"/>
        <v>0</v>
      </c>
      <c r="F256" s="296">
        <f t="shared" si="33"/>
        <v>2.5599999999999999E-4</v>
      </c>
      <c r="G256" s="276">
        <f t="shared" si="34"/>
        <v>994</v>
      </c>
      <c r="P256" s="280" t="s">
        <v>211</v>
      </c>
      <c r="Q256" s="280">
        <v>15</v>
      </c>
      <c r="R256" s="281" t="s">
        <v>176</v>
      </c>
      <c r="S256" s="281" t="s">
        <v>1911</v>
      </c>
      <c r="T256" s="282" t="s">
        <v>1912</v>
      </c>
      <c r="U256">
        <v>30</v>
      </c>
      <c r="V256">
        <f>IF(Visor_NARP_CNPV_2018!$H$3=Q256,1,0)</f>
        <v>0</v>
      </c>
      <c r="W256">
        <f t="shared" si="35"/>
        <v>0</v>
      </c>
      <c r="Y256" s="51" t="s">
        <v>1912</v>
      </c>
      <c r="Z256" s="51">
        <f t="shared" si="36"/>
        <v>967</v>
      </c>
    </row>
    <row r="257" spans="1:26" ht="15">
      <c r="A257" s="278" t="s">
        <v>1913</v>
      </c>
      <c r="B257" s="279" t="s">
        <v>1914</v>
      </c>
      <c r="C257" s="288">
        <f t="shared" si="30"/>
        <v>0</v>
      </c>
      <c r="D257" s="275">
        <f t="shared" si="31"/>
        <v>2.5700000000000001E-4</v>
      </c>
      <c r="E257" s="296">
        <f t="shared" si="32"/>
        <v>0</v>
      </c>
      <c r="F257" s="296">
        <f t="shared" si="33"/>
        <v>2.5700000000000001E-4</v>
      </c>
      <c r="G257" s="276">
        <f t="shared" si="34"/>
        <v>993</v>
      </c>
      <c r="P257" s="277" t="s">
        <v>211</v>
      </c>
      <c r="Q257" s="277">
        <v>15</v>
      </c>
      <c r="R257" s="278" t="s">
        <v>176</v>
      </c>
      <c r="S257" s="278" t="s">
        <v>1913</v>
      </c>
      <c r="T257" s="279" t="s">
        <v>1914</v>
      </c>
      <c r="U257">
        <v>239</v>
      </c>
      <c r="V257">
        <f>IF(Visor_NARP_CNPV_2018!$H$3=Q257,1,0)</f>
        <v>0</v>
      </c>
      <c r="W257">
        <f t="shared" si="35"/>
        <v>0</v>
      </c>
      <c r="Y257" s="51" t="s">
        <v>1914</v>
      </c>
      <c r="Z257" s="51">
        <f t="shared" si="36"/>
        <v>551</v>
      </c>
    </row>
    <row r="258" spans="1:26" ht="15">
      <c r="A258" s="281" t="s">
        <v>1915</v>
      </c>
      <c r="B258" s="282" t="s">
        <v>1916</v>
      </c>
      <c r="C258" s="288">
        <f t="shared" si="30"/>
        <v>0</v>
      </c>
      <c r="D258" s="275">
        <f t="shared" si="31"/>
        <v>2.5799999999999998E-4</v>
      </c>
      <c r="E258" s="296">
        <f t="shared" si="32"/>
        <v>0</v>
      </c>
      <c r="F258" s="296">
        <f t="shared" si="33"/>
        <v>2.5799999999999998E-4</v>
      </c>
      <c r="G258" s="276">
        <f t="shared" si="34"/>
        <v>992</v>
      </c>
      <c r="P258" s="280" t="s">
        <v>211</v>
      </c>
      <c r="Q258" s="280">
        <v>15</v>
      </c>
      <c r="R258" s="281" t="s">
        <v>176</v>
      </c>
      <c r="S258" s="281" t="s">
        <v>1915</v>
      </c>
      <c r="T258" s="282" t="s">
        <v>1916</v>
      </c>
      <c r="U258">
        <v>17</v>
      </c>
      <c r="V258">
        <f>IF(Visor_NARP_CNPV_2018!$H$3=Q258,1,0)</f>
        <v>0</v>
      </c>
      <c r="W258">
        <f t="shared" si="35"/>
        <v>0</v>
      </c>
      <c r="Y258" s="51" t="s">
        <v>1916</v>
      </c>
      <c r="Z258" s="51">
        <f t="shared" si="36"/>
        <v>1052</v>
      </c>
    </row>
    <row r="259" spans="1:26" ht="15">
      <c r="A259" s="278" t="s">
        <v>1917</v>
      </c>
      <c r="B259" s="279" t="s">
        <v>1918</v>
      </c>
      <c r="C259" s="288">
        <f t="shared" ref="C259:C322" si="37">W259</f>
        <v>0</v>
      </c>
      <c r="D259" s="275">
        <f t="shared" si="31"/>
        <v>2.5900000000000001E-4</v>
      </c>
      <c r="E259" s="296">
        <f t="shared" si="32"/>
        <v>0</v>
      </c>
      <c r="F259" s="296">
        <f t="shared" si="33"/>
        <v>2.5900000000000001E-4</v>
      </c>
      <c r="G259" s="276">
        <f t="shared" si="34"/>
        <v>991</v>
      </c>
      <c r="P259" s="277" t="s">
        <v>211</v>
      </c>
      <c r="Q259" s="277">
        <v>15</v>
      </c>
      <c r="R259" s="278" t="s">
        <v>176</v>
      </c>
      <c r="S259" s="278" t="s">
        <v>1917</v>
      </c>
      <c r="T259" s="279" t="s">
        <v>1918</v>
      </c>
      <c r="U259">
        <v>21</v>
      </c>
      <c r="V259">
        <f>IF(Visor_NARP_CNPV_2018!$H$3=Q259,1,0)</f>
        <v>0</v>
      </c>
      <c r="W259">
        <f t="shared" si="35"/>
        <v>0</v>
      </c>
      <c r="Y259" s="51" t="s">
        <v>1918</v>
      </c>
      <c r="Z259" s="51">
        <f t="shared" si="36"/>
        <v>1024</v>
      </c>
    </row>
    <row r="260" spans="1:26" ht="15">
      <c r="A260" s="281" t="s">
        <v>1919</v>
      </c>
      <c r="B260" s="282" t="s">
        <v>1920</v>
      </c>
      <c r="C260" s="288">
        <f t="shared" si="37"/>
        <v>0</v>
      </c>
      <c r="D260" s="275">
        <f t="shared" ref="D260:D323" si="38">C260+(0.000001*ROW(C260))</f>
        <v>2.5999999999999998E-4</v>
      </c>
      <c r="E260" s="296">
        <f t="shared" ref="E260:E323" si="39">0.01*V260</f>
        <v>0</v>
      </c>
      <c r="F260" s="296">
        <f t="shared" ref="F260:F323" si="40">D260+E260</f>
        <v>2.5999999999999998E-4</v>
      </c>
      <c r="G260" s="276">
        <f t="shared" ref="G260:G323" si="41">_xlfn.RANK.EQ(F260,$F$3:$F$1124)</f>
        <v>990</v>
      </c>
      <c r="P260" s="280" t="s">
        <v>211</v>
      </c>
      <c r="Q260" s="280">
        <v>15</v>
      </c>
      <c r="R260" s="281" t="s">
        <v>176</v>
      </c>
      <c r="S260" s="281" t="s">
        <v>1919</v>
      </c>
      <c r="T260" s="282" t="s">
        <v>1920</v>
      </c>
      <c r="U260">
        <v>59</v>
      </c>
      <c r="V260">
        <f>IF(Visor_NARP_CNPV_2018!$H$3=Q260,1,0)</f>
        <v>0</v>
      </c>
      <c r="W260">
        <f t="shared" ref="W260:W323" si="42">U260*V260</f>
        <v>0</v>
      </c>
      <c r="Y260" s="51" t="s">
        <v>1920</v>
      </c>
      <c r="Z260" s="51">
        <f t="shared" ref="Z260:Z323" si="43">_xlfn.RANK.EQ(U260,$U$3:$U$1124)</f>
        <v>836</v>
      </c>
    </row>
    <row r="261" spans="1:26" ht="15">
      <c r="A261" s="278" t="s">
        <v>1921</v>
      </c>
      <c r="B261" s="279" t="s">
        <v>1922</v>
      </c>
      <c r="C261" s="288">
        <f t="shared" si="37"/>
        <v>0</v>
      </c>
      <c r="D261" s="275">
        <f t="shared" si="38"/>
        <v>2.61E-4</v>
      </c>
      <c r="E261" s="296">
        <f t="shared" si="39"/>
        <v>0</v>
      </c>
      <c r="F261" s="296">
        <f t="shared" si="40"/>
        <v>2.61E-4</v>
      </c>
      <c r="G261" s="276">
        <f t="shared" si="41"/>
        <v>989</v>
      </c>
      <c r="P261" s="277" t="s">
        <v>211</v>
      </c>
      <c r="Q261" s="277">
        <v>15</v>
      </c>
      <c r="R261" s="278" t="s">
        <v>176</v>
      </c>
      <c r="S261" s="278" t="s">
        <v>1921</v>
      </c>
      <c r="T261" s="279" t="s">
        <v>1922</v>
      </c>
      <c r="U261">
        <v>21</v>
      </c>
      <c r="V261">
        <f>IF(Visor_NARP_CNPV_2018!$H$3=Q261,1,0)</f>
        <v>0</v>
      </c>
      <c r="W261">
        <f t="shared" si="42"/>
        <v>0</v>
      </c>
      <c r="Y261" s="51" t="s">
        <v>1922</v>
      </c>
      <c r="Z261" s="51">
        <f t="shared" si="43"/>
        <v>1024</v>
      </c>
    </row>
    <row r="262" spans="1:26" ht="15">
      <c r="A262" s="281" t="s">
        <v>1923</v>
      </c>
      <c r="B262" s="282" t="s">
        <v>1924</v>
      </c>
      <c r="C262" s="288">
        <f t="shared" si="37"/>
        <v>0</v>
      </c>
      <c r="D262" s="275">
        <f t="shared" si="38"/>
        <v>2.6199999999999997E-4</v>
      </c>
      <c r="E262" s="296">
        <f t="shared" si="39"/>
        <v>0</v>
      </c>
      <c r="F262" s="296">
        <f t="shared" si="40"/>
        <v>2.6199999999999997E-4</v>
      </c>
      <c r="G262" s="276">
        <f t="shared" si="41"/>
        <v>988</v>
      </c>
      <c r="P262" s="280" t="s">
        <v>211</v>
      </c>
      <c r="Q262" s="280">
        <v>15</v>
      </c>
      <c r="R262" s="281" t="s">
        <v>176</v>
      </c>
      <c r="S262" s="281" t="s">
        <v>1923</v>
      </c>
      <c r="T262" s="282" t="s">
        <v>1924</v>
      </c>
      <c r="U262">
        <v>51</v>
      </c>
      <c r="V262">
        <f>IF(Visor_NARP_CNPV_2018!$H$3=Q262,1,0)</f>
        <v>0</v>
      </c>
      <c r="W262">
        <f t="shared" si="42"/>
        <v>0</v>
      </c>
      <c r="Y262" s="51" t="s">
        <v>1924</v>
      </c>
      <c r="Z262" s="51">
        <f t="shared" si="43"/>
        <v>860</v>
      </c>
    </row>
    <row r="263" spans="1:26" ht="15">
      <c r="A263" s="278" t="s">
        <v>1925</v>
      </c>
      <c r="B263" s="279" t="s">
        <v>1926</v>
      </c>
      <c r="C263" s="288">
        <f t="shared" si="37"/>
        <v>0</v>
      </c>
      <c r="D263" s="275">
        <f t="shared" si="38"/>
        <v>2.63E-4</v>
      </c>
      <c r="E263" s="296">
        <f t="shared" si="39"/>
        <v>0</v>
      </c>
      <c r="F263" s="296">
        <f t="shared" si="40"/>
        <v>2.63E-4</v>
      </c>
      <c r="G263" s="276">
        <f t="shared" si="41"/>
        <v>987</v>
      </c>
      <c r="P263" s="277" t="s">
        <v>211</v>
      </c>
      <c r="Q263" s="277">
        <v>15</v>
      </c>
      <c r="R263" s="278" t="s">
        <v>176</v>
      </c>
      <c r="S263" s="278" t="s">
        <v>1925</v>
      </c>
      <c r="T263" s="279" t="s">
        <v>1926</v>
      </c>
      <c r="U263">
        <v>161</v>
      </c>
      <c r="V263">
        <f>IF(Visor_NARP_CNPV_2018!$H$3=Q263,1,0)</f>
        <v>0</v>
      </c>
      <c r="W263">
        <f t="shared" si="42"/>
        <v>0</v>
      </c>
      <c r="Y263" s="51" t="s">
        <v>1926</v>
      </c>
      <c r="Z263" s="51">
        <f t="shared" si="43"/>
        <v>621</v>
      </c>
    </row>
    <row r="264" spans="1:26" ht="15">
      <c r="A264" s="281" t="s">
        <v>1927</v>
      </c>
      <c r="B264" s="282" t="s">
        <v>1928</v>
      </c>
      <c r="C264" s="288">
        <f t="shared" si="37"/>
        <v>0</v>
      </c>
      <c r="D264" s="275">
        <f t="shared" si="38"/>
        <v>2.6399999999999997E-4</v>
      </c>
      <c r="E264" s="296">
        <f t="shared" si="39"/>
        <v>0</v>
      </c>
      <c r="F264" s="296">
        <f t="shared" si="40"/>
        <v>2.6399999999999997E-4</v>
      </c>
      <c r="G264" s="276">
        <f t="shared" si="41"/>
        <v>986</v>
      </c>
      <c r="P264" s="280" t="s">
        <v>211</v>
      </c>
      <c r="Q264" s="280">
        <v>15</v>
      </c>
      <c r="R264" s="281" t="s">
        <v>176</v>
      </c>
      <c r="S264" s="281" t="s">
        <v>1927</v>
      </c>
      <c r="T264" s="282" t="s">
        <v>1928</v>
      </c>
      <c r="U264">
        <v>34</v>
      </c>
      <c r="V264">
        <f>IF(Visor_NARP_CNPV_2018!$H$3=Q264,1,0)</f>
        <v>0</v>
      </c>
      <c r="W264">
        <f t="shared" si="42"/>
        <v>0</v>
      </c>
      <c r="Y264" s="51" t="s">
        <v>1928</v>
      </c>
      <c r="Z264" s="51">
        <f t="shared" si="43"/>
        <v>945</v>
      </c>
    </row>
    <row r="265" spans="1:26" ht="15">
      <c r="A265" s="278" t="s">
        <v>1929</v>
      </c>
      <c r="B265" s="279" t="s">
        <v>1930</v>
      </c>
      <c r="C265" s="288">
        <f t="shared" si="37"/>
        <v>0</v>
      </c>
      <c r="D265" s="275">
        <f t="shared" si="38"/>
        <v>2.6499999999999999E-4</v>
      </c>
      <c r="E265" s="296">
        <f t="shared" si="39"/>
        <v>0</v>
      </c>
      <c r="F265" s="296">
        <f t="shared" si="40"/>
        <v>2.6499999999999999E-4</v>
      </c>
      <c r="G265" s="276">
        <f t="shared" si="41"/>
        <v>985</v>
      </c>
      <c r="P265" s="277" t="s">
        <v>211</v>
      </c>
      <c r="Q265" s="277">
        <v>15</v>
      </c>
      <c r="R265" s="278" t="s">
        <v>176</v>
      </c>
      <c r="S265" s="278" t="s">
        <v>1929</v>
      </c>
      <c r="T265" s="279" t="s">
        <v>1930</v>
      </c>
      <c r="U265">
        <v>13</v>
      </c>
      <c r="V265">
        <f>IF(Visor_NARP_CNPV_2018!$H$3=Q265,1,0)</f>
        <v>0</v>
      </c>
      <c r="W265">
        <f t="shared" si="42"/>
        <v>0</v>
      </c>
      <c r="Y265" s="51" t="s">
        <v>1930</v>
      </c>
      <c r="Z265" s="51">
        <f t="shared" si="43"/>
        <v>1076</v>
      </c>
    </row>
    <row r="266" spans="1:26" ht="15">
      <c r="A266" s="281" t="s">
        <v>1931</v>
      </c>
      <c r="B266" s="282" t="s">
        <v>1932</v>
      </c>
      <c r="C266" s="288">
        <f t="shared" si="37"/>
        <v>0</v>
      </c>
      <c r="D266" s="275">
        <f t="shared" si="38"/>
        <v>2.6600000000000001E-4</v>
      </c>
      <c r="E266" s="296">
        <f t="shared" si="39"/>
        <v>0</v>
      </c>
      <c r="F266" s="296">
        <f t="shared" si="40"/>
        <v>2.6600000000000001E-4</v>
      </c>
      <c r="G266" s="276">
        <f t="shared" si="41"/>
        <v>984</v>
      </c>
      <c r="P266" s="280" t="s">
        <v>211</v>
      </c>
      <c r="Q266" s="280">
        <v>15</v>
      </c>
      <c r="R266" s="281" t="s">
        <v>176</v>
      </c>
      <c r="S266" s="281" t="s">
        <v>1931</v>
      </c>
      <c r="T266" s="282" t="s">
        <v>1932</v>
      </c>
      <c r="U266">
        <v>37</v>
      </c>
      <c r="V266">
        <f>IF(Visor_NARP_CNPV_2018!$H$3=Q266,1,0)</f>
        <v>0</v>
      </c>
      <c r="W266">
        <f t="shared" si="42"/>
        <v>0</v>
      </c>
      <c r="Y266" s="51" t="s">
        <v>1932</v>
      </c>
      <c r="Z266" s="51">
        <f t="shared" si="43"/>
        <v>932</v>
      </c>
    </row>
    <row r="267" spans="1:26" ht="15">
      <c r="A267" s="278" t="s">
        <v>1933</v>
      </c>
      <c r="B267" s="279" t="s">
        <v>1934</v>
      </c>
      <c r="C267" s="288">
        <f t="shared" si="37"/>
        <v>0</v>
      </c>
      <c r="D267" s="275">
        <f t="shared" si="38"/>
        <v>2.6699999999999998E-4</v>
      </c>
      <c r="E267" s="296">
        <f t="shared" si="39"/>
        <v>0</v>
      </c>
      <c r="F267" s="296">
        <f t="shared" si="40"/>
        <v>2.6699999999999998E-4</v>
      </c>
      <c r="G267" s="276">
        <f t="shared" si="41"/>
        <v>983</v>
      </c>
      <c r="P267" s="277" t="s">
        <v>211</v>
      </c>
      <c r="Q267" s="277">
        <v>15</v>
      </c>
      <c r="R267" s="278" t="s">
        <v>176</v>
      </c>
      <c r="S267" s="278" t="s">
        <v>1933</v>
      </c>
      <c r="T267" s="279" t="s">
        <v>1934</v>
      </c>
      <c r="U267">
        <v>283</v>
      </c>
      <c r="V267">
        <f>IF(Visor_NARP_CNPV_2018!$H$3=Q267,1,0)</f>
        <v>0</v>
      </c>
      <c r="W267">
        <f t="shared" si="42"/>
        <v>0</v>
      </c>
      <c r="Y267" s="51" t="s">
        <v>1934</v>
      </c>
      <c r="Z267" s="51">
        <f t="shared" si="43"/>
        <v>512</v>
      </c>
    </row>
    <row r="268" spans="1:26" ht="15">
      <c r="A268" s="281" t="s">
        <v>1935</v>
      </c>
      <c r="B268" s="282" t="s">
        <v>1936</v>
      </c>
      <c r="C268" s="288">
        <f t="shared" si="37"/>
        <v>0</v>
      </c>
      <c r="D268" s="275">
        <f t="shared" si="38"/>
        <v>2.6800000000000001E-4</v>
      </c>
      <c r="E268" s="296">
        <f t="shared" si="39"/>
        <v>0</v>
      </c>
      <c r="F268" s="296">
        <f t="shared" si="40"/>
        <v>2.6800000000000001E-4</v>
      </c>
      <c r="G268" s="276">
        <f t="shared" si="41"/>
        <v>982</v>
      </c>
      <c r="P268" s="280" t="s">
        <v>211</v>
      </c>
      <c r="Q268" s="280">
        <v>15</v>
      </c>
      <c r="R268" s="281" t="s">
        <v>176</v>
      </c>
      <c r="S268" s="281" t="s">
        <v>1935</v>
      </c>
      <c r="T268" s="282" t="s">
        <v>1936</v>
      </c>
      <c r="U268">
        <v>25</v>
      </c>
      <c r="V268">
        <f>IF(Visor_NARP_CNPV_2018!$H$3=Q268,1,0)</f>
        <v>0</v>
      </c>
      <c r="W268">
        <f t="shared" si="42"/>
        <v>0</v>
      </c>
      <c r="Y268" s="51" t="s">
        <v>1936</v>
      </c>
      <c r="Z268" s="51">
        <f t="shared" si="43"/>
        <v>989</v>
      </c>
    </row>
    <row r="269" spans="1:26" ht="15">
      <c r="A269" s="278" t="s">
        <v>1937</v>
      </c>
      <c r="B269" s="279" t="s">
        <v>1938</v>
      </c>
      <c r="C269" s="288">
        <f t="shared" si="37"/>
        <v>0</v>
      </c>
      <c r="D269" s="275">
        <f t="shared" si="38"/>
        <v>2.6899999999999998E-4</v>
      </c>
      <c r="E269" s="296">
        <f t="shared" si="39"/>
        <v>0</v>
      </c>
      <c r="F269" s="296">
        <f t="shared" si="40"/>
        <v>2.6899999999999998E-4</v>
      </c>
      <c r="G269" s="276">
        <f t="shared" si="41"/>
        <v>981</v>
      </c>
      <c r="P269" s="277" t="s">
        <v>211</v>
      </c>
      <c r="Q269" s="277">
        <v>15</v>
      </c>
      <c r="R269" s="278" t="s">
        <v>176</v>
      </c>
      <c r="S269" s="278" t="s">
        <v>1937</v>
      </c>
      <c r="T269" s="279" t="s">
        <v>1938</v>
      </c>
      <c r="U269">
        <v>25</v>
      </c>
      <c r="V269">
        <f>IF(Visor_NARP_CNPV_2018!$H$3=Q269,1,0)</f>
        <v>0</v>
      </c>
      <c r="W269">
        <f t="shared" si="42"/>
        <v>0</v>
      </c>
      <c r="Y269" s="51" t="s">
        <v>1938</v>
      </c>
      <c r="Z269" s="51">
        <f t="shared" si="43"/>
        <v>989</v>
      </c>
    </row>
    <row r="270" spans="1:26" ht="15">
      <c r="A270" s="281" t="s">
        <v>1939</v>
      </c>
      <c r="B270" s="282" t="s">
        <v>1940</v>
      </c>
      <c r="C270" s="288">
        <f t="shared" si="37"/>
        <v>0</v>
      </c>
      <c r="D270" s="275">
        <f t="shared" si="38"/>
        <v>2.7E-4</v>
      </c>
      <c r="E270" s="296">
        <f t="shared" si="39"/>
        <v>0</v>
      </c>
      <c r="F270" s="296">
        <f t="shared" si="40"/>
        <v>2.7E-4</v>
      </c>
      <c r="G270" s="276">
        <f t="shared" si="41"/>
        <v>980</v>
      </c>
      <c r="P270" s="280" t="s">
        <v>211</v>
      </c>
      <c r="Q270" s="280">
        <v>15</v>
      </c>
      <c r="R270" s="281" t="s">
        <v>176</v>
      </c>
      <c r="S270" s="281" t="s">
        <v>1939</v>
      </c>
      <c r="T270" s="282" t="s">
        <v>1940</v>
      </c>
      <c r="U270">
        <v>16</v>
      </c>
      <c r="V270">
        <f>IF(Visor_NARP_CNPV_2018!$H$3=Q270,1,0)</f>
        <v>0</v>
      </c>
      <c r="W270">
        <f t="shared" si="42"/>
        <v>0</v>
      </c>
      <c r="Y270" s="51" t="s">
        <v>1940</v>
      </c>
      <c r="Z270" s="51">
        <f t="shared" si="43"/>
        <v>1058</v>
      </c>
    </row>
    <row r="271" spans="1:26" ht="15">
      <c r="A271" s="278" t="s">
        <v>1941</v>
      </c>
      <c r="B271" s="279" t="s">
        <v>1942</v>
      </c>
      <c r="C271" s="288">
        <f t="shared" si="37"/>
        <v>0</v>
      </c>
      <c r="D271" s="275">
        <f t="shared" si="38"/>
        <v>2.7099999999999997E-4</v>
      </c>
      <c r="E271" s="296">
        <f t="shared" si="39"/>
        <v>0</v>
      </c>
      <c r="F271" s="296">
        <f t="shared" si="40"/>
        <v>2.7099999999999997E-4</v>
      </c>
      <c r="G271" s="276">
        <f t="shared" si="41"/>
        <v>979</v>
      </c>
      <c r="P271" s="277" t="s">
        <v>211</v>
      </c>
      <c r="Q271" s="277">
        <v>15</v>
      </c>
      <c r="R271" s="278" t="s">
        <v>176</v>
      </c>
      <c r="S271" s="278" t="s">
        <v>1941</v>
      </c>
      <c r="T271" s="279" t="s">
        <v>1942</v>
      </c>
      <c r="U271">
        <v>2228</v>
      </c>
      <c r="V271">
        <f>IF(Visor_NARP_CNPV_2018!$H$3=Q271,1,0)</f>
        <v>0</v>
      </c>
      <c r="W271">
        <f t="shared" si="42"/>
        <v>0</v>
      </c>
      <c r="Y271" s="51" t="s">
        <v>1942</v>
      </c>
      <c r="Z271" s="51">
        <f t="shared" si="43"/>
        <v>218</v>
      </c>
    </row>
    <row r="272" spans="1:26" ht="15">
      <c r="A272" s="281" t="s">
        <v>1943</v>
      </c>
      <c r="B272" s="282" t="s">
        <v>1944</v>
      </c>
      <c r="C272" s="288">
        <f t="shared" si="37"/>
        <v>0</v>
      </c>
      <c r="D272" s="275">
        <f t="shared" si="38"/>
        <v>2.72E-4</v>
      </c>
      <c r="E272" s="296">
        <f t="shared" si="39"/>
        <v>0</v>
      </c>
      <c r="F272" s="296">
        <f t="shared" si="40"/>
        <v>2.72E-4</v>
      </c>
      <c r="G272" s="276">
        <f t="shared" si="41"/>
        <v>978</v>
      </c>
      <c r="P272" s="280" t="s">
        <v>211</v>
      </c>
      <c r="Q272" s="280">
        <v>15</v>
      </c>
      <c r="R272" s="281" t="s">
        <v>176</v>
      </c>
      <c r="S272" s="281" t="s">
        <v>1943</v>
      </c>
      <c r="T272" s="282" t="s">
        <v>1944</v>
      </c>
      <c r="U272">
        <v>49</v>
      </c>
      <c r="V272">
        <f>IF(Visor_NARP_CNPV_2018!$H$3=Q272,1,0)</f>
        <v>0</v>
      </c>
      <c r="W272">
        <f t="shared" si="42"/>
        <v>0</v>
      </c>
      <c r="Y272" s="51" t="s">
        <v>1944</v>
      </c>
      <c r="Z272" s="51">
        <f t="shared" si="43"/>
        <v>870</v>
      </c>
    </row>
    <row r="273" spans="1:26" ht="15">
      <c r="A273" s="278" t="s">
        <v>1945</v>
      </c>
      <c r="B273" s="279" t="s">
        <v>1946</v>
      </c>
      <c r="C273" s="288">
        <f t="shared" si="37"/>
        <v>0</v>
      </c>
      <c r="D273" s="275">
        <f t="shared" si="38"/>
        <v>2.7299999999999997E-4</v>
      </c>
      <c r="E273" s="296">
        <f t="shared" si="39"/>
        <v>0</v>
      </c>
      <c r="F273" s="296">
        <f t="shared" si="40"/>
        <v>2.7299999999999997E-4</v>
      </c>
      <c r="G273" s="276">
        <f t="shared" si="41"/>
        <v>977</v>
      </c>
      <c r="P273" s="277" t="s">
        <v>211</v>
      </c>
      <c r="Q273" s="277">
        <v>15</v>
      </c>
      <c r="R273" s="278" t="s">
        <v>176</v>
      </c>
      <c r="S273" s="278" t="s">
        <v>1945</v>
      </c>
      <c r="T273" s="279" t="s">
        <v>1946</v>
      </c>
      <c r="U273">
        <v>46</v>
      </c>
      <c r="V273">
        <f>IF(Visor_NARP_CNPV_2018!$H$3=Q273,1,0)</f>
        <v>0</v>
      </c>
      <c r="W273">
        <f t="shared" si="42"/>
        <v>0</v>
      </c>
      <c r="Y273" s="51" t="s">
        <v>1946</v>
      </c>
      <c r="Z273" s="51">
        <f t="shared" si="43"/>
        <v>887</v>
      </c>
    </row>
    <row r="274" spans="1:26" ht="15">
      <c r="A274" s="281" t="s">
        <v>1947</v>
      </c>
      <c r="B274" s="282" t="s">
        <v>1948</v>
      </c>
      <c r="C274" s="288">
        <f t="shared" si="37"/>
        <v>0</v>
      </c>
      <c r="D274" s="275">
        <f t="shared" si="38"/>
        <v>2.7399999999999999E-4</v>
      </c>
      <c r="E274" s="296">
        <f t="shared" si="39"/>
        <v>0</v>
      </c>
      <c r="F274" s="296">
        <f t="shared" si="40"/>
        <v>2.7399999999999999E-4</v>
      </c>
      <c r="G274" s="276">
        <f t="shared" si="41"/>
        <v>976</v>
      </c>
      <c r="P274" s="280" t="s">
        <v>211</v>
      </c>
      <c r="Q274" s="280">
        <v>15</v>
      </c>
      <c r="R274" s="281" t="s">
        <v>176</v>
      </c>
      <c r="S274" s="281" t="s">
        <v>1947</v>
      </c>
      <c r="T274" s="282" t="s">
        <v>1948</v>
      </c>
      <c r="U274">
        <v>30</v>
      </c>
      <c r="V274">
        <f>IF(Visor_NARP_CNPV_2018!$H$3=Q274,1,0)</f>
        <v>0</v>
      </c>
      <c r="W274">
        <f t="shared" si="42"/>
        <v>0</v>
      </c>
      <c r="Y274" s="51" t="s">
        <v>1948</v>
      </c>
      <c r="Z274" s="51">
        <f t="shared" si="43"/>
        <v>967</v>
      </c>
    </row>
    <row r="275" spans="1:26" ht="15">
      <c r="A275" s="278" t="s">
        <v>1949</v>
      </c>
      <c r="B275" s="279" t="s">
        <v>1950</v>
      </c>
      <c r="C275" s="288">
        <f t="shared" si="37"/>
        <v>0</v>
      </c>
      <c r="D275" s="275">
        <f t="shared" si="38"/>
        <v>2.7499999999999996E-4</v>
      </c>
      <c r="E275" s="296">
        <f t="shared" si="39"/>
        <v>0</v>
      </c>
      <c r="F275" s="296">
        <f t="shared" si="40"/>
        <v>2.7499999999999996E-4</v>
      </c>
      <c r="G275" s="276">
        <f t="shared" si="41"/>
        <v>975</v>
      </c>
      <c r="P275" s="277" t="s">
        <v>211</v>
      </c>
      <c r="Q275" s="277">
        <v>15</v>
      </c>
      <c r="R275" s="278" t="s">
        <v>176</v>
      </c>
      <c r="S275" s="278" t="s">
        <v>1949</v>
      </c>
      <c r="T275" s="279" t="s">
        <v>1950</v>
      </c>
      <c r="U275">
        <v>25</v>
      </c>
      <c r="V275">
        <f>IF(Visor_NARP_CNPV_2018!$H$3=Q275,1,0)</f>
        <v>0</v>
      </c>
      <c r="W275">
        <f t="shared" si="42"/>
        <v>0</v>
      </c>
      <c r="Y275" s="51" t="s">
        <v>1950</v>
      </c>
      <c r="Z275" s="51">
        <f t="shared" si="43"/>
        <v>989</v>
      </c>
    </row>
    <row r="276" spans="1:26" ht="15">
      <c r="A276" s="281" t="s">
        <v>1951</v>
      </c>
      <c r="B276" s="282" t="s">
        <v>1952</v>
      </c>
      <c r="C276" s="288">
        <f t="shared" si="37"/>
        <v>0</v>
      </c>
      <c r="D276" s="275">
        <f t="shared" si="38"/>
        <v>2.7599999999999999E-4</v>
      </c>
      <c r="E276" s="296">
        <f t="shared" si="39"/>
        <v>0</v>
      </c>
      <c r="F276" s="296">
        <f t="shared" si="40"/>
        <v>2.7599999999999999E-4</v>
      </c>
      <c r="G276" s="276">
        <f t="shared" si="41"/>
        <v>974</v>
      </c>
      <c r="P276" s="280" t="s">
        <v>211</v>
      </c>
      <c r="Q276" s="280">
        <v>15</v>
      </c>
      <c r="R276" s="281" t="s">
        <v>176</v>
      </c>
      <c r="S276" s="281" t="s">
        <v>1951</v>
      </c>
      <c r="T276" s="282" t="s">
        <v>1952</v>
      </c>
      <c r="U276">
        <v>80</v>
      </c>
      <c r="V276">
        <f>IF(Visor_NARP_CNPV_2018!$H$3=Q276,1,0)</f>
        <v>0</v>
      </c>
      <c r="W276">
        <f t="shared" si="42"/>
        <v>0</v>
      </c>
      <c r="Y276" s="51" t="s">
        <v>1952</v>
      </c>
      <c r="Z276" s="51">
        <f t="shared" si="43"/>
        <v>778</v>
      </c>
    </row>
    <row r="277" spans="1:26" ht="15">
      <c r="A277" s="278" t="s">
        <v>1953</v>
      </c>
      <c r="B277" s="279" t="s">
        <v>1954</v>
      </c>
      <c r="C277" s="288">
        <f t="shared" si="37"/>
        <v>0</v>
      </c>
      <c r="D277" s="275">
        <f t="shared" si="38"/>
        <v>2.7700000000000001E-4</v>
      </c>
      <c r="E277" s="296">
        <f t="shared" si="39"/>
        <v>0</v>
      </c>
      <c r="F277" s="296">
        <f t="shared" si="40"/>
        <v>2.7700000000000001E-4</v>
      </c>
      <c r="G277" s="276">
        <f t="shared" si="41"/>
        <v>973</v>
      </c>
      <c r="P277" s="277" t="s">
        <v>211</v>
      </c>
      <c r="Q277" s="277">
        <v>15</v>
      </c>
      <c r="R277" s="278" t="s">
        <v>176</v>
      </c>
      <c r="S277" s="278" t="s">
        <v>1953</v>
      </c>
      <c r="T277" s="279" t="s">
        <v>1954</v>
      </c>
      <c r="U277">
        <v>53</v>
      </c>
      <c r="V277">
        <f>IF(Visor_NARP_CNPV_2018!$H$3=Q277,1,0)</f>
        <v>0</v>
      </c>
      <c r="W277">
        <f t="shared" si="42"/>
        <v>0</v>
      </c>
      <c r="Y277" s="51" t="s">
        <v>1954</v>
      </c>
      <c r="Z277" s="51">
        <f t="shared" si="43"/>
        <v>858</v>
      </c>
    </row>
    <row r="278" spans="1:26" ht="15">
      <c r="A278" s="281" t="s">
        <v>1955</v>
      </c>
      <c r="B278" s="282" t="s">
        <v>1956</v>
      </c>
      <c r="C278" s="288">
        <f t="shared" si="37"/>
        <v>0</v>
      </c>
      <c r="D278" s="275">
        <f t="shared" si="38"/>
        <v>2.7799999999999998E-4</v>
      </c>
      <c r="E278" s="296">
        <f t="shared" si="39"/>
        <v>0</v>
      </c>
      <c r="F278" s="296">
        <f t="shared" si="40"/>
        <v>2.7799999999999998E-4</v>
      </c>
      <c r="G278" s="276">
        <f t="shared" si="41"/>
        <v>972</v>
      </c>
      <c r="P278" s="280" t="s">
        <v>211</v>
      </c>
      <c r="Q278" s="280">
        <v>15</v>
      </c>
      <c r="R278" s="281" t="s">
        <v>176</v>
      </c>
      <c r="S278" s="281" t="s">
        <v>1955</v>
      </c>
      <c r="T278" s="282" t="s">
        <v>1956</v>
      </c>
      <c r="U278">
        <v>76</v>
      </c>
      <c r="V278">
        <f>IF(Visor_NARP_CNPV_2018!$H$3=Q278,1,0)</f>
        <v>0</v>
      </c>
      <c r="W278">
        <f t="shared" si="42"/>
        <v>0</v>
      </c>
      <c r="Y278" s="51" t="s">
        <v>1956</v>
      </c>
      <c r="Z278" s="51">
        <f t="shared" si="43"/>
        <v>786</v>
      </c>
    </row>
    <row r="279" spans="1:26" ht="15">
      <c r="A279" s="278" t="s">
        <v>1957</v>
      </c>
      <c r="B279" s="279" t="s">
        <v>1958</v>
      </c>
      <c r="C279" s="288">
        <f t="shared" si="37"/>
        <v>0</v>
      </c>
      <c r="D279" s="275">
        <f t="shared" si="38"/>
        <v>2.7900000000000001E-4</v>
      </c>
      <c r="E279" s="296">
        <f t="shared" si="39"/>
        <v>0</v>
      </c>
      <c r="F279" s="296">
        <f t="shared" si="40"/>
        <v>2.7900000000000001E-4</v>
      </c>
      <c r="G279" s="276">
        <f t="shared" si="41"/>
        <v>971</v>
      </c>
      <c r="P279" s="277" t="s">
        <v>211</v>
      </c>
      <c r="Q279" s="277">
        <v>15</v>
      </c>
      <c r="R279" s="278" t="s">
        <v>176</v>
      </c>
      <c r="S279" s="278" t="s">
        <v>1957</v>
      </c>
      <c r="T279" s="279" t="s">
        <v>1958</v>
      </c>
      <c r="U279">
        <v>8</v>
      </c>
      <c r="V279">
        <f>IF(Visor_NARP_CNPV_2018!$H$3=Q279,1,0)</f>
        <v>0</v>
      </c>
      <c r="W279">
        <f t="shared" si="42"/>
        <v>0</v>
      </c>
      <c r="Y279" s="51" t="s">
        <v>1958</v>
      </c>
      <c r="Z279" s="51">
        <f t="shared" si="43"/>
        <v>1097</v>
      </c>
    </row>
    <row r="280" spans="1:26" ht="15">
      <c r="A280" s="281" t="s">
        <v>1959</v>
      </c>
      <c r="B280" s="282" t="s">
        <v>1960</v>
      </c>
      <c r="C280" s="288">
        <f t="shared" si="37"/>
        <v>0</v>
      </c>
      <c r="D280" s="275">
        <f t="shared" si="38"/>
        <v>2.7999999999999998E-4</v>
      </c>
      <c r="E280" s="296">
        <f t="shared" si="39"/>
        <v>0</v>
      </c>
      <c r="F280" s="296">
        <f t="shared" si="40"/>
        <v>2.7999999999999998E-4</v>
      </c>
      <c r="G280" s="276">
        <f t="shared" si="41"/>
        <v>970</v>
      </c>
      <c r="P280" s="280" t="s">
        <v>211</v>
      </c>
      <c r="Q280" s="280">
        <v>15</v>
      </c>
      <c r="R280" s="281" t="s">
        <v>176</v>
      </c>
      <c r="S280" s="281" t="s">
        <v>1959</v>
      </c>
      <c r="T280" s="282" t="s">
        <v>1960</v>
      </c>
      <c r="U280">
        <v>30</v>
      </c>
      <c r="V280">
        <f>IF(Visor_NARP_CNPV_2018!$H$3=Q280,1,0)</f>
        <v>0</v>
      </c>
      <c r="W280">
        <f t="shared" si="42"/>
        <v>0</v>
      </c>
      <c r="Y280" s="51" t="s">
        <v>1960</v>
      </c>
      <c r="Z280" s="51">
        <f t="shared" si="43"/>
        <v>967</v>
      </c>
    </row>
    <row r="281" spans="1:26" ht="15">
      <c r="A281" s="278" t="s">
        <v>1961</v>
      </c>
      <c r="B281" s="279" t="s">
        <v>1962</v>
      </c>
      <c r="C281" s="288">
        <f t="shared" si="37"/>
        <v>0</v>
      </c>
      <c r="D281" s="275">
        <f t="shared" si="38"/>
        <v>2.81E-4</v>
      </c>
      <c r="E281" s="296">
        <f t="shared" si="39"/>
        <v>0</v>
      </c>
      <c r="F281" s="296">
        <f t="shared" si="40"/>
        <v>2.81E-4</v>
      </c>
      <c r="G281" s="276">
        <f t="shared" si="41"/>
        <v>969</v>
      </c>
      <c r="P281" s="277" t="s">
        <v>211</v>
      </c>
      <c r="Q281" s="277">
        <v>15</v>
      </c>
      <c r="R281" s="278" t="s">
        <v>176</v>
      </c>
      <c r="S281" s="278" t="s">
        <v>1961</v>
      </c>
      <c r="T281" s="279" t="s">
        <v>1962</v>
      </c>
      <c r="U281">
        <v>59</v>
      </c>
      <c r="V281">
        <f>IF(Visor_NARP_CNPV_2018!$H$3=Q281,1,0)</f>
        <v>0</v>
      </c>
      <c r="W281">
        <f t="shared" si="42"/>
        <v>0</v>
      </c>
      <c r="Y281" s="51" t="s">
        <v>1962</v>
      </c>
      <c r="Z281" s="51">
        <f t="shared" si="43"/>
        <v>836</v>
      </c>
    </row>
    <row r="282" spans="1:26" ht="15">
      <c r="A282" s="281" t="s">
        <v>1963</v>
      </c>
      <c r="B282" s="282" t="s">
        <v>1964</v>
      </c>
      <c r="C282" s="288">
        <f t="shared" si="37"/>
        <v>0</v>
      </c>
      <c r="D282" s="275">
        <f t="shared" si="38"/>
        <v>2.8199999999999997E-4</v>
      </c>
      <c r="E282" s="296">
        <f t="shared" si="39"/>
        <v>0</v>
      </c>
      <c r="F282" s="296">
        <f t="shared" si="40"/>
        <v>2.8199999999999997E-4</v>
      </c>
      <c r="G282" s="276">
        <f t="shared" si="41"/>
        <v>968</v>
      </c>
      <c r="P282" s="280" t="s">
        <v>211</v>
      </c>
      <c r="Q282" s="280">
        <v>15</v>
      </c>
      <c r="R282" s="281" t="s">
        <v>176</v>
      </c>
      <c r="S282" s="281" t="s">
        <v>1963</v>
      </c>
      <c r="T282" s="282" t="s">
        <v>1964</v>
      </c>
      <c r="U282">
        <v>17</v>
      </c>
      <c r="V282">
        <f>IF(Visor_NARP_CNPV_2018!$H$3=Q282,1,0)</f>
        <v>0</v>
      </c>
      <c r="W282">
        <f t="shared" si="42"/>
        <v>0</v>
      </c>
      <c r="Y282" s="51" t="s">
        <v>1964</v>
      </c>
      <c r="Z282" s="51">
        <f t="shared" si="43"/>
        <v>1052</v>
      </c>
    </row>
    <row r="283" spans="1:26" ht="15">
      <c r="A283" s="278" t="s">
        <v>1965</v>
      </c>
      <c r="B283" s="279" t="s">
        <v>1966</v>
      </c>
      <c r="C283" s="288">
        <f t="shared" si="37"/>
        <v>0</v>
      </c>
      <c r="D283" s="275">
        <f t="shared" si="38"/>
        <v>2.8299999999999999E-4</v>
      </c>
      <c r="E283" s="296">
        <f t="shared" si="39"/>
        <v>0</v>
      </c>
      <c r="F283" s="296">
        <f t="shared" si="40"/>
        <v>2.8299999999999999E-4</v>
      </c>
      <c r="G283" s="276">
        <f t="shared" si="41"/>
        <v>967</v>
      </c>
      <c r="P283" s="277" t="s">
        <v>211</v>
      </c>
      <c r="Q283" s="277">
        <v>15</v>
      </c>
      <c r="R283" s="278" t="s">
        <v>176</v>
      </c>
      <c r="S283" s="278" t="s">
        <v>1965</v>
      </c>
      <c r="T283" s="279" t="s">
        <v>1966</v>
      </c>
      <c r="U283">
        <v>17</v>
      </c>
      <c r="V283">
        <f>IF(Visor_NARP_CNPV_2018!$H$3=Q283,1,0)</f>
        <v>0</v>
      </c>
      <c r="W283">
        <f t="shared" si="42"/>
        <v>0</v>
      </c>
      <c r="Y283" s="51" t="s">
        <v>1966</v>
      </c>
      <c r="Z283" s="51">
        <f t="shared" si="43"/>
        <v>1052</v>
      </c>
    </row>
    <row r="284" spans="1:26" ht="15">
      <c r="A284" s="281" t="s">
        <v>1967</v>
      </c>
      <c r="B284" s="282" t="s">
        <v>1968</v>
      </c>
      <c r="C284" s="288">
        <f t="shared" si="37"/>
        <v>0</v>
      </c>
      <c r="D284" s="275">
        <f t="shared" si="38"/>
        <v>2.8399999999999996E-4</v>
      </c>
      <c r="E284" s="296">
        <f t="shared" si="39"/>
        <v>0</v>
      </c>
      <c r="F284" s="296">
        <f t="shared" si="40"/>
        <v>2.8399999999999996E-4</v>
      </c>
      <c r="G284" s="276">
        <f t="shared" si="41"/>
        <v>966</v>
      </c>
      <c r="P284" s="280" t="s">
        <v>211</v>
      </c>
      <c r="Q284" s="280">
        <v>15</v>
      </c>
      <c r="R284" s="281" t="s">
        <v>176</v>
      </c>
      <c r="S284" s="281" t="s">
        <v>1967</v>
      </c>
      <c r="T284" s="282" t="s">
        <v>1968</v>
      </c>
      <c r="U284">
        <v>80</v>
      </c>
      <c r="V284">
        <f>IF(Visor_NARP_CNPV_2018!$H$3=Q284,1,0)</f>
        <v>0</v>
      </c>
      <c r="W284">
        <f t="shared" si="42"/>
        <v>0</v>
      </c>
      <c r="Y284" s="51" t="s">
        <v>1968</v>
      </c>
      <c r="Z284" s="51">
        <f t="shared" si="43"/>
        <v>778</v>
      </c>
    </row>
    <row r="285" spans="1:26" ht="15">
      <c r="A285" s="278" t="s">
        <v>1969</v>
      </c>
      <c r="B285" s="279" t="s">
        <v>1970</v>
      </c>
      <c r="C285" s="288">
        <f t="shared" si="37"/>
        <v>0</v>
      </c>
      <c r="D285" s="275">
        <f t="shared" si="38"/>
        <v>2.8499999999999999E-4</v>
      </c>
      <c r="E285" s="296">
        <f t="shared" si="39"/>
        <v>0</v>
      </c>
      <c r="F285" s="296">
        <f t="shared" si="40"/>
        <v>2.8499999999999999E-4</v>
      </c>
      <c r="G285" s="276">
        <f t="shared" si="41"/>
        <v>965</v>
      </c>
      <c r="P285" s="277" t="s">
        <v>211</v>
      </c>
      <c r="Q285" s="277">
        <v>15</v>
      </c>
      <c r="R285" s="278" t="s">
        <v>176</v>
      </c>
      <c r="S285" s="278" t="s">
        <v>1969</v>
      </c>
      <c r="T285" s="279" t="s">
        <v>1970</v>
      </c>
      <c r="U285">
        <v>39</v>
      </c>
      <c r="V285">
        <f>IF(Visor_NARP_CNPV_2018!$H$3=Q285,1,0)</f>
        <v>0</v>
      </c>
      <c r="W285">
        <f t="shared" si="42"/>
        <v>0</v>
      </c>
      <c r="Y285" s="51" t="s">
        <v>1970</v>
      </c>
      <c r="Z285" s="51">
        <f t="shared" si="43"/>
        <v>919</v>
      </c>
    </row>
    <row r="286" spans="1:26" ht="15">
      <c r="A286" s="281" t="s">
        <v>1971</v>
      </c>
      <c r="B286" s="282" t="s">
        <v>1972</v>
      </c>
      <c r="C286" s="288">
        <f t="shared" si="37"/>
        <v>0</v>
      </c>
      <c r="D286" s="275">
        <f t="shared" si="38"/>
        <v>2.8600000000000001E-4</v>
      </c>
      <c r="E286" s="296">
        <f t="shared" si="39"/>
        <v>0</v>
      </c>
      <c r="F286" s="296">
        <f t="shared" si="40"/>
        <v>2.8600000000000001E-4</v>
      </c>
      <c r="G286" s="276">
        <f t="shared" si="41"/>
        <v>964</v>
      </c>
      <c r="P286" s="280" t="s">
        <v>211</v>
      </c>
      <c r="Q286" s="280">
        <v>15</v>
      </c>
      <c r="R286" s="281" t="s">
        <v>176</v>
      </c>
      <c r="S286" s="281" t="s">
        <v>1971</v>
      </c>
      <c r="T286" s="282" t="s">
        <v>1972</v>
      </c>
      <c r="U286">
        <v>78</v>
      </c>
      <c r="V286">
        <f>IF(Visor_NARP_CNPV_2018!$H$3=Q286,1,0)</f>
        <v>0</v>
      </c>
      <c r="W286">
        <f t="shared" si="42"/>
        <v>0</v>
      </c>
      <c r="Y286" s="51" t="s">
        <v>1972</v>
      </c>
      <c r="Z286" s="51">
        <f t="shared" si="43"/>
        <v>782</v>
      </c>
    </row>
    <row r="287" spans="1:26" ht="15">
      <c r="A287" s="278" t="s">
        <v>1973</v>
      </c>
      <c r="B287" s="279" t="s">
        <v>1974</v>
      </c>
      <c r="C287" s="288">
        <f t="shared" si="37"/>
        <v>0</v>
      </c>
      <c r="D287" s="275">
        <f t="shared" si="38"/>
        <v>2.8699999999999998E-4</v>
      </c>
      <c r="E287" s="296">
        <f t="shared" si="39"/>
        <v>0</v>
      </c>
      <c r="F287" s="296">
        <f t="shared" si="40"/>
        <v>2.8699999999999998E-4</v>
      </c>
      <c r="G287" s="276">
        <f t="shared" si="41"/>
        <v>963</v>
      </c>
      <c r="P287" s="277" t="s">
        <v>211</v>
      </c>
      <c r="Q287" s="277">
        <v>15</v>
      </c>
      <c r="R287" s="278" t="s">
        <v>176</v>
      </c>
      <c r="S287" s="278" t="s">
        <v>1973</v>
      </c>
      <c r="T287" s="279" t="s">
        <v>1974</v>
      </c>
      <c r="U287">
        <v>171</v>
      </c>
      <c r="V287">
        <f>IF(Visor_NARP_CNPV_2018!$H$3=Q287,1,0)</f>
        <v>0</v>
      </c>
      <c r="W287">
        <f t="shared" si="42"/>
        <v>0</v>
      </c>
      <c r="Y287" s="51" t="s">
        <v>1974</v>
      </c>
      <c r="Z287" s="51">
        <f t="shared" si="43"/>
        <v>605</v>
      </c>
    </row>
    <row r="288" spans="1:26" ht="15">
      <c r="A288" s="281" t="s">
        <v>1975</v>
      </c>
      <c r="B288" s="282" t="s">
        <v>1976</v>
      </c>
      <c r="C288" s="288">
        <f t="shared" si="37"/>
        <v>0</v>
      </c>
      <c r="D288" s="275">
        <f t="shared" si="38"/>
        <v>2.8800000000000001E-4</v>
      </c>
      <c r="E288" s="296">
        <f t="shared" si="39"/>
        <v>0</v>
      </c>
      <c r="F288" s="296">
        <f t="shared" si="40"/>
        <v>2.8800000000000001E-4</v>
      </c>
      <c r="G288" s="276">
        <f t="shared" si="41"/>
        <v>962</v>
      </c>
      <c r="P288" s="280" t="s">
        <v>211</v>
      </c>
      <c r="Q288" s="280">
        <v>15</v>
      </c>
      <c r="R288" s="281" t="s">
        <v>176</v>
      </c>
      <c r="S288" s="281" t="s">
        <v>1975</v>
      </c>
      <c r="T288" s="282" t="s">
        <v>1976</v>
      </c>
      <c r="U288">
        <v>21</v>
      </c>
      <c r="V288">
        <f>IF(Visor_NARP_CNPV_2018!$H$3=Q288,1,0)</f>
        <v>0</v>
      </c>
      <c r="W288">
        <f t="shared" si="42"/>
        <v>0</v>
      </c>
      <c r="Y288" s="51" t="s">
        <v>1976</v>
      </c>
      <c r="Z288" s="51">
        <f t="shared" si="43"/>
        <v>1024</v>
      </c>
    </row>
    <row r="289" spans="1:26" ht="15">
      <c r="A289" s="278" t="s">
        <v>1977</v>
      </c>
      <c r="B289" s="279" t="s">
        <v>1978</v>
      </c>
      <c r="C289" s="288">
        <f t="shared" si="37"/>
        <v>0</v>
      </c>
      <c r="D289" s="275">
        <f t="shared" si="38"/>
        <v>2.8899999999999998E-4</v>
      </c>
      <c r="E289" s="296">
        <f t="shared" si="39"/>
        <v>0</v>
      </c>
      <c r="F289" s="296">
        <f t="shared" si="40"/>
        <v>2.8899999999999998E-4</v>
      </c>
      <c r="G289" s="276">
        <f t="shared" si="41"/>
        <v>961</v>
      </c>
      <c r="P289" s="277" t="s">
        <v>211</v>
      </c>
      <c r="Q289" s="277">
        <v>15</v>
      </c>
      <c r="R289" s="278" t="s">
        <v>176</v>
      </c>
      <c r="S289" s="278" t="s">
        <v>1977</v>
      </c>
      <c r="T289" s="279" t="s">
        <v>1978</v>
      </c>
      <c r="U289">
        <v>16</v>
      </c>
      <c r="V289">
        <f>IF(Visor_NARP_CNPV_2018!$H$3=Q289,1,0)</f>
        <v>0</v>
      </c>
      <c r="W289">
        <f t="shared" si="42"/>
        <v>0</v>
      </c>
      <c r="Y289" s="51" t="s">
        <v>1978</v>
      </c>
      <c r="Z289" s="51">
        <f t="shared" si="43"/>
        <v>1058</v>
      </c>
    </row>
    <row r="290" spans="1:26" ht="15">
      <c r="A290" s="281" t="s">
        <v>1979</v>
      </c>
      <c r="B290" s="282" t="s">
        <v>1980</v>
      </c>
      <c r="C290" s="288">
        <f t="shared" si="37"/>
        <v>0</v>
      </c>
      <c r="D290" s="275">
        <f t="shared" si="38"/>
        <v>2.9E-4</v>
      </c>
      <c r="E290" s="296">
        <f t="shared" si="39"/>
        <v>0</v>
      </c>
      <c r="F290" s="296">
        <f t="shared" si="40"/>
        <v>2.9E-4</v>
      </c>
      <c r="G290" s="276">
        <f t="shared" si="41"/>
        <v>960</v>
      </c>
      <c r="P290" s="280" t="s">
        <v>211</v>
      </c>
      <c r="Q290" s="280">
        <v>15</v>
      </c>
      <c r="R290" s="281" t="s">
        <v>176</v>
      </c>
      <c r="S290" s="281" t="s">
        <v>1979</v>
      </c>
      <c r="T290" s="282" t="s">
        <v>1980</v>
      </c>
      <c r="U290">
        <v>6</v>
      </c>
      <c r="V290">
        <f>IF(Visor_NARP_CNPV_2018!$H$3=Q290,1,0)</f>
        <v>0</v>
      </c>
      <c r="W290">
        <f t="shared" si="42"/>
        <v>0</v>
      </c>
      <c r="Y290" s="51" t="s">
        <v>1980</v>
      </c>
      <c r="Z290" s="51">
        <f t="shared" si="43"/>
        <v>1108</v>
      </c>
    </row>
    <row r="291" spans="1:26" ht="15">
      <c r="A291" s="278" t="s">
        <v>1981</v>
      </c>
      <c r="B291" s="279" t="s">
        <v>1982</v>
      </c>
      <c r="C291" s="288">
        <f t="shared" si="37"/>
        <v>0</v>
      </c>
      <c r="D291" s="275">
        <f t="shared" si="38"/>
        <v>2.9099999999999997E-4</v>
      </c>
      <c r="E291" s="296">
        <f t="shared" si="39"/>
        <v>0</v>
      </c>
      <c r="F291" s="296">
        <f t="shared" si="40"/>
        <v>2.9099999999999997E-4</v>
      </c>
      <c r="G291" s="276">
        <f t="shared" si="41"/>
        <v>959</v>
      </c>
      <c r="P291" s="277" t="s">
        <v>211</v>
      </c>
      <c r="Q291" s="277">
        <v>15</v>
      </c>
      <c r="R291" s="278" t="s">
        <v>176</v>
      </c>
      <c r="S291" s="278" t="s">
        <v>1981</v>
      </c>
      <c r="T291" s="279" t="s">
        <v>1982</v>
      </c>
      <c r="U291">
        <v>24</v>
      </c>
      <c r="V291">
        <f>IF(Visor_NARP_CNPV_2018!$H$3=Q291,1,0)</f>
        <v>0</v>
      </c>
      <c r="W291">
        <f t="shared" si="42"/>
        <v>0</v>
      </c>
      <c r="Y291" s="51" t="s">
        <v>1982</v>
      </c>
      <c r="Z291" s="51">
        <f t="shared" si="43"/>
        <v>998</v>
      </c>
    </row>
    <row r="292" spans="1:26" ht="15">
      <c r="A292" s="281" t="s">
        <v>1983</v>
      </c>
      <c r="B292" s="282" t="s">
        <v>1984</v>
      </c>
      <c r="C292" s="288">
        <f t="shared" si="37"/>
        <v>0</v>
      </c>
      <c r="D292" s="275">
        <f t="shared" si="38"/>
        <v>2.92E-4</v>
      </c>
      <c r="E292" s="296">
        <f t="shared" si="39"/>
        <v>0</v>
      </c>
      <c r="F292" s="296">
        <f t="shared" si="40"/>
        <v>2.92E-4</v>
      </c>
      <c r="G292" s="276">
        <f t="shared" si="41"/>
        <v>958</v>
      </c>
      <c r="P292" s="280" t="s">
        <v>211</v>
      </c>
      <c r="Q292" s="280">
        <v>15</v>
      </c>
      <c r="R292" s="281" t="s">
        <v>176</v>
      </c>
      <c r="S292" s="281" t="s">
        <v>1983</v>
      </c>
      <c r="T292" s="282" t="s">
        <v>1984</v>
      </c>
      <c r="U292">
        <v>54</v>
      </c>
      <c r="V292">
        <f>IF(Visor_NARP_CNPV_2018!$H$3=Q292,1,0)</f>
        <v>0</v>
      </c>
      <c r="W292">
        <f t="shared" si="42"/>
        <v>0</v>
      </c>
      <c r="Y292" s="51" t="s">
        <v>1984</v>
      </c>
      <c r="Z292" s="51">
        <f t="shared" si="43"/>
        <v>854</v>
      </c>
    </row>
    <row r="293" spans="1:26" ht="15">
      <c r="A293" s="278" t="s">
        <v>1985</v>
      </c>
      <c r="B293" s="279" t="s">
        <v>1986</v>
      </c>
      <c r="C293" s="288">
        <f t="shared" si="37"/>
        <v>0</v>
      </c>
      <c r="D293" s="275">
        <f t="shared" si="38"/>
        <v>2.9299999999999997E-4</v>
      </c>
      <c r="E293" s="296">
        <f t="shared" si="39"/>
        <v>0</v>
      </c>
      <c r="F293" s="296">
        <f t="shared" si="40"/>
        <v>2.9299999999999997E-4</v>
      </c>
      <c r="G293" s="276">
        <f t="shared" si="41"/>
        <v>957</v>
      </c>
      <c r="P293" s="277" t="s">
        <v>211</v>
      </c>
      <c r="Q293" s="277">
        <v>15</v>
      </c>
      <c r="R293" s="278" t="s">
        <v>176</v>
      </c>
      <c r="S293" s="278" t="s">
        <v>1985</v>
      </c>
      <c r="T293" s="279" t="s">
        <v>1986</v>
      </c>
      <c r="U293">
        <v>39</v>
      </c>
      <c r="V293">
        <f>IF(Visor_NARP_CNPV_2018!$H$3=Q293,1,0)</f>
        <v>0</v>
      </c>
      <c r="W293">
        <f t="shared" si="42"/>
        <v>0</v>
      </c>
      <c r="Y293" s="51" t="s">
        <v>1986</v>
      </c>
      <c r="Z293" s="51">
        <f t="shared" si="43"/>
        <v>919</v>
      </c>
    </row>
    <row r="294" spans="1:26" ht="15">
      <c r="A294" s="281" t="s">
        <v>1987</v>
      </c>
      <c r="B294" s="282" t="s">
        <v>1988</v>
      </c>
      <c r="C294" s="288">
        <f t="shared" si="37"/>
        <v>0</v>
      </c>
      <c r="D294" s="275">
        <f t="shared" si="38"/>
        <v>2.9399999999999999E-4</v>
      </c>
      <c r="E294" s="296">
        <f t="shared" si="39"/>
        <v>0</v>
      </c>
      <c r="F294" s="296">
        <f t="shared" si="40"/>
        <v>2.9399999999999999E-4</v>
      </c>
      <c r="G294" s="276">
        <f t="shared" si="41"/>
        <v>956</v>
      </c>
      <c r="P294" s="280" t="s">
        <v>211</v>
      </c>
      <c r="Q294" s="280">
        <v>15</v>
      </c>
      <c r="R294" s="281" t="s">
        <v>176</v>
      </c>
      <c r="S294" s="281" t="s">
        <v>1987</v>
      </c>
      <c r="T294" s="282" t="s">
        <v>1988</v>
      </c>
      <c r="U294">
        <v>30</v>
      </c>
      <c r="V294">
        <f>IF(Visor_NARP_CNPV_2018!$H$3=Q294,1,0)</f>
        <v>0</v>
      </c>
      <c r="W294">
        <f t="shared" si="42"/>
        <v>0</v>
      </c>
      <c r="Y294" s="51" t="s">
        <v>1988</v>
      </c>
      <c r="Z294" s="51">
        <f t="shared" si="43"/>
        <v>967</v>
      </c>
    </row>
    <row r="295" spans="1:26" ht="15">
      <c r="A295" s="278" t="s">
        <v>1989</v>
      </c>
      <c r="B295" s="279" t="s">
        <v>1990</v>
      </c>
      <c r="C295" s="288">
        <f t="shared" si="37"/>
        <v>0</v>
      </c>
      <c r="D295" s="275">
        <f t="shared" si="38"/>
        <v>2.9499999999999996E-4</v>
      </c>
      <c r="E295" s="296">
        <f t="shared" si="39"/>
        <v>0</v>
      </c>
      <c r="F295" s="296">
        <f t="shared" si="40"/>
        <v>2.9499999999999996E-4</v>
      </c>
      <c r="G295" s="276">
        <f t="shared" si="41"/>
        <v>955</v>
      </c>
      <c r="P295" s="277" t="s">
        <v>211</v>
      </c>
      <c r="Q295" s="277">
        <v>15</v>
      </c>
      <c r="R295" s="278" t="s">
        <v>176</v>
      </c>
      <c r="S295" s="278" t="s">
        <v>1989</v>
      </c>
      <c r="T295" s="279" t="s">
        <v>1990</v>
      </c>
      <c r="U295">
        <v>1140</v>
      </c>
      <c r="V295">
        <f>IF(Visor_NARP_CNPV_2018!$H$3=Q295,1,0)</f>
        <v>0</v>
      </c>
      <c r="W295">
        <f t="shared" si="42"/>
        <v>0</v>
      </c>
      <c r="Y295" s="51" t="s">
        <v>1990</v>
      </c>
      <c r="Z295" s="51">
        <f t="shared" si="43"/>
        <v>280</v>
      </c>
    </row>
    <row r="296" spans="1:26" ht="15">
      <c r="A296" s="281" t="s">
        <v>1991</v>
      </c>
      <c r="B296" s="282" t="s">
        <v>1992</v>
      </c>
      <c r="C296" s="288">
        <f t="shared" si="37"/>
        <v>0</v>
      </c>
      <c r="D296" s="275">
        <f t="shared" si="38"/>
        <v>2.9599999999999998E-4</v>
      </c>
      <c r="E296" s="296">
        <f t="shared" si="39"/>
        <v>0</v>
      </c>
      <c r="F296" s="296">
        <f t="shared" si="40"/>
        <v>2.9599999999999998E-4</v>
      </c>
      <c r="G296" s="276">
        <f t="shared" si="41"/>
        <v>954</v>
      </c>
      <c r="P296" s="280" t="s">
        <v>211</v>
      </c>
      <c r="Q296" s="280">
        <v>15</v>
      </c>
      <c r="R296" s="281" t="s">
        <v>176</v>
      </c>
      <c r="S296" s="281" t="s">
        <v>1991</v>
      </c>
      <c r="T296" s="282" t="s">
        <v>1992</v>
      </c>
      <c r="U296">
        <v>19</v>
      </c>
      <c r="V296">
        <f>IF(Visor_NARP_CNPV_2018!$H$3=Q296,1,0)</f>
        <v>0</v>
      </c>
      <c r="W296">
        <f t="shared" si="42"/>
        <v>0</v>
      </c>
      <c r="Y296" s="51" t="s">
        <v>1992</v>
      </c>
      <c r="Z296" s="51">
        <f t="shared" si="43"/>
        <v>1038</v>
      </c>
    </row>
    <row r="297" spans="1:26" ht="15">
      <c r="A297" s="278" t="s">
        <v>1993</v>
      </c>
      <c r="B297" s="279" t="s">
        <v>1994</v>
      </c>
      <c r="C297" s="288">
        <f t="shared" si="37"/>
        <v>0</v>
      </c>
      <c r="D297" s="275">
        <f t="shared" si="38"/>
        <v>2.9700000000000001E-4</v>
      </c>
      <c r="E297" s="296">
        <f t="shared" si="39"/>
        <v>0</v>
      </c>
      <c r="F297" s="296">
        <f t="shared" si="40"/>
        <v>2.9700000000000001E-4</v>
      </c>
      <c r="G297" s="276">
        <f t="shared" si="41"/>
        <v>953</v>
      </c>
      <c r="P297" s="277" t="s">
        <v>211</v>
      </c>
      <c r="Q297" s="277">
        <v>15</v>
      </c>
      <c r="R297" s="278" t="s">
        <v>176</v>
      </c>
      <c r="S297" s="278" t="s">
        <v>1993</v>
      </c>
      <c r="T297" s="279" t="s">
        <v>1994</v>
      </c>
      <c r="U297">
        <v>13</v>
      </c>
      <c r="V297">
        <f>IF(Visor_NARP_CNPV_2018!$H$3=Q297,1,0)</f>
        <v>0</v>
      </c>
      <c r="W297">
        <f t="shared" si="42"/>
        <v>0</v>
      </c>
      <c r="Y297" s="51" t="s">
        <v>1994</v>
      </c>
      <c r="Z297" s="51">
        <f t="shared" si="43"/>
        <v>1076</v>
      </c>
    </row>
    <row r="298" spans="1:26" ht="15">
      <c r="A298" s="281" t="s">
        <v>1995</v>
      </c>
      <c r="B298" s="282" t="s">
        <v>1996</v>
      </c>
      <c r="C298" s="288">
        <f t="shared" si="37"/>
        <v>0</v>
      </c>
      <c r="D298" s="275">
        <f t="shared" si="38"/>
        <v>2.9799999999999998E-4</v>
      </c>
      <c r="E298" s="296">
        <f t="shared" si="39"/>
        <v>0</v>
      </c>
      <c r="F298" s="296">
        <f t="shared" si="40"/>
        <v>2.9799999999999998E-4</v>
      </c>
      <c r="G298" s="276">
        <f t="shared" si="41"/>
        <v>952</v>
      </c>
      <c r="P298" s="280" t="s">
        <v>211</v>
      </c>
      <c r="Q298" s="280">
        <v>15</v>
      </c>
      <c r="R298" s="281" t="s">
        <v>176</v>
      </c>
      <c r="S298" s="281" t="s">
        <v>1995</v>
      </c>
      <c r="T298" s="282" t="s">
        <v>1996</v>
      </c>
      <c r="U298">
        <v>34</v>
      </c>
      <c r="V298">
        <f>IF(Visor_NARP_CNPV_2018!$H$3=Q298,1,0)</f>
        <v>0</v>
      </c>
      <c r="W298">
        <f t="shared" si="42"/>
        <v>0</v>
      </c>
      <c r="Y298" s="51" t="s">
        <v>1996</v>
      </c>
      <c r="Z298" s="51">
        <f t="shared" si="43"/>
        <v>945</v>
      </c>
    </row>
    <row r="299" spans="1:26" ht="15">
      <c r="A299" s="278" t="s">
        <v>1997</v>
      </c>
      <c r="B299" s="279" t="s">
        <v>1998</v>
      </c>
      <c r="C299" s="288">
        <f t="shared" si="37"/>
        <v>0</v>
      </c>
      <c r="D299" s="275">
        <f t="shared" si="38"/>
        <v>2.99E-4</v>
      </c>
      <c r="E299" s="296">
        <f t="shared" si="39"/>
        <v>0</v>
      </c>
      <c r="F299" s="296">
        <f t="shared" si="40"/>
        <v>2.99E-4</v>
      </c>
      <c r="G299" s="276">
        <f t="shared" si="41"/>
        <v>951</v>
      </c>
      <c r="P299" s="277" t="s">
        <v>211</v>
      </c>
      <c r="Q299" s="277">
        <v>15</v>
      </c>
      <c r="R299" s="278" t="s">
        <v>176</v>
      </c>
      <c r="S299" s="278" t="s">
        <v>1997</v>
      </c>
      <c r="T299" s="279" t="s">
        <v>1998</v>
      </c>
      <c r="U299">
        <v>24</v>
      </c>
      <c r="V299">
        <f>IF(Visor_NARP_CNPV_2018!$H$3=Q299,1,0)</f>
        <v>0</v>
      </c>
      <c r="W299">
        <f t="shared" si="42"/>
        <v>0</v>
      </c>
      <c r="Y299" s="51" t="s">
        <v>1998</v>
      </c>
      <c r="Z299" s="51">
        <f t="shared" si="43"/>
        <v>998</v>
      </c>
    </row>
    <row r="300" spans="1:26" ht="15">
      <c r="A300" s="281" t="s">
        <v>1999</v>
      </c>
      <c r="B300" s="282" t="s">
        <v>2000</v>
      </c>
      <c r="C300" s="288">
        <f t="shared" si="37"/>
        <v>0</v>
      </c>
      <c r="D300" s="275">
        <f t="shared" si="38"/>
        <v>2.9999999999999997E-4</v>
      </c>
      <c r="E300" s="296">
        <f t="shared" si="39"/>
        <v>0</v>
      </c>
      <c r="F300" s="296">
        <f t="shared" si="40"/>
        <v>2.9999999999999997E-4</v>
      </c>
      <c r="G300" s="276">
        <f t="shared" si="41"/>
        <v>950</v>
      </c>
      <c r="P300" s="280" t="s">
        <v>211</v>
      </c>
      <c r="Q300" s="280">
        <v>15</v>
      </c>
      <c r="R300" s="281" t="s">
        <v>176</v>
      </c>
      <c r="S300" s="281" t="s">
        <v>1999</v>
      </c>
      <c r="T300" s="282" t="s">
        <v>2000</v>
      </c>
      <c r="U300">
        <v>18</v>
      </c>
      <c r="V300">
        <f>IF(Visor_NARP_CNPV_2018!$H$3=Q300,1,0)</f>
        <v>0</v>
      </c>
      <c r="W300">
        <f t="shared" si="42"/>
        <v>0</v>
      </c>
      <c r="Y300" s="51" t="s">
        <v>2000</v>
      </c>
      <c r="Z300" s="51">
        <f t="shared" si="43"/>
        <v>1045</v>
      </c>
    </row>
    <row r="301" spans="1:26" ht="15">
      <c r="A301" s="278" t="s">
        <v>2001</v>
      </c>
      <c r="B301" s="279" t="s">
        <v>2002</v>
      </c>
      <c r="C301" s="288">
        <f t="shared" si="37"/>
        <v>0</v>
      </c>
      <c r="D301" s="275">
        <f t="shared" si="38"/>
        <v>3.01E-4</v>
      </c>
      <c r="E301" s="296">
        <f t="shared" si="39"/>
        <v>0</v>
      </c>
      <c r="F301" s="296">
        <f t="shared" si="40"/>
        <v>3.01E-4</v>
      </c>
      <c r="G301" s="276">
        <f t="shared" si="41"/>
        <v>949</v>
      </c>
      <c r="P301" s="277" t="s">
        <v>211</v>
      </c>
      <c r="Q301" s="277">
        <v>15</v>
      </c>
      <c r="R301" s="278" t="s">
        <v>176</v>
      </c>
      <c r="S301" s="278" t="s">
        <v>2001</v>
      </c>
      <c r="T301" s="279" t="s">
        <v>2002</v>
      </c>
      <c r="U301">
        <v>32</v>
      </c>
      <c r="V301">
        <f>IF(Visor_NARP_CNPV_2018!$H$3=Q301,1,0)</f>
        <v>0</v>
      </c>
      <c r="W301">
        <f t="shared" si="42"/>
        <v>0</v>
      </c>
      <c r="Y301" s="51" t="s">
        <v>2002</v>
      </c>
      <c r="Z301" s="51">
        <f t="shared" si="43"/>
        <v>957</v>
      </c>
    </row>
    <row r="302" spans="1:26" ht="15">
      <c r="A302" s="281" t="s">
        <v>2003</v>
      </c>
      <c r="B302" s="282" t="s">
        <v>2004</v>
      </c>
      <c r="C302" s="288">
        <f t="shared" si="37"/>
        <v>0</v>
      </c>
      <c r="D302" s="275">
        <f t="shared" si="38"/>
        <v>3.0199999999999997E-4</v>
      </c>
      <c r="E302" s="296">
        <f t="shared" si="39"/>
        <v>0</v>
      </c>
      <c r="F302" s="296">
        <f t="shared" si="40"/>
        <v>3.0199999999999997E-4</v>
      </c>
      <c r="G302" s="276">
        <f t="shared" si="41"/>
        <v>948</v>
      </c>
      <c r="P302" s="280" t="s">
        <v>211</v>
      </c>
      <c r="Q302" s="280">
        <v>15</v>
      </c>
      <c r="R302" s="281" t="s">
        <v>176</v>
      </c>
      <c r="S302" s="281" t="s">
        <v>2003</v>
      </c>
      <c r="T302" s="282" t="s">
        <v>2004</v>
      </c>
      <c r="U302">
        <v>22</v>
      </c>
      <c r="V302">
        <f>IF(Visor_NARP_CNPV_2018!$H$3=Q302,1,0)</f>
        <v>0</v>
      </c>
      <c r="W302">
        <f t="shared" si="42"/>
        <v>0</v>
      </c>
      <c r="Y302" s="51" t="s">
        <v>2004</v>
      </c>
      <c r="Z302" s="51">
        <f t="shared" si="43"/>
        <v>1012</v>
      </c>
    </row>
    <row r="303" spans="1:26" ht="15">
      <c r="A303" s="278" t="s">
        <v>2005</v>
      </c>
      <c r="B303" s="279" t="s">
        <v>2006</v>
      </c>
      <c r="C303" s="288">
        <f t="shared" si="37"/>
        <v>0</v>
      </c>
      <c r="D303" s="275">
        <f t="shared" si="38"/>
        <v>3.0299999999999999E-4</v>
      </c>
      <c r="E303" s="296">
        <f t="shared" si="39"/>
        <v>0</v>
      </c>
      <c r="F303" s="296">
        <f t="shared" si="40"/>
        <v>3.0299999999999999E-4</v>
      </c>
      <c r="G303" s="276">
        <f t="shared" si="41"/>
        <v>947</v>
      </c>
      <c r="P303" s="277" t="s">
        <v>211</v>
      </c>
      <c r="Q303" s="277">
        <v>15</v>
      </c>
      <c r="R303" s="278" t="s">
        <v>176</v>
      </c>
      <c r="S303" s="278" t="s">
        <v>2005</v>
      </c>
      <c r="T303" s="279" t="s">
        <v>2006</v>
      </c>
      <c r="U303">
        <v>40</v>
      </c>
      <c r="V303">
        <f>IF(Visor_NARP_CNPV_2018!$H$3=Q303,1,0)</f>
        <v>0</v>
      </c>
      <c r="W303">
        <f t="shared" si="42"/>
        <v>0</v>
      </c>
      <c r="Y303" s="51" t="s">
        <v>2006</v>
      </c>
      <c r="Z303" s="51">
        <f t="shared" si="43"/>
        <v>912</v>
      </c>
    </row>
    <row r="304" spans="1:26" ht="15">
      <c r="A304" s="281" t="s">
        <v>2007</v>
      </c>
      <c r="B304" s="282" t="s">
        <v>2008</v>
      </c>
      <c r="C304" s="288">
        <f t="shared" si="37"/>
        <v>0</v>
      </c>
      <c r="D304" s="275">
        <f t="shared" si="38"/>
        <v>3.0399999999999996E-4</v>
      </c>
      <c r="E304" s="296">
        <f t="shared" si="39"/>
        <v>0</v>
      </c>
      <c r="F304" s="296">
        <f t="shared" si="40"/>
        <v>3.0399999999999996E-4</v>
      </c>
      <c r="G304" s="276">
        <f t="shared" si="41"/>
        <v>946</v>
      </c>
      <c r="P304" s="280" t="s">
        <v>211</v>
      </c>
      <c r="Q304" s="280">
        <v>15</v>
      </c>
      <c r="R304" s="281" t="s">
        <v>176</v>
      </c>
      <c r="S304" s="281" t="s">
        <v>2007</v>
      </c>
      <c r="T304" s="282" t="s">
        <v>2008</v>
      </c>
      <c r="U304">
        <v>71</v>
      </c>
      <c r="V304">
        <f>IF(Visor_NARP_CNPV_2018!$H$3=Q304,1,0)</f>
        <v>0</v>
      </c>
      <c r="W304">
        <f t="shared" si="42"/>
        <v>0</v>
      </c>
      <c r="Y304" s="51" t="s">
        <v>2008</v>
      </c>
      <c r="Z304" s="51">
        <f t="shared" si="43"/>
        <v>798</v>
      </c>
    </row>
    <row r="305" spans="1:26" ht="15">
      <c r="A305" s="278" t="s">
        <v>2009</v>
      </c>
      <c r="B305" s="279" t="s">
        <v>2010</v>
      </c>
      <c r="C305" s="288">
        <f t="shared" si="37"/>
        <v>0</v>
      </c>
      <c r="D305" s="275">
        <f t="shared" si="38"/>
        <v>3.0499999999999999E-4</v>
      </c>
      <c r="E305" s="296">
        <f t="shared" si="39"/>
        <v>0</v>
      </c>
      <c r="F305" s="296">
        <f t="shared" si="40"/>
        <v>3.0499999999999999E-4</v>
      </c>
      <c r="G305" s="276">
        <f t="shared" si="41"/>
        <v>945</v>
      </c>
      <c r="P305" s="277" t="s">
        <v>211</v>
      </c>
      <c r="Q305" s="277">
        <v>15</v>
      </c>
      <c r="R305" s="278" t="s">
        <v>176</v>
      </c>
      <c r="S305" s="278" t="s">
        <v>2009</v>
      </c>
      <c r="T305" s="279" t="s">
        <v>2010</v>
      </c>
      <c r="U305">
        <v>66</v>
      </c>
      <c r="V305">
        <f>IF(Visor_NARP_CNPV_2018!$H$3=Q305,1,0)</f>
        <v>0</v>
      </c>
      <c r="W305">
        <f t="shared" si="42"/>
        <v>0</v>
      </c>
      <c r="Y305" s="51" t="s">
        <v>2010</v>
      </c>
      <c r="Z305" s="51">
        <f t="shared" si="43"/>
        <v>816</v>
      </c>
    </row>
    <row r="306" spans="1:26" ht="15">
      <c r="A306" s="281" t="s">
        <v>2011</v>
      </c>
      <c r="B306" s="282" t="s">
        <v>2012</v>
      </c>
      <c r="C306" s="288">
        <f t="shared" si="37"/>
        <v>0</v>
      </c>
      <c r="D306" s="275">
        <f t="shared" si="38"/>
        <v>3.0600000000000001E-4</v>
      </c>
      <c r="E306" s="296">
        <f t="shared" si="39"/>
        <v>0</v>
      </c>
      <c r="F306" s="296">
        <f t="shared" si="40"/>
        <v>3.0600000000000001E-4</v>
      </c>
      <c r="G306" s="276">
        <f t="shared" si="41"/>
        <v>944</v>
      </c>
      <c r="P306" s="280" t="s">
        <v>211</v>
      </c>
      <c r="Q306" s="280">
        <v>15</v>
      </c>
      <c r="R306" s="281" t="s">
        <v>176</v>
      </c>
      <c r="S306" s="281" t="s">
        <v>2011</v>
      </c>
      <c r="T306" s="282" t="s">
        <v>2012</v>
      </c>
      <c r="U306">
        <v>107</v>
      </c>
      <c r="V306">
        <f>IF(Visor_NARP_CNPV_2018!$H$3=Q306,1,0)</f>
        <v>0</v>
      </c>
      <c r="W306">
        <f t="shared" si="42"/>
        <v>0</v>
      </c>
      <c r="Y306" s="51" t="s">
        <v>2012</v>
      </c>
      <c r="Z306" s="51">
        <f t="shared" si="43"/>
        <v>719</v>
      </c>
    </row>
    <row r="307" spans="1:26" ht="15">
      <c r="A307" s="278" t="s">
        <v>2013</v>
      </c>
      <c r="B307" s="279" t="s">
        <v>2014</v>
      </c>
      <c r="C307" s="288">
        <f t="shared" si="37"/>
        <v>0</v>
      </c>
      <c r="D307" s="275">
        <f t="shared" si="38"/>
        <v>3.0699999999999998E-4</v>
      </c>
      <c r="E307" s="296">
        <f t="shared" si="39"/>
        <v>0</v>
      </c>
      <c r="F307" s="296">
        <f t="shared" si="40"/>
        <v>3.0699999999999998E-4</v>
      </c>
      <c r="G307" s="276">
        <f t="shared" si="41"/>
        <v>943</v>
      </c>
      <c r="P307" s="277" t="s">
        <v>211</v>
      </c>
      <c r="Q307" s="277">
        <v>15</v>
      </c>
      <c r="R307" s="278" t="s">
        <v>176</v>
      </c>
      <c r="S307" s="278" t="s">
        <v>2013</v>
      </c>
      <c r="T307" s="279" t="s">
        <v>2014</v>
      </c>
      <c r="U307">
        <v>26</v>
      </c>
      <c r="V307">
        <f>IF(Visor_NARP_CNPV_2018!$H$3=Q307,1,0)</f>
        <v>0</v>
      </c>
      <c r="W307">
        <f t="shared" si="42"/>
        <v>0</v>
      </c>
      <c r="Y307" s="51" t="s">
        <v>2014</v>
      </c>
      <c r="Z307" s="51">
        <f t="shared" si="43"/>
        <v>984</v>
      </c>
    </row>
    <row r="308" spans="1:26" ht="15">
      <c r="A308" s="281" t="s">
        <v>2015</v>
      </c>
      <c r="B308" s="282" t="s">
        <v>2016</v>
      </c>
      <c r="C308" s="288">
        <f t="shared" si="37"/>
        <v>0</v>
      </c>
      <c r="D308" s="275">
        <f t="shared" si="38"/>
        <v>3.0800000000000001E-4</v>
      </c>
      <c r="E308" s="296">
        <f t="shared" si="39"/>
        <v>0</v>
      </c>
      <c r="F308" s="296">
        <f t="shared" si="40"/>
        <v>3.0800000000000001E-4</v>
      </c>
      <c r="G308" s="276">
        <f t="shared" si="41"/>
        <v>942</v>
      </c>
      <c r="P308" s="280" t="s">
        <v>211</v>
      </c>
      <c r="Q308" s="280">
        <v>15</v>
      </c>
      <c r="R308" s="281" t="s">
        <v>176</v>
      </c>
      <c r="S308" s="281" t="s">
        <v>2015</v>
      </c>
      <c r="T308" s="282" t="s">
        <v>2016</v>
      </c>
      <c r="U308">
        <v>36</v>
      </c>
      <c r="V308">
        <f>IF(Visor_NARP_CNPV_2018!$H$3=Q308,1,0)</f>
        <v>0</v>
      </c>
      <c r="W308">
        <f t="shared" si="42"/>
        <v>0</v>
      </c>
      <c r="Y308" s="51" t="s">
        <v>2016</v>
      </c>
      <c r="Z308" s="51">
        <f t="shared" si="43"/>
        <v>937</v>
      </c>
    </row>
    <row r="309" spans="1:26" ht="15">
      <c r="A309" s="278" t="s">
        <v>2017</v>
      </c>
      <c r="B309" s="279" t="s">
        <v>2018</v>
      </c>
      <c r="C309" s="288">
        <f t="shared" si="37"/>
        <v>0</v>
      </c>
      <c r="D309" s="275">
        <f t="shared" si="38"/>
        <v>3.0899999999999998E-4</v>
      </c>
      <c r="E309" s="296">
        <f t="shared" si="39"/>
        <v>0</v>
      </c>
      <c r="F309" s="296">
        <f t="shared" si="40"/>
        <v>3.0899999999999998E-4</v>
      </c>
      <c r="G309" s="276">
        <f t="shared" si="41"/>
        <v>941</v>
      </c>
      <c r="P309" s="277" t="s">
        <v>211</v>
      </c>
      <c r="Q309" s="277">
        <v>15</v>
      </c>
      <c r="R309" s="278" t="s">
        <v>176</v>
      </c>
      <c r="S309" s="278" t="s">
        <v>2017</v>
      </c>
      <c r="T309" s="279" t="s">
        <v>2018</v>
      </c>
      <c r="U309">
        <v>36</v>
      </c>
      <c r="V309">
        <f>IF(Visor_NARP_CNPV_2018!$H$3=Q309,1,0)</f>
        <v>0</v>
      </c>
      <c r="W309">
        <f t="shared" si="42"/>
        <v>0</v>
      </c>
      <c r="Y309" s="51" t="s">
        <v>2018</v>
      </c>
      <c r="Z309" s="51">
        <f t="shared" si="43"/>
        <v>937</v>
      </c>
    </row>
    <row r="310" spans="1:26" ht="15">
      <c r="A310" s="281" t="s">
        <v>2019</v>
      </c>
      <c r="B310" s="282" t="s">
        <v>2020</v>
      </c>
      <c r="C310" s="288">
        <f t="shared" si="37"/>
        <v>0</v>
      </c>
      <c r="D310" s="275">
        <f t="shared" si="38"/>
        <v>3.1E-4</v>
      </c>
      <c r="E310" s="296">
        <f t="shared" si="39"/>
        <v>0</v>
      </c>
      <c r="F310" s="296">
        <f t="shared" si="40"/>
        <v>3.1E-4</v>
      </c>
      <c r="G310" s="276">
        <f t="shared" si="41"/>
        <v>940</v>
      </c>
      <c r="P310" s="280" t="s">
        <v>211</v>
      </c>
      <c r="Q310" s="280">
        <v>15</v>
      </c>
      <c r="R310" s="281" t="s">
        <v>176</v>
      </c>
      <c r="S310" s="281" t="s">
        <v>2019</v>
      </c>
      <c r="T310" s="282" t="s">
        <v>2020</v>
      </c>
      <c r="U310">
        <v>43</v>
      </c>
      <c r="V310">
        <f>IF(Visor_NARP_CNPV_2018!$H$3=Q310,1,0)</f>
        <v>0</v>
      </c>
      <c r="W310">
        <f t="shared" si="42"/>
        <v>0</v>
      </c>
      <c r="Y310" s="51" t="s">
        <v>2020</v>
      </c>
      <c r="Z310" s="51">
        <f t="shared" si="43"/>
        <v>898</v>
      </c>
    </row>
    <row r="311" spans="1:26" ht="15">
      <c r="A311" s="278" t="s">
        <v>2021</v>
      </c>
      <c r="B311" s="279" t="s">
        <v>2022</v>
      </c>
      <c r="C311" s="288">
        <f t="shared" si="37"/>
        <v>0</v>
      </c>
      <c r="D311" s="275">
        <f t="shared" si="38"/>
        <v>3.1099999999999997E-4</v>
      </c>
      <c r="E311" s="296">
        <f t="shared" si="39"/>
        <v>0</v>
      </c>
      <c r="F311" s="296">
        <f t="shared" si="40"/>
        <v>3.1099999999999997E-4</v>
      </c>
      <c r="G311" s="276">
        <f t="shared" si="41"/>
        <v>939</v>
      </c>
      <c r="P311" s="277" t="s">
        <v>211</v>
      </c>
      <c r="Q311" s="277">
        <v>15</v>
      </c>
      <c r="R311" s="278" t="s">
        <v>176</v>
      </c>
      <c r="S311" s="278" t="s">
        <v>2021</v>
      </c>
      <c r="T311" s="279" t="s">
        <v>2022</v>
      </c>
      <c r="U311">
        <v>14</v>
      </c>
      <c r="V311">
        <f>IF(Visor_NARP_CNPV_2018!$H$3=Q311,1,0)</f>
        <v>0</v>
      </c>
      <c r="W311">
        <f t="shared" si="42"/>
        <v>0</v>
      </c>
      <c r="Y311" s="51" t="s">
        <v>2022</v>
      </c>
      <c r="Z311" s="51">
        <f t="shared" si="43"/>
        <v>1071</v>
      </c>
    </row>
    <row r="312" spans="1:26" ht="15">
      <c r="A312" s="281" t="s">
        <v>2023</v>
      </c>
      <c r="B312" s="282" t="s">
        <v>2024</v>
      </c>
      <c r="C312" s="288">
        <f t="shared" si="37"/>
        <v>0</v>
      </c>
      <c r="D312" s="275">
        <f t="shared" si="38"/>
        <v>3.1199999999999999E-4</v>
      </c>
      <c r="E312" s="296">
        <f t="shared" si="39"/>
        <v>0</v>
      </c>
      <c r="F312" s="296">
        <f t="shared" si="40"/>
        <v>3.1199999999999999E-4</v>
      </c>
      <c r="G312" s="276">
        <f t="shared" si="41"/>
        <v>938</v>
      </c>
      <c r="P312" s="280" t="s">
        <v>211</v>
      </c>
      <c r="Q312" s="280">
        <v>15</v>
      </c>
      <c r="R312" s="281" t="s">
        <v>176</v>
      </c>
      <c r="S312" s="281" t="s">
        <v>2023</v>
      </c>
      <c r="T312" s="282" t="s">
        <v>2024</v>
      </c>
      <c r="U312">
        <v>42</v>
      </c>
      <c r="V312">
        <f>IF(Visor_NARP_CNPV_2018!$H$3=Q312,1,0)</f>
        <v>0</v>
      </c>
      <c r="W312">
        <f t="shared" si="42"/>
        <v>0</v>
      </c>
      <c r="Y312" s="51" t="s">
        <v>2024</v>
      </c>
      <c r="Z312" s="51">
        <f t="shared" si="43"/>
        <v>905</v>
      </c>
    </row>
    <row r="313" spans="1:26" ht="15">
      <c r="A313" s="278" t="s">
        <v>2025</v>
      </c>
      <c r="B313" s="279" t="s">
        <v>2026</v>
      </c>
      <c r="C313" s="288">
        <f t="shared" si="37"/>
        <v>0</v>
      </c>
      <c r="D313" s="275">
        <f t="shared" si="38"/>
        <v>3.1299999999999996E-4</v>
      </c>
      <c r="E313" s="296">
        <f t="shared" si="39"/>
        <v>0</v>
      </c>
      <c r="F313" s="296">
        <f t="shared" si="40"/>
        <v>3.1299999999999996E-4</v>
      </c>
      <c r="G313" s="276">
        <f t="shared" si="41"/>
        <v>937</v>
      </c>
      <c r="P313" s="277" t="s">
        <v>211</v>
      </c>
      <c r="Q313" s="277">
        <v>15</v>
      </c>
      <c r="R313" s="278" t="s">
        <v>176</v>
      </c>
      <c r="S313" s="278" t="s">
        <v>2025</v>
      </c>
      <c r="T313" s="279" t="s">
        <v>2026</v>
      </c>
      <c r="U313">
        <v>3</v>
      </c>
      <c r="V313">
        <f>IF(Visor_NARP_CNPV_2018!$H$3=Q313,1,0)</f>
        <v>0</v>
      </c>
      <c r="W313">
        <f t="shared" si="42"/>
        <v>0</v>
      </c>
      <c r="Y313" s="51" t="s">
        <v>2026</v>
      </c>
      <c r="Z313" s="51">
        <f t="shared" si="43"/>
        <v>1113</v>
      </c>
    </row>
    <row r="314" spans="1:26" ht="15">
      <c r="A314" s="281" t="s">
        <v>2027</v>
      </c>
      <c r="B314" s="282" t="s">
        <v>2028</v>
      </c>
      <c r="C314" s="288">
        <f t="shared" si="37"/>
        <v>0</v>
      </c>
      <c r="D314" s="275">
        <f t="shared" si="38"/>
        <v>3.1399999999999999E-4</v>
      </c>
      <c r="E314" s="296">
        <f t="shared" si="39"/>
        <v>0</v>
      </c>
      <c r="F314" s="296">
        <f t="shared" si="40"/>
        <v>3.1399999999999999E-4</v>
      </c>
      <c r="G314" s="276">
        <f t="shared" si="41"/>
        <v>936</v>
      </c>
      <c r="P314" s="280" t="s">
        <v>211</v>
      </c>
      <c r="Q314" s="280">
        <v>15</v>
      </c>
      <c r="R314" s="281" t="s">
        <v>176</v>
      </c>
      <c r="S314" s="281" t="s">
        <v>2027</v>
      </c>
      <c r="T314" s="282" t="s">
        <v>2028</v>
      </c>
      <c r="U314">
        <v>20</v>
      </c>
      <c r="V314">
        <f>IF(Visor_NARP_CNPV_2018!$H$3=Q314,1,0)</f>
        <v>0</v>
      </c>
      <c r="W314">
        <f t="shared" si="42"/>
        <v>0</v>
      </c>
      <c r="Y314" s="51" t="s">
        <v>2028</v>
      </c>
      <c r="Z314" s="51">
        <f t="shared" si="43"/>
        <v>1031</v>
      </c>
    </row>
    <row r="315" spans="1:26" ht="15">
      <c r="A315" s="278" t="s">
        <v>2029</v>
      </c>
      <c r="B315" s="279" t="s">
        <v>2030</v>
      </c>
      <c r="C315" s="288">
        <f t="shared" si="37"/>
        <v>0</v>
      </c>
      <c r="D315" s="275">
        <f t="shared" si="38"/>
        <v>3.1499999999999996E-4</v>
      </c>
      <c r="E315" s="296">
        <f t="shared" si="39"/>
        <v>0</v>
      </c>
      <c r="F315" s="296">
        <f t="shared" si="40"/>
        <v>3.1499999999999996E-4</v>
      </c>
      <c r="G315" s="276">
        <f t="shared" si="41"/>
        <v>935</v>
      </c>
      <c r="P315" s="277" t="s">
        <v>211</v>
      </c>
      <c r="Q315" s="277">
        <v>15</v>
      </c>
      <c r="R315" s="278" t="s">
        <v>176</v>
      </c>
      <c r="S315" s="278" t="s">
        <v>2029</v>
      </c>
      <c r="T315" s="279" t="s">
        <v>2030</v>
      </c>
      <c r="U315">
        <v>34</v>
      </c>
      <c r="V315">
        <f>IF(Visor_NARP_CNPV_2018!$H$3=Q315,1,0)</f>
        <v>0</v>
      </c>
      <c r="W315">
        <f t="shared" si="42"/>
        <v>0</v>
      </c>
      <c r="Y315" s="51" t="s">
        <v>2030</v>
      </c>
      <c r="Z315" s="51">
        <f t="shared" si="43"/>
        <v>945</v>
      </c>
    </row>
    <row r="316" spans="1:26" ht="15">
      <c r="A316" s="281" t="s">
        <v>2031</v>
      </c>
      <c r="B316" s="282" t="s">
        <v>2032</v>
      </c>
      <c r="C316" s="288">
        <f t="shared" si="37"/>
        <v>0</v>
      </c>
      <c r="D316" s="275">
        <f t="shared" si="38"/>
        <v>3.1599999999999998E-4</v>
      </c>
      <c r="E316" s="296">
        <f t="shared" si="39"/>
        <v>0</v>
      </c>
      <c r="F316" s="296">
        <f t="shared" si="40"/>
        <v>3.1599999999999998E-4</v>
      </c>
      <c r="G316" s="276">
        <f t="shared" si="41"/>
        <v>934</v>
      </c>
      <c r="P316" s="280" t="s">
        <v>211</v>
      </c>
      <c r="Q316" s="280">
        <v>15</v>
      </c>
      <c r="R316" s="281" t="s">
        <v>176</v>
      </c>
      <c r="S316" s="281" t="s">
        <v>2031</v>
      </c>
      <c r="T316" s="282" t="s">
        <v>2032</v>
      </c>
      <c r="U316">
        <v>16</v>
      </c>
      <c r="V316">
        <f>IF(Visor_NARP_CNPV_2018!$H$3=Q316,1,0)</f>
        <v>0</v>
      </c>
      <c r="W316">
        <f t="shared" si="42"/>
        <v>0</v>
      </c>
      <c r="Y316" s="51" t="s">
        <v>2032</v>
      </c>
      <c r="Z316" s="51">
        <f t="shared" si="43"/>
        <v>1058</v>
      </c>
    </row>
    <row r="317" spans="1:26" ht="15">
      <c r="A317" s="278" t="s">
        <v>2033</v>
      </c>
      <c r="B317" s="279" t="s">
        <v>2034</v>
      </c>
      <c r="C317" s="288">
        <f t="shared" si="37"/>
        <v>0</v>
      </c>
      <c r="D317" s="275">
        <f t="shared" si="38"/>
        <v>3.1700000000000001E-4</v>
      </c>
      <c r="E317" s="296">
        <f t="shared" si="39"/>
        <v>0</v>
      </c>
      <c r="F317" s="296">
        <f t="shared" si="40"/>
        <v>3.1700000000000001E-4</v>
      </c>
      <c r="G317" s="276">
        <f t="shared" si="41"/>
        <v>933</v>
      </c>
      <c r="P317" s="277" t="s">
        <v>211</v>
      </c>
      <c r="Q317" s="277">
        <v>15</v>
      </c>
      <c r="R317" s="278" t="s">
        <v>176</v>
      </c>
      <c r="S317" s="278" t="s">
        <v>2033</v>
      </c>
      <c r="T317" s="279" t="s">
        <v>2034</v>
      </c>
      <c r="U317">
        <v>38</v>
      </c>
      <c r="V317">
        <f>IF(Visor_NARP_CNPV_2018!$H$3=Q317,1,0)</f>
        <v>0</v>
      </c>
      <c r="W317">
        <f t="shared" si="42"/>
        <v>0</v>
      </c>
      <c r="Y317" s="51" t="s">
        <v>2034</v>
      </c>
      <c r="Z317" s="51">
        <f t="shared" si="43"/>
        <v>924</v>
      </c>
    </row>
    <row r="318" spans="1:26" ht="15">
      <c r="A318" s="281" t="s">
        <v>2035</v>
      </c>
      <c r="B318" s="282" t="s">
        <v>2036</v>
      </c>
      <c r="C318" s="288">
        <f t="shared" si="37"/>
        <v>0</v>
      </c>
      <c r="D318" s="275">
        <f t="shared" si="38"/>
        <v>3.1799999999999998E-4</v>
      </c>
      <c r="E318" s="296">
        <f t="shared" si="39"/>
        <v>0</v>
      </c>
      <c r="F318" s="296">
        <f t="shared" si="40"/>
        <v>3.1799999999999998E-4</v>
      </c>
      <c r="G318" s="276">
        <f t="shared" si="41"/>
        <v>932</v>
      </c>
      <c r="P318" s="280" t="s">
        <v>211</v>
      </c>
      <c r="Q318" s="280">
        <v>15</v>
      </c>
      <c r="R318" s="281" t="s">
        <v>176</v>
      </c>
      <c r="S318" s="281" t="s">
        <v>2035</v>
      </c>
      <c r="T318" s="282" t="s">
        <v>2036</v>
      </c>
      <c r="U318">
        <v>50</v>
      </c>
      <c r="V318">
        <f>IF(Visor_NARP_CNPV_2018!$H$3=Q318,1,0)</f>
        <v>0</v>
      </c>
      <c r="W318">
        <f t="shared" si="42"/>
        <v>0</v>
      </c>
      <c r="Y318" s="51" t="s">
        <v>2036</v>
      </c>
      <c r="Z318" s="51">
        <f t="shared" si="43"/>
        <v>865</v>
      </c>
    </row>
    <row r="319" spans="1:26" ht="15">
      <c r="A319" s="278" t="s">
        <v>2037</v>
      </c>
      <c r="B319" s="279" t="s">
        <v>2038</v>
      </c>
      <c r="C319" s="288">
        <f t="shared" si="37"/>
        <v>0</v>
      </c>
      <c r="D319" s="275">
        <f t="shared" si="38"/>
        <v>3.19E-4</v>
      </c>
      <c r="E319" s="296">
        <f t="shared" si="39"/>
        <v>0</v>
      </c>
      <c r="F319" s="296">
        <f t="shared" si="40"/>
        <v>3.19E-4</v>
      </c>
      <c r="G319" s="276">
        <f t="shared" si="41"/>
        <v>931</v>
      </c>
      <c r="P319" s="277" t="s">
        <v>211</v>
      </c>
      <c r="Q319" s="277">
        <v>15</v>
      </c>
      <c r="R319" s="278" t="s">
        <v>176</v>
      </c>
      <c r="S319" s="278" t="s">
        <v>2037</v>
      </c>
      <c r="T319" s="279" t="s">
        <v>2038</v>
      </c>
      <c r="U319">
        <v>4</v>
      </c>
      <c r="V319">
        <f>IF(Visor_NARP_CNPV_2018!$H$3=Q319,1,0)</f>
        <v>0</v>
      </c>
      <c r="W319">
        <f t="shared" si="42"/>
        <v>0</v>
      </c>
      <c r="Y319" s="51" t="s">
        <v>2038</v>
      </c>
      <c r="Z319" s="51">
        <f t="shared" si="43"/>
        <v>1110</v>
      </c>
    </row>
    <row r="320" spans="1:26" ht="15">
      <c r="A320" s="281" t="s">
        <v>2039</v>
      </c>
      <c r="B320" s="282" t="s">
        <v>2040</v>
      </c>
      <c r="C320" s="288">
        <f t="shared" si="37"/>
        <v>0</v>
      </c>
      <c r="D320" s="275">
        <f t="shared" si="38"/>
        <v>3.1999999999999997E-4</v>
      </c>
      <c r="E320" s="296">
        <f t="shared" si="39"/>
        <v>0</v>
      </c>
      <c r="F320" s="296">
        <f t="shared" si="40"/>
        <v>3.1999999999999997E-4</v>
      </c>
      <c r="G320" s="276">
        <f t="shared" si="41"/>
        <v>930</v>
      </c>
      <c r="P320" s="280" t="s">
        <v>211</v>
      </c>
      <c r="Q320" s="280">
        <v>15</v>
      </c>
      <c r="R320" s="281" t="s">
        <v>176</v>
      </c>
      <c r="S320" s="281" t="s">
        <v>2039</v>
      </c>
      <c r="T320" s="282" t="s">
        <v>2040</v>
      </c>
      <c r="U320">
        <v>34</v>
      </c>
      <c r="V320">
        <f>IF(Visor_NARP_CNPV_2018!$H$3=Q320,1,0)</f>
        <v>0</v>
      </c>
      <c r="W320">
        <f t="shared" si="42"/>
        <v>0</v>
      </c>
      <c r="Y320" s="51" t="s">
        <v>2040</v>
      </c>
      <c r="Z320" s="51">
        <f t="shared" si="43"/>
        <v>945</v>
      </c>
    </row>
    <row r="321" spans="1:26" ht="15">
      <c r="A321" s="278" t="s">
        <v>2041</v>
      </c>
      <c r="B321" s="279" t="s">
        <v>2042</v>
      </c>
      <c r="C321" s="288">
        <f t="shared" si="37"/>
        <v>0</v>
      </c>
      <c r="D321" s="275">
        <f t="shared" si="38"/>
        <v>3.21E-4</v>
      </c>
      <c r="E321" s="296">
        <f t="shared" si="39"/>
        <v>0</v>
      </c>
      <c r="F321" s="296">
        <f t="shared" si="40"/>
        <v>3.21E-4</v>
      </c>
      <c r="G321" s="276">
        <f t="shared" si="41"/>
        <v>929</v>
      </c>
      <c r="P321" s="277" t="s">
        <v>212</v>
      </c>
      <c r="Q321" s="277">
        <v>17</v>
      </c>
      <c r="R321" s="278" t="s">
        <v>177</v>
      </c>
      <c r="S321" s="278" t="s">
        <v>2041</v>
      </c>
      <c r="T321" s="279" t="s">
        <v>2042</v>
      </c>
      <c r="U321">
        <v>11125</v>
      </c>
      <c r="V321">
        <f>IF(Visor_NARP_CNPV_2018!$H$3=Q321,1,0)</f>
        <v>0</v>
      </c>
      <c r="W321">
        <f t="shared" si="42"/>
        <v>0</v>
      </c>
      <c r="Y321" s="51" t="s">
        <v>2042</v>
      </c>
      <c r="Z321" s="51">
        <f t="shared" si="43"/>
        <v>87</v>
      </c>
    </row>
    <row r="322" spans="1:26" ht="15">
      <c r="A322" s="281" t="s">
        <v>2043</v>
      </c>
      <c r="B322" s="282" t="s">
        <v>2044</v>
      </c>
      <c r="C322" s="288">
        <f t="shared" si="37"/>
        <v>0</v>
      </c>
      <c r="D322" s="275">
        <f t="shared" si="38"/>
        <v>3.2199999999999997E-4</v>
      </c>
      <c r="E322" s="296">
        <f t="shared" si="39"/>
        <v>0</v>
      </c>
      <c r="F322" s="296">
        <f t="shared" si="40"/>
        <v>3.2199999999999997E-4</v>
      </c>
      <c r="G322" s="276">
        <f t="shared" si="41"/>
        <v>928</v>
      </c>
      <c r="P322" s="280" t="s">
        <v>212</v>
      </c>
      <c r="Q322" s="280">
        <v>17</v>
      </c>
      <c r="R322" s="281" t="s">
        <v>177</v>
      </c>
      <c r="S322" s="281" t="s">
        <v>2043</v>
      </c>
      <c r="T322" s="282" t="s">
        <v>2044</v>
      </c>
      <c r="U322">
        <v>264</v>
      </c>
      <c r="V322">
        <f>IF(Visor_NARP_CNPV_2018!$H$3=Q322,1,0)</f>
        <v>0</v>
      </c>
      <c r="W322">
        <f t="shared" si="42"/>
        <v>0</v>
      </c>
      <c r="Y322" s="51" t="s">
        <v>2044</v>
      </c>
      <c r="Z322" s="51">
        <f t="shared" si="43"/>
        <v>524</v>
      </c>
    </row>
    <row r="323" spans="1:26" ht="15">
      <c r="A323" s="278" t="s">
        <v>2045</v>
      </c>
      <c r="B323" s="279" t="s">
        <v>2046</v>
      </c>
      <c r="C323" s="288">
        <f t="shared" ref="C323:C386" si="44">W323</f>
        <v>0</v>
      </c>
      <c r="D323" s="275">
        <f t="shared" si="38"/>
        <v>3.2299999999999999E-4</v>
      </c>
      <c r="E323" s="296">
        <f t="shared" si="39"/>
        <v>0</v>
      </c>
      <c r="F323" s="296">
        <f t="shared" si="40"/>
        <v>3.2299999999999999E-4</v>
      </c>
      <c r="G323" s="276">
        <f t="shared" si="41"/>
        <v>927</v>
      </c>
      <c r="P323" s="277" t="s">
        <v>212</v>
      </c>
      <c r="Q323" s="277">
        <v>17</v>
      </c>
      <c r="R323" s="278" t="s">
        <v>177</v>
      </c>
      <c r="S323" s="278" t="s">
        <v>2045</v>
      </c>
      <c r="T323" s="279" t="s">
        <v>2046</v>
      </c>
      <c r="U323">
        <v>701</v>
      </c>
      <c r="V323">
        <f>IF(Visor_NARP_CNPV_2018!$H$3=Q323,1,0)</f>
        <v>0</v>
      </c>
      <c r="W323">
        <f t="shared" si="42"/>
        <v>0</v>
      </c>
      <c r="Y323" s="51" t="s">
        <v>2046</v>
      </c>
      <c r="Z323" s="51">
        <f t="shared" si="43"/>
        <v>344</v>
      </c>
    </row>
    <row r="324" spans="1:26" ht="15">
      <c r="A324" s="281" t="s">
        <v>2047</v>
      </c>
      <c r="B324" s="282" t="s">
        <v>2048</v>
      </c>
      <c r="C324" s="288">
        <f t="shared" si="44"/>
        <v>0</v>
      </c>
      <c r="D324" s="275">
        <f t="shared" ref="D324:D387" si="45">C324+(0.000001*ROW(C324))</f>
        <v>3.2399999999999996E-4</v>
      </c>
      <c r="E324" s="296">
        <f t="shared" ref="E324:E387" si="46">0.01*V324</f>
        <v>0</v>
      </c>
      <c r="F324" s="296">
        <f t="shared" ref="F324:F387" si="47">D324+E324</f>
        <v>3.2399999999999996E-4</v>
      </c>
      <c r="G324" s="276">
        <f t="shared" ref="G324:G387" si="48">_xlfn.RANK.EQ(F324,$F$3:$F$1124)</f>
        <v>926</v>
      </c>
      <c r="P324" s="280" t="s">
        <v>212</v>
      </c>
      <c r="Q324" s="280">
        <v>17</v>
      </c>
      <c r="R324" s="281" t="s">
        <v>177</v>
      </c>
      <c r="S324" s="281" t="s">
        <v>2047</v>
      </c>
      <c r="T324" s="282" t="s">
        <v>2048</v>
      </c>
      <c r="U324">
        <v>68</v>
      </c>
      <c r="V324">
        <f>IF(Visor_NARP_CNPV_2018!$H$3=Q324,1,0)</f>
        <v>0</v>
      </c>
      <c r="W324">
        <f t="shared" ref="W324:W387" si="49">U324*V324</f>
        <v>0</v>
      </c>
      <c r="Y324" s="51" t="s">
        <v>2048</v>
      </c>
      <c r="Z324" s="51">
        <f t="shared" ref="Z324:Z387" si="50">_xlfn.RANK.EQ(U324,$U$3:$U$1124)</f>
        <v>809</v>
      </c>
    </row>
    <row r="325" spans="1:26" ht="15">
      <c r="A325" s="278" t="s">
        <v>2049</v>
      </c>
      <c r="B325" s="279" t="s">
        <v>2050</v>
      </c>
      <c r="C325" s="288">
        <f t="shared" si="44"/>
        <v>0</v>
      </c>
      <c r="D325" s="275">
        <f t="shared" si="45"/>
        <v>3.2499999999999999E-4</v>
      </c>
      <c r="E325" s="296">
        <f t="shared" si="46"/>
        <v>0</v>
      </c>
      <c r="F325" s="296">
        <f t="shared" si="47"/>
        <v>3.2499999999999999E-4</v>
      </c>
      <c r="G325" s="276">
        <f t="shared" si="48"/>
        <v>925</v>
      </c>
      <c r="P325" s="277" t="s">
        <v>212</v>
      </c>
      <c r="Q325" s="277">
        <v>17</v>
      </c>
      <c r="R325" s="278" t="s">
        <v>177</v>
      </c>
      <c r="S325" s="278" t="s">
        <v>2049</v>
      </c>
      <c r="T325" s="279" t="s">
        <v>2050</v>
      </c>
      <c r="U325">
        <v>167</v>
      </c>
      <c r="V325">
        <f>IF(Visor_NARP_CNPV_2018!$H$3=Q325,1,0)</f>
        <v>0</v>
      </c>
      <c r="W325">
        <f t="shared" si="49"/>
        <v>0</v>
      </c>
      <c r="Y325" s="51" t="s">
        <v>2050</v>
      </c>
      <c r="Z325" s="51">
        <f t="shared" si="50"/>
        <v>613</v>
      </c>
    </row>
    <row r="326" spans="1:26" ht="15">
      <c r="A326" s="281" t="s">
        <v>2051</v>
      </c>
      <c r="B326" s="282" t="s">
        <v>2052</v>
      </c>
      <c r="C326" s="288">
        <f t="shared" si="44"/>
        <v>0</v>
      </c>
      <c r="D326" s="275">
        <f t="shared" si="45"/>
        <v>3.2600000000000001E-4</v>
      </c>
      <c r="E326" s="296">
        <f t="shared" si="46"/>
        <v>0</v>
      </c>
      <c r="F326" s="296">
        <f t="shared" si="47"/>
        <v>3.2600000000000001E-4</v>
      </c>
      <c r="G326" s="276">
        <f t="shared" si="48"/>
        <v>924</v>
      </c>
      <c r="P326" s="280" t="s">
        <v>212</v>
      </c>
      <c r="Q326" s="280">
        <v>17</v>
      </c>
      <c r="R326" s="281" t="s">
        <v>177</v>
      </c>
      <c r="S326" s="281" t="s">
        <v>2051</v>
      </c>
      <c r="T326" s="282" t="s">
        <v>2052</v>
      </c>
      <c r="U326">
        <v>428</v>
      </c>
      <c r="V326">
        <f>IF(Visor_NARP_CNPV_2018!$H$3=Q326,1,0)</f>
        <v>0</v>
      </c>
      <c r="W326">
        <f t="shared" si="49"/>
        <v>0</v>
      </c>
      <c r="Y326" s="51" t="s">
        <v>2052</v>
      </c>
      <c r="Z326" s="51">
        <f t="shared" si="50"/>
        <v>431</v>
      </c>
    </row>
    <row r="327" spans="1:26" ht="15">
      <c r="A327" s="278" t="s">
        <v>2053</v>
      </c>
      <c r="B327" s="279" t="s">
        <v>2054</v>
      </c>
      <c r="C327" s="288">
        <f t="shared" si="44"/>
        <v>0</v>
      </c>
      <c r="D327" s="275">
        <f t="shared" si="45"/>
        <v>3.2699999999999998E-4</v>
      </c>
      <c r="E327" s="296">
        <f t="shared" si="46"/>
        <v>0</v>
      </c>
      <c r="F327" s="296">
        <f t="shared" si="47"/>
        <v>3.2699999999999998E-4</v>
      </c>
      <c r="G327" s="276">
        <f t="shared" si="48"/>
        <v>923</v>
      </c>
      <c r="P327" s="277" t="s">
        <v>212</v>
      </c>
      <c r="Q327" s="277">
        <v>17</v>
      </c>
      <c r="R327" s="278" t="s">
        <v>177</v>
      </c>
      <c r="S327" s="278" t="s">
        <v>2053</v>
      </c>
      <c r="T327" s="279" t="s">
        <v>2054</v>
      </c>
      <c r="U327">
        <v>156</v>
      </c>
      <c r="V327">
        <f>IF(Visor_NARP_CNPV_2018!$H$3=Q327,1,0)</f>
        <v>0</v>
      </c>
      <c r="W327">
        <f t="shared" si="49"/>
        <v>0</v>
      </c>
      <c r="Y327" s="51" t="s">
        <v>2054</v>
      </c>
      <c r="Z327" s="51">
        <f t="shared" si="50"/>
        <v>628</v>
      </c>
    </row>
    <row r="328" spans="1:26" ht="15">
      <c r="A328" s="281" t="s">
        <v>2055</v>
      </c>
      <c r="B328" s="282" t="s">
        <v>2056</v>
      </c>
      <c r="C328" s="288">
        <f t="shared" si="44"/>
        <v>0</v>
      </c>
      <c r="D328" s="275">
        <f t="shared" si="45"/>
        <v>3.28E-4</v>
      </c>
      <c r="E328" s="296">
        <f t="shared" si="46"/>
        <v>0</v>
      </c>
      <c r="F328" s="296">
        <f t="shared" si="47"/>
        <v>3.28E-4</v>
      </c>
      <c r="G328" s="276">
        <f t="shared" si="48"/>
        <v>922</v>
      </c>
      <c r="P328" s="280" t="s">
        <v>212</v>
      </c>
      <c r="Q328" s="280">
        <v>17</v>
      </c>
      <c r="R328" s="281" t="s">
        <v>177</v>
      </c>
      <c r="S328" s="281" t="s">
        <v>2055</v>
      </c>
      <c r="T328" s="282" t="s">
        <v>2056</v>
      </c>
      <c r="U328">
        <v>1792</v>
      </c>
      <c r="V328">
        <f>IF(Visor_NARP_CNPV_2018!$H$3=Q328,1,0)</f>
        <v>0</v>
      </c>
      <c r="W328">
        <f t="shared" si="49"/>
        <v>0</v>
      </c>
      <c r="Y328" s="51" t="s">
        <v>2056</v>
      </c>
      <c r="Z328" s="51">
        <f t="shared" si="50"/>
        <v>239</v>
      </c>
    </row>
    <row r="329" spans="1:26" ht="15">
      <c r="A329" s="278" t="s">
        <v>2057</v>
      </c>
      <c r="B329" s="279" t="s">
        <v>2058</v>
      </c>
      <c r="C329" s="288">
        <f t="shared" si="44"/>
        <v>0</v>
      </c>
      <c r="D329" s="275">
        <f t="shared" si="45"/>
        <v>3.2899999999999997E-4</v>
      </c>
      <c r="E329" s="296">
        <f t="shared" si="46"/>
        <v>0</v>
      </c>
      <c r="F329" s="296">
        <f t="shared" si="47"/>
        <v>3.2899999999999997E-4</v>
      </c>
      <c r="G329" s="276">
        <f t="shared" si="48"/>
        <v>921</v>
      </c>
      <c r="P329" s="277" t="s">
        <v>212</v>
      </c>
      <c r="Q329" s="277">
        <v>17</v>
      </c>
      <c r="R329" s="278" t="s">
        <v>177</v>
      </c>
      <c r="S329" s="278" t="s">
        <v>2057</v>
      </c>
      <c r="T329" s="279" t="s">
        <v>2058</v>
      </c>
      <c r="U329">
        <v>44</v>
      </c>
      <c r="V329">
        <f>IF(Visor_NARP_CNPV_2018!$H$3=Q329,1,0)</f>
        <v>0</v>
      </c>
      <c r="W329">
        <f t="shared" si="49"/>
        <v>0</v>
      </c>
      <c r="Y329" s="51" t="s">
        <v>2058</v>
      </c>
      <c r="Z329" s="51">
        <f t="shared" si="50"/>
        <v>895</v>
      </c>
    </row>
    <row r="330" spans="1:26" ht="15">
      <c r="A330" s="281" t="s">
        <v>2059</v>
      </c>
      <c r="B330" s="282" t="s">
        <v>2060</v>
      </c>
      <c r="C330" s="288">
        <f t="shared" si="44"/>
        <v>0</v>
      </c>
      <c r="D330" s="275">
        <f t="shared" si="45"/>
        <v>3.3E-4</v>
      </c>
      <c r="E330" s="296">
        <f t="shared" si="46"/>
        <v>0</v>
      </c>
      <c r="F330" s="296">
        <f t="shared" si="47"/>
        <v>3.3E-4</v>
      </c>
      <c r="G330" s="276">
        <f t="shared" si="48"/>
        <v>920</v>
      </c>
      <c r="P330" s="280" t="s">
        <v>212</v>
      </c>
      <c r="Q330" s="280">
        <v>17</v>
      </c>
      <c r="R330" s="281" t="s">
        <v>177</v>
      </c>
      <c r="S330" s="281" t="s">
        <v>2059</v>
      </c>
      <c r="T330" s="282" t="s">
        <v>2060</v>
      </c>
      <c r="U330">
        <v>177</v>
      </c>
      <c r="V330">
        <f>IF(Visor_NARP_CNPV_2018!$H$3=Q330,1,0)</f>
        <v>0</v>
      </c>
      <c r="W330">
        <f t="shared" si="49"/>
        <v>0</v>
      </c>
      <c r="Y330" s="51" t="s">
        <v>2060</v>
      </c>
      <c r="Z330" s="51">
        <f t="shared" si="50"/>
        <v>598</v>
      </c>
    </row>
    <row r="331" spans="1:26" ht="15">
      <c r="A331" s="278" t="s">
        <v>2061</v>
      </c>
      <c r="B331" s="279" t="s">
        <v>2062</v>
      </c>
      <c r="C331" s="288">
        <f t="shared" si="44"/>
        <v>0</v>
      </c>
      <c r="D331" s="275">
        <f t="shared" si="45"/>
        <v>3.3099999999999997E-4</v>
      </c>
      <c r="E331" s="296">
        <f t="shared" si="46"/>
        <v>0</v>
      </c>
      <c r="F331" s="296">
        <f t="shared" si="47"/>
        <v>3.3099999999999997E-4</v>
      </c>
      <c r="G331" s="276">
        <f t="shared" si="48"/>
        <v>919</v>
      </c>
      <c r="P331" s="277" t="s">
        <v>212</v>
      </c>
      <c r="Q331" s="277">
        <v>17</v>
      </c>
      <c r="R331" s="278" t="s">
        <v>177</v>
      </c>
      <c r="S331" s="278" t="s">
        <v>2061</v>
      </c>
      <c r="T331" s="279" t="s">
        <v>2062</v>
      </c>
      <c r="U331">
        <v>1267</v>
      </c>
      <c r="V331">
        <f>IF(Visor_NARP_CNPV_2018!$H$3=Q331,1,0)</f>
        <v>0</v>
      </c>
      <c r="W331">
        <f t="shared" si="49"/>
        <v>0</v>
      </c>
      <c r="Y331" s="51" t="s">
        <v>2062</v>
      </c>
      <c r="Z331" s="51">
        <f t="shared" si="50"/>
        <v>267</v>
      </c>
    </row>
    <row r="332" spans="1:26" ht="15">
      <c r="A332" s="281" t="s">
        <v>2063</v>
      </c>
      <c r="B332" s="282" t="s">
        <v>2064</v>
      </c>
      <c r="C332" s="288">
        <f t="shared" si="44"/>
        <v>0</v>
      </c>
      <c r="D332" s="275">
        <f t="shared" si="45"/>
        <v>3.3199999999999999E-4</v>
      </c>
      <c r="E332" s="296">
        <f t="shared" si="46"/>
        <v>0</v>
      </c>
      <c r="F332" s="296">
        <f t="shared" si="47"/>
        <v>3.3199999999999999E-4</v>
      </c>
      <c r="G332" s="276">
        <f t="shared" si="48"/>
        <v>918</v>
      </c>
      <c r="P332" s="280" t="s">
        <v>212</v>
      </c>
      <c r="Q332" s="280">
        <v>17</v>
      </c>
      <c r="R332" s="281" t="s">
        <v>177</v>
      </c>
      <c r="S332" s="281" t="s">
        <v>2063</v>
      </c>
      <c r="T332" s="282" t="s">
        <v>2064</v>
      </c>
      <c r="U332">
        <v>76</v>
      </c>
      <c r="V332">
        <f>IF(Visor_NARP_CNPV_2018!$H$3=Q332,1,0)</f>
        <v>0</v>
      </c>
      <c r="W332">
        <f t="shared" si="49"/>
        <v>0</v>
      </c>
      <c r="Y332" s="51" t="s">
        <v>2064</v>
      </c>
      <c r="Z332" s="51">
        <f t="shared" si="50"/>
        <v>786</v>
      </c>
    </row>
    <row r="333" spans="1:26" ht="15">
      <c r="A333" s="278" t="s">
        <v>2065</v>
      </c>
      <c r="B333" s="279" t="s">
        <v>2066</v>
      </c>
      <c r="C333" s="288">
        <f t="shared" si="44"/>
        <v>0</v>
      </c>
      <c r="D333" s="275">
        <f t="shared" si="45"/>
        <v>3.3299999999999996E-4</v>
      </c>
      <c r="E333" s="296">
        <f t="shared" si="46"/>
        <v>0</v>
      </c>
      <c r="F333" s="296">
        <f t="shared" si="47"/>
        <v>3.3299999999999996E-4</v>
      </c>
      <c r="G333" s="276">
        <f t="shared" si="48"/>
        <v>917</v>
      </c>
      <c r="P333" s="277" t="s">
        <v>212</v>
      </c>
      <c r="Q333" s="277">
        <v>17</v>
      </c>
      <c r="R333" s="278" t="s">
        <v>177</v>
      </c>
      <c r="S333" s="278" t="s">
        <v>2065</v>
      </c>
      <c r="T333" s="279" t="s">
        <v>2066</v>
      </c>
      <c r="U333">
        <v>42</v>
      </c>
      <c r="V333">
        <f>IF(Visor_NARP_CNPV_2018!$H$3=Q333,1,0)</f>
        <v>0</v>
      </c>
      <c r="W333">
        <f t="shared" si="49"/>
        <v>0</v>
      </c>
      <c r="Y333" s="51" t="s">
        <v>2066</v>
      </c>
      <c r="Z333" s="51">
        <f t="shared" si="50"/>
        <v>905</v>
      </c>
    </row>
    <row r="334" spans="1:26" ht="15">
      <c r="A334" s="281" t="s">
        <v>2067</v>
      </c>
      <c r="B334" s="282" t="s">
        <v>2068</v>
      </c>
      <c r="C334" s="288">
        <f t="shared" si="44"/>
        <v>0</v>
      </c>
      <c r="D334" s="275">
        <f t="shared" si="45"/>
        <v>3.3399999999999999E-4</v>
      </c>
      <c r="E334" s="296">
        <f t="shared" si="46"/>
        <v>0</v>
      </c>
      <c r="F334" s="296">
        <f t="shared" si="47"/>
        <v>3.3399999999999999E-4</v>
      </c>
      <c r="G334" s="276">
        <f t="shared" si="48"/>
        <v>916</v>
      </c>
      <c r="P334" s="280" t="s">
        <v>212</v>
      </c>
      <c r="Q334" s="280">
        <v>17</v>
      </c>
      <c r="R334" s="281" t="s">
        <v>177</v>
      </c>
      <c r="S334" s="281" t="s">
        <v>2067</v>
      </c>
      <c r="T334" s="282" t="s">
        <v>2068</v>
      </c>
      <c r="U334">
        <v>128</v>
      </c>
      <c r="V334">
        <f>IF(Visor_NARP_CNPV_2018!$H$3=Q334,1,0)</f>
        <v>0</v>
      </c>
      <c r="W334">
        <f t="shared" si="49"/>
        <v>0</v>
      </c>
      <c r="Y334" s="51" t="s">
        <v>2068</v>
      </c>
      <c r="Z334" s="51">
        <f t="shared" si="50"/>
        <v>672</v>
      </c>
    </row>
    <row r="335" spans="1:26" ht="15">
      <c r="A335" s="278" t="s">
        <v>2069</v>
      </c>
      <c r="B335" s="279" t="s">
        <v>2070</v>
      </c>
      <c r="C335" s="288">
        <f t="shared" si="44"/>
        <v>0</v>
      </c>
      <c r="D335" s="275">
        <f t="shared" si="45"/>
        <v>3.3500000000000001E-4</v>
      </c>
      <c r="E335" s="296">
        <f t="shared" si="46"/>
        <v>0</v>
      </c>
      <c r="F335" s="296">
        <f t="shared" si="47"/>
        <v>3.3500000000000001E-4</v>
      </c>
      <c r="G335" s="276">
        <f t="shared" si="48"/>
        <v>915</v>
      </c>
      <c r="P335" s="277" t="s">
        <v>212</v>
      </c>
      <c r="Q335" s="277">
        <v>17</v>
      </c>
      <c r="R335" s="278" t="s">
        <v>177</v>
      </c>
      <c r="S335" s="278" t="s">
        <v>2069</v>
      </c>
      <c r="T335" s="279" t="s">
        <v>2070</v>
      </c>
      <c r="U335">
        <v>48</v>
      </c>
      <c r="V335">
        <f>IF(Visor_NARP_CNPV_2018!$H$3=Q335,1,0)</f>
        <v>0</v>
      </c>
      <c r="W335">
        <f t="shared" si="49"/>
        <v>0</v>
      </c>
      <c r="Y335" s="51" t="s">
        <v>2070</v>
      </c>
      <c r="Z335" s="51">
        <f t="shared" si="50"/>
        <v>876</v>
      </c>
    </row>
    <row r="336" spans="1:26" ht="15">
      <c r="A336" s="281" t="s">
        <v>2071</v>
      </c>
      <c r="B336" s="282" t="s">
        <v>2072</v>
      </c>
      <c r="C336" s="288">
        <f t="shared" si="44"/>
        <v>0</v>
      </c>
      <c r="D336" s="275">
        <f t="shared" si="45"/>
        <v>3.3599999999999998E-4</v>
      </c>
      <c r="E336" s="296">
        <f t="shared" si="46"/>
        <v>0</v>
      </c>
      <c r="F336" s="296">
        <f t="shared" si="47"/>
        <v>3.3599999999999998E-4</v>
      </c>
      <c r="G336" s="276">
        <f t="shared" si="48"/>
        <v>914</v>
      </c>
      <c r="P336" s="280" t="s">
        <v>212</v>
      </c>
      <c r="Q336" s="280">
        <v>17</v>
      </c>
      <c r="R336" s="281" t="s">
        <v>177</v>
      </c>
      <c r="S336" s="281" t="s">
        <v>2071</v>
      </c>
      <c r="T336" s="282" t="s">
        <v>2072</v>
      </c>
      <c r="U336">
        <v>170</v>
      </c>
      <c r="V336">
        <f>IF(Visor_NARP_CNPV_2018!$H$3=Q336,1,0)</f>
        <v>0</v>
      </c>
      <c r="W336">
        <f t="shared" si="49"/>
        <v>0</v>
      </c>
      <c r="Y336" s="51" t="s">
        <v>2072</v>
      </c>
      <c r="Z336" s="51">
        <f t="shared" si="50"/>
        <v>608</v>
      </c>
    </row>
    <row r="337" spans="1:26" ht="15">
      <c r="A337" s="278" t="s">
        <v>2073</v>
      </c>
      <c r="B337" s="279" t="s">
        <v>2074</v>
      </c>
      <c r="C337" s="288">
        <f t="shared" si="44"/>
        <v>0</v>
      </c>
      <c r="D337" s="275">
        <f t="shared" si="45"/>
        <v>3.3700000000000001E-4</v>
      </c>
      <c r="E337" s="296">
        <f t="shared" si="46"/>
        <v>0</v>
      </c>
      <c r="F337" s="296">
        <f t="shared" si="47"/>
        <v>3.3700000000000001E-4</v>
      </c>
      <c r="G337" s="276">
        <f t="shared" si="48"/>
        <v>913</v>
      </c>
      <c r="P337" s="277" t="s">
        <v>212</v>
      </c>
      <c r="Q337" s="277">
        <v>17</v>
      </c>
      <c r="R337" s="278" t="s">
        <v>177</v>
      </c>
      <c r="S337" s="278" t="s">
        <v>2073</v>
      </c>
      <c r="T337" s="279" t="s">
        <v>2074</v>
      </c>
      <c r="U337">
        <v>307</v>
      </c>
      <c r="V337">
        <f>IF(Visor_NARP_CNPV_2018!$H$3=Q337,1,0)</f>
        <v>0</v>
      </c>
      <c r="W337">
        <f t="shared" si="49"/>
        <v>0</v>
      </c>
      <c r="Y337" s="51" t="s">
        <v>2074</v>
      </c>
      <c r="Z337" s="51">
        <f t="shared" si="50"/>
        <v>498</v>
      </c>
    </row>
    <row r="338" spans="1:26" ht="15">
      <c r="A338" s="281" t="s">
        <v>2075</v>
      </c>
      <c r="B338" s="282" t="s">
        <v>2076</v>
      </c>
      <c r="C338" s="288">
        <f t="shared" si="44"/>
        <v>0</v>
      </c>
      <c r="D338" s="275">
        <f t="shared" si="45"/>
        <v>3.3799999999999998E-4</v>
      </c>
      <c r="E338" s="296">
        <f t="shared" si="46"/>
        <v>0</v>
      </c>
      <c r="F338" s="296">
        <f t="shared" si="47"/>
        <v>3.3799999999999998E-4</v>
      </c>
      <c r="G338" s="276">
        <f t="shared" si="48"/>
        <v>912</v>
      </c>
      <c r="P338" s="280" t="s">
        <v>212</v>
      </c>
      <c r="Q338" s="280">
        <v>17</v>
      </c>
      <c r="R338" s="281" t="s">
        <v>177</v>
      </c>
      <c r="S338" s="281" t="s">
        <v>2075</v>
      </c>
      <c r="T338" s="282" t="s">
        <v>2076</v>
      </c>
      <c r="U338">
        <v>282</v>
      </c>
      <c r="V338">
        <f>IF(Visor_NARP_CNPV_2018!$H$3=Q338,1,0)</f>
        <v>0</v>
      </c>
      <c r="W338">
        <f t="shared" si="49"/>
        <v>0</v>
      </c>
      <c r="Y338" s="51" t="s">
        <v>2076</v>
      </c>
      <c r="Z338" s="51">
        <f t="shared" si="50"/>
        <v>514</v>
      </c>
    </row>
    <row r="339" spans="1:26" ht="15">
      <c r="A339" s="278" t="s">
        <v>2077</v>
      </c>
      <c r="B339" s="279" t="s">
        <v>2078</v>
      </c>
      <c r="C339" s="288">
        <f t="shared" si="44"/>
        <v>0</v>
      </c>
      <c r="D339" s="275">
        <f t="shared" si="45"/>
        <v>3.39E-4</v>
      </c>
      <c r="E339" s="296">
        <f t="shared" si="46"/>
        <v>0</v>
      </c>
      <c r="F339" s="296">
        <f t="shared" si="47"/>
        <v>3.39E-4</v>
      </c>
      <c r="G339" s="276">
        <f t="shared" si="48"/>
        <v>911</v>
      </c>
      <c r="P339" s="277" t="s">
        <v>212</v>
      </c>
      <c r="Q339" s="277">
        <v>17</v>
      </c>
      <c r="R339" s="278" t="s">
        <v>177</v>
      </c>
      <c r="S339" s="278" t="s">
        <v>2077</v>
      </c>
      <c r="T339" s="279" t="s">
        <v>2078</v>
      </c>
      <c r="U339">
        <v>963</v>
      </c>
      <c r="V339">
        <f>IF(Visor_NARP_CNPV_2018!$H$3=Q339,1,0)</f>
        <v>0</v>
      </c>
      <c r="W339">
        <f t="shared" si="49"/>
        <v>0</v>
      </c>
      <c r="Y339" s="51" t="s">
        <v>2078</v>
      </c>
      <c r="Z339" s="51">
        <f t="shared" si="50"/>
        <v>300</v>
      </c>
    </row>
    <row r="340" spans="1:26" ht="15">
      <c r="A340" s="281" t="s">
        <v>2079</v>
      </c>
      <c r="B340" s="282" t="s">
        <v>191</v>
      </c>
      <c r="C340" s="288">
        <f t="shared" si="44"/>
        <v>0</v>
      </c>
      <c r="D340" s="275">
        <f t="shared" si="45"/>
        <v>3.3999999999999997E-4</v>
      </c>
      <c r="E340" s="296">
        <f t="shared" si="46"/>
        <v>0</v>
      </c>
      <c r="F340" s="296">
        <f t="shared" si="47"/>
        <v>3.3999999999999997E-4</v>
      </c>
      <c r="G340" s="276">
        <f t="shared" si="48"/>
        <v>910</v>
      </c>
      <c r="P340" s="280" t="s">
        <v>212</v>
      </c>
      <c r="Q340" s="280">
        <v>17</v>
      </c>
      <c r="R340" s="281" t="s">
        <v>177</v>
      </c>
      <c r="S340" s="281" t="s">
        <v>2079</v>
      </c>
      <c r="T340" s="282" t="s">
        <v>191</v>
      </c>
      <c r="U340">
        <v>115</v>
      </c>
      <c r="V340">
        <f>IF(Visor_NARP_CNPV_2018!$H$3=Q340,1,0)</f>
        <v>0</v>
      </c>
      <c r="W340">
        <f t="shared" si="49"/>
        <v>0</v>
      </c>
      <c r="Y340" s="51" t="s">
        <v>191</v>
      </c>
      <c r="Z340" s="51">
        <f t="shared" si="50"/>
        <v>705</v>
      </c>
    </row>
    <row r="341" spans="1:26" ht="15">
      <c r="A341" s="278" t="s">
        <v>2080</v>
      </c>
      <c r="B341" s="279" t="s">
        <v>2081</v>
      </c>
      <c r="C341" s="288">
        <f t="shared" si="44"/>
        <v>0</v>
      </c>
      <c r="D341" s="275">
        <f t="shared" si="45"/>
        <v>3.4099999999999999E-4</v>
      </c>
      <c r="E341" s="296">
        <f t="shared" si="46"/>
        <v>0</v>
      </c>
      <c r="F341" s="296">
        <f t="shared" si="47"/>
        <v>3.4099999999999999E-4</v>
      </c>
      <c r="G341" s="276">
        <f t="shared" si="48"/>
        <v>909</v>
      </c>
      <c r="P341" s="277" t="s">
        <v>212</v>
      </c>
      <c r="Q341" s="277">
        <v>17</v>
      </c>
      <c r="R341" s="278" t="s">
        <v>177</v>
      </c>
      <c r="S341" s="278" t="s">
        <v>2080</v>
      </c>
      <c r="T341" s="279" t="s">
        <v>2081</v>
      </c>
      <c r="U341">
        <v>364</v>
      </c>
      <c r="V341">
        <f>IF(Visor_NARP_CNPV_2018!$H$3=Q341,1,0)</f>
        <v>0</v>
      </c>
      <c r="W341">
        <f t="shared" si="49"/>
        <v>0</v>
      </c>
      <c r="Y341" s="51" t="s">
        <v>2081</v>
      </c>
      <c r="Z341" s="51">
        <f t="shared" si="50"/>
        <v>468</v>
      </c>
    </row>
    <row r="342" spans="1:26" ht="15">
      <c r="A342" s="281" t="s">
        <v>2082</v>
      </c>
      <c r="B342" s="282" t="s">
        <v>2083</v>
      </c>
      <c r="C342" s="288">
        <f t="shared" si="44"/>
        <v>0</v>
      </c>
      <c r="D342" s="275">
        <f t="shared" si="45"/>
        <v>3.4199999999999996E-4</v>
      </c>
      <c r="E342" s="296">
        <f t="shared" si="46"/>
        <v>0</v>
      </c>
      <c r="F342" s="296">
        <f t="shared" si="47"/>
        <v>3.4199999999999996E-4</v>
      </c>
      <c r="G342" s="276">
        <f t="shared" si="48"/>
        <v>908</v>
      </c>
      <c r="P342" s="280" t="s">
        <v>212</v>
      </c>
      <c r="Q342" s="280">
        <v>17</v>
      </c>
      <c r="R342" s="281" t="s">
        <v>177</v>
      </c>
      <c r="S342" s="281" t="s">
        <v>2082</v>
      </c>
      <c r="T342" s="282" t="s">
        <v>2083</v>
      </c>
      <c r="U342">
        <v>6115</v>
      </c>
      <c r="V342">
        <f>IF(Visor_NARP_CNPV_2018!$H$3=Q342,1,0)</f>
        <v>0</v>
      </c>
      <c r="W342">
        <f t="shared" si="49"/>
        <v>0</v>
      </c>
      <c r="Y342" s="51" t="s">
        <v>2083</v>
      </c>
      <c r="Z342" s="51">
        <f t="shared" si="50"/>
        <v>132</v>
      </c>
    </row>
    <row r="343" spans="1:26" ht="15">
      <c r="A343" s="278" t="s">
        <v>2084</v>
      </c>
      <c r="B343" s="279" t="s">
        <v>2085</v>
      </c>
      <c r="C343" s="288">
        <f t="shared" si="44"/>
        <v>0</v>
      </c>
      <c r="D343" s="275">
        <f t="shared" si="45"/>
        <v>3.4299999999999999E-4</v>
      </c>
      <c r="E343" s="296">
        <f t="shared" si="46"/>
        <v>0</v>
      </c>
      <c r="F343" s="296">
        <f t="shared" si="47"/>
        <v>3.4299999999999999E-4</v>
      </c>
      <c r="G343" s="276">
        <f t="shared" si="48"/>
        <v>907</v>
      </c>
      <c r="P343" s="277" t="s">
        <v>212</v>
      </c>
      <c r="Q343" s="277">
        <v>17</v>
      </c>
      <c r="R343" s="278" t="s">
        <v>177</v>
      </c>
      <c r="S343" s="278" t="s">
        <v>2084</v>
      </c>
      <c r="T343" s="279" t="s">
        <v>2085</v>
      </c>
      <c r="U343">
        <v>43</v>
      </c>
      <c r="V343">
        <f>IF(Visor_NARP_CNPV_2018!$H$3=Q343,1,0)</f>
        <v>0</v>
      </c>
      <c r="W343">
        <f t="shared" si="49"/>
        <v>0</v>
      </c>
      <c r="Y343" s="51" t="s">
        <v>2085</v>
      </c>
      <c r="Z343" s="51">
        <f t="shared" si="50"/>
        <v>898</v>
      </c>
    </row>
    <row r="344" spans="1:26" ht="15">
      <c r="A344" s="281" t="s">
        <v>2086</v>
      </c>
      <c r="B344" s="282" t="s">
        <v>2087</v>
      </c>
      <c r="C344" s="288">
        <f t="shared" si="44"/>
        <v>0</v>
      </c>
      <c r="D344" s="275">
        <f t="shared" si="45"/>
        <v>3.4399999999999996E-4</v>
      </c>
      <c r="E344" s="296">
        <f t="shared" si="46"/>
        <v>0</v>
      </c>
      <c r="F344" s="296">
        <f t="shared" si="47"/>
        <v>3.4399999999999996E-4</v>
      </c>
      <c r="G344" s="276">
        <f t="shared" si="48"/>
        <v>906</v>
      </c>
      <c r="P344" s="280" t="s">
        <v>212</v>
      </c>
      <c r="Q344" s="280">
        <v>17</v>
      </c>
      <c r="R344" s="281" t="s">
        <v>177</v>
      </c>
      <c r="S344" s="281" t="s">
        <v>2086</v>
      </c>
      <c r="T344" s="282" t="s">
        <v>2087</v>
      </c>
      <c r="U344">
        <v>1665</v>
      </c>
      <c r="V344">
        <f>IF(Visor_NARP_CNPV_2018!$H$3=Q344,1,0)</f>
        <v>0</v>
      </c>
      <c r="W344">
        <f t="shared" si="49"/>
        <v>0</v>
      </c>
      <c r="Y344" s="51" t="s">
        <v>2087</v>
      </c>
      <c r="Z344" s="51">
        <f t="shared" si="50"/>
        <v>248</v>
      </c>
    </row>
    <row r="345" spans="1:26" ht="15">
      <c r="A345" s="278" t="s">
        <v>2088</v>
      </c>
      <c r="B345" s="279" t="s">
        <v>2089</v>
      </c>
      <c r="C345" s="288">
        <f t="shared" si="44"/>
        <v>0</v>
      </c>
      <c r="D345" s="275">
        <f t="shared" si="45"/>
        <v>3.4499999999999998E-4</v>
      </c>
      <c r="E345" s="296">
        <f t="shared" si="46"/>
        <v>0</v>
      </c>
      <c r="F345" s="296">
        <f t="shared" si="47"/>
        <v>3.4499999999999998E-4</v>
      </c>
      <c r="G345" s="276">
        <f t="shared" si="48"/>
        <v>905</v>
      </c>
      <c r="P345" s="277" t="s">
        <v>212</v>
      </c>
      <c r="Q345" s="277">
        <v>17</v>
      </c>
      <c r="R345" s="278" t="s">
        <v>177</v>
      </c>
      <c r="S345" s="278" t="s">
        <v>2088</v>
      </c>
      <c r="T345" s="279" t="s">
        <v>2089</v>
      </c>
      <c r="U345">
        <v>225</v>
      </c>
      <c r="V345">
        <f>IF(Visor_NARP_CNPV_2018!$H$3=Q345,1,0)</f>
        <v>0</v>
      </c>
      <c r="W345">
        <f t="shared" si="49"/>
        <v>0</v>
      </c>
      <c r="Y345" s="51" t="s">
        <v>2089</v>
      </c>
      <c r="Z345" s="51">
        <f t="shared" si="50"/>
        <v>562</v>
      </c>
    </row>
    <row r="346" spans="1:26" ht="15">
      <c r="A346" s="281" t="s">
        <v>2090</v>
      </c>
      <c r="B346" s="282" t="s">
        <v>2091</v>
      </c>
      <c r="C346" s="288">
        <f t="shared" si="44"/>
        <v>0</v>
      </c>
      <c r="D346" s="275">
        <f t="shared" si="45"/>
        <v>3.4600000000000001E-4</v>
      </c>
      <c r="E346" s="296">
        <f t="shared" si="46"/>
        <v>0</v>
      </c>
      <c r="F346" s="296">
        <f t="shared" si="47"/>
        <v>3.4600000000000001E-4</v>
      </c>
      <c r="G346" s="276">
        <f t="shared" si="48"/>
        <v>904</v>
      </c>
      <c r="P346" s="280" t="s">
        <v>212</v>
      </c>
      <c r="Q346" s="280">
        <v>17</v>
      </c>
      <c r="R346" s="281" t="s">
        <v>177</v>
      </c>
      <c r="S346" s="281" t="s">
        <v>2090</v>
      </c>
      <c r="T346" s="282" t="s">
        <v>2091</v>
      </c>
      <c r="U346">
        <v>1190</v>
      </c>
      <c r="V346">
        <f>IF(Visor_NARP_CNPV_2018!$H$3=Q346,1,0)</f>
        <v>0</v>
      </c>
      <c r="W346">
        <f t="shared" si="49"/>
        <v>0</v>
      </c>
      <c r="Y346" s="51" t="s">
        <v>2091</v>
      </c>
      <c r="Z346" s="51">
        <f t="shared" si="50"/>
        <v>274</v>
      </c>
    </row>
    <row r="347" spans="1:26" ht="15">
      <c r="A347" s="278" t="s">
        <v>2092</v>
      </c>
      <c r="B347" s="279" t="s">
        <v>2093</v>
      </c>
      <c r="C347" s="288">
        <f t="shared" si="44"/>
        <v>0</v>
      </c>
      <c r="D347" s="275">
        <f t="shared" si="45"/>
        <v>3.4699999999999998E-4</v>
      </c>
      <c r="E347" s="296">
        <f t="shared" si="46"/>
        <v>0</v>
      </c>
      <c r="F347" s="296">
        <f t="shared" si="47"/>
        <v>3.4699999999999998E-4</v>
      </c>
      <c r="G347" s="276">
        <f t="shared" si="48"/>
        <v>903</v>
      </c>
      <c r="P347" s="277" t="s">
        <v>212</v>
      </c>
      <c r="Q347" s="277">
        <v>17</v>
      </c>
      <c r="R347" s="278" t="s">
        <v>177</v>
      </c>
      <c r="S347" s="278" t="s">
        <v>2092</v>
      </c>
      <c r="T347" s="279" t="s">
        <v>2093</v>
      </c>
      <c r="U347">
        <v>139</v>
      </c>
      <c r="V347">
        <f>IF(Visor_NARP_CNPV_2018!$H$3=Q347,1,0)</f>
        <v>0</v>
      </c>
      <c r="W347">
        <f t="shared" si="49"/>
        <v>0</v>
      </c>
      <c r="Y347" s="51" t="s">
        <v>2093</v>
      </c>
      <c r="Z347" s="51">
        <f t="shared" si="50"/>
        <v>654</v>
      </c>
    </row>
    <row r="348" spans="1:26" ht="15">
      <c r="A348" s="281" t="s">
        <v>2094</v>
      </c>
      <c r="B348" s="282" t="s">
        <v>2095</v>
      </c>
      <c r="C348" s="288">
        <f t="shared" si="44"/>
        <v>0</v>
      </c>
      <c r="D348" s="275">
        <f t="shared" si="45"/>
        <v>3.48E-4</v>
      </c>
      <c r="E348" s="296">
        <f t="shared" si="46"/>
        <v>0</v>
      </c>
      <c r="F348" s="296">
        <f t="shared" si="47"/>
        <v>3.48E-4</v>
      </c>
      <c r="G348" s="276">
        <f t="shared" si="48"/>
        <v>902</v>
      </c>
      <c r="P348" s="280" t="s">
        <v>213</v>
      </c>
      <c r="Q348" s="280">
        <v>18</v>
      </c>
      <c r="R348" s="281" t="s">
        <v>178</v>
      </c>
      <c r="S348" s="281" t="s">
        <v>2094</v>
      </c>
      <c r="T348" s="282" t="s">
        <v>2095</v>
      </c>
      <c r="U348">
        <v>2691</v>
      </c>
      <c r="V348">
        <f>IF(Visor_NARP_CNPV_2018!$H$3=Q348,1,0)</f>
        <v>0</v>
      </c>
      <c r="W348">
        <f t="shared" si="49"/>
        <v>0</v>
      </c>
      <c r="Y348" s="51" t="s">
        <v>2095</v>
      </c>
      <c r="Z348" s="51">
        <f t="shared" si="50"/>
        <v>201</v>
      </c>
    </row>
    <row r="349" spans="1:26" ht="15">
      <c r="A349" s="278" t="s">
        <v>2096</v>
      </c>
      <c r="B349" s="279" t="s">
        <v>2097</v>
      </c>
      <c r="C349" s="288">
        <f t="shared" si="44"/>
        <v>0</v>
      </c>
      <c r="D349" s="275">
        <f t="shared" si="45"/>
        <v>3.4899999999999997E-4</v>
      </c>
      <c r="E349" s="296">
        <f t="shared" si="46"/>
        <v>0</v>
      </c>
      <c r="F349" s="296">
        <f t="shared" si="47"/>
        <v>3.4899999999999997E-4</v>
      </c>
      <c r="G349" s="276">
        <f t="shared" si="48"/>
        <v>901</v>
      </c>
      <c r="P349" s="277" t="s">
        <v>213</v>
      </c>
      <c r="Q349" s="277">
        <v>18</v>
      </c>
      <c r="R349" s="278" t="s">
        <v>178</v>
      </c>
      <c r="S349" s="278" t="s">
        <v>2096</v>
      </c>
      <c r="T349" s="279" t="s">
        <v>2097</v>
      </c>
      <c r="U349">
        <v>45</v>
      </c>
      <c r="V349">
        <f>IF(Visor_NARP_CNPV_2018!$H$3=Q349,1,0)</f>
        <v>0</v>
      </c>
      <c r="W349">
        <f t="shared" si="49"/>
        <v>0</v>
      </c>
      <c r="Y349" s="51" t="s">
        <v>2097</v>
      </c>
      <c r="Z349" s="51">
        <f t="shared" si="50"/>
        <v>891</v>
      </c>
    </row>
    <row r="350" spans="1:26" ht="15">
      <c r="A350" s="281" t="s">
        <v>2098</v>
      </c>
      <c r="B350" s="282" t="s">
        <v>2099</v>
      </c>
      <c r="C350" s="288">
        <f t="shared" si="44"/>
        <v>0</v>
      </c>
      <c r="D350" s="275">
        <f t="shared" si="45"/>
        <v>3.5E-4</v>
      </c>
      <c r="E350" s="296">
        <f t="shared" si="46"/>
        <v>0</v>
      </c>
      <c r="F350" s="296">
        <f t="shared" si="47"/>
        <v>3.5E-4</v>
      </c>
      <c r="G350" s="276">
        <f t="shared" si="48"/>
        <v>900</v>
      </c>
      <c r="P350" s="280" t="s">
        <v>213</v>
      </c>
      <c r="Q350" s="280">
        <v>18</v>
      </c>
      <c r="R350" s="281" t="s">
        <v>178</v>
      </c>
      <c r="S350" s="281" t="s">
        <v>2098</v>
      </c>
      <c r="T350" s="282" t="s">
        <v>2099</v>
      </c>
      <c r="U350">
        <v>54</v>
      </c>
      <c r="V350">
        <f>IF(Visor_NARP_CNPV_2018!$H$3=Q350,1,0)</f>
        <v>0</v>
      </c>
      <c r="W350">
        <f t="shared" si="49"/>
        <v>0</v>
      </c>
      <c r="Y350" s="51" t="s">
        <v>2099</v>
      </c>
      <c r="Z350" s="51">
        <f t="shared" si="50"/>
        <v>854</v>
      </c>
    </row>
    <row r="351" spans="1:26" ht="15">
      <c r="A351" s="278" t="s">
        <v>2100</v>
      </c>
      <c r="B351" s="279" t="s">
        <v>2101</v>
      </c>
      <c r="C351" s="288">
        <f t="shared" si="44"/>
        <v>0</v>
      </c>
      <c r="D351" s="275">
        <f t="shared" si="45"/>
        <v>3.5099999999999997E-4</v>
      </c>
      <c r="E351" s="296">
        <f t="shared" si="46"/>
        <v>0</v>
      </c>
      <c r="F351" s="296">
        <f t="shared" si="47"/>
        <v>3.5099999999999997E-4</v>
      </c>
      <c r="G351" s="276">
        <f t="shared" si="48"/>
        <v>899</v>
      </c>
      <c r="P351" s="277" t="s">
        <v>213</v>
      </c>
      <c r="Q351" s="277">
        <v>18</v>
      </c>
      <c r="R351" s="278" t="s">
        <v>178</v>
      </c>
      <c r="S351" s="278" t="s">
        <v>2100</v>
      </c>
      <c r="T351" s="279" t="s">
        <v>2101</v>
      </c>
      <c r="U351">
        <v>506</v>
      </c>
      <c r="V351">
        <f>IF(Visor_NARP_CNPV_2018!$H$3=Q351,1,0)</f>
        <v>0</v>
      </c>
      <c r="W351">
        <f t="shared" si="49"/>
        <v>0</v>
      </c>
      <c r="Y351" s="51" t="s">
        <v>2101</v>
      </c>
      <c r="Z351" s="51">
        <f t="shared" si="50"/>
        <v>397</v>
      </c>
    </row>
    <row r="352" spans="1:26" ht="15">
      <c r="A352" s="281" t="s">
        <v>2102</v>
      </c>
      <c r="B352" s="282" t="s">
        <v>2103</v>
      </c>
      <c r="C352" s="288">
        <f t="shared" si="44"/>
        <v>0</v>
      </c>
      <c r="D352" s="275">
        <f t="shared" si="45"/>
        <v>3.5199999999999999E-4</v>
      </c>
      <c r="E352" s="296">
        <f t="shared" si="46"/>
        <v>0</v>
      </c>
      <c r="F352" s="296">
        <f t="shared" si="47"/>
        <v>3.5199999999999999E-4</v>
      </c>
      <c r="G352" s="276">
        <f t="shared" si="48"/>
        <v>898</v>
      </c>
      <c r="P352" s="280" t="s">
        <v>213</v>
      </c>
      <c r="Q352" s="280">
        <v>18</v>
      </c>
      <c r="R352" s="281" t="s">
        <v>178</v>
      </c>
      <c r="S352" s="281" t="s">
        <v>2102</v>
      </c>
      <c r="T352" s="282" t="s">
        <v>2103</v>
      </c>
      <c r="U352">
        <v>287</v>
      </c>
      <c r="V352">
        <f>IF(Visor_NARP_CNPV_2018!$H$3=Q352,1,0)</f>
        <v>0</v>
      </c>
      <c r="W352">
        <f t="shared" si="49"/>
        <v>0</v>
      </c>
      <c r="Y352" s="51" t="s">
        <v>2103</v>
      </c>
      <c r="Z352" s="51">
        <f t="shared" si="50"/>
        <v>511</v>
      </c>
    </row>
    <row r="353" spans="1:26" ht="15">
      <c r="A353" s="278" t="s">
        <v>2104</v>
      </c>
      <c r="B353" s="279" t="s">
        <v>2105</v>
      </c>
      <c r="C353" s="288">
        <f t="shared" si="44"/>
        <v>0</v>
      </c>
      <c r="D353" s="275">
        <f t="shared" si="45"/>
        <v>3.5299999999999996E-4</v>
      </c>
      <c r="E353" s="296">
        <f t="shared" si="46"/>
        <v>0</v>
      </c>
      <c r="F353" s="296">
        <f t="shared" si="47"/>
        <v>3.5299999999999996E-4</v>
      </c>
      <c r="G353" s="276">
        <f t="shared" si="48"/>
        <v>897</v>
      </c>
      <c r="P353" s="277" t="s">
        <v>213</v>
      </c>
      <c r="Q353" s="277">
        <v>18</v>
      </c>
      <c r="R353" s="278" t="s">
        <v>178</v>
      </c>
      <c r="S353" s="278" t="s">
        <v>2104</v>
      </c>
      <c r="T353" s="279" t="s">
        <v>2105</v>
      </c>
      <c r="U353">
        <v>1423</v>
      </c>
      <c r="V353">
        <f>IF(Visor_NARP_CNPV_2018!$H$3=Q353,1,0)</f>
        <v>0</v>
      </c>
      <c r="W353">
        <f t="shared" si="49"/>
        <v>0</v>
      </c>
      <c r="Y353" s="51" t="s">
        <v>2105</v>
      </c>
      <c r="Z353" s="51">
        <f t="shared" si="50"/>
        <v>258</v>
      </c>
    </row>
    <row r="354" spans="1:26" ht="15">
      <c r="A354" s="281" t="s">
        <v>2106</v>
      </c>
      <c r="B354" s="282" t="s">
        <v>2107</v>
      </c>
      <c r="C354" s="288">
        <f t="shared" si="44"/>
        <v>0</v>
      </c>
      <c r="D354" s="275">
        <f t="shared" si="45"/>
        <v>3.5399999999999999E-4</v>
      </c>
      <c r="E354" s="296">
        <f t="shared" si="46"/>
        <v>0</v>
      </c>
      <c r="F354" s="296">
        <f t="shared" si="47"/>
        <v>3.5399999999999999E-4</v>
      </c>
      <c r="G354" s="276">
        <f t="shared" si="48"/>
        <v>896</v>
      </c>
      <c r="P354" s="280" t="s">
        <v>213</v>
      </c>
      <c r="Q354" s="280">
        <v>18</v>
      </c>
      <c r="R354" s="281" t="s">
        <v>178</v>
      </c>
      <c r="S354" s="281" t="s">
        <v>2106</v>
      </c>
      <c r="T354" s="282" t="s">
        <v>2107</v>
      </c>
      <c r="U354">
        <v>120</v>
      </c>
      <c r="V354">
        <f>IF(Visor_NARP_CNPV_2018!$H$3=Q354,1,0)</f>
        <v>0</v>
      </c>
      <c r="W354">
        <f t="shared" si="49"/>
        <v>0</v>
      </c>
      <c r="Y354" s="51" t="s">
        <v>2107</v>
      </c>
      <c r="Z354" s="51">
        <f t="shared" si="50"/>
        <v>694</v>
      </c>
    </row>
    <row r="355" spans="1:26" ht="15">
      <c r="A355" s="278" t="s">
        <v>2108</v>
      </c>
      <c r="B355" s="279" t="s">
        <v>2109</v>
      </c>
      <c r="C355" s="288">
        <f t="shared" si="44"/>
        <v>0</v>
      </c>
      <c r="D355" s="275">
        <f t="shared" si="45"/>
        <v>3.5500000000000001E-4</v>
      </c>
      <c r="E355" s="296">
        <f t="shared" si="46"/>
        <v>0</v>
      </c>
      <c r="F355" s="296">
        <f t="shared" si="47"/>
        <v>3.5500000000000001E-4</v>
      </c>
      <c r="G355" s="276">
        <f t="shared" si="48"/>
        <v>895</v>
      </c>
      <c r="P355" s="277" t="s">
        <v>213</v>
      </c>
      <c r="Q355" s="277">
        <v>18</v>
      </c>
      <c r="R355" s="278" t="s">
        <v>178</v>
      </c>
      <c r="S355" s="278" t="s">
        <v>2108</v>
      </c>
      <c r="T355" s="279" t="s">
        <v>2109</v>
      </c>
      <c r="U355">
        <v>59</v>
      </c>
      <c r="V355">
        <f>IF(Visor_NARP_CNPV_2018!$H$3=Q355,1,0)</f>
        <v>0</v>
      </c>
      <c r="W355">
        <f t="shared" si="49"/>
        <v>0</v>
      </c>
      <c r="Y355" s="51" t="s">
        <v>2109</v>
      </c>
      <c r="Z355" s="51">
        <f t="shared" si="50"/>
        <v>836</v>
      </c>
    </row>
    <row r="356" spans="1:26" ht="15">
      <c r="A356" s="281" t="s">
        <v>2110</v>
      </c>
      <c r="B356" s="282" t="s">
        <v>2111</v>
      </c>
      <c r="C356" s="288">
        <f t="shared" si="44"/>
        <v>0</v>
      </c>
      <c r="D356" s="275">
        <f t="shared" si="45"/>
        <v>3.5599999999999998E-4</v>
      </c>
      <c r="E356" s="296">
        <f t="shared" si="46"/>
        <v>0</v>
      </c>
      <c r="F356" s="296">
        <f t="shared" si="47"/>
        <v>3.5599999999999998E-4</v>
      </c>
      <c r="G356" s="276">
        <f t="shared" si="48"/>
        <v>894</v>
      </c>
      <c r="P356" s="280" t="s">
        <v>213</v>
      </c>
      <c r="Q356" s="280">
        <v>18</v>
      </c>
      <c r="R356" s="281" t="s">
        <v>178</v>
      </c>
      <c r="S356" s="281" t="s">
        <v>2110</v>
      </c>
      <c r="T356" s="282" t="s">
        <v>2111</v>
      </c>
      <c r="U356">
        <v>29</v>
      </c>
      <c r="V356">
        <f>IF(Visor_NARP_CNPV_2018!$H$3=Q356,1,0)</f>
        <v>0</v>
      </c>
      <c r="W356">
        <f t="shared" si="49"/>
        <v>0</v>
      </c>
      <c r="Y356" s="51" t="s">
        <v>2111</v>
      </c>
      <c r="Z356" s="51">
        <f t="shared" si="50"/>
        <v>975</v>
      </c>
    </row>
    <row r="357" spans="1:26" ht="15">
      <c r="A357" s="278" t="s">
        <v>2112</v>
      </c>
      <c r="B357" s="279" t="s">
        <v>2113</v>
      </c>
      <c r="C357" s="288">
        <f t="shared" si="44"/>
        <v>0</v>
      </c>
      <c r="D357" s="275">
        <f t="shared" si="45"/>
        <v>3.57E-4</v>
      </c>
      <c r="E357" s="296">
        <f t="shared" si="46"/>
        <v>0</v>
      </c>
      <c r="F357" s="296">
        <f t="shared" si="47"/>
        <v>3.57E-4</v>
      </c>
      <c r="G357" s="276">
        <f t="shared" si="48"/>
        <v>893</v>
      </c>
      <c r="P357" s="277" t="s">
        <v>213</v>
      </c>
      <c r="Q357" s="277">
        <v>18</v>
      </c>
      <c r="R357" s="278" t="s">
        <v>178</v>
      </c>
      <c r="S357" s="278" t="s">
        <v>2112</v>
      </c>
      <c r="T357" s="279" t="s">
        <v>2113</v>
      </c>
      <c r="U357">
        <v>24</v>
      </c>
      <c r="V357">
        <f>IF(Visor_NARP_CNPV_2018!$H$3=Q357,1,0)</f>
        <v>0</v>
      </c>
      <c r="W357">
        <f t="shared" si="49"/>
        <v>0</v>
      </c>
      <c r="Y357" s="51" t="s">
        <v>2113</v>
      </c>
      <c r="Z357" s="51">
        <f t="shared" si="50"/>
        <v>998</v>
      </c>
    </row>
    <row r="358" spans="1:26" ht="15">
      <c r="A358" s="281" t="s">
        <v>2114</v>
      </c>
      <c r="B358" s="282" t="s">
        <v>2115</v>
      </c>
      <c r="C358" s="288">
        <f t="shared" si="44"/>
        <v>0</v>
      </c>
      <c r="D358" s="275">
        <f t="shared" si="45"/>
        <v>3.5799999999999997E-4</v>
      </c>
      <c r="E358" s="296">
        <f t="shared" si="46"/>
        <v>0</v>
      </c>
      <c r="F358" s="296">
        <f t="shared" si="47"/>
        <v>3.5799999999999997E-4</v>
      </c>
      <c r="G358" s="276">
        <f t="shared" si="48"/>
        <v>892</v>
      </c>
      <c r="P358" s="280" t="s">
        <v>213</v>
      </c>
      <c r="Q358" s="280">
        <v>18</v>
      </c>
      <c r="R358" s="281" t="s">
        <v>178</v>
      </c>
      <c r="S358" s="281" t="s">
        <v>2114</v>
      </c>
      <c r="T358" s="282" t="s">
        <v>2115</v>
      </c>
      <c r="U358">
        <v>318</v>
      </c>
      <c r="V358">
        <f>IF(Visor_NARP_CNPV_2018!$H$3=Q358,1,0)</f>
        <v>0</v>
      </c>
      <c r="W358">
        <f t="shared" si="49"/>
        <v>0</v>
      </c>
      <c r="Y358" s="51" t="s">
        <v>2115</v>
      </c>
      <c r="Z358" s="51">
        <f t="shared" si="50"/>
        <v>491</v>
      </c>
    </row>
    <row r="359" spans="1:26" ht="15">
      <c r="A359" s="278" t="s">
        <v>2116</v>
      </c>
      <c r="B359" s="279" t="s">
        <v>2117</v>
      </c>
      <c r="C359" s="288">
        <f t="shared" si="44"/>
        <v>0</v>
      </c>
      <c r="D359" s="275">
        <f t="shared" si="45"/>
        <v>3.59E-4</v>
      </c>
      <c r="E359" s="296">
        <f t="shared" si="46"/>
        <v>0</v>
      </c>
      <c r="F359" s="296">
        <f t="shared" si="47"/>
        <v>3.59E-4</v>
      </c>
      <c r="G359" s="276">
        <f t="shared" si="48"/>
        <v>891</v>
      </c>
      <c r="P359" s="277" t="s">
        <v>213</v>
      </c>
      <c r="Q359" s="277">
        <v>18</v>
      </c>
      <c r="R359" s="278" t="s">
        <v>178</v>
      </c>
      <c r="S359" s="278" t="s">
        <v>2116</v>
      </c>
      <c r="T359" s="279" t="s">
        <v>2117</v>
      </c>
      <c r="U359">
        <v>135</v>
      </c>
      <c r="V359">
        <f>IF(Visor_NARP_CNPV_2018!$H$3=Q359,1,0)</f>
        <v>0</v>
      </c>
      <c r="W359">
        <f t="shared" si="49"/>
        <v>0</v>
      </c>
      <c r="Y359" s="51" t="s">
        <v>2117</v>
      </c>
      <c r="Z359" s="51">
        <f t="shared" si="50"/>
        <v>660</v>
      </c>
    </row>
    <row r="360" spans="1:26" ht="15">
      <c r="A360" s="281" t="s">
        <v>2118</v>
      </c>
      <c r="B360" s="282" t="s">
        <v>2119</v>
      </c>
      <c r="C360" s="288">
        <f t="shared" si="44"/>
        <v>0</v>
      </c>
      <c r="D360" s="275">
        <f t="shared" si="45"/>
        <v>3.5999999999999997E-4</v>
      </c>
      <c r="E360" s="296">
        <f t="shared" si="46"/>
        <v>0</v>
      </c>
      <c r="F360" s="296">
        <f t="shared" si="47"/>
        <v>3.5999999999999997E-4</v>
      </c>
      <c r="G360" s="276">
        <f t="shared" si="48"/>
        <v>890</v>
      </c>
      <c r="P360" s="280" t="s">
        <v>213</v>
      </c>
      <c r="Q360" s="280">
        <v>18</v>
      </c>
      <c r="R360" s="281" t="s">
        <v>178</v>
      </c>
      <c r="S360" s="281" t="s">
        <v>2118</v>
      </c>
      <c r="T360" s="282" t="s">
        <v>2119</v>
      </c>
      <c r="U360">
        <v>574</v>
      </c>
      <c r="V360">
        <f>IF(Visor_NARP_CNPV_2018!$H$3=Q360,1,0)</f>
        <v>0</v>
      </c>
      <c r="W360">
        <f t="shared" si="49"/>
        <v>0</v>
      </c>
      <c r="Y360" s="51" t="s">
        <v>2119</v>
      </c>
      <c r="Z360" s="51">
        <f t="shared" si="50"/>
        <v>375</v>
      </c>
    </row>
    <row r="361" spans="1:26" ht="15">
      <c r="A361" s="278" t="s">
        <v>2120</v>
      </c>
      <c r="B361" s="279" t="s">
        <v>2121</v>
      </c>
      <c r="C361" s="288">
        <f t="shared" si="44"/>
        <v>0</v>
      </c>
      <c r="D361" s="275">
        <f t="shared" si="45"/>
        <v>3.6099999999999999E-4</v>
      </c>
      <c r="E361" s="296">
        <f t="shared" si="46"/>
        <v>0</v>
      </c>
      <c r="F361" s="296">
        <f t="shared" si="47"/>
        <v>3.6099999999999999E-4</v>
      </c>
      <c r="G361" s="276">
        <f t="shared" si="48"/>
        <v>889</v>
      </c>
      <c r="P361" s="277" t="s">
        <v>213</v>
      </c>
      <c r="Q361" s="277">
        <v>18</v>
      </c>
      <c r="R361" s="278" t="s">
        <v>178</v>
      </c>
      <c r="S361" s="278" t="s">
        <v>2120</v>
      </c>
      <c r="T361" s="279" t="s">
        <v>2121</v>
      </c>
      <c r="U361">
        <v>256</v>
      </c>
      <c r="V361">
        <f>IF(Visor_NARP_CNPV_2018!$H$3=Q361,1,0)</f>
        <v>0</v>
      </c>
      <c r="W361">
        <f t="shared" si="49"/>
        <v>0</v>
      </c>
      <c r="Y361" s="51" t="s">
        <v>2121</v>
      </c>
      <c r="Z361" s="51">
        <f t="shared" si="50"/>
        <v>531</v>
      </c>
    </row>
    <row r="362" spans="1:26" ht="15">
      <c r="A362" s="281" t="s">
        <v>2122</v>
      </c>
      <c r="B362" s="282" t="s">
        <v>2123</v>
      </c>
      <c r="C362" s="288">
        <f t="shared" si="44"/>
        <v>0</v>
      </c>
      <c r="D362" s="275">
        <f t="shared" si="45"/>
        <v>3.6199999999999996E-4</v>
      </c>
      <c r="E362" s="296">
        <f t="shared" si="46"/>
        <v>0</v>
      </c>
      <c r="F362" s="296">
        <f t="shared" si="47"/>
        <v>3.6199999999999996E-4</v>
      </c>
      <c r="G362" s="276">
        <f t="shared" si="48"/>
        <v>888</v>
      </c>
      <c r="P362" s="280" t="s">
        <v>213</v>
      </c>
      <c r="Q362" s="280">
        <v>18</v>
      </c>
      <c r="R362" s="281" t="s">
        <v>178</v>
      </c>
      <c r="S362" s="281" t="s">
        <v>2122</v>
      </c>
      <c r="T362" s="282" t="s">
        <v>2123</v>
      </c>
      <c r="U362">
        <v>210</v>
      </c>
      <c r="V362">
        <f>IF(Visor_NARP_CNPV_2018!$H$3=Q362,1,0)</f>
        <v>0</v>
      </c>
      <c r="W362">
        <f t="shared" si="49"/>
        <v>0</v>
      </c>
      <c r="Y362" s="51" t="s">
        <v>2123</v>
      </c>
      <c r="Z362" s="51">
        <f t="shared" si="50"/>
        <v>572</v>
      </c>
    </row>
    <row r="363" spans="1:26" ht="15">
      <c r="A363" s="278" t="s">
        <v>2124</v>
      </c>
      <c r="B363" s="279" t="s">
        <v>1645</v>
      </c>
      <c r="C363" s="288">
        <f t="shared" si="44"/>
        <v>0</v>
      </c>
      <c r="D363" s="275">
        <f t="shared" si="45"/>
        <v>3.6299999999999999E-4</v>
      </c>
      <c r="E363" s="296">
        <f t="shared" si="46"/>
        <v>0</v>
      </c>
      <c r="F363" s="296">
        <f t="shared" si="47"/>
        <v>3.6299999999999999E-4</v>
      </c>
      <c r="G363" s="276">
        <f t="shared" si="48"/>
        <v>887</v>
      </c>
      <c r="P363" s="277" t="s">
        <v>213</v>
      </c>
      <c r="Q363" s="277">
        <v>18</v>
      </c>
      <c r="R363" s="278" t="s">
        <v>178</v>
      </c>
      <c r="S363" s="278" t="s">
        <v>2124</v>
      </c>
      <c r="T363" s="279" t="s">
        <v>1645</v>
      </c>
      <c r="U363">
        <v>55</v>
      </c>
      <c r="V363">
        <f>IF(Visor_NARP_CNPV_2018!$H$3=Q363,1,0)</f>
        <v>0</v>
      </c>
      <c r="W363">
        <f t="shared" si="49"/>
        <v>0</v>
      </c>
      <c r="Y363" s="51" t="s">
        <v>1645</v>
      </c>
      <c r="Z363" s="51">
        <f t="shared" si="50"/>
        <v>850</v>
      </c>
    </row>
    <row r="364" spans="1:26" ht="15">
      <c r="A364" s="281" t="s">
        <v>2125</v>
      </c>
      <c r="B364" s="282" t="s">
        <v>2126</v>
      </c>
      <c r="C364" s="288">
        <f t="shared" si="44"/>
        <v>0</v>
      </c>
      <c r="D364" s="275">
        <f t="shared" si="45"/>
        <v>3.6399999999999996E-4</v>
      </c>
      <c r="E364" s="296">
        <f t="shared" si="46"/>
        <v>0</v>
      </c>
      <c r="F364" s="296">
        <f t="shared" si="47"/>
        <v>3.6399999999999996E-4</v>
      </c>
      <c r="G364" s="276">
        <f t="shared" si="48"/>
        <v>886</v>
      </c>
      <c r="P364" s="280" t="s">
        <v>214</v>
      </c>
      <c r="Q364" s="280">
        <v>19</v>
      </c>
      <c r="R364" s="281" t="s">
        <v>179</v>
      </c>
      <c r="S364" s="281" t="s">
        <v>2125</v>
      </c>
      <c r="T364" s="282" t="s">
        <v>2126</v>
      </c>
      <c r="U364">
        <v>19453</v>
      </c>
      <c r="V364">
        <f>IF(Visor_NARP_CNPV_2018!$H$3=Q364,1,0)</f>
        <v>0</v>
      </c>
      <c r="W364">
        <f t="shared" si="49"/>
        <v>0</v>
      </c>
      <c r="Y364" s="51" t="s">
        <v>2126</v>
      </c>
      <c r="Z364" s="51">
        <f t="shared" si="50"/>
        <v>49</v>
      </c>
    </row>
    <row r="365" spans="1:26" ht="15">
      <c r="A365" s="278" t="s">
        <v>2127</v>
      </c>
      <c r="B365" s="279" t="s">
        <v>2128</v>
      </c>
      <c r="C365" s="288">
        <f t="shared" si="44"/>
        <v>0</v>
      </c>
      <c r="D365" s="275">
        <f t="shared" si="45"/>
        <v>3.6499999999999998E-4</v>
      </c>
      <c r="E365" s="296">
        <f t="shared" si="46"/>
        <v>0</v>
      </c>
      <c r="F365" s="296">
        <f t="shared" si="47"/>
        <v>3.6499999999999998E-4</v>
      </c>
      <c r="G365" s="276">
        <f t="shared" si="48"/>
        <v>885</v>
      </c>
      <c r="P365" s="277" t="s">
        <v>214</v>
      </c>
      <c r="Q365" s="277">
        <v>19</v>
      </c>
      <c r="R365" s="278" t="s">
        <v>179</v>
      </c>
      <c r="S365" s="278" t="s">
        <v>2127</v>
      </c>
      <c r="T365" s="279" t="s">
        <v>2128</v>
      </c>
      <c r="U365">
        <v>411</v>
      </c>
      <c r="V365">
        <f>IF(Visor_NARP_CNPV_2018!$H$3=Q365,1,0)</f>
        <v>0</v>
      </c>
      <c r="W365">
        <f t="shared" si="49"/>
        <v>0</v>
      </c>
      <c r="Y365" s="51" t="s">
        <v>2128</v>
      </c>
      <c r="Z365" s="51">
        <f t="shared" si="50"/>
        <v>440</v>
      </c>
    </row>
    <row r="366" spans="1:26" ht="15">
      <c r="A366" s="281" t="s">
        <v>2129</v>
      </c>
      <c r="B366" s="282" t="s">
        <v>1443</v>
      </c>
      <c r="C366" s="288">
        <f t="shared" si="44"/>
        <v>0</v>
      </c>
      <c r="D366" s="275">
        <f t="shared" si="45"/>
        <v>3.6600000000000001E-4</v>
      </c>
      <c r="E366" s="296">
        <f t="shared" si="46"/>
        <v>0</v>
      </c>
      <c r="F366" s="296">
        <f t="shared" si="47"/>
        <v>3.6600000000000001E-4</v>
      </c>
      <c r="G366" s="276">
        <f t="shared" si="48"/>
        <v>884</v>
      </c>
      <c r="P366" s="280" t="s">
        <v>214</v>
      </c>
      <c r="Q366" s="280">
        <v>19</v>
      </c>
      <c r="R366" s="281" t="s">
        <v>179</v>
      </c>
      <c r="S366" s="281" t="s">
        <v>2129</v>
      </c>
      <c r="T366" s="282" t="s">
        <v>1443</v>
      </c>
      <c r="U366">
        <v>1215</v>
      </c>
      <c r="V366">
        <f>IF(Visor_NARP_CNPV_2018!$H$3=Q366,1,0)</f>
        <v>0</v>
      </c>
      <c r="W366">
        <f t="shared" si="49"/>
        <v>0</v>
      </c>
      <c r="Y366" s="51" t="s">
        <v>1443</v>
      </c>
      <c r="Z366" s="51">
        <f t="shared" si="50"/>
        <v>272</v>
      </c>
    </row>
    <row r="367" spans="1:26" ht="15">
      <c r="A367" s="278" t="s">
        <v>2130</v>
      </c>
      <c r="B367" s="279" t="s">
        <v>2131</v>
      </c>
      <c r="C367" s="288">
        <f t="shared" si="44"/>
        <v>0</v>
      </c>
      <c r="D367" s="275">
        <f t="shared" si="45"/>
        <v>3.6699999999999998E-4</v>
      </c>
      <c r="E367" s="296">
        <f t="shared" si="46"/>
        <v>0</v>
      </c>
      <c r="F367" s="296">
        <f t="shared" si="47"/>
        <v>3.6699999999999998E-4</v>
      </c>
      <c r="G367" s="276">
        <f t="shared" si="48"/>
        <v>883</v>
      </c>
      <c r="P367" s="277" t="s">
        <v>214</v>
      </c>
      <c r="Q367" s="277">
        <v>19</v>
      </c>
      <c r="R367" s="278" t="s">
        <v>179</v>
      </c>
      <c r="S367" s="278" t="s">
        <v>2130</v>
      </c>
      <c r="T367" s="279" t="s">
        <v>2131</v>
      </c>
      <c r="U367">
        <v>4541</v>
      </c>
      <c r="V367">
        <f>IF(Visor_NARP_CNPV_2018!$H$3=Q367,1,0)</f>
        <v>0</v>
      </c>
      <c r="W367">
        <f t="shared" si="49"/>
        <v>0</v>
      </c>
      <c r="Y367" s="51" t="s">
        <v>2131</v>
      </c>
      <c r="Z367" s="51">
        <f t="shared" si="50"/>
        <v>156</v>
      </c>
    </row>
    <row r="368" spans="1:26" ht="15">
      <c r="A368" s="281" t="s">
        <v>2132</v>
      </c>
      <c r="B368" s="282" t="s">
        <v>175</v>
      </c>
      <c r="C368" s="288">
        <f t="shared" si="44"/>
        <v>0</v>
      </c>
      <c r="D368" s="275">
        <f t="shared" si="45"/>
        <v>3.68E-4</v>
      </c>
      <c r="E368" s="296">
        <f t="shared" si="46"/>
        <v>0</v>
      </c>
      <c r="F368" s="296">
        <f t="shared" si="47"/>
        <v>3.68E-4</v>
      </c>
      <c r="G368" s="276">
        <f t="shared" si="48"/>
        <v>882</v>
      </c>
      <c r="P368" s="280" t="s">
        <v>214</v>
      </c>
      <c r="Q368" s="280">
        <v>19</v>
      </c>
      <c r="R368" s="281" t="s">
        <v>179</v>
      </c>
      <c r="S368" s="281" t="s">
        <v>2132</v>
      </c>
      <c r="T368" s="282" t="s">
        <v>175</v>
      </c>
      <c r="U368">
        <v>4033</v>
      </c>
      <c r="V368">
        <f>IF(Visor_NARP_CNPV_2018!$H$3=Q368,1,0)</f>
        <v>0</v>
      </c>
      <c r="W368">
        <f t="shared" si="49"/>
        <v>0</v>
      </c>
      <c r="Y368" s="51" t="s">
        <v>175</v>
      </c>
      <c r="Z368" s="51">
        <f t="shared" si="50"/>
        <v>169</v>
      </c>
    </row>
    <row r="369" spans="1:26" ht="15">
      <c r="A369" s="278" t="s">
        <v>2133</v>
      </c>
      <c r="B369" s="279" t="s">
        <v>2134</v>
      </c>
      <c r="C369" s="288">
        <f t="shared" si="44"/>
        <v>0</v>
      </c>
      <c r="D369" s="275">
        <f t="shared" si="45"/>
        <v>3.6899999999999997E-4</v>
      </c>
      <c r="E369" s="296">
        <f t="shared" si="46"/>
        <v>0</v>
      </c>
      <c r="F369" s="296">
        <f t="shared" si="47"/>
        <v>3.6899999999999997E-4</v>
      </c>
      <c r="G369" s="276">
        <f t="shared" si="48"/>
        <v>881</v>
      </c>
      <c r="P369" s="277" t="s">
        <v>214</v>
      </c>
      <c r="Q369" s="277">
        <v>19</v>
      </c>
      <c r="R369" s="278" t="s">
        <v>179</v>
      </c>
      <c r="S369" s="278" t="s">
        <v>2133</v>
      </c>
      <c r="T369" s="279" t="s">
        <v>2134</v>
      </c>
      <c r="U369">
        <v>22274</v>
      </c>
      <c r="V369">
        <f>IF(Visor_NARP_CNPV_2018!$H$3=Q369,1,0)</f>
        <v>0</v>
      </c>
      <c r="W369">
        <f t="shared" si="49"/>
        <v>0</v>
      </c>
      <c r="Y369" s="51" t="s">
        <v>2134</v>
      </c>
      <c r="Z369" s="51">
        <f t="shared" si="50"/>
        <v>37</v>
      </c>
    </row>
    <row r="370" spans="1:26" ht="15">
      <c r="A370" s="281" t="s">
        <v>2135</v>
      </c>
      <c r="B370" s="282" t="s">
        <v>2136</v>
      </c>
      <c r="C370" s="288">
        <f t="shared" si="44"/>
        <v>0</v>
      </c>
      <c r="D370" s="275">
        <f t="shared" si="45"/>
        <v>3.6999999999999999E-4</v>
      </c>
      <c r="E370" s="296">
        <f t="shared" si="46"/>
        <v>0</v>
      </c>
      <c r="F370" s="296">
        <f t="shared" si="47"/>
        <v>3.6999999999999999E-4</v>
      </c>
      <c r="G370" s="276">
        <f t="shared" si="48"/>
        <v>880</v>
      </c>
      <c r="P370" s="280" t="s">
        <v>214</v>
      </c>
      <c r="Q370" s="280">
        <v>19</v>
      </c>
      <c r="R370" s="281" t="s">
        <v>179</v>
      </c>
      <c r="S370" s="281" t="s">
        <v>2135</v>
      </c>
      <c r="T370" s="282" t="s">
        <v>2136</v>
      </c>
      <c r="U370">
        <v>4494</v>
      </c>
      <c r="V370">
        <f>IF(Visor_NARP_CNPV_2018!$H$3=Q370,1,0)</f>
        <v>0</v>
      </c>
      <c r="W370">
        <f t="shared" si="49"/>
        <v>0</v>
      </c>
      <c r="Y370" s="51" t="s">
        <v>2136</v>
      </c>
      <c r="Z370" s="51">
        <f t="shared" si="50"/>
        <v>159</v>
      </c>
    </row>
    <row r="371" spans="1:26" ht="15">
      <c r="A371" s="278" t="s">
        <v>2137</v>
      </c>
      <c r="B371" s="279" t="s">
        <v>2138</v>
      </c>
      <c r="C371" s="288">
        <f t="shared" si="44"/>
        <v>0</v>
      </c>
      <c r="D371" s="275">
        <f t="shared" si="45"/>
        <v>3.7099999999999996E-4</v>
      </c>
      <c r="E371" s="296">
        <f t="shared" si="46"/>
        <v>0</v>
      </c>
      <c r="F371" s="296">
        <f t="shared" si="47"/>
        <v>3.7099999999999996E-4</v>
      </c>
      <c r="G371" s="276">
        <f t="shared" si="48"/>
        <v>879</v>
      </c>
      <c r="P371" s="277" t="s">
        <v>214</v>
      </c>
      <c r="Q371" s="277">
        <v>19</v>
      </c>
      <c r="R371" s="278" t="s">
        <v>179</v>
      </c>
      <c r="S371" s="278" t="s">
        <v>2137</v>
      </c>
      <c r="T371" s="279" t="s">
        <v>2138</v>
      </c>
      <c r="U371">
        <v>699</v>
      </c>
      <c r="V371">
        <f>IF(Visor_NARP_CNPV_2018!$H$3=Q371,1,0)</f>
        <v>0</v>
      </c>
      <c r="W371">
        <f t="shared" si="49"/>
        <v>0</v>
      </c>
      <c r="Y371" s="51" t="s">
        <v>2138</v>
      </c>
      <c r="Z371" s="51">
        <f t="shared" si="50"/>
        <v>346</v>
      </c>
    </row>
    <row r="372" spans="1:26" ht="15">
      <c r="A372" s="281" t="s">
        <v>2139</v>
      </c>
      <c r="B372" s="282" t="s">
        <v>2140</v>
      </c>
      <c r="C372" s="288">
        <f t="shared" si="44"/>
        <v>0</v>
      </c>
      <c r="D372" s="275">
        <f t="shared" si="45"/>
        <v>3.7199999999999999E-4</v>
      </c>
      <c r="E372" s="296">
        <f t="shared" si="46"/>
        <v>0</v>
      </c>
      <c r="F372" s="296">
        <f t="shared" si="47"/>
        <v>3.7199999999999999E-4</v>
      </c>
      <c r="G372" s="276">
        <f t="shared" si="48"/>
        <v>878</v>
      </c>
      <c r="P372" s="280" t="s">
        <v>214</v>
      </c>
      <c r="Q372" s="280">
        <v>19</v>
      </c>
      <c r="R372" s="281" t="s">
        <v>179</v>
      </c>
      <c r="S372" s="281" t="s">
        <v>2139</v>
      </c>
      <c r="T372" s="282" t="s">
        <v>2140</v>
      </c>
      <c r="U372">
        <v>11100</v>
      </c>
      <c r="V372">
        <f>IF(Visor_NARP_CNPV_2018!$H$3=Q372,1,0)</f>
        <v>0</v>
      </c>
      <c r="W372">
        <f t="shared" si="49"/>
        <v>0</v>
      </c>
      <c r="Y372" s="51" t="s">
        <v>2140</v>
      </c>
      <c r="Z372" s="51">
        <f t="shared" si="50"/>
        <v>90</v>
      </c>
    </row>
    <row r="373" spans="1:26" ht="15">
      <c r="A373" s="278" t="s">
        <v>2141</v>
      </c>
      <c r="B373" s="279" t="s">
        <v>2142</v>
      </c>
      <c r="C373" s="288">
        <f t="shared" si="44"/>
        <v>0</v>
      </c>
      <c r="D373" s="275">
        <f t="shared" si="45"/>
        <v>3.7299999999999996E-4</v>
      </c>
      <c r="E373" s="296">
        <f t="shared" si="46"/>
        <v>0</v>
      </c>
      <c r="F373" s="296">
        <f t="shared" si="47"/>
        <v>3.7299999999999996E-4</v>
      </c>
      <c r="G373" s="276">
        <f t="shared" si="48"/>
        <v>877</v>
      </c>
      <c r="P373" s="277" t="s">
        <v>214</v>
      </c>
      <c r="Q373" s="277">
        <v>19</v>
      </c>
      <c r="R373" s="278" t="s">
        <v>179</v>
      </c>
      <c r="S373" s="278" t="s">
        <v>2141</v>
      </c>
      <c r="T373" s="279" t="s">
        <v>2142</v>
      </c>
      <c r="U373">
        <v>4755</v>
      </c>
      <c r="V373">
        <f>IF(Visor_NARP_CNPV_2018!$H$3=Q373,1,0)</f>
        <v>0</v>
      </c>
      <c r="W373">
        <f t="shared" si="49"/>
        <v>0</v>
      </c>
      <c r="Y373" s="51" t="s">
        <v>2142</v>
      </c>
      <c r="Z373" s="51">
        <f t="shared" si="50"/>
        <v>148</v>
      </c>
    </row>
    <row r="374" spans="1:26" ht="15">
      <c r="A374" s="281" t="s">
        <v>2143</v>
      </c>
      <c r="B374" s="282" t="s">
        <v>2144</v>
      </c>
      <c r="C374" s="288">
        <f t="shared" si="44"/>
        <v>0</v>
      </c>
      <c r="D374" s="275">
        <f t="shared" si="45"/>
        <v>3.7399999999999998E-4</v>
      </c>
      <c r="E374" s="296">
        <f t="shared" si="46"/>
        <v>0</v>
      </c>
      <c r="F374" s="296">
        <f t="shared" si="47"/>
        <v>3.7399999999999998E-4</v>
      </c>
      <c r="G374" s="276">
        <f t="shared" si="48"/>
        <v>876</v>
      </c>
      <c r="P374" s="280" t="s">
        <v>214</v>
      </c>
      <c r="Q374" s="280">
        <v>19</v>
      </c>
      <c r="R374" s="281" t="s">
        <v>179</v>
      </c>
      <c r="S374" s="281" t="s">
        <v>2143</v>
      </c>
      <c r="T374" s="282" t="s">
        <v>2144</v>
      </c>
      <c r="U374">
        <v>12928</v>
      </c>
      <c r="V374">
        <f>IF(Visor_NARP_CNPV_2018!$H$3=Q374,1,0)</f>
        <v>0</v>
      </c>
      <c r="W374">
        <f t="shared" si="49"/>
        <v>0</v>
      </c>
      <c r="Y374" s="51" t="s">
        <v>2144</v>
      </c>
      <c r="Z374" s="51">
        <f t="shared" si="50"/>
        <v>74</v>
      </c>
    </row>
    <row r="375" spans="1:26" ht="15">
      <c r="A375" s="278" t="s">
        <v>2145</v>
      </c>
      <c r="B375" s="279" t="s">
        <v>2095</v>
      </c>
      <c r="C375" s="288">
        <f t="shared" si="44"/>
        <v>0</v>
      </c>
      <c r="D375" s="275">
        <f t="shared" si="45"/>
        <v>3.7500000000000001E-4</v>
      </c>
      <c r="E375" s="296">
        <f t="shared" si="46"/>
        <v>0</v>
      </c>
      <c r="F375" s="296">
        <f t="shared" si="47"/>
        <v>3.7500000000000001E-4</v>
      </c>
      <c r="G375" s="276">
        <f t="shared" si="48"/>
        <v>875</v>
      </c>
      <c r="P375" s="277" t="s">
        <v>214</v>
      </c>
      <c r="Q375" s="277">
        <v>19</v>
      </c>
      <c r="R375" s="278" t="s">
        <v>179</v>
      </c>
      <c r="S375" s="278" t="s">
        <v>2145</v>
      </c>
      <c r="T375" s="279" t="s">
        <v>2095</v>
      </c>
      <c r="U375">
        <v>98</v>
      </c>
      <c r="V375">
        <f>IF(Visor_NARP_CNPV_2018!$H$3=Q375,1,0)</f>
        <v>0</v>
      </c>
      <c r="W375">
        <f t="shared" si="49"/>
        <v>0</v>
      </c>
      <c r="Y375" s="51" t="s">
        <v>2095</v>
      </c>
      <c r="Z375" s="51">
        <f t="shared" si="50"/>
        <v>737</v>
      </c>
    </row>
    <row r="376" spans="1:26" ht="15">
      <c r="A376" s="281" t="s">
        <v>2146</v>
      </c>
      <c r="B376" s="282" t="s">
        <v>2147</v>
      </c>
      <c r="C376" s="288">
        <f t="shared" si="44"/>
        <v>0</v>
      </c>
      <c r="D376" s="275">
        <f t="shared" si="45"/>
        <v>3.7599999999999998E-4</v>
      </c>
      <c r="E376" s="296">
        <f t="shared" si="46"/>
        <v>0</v>
      </c>
      <c r="F376" s="296">
        <f t="shared" si="47"/>
        <v>3.7599999999999998E-4</v>
      </c>
      <c r="G376" s="276">
        <f t="shared" si="48"/>
        <v>874</v>
      </c>
      <c r="P376" s="280" t="s">
        <v>214</v>
      </c>
      <c r="Q376" s="280">
        <v>19</v>
      </c>
      <c r="R376" s="281" t="s">
        <v>179</v>
      </c>
      <c r="S376" s="281" t="s">
        <v>2146</v>
      </c>
      <c r="T376" s="282" t="s">
        <v>2147</v>
      </c>
      <c r="U376">
        <v>18899</v>
      </c>
      <c r="V376">
        <f>IF(Visor_NARP_CNPV_2018!$H$3=Q376,1,0)</f>
        <v>0</v>
      </c>
      <c r="W376">
        <f t="shared" si="49"/>
        <v>0</v>
      </c>
      <c r="Y376" s="51" t="s">
        <v>2147</v>
      </c>
      <c r="Z376" s="51">
        <f t="shared" si="50"/>
        <v>51</v>
      </c>
    </row>
    <row r="377" spans="1:26" ht="15">
      <c r="A377" s="278" t="s">
        <v>2148</v>
      </c>
      <c r="B377" s="279" t="s">
        <v>2149</v>
      </c>
      <c r="C377" s="288">
        <f t="shared" si="44"/>
        <v>0</v>
      </c>
      <c r="D377" s="275">
        <f t="shared" si="45"/>
        <v>3.77E-4</v>
      </c>
      <c r="E377" s="296">
        <f t="shared" si="46"/>
        <v>0</v>
      </c>
      <c r="F377" s="296">
        <f t="shared" si="47"/>
        <v>3.77E-4</v>
      </c>
      <c r="G377" s="276">
        <f t="shared" si="48"/>
        <v>873</v>
      </c>
      <c r="P377" s="277" t="s">
        <v>214</v>
      </c>
      <c r="Q377" s="277">
        <v>19</v>
      </c>
      <c r="R377" s="278" t="s">
        <v>179</v>
      </c>
      <c r="S377" s="278" t="s">
        <v>2148</v>
      </c>
      <c r="T377" s="279" t="s">
        <v>2149</v>
      </c>
      <c r="U377">
        <v>27132</v>
      </c>
      <c r="V377">
        <f>IF(Visor_NARP_CNPV_2018!$H$3=Q377,1,0)</f>
        <v>0</v>
      </c>
      <c r="W377">
        <f t="shared" si="49"/>
        <v>0</v>
      </c>
      <c r="Y377" s="51" t="s">
        <v>2149</v>
      </c>
      <c r="Z377" s="51">
        <f t="shared" si="50"/>
        <v>27</v>
      </c>
    </row>
    <row r="378" spans="1:26" ht="15">
      <c r="A378" s="281" t="s">
        <v>2150</v>
      </c>
      <c r="B378" s="282" t="s">
        <v>2151</v>
      </c>
      <c r="C378" s="288">
        <f t="shared" si="44"/>
        <v>0</v>
      </c>
      <c r="D378" s="275">
        <f t="shared" si="45"/>
        <v>3.7799999999999997E-4</v>
      </c>
      <c r="E378" s="296">
        <f t="shared" si="46"/>
        <v>0</v>
      </c>
      <c r="F378" s="296">
        <f t="shared" si="47"/>
        <v>3.7799999999999997E-4</v>
      </c>
      <c r="G378" s="276">
        <f t="shared" si="48"/>
        <v>872</v>
      </c>
      <c r="P378" s="280" t="s">
        <v>214</v>
      </c>
      <c r="Q378" s="280">
        <v>19</v>
      </c>
      <c r="R378" s="281" t="s">
        <v>179</v>
      </c>
      <c r="S378" s="281" t="s">
        <v>2150</v>
      </c>
      <c r="T378" s="282" t="s">
        <v>2151</v>
      </c>
      <c r="U378">
        <v>521</v>
      </c>
      <c r="V378">
        <f>IF(Visor_NARP_CNPV_2018!$H$3=Q378,1,0)</f>
        <v>0</v>
      </c>
      <c r="W378">
        <f t="shared" si="49"/>
        <v>0</v>
      </c>
      <c r="Y378" s="51" t="s">
        <v>2151</v>
      </c>
      <c r="Z378" s="51">
        <f t="shared" si="50"/>
        <v>391</v>
      </c>
    </row>
    <row r="379" spans="1:26" ht="15">
      <c r="A379" s="278" t="s">
        <v>2152</v>
      </c>
      <c r="B379" s="279" t="s">
        <v>2153</v>
      </c>
      <c r="C379" s="288">
        <f t="shared" si="44"/>
        <v>0</v>
      </c>
      <c r="D379" s="275">
        <f t="shared" si="45"/>
        <v>3.79E-4</v>
      </c>
      <c r="E379" s="296">
        <f t="shared" si="46"/>
        <v>0</v>
      </c>
      <c r="F379" s="296">
        <f t="shared" si="47"/>
        <v>3.79E-4</v>
      </c>
      <c r="G379" s="276">
        <f t="shared" si="48"/>
        <v>871</v>
      </c>
      <c r="P379" s="277" t="s">
        <v>214</v>
      </c>
      <c r="Q379" s="277">
        <v>19</v>
      </c>
      <c r="R379" s="278" t="s">
        <v>179</v>
      </c>
      <c r="S379" s="278" t="s">
        <v>2152</v>
      </c>
      <c r="T379" s="279" t="s">
        <v>2153</v>
      </c>
      <c r="U379">
        <v>1036</v>
      </c>
      <c r="V379">
        <f>IF(Visor_NARP_CNPV_2018!$H$3=Q379,1,0)</f>
        <v>0</v>
      </c>
      <c r="W379">
        <f t="shared" si="49"/>
        <v>0</v>
      </c>
      <c r="Y379" s="51" t="s">
        <v>2153</v>
      </c>
      <c r="Z379" s="51">
        <f t="shared" si="50"/>
        <v>293</v>
      </c>
    </row>
    <row r="380" spans="1:26" ht="15">
      <c r="A380" s="281" t="s">
        <v>2154</v>
      </c>
      <c r="B380" s="282" t="s">
        <v>2155</v>
      </c>
      <c r="C380" s="288">
        <f t="shared" si="44"/>
        <v>0</v>
      </c>
      <c r="D380" s="275">
        <f t="shared" si="45"/>
        <v>3.7999999999999997E-4</v>
      </c>
      <c r="E380" s="296">
        <f t="shared" si="46"/>
        <v>0</v>
      </c>
      <c r="F380" s="296">
        <f t="shared" si="47"/>
        <v>3.7999999999999997E-4</v>
      </c>
      <c r="G380" s="276">
        <f t="shared" si="48"/>
        <v>870</v>
      </c>
      <c r="P380" s="280" t="s">
        <v>214</v>
      </c>
      <c r="Q380" s="280">
        <v>19</v>
      </c>
      <c r="R380" s="281" t="s">
        <v>179</v>
      </c>
      <c r="S380" s="281" t="s">
        <v>2154</v>
      </c>
      <c r="T380" s="282" t="s">
        <v>2155</v>
      </c>
      <c r="U380">
        <v>2084</v>
      </c>
      <c r="V380">
        <f>IF(Visor_NARP_CNPV_2018!$H$3=Q380,1,0)</f>
        <v>0</v>
      </c>
      <c r="W380">
        <f t="shared" si="49"/>
        <v>0</v>
      </c>
      <c r="Y380" s="51" t="s">
        <v>2155</v>
      </c>
      <c r="Z380" s="51">
        <f t="shared" si="50"/>
        <v>222</v>
      </c>
    </row>
    <row r="381" spans="1:26" ht="15">
      <c r="A381" s="278" t="s">
        <v>2156</v>
      </c>
      <c r="B381" s="279" t="s">
        <v>2157</v>
      </c>
      <c r="C381" s="288">
        <f t="shared" si="44"/>
        <v>0</v>
      </c>
      <c r="D381" s="275">
        <f t="shared" si="45"/>
        <v>3.8099999999999999E-4</v>
      </c>
      <c r="E381" s="296">
        <f t="shared" si="46"/>
        <v>0</v>
      </c>
      <c r="F381" s="296">
        <f t="shared" si="47"/>
        <v>3.8099999999999999E-4</v>
      </c>
      <c r="G381" s="276">
        <f t="shared" si="48"/>
        <v>869</v>
      </c>
      <c r="P381" s="277" t="s">
        <v>214</v>
      </c>
      <c r="Q381" s="277">
        <v>19</v>
      </c>
      <c r="R381" s="278" t="s">
        <v>179</v>
      </c>
      <c r="S381" s="278" t="s">
        <v>2156</v>
      </c>
      <c r="T381" s="279" t="s">
        <v>2157</v>
      </c>
      <c r="U381">
        <v>667</v>
      </c>
      <c r="V381">
        <f>IF(Visor_NARP_CNPV_2018!$H$3=Q381,1,0)</f>
        <v>0</v>
      </c>
      <c r="W381">
        <f t="shared" si="49"/>
        <v>0</v>
      </c>
      <c r="Y381" s="51" t="s">
        <v>2157</v>
      </c>
      <c r="Z381" s="51">
        <f t="shared" si="50"/>
        <v>359</v>
      </c>
    </row>
    <row r="382" spans="1:26" ht="15">
      <c r="A382" s="281" t="s">
        <v>2158</v>
      </c>
      <c r="B382" s="282" t="s">
        <v>2159</v>
      </c>
      <c r="C382" s="288">
        <f t="shared" si="44"/>
        <v>0</v>
      </c>
      <c r="D382" s="275">
        <f t="shared" si="45"/>
        <v>3.8199999999999996E-4</v>
      </c>
      <c r="E382" s="296">
        <f t="shared" si="46"/>
        <v>0</v>
      </c>
      <c r="F382" s="296">
        <f t="shared" si="47"/>
        <v>3.8199999999999996E-4</v>
      </c>
      <c r="G382" s="276">
        <f t="shared" si="48"/>
        <v>868</v>
      </c>
      <c r="P382" s="280" t="s">
        <v>214</v>
      </c>
      <c r="Q382" s="280">
        <v>19</v>
      </c>
      <c r="R382" s="281" t="s">
        <v>179</v>
      </c>
      <c r="S382" s="281" t="s">
        <v>2158</v>
      </c>
      <c r="T382" s="282" t="s">
        <v>2159</v>
      </c>
      <c r="U382">
        <v>16023</v>
      </c>
      <c r="V382">
        <f>IF(Visor_NARP_CNPV_2018!$H$3=Q382,1,0)</f>
        <v>0</v>
      </c>
      <c r="W382">
        <f t="shared" si="49"/>
        <v>0</v>
      </c>
      <c r="Y382" s="51" t="s">
        <v>2159</v>
      </c>
      <c r="Z382" s="51">
        <f t="shared" si="50"/>
        <v>59</v>
      </c>
    </row>
    <row r="383" spans="1:26" ht="15">
      <c r="A383" s="278" t="s">
        <v>2160</v>
      </c>
      <c r="B383" s="279" t="s">
        <v>2161</v>
      </c>
      <c r="C383" s="288">
        <f t="shared" si="44"/>
        <v>0</v>
      </c>
      <c r="D383" s="275">
        <f t="shared" si="45"/>
        <v>3.8299999999999999E-4</v>
      </c>
      <c r="E383" s="296">
        <f t="shared" si="46"/>
        <v>0</v>
      </c>
      <c r="F383" s="296">
        <f t="shared" si="47"/>
        <v>3.8299999999999999E-4</v>
      </c>
      <c r="G383" s="276">
        <f t="shared" si="48"/>
        <v>867</v>
      </c>
      <c r="P383" s="277" t="s">
        <v>214</v>
      </c>
      <c r="Q383" s="277">
        <v>19</v>
      </c>
      <c r="R383" s="278" t="s">
        <v>179</v>
      </c>
      <c r="S383" s="278" t="s">
        <v>2160</v>
      </c>
      <c r="T383" s="279" t="s">
        <v>2161</v>
      </c>
      <c r="U383">
        <v>7644</v>
      </c>
      <c r="V383">
        <f>IF(Visor_NARP_CNPV_2018!$H$3=Q383,1,0)</f>
        <v>0</v>
      </c>
      <c r="W383">
        <f t="shared" si="49"/>
        <v>0</v>
      </c>
      <c r="Y383" s="51" t="s">
        <v>2161</v>
      </c>
      <c r="Z383" s="51">
        <f t="shared" si="50"/>
        <v>114</v>
      </c>
    </row>
    <row r="384" spans="1:26" ht="15">
      <c r="A384" s="281" t="s">
        <v>2162</v>
      </c>
      <c r="B384" s="282" t="s">
        <v>2163</v>
      </c>
      <c r="C384" s="288">
        <f t="shared" si="44"/>
        <v>0</v>
      </c>
      <c r="D384" s="275">
        <f t="shared" si="45"/>
        <v>3.8400000000000001E-4</v>
      </c>
      <c r="E384" s="296">
        <f t="shared" si="46"/>
        <v>0</v>
      </c>
      <c r="F384" s="296">
        <f t="shared" si="47"/>
        <v>3.8400000000000001E-4</v>
      </c>
      <c r="G384" s="276">
        <f t="shared" si="48"/>
        <v>866</v>
      </c>
      <c r="P384" s="280" t="s">
        <v>214</v>
      </c>
      <c r="Q384" s="280">
        <v>19</v>
      </c>
      <c r="R384" s="281" t="s">
        <v>179</v>
      </c>
      <c r="S384" s="281" t="s">
        <v>2162</v>
      </c>
      <c r="T384" s="282" t="s">
        <v>2163</v>
      </c>
      <c r="U384">
        <v>10554</v>
      </c>
      <c r="V384">
        <f>IF(Visor_NARP_CNPV_2018!$H$3=Q384,1,0)</f>
        <v>0</v>
      </c>
      <c r="W384">
        <f t="shared" si="49"/>
        <v>0</v>
      </c>
      <c r="Y384" s="51" t="s">
        <v>2163</v>
      </c>
      <c r="Z384" s="51">
        <f t="shared" si="50"/>
        <v>94</v>
      </c>
    </row>
    <row r="385" spans="1:26" ht="15">
      <c r="A385" s="278" t="s">
        <v>2164</v>
      </c>
      <c r="B385" s="279" t="s">
        <v>1752</v>
      </c>
      <c r="C385" s="288">
        <f t="shared" si="44"/>
        <v>0</v>
      </c>
      <c r="D385" s="275">
        <f t="shared" si="45"/>
        <v>3.8499999999999998E-4</v>
      </c>
      <c r="E385" s="296">
        <f t="shared" si="46"/>
        <v>0</v>
      </c>
      <c r="F385" s="296">
        <f t="shared" si="47"/>
        <v>3.8499999999999998E-4</v>
      </c>
      <c r="G385" s="276">
        <f t="shared" si="48"/>
        <v>865</v>
      </c>
      <c r="P385" s="277" t="s">
        <v>214</v>
      </c>
      <c r="Q385" s="277">
        <v>19</v>
      </c>
      <c r="R385" s="278" t="s">
        <v>179</v>
      </c>
      <c r="S385" s="278" t="s">
        <v>2164</v>
      </c>
      <c r="T385" s="279" t="s">
        <v>1752</v>
      </c>
      <c r="U385">
        <v>3152</v>
      </c>
      <c r="V385">
        <f>IF(Visor_NARP_CNPV_2018!$H$3=Q385,1,0)</f>
        <v>0</v>
      </c>
      <c r="W385">
        <f t="shared" si="49"/>
        <v>0</v>
      </c>
      <c r="Y385" s="51" t="s">
        <v>1752</v>
      </c>
      <c r="Z385" s="51">
        <f t="shared" si="50"/>
        <v>189</v>
      </c>
    </row>
    <row r="386" spans="1:26" ht="15">
      <c r="A386" s="281" t="s">
        <v>2165</v>
      </c>
      <c r="B386" s="282" t="s">
        <v>2166</v>
      </c>
      <c r="C386" s="288">
        <f t="shared" si="44"/>
        <v>0</v>
      </c>
      <c r="D386" s="275">
        <f t="shared" si="45"/>
        <v>3.86E-4</v>
      </c>
      <c r="E386" s="296">
        <f t="shared" si="46"/>
        <v>0</v>
      </c>
      <c r="F386" s="296">
        <f t="shared" si="47"/>
        <v>3.86E-4</v>
      </c>
      <c r="G386" s="276">
        <f t="shared" si="48"/>
        <v>864</v>
      </c>
      <c r="P386" s="280" t="s">
        <v>214</v>
      </c>
      <c r="Q386" s="280">
        <v>19</v>
      </c>
      <c r="R386" s="281" t="s">
        <v>179</v>
      </c>
      <c r="S386" s="281" t="s">
        <v>2165</v>
      </c>
      <c r="T386" s="282" t="s">
        <v>2166</v>
      </c>
      <c r="U386">
        <v>9199</v>
      </c>
      <c r="V386">
        <f>IF(Visor_NARP_CNPV_2018!$H$3=Q386,1,0)</f>
        <v>0</v>
      </c>
      <c r="W386">
        <f t="shared" si="49"/>
        <v>0</v>
      </c>
      <c r="Y386" s="51" t="s">
        <v>2166</v>
      </c>
      <c r="Z386" s="51">
        <f t="shared" si="50"/>
        <v>101</v>
      </c>
    </row>
    <row r="387" spans="1:26" ht="15">
      <c r="A387" s="278" t="s">
        <v>2167</v>
      </c>
      <c r="B387" s="279" t="s">
        <v>2168</v>
      </c>
      <c r="C387" s="288">
        <f t="shared" ref="C387:C450" si="51">W387</f>
        <v>0</v>
      </c>
      <c r="D387" s="275">
        <f t="shared" si="45"/>
        <v>3.8699999999999997E-4</v>
      </c>
      <c r="E387" s="296">
        <f t="shared" si="46"/>
        <v>0</v>
      </c>
      <c r="F387" s="296">
        <f t="shared" si="47"/>
        <v>3.8699999999999997E-4</v>
      </c>
      <c r="G387" s="276">
        <f t="shared" si="48"/>
        <v>863</v>
      </c>
      <c r="P387" s="277" t="s">
        <v>214</v>
      </c>
      <c r="Q387" s="277">
        <v>19</v>
      </c>
      <c r="R387" s="278" t="s">
        <v>179</v>
      </c>
      <c r="S387" s="278" t="s">
        <v>2167</v>
      </c>
      <c r="T387" s="279" t="s">
        <v>2168</v>
      </c>
      <c r="U387">
        <v>4370</v>
      </c>
      <c r="V387">
        <f>IF(Visor_NARP_CNPV_2018!$H$3=Q387,1,0)</f>
        <v>0</v>
      </c>
      <c r="W387">
        <f t="shared" si="49"/>
        <v>0</v>
      </c>
      <c r="Y387" s="51" t="s">
        <v>2168</v>
      </c>
      <c r="Z387" s="51">
        <f t="shared" si="50"/>
        <v>163</v>
      </c>
    </row>
    <row r="388" spans="1:26" ht="15">
      <c r="A388" s="281" t="s">
        <v>2169</v>
      </c>
      <c r="B388" s="282" t="s">
        <v>2170</v>
      </c>
      <c r="C388" s="288">
        <f t="shared" si="51"/>
        <v>0</v>
      </c>
      <c r="D388" s="275">
        <f t="shared" ref="D388:D451" si="52">C388+(0.000001*ROW(C388))</f>
        <v>3.88E-4</v>
      </c>
      <c r="E388" s="296">
        <f t="shared" ref="E388:E451" si="53">0.01*V388</f>
        <v>0</v>
      </c>
      <c r="F388" s="296">
        <f t="shared" ref="F388:F451" si="54">D388+E388</f>
        <v>3.88E-4</v>
      </c>
      <c r="G388" s="276">
        <f t="shared" ref="G388:G451" si="55">_xlfn.RANK.EQ(F388,$F$3:$F$1124)</f>
        <v>862</v>
      </c>
      <c r="P388" s="280" t="s">
        <v>214</v>
      </c>
      <c r="Q388" s="280">
        <v>19</v>
      </c>
      <c r="R388" s="281" t="s">
        <v>179</v>
      </c>
      <c r="S388" s="281" t="s">
        <v>2169</v>
      </c>
      <c r="T388" s="282" t="s">
        <v>2170</v>
      </c>
      <c r="U388">
        <v>28505</v>
      </c>
      <c r="V388">
        <f>IF(Visor_NARP_CNPV_2018!$H$3=Q388,1,0)</f>
        <v>0</v>
      </c>
      <c r="W388">
        <f t="shared" ref="W388:W451" si="56">U388*V388</f>
        <v>0</v>
      </c>
      <c r="Y388" s="51" t="s">
        <v>2170</v>
      </c>
      <c r="Z388" s="51">
        <f t="shared" ref="Z388:Z451" si="57">_xlfn.RANK.EQ(U388,$U$3:$U$1124)</f>
        <v>26</v>
      </c>
    </row>
    <row r="389" spans="1:26" ht="15">
      <c r="A389" s="278" t="s">
        <v>2171</v>
      </c>
      <c r="B389" s="279" t="s">
        <v>2172</v>
      </c>
      <c r="C389" s="288">
        <f t="shared" si="51"/>
        <v>0</v>
      </c>
      <c r="D389" s="275">
        <f t="shared" si="52"/>
        <v>3.8899999999999997E-4</v>
      </c>
      <c r="E389" s="296">
        <f t="shared" si="53"/>
        <v>0</v>
      </c>
      <c r="F389" s="296">
        <f t="shared" si="54"/>
        <v>3.8899999999999997E-4</v>
      </c>
      <c r="G389" s="276">
        <f t="shared" si="55"/>
        <v>861</v>
      </c>
      <c r="P389" s="277" t="s">
        <v>214</v>
      </c>
      <c r="Q389" s="277">
        <v>19</v>
      </c>
      <c r="R389" s="278" t="s">
        <v>179</v>
      </c>
      <c r="S389" s="278" t="s">
        <v>2171</v>
      </c>
      <c r="T389" s="279" t="s">
        <v>2172</v>
      </c>
      <c r="U389">
        <v>448</v>
      </c>
      <c r="V389">
        <f>IF(Visor_NARP_CNPV_2018!$H$3=Q389,1,0)</f>
        <v>0</v>
      </c>
      <c r="W389">
        <f t="shared" si="56"/>
        <v>0</v>
      </c>
      <c r="Y389" s="51" t="s">
        <v>2172</v>
      </c>
      <c r="Z389" s="51">
        <f t="shared" si="57"/>
        <v>424</v>
      </c>
    </row>
    <row r="390" spans="1:26" ht="15">
      <c r="A390" s="281" t="s">
        <v>2173</v>
      </c>
      <c r="B390" s="282" t="s">
        <v>2174</v>
      </c>
      <c r="C390" s="288">
        <f t="shared" si="51"/>
        <v>0</v>
      </c>
      <c r="D390" s="275">
        <f t="shared" si="52"/>
        <v>3.8999999999999999E-4</v>
      </c>
      <c r="E390" s="296">
        <f t="shared" si="53"/>
        <v>0</v>
      </c>
      <c r="F390" s="296">
        <f t="shared" si="54"/>
        <v>3.8999999999999999E-4</v>
      </c>
      <c r="G390" s="276">
        <f t="shared" si="55"/>
        <v>860</v>
      </c>
      <c r="P390" s="280" t="s">
        <v>214</v>
      </c>
      <c r="Q390" s="280">
        <v>19</v>
      </c>
      <c r="R390" s="281" t="s">
        <v>179</v>
      </c>
      <c r="S390" s="281" t="s">
        <v>2173</v>
      </c>
      <c r="T390" s="282" t="s">
        <v>2174</v>
      </c>
      <c r="U390">
        <v>2494</v>
      </c>
      <c r="V390">
        <f>IF(Visor_NARP_CNPV_2018!$H$3=Q390,1,0)</f>
        <v>0</v>
      </c>
      <c r="W390">
        <f t="shared" si="56"/>
        <v>0</v>
      </c>
      <c r="Y390" s="51" t="s">
        <v>2174</v>
      </c>
      <c r="Z390" s="51">
        <f t="shared" si="57"/>
        <v>208</v>
      </c>
    </row>
    <row r="391" spans="1:26" ht="15">
      <c r="A391" s="278" t="s">
        <v>2175</v>
      </c>
      <c r="B391" s="279" t="s">
        <v>2176</v>
      </c>
      <c r="C391" s="288">
        <f t="shared" si="51"/>
        <v>0</v>
      </c>
      <c r="D391" s="275">
        <f t="shared" si="52"/>
        <v>3.9099999999999996E-4</v>
      </c>
      <c r="E391" s="296">
        <f t="shared" si="53"/>
        <v>0</v>
      </c>
      <c r="F391" s="296">
        <f t="shared" si="54"/>
        <v>3.9099999999999996E-4</v>
      </c>
      <c r="G391" s="276">
        <f t="shared" si="55"/>
        <v>859</v>
      </c>
      <c r="P391" s="277" t="s">
        <v>214</v>
      </c>
      <c r="Q391" s="277">
        <v>19</v>
      </c>
      <c r="R391" s="278" t="s">
        <v>179</v>
      </c>
      <c r="S391" s="278" t="s">
        <v>2175</v>
      </c>
      <c r="T391" s="279" t="s">
        <v>2176</v>
      </c>
      <c r="U391">
        <v>40040</v>
      </c>
      <c r="V391">
        <f>IF(Visor_NARP_CNPV_2018!$H$3=Q391,1,0)</f>
        <v>0</v>
      </c>
      <c r="W391">
        <f t="shared" si="56"/>
        <v>0</v>
      </c>
      <c r="Y391" s="51" t="s">
        <v>2176</v>
      </c>
      <c r="Z391" s="51">
        <f t="shared" si="57"/>
        <v>16</v>
      </c>
    </row>
    <row r="392" spans="1:26" ht="15">
      <c r="A392" s="281" t="s">
        <v>2177</v>
      </c>
      <c r="B392" s="282" t="s">
        <v>2178</v>
      </c>
      <c r="C392" s="288">
        <f t="shared" si="51"/>
        <v>0</v>
      </c>
      <c r="D392" s="275">
        <f t="shared" si="52"/>
        <v>3.9199999999999999E-4</v>
      </c>
      <c r="E392" s="296">
        <f t="shared" si="53"/>
        <v>0</v>
      </c>
      <c r="F392" s="296">
        <f t="shared" si="54"/>
        <v>3.9199999999999999E-4</v>
      </c>
      <c r="G392" s="276">
        <f t="shared" si="55"/>
        <v>858</v>
      </c>
      <c r="P392" s="280" t="s">
        <v>214</v>
      </c>
      <c r="Q392" s="280">
        <v>19</v>
      </c>
      <c r="R392" s="281" t="s">
        <v>179</v>
      </c>
      <c r="S392" s="281" t="s">
        <v>2177</v>
      </c>
      <c r="T392" s="282" t="s">
        <v>2178</v>
      </c>
      <c r="U392">
        <v>671</v>
      </c>
      <c r="V392">
        <f>IF(Visor_NARP_CNPV_2018!$H$3=Q392,1,0)</f>
        <v>0</v>
      </c>
      <c r="W392">
        <f t="shared" si="56"/>
        <v>0</v>
      </c>
      <c r="Y392" s="51" t="s">
        <v>2178</v>
      </c>
      <c r="Z392" s="51">
        <f t="shared" si="57"/>
        <v>357</v>
      </c>
    </row>
    <row r="393" spans="1:26" ht="15">
      <c r="A393" s="278" t="s">
        <v>2179</v>
      </c>
      <c r="B393" s="279" t="s">
        <v>2180</v>
      </c>
      <c r="C393" s="288">
        <f t="shared" si="51"/>
        <v>0</v>
      </c>
      <c r="D393" s="275">
        <f t="shared" si="52"/>
        <v>3.9299999999999996E-4</v>
      </c>
      <c r="E393" s="296">
        <f t="shared" si="53"/>
        <v>0</v>
      </c>
      <c r="F393" s="296">
        <f t="shared" si="54"/>
        <v>3.9299999999999996E-4</v>
      </c>
      <c r="G393" s="276">
        <f t="shared" si="55"/>
        <v>857</v>
      </c>
      <c r="P393" s="277" t="s">
        <v>214</v>
      </c>
      <c r="Q393" s="277">
        <v>19</v>
      </c>
      <c r="R393" s="278" t="s">
        <v>179</v>
      </c>
      <c r="S393" s="278" t="s">
        <v>2179</v>
      </c>
      <c r="T393" s="279" t="s">
        <v>2180</v>
      </c>
      <c r="U393">
        <v>839</v>
      </c>
      <c r="V393">
        <f>IF(Visor_NARP_CNPV_2018!$H$3=Q393,1,0)</f>
        <v>0</v>
      </c>
      <c r="W393">
        <f t="shared" si="56"/>
        <v>0</v>
      </c>
      <c r="Y393" s="51" t="s">
        <v>2180</v>
      </c>
      <c r="Z393" s="51">
        <f t="shared" si="57"/>
        <v>321</v>
      </c>
    </row>
    <row r="394" spans="1:26" ht="15">
      <c r="A394" s="281" t="s">
        <v>2181</v>
      </c>
      <c r="B394" s="282" t="s">
        <v>2182</v>
      </c>
      <c r="C394" s="288">
        <f t="shared" si="51"/>
        <v>0</v>
      </c>
      <c r="D394" s="275">
        <f t="shared" si="52"/>
        <v>3.9399999999999998E-4</v>
      </c>
      <c r="E394" s="296">
        <f t="shared" si="53"/>
        <v>0</v>
      </c>
      <c r="F394" s="296">
        <f t="shared" si="54"/>
        <v>3.9399999999999998E-4</v>
      </c>
      <c r="G394" s="276">
        <f t="shared" si="55"/>
        <v>856</v>
      </c>
      <c r="P394" s="280" t="s">
        <v>214</v>
      </c>
      <c r="Q394" s="280">
        <v>19</v>
      </c>
      <c r="R394" s="281" t="s">
        <v>179</v>
      </c>
      <c r="S394" s="281" t="s">
        <v>2181</v>
      </c>
      <c r="T394" s="282" t="s">
        <v>2182</v>
      </c>
      <c r="U394">
        <v>411</v>
      </c>
      <c r="V394">
        <f>IF(Visor_NARP_CNPV_2018!$H$3=Q394,1,0)</f>
        <v>0</v>
      </c>
      <c r="W394">
        <f t="shared" si="56"/>
        <v>0</v>
      </c>
      <c r="Y394" s="51" t="s">
        <v>2182</v>
      </c>
      <c r="Z394" s="51">
        <f t="shared" si="57"/>
        <v>440</v>
      </c>
    </row>
    <row r="395" spans="1:26" ht="15">
      <c r="A395" s="278" t="s">
        <v>2183</v>
      </c>
      <c r="B395" s="279" t="s">
        <v>2184</v>
      </c>
      <c r="C395" s="288">
        <f t="shared" si="51"/>
        <v>0</v>
      </c>
      <c r="D395" s="275">
        <f t="shared" si="52"/>
        <v>3.9500000000000001E-4</v>
      </c>
      <c r="E395" s="296">
        <f t="shared" si="53"/>
        <v>0</v>
      </c>
      <c r="F395" s="296">
        <f t="shared" si="54"/>
        <v>3.9500000000000001E-4</v>
      </c>
      <c r="G395" s="276">
        <f t="shared" si="55"/>
        <v>855</v>
      </c>
      <c r="P395" s="277" t="s">
        <v>214</v>
      </c>
      <c r="Q395" s="277">
        <v>19</v>
      </c>
      <c r="R395" s="278" t="s">
        <v>179</v>
      </c>
      <c r="S395" s="278" t="s">
        <v>2183</v>
      </c>
      <c r="T395" s="279" t="s">
        <v>2184</v>
      </c>
      <c r="U395">
        <v>35551</v>
      </c>
      <c r="V395">
        <f>IF(Visor_NARP_CNPV_2018!$H$3=Q395,1,0)</f>
        <v>0</v>
      </c>
      <c r="W395">
        <f t="shared" si="56"/>
        <v>0</v>
      </c>
      <c r="Y395" s="51" t="s">
        <v>2184</v>
      </c>
      <c r="Z395" s="51">
        <f t="shared" si="57"/>
        <v>17</v>
      </c>
    </row>
    <row r="396" spans="1:26" ht="15">
      <c r="A396" s="281" t="s">
        <v>2185</v>
      </c>
      <c r="B396" s="282" t="s">
        <v>1780</v>
      </c>
      <c r="C396" s="288">
        <f t="shared" si="51"/>
        <v>0</v>
      </c>
      <c r="D396" s="275">
        <f t="shared" si="52"/>
        <v>3.9599999999999998E-4</v>
      </c>
      <c r="E396" s="296">
        <f t="shared" si="53"/>
        <v>0</v>
      </c>
      <c r="F396" s="296">
        <f t="shared" si="54"/>
        <v>3.9599999999999998E-4</v>
      </c>
      <c r="G396" s="276">
        <f t="shared" si="55"/>
        <v>854</v>
      </c>
      <c r="P396" s="280" t="s">
        <v>214</v>
      </c>
      <c r="Q396" s="280">
        <v>19</v>
      </c>
      <c r="R396" s="281" t="s">
        <v>179</v>
      </c>
      <c r="S396" s="281" t="s">
        <v>2185</v>
      </c>
      <c r="T396" s="282" t="s">
        <v>1780</v>
      </c>
      <c r="U396">
        <v>327</v>
      </c>
      <c r="V396">
        <f>IF(Visor_NARP_CNPV_2018!$H$3=Q396,1,0)</f>
        <v>0</v>
      </c>
      <c r="W396">
        <f t="shared" si="56"/>
        <v>0</v>
      </c>
      <c r="Y396" s="51" t="s">
        <v>1780</v>
      </c>
      <c r="Z396" s="51">
        <f t="shared" si="57"/>
        <v>487</v>
      </c>
    </row>
    <row r="397" spans="1:26" ht="15">
      <c r="A397" s="278" t="s">
        <v>2186</v>
      </c>
      <c r="B397" s="279" t="s">
        <v>2187</v>
      </c>
      <c r="C397" s="288">
        <f t="shared" si="51"/>
        <v>0</v>
      </c>
      <c r="D397" s="275">
        <f t="shared" si="52"/>
        <v>3.97E-4</v>
      </c>
      <c r="E397" s="296">
        <f t="shared" si="53"/>
        <v>0</v>
      </c>
      <c r="F397" s="296">
        <f t="shared" si="54"/>
        <v>3.97E-4</v>
      </c>
      <c r="G397" s="276">
        <f t="shared" si="55"/>
        <v>853</v>
      </c>
      <c r="P397" s="277" t="s">
        <v>214</v>
      </c>
      <c r="Q397" s="277">
        <v>19</v>
      </c>
      <c r="R397" s="278" t="s">
        <v>179</v>
      </c>
      <c r="S397" s="278" t="s">
        <v>2186</v>
      </c>
      <c r="T397" s="279" t="s">
        <v>2187</v>
      </c>
      <c r="U397">
        <v>1337</v>
      </c>
      <c r="V397">
        <f>IF(Visor_NARP_CNPV_2018!$H$3=Q397,1,0)</f>
        <v>0</v>
      </c>
      <c r="W397">
        <f t="shared" si="56"/>
        <v>0</v>
      </c>
      <c r="Y397" s="51" t="s">
        <v>2187</v>
      </c>
      <c r="Z397" s="51">
        <f t="shared" si="57"/>
        <v>263</v>
      </c>
    </row>
    <row r="398" spans="1:26" ht="15">
      <c r="A398" s="281" t="s">
        <v>2188</v>
      </c>
      <c r="B398" s="282" t="s">
        <v>2189</v>
      </c>
      <c r="C398" s="288">
        <f t="shared" si="51"/>
        <v>0</v>
      </c>
      <c r="D398" s="275">
        <f t="shared" si="52"/>
        <v>3.9799999999999997E-4</v>
      </c>
      <c r="E398" s="296">
        <f t="shared" si="53"/>
        <v>0</v>
      </c>
      <c r="F398" s="296">
        <f t="shared" si="54"/>
        <v>3.9799999999999997E-4</v>
      </c>
      <c r="G398" s="276">
        <f t="shared" si="55"/>
        <v>852</v>
      </c>
      <c r="P398" s="280" t="s">
        <v>214</v>
      </c>
      <c r="Q398" s="280">
        <v>19</v>
      </c>
      <c r="R398" s="281" t="s">
        <v>179</v>
      </c>
      <c r="S398" s="281" t="s">
        <v>2188</v>
      </c>
      <c r="T398" s="282" t="s">
        <v>2189</v>
      </c>
      <c r="U398">
        <v>436</v>
      </c>
      <c r="V398">
        <f>IF(Visor_NARP_CNPV_2018!$H$3=Q398,1,0)</f>
        <v>0</v>
      </c>
      <c r="W398">
        <f t="shared" si="56"/>
        <v>0</v>
      </c>
      <c r="Y398" s="51" t="s">
        <v>2189</v>
      </c>
      <c r="Z398" s="51">
        <f t="shared" si="57"/>
        <v>429</v>
      </c>
    </row>
    <row r="399" spans="1:26" ht="15">
      <c r="A399" s="278" t="s">
        <v>2190</v>
      </c>
      <c r="B399" s="279" t="s">
        <v>2191</v>
      </c>
      <c r="C399" s="288">
        <f t="shared" si="51"/>
        <v>0</v>
      </c>
      <c r="D399" s="275">
        <f t="shared" si="52"/>
        <v>3.9899999999999999E-4</v>
      </c>
      <c r="E399" s="296">
        <f t="shared" si="53"/>
        <v>0</v>
      </c>
      <c r="F399" s="296">
        <f t="shared" si="54"/>
        <v>3.9899999999999999E-4</v>
      </c>
      <c r="G399" s="276">
        <f t="shared" si="55"/>
        <v>851</v>
      </c>
      <c r="P399" s="277" t="s">
        <v>214</v>
      </c>
      <c r="Q399" s="277">
        <v>19</v>
      </c>
      <c r="R399" s="278" t="s">
        <v>179</v>
      </c>
      <c r="S399" s="278" t="s">
        <v>2190</v>
      </c>
      <c r="T399" s="279" t="s">
        <v>2191</v>
      </c>
      <c r="U399">
        <v>11857</v>
      </c>
      <c r="V399">
        <f>IF(Visor_NARP_CNPV_2018!$H$3=Q399,1,0)</f>
        <v>0</v>
      </c>
      <c r="W399">
        <f t="shared" si="56"/>
        <v>0</v>
      </c>
      <c r="Y399" s="51" t="s">
        <v>2191</v>
      </c>
      <c r="Z399" s="51">
        <f t="shared" si="57"/>
        <v>83</v>
      </c>
    </row>
    <row r="400" spans="1:26" ht="15">
      <c r="A400" s="281" t="s">
        <v>2192</v>
      </c>
      <c r="B400" s="282" t="s">
        <v>193</v>
      </c>
      <c r="C400" s="288">
        <f t="shared" si="51"/>
        <v>0</v>
      </c>
      <c r="D400" s="275">
        <f t="shared" si="52"/>
        <v>3.9999999999999996E-4</v>
      </c>
      <c r="E400" s="296">
        <f t="shared" si="53"/>
        <v>0</v>
      </c>
      <c r="F400" s="296">
        <f t="shared" si="54"/>
        <v>3.9999999999999996E-4</v>
      </c>
      <c r="G400" s="276">
        <f t="shared" si="55"/>
        <v>850</v>
      </c>
      <c r="P400" s="280" t="s">
        <v>214</v>
      </c>
      <c r="Q400" s="280">
        <v>19</v>
      </c>
      <c r="R400" s="281" t="s">
        <v>179</v>
      </c>
      <c r="S400" s="281" t="s">
        <v>2192</v>
      </c>
      <c r="T400" s="282" t="s">
        <v>193</v>
      </c>
      <c r="U400">
        <v>338</v>
      </c>
      <c r="V400">
        <f>IF(Visor_NARP_CNPV_2018!$H$3=Q400,1,0)</f>
        <v>0</v>
      </c>
      <c r="W400">
        <f t="shared" si="56"/>
        <v>0</v>
      </c>
      <c r="Y400" s="51" t="s">
        <v>193</v>
      </c>
      <c r="Z400" s="51">
        <f t="shared" si="57"/>
        <v>478</v>
      </c>
    </row>
    <row r="401" spans="1:26" ht="15">
      <c r="A401" s="278" t="s">
        <v>2193</v>
      </c>
      <c r="B401" s="279" t="s">
        <v>2194</v>
      </c>
      <c r="C401" s="288">
        <f t="shared" si="51"/>
        <v>0</v>
      </c>
      <c r="D401" s="275">
        <f t="shared" si="52"/>
        <v>4.0099999999999999E-4</v>
      </c>
      <c r="E401" s="296">
        <f t="shared" si="53"/>
        <v>0</v>
      </c>
      <c r="F401" s="296">
        <f t="shared" si="54"/>
        <v>4.0099999999999999E-4</v>
      </c>
      <c r="G401" s="276">
        <f t="shared" si="55"/>
        <v>849</v>
      </c>
      <c r="P401" s="277" t="s">
        <v>214</v>
      </c>
      <c r="Q401" s="277">
        <v>19</v>
      </c>
      <c r="R401" s="278" t="s">
        <v>179</v>
      </c>
      <c r="S401" s="278" t="s">
        <v>2193</v>
      </c>
      <c r="T401" s="279" t="s">
        <v>2194</v>
      </c>
      <c r="U401">
        <v>752</v>
      </c>
      <c r="V401">
        <f>IF(Visor_NARP_CNPV_2018!$H$3=Q401,1,0)</f>
        <v>0</v>
      </c>
      <c r="W401">
        <f t="shared" si="56"/>
        <v>0</v>
      </c>
      <c r="Y401" s="51" t="s">
        <v>2194</v>
      </c>
      <c r="Z401" s="51">
        <f t="shared" si="57"/>
        <v>335</v>
      </c>
    </row>
    <row r="402" spans="1:26" ht="15">
      <c r="A402" s="281" t="s">
        <v>2195</v>
      </c>
      <c r="B402" s="282" t="s">
        <v>2196</v>
      </c>
      <c r="C402" s="288">
        <f t="shared" si="51"/>
        <v>0</v>
      </c>
      <c r="D402" s="275">
        <f t="shared" si="52"/>
        <v>4.0199999999999996E-4</v>
      </c>
      <c r="E402" s="296">
        <f t="shared" si="53"/>
        <v>0</v>
      </c>
      <c r="F402" s="296">
        <f t="shared" si="54"/>
        <v>4.0199999999999996E-4</v>
      </c>
      <c r="G402" s="276">
        <f t="shared" si="55"/>
        <v>848</v>
      </c>
      <c r="P402" s="280" t="s">
        <v>214</v>
      </c>
      <c r="Q402" s="280">
        <v>19</v>
      </c>
      <c r="R402" s="281" t="s">
        <v>179</v>
      </c>
      <c r="S402" s="281" t="s">
        <v>2195</v>
      </c>
      <c r="T402" s="282" t="s">
        <v>2196</v>
      </c>
      <c r="U402">
        <v>22033</v>
      </c>
      <c r="V402">
        <f>IF(Visor_NARP_CNPV_2018!$H$3=Q402,1,0)</f>
        <v>0</v>
      </c>
      <c r="W402">
        <f t="shared" si="56"/>
        <v>0</v>
      </c>
      <c r="Y402" s="51" t="s">
        <v>2196</v>
      </c>
      <c r="Z402" s="51">
        <f t="shared" si="57"/>
        <v>39</v>
      </c>
    </row>
    <row r="403" spans="1:26" ht="15">
      <c r="A403" s="278" t="s">
        <v>2197</v>
      </c>
      <c r="B403" s="279" t="s">
        <v>2198</v>
      </c>
      <c r="C403" s="288">
        <f t="shared" si="51"/>
        <v>0</v>
      </c>
      <c r="D403" s="275">
        <f t="shared" si="52"/>
        <v>4.0299999999999998E-4</v>
      </c>
      <c r="E403" s="296">
        <f t="shared" si="53"/>
        <v>0</v>
      </c>
      <c r="F403" s="296">
        <f t="shared" si="54"/>
        <v>4.0299999999999998E-4</v>
      </c>
      <c r="G403" s="276">
        <f t="shared" si="55"/>
        <v>847</v>
      </c>
      <c r="P403" s="277" t="s">
        <v>214</v>
      </c>
      <c r="Q403" s="277">
        <v>19</v>
      </c>
      <c r="R403" s="278" t="s">
        <v>179</v>
      </c>
      <c r="S403" s="278" t="s">
        <v>2197</v>
      </c>
      <c r="T403" s="279" t="s">
        <v>2198</v>
      </c>
      <c r="U403">
        <v>975</v>
      </c>
      <c r="V403">
        <f>IF(Visor_NARP_CNPV_2018!$H$3=Q403,1,0)</f>
        <v>0</v>
      </c>
      <c r="W403">
        <f t="shared" si="56"/>
        <v>0</v>
      </c>
      <c r="Y403" s="51" t="s">
        <v>2198</v>
      </c>
      <c r="Z403" s="51">
        <f t="shared" si="57"/>
        <v>299</v>
      </c>
    </row>
    <row r="404" spans="1:26" ht="15">
      <c r="A404" s="281" t="s">
        <v>2199</v>
      </c>
      <c r="B404" s="282" t="s">
        <v>2200</v>
      </c>
      <c r="C404" s="288">
        <f t="shared" si="51"/>
        <v>0</v>
      </c>
      <c r="D404" s="275">
        <f t="shared" si="52"/>
        <v>4.0400000000000001E-4</v>
      </c>
      <c r="E404" s="296">
        <f t="shared" si="53"/>
        <v>0</v>
      </c>
      <c r="F404" s="296">
        <f t="shared" si="54"/>
        <v>4.0400000000000001E-4</v>
      </c>
      <c r="G404" s="276">
        <f t="shared" si="55"/>
        <v>846</v>
      </c>
      <c r="P404" s="280" t="s">
        <v>214</v>
      </c>
      <c r="Q404" s="280">
        <v>19</v>
      </c>
      <c r="R404" s="281" t="s">
        <v>179</v>
      </c>
      <c r="S404" s="281" t="s">
        <v>2199</v>
      </c>
      <c r="T404" s="282" t="s">
        <v>2200</v>
      </c>
      <c r="U404">
        <v>1348</v>
      </c>
      <c r="V404">
        <f>IF(Visor_NARP_CNPV_2018!$H$3=Q404,1,0)</f>
        <v>0</v>
      </c>
      <c r="W404">
        <f t="shared" si="56"/>
        <v>0</v>
      </c>
      <c r="Y404" s="51" t="s">
        <v>2200</v>
      </c>
      <c r="Z404" s="51">
        <f t="shared" si="57"/>
        <v>262</v>
      </c>
    </row>
    <row r="405" spans="1:26" ht="15">
      <c r="A405" s="278" t="s">
        <v>2201</v>
      </c>
      <c r="B405" s="279" t="s">
        <v>2202</v>
      </c>
      <c r="C405" s="288">
        <f t="shared" si="51"/>
        <v>0</v>
      </c>
      <c r="D405" s="275">
        <f t="shared" si="52"/>
        <v>4.0499999999999998E-4</v>
      </c>
      <c r="E405" s="296">
        <f t="shared" si="53"/>
        <v>0</v>
      </c>
      <c r="F405" s="296">
        <f t="shared" si="54"/>
        <v>4.0499999999999998E-4</v>
      </c>
      <c r="G405" s="276">
        <f t="shared" si="55"/>
        <v>845</v>
      </c>
      <c r="P405" s="277" t="s">
        <v>214</v>
      </c>
      <c r="Q405" s="277">
        <v>19</v>
      </c>
      <c r="R405" s="278" t="s">
        <v>179</v>
      </c>
      <c r="S405" s="278" t="s">
        <v>2201</v>
      </c>
      <c r="T405" s="279" t="s">
        <v>2202</v>
      </c>
      <c r="U405">
        <v>19602</v>
      </c>
      <c r="V405">
        <f>IF(Visor_NARP_CNPV_2018!$H$3=Q405,1,0)</f>
        <v>0</v>
      </c>
      <c r="W405">
        <f t="shared" si="56"/>
        <v>0</v>
      </c>
      <c r="Y405" s="51" t="s">
        <v>2202</v>
      </c>
      <c r="Z405" s="51">
        <f t="shared" si="57"/>
        <v>48</v>
      </c>
    </row>
    <row r="406" spans="1:26" ht="15">
      <c r="A406" s="281" t="s">
        <v>2203</v>
      </c>
      <c r="B406" s="282" t="s">
        <v>2204</v>
      </c>
      <c r="C406" s="288">
        <f t="shared" si="51"/>
        <v>0</v>
      </c>
      <c r="D406" s="275">
        <f t="shared" si="52"/>
        <v>4.06E-4</v>
      </c>
      <c r="E406" s="296">
        <f t="shared" si="53"/>
        <v>0</v>
      </c>
      <c r="F406" s="296">
        <f t="shared" si="54"/>
        <v>4.06E-4</v>
      </c>
      <c r="G406" s="276">
        <f t="shared" si="55"/>
        <v>844</v>
      </c>
      <c r="P406" s="280" t="s">
        <v>215</v>
      </c>
      <c r="Q406" s="280">
        <v>20</v>
      </c>
      <c r="R406" s="281" t="s">
        <v>180</v>
      </c>
      <c r="S406" s="281" t="s">
        <v>2203</v>
      </c>
      <c r="T406" s="282" t="s">
        <v>2204</v>
      </c>
      <c r="U406">
        <v>51182</v>
      </c>
      <c r="V406">
        <f>IF(Visor_NARP_CNPV_2018!$H$3=Q406,1,0)</f>
        <v>0</v>
      </c>
      <c r="W406">
        <f t="shared" si="56"/>
        <v>0</v>
      </c>
      <c r="Y406" s="51" t="s">
        <v>2204</v>
      </c>
      <c r="Z406" s="51">
        <f t="shared" si="57"/>
        <v>11</v>
      </c>
    </row>
    <row r="407" spans="1:26" ht="15">
      <c r="A407" s="278" t="s">
        <v>2205</v>
      </c>
      <c r="B407" s="279" t="s">
        <v>2206</v>
      </c>
      <c r="C407" s="288">
        <f t="shared" si="51"/>
        <v>0</v>
      </c>
      <c r="D407" s="275">
        <f t="shared" si="52"/>
        <v>4.0699999999999997E-4</v>
      </c>
      <c r="E407" s="296">
        <f t="shared" si="53"/>
        <v>0</v>
      </c>
      <c r="F407" s="296">
        <f t="shared" si="54"/>
        <v>4.0699999999999997E-4</v>
      </c>
      <c r="G407" s="276">
        <f t="shared" si="55"/>
        <v>843</v>
      </c>
      <c r="P407" s="277" t="s">
        <v>215</v>
      </c>
      <c r="Q407" s="277">
        <v>20</v>
      </c>
      <c r="R407" s="278" t="s">
        <v>180</v>
      </c>
      <c r="S407" s="278" t="s">
        <v>2205</v>
      </c>
      <c r="T407" s="279" t="s">
        <v>2206</v>
      </c>
      <c r="U407">
        <v>3275</v>
      </c>
      <c r="V407">
        <f>IF(Visor_NARP_CNPV_2018!$H$3=Q407,1,0)</f>
        <v>0</v>
      </c>
      <c r="W407">
        <f t="shared" si="56"/>
        <v>0</v>
      </c>
      <c r="Y407" s="51" t="s">
        <v>2206</v>
      </c>
      <c r="Z407" s="51">
        <f t="shared" si="57"/>
        <v>187</v>
      </c>
    </row>
    <row r="408" spans="1:26" ht="15">
      <c r="A408" s="281" t="s">
        <v>2207</v>
      </c>
      <c r="B408" s="282" t="s">
        <v>2208</v>
      </c>
      <c r="C408" s="288">
        <f t="shared" si="51"/>
        <v>0</v>
      </c>
      <c r="D408" s="275">
        <f t="shared" si="52"/>
        <v>4.08E-4</v>
      </c>
      <c r="E408" s="296">
        <f t="shared" si="53"/>
        <v>0</v>
      </c>
      <c r="F408" s="296">
        <f t="shared" si="54"/>
        <v>4.08E-4</v>
      </c>
      <c r="G408" s="276">
        <f t="shared" si="55"/>
        <v>842</v>
      </c>
      <c r="P408" s="280" t="s">
        <v>215</v>
      </c>
      <c r="Q408" s="280">
        <v>20</v>
      </c>
      <c r="R408" s="281" t="s">
        <v>180</v>
      </c>
      <c r="S408" s="281" t="s">
        <v>2207</v>
      </c>
      <c r="T408" s="282" t="s">
        <v>2208</v>
      </c>
      <c r="U408">
        <v>21543</v>
      </c>
      <c r="V408">
        <f>IF(Visor_NARP_CNPV_2018!$H$3=Q408,1,0)</f>
        <v>0</v>
      </c>
      <c r="W408">
        <f t="shared" si="56"/>
        <v>0</v>
      </c>
      <c r="Y408" s="51" t="s">
        <v>2208</v>
      </c>
      <c r="Z408" s="51">
        <f t="shared" si="57"/>
        <v>42</v>
      </c>
    </row>
    <row r="409" spans="1:26" ht="15">
      <c r="A409" s="278" t="s">
        <v>2209</v>
      </c>
      <c r="B409" s="279" t="s">
        <v>2210</v>
      </c>
      <c r="C409" s="288">
        <f t="shared" si="51"/>
        <v>0</v>
      </c>
      <c r="D409" s="275">
        <f t="shared" si="52"/>
        <v>4.0899999999999997E-4</v>
      </c>
      <c r="E409" s="296">
        <f t="shared" si="53"/>
        <v>0</v>
      </c>
      <c r="F409" s="296">
        <f t="shared" si="54"/>
        <v>4.0899999999999997E-4</v>
      </c>
      <c r="G409" s="276">
        <f t="shared" si="55"/>
        <v>841</v>
      </c>
      <c r="P409" s="277" t="s">
        <v>215</v>
      </c>
      <c r="Q409" s="277">
        <v>20</v>
      </c>
      <c r="R409" s="278" t="s">
        <v>180</v>
      </c>
      <c r="S409" s="278" t="s">
        <v>2209</v>
      </c>
      <c r="T409" s="279" t="s">
        <v>2210</v>
      </c>
      <c r="U409">
        <v>4448</v>
      </c>
      <c r="V409">
        <f>IF(Visor_NARP_CNPV_2018!$H$3=Q409,1,0)</f>
        <v>0</v>
      </c>
      <c r="W409">
        <f t="shared" si="56"/>
        <v>0</v>
      </c>
      <c r="Y409" s="51" t="s">
        <v>2210</v>
      </c>
      <c r="Z409" s="51">
        <f t="shared" si="57"/>
        <v>160</v>
      </c>
    </row>
    <row r="410" spans="1:26" ht="15">
      <c r="A410" s="281" t="s">
        <v>2211</v>
      </c>
      <c r="B410" s="282" t="s">
        <v>2212</v>
      </c>
      <c r="C410" s="288">
        <f t="shared" si="51"/>
        <v>0</v>
      </c>
      <c r="D410" s="275">
        <f t="shared" si="52"/>
        <v>4.0999999999999999E-4</v>
      </c>
      <c r="E410" s="296">
        <f t="shared" si="53"/>
        <v>0</v>
      </c>
      <c r="F410" s="296">
        <f t="shared" si="54"/>
        <v>4.0999999999999999E-4</v>
      </c>
      <c r="G410" s="276">
        <f t="shared" si="55"/>
        <v>840</v>
      </c>
      <c r="P410" s="280" t="s">
        <v>215</v>
      </c>
      <c r="Q410" s="280">
        <v>20</v>
      </c>
      <c r="R410" s="281" t="s">
        <v>180</v>
      </c>
      <c r="S410" s="281" t="s">
        <v>2211</v>
      </c>
      <c r="T410" s="282" t="s">
        <v>2212</v>
      </c>
      <c r="U410">
        <v>4017</v>
      </c>
      <c r="V410">
        <f>IF(Visor_NARP_CNPV_2018!$H$3=Q410,1,0)</f>
        <v>0</v>
      </c>
      <c r="W410">
        <f t="shared" si="56"/>
        <v>0</v>
      </c>
      <c r="Y410" s="51" t="s">
        <v>2212</v>
      </c>
      <c r="Z410" s="51">
        <f t="shared" si="57"/>
        <v>171</v>
      </c>
    </row>
    <row r="411" spans="1:26" ht="15">
      <c r="A411" s="278" t="s">
        <v>2213</v>
      </c>
      <c r="B411" s="279" t="s">
        <v>2214</v>
      </c>
      <c r="C411" s="288">
        <f t="shared" si="51"/>
        <v>0</v>
      </c>
      <c r="D411" s="275">
        <f t="shared" si="52"/>
        <v>4.1099999999999996E-4</v>
      </c>
      <c r="E411" s="296">
        <f t="shared" si="53"/>
        <v>0</v>
      </c>
      <c r="F411" s="296">
        <f t="shared" si="54"/>
        <v>4.1099999999999996E-4</v>
      </c>
      <c r="G411" s="276">
        <f t="shared" si="55"/>
        <v>839</v>
      </c>
      <c r="P411" s="277" t="s">
        <v>215</v>
      </c>
      <c r="Q411" s="277">
        <v>20</v>
      </c>
      <c r="R411" s="278" t="s">
        <v>180</v>
      </c>
      <c r="S411" s="278" t="s">
        <v>2213</v>
      </c>
      <c r="T411" s="279" t="s">
        <v>2214</v>
      </c>
      <c r="U411">
        <v>1564</v>
      </c>
      <c r="V411">
        <f>IF(Visor_NARP_CNPV_2018!$H$3=Q411,1,0)</f>
        <v>0</v>
      </c>
      <c r="W411">
        <f t="shared" si="56"/>
        <v>0</v>
      </c>
      <c r="Y411" s="51" t="s">
        <v>2214</v>
      </c>
      <c r="Z411" s="51">
        <f t="shared" si="57"/>
        <v>250</v>
      </c>
    </row>
    <row r="412" spans="1:26" ht="15">
      <c r="A412" s="281" t="s">
        <v>2215</v>
      </c>
      <c r="B412" s="282" t="s">
        <v>2216</v>
      </c>
      <c r="C412" s="288">
        <f t="shared" si="51"/>
        <v>0</v>
      </c>
      <c r="D412" s="275">
        <f t="shared" si="52"/>
        <v>4.1199999999999999E-4</v>
      </c>
      <c r="E412" s="296">
        <f t="shared" si="53"/>
        <v>0</v>
      </c>
      <c r="F412" s="296">
        <f t="shared" si="54"/>
        <v>4.1199999999999999E-4</v>
      </c>
      <c r="G412" s="276">
        <f t="shared" si="55"/>
        <v>838</v>
      </c>
      <c r="P412" s="280" t="s">
        <v>215</v>
      </c>
      <c r="Q412" s="280">
        <v>20</v>
      </c>
      <c r="R412" s="281" t="s">
        <v>180</v>
      </c>
      <c r="S412" s="281" t="s">
        <v>2215</v>
      </c>
      <c r="T412" s="282" t="s">
        <v>2216</v>
      </c>
      <c r="U412">
        <v>12547</v>
      </c>
      <c r="V412">
        <f>IF(Visor_NARP_CNPV_2018!$H$3=Q412,1,0)</f>
        <v>0</v>
      </c>
      <c r="W412">
        <f t="shared" si="56"/>
        <v>0</v>
      </c>
      <c r="Y412" s="51" t="s">
        <v>2216</v>
      </c>
      <c r="Z412" s="51">
        <f t="shared" si="57"/>
        <v>76</v>
      </c>
    </row>
    <row r="413" spans="1:26" ht="15">
      <c r="A413" s="278" t="s">
        <v>2217</v>
      </c>
      <c r="B413" s="279" t="s">
        <v>2218</v>
      </c>
      <c r="C413" s="288">
        <f t="shared" si="51"/>
        <v>0</v>
      </c>
      <c r="D413" s="275">
        <f t="shared" si="52"/>
        <v>4.1299999999999996E-4</v>
      </c>
      <c r="E413" s="296">
        <f t="shared" si="53"/>
        <v>0</v>
      </c>
      <c r="F413" s="296">
        <f t="shared" si="54"/>
        <v>4.1299999999999996E-4</v>
      </c>
      <c r="G413" s="276">
        <f t="shared" si="55"/>
        <v>837</v>
      </c>
      <c r="P413" s="277" t="s">
        <v>215</v>
      </c>
      <c r="Q413" s="277">
        <v>20</v>
      </c>
      <c r="R413" s="278" t="s">
        <v>180</v>
      </c>
      <c r="S413" s="278" t="s">
        <v>2217</v>
      </c>
      <c r="T413" s="279" t="s">
        <v>2218</v>
      </c>
      <c r="U413">
        <v>5376</v>
      </c>
      <c r="V413">
        <f>IF(Visor_NARP_CNPV_2018!$H$3=Q413,1,0)</f>
        <v>0</v>
      </c>
      <c r="W413">
        <f t="shared" si="56"/>
        <v>0</v>
      </c>
      <c r="Y413" s="51" t="s">
        <v>2218</v>
      </c>
      <c r="Z413" s="51">
        <f t="shared" si="57"/>
        <v>142</v>
      </c>
    </row>
    <row r="414" spans="1:26" ht="15">
      <c r="A414" s="281" t="s">
        <v>2219</v>
      </c>
      <c r="B414" s="282" t="s">
        <v>2220</v>
      </c>
      <c r="C414" s="288">
        <f t="shared" si="51"/>
        <v>0</v>
      </c>
      <c r="D414" s="275">
        <f t="shared" si="52"/>
        <v>4.1399999999999998E-4</v>
      </c>
      <c r="E414" s="296">
        <f t="shared" si="53"/>
        <v>0</v>
      </c>
      <c r="F414" s="296">
        <f t="shared" si="54"/>
        <v>4.1399999999999998E-4</v>
      </c>
      <c r="G414" s="276">
        <f t="shared" si="55"/>
        <v>836</v>
      </c>
      <c r="P414" s="280" t="s">
        <v>215</v>
      </c>
      <c r="Q414" s="280">
        <v>20</v>
      </c>
      <c r="R414" s="281" t="s">
        <v>180</v>
      </c>
      <c r="S414" s="281" t="s">
        <v>2219</v>
      </c>
      <c r="T414" s="282" t="s">
        <v>2220</v>
      </c>
      <c r="U414">
        <v>2334</v>
      </c>
      <c r="V414">
        <f>IF(Visor_NARP_CNPV_2018!$H$3=Q414,1,0)</f>
        <v>0</v>
      </c>
      <c r="W414">
        <f t="shared" si="56"/>
        <v>0</v>
      </c>
      <c r="Y414" s="51" t="s">
        <v>2220</v>
      </c>
      <c r="Z414" s="51">
        <f t="shared" si="57"/>
        <v>213</v>
      </c>
    </row>
    <row r="415" spans="1:26" ht="15">
      <c r="A415" s="278" t="s">
        <v>2221</v>
      </c>
      <c r="B415" s="279" t="s">
        <v>2222</v>
      </c>
      <c r="C415" s="288">
        <f t="shared" si="51"/>
        <v>0</v>
      </c>
      <c r="D415" s="275">
        <f t="shared" si="52"/>
        <v>4.15E-4</v>
      </c>
      <c r="E415" s="296">
        <f t="shared" si="53"/>
        <v>0</v>
      </c>
      <c r="F415" s="296">
        <f t="shared" si="54"/>
        <v>4.15E-4</v>
      </c>
      <c r="G415" s="276">
        <f t="shared" si="55"/>
        <v>835</v>
      </c>
      <c r="P415" s="277" t="s">
        <v>215</v>
      </c>
      <c r="Q415" s="277">
        <v>20</v>
      </c>
      <c r="R415" s="278" t="s">
        <v>180</v>
      </c>
      <c r="S415" s="278" t="s">
        <v>2221</v>
      </c>
      <c r="T415" s="279" t="s">
        <v>2222</v>
      </c>
      <c r="U415">
        <v>15431</v>
      </c>
      <c r="V415">
        <f>IF(Visor_NARP_CNPV_2018!$H$3=Q415,1,0)</f>
        <v>0</v>
      </c>
      <c r="W415">
        <f t="shared" si="56"/>
        <v>0</v>
      </c>
      <c r="Y415" s="51" t="s">
        <v>2222</v>
      </c>
      <c r="Z415" s="51">
        <f t="shared" si="57"/>
        <v>62</v>
      </c>
    </row>
    <row r="416" spans="1:26" ht="15">
      <c r="A416" s="281" t="s">
        <v>2223</v>
      </c>
      <c r="B416" s="282" t="s">
        <v>2224</v>
      </c>
      <c r="C416" s="288">
        <f t="shared" si="51"/>
        <v>0</v>
      </c>
      <c r="D416" s="275">
        <f t="shared" si="52"/>
        <v>4.1599999999999997E-4</v>
      </c>
      <c r="E416" s="296">
        <f t="shared" si="53"/>
        <v>0</v>
      </c>
      <c r="F416" s="296">
        <f t="shared" si="54"/>
        <v>4.1599999999999997E-4</v>
      </c>
      <c r="G416" s="276">
        <f t="shared" si="55"/>
        <v>834</v>
      </c>
      <c r="P416" s="280" t="s">
        <v>215</v>
      </c>
      <c r="Q416" s="280">
        <v>20</v>
      </c>
      <c r="R416" s="281" t="s">
        <v>180</v>
      </c>
      <c r="S416" s="281" t="s">
        <v>2223</v>
      </c>
      <c r="T416" s="282" t="s">
        <v>2224</v>
      </c>
      <c r="U416">
        <v>30521</v>
      </c>
      <c r="V416">
        <f>IF(Visor_NARP_CNPV_2018!$H$3=Q416,1,0)</f>
        <v>0</v>
      </c>
      <c r="W416">
        <f t="shared" si="56"/>
        <v>0</v>
      </c>
      <c r="Y416" s="51" t="s">
        <v>2224</v>
      </c>
      <c r="Z416" s="51">
        <f t="shared" si="57"/>
        <v>22</v>
      </c>
    </row>
    <row r="417" spans="1:26" ht="15">
      <c r="A417" s="278" t="s">
        <v>2225</v>
      </c>
      <c r="B417" s="279" t="s">
        <v>2226</v>
      </c>
      <c r="C417" s="288">
        <f t="shared" si="51"/>
        <v>0</v>
      </c>
      <c r="D417" s="275">
        <f t="shared" si="52"/>
        <v>4.17E-4</v>
      </c>
      <c r="E417" s="296">
        <f t="shared" si="53"/>
        <v>0</v>
      </c>
      <c r="F417" s="296">
        <f t="shared" si="54"/>
        <v>4.17E-4</v>
      </c>
      <c r="G417" s="276">
        <f t="shared" si="55"/>
        <v>833</v>
      </c>
      <c r="P417" s="277" t="s">
        <v>215</v>
      </c>
      <c r="Q417" s="277">
        <v>20</v>
      </c>
      <c r="R417" s="278" t="s">
        <v>180</v>
      </c>
      <c r="S417" s="278" t="s">
        <v>2225</v>
      </c>
      <c r="T417" s="279" t="s">
        <v>2226</v>
      </c>
      <c r="U417">
        <v>3859</v>
      </c>
      <c r="V417">
        <f>IF(Visor_NARP_CNPV_2018!$H$3=Q417,1,0)</f>
        <v>0</v>
      </c>
      <c r="W417">
        <f t="shared" si="56"/>
        <v>0</v>
      </c>
      <c r="Y417" s="51" t="s">
        <v>2226</v>
      </c>
      <c r="Z417" s="51">
        <f t="shared" si="57"/>
        <v>173</v>
      </c>
    </row>
    <row r="418" spans="1:26" ht="15">
      <c r="A418" s="281" t="s">
        <v>2227</v>
      </c>
      <c r="B418" s="282" t="s">
        <v>2228</v>
      </c>
      <c r="C418" s="288">
        <f t="shared" si="51"/>
        <v>0</v>
      </c>
      <c r="D418" s="275">
        <f t="shared" si="52"/>
        <v>4.1799999999999997E-4</v>
      </c>
      <c r="E418" s="296">
        <f t="shared" si="53"/>
        <v>0</v>
      </c>
      <c r="F418" s="296">
        <f t="shared" si="54"/>
        <v>4.1799999999999997E-4</v>
      </c>
      <c r="G418" s="276">
        <f t="shared" si="55"/>
        <v>832</v>
      </c>
      <c r="P418" s="280" t="s">
        <v>215</v>
      </c>
      <c r="Q418" s="280">
        <v>20</v>
      </c>
      <c r="R418" s="281" t="s">
        <v>180</v>
      </c>
      <c r="S418" s="281" t="s">
        <v>2227</v>
      </c>
      <c r="T418" s="282" t="s">
        <v>2228</v>
      </c>
      <c r="U418">
        <v>54</v>
      </c>
      <c r="V418">
        <f>IF(Visor_NARP_CNPV_2018!$H$3=Q418,1,0)</f>
        <v>0</v>
      </c>
      <c r="W418">
        <f t="shared" si="56"/>
        <v>0</v>
      </c>
      <c r="Y418" s="51" t="s">
        <v>2228</v>
      </c>
      <c r="Z418" s="51">
        <f t="shared" si="57"/>
        <v>854</v>
      </c>
    </row>
    <row r="419" spans="1:26" ht="15">
      <c r="A419" s="278" t="s">
        <v>2229</v>
      </c>
      <c r="B419" s="279" t="s">
        <v>2230</v>
      </c>
      <c r="C419" s="288">
        <f t="shared" si="51"/>
        <v>0</v>
      </c>
      <c r="D419" s="275">
        <f t="shared" si="52"/>
        <v>4.1899999999999999E-4</v>
      </c>
      <c r="E419" s="296">
        <f t="shared" si="53"/>
        <v>0</v>
      </c>
      <c r="F419" s="296">
        <f t="shared" si="54"/>
        <v>4.1899999999999999E-4</v>
      </c>
      <c r="G419" s="276">
        <f t="shared" si="55"/>
        <v>831</v>
      </c>
      <c r="P419" s="277" t="s">
        <v>215</v>
      </c>
      <c r="Q419" s="277">
        <v>20</v>
      </c>
      <c r="R419" s="278" t="s">
        <v>180</v>
      </c>
      <c r="S419" s="278" t="s">
        <v>2229</v>
      </c>
      <c r="T419" s="279" t="s">
        <v>2230</v>
      </c>
      <c r="U419">
        <v>882</v>
      </c>
      <c r="V419">
        <f>IF(Visor_NARP_CNPV_2018!$H$3=Q419,1,0)</f>
        <v>0</v>
      </c>
      <c r="W419">
        <f t="shared" si="56"/>
        <v>0</v>
      </c>
      <c r="Y419" s="51" t="s">
        <v>2230</v>
      </c>
      <c r="Z419" s="51">
        <f t="shared" si="57"/>
        <v>312</v>
      </c>
    </row>
    <row r="420" spans="1:26" ht="15">
      <c r="A420" s="281" t="s">
        <v>2231</v>
      </c>
      <c r="B420" s="282" t="s">
        <v>2232</v>
      </c>
      <c r="C420" s="288">
        <f t="shared" si="51"/>
        <v>0</v>
      </c>
      <c r="D420" s="275">
        <f t="shared" si="52"/>
        <v>4.1999999999999996E-4</v>
      </c>
      <c r="E420" s="296">
        <f t="shared" si="53"/>
        <v>0</v>
      </c>
      <c r="F420" s="296">
        <f t="shared" si="54"/>
        <v>4.1999999999999996E-4</v>
      </c>
      <c r="G420" s="276">
        <f t="shared" si="55"/>
        <v>830</v>
      </c>
      <c r="P420" s="280" t="s">
        <v>215</v>
      </c>
      <c r="Q420" s="280">
        <v>20</v>
      </c>
      <c r="R420" s="281" t="s">
        <v>180</v>
      </c>
      <c r="S420" s="281" t="s">
        <v>2231</v>
      </c>
      <c r="T420" s="282" t="s">
        <v>2232</v>
      </c>
      <c r="U420">
        <v>15345</v>
      </c>
      <c r="V420">
        <f>IF(Visor_NARP_CNPV_2018!$H$3=Q420,1,0)</f>
        <v>0</v>
      </c>
      <c r="W420">
        <f t="shared" si="56"/>
        <v>0</v>
      </c>
      <c r="Y420" s="51" t="s">
        <v>2232</v>
      </c>
      <c r="Z420" s="51">
        <f t="shared" si="57"/>
        <v>63</v>
      </c>
    </row>
    <row r="421" spans="1:26" ht="15">
      <c r="A421" s="278" t="s">
        <v>2233</v>
      </c>
      <c r="B421" s="279" t="s">
        <v>2234</v>
      </c>
      <c r="C421" s="288">
        <f t="shared" si="51"/>
        <v>0</v>
      </c>
      <c r="D421" s="275">
        <f t="shared" si="52"/>
        <v>4.2099999999999999E-4</v>
      </c>
      <c r="E421" s="296">
        <f t="shared" si="53"/>
        <v>0</v>
      </c>
      <c r="F421" s="296">
        <f t="shared" si="54"/>
        <v>4.2099999999999999E-4</v>
      </c>
      <c r="G421" s="276">
        <f t="shared" si="55"/>
        <v>829</v>
      </c>
      <c r="P421" s="277" t="s">
        <v>215</v>
      </c>
      <c r="Q421" s="277">
        <v>20</v>
      </c>
      <c r="R421" s="278" t="s">
        <v>180</v>
      </c>
      <c r="S421" s="278" t="s">
        <v>2233</v>
      </c>
      <c r="T421" s="279" t="s">
        <v>2234</v>
      </c>
      <c r="U421">
        <v>634</v>
      </c>
      <c r="V421">
        <f>IF(Visor_NARP_CNPV_2018!$H$3=Q421,1,0)</f>
        <v>0</v>
      </c>
      <c r="W421">
        <f t="shared" si="56"/>
        <v>0</v>
      </c>
      <c r="Y421" s="51" t="s">
        <v>2234</v>
      </c>
      <c r="Z421" s="51">
        <f t="shared" si="57"/>
        <v>366</v>
      </c>
    </row>
    <row r="422" spans="1:26" ht="15">
      <c r="A422" s="281" t="s">
        <v>2235</v>
      </c>
      <c r="B422" s="282" t="s">
        <v>2236</v>
      </c>
      <c r="C422" s="288">
        <f t="shared" si="51"/>
        <v>0</v>
      </c>
      <c r="D422" s="275">
        <f t="shared" si="52"/>
        <v>4.2199999999999996E-4</v>
      </c>
      <c r="E422" s="296">
        <f t="shared" si="53"/>
        <v>0</v>
      </c>
      <c r="F422" s="296">
        <f t="shared" si="54"/>
        <v>4.2199999999999996E-4</v>
      </c>
      <c r="G422" s="276">
        <f t="shared" si="55"/>
        <v>828</v>
      </c>
      <c r="P422" s="280" t="s">
        <v>215</v>
      </c>
      <c r="Q422" s="280">
        <v>20</v>
      </c>
      <c r="R422" s="281" t="s">
        <v>180</v>
      </c>
      <c r="S422" s="281" t="s">
        <v>2235</v>
      </c>
      <c r="T422" s="282" t="s">
        <v>2236</v>
      </c>
      <c r="U422">
        <v>478</v>
      </c>
      <c r="V422">
        <f>IF(Visor_NARP_CNPV_2018!$H$3=Q422,1,0)</f>
        <v>0</v>
      </c>
      <c r="W422">
        <f t="shared" si="56"/>
        <v>0</v>
      </c>
      <c r="Y422" s="51" t="s">
        <v>2236</v>
      </c>
      <c r="Z422" s="51">
        <f t="shared" si="57"/>
        <v>412</v>
      </c>
    </row>
    <row r="423" spans="1:26" ht="15">
      <c r="A423" s="278" t="s">
        <v>2237</v>
      </c>
      <c r="B423" s="279" t="s">
        <v>2238</v>
      </c>
      <c r="C423" s="288">
        <f t="shared" si="51"/>
        <v>0</v>
      </c>
      <c r="D423" s="275">
        <f t="shared" si="52"/>
        <v>4.2299999999999998E-4</v>
      </c>
      <c r="E423" s="296">
        <f t="shared" si="53"/>
        <v>0</v>
      </c>
      <c r="F423" s="296">
        <f t="shared" si="54"/>
        <v>4.2299999999999998E-4</v>
      </c>
      <c r="G423" s="276">
        <f t="shared" si="55"/>
        <v>827</v>
      </c>
      <c r="P423" s="277" t="s">
        <v>215</v>
      </c>
      <c r="Q423" s="277">
        <v>20</v>
      </c>
      <c r="R423" s="278" t="s">
        <v>180</v>
      </c>
      <c r="S423" s="278" t="s">
        <v>2237</v>
      </c>
      <c r="T423" s="279" t="s">
        <v>2238</v>
      </c>
      <c r="U423">
        <v>4701</v>
      </c>
      <c r="V423">
        <f>IF(Visor_NARP_CNPV_2018!$H$3=Q423,1,0)</f>
        <v>0</v>
      </c>
      <c r="W423">
        <f t="shared" si="56"/>
        <v>0</v>
      </c>
      <c r="Y423" s="51" t="s">
        <v>2238</v>
      </c>
      <c r="Z423" s="51">
        <f t="shared" si="57"/>
        <v>151</v>
      </c>
    </row>
    <row r="424" spans="1:26" ht="15">
      <c r="A424" s="281" t="s">
        <v>2239</v>
      </c>
      <c r="B424" s="282" t="s">
        <v>2240</v>
      </c>
      <c r="C424" s="288">
        <f t="shared" si="51"/>
        <v>0</v>
      </c>
      <c r="D424" s="275">
        <f t="shared" si="52"/>
        <v>4.2400000000000001E-4</v>
      </c>
      <c r="E424" s="296">
        <f t="shared" si="53"/>
        <v>0</v>
      </c>
      <c r="F424" s="296">
        <f t="shared" si="54"/>
        <v>4.2400000000000001E-4</v>
      </c>
      <c r="G424" s="276">
        <f t="shared" si="55"/>
        <v>826</v>
      </c>
      <c r="P424" s="280" t="s">
        <v>215</v>
      </c>
      <c r="Q424" s="280">
        <v>20</v>
      </c>
      <c r="R424" s="281" t="s">
        <v>180</v>
      </c>
      <c r="S424" s="281" t="s">
        <v>2239</v>
      </c>
      <c r="T424" s="282" t="s">
        <v>2240</v>
      </c>
      <c r="U424">
        <v>1445</v>
      </c>
      <c r="V424">
        <f>IF(Visor_NARP_CNPV_2018!$H$3=Q424,1,0)</f>
        <v>0</v>
      </c>
      <c r="W424">
        <f t="shared" si="56"/>
        <v>0</v>
      </c>
      <c r="Y424" s="51" t="s">
        <v>2240</v>
      </c>
      <c r="Z424" s="51">
        <f t="shared" si="57"/>
        <v>257</v>
      </c>
    </row>
    <row r="425" spans="1:26" ht="15">
      <c r="A425" s="278" t="s">
        <v>2241</v>
      </c>
      <c r="B425" s="279" t="s">
        <v>2242</v>
      </c>
      <c r="C425" s="288">
        <f t="shared" si="51"/>
        <v>0</v>
      </c>
      <c r="D425" s="275">
        <f t="shared" si="52"/>
        <v>4.2499999999999998E-4</v>
      </c>
      <c r="E425" s="296">
        <f t="shared" si="53"/>
        <v>0</v>
      </c>
      <c r="F425" s="296">
        <f t="shared" si="54"/>
        <v>4.2499999999999998E-4</v>
      </c>
      <c r="G425" s="276">
        <f t="shared" si="55"/>
        <v>825</v>
      </c>
      <c r="P425" s="277" t="s">
        <v>215</v>
      </c>
      <c r="Q425" s="277">
        <v>20</v>
      </c>
      <c r="R425" s="278" t="s">
        <v>180</v>
      </c>
      <c r="S425" s="278" t="s">
        <v>2241</v>
      </c>
      <c r="T425" s="279" t="s">
        <v>2242</v>
      </c>
      <c r="U425">
        <v>323</v>
      </c>
      <c r="V425">
        <f>IF(Visor_NARP_CNPV_2018!$H$3=Q425,1,0)</f>
        <v>0</v>
      </c>
      <c r="W425">
        <f t="shared" si="56"/>
        <v>0</v>
      </c>
      <c r="Y425" s="51" t="s">
        <v>2242</v>
      </c>
      <c r="Z425" s="51">
        <f t="shared" si="57"/>
        <v>488</v>
      </c>
    </row>
    <row r="426" spans="1:26" ht="15">
      <c r="A426" s="281" t="s">
        <v>2243</v>
      </c>
      <c r="B426" s="282" t="s">
        <v>2244</v>
      </c>
      <c r="C426" s="288">
        <f t="shared" si="51"/>
        <v>0</v>
      </c>
      <c r="D426" s="275">
        <f t="shared" si="52"/>
        <v>4.26E-4</v>
      </c>
      <c r="E426" s="296">
        <f t="shared" si="53"/>
        <v>0</v>
      </c>
      <c r="F426" s="296">
        <f t="shared" si="54"/>
        <v>4.26E-4</v>
      </c>
      <c r="G426" s="276">
        <f t="shared" si="55"/>
        <v>824</v>
      </c>
      <c r="P426" s="280" t="s">
        <v>215</v>
      </c>
      <c r="Q426" s="280">
        <v>20</v>
      </c>
      <c r="R426" s="281" t="s">
        <v>180</v>
      </c>
      <c r="S426" s="281" t="s">
        <v>2243</v>
      </c>
      <c r="T426" s="282" t="s">
        <v>2244</v>
      </c>
      <c r="U426">
        <v>2005</v>
      </c>
      <c r="V426">
        <f>IF(Visor_NARP_CNPV_2018!$H$3=Q426,1,0)</f>
        <v>0</v>
      </c>
      <c r="W426">
        <f t="shared" si="56"/>
        <v>0</v>
      </c>
      <c r="Y426" s="51" t="s">
        <v>2244</v>
      </c>
      <c r="Z426" s="51">
        <f t="shared" si="57"/>
        <v>225</v>
      </c>
    </row>
    <row r="427" spans="1:26" ht="15">
      <c r="A427" s="278" t="s">
        <v>2245</v>
      </c>
      <c r="B427" s="279" t="s">
        <v>2246</v>
      </c>
      <c r="C427" s="288">
        <f t="shared" si="51"/>
        <v>0</v>
      </c>
      <c r="D427" s="275">
        <f t="shared" si="52"/>
        <v>4.2699999999999997E-4</v>
      </c>
      <c r="E427" s="296">
        <f t="shared" si="53"/>
        <v>0</v>
      </c>
      <c r="F427" s="296">
        <f t="shared" si="54"/>
        <v>4.2699999999999997E-4</v>
      </c>
      <c r="G427" s="276">
        <f t="shared" si="55"/>
        <v>823</v>
      </c>
      <c r="P427" s="277" t="s">
        <v>215</v>
      </c>
      <c r="Q427" s="277">
        <v>20</v>
      </c>
      <c r="R427" s="278" t="s">
        <v>180</v>
      </c>
      <c r="S427" s="278" t="s">
        <v>2245</v>
      </c>
      <c r="T427" s="279" t="s">
        <v>2246</v>
      </c>
      <c r="U427">
        <v>464</v>
      </c>
      <c r="V427">
        <f>IF(Visor_NARP_CNPV_2018!$H$3=Q427,1,0)</f>
        <v>0</v>
      </c>
      <c r="W427">
        <f t="shared" si="56"/>
        <v>0</v>
      </c>
      <c r="Y427" s="51" t="s">
        <v>2246</v>
      </c>
      <c r="Z427" s="51">
        <f t="shared" si="57"/>
        <v>416</v>
      </c>
    </row>
    <row r="428" spans="1:26" ht="15">
      <c r="A428" s="281" t="s">
        <v>2247</v>
      </c>
      <c r="B428" s="282" t="s">
        <v>2248</v>
      </c>
      <c r="C428" s="288">
        <f t="shared" si="51"/>
        <v>0</v>
      </c>
      <c r="D428" s="275">
        <f t="shared" si="52"/>
        <v>4.28E-4</v>
      </c>
      <c r="E428" s="296">
        <f t="shared" si="53"/>
        <v>0</v>
      </c>
      <c r="F428" s="296">
        <f t="shared" si="54"/>
        <v>4.28E-4</v>
      </c>
      <c r="G428" s="276">
        <f t="shared" si="55"/>
        <v>822</v>
      </c>
      <c r="P428" s="280" t="s">
        <v>215</v>
      </c>
      <c r="Q428" s="280">
        <v>20</v>
      </c>
      <c r="R428" s="281" t="s">
        <v>180</v>
      </c>
      <c r="S428" s="281" t="s">
        <v>2247</v>
      </c>
      <c r="T428" s="282" t="s">
        <v>2248</v>
      </c>
      <c r="U428">
        <v>701</v>
      </c>
      <c r="V428">
        <f>IF(Visor_NARP_CNPV_2018!$H$3=Q428,1,0)</f>
        <v>0</v>
      </c>
      <c r="W428">
        <f t="shared" si="56"/>
        <v>0</v>
      </c>
      <c r="Y428" s="51" t="s">
        <v>2248</v>
      </c>
      <c r="Z428" s="51">
        <f t="shared" si="57"/>
        <v>344</v>
      </c>
    </row>
    <row r="429" spans="1:26" ht="15">
      <c r="A429" s="278" t="s">
        <v>2249</v>
      </c>
      <c r="B429" s="279" t="s">
        <v>2250</v>
      </c>
      <c r="C429" s="288">
        <f t="shared" si="51"/>
        <v>0</v>
      </c>
      <c r="D429" s="275">
        <f t="shared" si="52"/>
        <v>4.2899999999999997E-4</v>
      </c>
      <c r="E429" s="296">
        <f t="shared" si="53"/>
        <v>0</v>
      </c>
      <c r="F429" s="296">
        <f t="shared" si="54"/>
        <v>4.2899999999999997E-4</v>
      </c>
      <c r="G429" s="276">
        <f t="shared" si="55"/>
        <v>821</v>
      </c>
      <c r="P429" s="277" t="s">
        <v>215</v>
      </c>
      <c r="Q429" s="277">
        <v>20</v>
      </c>
      <c r="R429" s="278" t="s">
        <v>180</v>
      </c>
      <c r="S429" s="278" t="s">
        <v>2249</v>
      </c>
      <c r="T429" s="279" t="s">
        <v>2250</v>
      </c>
      <c r="U429">
        <v>816</v>
      </c>
      <c r="V429">
        <f>IF(Visor_NARP_CNPV_2018!$H$3=Q429,1,0)</f>
        <v>0</v>
      </c>
      <c r="W429">
        <f t="shared" si="56"/>
        <v>0</v>
      </c>
      <c r="Y429" s="51" t="s">
        <v>2250</v>
      </c>
      <c r="Z429" s="51">
        <f t="shared" si="57"/>
        <v>327</v>
      </c>
    </row>
    <row r="430" spans="1:26" ht="15">
      <c r="A430" s="281" t="s">
        <v>2251</v>
      </c>
      <c r="B430" s="282" t="s">
        <v>2252</v>
      </c>
      <c r="C430" s="288">
        <f t="shared" si="51"/>
        <v>0</v>
      </c>
      <c r="D430" s="275">
        <f t="shared" si="52"/>
        <v>4.2999999999999999E-4</v>
      </c>
      <c r="E430" s="296">
        <f t="shared" si="53"/>
        <v>0</v>
      </c>
      <c r="F430" s="296">
        <f t="shared" si="54"/>
        <v>4.2999999999999999E-4</v>
      </c>
      <c r="G430" s="276">
        <f t="shared" si="55"/>
        <v>820</v>
      </c>
      <c r="P430" s="280" t="s">
        <v>215</v>
      </c>
      <c r="Q430" s="280">
        <v>20</v>
      </c>
      <c r="R430" s="281" t="s">
        <v>180</v>
      </c>
      <c r="S430" s="281" t="s">
        <v>2251</v>
      </c>
      <c r="T430" s="282" t="s">
        <v>2252</v>
      </c>
      <c r="U430">
        <v>10243</v>
      </c>
      <c r="V430">
        <f>IF(Visor_NARP_CNPV_2018!$H$3=Q430,1,0)</f>
        <v>0</v>
      </c>
      <c r="W430">
        <f t="shared" si="56"/>
        <v>0</v>
      </c>
      <c r="Y430" s="51" t="s">
        <v>2252</v>
      </c>
      <c r="Z430" s="51">
        <f t="shared" si="57"/>
        <v>98</v>
      </c>
    </row>
    <row r="431" spans="1:26" ht="15">
      <c r="A431" s="278" t="s">
        <v>2254</v>
      </c>
      <c r="B431" s="279" t="s">
        <v>2255</v>
      </c>
      <c r="C431" s="288">
        <f t="shared" si="51"/>
        <v>0</v>
      </c>
      <c r="D431" s="275">
        <f t="shared" si="52"/>
        <v>4.3099999999999996E-4</v>
      </c>
      <c r="E431" s="296">
        <f t="shared" si="53"/>
        <v>0</v>
      </c>
      <c r="F431" s="296">
        <f t="shared" si="54"/>
        <v>4.3099999999999996E-4</v>
      </c>
      <c r="G431" s="276">
        <f t="shared" si="55"/>
        <v>819</v>
      </c>
      <c r="P431" s="277" t="s">
        <v>216</v>
      </c>
      <c r="Q431" s="277">
        <v>23</v>
      </c>
      <c r="R431" s="278" t="s">
        <v>2253</v>
      </c>
      <c r="S431" s="278" t="s">
        <v>2254</v>
      </c>
      <c r="T431" s="279" t="s">
        <v>2255</v>
      </c>
      <c r="U431">
        <v>21320</v>
      </c>
      <c r="V431">
        <f>IF(Visor_NARP_CNPV_2018!$H$3=Q431,1,0)</f>
        <v>0</v>
      </c>
      <c r="W431">
        <f t="shared" si="56"/>
        <v>0</v>
      </c>
      <c r="Y431" s="51" t="s">
        <v>2255</v>
      </c>
      <c r="Z431" s="51">
        <f t="shared" si="57"/>
        <v>44</v>
      </c>
    </row>
    <row r="432" spans="1:26" ht="15">
      <c r="A432" s="281" t="s">
        <v>2256</v>
      </c>
      <c r="B432" s="282" t="s">
        <v>2257</v>
      </c>
      <c r="C432" s="288">
        <f t="shared" si="51"/>
        <v>0</v>
      </c>
      <c r="D432" s="275">
        <f t="shared" si="52"/>
        <v>4.3199999999999998E-4</v>
      </c>
      <c r="E432" s="296">
        <f t="shared" si="53"/>
        <v>0</v>
      </c>
      <c r="F432" s="296">
        <f t="shared" si="54"/>
        <v>4.3199999999999998E-4</v>
      </c>
      <c r="G432" s="276">
        <f t="shared" si="55"/>
        <v>818</v>
      </c>
      <c r="P432" s="280" t="s">
        <v>216</v>
      </c>
      <c r="Q432" s="280">
        <v>23</v>
      </c>
      <c r="R432" s="281" t="s">
        <v>2253</v>
      </c>
      <c r="S432" s="281" t="s">
        <v>2256</v>
      </c>
      <c r="T432" s="282" t="s">
        <v>2257</v>
      </c>
      <c r="U432">
        <v>4407</v>
      </c>
      <c r="V432">
        <f>IF(Visor_NARP_CNPV_2018!$H$3=Q432,1,0)</f>
        <v>0</v>
      </c>
      <c r="W432">
        <f t="shared" si="56"/>
        <v>0</v>
      </c>
      <c r="Y432" s="51" t="s">
        <v>2257</v>
      </c>
      <c r="Z432" s="51">
        <f t="shared" si="57"/>
        <v>161</v>
      </c>
    </row>
    <row r="433" spans="1:26" ht="15">
      <c r="A433" s="278" t="s">
        <v>2258</v>
      </c>
      <c r="B433" s="279" t="s">
        <v>1818</v>
      </c>
      <c r="C433" s="288">
        <f t="shared" si="51"/>
        <v>0</v>
      </c>
      <c r="D433" s="275">
        <f t="shared" si="52"/>
        <v>4.3299999999999995E-4</v>
      </c>
      <c r="E433" s="296">
        <f t="shared" si="53"/>
        <v>0</v>
      </c>
      <c r="F433" s="296">
        <f t="shared" si="54"/>
        <v>4.3299999999999995E-4</v>
      </c>
      <c r="G433" s="276">
        <f t="shared" si="55"/>
        <v>817</v>
      </c>
      <c r="P433" s="277" t="s">
        <v>216</v>
      </c>
      <c r="Q433" s="277">
        <v>23</v>
      </c>
      <c r="R433" s="278" t="s">
        <v>2253</v>
      </c>
      <c r="S433" s="278" t="s">
        <v>2258</v>
      </c>
      <c r="T433" s="279" t="s">
        <v>1818</v>
      </c>
      <c r="U433">
        <v>922</v>
      </c>
      <c r="V433">
        <f>IF(Visor_NARP_CNPV_2018!$H$3=Q433,1,0)</f>
        <v>0</v>
      </c>
      <c r="W433">
        <f t="shared" si="56"/>
        <v>0</v>
      </c>
      <c r="Y433" s="51" t="s">
        <v>1818</v>
      </c>
      <c r="Z433" s="51">
        <f t="shared" si="57"/>
        <v>304</v>
      </c>
    </row>
    <row r="434" spans="1:26" ht="15">
      <c r="A434" s="281" t="s">
        <v>2259</v>
      </c>
      <c r="B434" s="282" t="s">
        <v>2260</v>
      </c>
      <c r="C434" s="288">
        <f t="shared" si="51"/>
        <v>0</v>
      </c>
      <c r="D434" s="275">
        <f t="shared" si="52"/>
        <v>4.3399999999999998E-4</v>
      </c>
      <c r="E434" s="296">
        <f t="shared" si="53"/>
        <v>0</v>
      </c>
      <c r="F434" s="296">
        <f t="shared" si="54"/>
        <v>4.3399999999999998E-4</v>
      </c>
      <c r="G434" s="276">
        <f t="shared" si="55"/>
        <v>816</v>
      </c>
      <c r="P434" s="280" t="s">
        <v>216</v>
      </c>
      <c r="Q434" s="280">
        <v>23</v>
      </c>
      <c r="R434" s="281" t="s">
        <v>2253</v>
      </c>
      <c r="S434" s="281" t="s">
        <v>2259</v>
      </c>
      <c r="T434" s="282" t="s">
        <v>2260</v>
      </c>
      <c r="U434">
        <v>260</v>
      </c>
      <c r="V434">
        <f>IF(Visor_NARP_CNPV_2018!$H$3=Q434,1,0)</f>
        <v>0</v>
      </c>
      <c r="W434">
        <f t="shared" si="56"/>
        <v>0</v>
      </c>
      <c r="Y434" s="51" t="s">
        <v>2260</v>
      </c>
      <c r="Z434" s="51">
        <f t="shared" si="57"/>
        <v>529</v>
      </c>
    </row>
    <row r="435" spans="1:26" ht="15">
      <c r="A435" s="278" t="s">
        <v>2261</v>
      </c>
      <c r="B435" s="279" t="s">
        <v>2262</v>
      </c>
      <c r="C435" s="288">
        <f t="shared" si="51"/>
        <v>0</v>
      </c>
      <c r="D435" s="275">
        <f t="shared" si="52"/>
        <v>4.35E-4</v>
      </c>
      <c r="E435" s="296">
        <f t="shared" si="53"/>
        <v>0</v>
      </c>
      <c r="F435" s="296">
        <f t="shared" si="54"/>
        <v>4.35E-4</v>
      </c>
      <c r="G435" s="276">
        <f t="shared" si="55"/>
        <v>815</v>
      </c>
      <c r="P435" s="277" t="s">
        <v>216</v>
      </c>
      <c r="Q435" s="277">
        <v>23</v>
      </c>
      <c r="R435" s="278" t="s">
        <v>2253</v>
      </c>
      <c r="S435" s="278" t="s">
        <v>2261</v>
      </c>
      <c r="T435" s="279" t="s">
        <v>2262</v>
      </c>
      <c r="U435">
        <v>3582</v>
      </c>
      <c r="V435">
        <f>IF(Visor_NARP_CNPV_2018!$H$3=Q435,1,0)</f>
        <v>0</v>
      </c>
      <c r="W435">
        <f t="shared" si="56"/>
        <v>0</v>
      </c>
      <c r="Y435" s="51" t="s">
        <v>2262</v>
      </c>
      <c r="Z435" s="51">
        <f t="shared" si="57"/>
        <v>180</v>
      </c>
    </row>
    <row r="436" spans="1:26" ht="15">
      <c r="A436" s="281" t="s">
        <v>2263</v>
      </c>
      <c r="B436" s="282" t="s">
        <v>2264</v>
      </c>
      <c r="C436" s="288">
        <f t="shared" si="51"/>
        <v>0</v>
      </c>
      <c r="D436" s="275">
        <f t="shared" si="52"/>
        <v>4.3599999999999997E-4</v>
      </c>
      <c r="E436" s="296">
        <f t="shared" si="53"/>
        <v>0</v>
      </c>
      <c r="F436" s="296">
        <f t="shared" si="54"/>
        <v>4.3599999999999997E-4</v>
      </c>
      <c r="G436" s="276">
        <f t="shared" si="55"/>
        <v>814</v>
      </c>
      <c r="P436" s="280" t="s">
        <v>216</v>
      </c>
      <c r="Q436" s="280">
        <v>23</v>
      </c>
      <c r="R436" s="281" t="s">
        <v>2253</v>
      </c>
      <c r="S436" s="281" t="s">
        <v>2263</v>
      </c>
      <c r="T436" s="282" t="s">
        <v>2264</v>
      </c>
      <c r="U436">
        <v>1989</v>
      </c>
      <c r="V436">
        <f>IF(Visor_NARP_CNPV_2018!$H$3=Q436,1,0)</f>
        <v>0</v>
      </c>
      <c r="W436">
        <f t="shared" si="56"/>
        <v>0</v>
      </c>
      <c r="Y436" s="51" t="s">
        <v>2264</v>
      </c>
      <c r="Z436" s="51">
        <f t="shared" si="57"/>
        <v>227</v>
      </c>
    </row>
    <row r="437" spans="1:26" ht="15">
      <c r="A437" s="278" t="s">
        <v>2265</v>
      </c>
      <c r="B437" s="279" t="s">
        <v>2266</v>
      </c>
      <c r="C437" s="288">
        <f t="shared" si="51"/>
        <v>0</v>
      </c>
      <c r="D437" s="275">
        <f t="shared" si="52"/>
        <v>4.37E-4</v>
      </c>
      <c r="E437" s="296">
        <f t="shared" si="53"/>
        <v>0</v>
      </c>
      <c r="F437" s="296">
        <f t="shared" si="54"/>
        <v>4.37E-4</v>
      </c>
      <c r="G437" s="276">
        <f t="shared" si="55"/>
        <v>813</v>
      </c>
      <c r="P437" s="277" t="s">
        <v>216</v>
      </c>
      <c r="Q437" s="277">
        <v>23</v>
      </c>
      <c r="R437" s="278" t="s">
        <v>2253</v>
      </c>
      <c r="S437" s="278" t="s">
        <v>2265</v>
      </c>
      <c r="T437" s="279" t="s">
        <v>2266</v>
      </c>
      <c r="U437">
        <v>2284</v>
      </c>
      <c r="V437">
        <f>IF(Visor_NARP_CNPV_2018!$H$3=Q437,1,0)</f>
        <v>0</v>
      </c>
      <c r="W437">
        <f t="shared" si="56"/>
        <v>0</v>
      </c>
      <c r="Y437" s="51" t="s">
        <v>2266</v>
      </c>
      <c r="Z437" s="51">
        <f t="shared" si="57"/>
        <v>216</v>
      </c>
    </row>
    <row r="438" spans="1:26" ht="15">
      <c r="A438" s="281" t="s">
        <v>2267</v>
      </c>
      <c r="B438" s="282" t="s">
        <v>2268</v>
      </c>
      <c r="C438" s="288">
        <f t="shared" si="51"/>
        <v>0</v>
      </c>
      <c r="D438" s="275">
        <f t="shared" si="52"/>
        <v>4.3799999999999997E-4</v>
      </c>
      <c r="E438" s="296">
        <f t="shared" si="53"/>
        <v>0</v>
      </c>
      <c r="F438" s="296">
        <f t="shared" si="54"/>
        <v>4.3799999999999997E-4</v>
      </c>
      <c r="G438" s="276">
        <f t="shared" si="55"/>
        <v>812</v>
      </c>
      <c r="P438" s="280" t="s">
        <v>216</v>
      </c>
      <c r="Q438" s="280">
        <v>23</v>
      </c>
      <c r="R438" s="281" t="s">
        <v>2253</v>
      </c>
      <c r="S438" s="281" t="s">
        <v>2267</v>
      </c>
      <c r="T438" s="282" t="s">
        <v>2268</v>
      </c>
      <c r="U438">
        <v>1114</v>
      </c>
      <c r="V438">
        <f>IF(Visor_NARP_CNPV_2018!$H$3=Q438,1,0)</f>
        <v>0</v>
      </c>
      <c r="W438">
        <f t="shared" si="56"/>
        <v>0</v>
      </c>
      <c r="Y438" s="51" t="s">
        <v>2268</v>
      </c>
      <c r="Z438" s="51">
        <f t="shared" si="57"/>
        <v>282</v>
      </c>
    </row>
    <row r="439" spans="1:26" ht="15">
      <c r="A439" s="278" t="s">
        <v>2269</v>
      </c>
      <c r="B439" s="279" t="s">
        <v>2270</v>
      </c>
      <c r="C439" s="288">
        <f t="shared" si="51"/>
        <v>0</v>
      </c>
      <c r="D439" s="275">
        <f t="shared" si="52"/>
        <v>4.3899999999999999E-4</v>
      </c>
      <c r="E439" s="296">
        <f t="shared" si="53"/>
        <v>0</v>
      </c>
      <c r="F439" s="296">
        <f t="shared" si="54"/>
        <v>4.3899999999999999E-4</v>
      </c>
      <c r="G439" s="276">
        <f t="shared" si="55"/>
        <v>811</v>
      </c>
      <c r="P439" s="277" t="s">
        <v>216</v>
      </c>
      <c r="Q439" s="277">
        <v>23</v>
      </c>
      <c r="R439" s="278" t="s">
        <v>2253</v>
      </c>
      <c r="S439" s="278" t="s">
        <v>2269</v>
      </c>
      <c r="T439" s="279" t="s">
        <v>2270</v>
      </c>
      <c r="U439">
        <v>702</v>
      </c>
      <c r="V439">
        <f>IF(Visor_NARP_CNPV_2018!$H$3=Q439,1,0)</f>
        <v>0</v>
      </c>
      <c r="W439">
        <f t="shared" si="56"/>
        <v>0</v>
      </c>
      <c r="Y439" s="51" t="s">
        <v>2270</v>
      </c>
      <c r="Z439" s="51">
        <f t="shared" si="57"/>
        <v>343</v>
      </c>
    </row>
    <row r="440" spans="1:26" ht="15">
      <c r="A440" s="281" t="s">
        <v>2271</v>
      </c>
      <c r="B440" s="282" t="s">
        <v>2272</v>
      </c>
      <c r="C440" s="288">
        <f t="shared" si="51"/>
        <v>0</v>
      </c>
      <c r="D440" s="275">
        <f t="shared" si="52"/>
        <v>4.3999999999999996E-4</v>
      </c>
      <c r="E440" s="296">
        <f t="shared" si="53"/>
        <v>0</v>
      </c>
      <c r="F440" s="296">
        <f t="shared" si="54"/>
        <v>4.3999999999999996E-4</v>
      </c>
      <c r="G440" s="276">
        <f t="shared" si="55"/>
        <v>810</v>
      </c>
      <c r="P440" s="280" t="s">
        <v>216</v>
      </c>
      <c r="Q440" s="280">
        <v>23</v>
      </c>
      <c r="R440" s="281" t="s">
        <v>2253</v>
      </c>
      <c r="S440" s="281" t="s">
        <v>2271</v>
      </c>
      <c r="T440" s="282" t="s">
        <v>2272</v>
      </c>
      <c r="U440">
        <v>396</v>
      </c>
      <c r="V440">
        <f>IF(Visor_NARP_CNPV_2018!$H$3=Q440,1,0)</f>
        <v>0</v>
      </c>
      <c r="W440">
        <f t="shared" si="56"/>
        <v>0</v>
      </c>
      <c r="Y440" s="51" t="s">
        <v>2272</v>
      </c>
      <c r="Z440" s="51">
        <f t="shared" si="57"/>
        <v>449</v>
      </c>
    </row>
    <row r="441" spans="1:26" ht="15">
      <c r="A441" s="278" t="s">
        <v>2273</v>
      </c>
      <c r="B441" s="279" t="s">
        <v>2274</v>
      </c>
      <c r="C441" s="288">
        <f t="shared" si="51"/>
        <v>0</v>
      </c>
      <c r="D441" s="275">
        <f t="shared" si="52"/>
        <v>4.4099999999999999E-4</v>
      </c>
      <c r="E441" s="296">
        <f t="shared" si="53"/>
        <v>0</v>
      </c>
      <c r="F441" s="296">
        <f t="shared" si="54"/>
        <v>4.4099999999999999E-4</v>
      </c>
      <c r="G441" s="276">
        <f t="shared" si="55"/>
        <v>809</v>
      </c>
      <c r="P441" s="277" t="s">
        <v>216</v>
      </c>
      <c r="Q441" s="277">
        <v>23</v>
      </c>
      <c r="R441" s="278" t="s">
        <v>2253</v>
      </c>
      <c r="S441" s="278" t="s">
        <v>2273</v>
      </c>
      <c r="T441" s="279" t="s">
        <v>2274</v>
      </c>
      <c r="U441">
        <v>4765</v>
      </c>
      <c r="V441">
        <f>IF(Visor_NARP_CNPV_2018!$H$3=Q441,1,0)</f>
        <v>0</v>
      </c>
      <c r="W441">
        <f t="shared" si="56"/>
        <v>0</v>
      </c>
      <c r="Y441" s="51" t="s">
        <v>2274</v>
      </c>
      <c r="Z441" s="51">
        <f t="shared" si="57"/>
        <v>147</v>
      </c>
    </row>
    <row r="442" spans="1:26" ht="15">
      <c r="A442" s="281" t="s">
        <v>2275</v>
      </c>
      <c r="B442" s="282" t="s">
        <v>2276</v>
      </c>
      <c r="C442" s="288">
        <f t="shared" si="51"/>
        <v>0</v>
      </c>
      <c r="D442" s="275">
        <f t="shared" si="52"/>
        <v>4.4199999999999996E-4</v>
      </c>
      <c r="E442" s="296">
        <f t="shared" si="53"/>
        <v>0</v>
      </c>
      <c r="F442" s="296">
        <f t="shared" si="54"/>
        <v>4.4199999999999996E-4</v>
      </c>
      <c r="G442" s="276">
        <f t="shared" si="55"/>
        <v>808</v>
      </c>
      <c r="P442" s="280" t="s">
        <v>216</v>
      </c>
      <c r="Q442" s="280">
        <v>23</v>
      </c>
      <c r="R442" s="281" t="s">
        <v>2253</v>
      </c>
      <c r="S442" s="281" t="s">
        <v>2275</v>
      </c>
      <c r="T442" s="282" t="s">
        <v>2276</v>
      </c>
      <c r="U442">
        <v>3858</v>
      </c>
      <c r="V442">
        <f>IF(Visor_NARP_CNPV_2018!$H$3=Q442,1,0)</f>
        <v>0</v>
      </c>
      <c r="W442">
        <f t="shared" si="56"/>
        <v>0</v>
      </c>
      <c r="Y442" s="51" t="s">
        <v>2276</v>
      </c>
      <c r="Z442" s="51">
        <f t="shared" si="57"/>
        <v>174</v>
      </c>
    </row>
    <row r="443" spans="1:26" ht="15">
      <c r="A443" s="278" t="s">
        <v>2277</v>
      </c>
      <c r="B443" s="279" t="s">
        <v>2278</v>
      </c>
      <c r="C443" s="288">
        <f t="shared" si="51"/>
        <v>0</v>
      </c>
      <c r="D443" s="275">
        <f t="shared" si="52"/>
        <v>4.4299999999999998E-4</v>
      </c>
      <c r="E443" s="296">
        <f t="shared" si="53"/>
        <v>0</v>
      </c>
      <c r="F443" s="296">
        <f t="shared" si="54"/>
        <v>4.4299999999999998E-4</v>
      </c>
      <c r="G443" s="276">
        <f t="shared" si="55"/>
        <v>807</v>
      </c>
      <c r="P443" s="277" t="s">
        <v>216</v>
      </c>
      <c r="Q443" s="277">
        <v>23</v>
      </c>
      <c r="R443" s="278" t="s">
        <v>2253</v>
      </c>
      <c r="S443" s="278" t="s">
        <v>2277</v>
      </c>
      <c r="T443" s="279" t="s">
        <v>2278</v>
      </c>
      <c r="U443">
        <v>1477</v>
      </c>
      <c r="V443">
        <f>IF(Visor_NARP_CNPV_2018!$H$3=Q443,1,0)</f>
        <v>0</v>
      </c>
      <c r="W443">
        <f t="shared" si="56"/>
        <v>0</v>
      </c>
      <c r="Y443" s="51" t="s">
        <v>2278</v>
      </c>
      <c r="Z443" s="51">
        <f t="shared" si="57"/>
        <v>252</v>
      </c>
    </row>
    <row r="444" spans="1:26" ht="15">
      <c r="A444" s="281" t="s">
        <v>2279</v>
      </c>
      <c r="B444" s="282" t="s">
        <v>2280</v>
      </c>
      <c r="C444" s="288">
        <f t="shared" si="51"/>
        <v>0</v>
      </c>
      <c r="D444" s="275">
        <f t="shared" si="52"/>
        <v>4.44E-4</v>
      </c>
      <c r="E444" s="296">
        <f t="shared" si="53"/>
        <v>0</v>
      </c>
      <c r="F444" s="296">
        <f t="shared" si="54"/>
        <v>4.44E-4</v>
      </c>
      <c r="G444" s="276">
        <f t="shared" si="55"/>
        <v>806</v>
      </c>
      <c r="P444" s="280" t="s">
        <v>216</v>
      </c>
      <c r="Q444" s="280">
        <v>23</v>
      </c>
      <c r="R444" s="281" t="s">
        <v>2253</v>
      </c>
      <c r="S444" s="281" t="s">
        <v>2279</v>
      </c>
      <c r="T444" s="282" t="s">
        <v>2280</v>
      </c>
      <c r="U444">
        <v>3330</v>
      </c>
      <c r="V444">
        <f>IF(Visor_NARP_CNPV_2018!$H$3=Q444,1,0)</f>
        <v>0</v>
      </c>
      <c r="W444">
        <f t="shared" si="56"/>
        <v>0</v>
      </c>
      <c r="Y444" s="51" t="s">
        <v>2280</v>
      </c>
      <c r="Z444" s="51">
        <f t="shared" si="57"/>
        <v>185</v>
      </c>
    </row>
    <row r="445" spans="1:26" ht="15">
      <c r="A445" s="278" t="s">
        <v>2281</v>
      </c>
      <c r="B445" s="279" t="s">
        <v>2282</v>
      </c>
      <c r="C445" s="288">
        <f t="shared" si="51"/>
        <v>0</v>
      </c>
      <c r="D445" s="275">
        <f t="shared" si="52"/>
        <v>4.4499999999999997E-4</v>
      </c>
      <c r="E445" s="296">
        <f t="shared" si="53"/>
        <v>0</v>
      </c>
      <c r="F445" s="296">
        <f t="shared" si="54"/>
        <v>4.4499999999999997E-4</v>
      </c>
      <c r="G445" s="276">
        <f t="shared" si="55"/>
        <v>805</v>
      </c>
      <c r="P445" s="277" t="s">
        <v>216</v>
      </c>
      <c r="Q445" s="277">
        <v>23</v>
      </c>
      <c r="R445" s="278" t="s">
        <v>2253</v>
      </c>
      <c r="S445" s="278" t="s">
        <v>2281</v>
      </c>
      <c r="T445" s="279" t="s">
        <v>2282</v>
      </c>
      <c r="U445">
        <v>26795</v>
      </c>
      <c r="V445">
        <f>IF(Visor_NARP_CNPV_2018!$H$3=Q445,1,0)</f>
        <v>0</v>
      </c>
      <c r="W445">
        <f t="shared" si="56"/>
        <v>0</v>
      </c>
      <c r="Y445" s="51" t="s">
        <v>2282</v>
      </c>
      <c r="Z445" s="51">
        <f t="shared" si="57"/>
        <v>29</v>
      </c>
    </row>
    <row r="446" spans="1:26" ht="15">
      <c r="A446" s="281" t="s">
        <v>2283</v>
      </c>
      <c r="B446" s="282" t="s">
        <v>2284</v>
      </c>
      <c r="C446" s="288">
        <f t="shared" si="51"/>
        <v>0</v>
      </c>
      <c r="D446" s="275">
        <f t="shared" si="52"/>
        <v>4.46E-4</v>
      </c>
      <c r="E446" s="296">
        <f t="shared" si="53"/>
        <v>0</v>
      </c>
      <c r="F446" s="296">
        <f t="shared" si="54"/>
        <v>4.46E-4</v>
      </c>
      <c r="G446" s="276">
        <f t="shared" si="55"/>
        <v>804</v>
      </c>
      <c r="P446" s="280" t="s">
        <v>216</v>
      </c>
      <c r="Q446" s="280">
        <v>23</v>
      </c>
      <c r="R446" s="281" t="s">
        <v>2253</v>
      </c>
      <c r="S446" s="281" t="s">
        <v>2283</v>
      </c>
      <c r="T446" s="282" t="s">
        <v>2284</v>
      </c>
      <c r="U446">
        <v>2337</v>
      </c>
      <c r="V446">
        <f>IF(Visor_NARP_CNPV_2018!$H$3=Q446,1,0)</f>
        <v>0</v>
      </c>
      <c r="W446">
        <f t="shared" si="56"/>
        <v>0</v>
      </c>
      <c r="Y446" s="51" t="s">
        <v>2284</v>
      </c>
      <c r="Z446" s="51">
        <f t="shared" si="57"/>
        <v>212</v>
      </c>
    </row>
    <row r="447" spans="1:26" ht="15">
      <c r="A447" s="278" t="s">
        <v>2285</v>
      </c>
      <c r="B447" s="279" t="s">
        <v>2286</v>
      </c>
      <c r="C447" s="288">
        <f t="shared" si="51"/>
        <v>0</v>
      </c>
      <c r="D447" s="275">
        <f t="shared" si="52"/>
        <v>4.4699999999999997E-4</v>
      </c>
      <c r="E447" s="296">
        <f t="shared" si="53"/>
        <v>0</v>
      </c>
      <c r="F447" s="296">
        <f t="shared" si="54"/>
        <v>4.4699999999999997E-4</v>
      </c>
      <c r="G447" s="276">
        <f t="shared" si="55"/>
        <v>803</v>
      </c>
      <c r="P447" s="277" t="s">
        <v>216</v>
      </c>
      <c r="Q447" s="277">
        <v>23</v>
      </c>
      <c r="R447" s="278" t="s">
        <v>2253</v>
      </c>
      <c r="S447" s="278" t="s">
        <v>2285</v>
      </c>
      <c r="T447" s="279" t="s">
        <v>2286</v>
      </c>
      <c r="U447">
        <v>4695</v>
      </c>
      <c r="V447">
        <f>IF(Visor_NARP_CNPV_2018!$H$3=Q447,1,0)</f>
        <v>0</v>
      </c>
      <c r="W447">
        <f t="shared" si="56"/>
        <v>0</v>
      </c>
      <c r="Y447" s="51" t="s">
        <v>2286</v>
      </c>
      <c r="Z447" s="51">
        <f t="shared" si="57"/>
        <v>152</v>
      </c>
    </row>
    <row r="448" spans="1:26" ht="15">
      <c r="A448" s="281" t="s">
        <v>2287</v>
      </c>
      <c r="B448" s="282" t="s">
        <v>2288</v>
      </c>
      <c r="C448" s="288">
        <f t="shared" si="51"/>
        <v>0</v>
      </c>
      <c r="D448" s="275">
        <f t="shared" si="52"/>
        <v>4.4799999999999999E-4</v>
      </c>
      <c r="E448" s="296">
        <f t="shared" si="53"/>
        <v>0</v>
      </c>
      <c r="F448" s="296">
        <f t="shared" si="54"/>
        <v>4.4799999999999999E-4</v>
      </c>
      <c r="G448" s="276">
        <f t="shared" si="55"/>
        <v>802</v>
      </c>
      <c r="P448" s="280" t="s">
        <v>216</v>
      </c>
      <c r="Q448" s="280">
        <v>23</v>
      </c>
      <c r="R448" s="281" t="s">
        <v>2253</v>
      </c>
      <c r="S448" s="281" t="s">
        <v>2287</v>
      </c>
      <c r="T448" s="282" t="s">
        <v>2288</v>
      </c>
      <c r="U448">
        <v>17707</v>
      </c>
      <c r="V448">
        <f>IF(Visor_NARP_CNPV_2018!$H$3=Q448,1,0)</f>
        <v>0</v>
      </c>
      <c r="W448">
        <f t="shared" si="56"/>
        <v>0</v>
      </c>
      <c r="Y448" s="51" t="s">
        <v>2288</v>
      </c>
      <c r="Z448" s="51">
        <f t="shared" si="57"/>
        <v>55</v>
      </c>
    </row>
    <row r="449" spans="1:26" ht="15">
      <c r="A449" s="278" t="s">
        <v>2289</v>
      </c>
      <c r="B449" s="279" t="s">
        <v>2290</v>
      </c>
      <c r="C449" s="288">
        <f t="shared" si="51"/>
        <v>0</v>
      </c>
      <c r="D449" s="275">
        <f t="shared" si="52"/>
        <v>4.4899999999999996E-4</v>
      </c>
      <c r="E449" s="296">
        <f t="shared" si="53"/>
        <v>0</v>
      </c>
      <c r="F449" s="296">
        <f t="shared" si="54"/>
        <v>4.4899999999999996E-4</v>
      </c>
      <c r="G449" s="276">
        <f t="shared" si="55"/>
        <v>801</v>
      </c>
      <c r="P449" s="277" t="s">
        <v>216</v>
      </c>
      <c r="Q449" s="277">
        <v>23</v>
      </c>
      <c r="R449" s="278" t="s">
        <v>2253</v>
      </c>
      <c r="S449" s="278" t="s">
        <v>2289</v>
      </c>
      <c r="T449" s="279" t="s">
        <v>2290</v>
      </c>
      <c r="U449">
        <v>2190</v>
      </c>
      <c r="V449">
        <f>IF(Visor_NARP_CNPV_2018!$H$3=Q449,1,0)</f>
        <v>0</v>
      </c>
      <c r="W449">
        <f t="shared" si="56"/>
        <v>0</v>
      </c>
      <c r="Y449" s="51" t="s">
        <v>2290</v>
      </c>
      <c r="Z449" s="51">
        <f t="shared" si="57"/>
        <v>219</v>
      </c>
    </row>
    <row r="450" spans="1:26" ht="15">
      <c r="A450" s="281" t="s">
        <v>2291</v>
      </c>
      <c r="B450" s="282" t="s">
        <v>2292</v>
      </c>
      <c r="C450" s="288">
        <f t="shared" si="51"/>
        <v>0</v>
      </c>
      <c r="D450" s="275">
        <f t="shared" si="52"/>
        <v>4.4999999999999999E-4</v>
      </c>
      <c r="E450" s="296">
        <f t="shared" si="53"/>
        <v>0</v>
      </c>
      <c r="F450" s="296">
        <f t="shared" si="54"/>
        <v>4.4999999999999999E-4</v>
      </c>
      <c r="G450" s="276">
        <f t="shared" si="55"/>
        <v>800</v>
      </c>
      <c r="P450" s="280" t="s">
        <v>216</v>
      </c>
      <c r="Q450" s="280">
        <v>23</v>
      </c>
      <c r="R450" s="281" t="s">
        <v>2253</v>
      </c>
      <c r="S450" s="281" t="s">
        <v>2291</v>
      </c>
      <c r="T450" s="282" t="s">
        <v>2292</v>
      </c>
      <c r="U450">
        <v>818</v>
      </c>
      <c r="V450">
        <f>IF(Visor_NARP_CNPV_2018!$H$3=Q450,1,0)</f>
        <v>0</v>
      </c>
      <c r="W450">
        <f t="shared" si="56"/>
        <v>0</v>
      </c>
      <c r="Y450" s="51" t="s">
        <v>2292</v>
      </c>
      <c r="Z450" s="51">
        <f t="shared" si="57"/>
        <v>322</v>
      </c>
    </row>
    <row r="451" spans="1:26" ht="15">
      <c r="A451" s="278" t="s">
        <v>2293</v>
      </c>
      <c r="B451" s="279" t="s">
        <v>2294</v>
      </c>
      <c r="C451" s="288">
        <f t="shared" ref="C451:C514" si="58">W451</f>
        <v>0</v>
      </c>
      <c r="D451" s="275">
        <f t="shared" si="52"/>
        <v>4.5099999999999996E-4</v>
      </c>
      <c r="E451" s="296">
        <f t="shared" si="53"/>
        <v>0</v>
      </c>
      <c r="F451" s="296">
        <f t="shared" si="54"/>
        <v>4.5099999999999996E-4</v>
      </c>
      <c r="G451" s="276">
        <f t="shared" si="55"/>
        <v>799</v>
      </c>
      <c r="P451" s="277" t="s">
        <v>216</v>
      </c>
      <c r="Q451" s="277">
        <v>23</v>
      </c>
      <c r="R451" s="278" t="s">
        <v>2253</v>
      </c>
      <c r="S451" s="278" t="s">
        <v>2293</v>
      </c>
      <c r="T451" s="279" t="s">
        <v>2294</v>
      </c>
      <c r="U451">
        <v>3340</v>
      </c>
      <c r="V451">
        <f>IF(Visor_NARP_CNPV_2018!$H$3=Q451,1,0)</f>
        <v>0</v>
      </c>
      <c r="W451">
        <f t="shared" si="56"/>
        <v>0</v>
      </c>
      <c r="Y451" s="51" t="s">
        <v>2294</v>
      </c>
      <c r="Z451" s="51">
        <f t="shared" si="57"/>
        <v>184</v>
      </c>
    </row>
    <row r="452" spans="1:26" ht="15">
      <c r="A452" s="281" t="s">
        <v>2295</v>
      </c>
      <c r="B452" s="282" t="s">
        <v>2296</v>
      </c>
      <c r="C452" s="288">
        <f t="shared" si="58"/>
        <v>0</v>
      </c>
      <c r="D452" s="275">
        <f t="shared" ref="D452:D515" si="59">C452+(0.000001*ROW(C452))</f>
        <v>4.5199999999999998E-4</v>
      </c>
      <c r="E452" s="296">
        <f t="shared" ref="E452:E515" si="60">0.01*V452</f>
        <v>0</v>
      </c>
      <c r="F452" s="296">
        <f t="shared" ref="F452:F515" si="61">D452+E452</f>
        <v>4.5199999999999998E-4</v>
      </c>
      <c r="G452" s="276">
        <f t="shared" ref="G452:G515" si="62">_xlfn.RANK.EQ(F452,$F$3:$F$1124)</f>
        <v>798</v>
      </c>
      <c r="P452" s="280" t="s">
        <v>216</v>
      </c>
      <c r="Q452" s="280">
        <v>23</v>
      </c>
      <c r="R452" s="281" t="s">
        <v>2253</v>
      </c>
      <c r="S452" s="281" t="s">
        <v>2295</v>
      </c>
      <c r="T452" s="282" t="s">
        <v>2296</v>
      </c>
      <c r="U452">
        <v>2606</v>
      </c>
      <c r="V452">
        <f>IF(Visor_NARP_CNPV_2018!$H$3=Q452,1,0)</f>
        <v>0</v>
      </c>
      <c r="W452">
        <f t="shared" ref="W452:W515" si="63">U452*V452</f>
        <v>0</v>
      </c>
      <c r="Y452" s="51" t="s">
        <v>2296</v>
      </c>
      <c r="Z452" s="51">
        <f t="shared" ref="Z452:Z515" si="64">_xlfn.RANK.EQ(U452,$U$3:$U$1124)</f>
        <v>205</v>
      </c>
    </row>
    <row r="453" spans="1:26" ht="15">
      <c r="A453" s="278" t="s">
        <v>2297</v>
      </c>
      <c r="B453" s="279" t="s">
        <v>2298</v>
      </c>
      <c r="C453" s="288">
        <f t="shared" si="58"/>
        <v>0</v>
      </c>
      <c r="D453" s="275">
        <f t="shared" si="59"/>
        <v>4.5300000000000001E-4</v>
      </c>
      <c r="E453" s="296">
        <f t="shared" si="60"/>
        <v>0</v>
      </c>
      <c r="F453" s="296">
        <f t="shared" si="61"/>
        <v>4.5300000000000001E-4</v>
      </c>
      <c r="G453" s="276">
        <f t="shared" si="62"/>
        <v>797</v>
      </c>
      <c r="P453" s="277" t="s">
        <v>216</v>
      </c>
      <c r="Q453" s="277">
        <v>23</v>
      </c>
      <c r="R453" s="278" t="s">
        <v>2253</v>
      </c>
      <c r="S453" s="278" t="s">
        <v>2297</v>
      </c>
      <c r="T453" s="279" t="s">
        <v>2298</v>
      </c>
      <c r="U453">
        <v>22296</v>
      </c>
      <c r="V453">
        <f>IF(Visor_NARP_CNPV_2018!$H$3=Q453,1,0)</f>
        <v>0</v>
      </c>
      <c r="W453">
        <f t="shared" si="63"/>
        <v>0</v>
      </c>
      <c r="Y453" s="51" t="s">
        <v>2298</v>
      </c>
      <c r="Z453" s="51">
        <f t="shared" si="64"/>
        <v>36</v>
      </c>
    </row>
    <row r="454" spans="1:26" ht="15">
      <c r="A454" s="281" t="s">
        <v>2299</v>
      </c>
      <c r="B454" s="282" t="s">
        <v>2300</v>
      </c>
      <c r="C454" s="288">
        <f t="shared" si="58"/>
        <v>0</v>
      </c>
      <c r="D454" s="275">
        <f t="shared" si="59"/>
        <v>4.5399999999999998E-4</v>
      </c>
      <c r="E454" s="296">
        <f t="shared" si="60"/>
        <v>0</v>
      </c>
      <c r="F454" s="296">
        <f t="shared" si="61"/>
        <v>4.5399999999999998E-4</v>
      </c>
      <c r="G454" s="276">
        <f t="shared" si="62"/>
        <v>796</v>
      </c>
      <c r="P454" s="280" t="s">
        <v>216</v>
      </c>
      <c r="Q454" s="280">
        <v>23</v>
      </c>
      <c r="R454" s="281" t="s">
        <v>2253</v>
      </c>
      <c r="S454" s="281" t="s">
        <v>2299</v>
      </c>
      <c r="T454" s="282" t="s">
        <v>2300</v>
      </c>
      <c r="U454">
        <v>23078</v>
      </c>
      <c r="V454">
        <f>IF(Visor_NARP_CNPV_2018!$H$3=Q454,1,0)</f>
        <v>0</v>
      </c>
      <c r="W454">
        <f t="shared" si="63"/>
        <v>0</v>
      </c>
      <c r="Y454" s="51" t="s">
        <v>2300</v>
      </c>
      <c r="Z454" s="51">
        <f t="shared" si="64"/>
        <v>34</v>
      </c>
    </row>
    <row r="455" spans="1:26" ht="15">
      <c r="A455" s="278" t="s">
        <v>2301</v>
      </c>
      <c r="B455" s="279" t="s">
        <v>1591</v>
      </c>
      <c r="C455" s="288">
        <f t="shared" si="58"/>
        <v>0</v>
      </c>
      <c r="D455" s="275">
        <f t="shared" si="59"/>
        <v>4.55E-4</v>
      </c>
      <c r="E455" s="296">
        <f t="shared" si="60"/>
        <v>0</v>
      </c>
      <c r="F455" s="296">
        <f t="shared" si="61"/>
        <v>4.55E-4</v>
      </c>
      <c r="G455" s="276">
        <f t="shared" si="62"/>
        <v>795</v>
      </c>
      <c r="P455" s="277" t="s">
        <v>216</v>
      </c>
      <c r="Q455" s="277">
        <v>23</v>
      </c>
      <c r="R455" s="278" t="s">
        <v>2253</v>
      </c>
      <c r="S455" s="278" t="s">
        <v>2301</v>
      </c>
      <c r="T455" s="279" t="s">
        <v>1591</v>
      </c>
      <c r="U455">
        <v>365</v>
      </c>
      <c r="V455">
        <f>IF(Visor_NARP_CNPV_2018!$H$3=Q455,1,0)</f>
        <v>0</v>
      </c>
      <c r="W455">
        <f t="shared" si="63"/>
        <v>0</v>
      </c>
      <c r="Y455" s="51" t="s">
        <v>1591</v>
      </c>
      <c r="Z455" s="51">
        <f t="shared" si="64"/>
        <v>467</v>
      </c>
    </row>
    <row r="456" spans="1:26" ht="15">
      <c r="A456" s="281" t="s">
        <v>2302</v>
      </c>
      <c r="B456" s="282" t="s">
        <v>2303</v>
      </c>
      <c r="C456" s="288">
        <f t="shared" si="58"/>
        <v>0</v>
      </c>
      <c r="D456" s="275">
        <f t="shared" si="59"/>
        <v>4.5599999999999997E-4</v>
      </c>
      <c r="E456" s="296">
        <f t="shared" si="60"/>
        <v>0</v>
      </c>
      <c r="F456" s="296">
        <f t="shared" si="61"/>
        <v>4.5599999999999997E-4</v>
      </c>
      <c r="G456" s="276">
        <f t="shared" si="62"/>
        <v>794</v>
      </c>
      <c r="P456" s="280" t="s">
        <v>216</v>
      </c>
      <c r="Q456" s="280">
        <v>23</v>
      </c>
      <c r="R456" s="281" t="s">
        <v>2253</v>
      </c>
      <c r="S456" s="281" t="s">
        <v>2302</v>
      </c>
      <c r="T456" s="282" t="s">
        <v>2303</v>
      </c>
      <c r="U456">
        <v>4736</v>
      </c>
      <c r="V456">
        <f>IF(Visor_NARP_CNPV_2018!$H$3=Q456,1,0)</f>
        <v>0</v>
      </c>
      <c r="W456">
        <f t="shared" si="63"/>
        <v>0</v>
      </c>
      <c r="Y456" s="51" t="s">
        <v>2303</v>
      </c>
      <c r="Z456" s="51">
        <f t="shared" si="64"/>
        <v>149</v>
      </c>
    </row>
    <row r="457" spans="1:26" ht="15">
      <c r="A457" s="278" t="s">
        <v>2304</v>
      </c>
      <c r="B457" s="279" t="s">
        <v>2305</v>
      </c>
      <c r="C457" s="288">
        <f t="shared" si="58"/>
        <v>0</v>
      </c>
      <c r="D457" s="275">
        <f t="shared" si="59"/>
        <v>4.57E-4</v>
      </c>
      <c r="E457" s="296">
        <f t="shared" si="60"/>
        <v>0</v>
      </c>
      <c r="F457" s="296">
        <f t="shared" si="61"/>
        <v>4.57E-4</v>
      </c>
      <c r="G457" s="276">
        <f t="shared" si="62"/>
        <v>793</v>
      </c>
      <c r="P457" s="277" t="s">
        <v>216</v>
      </c>
      <c r="Q457" s="277">
        <v>23</v>
      </c>
      <c r="R457" s="278" t="s">
        <v>2253</v>
      </c>
      <c r="S457" s="278" t="s">
        <v>2304</v>
      </c>
      <c r="T457" s="279" t="s">
        <v>2305</v>
      </c>
      <c r="U457">
        <v>2885</v>
      </c>
      <c r="V457">
        <f>IF(Visor_NARP_CNPV_2018!$H$3=Q457,1,0)</f>
        <v>0</v>
      </c>
      <c r="W457">
        <f t="shared" si="63"/>
        <v>0</v>
      </c>
      <c r="Y457" s="51" t="s">
        <v>2305</v>
      </c>
      <c r="Z457" s="51">
        <f t="shared" si="64"/>
        <v>192</v>
      </c>
    </row>
    <row r="458" spans="1:26" ht="15">
      <c r="A458" s="281" t="s">
        <v>2306</v>
      </c>
      <c r="B458" s="282" t="s">
        <v>2307</v>
      </c>
      <c r="C458" s="288">
        <f t="shared" si="58"/>
        <v>0</v>
      </c>
      <c r="D458" s="275">
        <f t="shared" si="59"/>
        <v>4.5799999999999997E-4</v>
      </c>
      <c r="E458" s="296">
        <f t="shared" si="60"/>
        <v>0</v>
      </c>
      <c r="F458" s="296">
        <f t="shared" si="61"/>
        <v>4.5799999999999997E-4</v>
      </c>
      <c r="G458" s="276">
        <f t="shared" si="62"/>
        <v>792</v>
      </c>
      <c r="P458" s="280" t="s">
        <v>216</v>
      </c>
      <c r="Q458" s="280">
        <v>23</v>
      </c>
      <c r="R458" s="281" t="s">
        <v>2253</v>
      </c>
      <c r="S458" s="281" t="s">
        <v>2306</v>
      </c>
      <c r="T458" s="282" t="s">
        <v>2307</v>
      </c>
      <c r="U458">
        <v>11191</v>
      </c>
      <c r="V458">
        <f>IF(Visor_NARP_CNPV_2018!$H$3=Q458,1,0)</f>
        <v>0</v>
      </c>
      <c r="W458">
        <f t="shared" si="63"/>
        <v>0</v>
      </c>
      <c r="Y458" s="51" t="s">
        <v>2307</v>
      </c>
      <c r="Z458" s="51">
        <f t="shared" si="64"/>
        <v>85</v>
      </c>
    </row>
    <row r="459" spans="1:26" ht="15">
      <c r="A459" s="278" t="s">
        <v>2308</v>
      </c>
      <c r="B459" s="279" t="s">
        <v>2309</v>
      </c>
      <c r="C459" s="288">
        <f t="shared" si="58"/>
        <v>0</v>
      </c>
      <c r="D459" s="275">
        <f t="shared" si="59"/>
        <v>4.5899999999999999E-4</v>
      </c>
      <c r="E459" s="296">
        <f t="shared" si="60"/>
        <v>0</v>
      </c>
      <c r="F459" s="296">
        <f t="shared" si="61"/>
        <v>4.5899999999999999E-4</v>
      </c>
      <c r="G459" s="276">
        <f t="shared" si="62"/>
        <v>791</v>
      </c>
      <c r="P459" s="277" t="s">
        <v>216</v>
      </c>
      <c r="Q459" s="277">
        <v>23</v>
      </c>
      <c r="R459" s="278" t="s">
        <v>2253</v>
      </c>
      <c r="S459" s="278" t="s">
        <v>2308</v>
      </c>
      <c r="T459" s="279" t="s">
        <v>2309</v>
      </c>
      <c r="U459">
        <v>5189</v>
      </c>
      <c r="V459">
        <f>IF(Visor_NARP_CNPV_2018!$H$3=Q459,1,0)</f>
        <v>0</v>
      </c>
      <c r="W459">
        <f t="shared" si="63"/>
        <v>0</v>
      </c>
      <c r="Y459" s="51" t="s">
        <v>2309</v>
      </c>
      <c r="Z459" s="51">
        <f t="shared" si="64"/>
        <v>143</v>
      </c>
    </row>
    <row r="460" spans="1:26" ht="15">
      <c r="A460" s="281" t="s">
        <v>2310</v>
      </c>
      <c r="B460" s="282" t="s">
        <v>2311</v>
      </c>
      <c r="C460" s="288">
        <f t="shared" si="58"/>
        <v>0</v>
      </c>
      <c r="D460" s="275">
        <f t="shared" si="59"/>
        <v>4.5999999999999996E-4</v>
      </c>
      <c r="E460" s="296">
        <f t="shared" si="60"/>
        <v>0</v>
      </c>
      <c r="F460" s="296">
        <f t="shared" si="61"/>
        <v>4.5999999999999996E-4</v>
      </c>
      <c r="G460" s="276">
        <f t="shared" si="62"/>
        <v>790</v>
      </c>
      <c r="P460" s="280" t="s">
        <v>216</v>
      </c>
      <c r="Q460" s="280">
        <v>23</v>
      </c>
      <c r="R460" s="281" t="s">
        <v>2253</v>
      </c>
      <c r="S460" s="281" t="s">
        <v>2310</v>
      </c>
      <c r="T460" s="282" t="s">
        <v>2311</v>
      </c>
      <c r="U460">
        <v>2990</v>
      </c>
      <c r="V460">
        <f>IF(Visor_NARP_CNPV_2018!$H$3=Q460,1,0)</f>
        <v>0</v>
      </c>
      <c r="W460">
        <f t="shared" si="63"/>
        <v>0</v>
      </c>
      <c r="Y460" s="51" t="s">
        <v>2311</v>
      </c>
      <c r="Z460" s="51">
        <f t="shared" si="64"/>
        <v>191</v>
      </c>
    </row>
    <row r="461" spans="1:26" ht="15">
      <c r="A461" s="278" t="s">
        <v>2312</v>
      </c>
      <c r="B461" s="279" t="s">
        <v>2313</v>
      </c>
      <c r="C461" s="288">
        <f t="shared" si="58"/>
        <v>0</v>
      </c>
      <c r="D461" s="275">
        <f t="shared" si="59"/>
        <v>4.6099999999999998E-4</v>
      </c>
      <c r="E461" s="296">
        <f t="shared" si="60"/>
        <v>0</v>
      </c>
      <c r="F461" s="296">
        <f t="shared" si="61"/>
        <v>4.6099999999999998E-4</v>
      </c>
      <c r="G461" s="276">
        <f t="shared" si="62"/>
        <v>789</v>
      </c>
      <c r="P461" s="277" t="s">
        <v>217</v>
      </c>
      <c r="Q461" s="277">
        <v>25</v>
      </c>
      <c r="R461" s="278" t="s">
        <v>182</v>
      </c>
      <c r="S461" s="278" t="s">
        <v>2312</v>
      </c>
      <c r="T461" s="279" t="s">
        <v>2313</v>
      </c>
      <c r="U461">
        <v>240</v>
      </c>
      <c r="V461">
        <f>IF(Visor_NARP_CNPV_2018!$H$3=Q461,1,0)</f>
        <v>0</v>
      </c>
      <c r="W461">
        <f t="shared" si="63"/>
        <v>0</v>
      </c>
      <c r="Y461" s="51" t="s">
        <v>2313</v>
      </c>
      <c r="Z461" s="51">
        <f t="shared" si="64"/>
        <v>548</v>
      </c>
    </row>
    <row r="462" spans="1:26" ht="15">
      <c r="A462" s="281" t="s">
        <v>2314</v>
      </c>
      <c r="B462" s="282" t="s">
        <v>2315</v>
      </c>
      <c r="C462" s="288">
        <f t="shared" si="58"/>
        <v>0</v>
      </c>
      <c r="D462" s="275">
        <f t="shared" si="59"/>
        <v>4.6199999999999995E-4</v>
      </c>
      <c r="E462" s="296">
        <f t="shared" si="60"/>
        <v>0</v>
      </c>
      <c r="F462" s="296">
        <f t="shared" si="61"/>
        <v>4.6199999999999995E-4</v>
      </c>
      <c r="G462" s="276">
        <f t="shared" si="62"/>
        <v>788</v>
      </c>
      <c r="P462" s="280" t="s">
        <v>217</v>
      </c>
      <c r="Q462" s="280">
        <v>25</v>
      </c>
      <c r="R462" s="281" t="s">
        <v>182</v>
      </c>
      <c r="S462" s="281" t="s">
        <v>2314</v>
      </c>
      <c r="T462" s="282" t="s">
        <v>2315</v>
      </c>
      <c r="U462">
        <v>33</v>
      </c>
      <c r="V462">
        <f>IF(Visor_NARP_CNPV_2018!$H$3=Q462,1,0)</f>
        <v>0</v>
      </c>
      <c r="W462">
        <f t="shared" si="63"/>
        <v>0</v>
      </c>
      <c r="Y462" s="51" t="s">
        <v>2315</v>
      </c>
      <c r="Z462" s="51">
        <f t="shared" si="64"/>
        <v>952</v>
      </c>
    </row>
    <row r="463" spans="1:26" ht="15">
      <c r="A463" s="278" t="s">
        <v>2316</v>
      </c>
      <c r="B463" s="279" t="s">
        <v>2317</v>
      </c>
      <c r="C463" s="288">
        <f t="shared" si="58"/>
        <v>0</v>
      </c>
      <c r="D463" s="275">
        <f t="shared" si="59"/>
        <v>4.6299999999999998E-4</v>
      </c>
      <c r="E463" s="296">
        <f t="shared" si="60"/>
        <v>0</v>
      </c>
      <c r="F463" s="296">
        <f t="shared" si="61"/>
        <v>4.6299999999999998E-4</v>
      </c>
      <c r="G463" s="276">
        <f t="shared" si="62"/>
        <v>787</v>
      </c>
      <c r="P463" s="277" t="s">
        <v>217</v>
      </c>
      <c r="Q463" s="277">
        <v>25</v>
      </c>
      <c r="R463" s="278" t="s">
        <v>182</v>
      </c>
      <c r="S463" s="278" t="s">
        <v>2316</v>
      </c>
      <c r="T463" s="279" t="s">
        <v>2317</v>
      </c>
      <c r="U463">
        <v>181</v>
      </c>
      <c r="V463">
        <f>IF(Visor_NARP_CNPV_2018!$H$3=Q463,1,0)</f>
        <v>0</v>
      </c>
      <c r="W463">
        <f t="shared" si="63"/>
        <v>0</v>
      </c>
      <c r="Y463" s="51" t="s">
        <v>2317</v>
      </c>
      <c r="Z463" s="51">
        <f t="shared" si="64"/>
        <v>591</v>
      </c>
    </row>
    <row r="464" spans="1:26" ht="15">
      <c r="A464" s="281" t="s">
        <v>2318</v>
      </c>
      <c r="B464" s="282" t="s">
        <v>2319</v>
      </c>
      <c r="C464" s="288">
        <f t="shared" si="58"/>
        <v>0</v>
      </c>
      <c r="D464" s="275">
        <f t="shared" si="59"/>
        <v>4.64E-4</v>
      </c>
      <c r="E464" s="296">
        <f t="shared" si="60"/>
        <v>0</v>
      </c>
      <c r="F464" s="296">
        <f t="shared" si="61"/>
        <v>4.64E-4</v>
      </c>
      <c r="G464" s="276">
        <f t="shared" si="62"/>
        <v>786</v>
      </c>
      <c r="P464" s="280" t="s">
        <v>217</v>
      </c>
      <c r="Q464" s="280">
        <v>25</v>
      </c>
      <c r="R464" s="281" t="s">
        <v>182</v>
      </c>
      <c r="S464" s="281" t="s">
        <v>2318</v>
      </c>
      <c r="T464" s="282" t="s">
        <v>2319</v>
      </c>
      <c r="U464">
        <v>112</v>
      </c>
      <c r="V464">
        <f>IF(Visor_NARP_CNPV_2018!$H$3=Q464,1,0)</f>
        <v>0</v>
      </c>
      <c r="W464">
        <f t="shared" si="63"/>
        <v>0</v>
      </c>
      <c r="Y464" s="51" t="s">
        <v>2319</v>
      </c>
      <c r="Z464" s="51">
        <f t="shared" si="64"/>
        <v>712</v>
      </c>
    </row>
    <row r="465" spans="1:26" ht="15">
      <c r="A465" s="278" t="s">
        <v>2320</v>
      </c>
      <c r="B465" s="279" t="s">
        <v>2321</v>
      </c>
      <c r="C465" s="288">
        <f t="shared" si="58"/>
        <v>0</v>
      </c>
      <c r="D465" s="275">
        <f t="shared" si="59"/>
        <v>4.6499999999999997E-4</v>
      </c>
      <c r="E465" s="296">
        <f t="shared" si="60"/>
        <v>0</v>
      </c>
      <c r="F465" s="296">
        <f t="shared" si="61"/>
        <v>4.6499999999999997E-4</v>
      </c>
      <c r="G465" s="276">
        <f t="shared" si="62"/>
        <v>785</v>
      </c>
      <c r="P465" s="277" t="s">
        <v>217</v>
      </c>
      <c r="Q465" s="277">
        <v>25</v>
      </c>
      <c r="R465" s="278" t="s">
        <v>182</v>
      </c>
      <c r="S465" s="278" t="s">
        <v>2320</v>
      </c>
      <c r="T465" s="279" t="s">
        <v>2321</v>
      </c>
      <c r="U465">
        <v>132</v>
      </c>
      <c r="V465">
        <f>IF(Visor_NARP_CNPV_2018!$H$3=Q465,1,0)</f>
        <v>0</v>
      </c>
      <c r="W465">
        <f t="shared" si="63"/>
        <v>0</v>
      </c>
      <c r="Y465" s="51" t="s">
        <v>2321</v>
      </c>
      <c r="Z465" s="51">
        <f t="shared" si="64"/>
        <v>667</v>
      </c>
    </row>
    <row r="466" spans="1:26" ht="15">
      <c r="A466" s="281" t="s">
        <v>2322</v>
      </c>
      <c r="B466" s="282" t="s">
        <v>2323</v>
      </c>
      <c r="C466" s="288">
        <f t="shared" si="58"/>
        <v>0</v>
      </c>
      <c r="D466" s="275">
        <f t="shared" si="59"/>
        <v>4.66E-4</v>
      </c>
      <c r="E466" s="296">
        <f t="shared" si="60"/>
        <v>0</v>
      </c>
      <c r="F466" s="296">
        <f t="shared" si="61"/>
        <v>4.66E-4</v>
      </c>
      <c r="G466" s="276">
        <f t="shared" si="62"/>
        <v>784</v>
      </c>
      <c r="P466" s="280" t="s">
        <v>217</v>
      </c>
      <c r="Q466" s="280">
        <v>25</v>
      </c>
      <c r="R466" s="281" t="s">
        <v>182</v>
      </c>
      <c r="S466" s="281" t="s">
        <v>2322</v>
      </c>
      <c r="T466" s="282" t="s">
        <v>2323</v>
      </c>
      <c r="U466">
        <v>15</v>
      </c>
      <c r="V466">
        <f>IF(Visor_NARP_CNPV_2018!$H$3=Q466,1,0)</f>
        <v>0</v>
      </c>
      <c r="W466">
        <f t="shared" si="63"/>
        <v>0</v>
      </c>
      <c r="Y466" s="51" t="s">
        <v>2323</v>
      </c>
      <c r="Z466" s="51">
        <f t="shared" si="64"/>
        <v>1063</v>
      </c>
    </row>
    <row r="467" spans="1:26" ht="15">
      <c r="A467" s="278" t="s">
        <v>2324</v>
      </c>
      <c r="B467" s="279" t="s">
        <v>2325</v>
      </c>
      <c r="C467" s="288">
        <f t="shared" si="58"/>
        <v>0</v>
      </c>
      <c r="D467" s="275">
        <f t="shared" si="59"/>
        <v>4.6699999999999997E-4</v>
      </c>
      <c r="E467" s="296">
        <f t="shared" si="60"/>
        <v>0</v>
      </c>
      <c r="F467" s="296">
        <f t="shared" si="61"/>
        <v>4.6699999999999997E-4</v>
      </c>
      <c r="G467" s="276">
        <f t="shared" si="62"/>
        <v>783</v>
      </c>
      <c r="P467" s="277" t="s">
        <v>217</v>
      </c>
      <c r="Q467" s="277">
        <v>25</v>
      </c>
      <c r="R467" s="278" t="s">
        <v>182</v>
      </c>
      <c r="S467" s="278" t="s">
        <v>2324</v>
      </c>
      <c r="T467" s="279" t="s">
        <v>2325</v>
      </c>
      <c r="U467">
        <v>17</v>
      </c>
      <c r="V467">
        <f>IF(Visor_NARP_CNPV_2018!$H$3=Q467,1,0)</f>
        <v>0</v>
      </c>
      <c r="W467">
        <f t="shared" si="63"/>
        <v>0</v>
      </c>
      <c r="Y467" s="51" t="s">
        <v>2325</v>
      </c>
      <c r="Z467" s="51">
        <f t="shared" si="64"/>
        <v>1052</v>
      </c>
    </row>
    <row r="468" spans="1:26" ht="15">
      <c r="A468" s="281" t="s">
        <v>2326</v>
      </c>
      <c r="B468" s="282" t="s">
        <v>2327</v>
      </c>
      <c r="C468" s="288">
        <f t="shared" si="58"/>
        <v>0</v>
      </c>
      <c r="D468" s="275">
        <f t="shared" si="59"/>
        <v>4.6799999999999999E-4</v>
      </c>
      <c r="E468" s="296">
        <f t="shared" si="60"/>
        <v>0</v>
      </c>
      <c r="F468" s="296">
        <f t="shared" si="61"/>
        <v>4.6799999999999999E-4</v>
      </c>
      <c r="G468" s="276">
        <f t="shared" si="62"/>
        <v>782</v>
      </c>
      <c r="P468" s="280" t="s">
        <v>217</v>
      </c>
      <c r="Q468" s="280">
        <v>25</v>
      </c>
      <c r="R468" s="281" t="s">
        <v>182</v>
      </c>
      <c r="S468" s="281" t="s">
        <v>2326</v>
      </c>
      <c r="T468" s="282" t="s">
        <v>2327</v>
      </c>
      <c r="U468">
        <v>46</v>
      </c>
      <c r="V468">
        <f>IF(Visor_NARP_CNPV_2018!$H$3=Q468,1,0)</f>
        <v>0</v>
      </c>
      <c r="W468">
        <f t="shared" si="63"/>
        <v>0</v>
      </c>
      <c r="Y468" s="51" t="s">
        <v>2327</v>
      </c>
      <c r="Z468" s="51">
        <f t="shared" si="64"/>
        <v>887</v>
      </c>
    </row>
    <row r="469" spans="1:26" ht="15">
      <c r="A469" s="278" t="s">
        <v>2328</v>
      </c>
      <c r="B469" s="279" t="s">
        <v>2329</v>
      </c>
      <c r="C469" s="288">
        <f t="shared" si="58"/>
        <v>0</v>
      </c>
      <c r="D469" s="275">
        <f t="shared" si="59"/>
        <v>4.6899999999999996E-4</v>
      </c>
      <c r="E469" s="296">
        <f t="shared" si="60"/>
        <v>0</v>
      </c>
      <c r="F469" s="296">
        <f t="shared" si="61"/>
        <v>4.6899999999999996E-4</v>
      </c>
      <c r="G469" s="276">
        <f t="shared" si="62"/>
        <v>781</v>
      </c>
      <c r="P469" s="277" t="s">
        <v>217</v>
      </c>
      <c r="Q469" s="277">
        <v>25</v>
      </c>
      <c r="R469" s="278" t="s">
        <v>182</v>
      </c>
      <c r="S469" s="278" t="s">
        <v>2328</v>
      </c>
      <c r="T469" s="279" t="s">
        <v>2329</v>
      </c>
      <c r="U469">
        <v>25</v>
      </c>
      <c r="V469">
        <f>IF(Visor_NARP_CNPV_2018!$H$3=Q469,1,0)</f>
        <v>0</v>
      </c>
      <c r="W469">
        <f t="shared" si="63"/>
        <v>0</v>
      </c>
      <c r="Y469" s="51" t="s">
        <v>2329</v>
      </c>
      <c r="Z469" s="51">
        <f t="shared" si="64"/>
        <v>989</v>
      </c>
    </row>
    <row r="470" spans="1:26" ht="15">
      <c r="A470" s="281" t="s">
        <v>2330</v>
      </c>
      <c r="B470" s="282" t="s">
        <v>2331</v>
      </c>
      <c r="C470" s="288">
        <f t="shared" si="58"/>
        <v>0</v>
      </c>
      <c r="D470" s="275">
        <f t="shared" si="59"/>
        <v>4.6999999999999999E-4</v>
      </c>
      <c r="E470" s="296">
        <f t="shared" si="60"/>
        <v>0</v>
      </c>
      <c r="F470" s="296">
        <f t="shared" si="61"/>
        <v>4.6999999999999999E-4</v>
      </c>
      <c r="G470" s="276">
        <f t="shared" si="62"/>
        <v>780</v>
      </c>
      <c r="P470" s="280" t="s">
        <v>217</v>
      </c>
      <c r="Q470" s="280">
        <v>25</v>
      </c>
      <c r="R470" s="281" t="s">
        <v>182</v>
      </c>
      <c r="S470" s="281" t="s">
        <v>2330</v>
      </c>
      <c r="T470" s="282" t="s">
        <v>2331</v>
      </c>
      <c r="U470">
        <v>29</v>
      </c>
      <c r="V470">
        <f>IF(Visor_NARP_CNPV_2018!$H$3=Q470,1,0)</f>
        <v>0</v>
      </c>
      <c r="W470">
        <f t="shared" si="63"/>
        <v>0</v>
      </c>
      <c r="Y470" s="51" t="s">
        <v>2331</v>
      </c>
      <c r="Z470" s="51">
        <f t="shared" si="64"/>
        <v>975</v>
      </c>
    </row>
    <row r="471" spans="1:26" ht="15">
      <c r="A471" s="278" t="s">
        <v>2332</v>
      </c>
      <c r="B471" s="279" t="s">
        <v>2333</v>
      </c>
      <c r="C471" s="288">
        <f t="shared" si="58"/>
        <v>0</v>
      </c>
      <c r="D471" s="275">
        <f t="shared" si="59"/>
        <v>4.7099999999999996E-4</v>
      </c>
      <c r="E471" s="296">
        <f t="shared" si="60"/>
        <v>0</v>
      </c>
      <c r="F471" s="296">
        <f t="shared" si="61"/>
        <v>4.7099999999999996E-4</v>
      </c>
      <c r="G471" s="276">
        <f t="shared" si="62"/>
        <v>779</v>
      </c>
      <c r="P471" s="277" t="s">
        <v>217</v>
      </c>
      <c r="Q471" s="277">
        <v>25</v>
      </c>
      <c r="R471" s="278" t="s">
        <v>182</v>
      </c>
      <c r="S471" s="278" t="s">
        <v>2332</v>
      </c>
      <c r="T471" s="279" t="s">
        <v>2333</v>
      </c>
      <c r="U471">
        <v>553</v>
      </c>
      <c r="V471">
        <f>IF(Visor_NARP_CNPV_2018!$H$3=Q471,1,0)</f>
        <v>0</v>
      </c>
      <c r="W471">
        <f t="shared" si="63"/>
        <v>0</v>
      </c>
      <c r="Y471" s="51" t="s">
        <v>2333</v>
      </c>
      <c r="Z471" s="51">
        <f t="shared" si="64"/>
        <v>381</v>
      </c>
    </row>
    <row r="472" spans="1:26" ht="15">
      <c r="A472" s="281" t="s">
        <v>2334</v>
      </c>
      <c r="B472" s="282" t="s">
        <v>2335</v>
      </c>
      <c r="C472" s="288">
        <f t="shared" si="58"/>
        <v>0</v>
      </c>
      <c r="D472" s="275">
        <f t="shared" si="59"/>
        <v>4.7199999999999998E-4</v>
      </c>
      <c r="E472" s="296">
        <f t="shared" si="60"/>
        <v>0</v>
      </c>
      <c r="F472" s="296">
        <f t="shared" si="61"/>
        <v>4.7199999999999998E-4</v>
      </c>
      <c r="G472" s="276">
        <f t="shared" si="62"/>
        <v>778</v>
      </c>
      <c r="P472" s="280" t="s">
        <v>217</v>
      </c>
      <c r="Q472" s="280">
        <v>25</v>
      </c>
      <c r="R472" s="281" t="s">
        <v>182</v>
      </c>
      <c r="S472" s="281" t="s">
        <v>2334</v>
      </c>
      <c r="T472" s="282" t="s">
        <v>2335</v>
      </c>
      <c r="U472">
        <v>103</v>
      </c>
      <c r="V472">
        <f>IF(Visor_NARP_CNPV_2018!$H$3=Q472,1,0)</f>
        <v>0</v>
      </c>
      <c r="W472">
        <f t="shared" si="63"/>
        <v>0</v>
      </c>
      <c r="Y472" s="51" t="s">
        <v>2335</v>
      </c>
      <c r="Z472" s="51">
        <f t="shared" si="64"/>
        <v>726</v>
      </c>
    </row>
    <row r="473" spans="1:26" ht="15">
      <c r="A473" s="278" t="s">
        <v>2336</v>
      </c>
      <c r="B473" s="279" t="s">
        <v>2337</v>
      </c>
      <c r="C473" s="288">
        <f t="shared" si="58"/>
        <v>0</v>
      </c>
      <c r="D473" s="275">
        <f t="shared" si="59"/>
        <v>4.73E-4</v>
      </c>
      <c r="E473" s="296">
        <f t="shared" si="60"/>
        <v>0</v>
      </c>
      <c r="F473" s="296">
        <f t="shared" si="61"/>
        <v>4.73E-4</v>
      </c>
      <c r="G473" s="276">
        <f t="shared" si="62"/>
        <v>777</v>
      </c>
      <c r="P473" s="277" t="s">
        <v>217</v>
      </c>
      <c r="Q473" s="277">
        <v>25</v>
      </c>
      <c r="R473" s="278" t="s">
        <v>182</v>
      </c>
      <c r="S473" s="278" t="s">
        <v>2336</v>
      </c>
      <c r="T473" s="279" t="s">
        <v>2337</v>
      </c>
      <c r="U473">
        <v>147</v>
      </c>
      <c r="V473">
        <f>IF(Visor_NARP_CNPV_2018!$H$3=Q473,1,0)</f>
        <v>0</v>
      </c>
      <c r="W473">
        <f t="shared" si="63"/>
        <v>0</v>
      </c>
      <c r="Y473" s="51" t="s">
        <v>2337</v>
      </c>
      <c r="Z473" s="51">
        <f t="shared" si="64"/>
        <v>638</v>
      </c>
    </row>
    <row r="474" spans="1:26" ht="15">
      <c r="A474" s="281" t="s">
        <v>2338</v>
      </c>
      <c r="B474" s="282" t="s">
        <v>2339</v>
      </c>
      <c r="C474" s="288">
        <f t="shared" si="58"/>
        <v>0</v>
      </c>
      <c r="D474" s="275">
        <f t="shared" si="59"/>
        <v>4.7399999999999997E-4</v>
      </c>
      <c r="E474" s="296">
        <f t="shared" si="60"/>
        <v>0</v>
      </c>
      <c r="F474" s="296">
        <f t="shared" si="61"/>
        <v>4.7399999999999997E-4</v>
      </c>
      <c r="G474" s="276">
        <f t="shared" si="62"/>
        <v>776</v>
      </c>
      <c r="P474" s="280" t="s">
        <v>217</v>
      </c>
      <c r="Q474" s="280">
        <v>25</v>
      </c>
      <c r="R474" s="281" t="s">
        <v>182</v>
      </c>
      <c r="S474" s="281" t="s">
        <v>2338</v>
      </c>
      <c r="T474" s="282" t="s">
        <v>2339</v>
      </c>
      <c r="U474">
        <v>41</v>
      </c>
      <c r="V474">
        <f>IF(Visor_NARP_CNPV_2018!$H$3=Q474,1,0)</f>
        <v>0</v>
      </c>
      <c r="W474">
        <f t="shared" si="63"/>
        <v>0</v>
      </c>
      <c r="Y474" s="51" t="s">
        <v>2339</v>
      </c>
      <c r="Z474" s="51">
        <f t="shared" si="64"/>
        <v>908</v>
      </c>
    </row>
    <row r="475" spans="1:26" ht="15">
      <c r="A475" s="278" t="s">
        <v>2340</v>
      </c>
      <c r="B475" s="279" t="s">
        <v>2341</v>
      </c>
      <c r="C475" s="288">
        <f t="shared" si="58"/>
        <v>0</v>
      </c>
      <c r="D475" s="275">
        <f t="shared" si="59"/>
        <v>4.75E-4</v>
      </c>
      <c r="E475" s="296">
        <f t="shared" si="60"/>
        <v>0</v>
      </c>
      <c r="F475" s="296">
        <f t="shared" si="61"/>
        <v>4.75E-4</v>
      </c>
      <c r="G475" s="276">
        <f t="shared" si="62"/>
        <v>775</v>
      </c>
      <c r="P475" s="277" t="s">
        <v>217</v>
      </c>
      <c r="Q475" s="277">
        <v>25</v>
      </c>
      <c r="R475" s="278" t="s">
        <v>182</v>
      </c>
      <c r="S475" s="278" t="s">
        <v>2340</v>
      </c>
      <c r="T475" s="279" t="s">
        <v>2341</v>
      </c>
      <c r="U475">
        <v>31</v>
      </c>
      <c r="V475">
        <f>IF(Visor_NARP_CNPV_2018!$H$3=Q475,1,0)</f>
        <v>0</v>
      </c>
      <c r="W475">
        <f t="shared" si="63"/>
        <v>0</v>
      </c>
      <c r="Y475" s="51" t="s">
        <v>2341</v>
      </c>
      <c r="Z475" s="51">
        <f t="shared" si="64"/>
        <v>960</v>
      </c>
    </row>
    <row r="476" spans="1:26" ht="15">
      <c r="A476" s="281" t="s">
        <v>2342</v>
      </c>
      <c r="B476" s="282" t="s">
        <v>2343</v>
      </c>
      <c r="C476" s="288">
        <f t="shared" si="58"/>
        <v>0</v>
      </c>
      <c r="D476" s="275">
        <f t="shared" si="59"/>
        <v>4.7599999999999997E-4</v>
      </c>
      <c r="E476" s="296">
        <f t="shared" si="60"/>
        <v>0</v>
      </c>
      <c r="F476" s="296">
        <f t="shared" si="61"/>
        <v>4.7599999999999997E-4</v>
      </c>
      <c r="G476" s="276">
        <f t="shared" si="62"/>
        <v>774</v>
      </c>
      <c r="P476" s="280" t="s">
        <v>217</v>
      </c>
      <c r="Q476" s="280">
        <v>25</v>
      </c>
      <c r="R476" s="281" t="s">
        <v>182</v>
      </c>
      <c r="S476" s="281" t="s">
        <v>2342</v>
      </c>
      <c r="T476" s="282" t="s">
        <v>2343</v>
      </c>
      <c r="U476">
        <v>874</v>
      </c>
      <c r="V476">
        <f>IF(Visor_NARP_CNPV_2018!$H$3=Q476,1,0)</f>
        <v>0</v>
      </c>
      <c r="W476">
        <f t="shared" si="63"/>
        <v>0</v>
      </c>
      <c r="Y476" s="51" t="s">
        <v>2343</v>
      </c>
      <c r="Z476" s="51">
        <f t="shared" si="64"/>
        <v>316</v>
      </c>
    </row>
    <row r="477" spans="1:26" ht="15">
      <c r="A477" s="278" t="s">
        <v>2344</v>
      </c>
      <c r="B477" s="279" t="s">
        <v>2345</v>
      </c>
      <c r="C477" s="288">
        <f t="shared" si="58"/>
        <v>0</v>
      </c>
      <c r="D477" s="275">
        <f t="shared" si="59"/>
        <v>4.7699999999999999E-4</v>
      </c>
      <c r="E477" s="296">
        <f t="shared" si="60"/>
        <v>0</v>
      </c>
      <c r="F477" s="296">
        <f t="shared" si="61"/>
        <v>4.7699999999999999E-4</v>
      </c>
      <c r="G477" s="276">
        <f t="shared" si="62"/>
        <v>773</v>
      </c>
      <c r="P477" s="277" t="s">
        <v>217</v>
      </c>
      <c r="Q477" s="277">
        <v>25</v>
      </c>
      <c r="R477" s="278" t="s">
        <v>182</v>
      </c>
      <c r="S477" s="278" t="s">
        <v>2344</v>
      </c>
      <c r="T477" s="279" t="s">
        <v>2345</v>
      </c>
      <c r="U477">
        <v>68</v>
      </c>
      <c r="V477">
        <f>IF(Visor_NARP_CNPV_2018!$H$3=Q477,1,0)</f>
        <v>0</v>
      </c>
      <c r="W477">
        <f t="shared" si="63"/>
        <v>0</v>
      </c>
      <c r="Y477" s="51" t="s">
        <v>2345</v>
      </c>
      <c r="Z477" s="51">
        <f t="shared" si="64"/>
        <v>809</v>
      </c>
    </row>
    <row r="478" spans="1:26" ht="15">
      <c r="A478" s="281" t="s">
        <v>2346</v>
      </c>
      <c r="B478" s="282" t="s">
        <v>2347</v>
      </c>
      <c r="C478" s="288">
        <f t="shared" si="58"/>
        <v>0</v>
      </c>
      <c r="D478" s="275">
        <f t="shared" si="59"/>
        <v>4.7799999999999996E-4</v>
      </c>
      <c r="E478" s="296">
        <f t="shared" si="60"/>
        <v>0</v>
      </c>
      <c r="F478" s="296">
        <f t="shared" si="61"/>
        <v>4.7799999999999996E-4</v>
      </c>
      <c r="G478" s="276">
        <f t="shared" si="62"/>
        <v>772</v>
      </c>
      <c r="P478" s="280" t="s">
        <v>217</v>
      </c>
      <c r="Q478" s="280">
        <v>25</v>
      </c>
      <c r="R478" s="281" t="s">
        <v>182</v>
      </c>
      <c r="S478" s="281" t="s">
        <v>2346</v>
      </c>
      <c r="T478" s="282" t="s">
        <v>2347</v>
      </c>
      <c r="U478">
        <v>104</v>
      </c>
      <c r="V478">
        <f>IF(Visor_NARP_CNPV_2018!$H$3=Q478,1,0)</f>
        <v>0</v>
      </c>
      <c r="W478">
        <f t="shared" si="63"/>
        <v>0</v>
      </c>
      <c r="Y478" s="51" t="s">
        <v>2347</v>
      </c>
      <c r="Z478" s="51">
        <f t="shared" si="64"/>
        <v>725</v>
      </c>
    </row>
    <row r="479" spans="1:26" ht="15">
      <c r="A479" s="278" t="s">
        <v>2348</v>
      </c>
      <c r="B479" s="279" t="s">
        <v>2349</v>
      </c>
      <c r="C479" s="288">
        <f t="shared" si="58"/>
        <v>0</v>
      </c>
      <c r="D479" s="275">
        <f t="shared" si="59"/>
        <v>4.7899999999999999E-4</v>
      </c>
      <c r="E479" s="296">
        <f t="shared" si="60"/>
        <v>0</v>
      </c>
      <c r="F479" s="296">
        <f t="shared" si="61"/>
        <v>4.7899999999999999E-4</v>
      </c>
      <c r="G479" s="276">
        <f t="shared" si="62"/>
        <v>771</v>
      </c>
      <c r="P479" s="277" t="s">
        <v>217</v>
      </c>
      <c r="Q479" s="277">
        <v>25</v>
      </c>
      <c r="R479" s="278" t="s">
        <v>182</v>
      </c>
      <c r="S479" s="278" t="s">
        <v>2348</v>
      </c>
      <c r="T479" s="279" t="s">
        <v>2349</v>
      </c>
      <c r="U479">
        <v>89</v>
      </c>
      <c r="V479">
        <f>IF(Visor_NARP_CNPV_2018!$H$3=Q479,1,0)</f>
        <v>0</v>
      </c>
      <c r="W479">
        <f t="shared" si="63"/>
        <v>0</v>
      </c>
      <c r="Y479" s="51" t="s">
        <v>2349</v>
      </c>
      <c r="Z479" s="51">
        <f t="shared" si="64"/>
        <v>754</v>
      </c>
    </row>
    <row r="480" spans="1:26" ht="15">
      <c r="A480" s="281" t="s">
        <v>2350</v>
      </c>
      <c r="B480" s="282" t="s">
        <v>2351</v>
      </c>
      <c r="C480" s="288">
        <f t="shared" si="58"/>
        <v>0</v>
      </c>
      <c r="D480" s="275">
        <f t="shared" si="59"/>
        <v>4.7999999999999996E-4</v>
      </c>
      <c r="E480" s="296">
        <f t="shared" si="60"/>
        <v>0</v>
      </c>
      <c r="F480" s="296">
        <f t="shared" si="61"/>
        <v>4.7999999999999996E-4</v>
      </c>
      <c r="G480" s="276">
        <f t="shared" si="62"/>
        <v>770</v>
      </c>
      <c r="P480" s="280" t="s">
        <v>217</v>
      </c>
      <c r="Q480" s="280">
        <v>25</v>
      </c>
      <c r="R480" s="281" t="s">
        <v>182</v>
      </c>
      <c r="S480" s="281" t="s">
        <v>2350</v>
      </c>
      <c r="T480" s="282" t="s">
        <v>2351</v>
      </c>
      <c r="U480">
        <v>118</v>
      </c>
      <c r="V480">
        <f>IF(Visor_NARP_CNPV_2018!$H$3=Q480,1,0)</f>
        <v>0</v>
      </c>
      <c r="W480">
        <f t="shared" si="63"/>
        <v>0</v>
      </c>
      <c r="Y480" s="51" t="s">
        <v>2351</v>
      </c>
      <c r="Z480" s="51">
        <f t="shared" si="64"/>
        <v>698</v>
      </c>
    </row>
    <row r="481" spans="1:26" ht="15">
      <c r="A481" s="278" t="s">
        <v>2352</v>
      </c>
      <c r="B481" s="279" t="s">
        <v>2353</v>
      </c>
      <c r="C481" s="288">
        <f t="shared" si="58"/>
        <v>0</v>
      </c>
      <c r="D481" s="275">
        <f t="shared" si="59"/>
        <v>4.8099999999999998E-4</v>
      </c>
      <c r="E481" s="296">
        <f t="shared" si="60"/>
        <v>0</v>
      </c>
      <c r="F481" s="296">
        <f t="shared" si="61"/>
        <v>4.8099999999999998E-4</v>
      </c>
      <c r="G481" s="276">
        <f t="shared" si="62"/>
        <v>769</v>
      </c>
      <c r="P481" s="277" t="s">
        <v>217</v>
      </c>
      <c r="Q481" s="277">
        <v>25</v>
      </c>
      <c r="R481" s="278" t="s">
        <v>182</v>
      </c>
      <c r="S481" s="278" t="s">
        <v>2352</v>
      </c>
      <c r="T481" s="279" t="s">
        <v>2353</v>
      </c>
      <c r="U481">
        <v>228</v>
      </c>
      <c r="V481">
        <f>IF(Visor_NARP_CNPV_2018!$H$3=Q481,1,0)</f>
        <v>0</v>
      </c>
      <c r="W481">
        <f t="shared" si="63"/>
        <v>0</v>
      </c>
      <c r="Y481" s="51" t="s">
        <v>2353</v>
      </c>
      <c r="Z481" s="51">
        <f t="shared" si="64"/>
        <v>560</v>
      </c>
    </row>
    <row r="482" spans="1:26" ht="15">
      <c r="A482" s="281" t="s">
        <v>2354</v>
      </c>
      <c r="B482" s="282" t="s">
        <v>2355</v>
      </c>
      <c r="C482" s="288">
        <f t="shared" si="58"/>
        <v>0</v>
      </c>
      <c r="D482" s="275">
        <f t="shared" si="59"/>
        <v>4.8199999999999995E-4</v>
      </c>
      <c r="E482" s="296">
        <f t="shared" si="60"/>
        <v>0</v>
      </c>
      <c r="F482" s="296">
        <f t="shared" si="61"/>
        <v>4.8199999999999995E-4</v>
      </c>
      <c r="G482" s="276">
        <f t="shared" si="62"/>
        <v>768</v>
      </c>
      <c r="P482" s="280" t="s">
        <v>217</v>
      </c>
      <c r="Q482" s="280">
        <v>25</v>
      </c>
      <c r="R482" s="281" t="s">
        <v>182</v>
      </c>
      <c r="S482" s="281" t="s">
        <v>2354</v>
      </c>
      <c r="T482" s="282" t="s">
        <v>2355</v>
      </c>
      <c r="U482">
        <v>20</v>
      </c>
      <c r="V482">
        <f>IF(Visor_NARP_CNPV_2018!$H$3=Q482,1,0)</f>
        <v>0</v>
      </c>
      <c r="W482">
        <f t="shared" si="63"/>
        <v>0</v>
      </c>
      <c r="Y482" s="51" t="s">
        <v>2355</v>
      </c>
      <c r="Z482" s="51">
        <f t="shared" si="64"/>
        <v>1031</v>
      </c>
    </row>
    <row r="483" spans="1:26" ht="15">
      <c r="A483" s="278" t="s">
        <v>2356</v>
      </c>
      <c r="B483" s="279" t="s">
        <v>2357</v>
      </c>
      <c r="C483" s="288">
        <f t="shared" si="58"/>
        <v>0</v>
      </c>
      <c r="D483" s="275">
        <f t="shared" si="59"/>
        <v>4.8299999999999998E-4</v>
      </c>
      <c r="E483" s="296">
        <f t="shared" si="60"/>
        <v>0</v>
      </c>
      <c r="F483" s="296">
        <f t="shared" si="61"/>
        <v>4.8299999999999998E-4</v>
      </c>
      <c r="G483" s="276">
        <f t="shared" si="62"/>
        <v>767</v>
      </c>
      <c r="P483" s="277" t="s">
        <v>217</v>
      </c>
      <c r="Q483" s="277">
        <v>25</v>
      </c>
      <c r="R483" s="278" t="s">
        <v>182</v>
      </c>
      <c r="S483" s="278" t="s">
        <v>2356</v>
      </c>
      <c r="T483" s="279" t="s">
        <v>2357</v>
      </c>
      <c r="U483">
        <v>88</v>
      </c>
      <c r="V483">
        <f>IF(Visor_NARP_CNPV_2018!$H$3=Q483,1,0)</f>
        <v>0</v>
      </c>
      <c r="W483">
        <f t="shared" si="63"/>
        <v>0</v>
      </c>
      <c r="Y483" s="51" t="s">
        <v>2357</v>
      </c>
      <c r="Z483" s="51">
        <f t="shared" si="64"/>
        <v>759</v>
      </c>
    </row>
    <row r="484" spans="1:26" ht="15">
      <c r="A484" s="281" t="s">
        <v>2358</v>
      </c>
      <c r="B484" s="282" t="s">
        <v>1736</v>
      </c>
      <c r="C484" s="288">
        <f t="shared" si="58"/>
        <v>0</v>
      </c>
      <c r="D484" s="275">
        <f t="shared" si="59"/>
        <v>4.84E-4</v>
      </c>
      <c r="E484" s="296">
        <f t="shared" si="60"/>
        <v>0</v>
      </c>
      <c r="F484" s="296">
        <f t="shared" si="61"/>
        <v>4.84E-4</v>
      </c>
      <c r="G484" s="276">
        <f t="shared" si="62"/>
        <v>766</v>
      </c>
      <c r="P484" s="280" t="s">
        <v>217</v>
      </c>
      <c r="Q484" s="280">
        <v>25</v>
      </c>
      <c r="R484" s="281" t="s">
        <v>182</v>
      </c>
      <c r="S484" s="281" t="s">
        <v>2358</v>
      </c>
      <c r="T484" s="282" t="s">
        <v>1736</v>
      </c>
      <c r="U484">
        <v>69</v>
      </c>
      <c r="V484">
        <f>IF(Visor_NARP_CNPV_2018!$H$3=Q484,1,0)</f>
        <v>0</v>
      </c>
      <c r="W484">
        <f t="shared" si="63"/>
        <v>0</v>
      </c>
      <c r="Y484" s="51" t="s">
        <v>1736</v>
      </c>
      <c r="Z484" s="51">
        <f t="shared" si="64"/>
        <v>804</v>
      </c>
    </row>
    <row r="485" spans="1:26" ht="15">
      <c r="A485" s="278" t="s">
        <v>2359</v>
      </c>
      <c r="B485" s="279" t="s">
        <v>2360</v>
      </c>
      <c r="C485" s="288">
        <f t="shared" si="58"/>
        <v>0</v>
      </c>
      <c r="D485" s="275">
        <f t="shared" si="59"/>
        <v>4.8499999999999997E-4</v>
      </c>
      <c r="E485" s="296">
        <f t="shared" si="60"/>
        <v>0</v>
      </c>
      <c r="F485" s="296">
        <f t="shared" si="61"/>
        <v>4.8499999999999997E-4</v>
      </c>
      <c r="G485" s="276">
        <f t="shared" si="62"/>
        <v>765</v>
      </c>
      <c r="P485" s="277" t="s">
        <v>217</v>
      </c>
      <c r="Q485" s="277">
        <v>25</v>
      </c>
      <c r="R485" s="278" t="s">
        <v>182</v>
      </c>
      <c r="S485" s="278" t="s">
        <v>2359</v>
      </c>
      <c r="T485" s="279" t="s">
        <v>2360</v>
      </c>
      <c r="U485">
        <v>64</v>
      </c>
      <c r="V485">
        <f>IF(Visor_NARP_CNPV_2018!$H$3=Q485,1,0)</f>
        <v>0</v>
      </c>
      <c r="W485">
        <f t="shared" si="63"/>
        <v>0</v>
      </c>
      <c r="Y485" s="51" t="s">
        <v>2360</v>
      </c>
      <c r="Z485" s="51">
        <f t="shared" si="64"/>
        <v>819</v>
      </c>
    </row>
    <row r="486" spans="1:26" ht="15">
      <c r="A486" s="281" t="s">
        <v>2361</v>
      </c>
      <c r="B486" s="282" t="s">
        <v>2362</v>
      </c>
      <c r="C486" s="288">
        <f t="shared" si="58"/>
        <v>0</v>
      </c>
      <c r="D486" s="275">
        <f t="shared" si="59"/>
        <v>4.86E-4</v>
      </c>
      <c r="E486" s="296">
        <f t="shared" si="60"/>
        <v>0</v>
      </c>
      <c r="F486" s="296">
        <f t="shared" si="61"/>
        <v>4.86E-4</v>
      </c>
      <c r="G486" s="276">
        <f t="shared" si="62"/>
        <v>764</v>
      </c>
      <c r="P486" s="280" t="s">
        <v>217</v>
      </c>
      <c r="Q486" s="280">
        <v>25</v>
      </c>
      <c r="R486" s="281" t="s">
        <v>182</v>
      </c>
      <c r="S486" s="281" t="s">
        <v>2361</v>
      </c>
      <c r="T486" s="282" t="s">
        <v>2362</v>
      </c>
      <c r="U486">
        <v>1103</v>
      </c>
      <c r="V486">
        <f>IF(Visor_NARP_CNPV_2018!$H$3=Q486,1,0)</f>
        <v>0</v>
      </c>
      <c r="W486">
        <f t="shared" si="63"/>
        <v>0</v>
      </c>
      <c r="Y486" s="51" t="s">
        <v>2362</v>
      </c>
      <c r="Z486" s="51">
        <f t="shared" si="64"/>
        <v>283</v>
      </c>
    </row>
    <row r="487" spans="1:26" ht="15">
      <c r="A487" s="278" t="s">
        <v>2363</v>
      </c>
      <c r="B487" s="279" t="s">
        <v>2364</v>
      </c>
      <c r="C487" s="288">
        <f t="shared" si="58"/>
        <v>0</v>
      </c>
      <c r="D487" s="275">
        <f t="shared" si="59"/>
        <v>4.8699999999999997E-4</v>
      </c>
      <c r="E487" s="296">
        <f t="shared" si="60"/>
        <v>0</v>
      </c>
      <c r="F487" s="296">
        <f t="shared" si="61"/>
        <v>4.8699999999999997E-4</v>
      </c>
      <c r="G487" s="276">
        <f t="shared" si="62"/>
        <v>763</v>
      </c>
      <c r="P487" s="277" t="s">
        <v>217</v>
      </c>
      <c r="Q487" s="277">
        <v>25</v>
      </c>
      <c r="R487" s="278" t="s">
        <v>182</v>
      </c>
      <c r="S487" s="278" t="s">
        <v>2363</v>
      </c>
      <c r="T487" s="279" t="s">
        <v>2364</v>
      </c>
      <c r="U487">
        <v>89</v>
      </c>
      <c r="V487">
        <f>IF(Visor_NARP_CNPV_2018!$H$3=Q487,1,0)</f>
        <v>0</v>
      </c>
      <c r="W487">
        <f t="shared" si="63"/>
        <v>0</v>
      </c>
      <c r="Y487" s="51" t="s">
        <v>2364</v>
      </c>
      <c r="Z487" s="51">
        <f t="shared" si="64"/>
        <v>754</v>
      </c>
    </row>
    <row r="488" spans="1:26" ht="15">
      <c r="A488" s="281" t="s">
        <v>2365</v>
      </c>
      <c r="B488" s="282" t="s">
        <v>2366</v>
      </c>
      <c r="C488" s="288">
        <f t="shared" si="58"/>
        <v>0</v>
      </c>
      <c r="D488" s="275">
        <f t="shared" si="59"/>
        <v>4.8799999999999999E-4</v>
      </c>
      <c r="E488" s="296">
        <f t="shared" si="60"/>
        <v>0</v>
      </c>
      <c r="F488" s="296">
        <f t="shared" si="61"/>
        <v>4.8799999999999999E-4</v>
      </c>
      <c r="G488" s="276">
        <f t="shared" si="62"/>
        <v>762</v>
      </c>
      <c r="P488" s="280" t="s">
        <v>217</v>
      </c>
      <c r="Q488" s="280">
        <v>25</v>
      </c>
      <c r="R488" s="281" t="s">
        <v>182</v>
      </c>
      <c r="S488" s="281" t="s">
        <v>2365</v>
      </c>
      <c r="T488" s="282" t="s">
        <v>2366</v>
      </c>
      <c r="U488">
        <v>24</v>
      </c>
      <c r="V488">
        <f>IF(Visor_NARP_CNPV_2018!$H$3=Q488,1,0)</f>
        <v>0</v>
      </c>
      <c r="W488">
        <f t="shared" si="63"/>
        <v>0</v>
      </c>
      <c r="Y488" s="51" t="s">
        <v>2366</v>
      </c>
      <c r="Z488" s="51">
        <f t="shared" si="64"/>
        <v>998</v>
      </c>
    </row>
    <row r="489" spans="1:26" ht="15">
      <c r="A489" s="278" t="s">
        <v>2367</v>
      </c>
      <c r="B489" s="279" t="s">
        <v>2368</v>
      </c>
      <c r="C489" s="288">
        <f t="shared" si="58"/>
        <v>0</v>
      </c>
      <c r="D489" s="275">
        <f t="shared" si="59"/>
        <v>4.8899999999999996E-4</v>
      </c>
      <c r="E489" s="296">
        <f t="shared" si="60"/>
        <v>0</v>
      </c>
      <c r="F489" s="296">
        <f t="shared" si="61"/>
        <v>4.8899999999999996E-4</v>
      </c>
      <c r="G489" s="276">
        <f t="shared" si="62"/>
        <v>761</v>
      </c>
      <c r="P489" s="277" t="s">
        <v>217</v>
      </c>
      <c r="Q489" s="277">
        <v>25</v>
      </c>
      <c r="R489" s="278" t="s">
        <v>182</v>
      </c>
      <c r="S489" s="278" t="s">
        <v>2367</v>
      </c>
      <c r="T489" s="279" t="s">
        <v>2368</v>
      </c>
      <c r="U489">
        <v>958</v>
      </c>
      <c r="V489">
        <f>IF(Visor_NARP_CNPV_2018!$H$3=Q489,1,0)</f>
        <v>0</v>
      </c>
      <c r="W489">
        <f t="shared" si="63"/>
        <v>0</v>
      </c>
      <c r="Y489" s="51" t="s">
        <v>2368</v>
      </c>
      <c r="Z489" s="51">
        <f t="shared" si="64"/>
        <v>301</v>
      </c>
    </row>
    <row r="490" spans="1:26" ht="15">
      <c r="A490" s="281" t="s">
        <v>2369</v>
      </c>
      <c r="B490" s="282" t="s">
        <v>2370</v>
      </c>
      <c r="C490" s="288">
        <f t="shared" si="58"/>
        <v>0</v>
      </c>
      <c r="D490" s="275">
        <f t="shared" si="59"/>
        <v>4.8999999999999998E-4</v>
      </c>
      <c r="E490" s="296">
        <f t="shared" si="60"/>
        <v>0</v>
      </c>
      <c r="F490" s="296">
        <f t="shared" si="61"/>
        <v>4.8999999999999998E-4</v>
      </c>
      <c r="G490" s="276">
        <f t="shared" si="62"/>
        <v>760</v>
      </c>
      <c r="P490" s="280" t="s">
        <v>217</v>
      </c>
      <c r="Q490" s="280">
        <v>25</v>
      </c>
      <c r="R490" s="281" t="s">
        <v>182</v>
      </c>
      <c r="S490" s="281" t="s">
        <v>2369</v>
      </c>
      <c r="T490" s="282" t="s">
        <v>2370</v>
      </c>
      <c r="U490">
        <v>7</v>
      </c>
      <c r="V490">
        <f>IF(Visor_NARP_CNPV_2018!$H$3=Q490,1,0)</f>
        <v>0</v>
      </c>
      <c r="W490">
        <f t="shared" si="63"/>
        <v>0</v>
      </c>
      <c r="Y490" s="51" t="s">
        <v>2370</v>
      </c>
      <c r="Z490" s="51">
        <f t="shared" si="64"/>
        <v>1102</v>
      </c>
    </row>
    <row r="491" spans="1:26" ht="15">
      <c r="A491" s="278" t="s">
        <v>2371</v>
      </c>
      <c r="B491" s="279" t="s">
        <v>2372</v>
      </c>
      <c r="C491" s="288">
        <f t="shared" si="58"/>
        <v>0</v>
      </c>
      <c r="D491" s="275">
        <f t="shared" si="59"/>
        <v>4.9100000000000001E-4</v>
      </c>
      <c r="E491" s="296">
        <f t="shared" si="60"/>
        <v>0</v>
      </c>
      <c r="F491" s="296">
        <f t="shared" si="61"/>
        <v>4.9100000000000001E-4</v>
      </c>
      <c r="G491" s="276">
        <f t="shared" si="62"/>
        <v>759</v>
      </c>
      <c r="P491" s="277" t="s">
        <v>217</v>
      </c>
      <c r="Q491" s="277">
        <v>25</v>
      </c>
      <c r="R491" s="278" t="s">
        <v>182</v>
      </c>
      <c r="S491" s="278" t="s">
        <v>2371</v>
      </c>
      <c r="T491" s="279" t="s">
        <v>2372</v>
      </c>
      <c r="U491">
        <v>1033</v>
      </c>
      <c r="V491">
        <f>IF(Visor_NARP_CNPV_2018!$H$3=Q491,1,0)</f>
        <v>0</v>
      </c>
      <c r="W491">
        <f t="shared" si="63"/>
        <v>0</v>
      </c>
      <c r="Y491" s="51" t="s">
        <v>2372</v>
      </c>
      <c r="Z491" s="51">
        <f t="shared" si="64"/>
        <v>294</v>
      </c>
    </row>
    <row r="492" spans="1:26" ht="15">
      <c r="A492" s="281" t="s">
        <v>2373</v>
      </c>
      <c r="B492" s="282" t="s">
        <v>2374</v>
      </c>
      <c r="C492" s="288">
        <f t="shared" si="58"/>
        <v>0</v>
      </c>
      <c r="D492" s="275">
        <f t="shared" si="59"/>
        <v>4.9199999999999992E-4</v>
      </c>
      <c r="E492" s="296">
        <f t="shared" si="60"/>
        <v>0</v>
      </c>
      <c r="F492" s="296">
        <f t="shared" si="61"/>
        <v>4.9199999999999992E-4</v>
      </c>
      <c r="G492" s="276">
        <f t="shared" si="62"/>
        <v>758</v>
      </c>
      <c r="P492" s="280" t="s">
        <v>217</v>
      </c>
      <c r="Q492" s="280">
        <v>25</v>
      </c>
      <c r="R492" s="281" t="s">
        <v>182</v>
      </c>
      <c r="S492" s="281" t="s">
        <v>2373</v>
      </c>
      <c r="T492" s="282" t="s">
        <v>2374</v>
      </c>
      <c r="U492">
        <v>43</v>
      </c>
      <c r="V492">
        <f>IF(Visor_NARP_CNPV_2018!$H$3=Q492,1,0)</f>
        <v>0</v>
      </c>
      <c r="W492">
        <f t="shared" si="63"/>
        <v>0</v>
      </c>
      <c r="Y492" s="51" t="s">
        <v>2374</v>
      </c>
      <c r="Z492" s="51">
        <f t="shared" si="64"/>
        <v>898</v>
      </c>
    </row>
    <row r="493" spans="1:26" ht="15">
      <c r="A493" s="278" t="s">
        <v>2375</v>
      </c>
      <c r="B493" s="279" t="s">
        <v>2376</v>
      </c>
      <c r="C493" s="288">
        <f t="shared" si="58"/>
        <v>0</v>
      </c>
      <c r="D493" s="275">
        <f t="shared" si="59"/>
        <v>4.9299999999999995E-4</v>
      </c>
      <c r="E493" s="296">
        <f t="shared" si="60"/>
        <v>0</v>
      </c>
      <c r="F493" s="296">
        <f t="shared" si="61"/>
        <v>4.9299999999999995E-4</v>
      </c>
      <c r="G493" s="276">
        <f t="shared" si="62"/>
        <v>757</v>
      </c>
      <c r="P493" s="277" t="s">
        <v>217</v>
      </c>
      <c r="Q493" s="277">
        <v>25</v>
      </c>
      <c r="R493" s="278" t="s">
        <v>182</v>
      </c>
      <c r="S493" s="278" t="s">
        <v>2375</v>
      </c>
      <c r="T493" s="279" t="s">
        <v>2376</v>
      </c>
      <c r="U493">
        <v>47</v>
      </c>
      <c r="V493">
        <f>IF(Visor_NARP_CNPV_2018!$H$3=Q493,1,0)</f>
        <v>0</v>
      </c>
      <c r="W493">
        <f t="shared" si="63"/>
        <v>0</v>
      </c>
      <c r="Y493" s="51" t="s">
        <v>2376</v>
      </c>
      <c r="Z493" s="51">
        <f t="shared" si="64"/>
        <v>881</v>
      </c>
    </row>
    <row r="494" spans="1:26" ht="15">
      <c r="A494" s="281" t="s">
        <v>2377</v>
      </c>
      <c r="B494" s="282" t="s">
        <v>2378</v>
      </c>
      <c r="C494" s="288">
        <f t="shared" si="58"/>
        <v>0</v>
      </c>
      <c r="D494" s="275">
        <f t="shared" si="59"/>
        <v>4.9399999999999997E-4</v>
      </c>
      <c r="E494" s="296">
        <f t="shared" si="60"/>
        <v>0</v>
      </c>
      <c r="F494" s="296">
        <f t="shared" si="61"/>
        <v>4.9399999999999997E-4</v>
      </c>
      <c r="G494" s="276">
        <f t="shared" si="62"/>
        <v>756</v>
      </c>
      <c r="P494" s="280" t="s">
        <v>217</v>
      </c>
      <c r="Q494" s="280">
        <v>25</v>
      </c>
      <c r="R494" s="281" t="s">
        <v>182</v>
      </c>
      <c r="S494" s="281" t="s">
        <v>2377</v>
      </c>
      <c r="T494" s="282" t="s">
        <v>2378</v>
      </c>
      <c r="U494">
        <v>59</v>
      </c>
      <c r="V494">
        <f>IF(Visor_NARP_CNPV_2018!$H$3=Q494,1,0)</f>
        <v>0</v>
      </c>
      <c r="W494">
        <f t="shared" si="63"/>
        <v>0</v>
      </c>
      <c r="Y494" s="51" t="s">
        <v>2378</v>
      </c>
      <c r="Z494" s="51">
        <f t="shared" si="64"/>
        <v>836</v>
      </c>
    </row>
    <row r="495" spans="1:26" ht="15">
      <c r="A495" s="278" t="s">
        <v>2379</v>
      </c>
      <c r="B495" s="279" t="s">
        <v>2380</v>
      </c>
      <c r="C495" s="288">
        <f t="shared" si="58"/>
        <v>0</v>
      </c>
      <c r="D495" s="275">
        <f t="shared" si="59"/>
        <v>4.95E-4</v>
      </c>
      <c r="E495" s="296">
        <f t="shared" si="60"/>
        <v>0</v>
      </c>
      <c r="F495" s="296">
        <f t="shared" si="61"/>
        <v>4.95E-4</v>
      </c>
      <c r="G495" s="276">
        <f t="shared" si="62"/>
        <v>755</v>
      </c>
      <c r="P495" s="277" t="s">
        <v>217</v>
      </c>
      <c r="Q495" s="277">
        <v>25</v>
      </c>
      <c r="R495" s="278" t="s">
        <v>182</v>
      </c>
      <c r="S495" s="278" t="s">
        <v>2379</v>
      </c>
      <c r="T495" s="279" t="s">
        <v>2380</v>
      </c>
      <c r="U495">
        <v>15</v>
      </c>
      <c r="V495">
        <f>IF(Visor_NARP_CNPV_2018!$H$3=Q495,1,0)</f>
        <v>0</v>
      </c>
      <c r="W495">
        <f t="shared" si="63"/>
        <v>0</v>
      </c>
      <c r="Y495" s="51" t="s">
        <v>2380</v>
      </c>
      <c r="Z495" s="51">
        <f t="shared" si="64"/>
        <v>1063</v>
      </c>
    </row>
    <row r="496" spans="1:26" ht="15">
      <c r="A496" s="281" t="s">
        <v>2381</v>
      </c>
      <c r="B496" s="282" t="s">
        <v>2382</v>
      </c>
      <c r="C496" s="288">
        <f t="shared" si="58"/>
        <v>0</v>
      </c>
      <c r="D496" s="275">
        <f t="shared" si="59"/>
        <v>4.9600000000000002E-4</v>
      </c>
      <c r="E496" s="296">
        <f t="shared" si="60"/>
        <v>0</v>
      </c>
      <c r="F496" s="296">
        <f t="shared" si="61"/>
        <v>4.9600000000000002E-4</v>
      </c>
      <c r="G496" s="276">
        <f t="shared" si="62"/>
        <v>754</v>
      </c>
      <c r="P496" s="280" t="s">
        <v>217</v>
      </c>
      <c r="Q496" s="280">
        <v>25</v>
      </c>
      <c r="R496" s="281" t="s">
        <v>182</v>
      </c>
      <c r="S496" s="281" t="s">
        <v>2381</v>
      </c>
      <c r="T496" s="282" t="s">
        <v>2382</v>
      </c>
      <c r="U496">
        <v>1263</v>
      </c>
      <c r="V496">
        <f>IF(Visor_NARP_CNPV_2018!$H$3=Q496,1,0)</f>
        <v>0</v>
      </c>
      <c r="W496">
        <f t="shared" si="63"/>
        <v>0</v>
      </c>
      <c r="Y496" s="51" t="s">
        <v>2382</v>
      </c>
      <c r="Z496" s="51">
        <f t="shared" si="64"/>
        <v>268</v>
      </c>
    </row>
    <row r="497" spans="1:26" ht="15">
      <c r="A497" s="278" t="s">
        <v>2383</v>
      </c>
      <c r="B497" s="279" t="s">
        <v>1518</v>
      </c>
      <c r="C497" s="288">
        <f t="shared" si="58"/>
        <v>0</v>
      </c>
      <c r="D497" s="275">
        <f t="shared" si="59"/>
        <v>4.9699999999999994E-4</v>
      </c>
      <c r="E497" s="296">
        <f t="shared" si="60"/>
        <v>0</v>
      </c>
      <c r="F497" s="296">
        <f t="shared" si="61"/>
        <v>4.9699999999999994E-4</v>
      </c>
      <c r="G497" s="276">
        <f t="shared" si="62"/>
        <v>753</v>
      </c>
      <c r="P497" s="277" t="s">
        <v>217</v>
      </c>
      <c r="Q497" s="277">
        <v>25</v>
      </c>
      <c r="R497" s="278" t="s">
        <v>182</v>
      </c>
      <c r="S497" s="278" t="s">
        <v>2383</v>
      </c>
      <c r="T497" s="279" t="s">
        <v>1518</v>
      </c>
      <c r="U497">
        <v>22</v>
      </c>
      <c r="V497">
        <f>IF(Visor_NARP_CNPV_2018!$H$3=Q497,1,0)</f>
        <v>0</v>
      </c>
      <c r="W497">
        <f t="shared" si="63"/>
        <v>0</v>
      </c>
      <c r="Y497" s="51" t="s">
        <v>1518</v>
      </c>
      <c r="Z497" s="51">
        <f t="shared" si="64"/>
        <v>1012</v>
      </c>
    </row>
    <row r="498" spans="1:26" ht="15">
      <c r="A498" s="281" t="s">
        <v>2384</v>
      </c>
      <c r="B498" s="282" t="s">
        <v>2385</v>
      </c>
      <c r="C498" s="288">
        <f t="shared" si="58"/>
        <v>0</v>
      </c>
      <c r="D498" s="275">
        <f t="shared" si="59"/>
        <v>4.9799999999999996E-4</v>
      </c>
      <c r="E498" s="296">
        <f t="shared" si="60"/>
        <v>0</v>
      </c>
      <c r="F498" s="296">
        <f t="shared" si="61"/>
        <v>4.9799999999999996E-4</v>
      </c>
      <c r="G498" s="276">
        <f t="shared" si="62"/>
        <v>752</v>
      </c>
      <c r="P498" s="280" t="s">
        <v>217</v>
      </c>
      <c r="Q498" s="280">
        <v>25</v>
      </c>
      <c r="R498" s="281" t="s">
        <v>182</v>
      </c>
      <c r="S498" s="281" t="s">
        <v>2384</v>
      </c>
      <c r="T498" s="282" t="s">
        <v>2385</v>
      </c>
      <c r="U498">
        <v>128</v>
      </c>
      <c r="V498">
        <f>IF(Visor_NARP_CNPV_2018!$H$3=Q498,1,0)</f>
        <v>0</v>
      </c>
      <c r="W498">
        <f t="shared" si="63"/>
        <v>0</v>
      </c>
      <c r="Y498" s="51" t="s">
        <v>2385</v>
      </c>
      <c r="Z498" s="51">
        <f t="shared" si="64"/>
        <v>672</v>
      </c>
    </row>
    <row r="499" spans="1:26" ht="15">
      <c r="A499" s="278" t="s">
        <v>2386</v>
      </c>
      <c r="B499" s="279" t="s">
        <v>2387</v>
      </c>
      <c r="C499" s="288">
        <f t="shared" si="58"/>
        <v>0</v>
      </c>
      <c r="D499" s="275">
        <f t="shared" si="59"/>
        <v>4.9899999999999999E-4</v>
      </c>
      <c r="E499" s="296">
        <f t="shared" si="60"/>
        <v>0</v>
      </c>
      <c r="F499" s="296">
        <f t="shared" si="61"/>
        <v>4.9899999999999999E-4</v>
      </c>
      <c r="G499" s="276">
        <f t="shared" si="62"/>
        <v>751</v>
      </c>
      <c r="P499" s="277" t="s">
        <v>217</v>
      </c>
      <c r="Q499" s="277">
        <v>25</v>
      </c>
      <c r="R499" s="278" t="s">
        <v>182</v>
      </c>
      <c r="S499" s="278" t="s">
        <v>2386</v>
      </c>
      <c r="T499" s="279" t="s">
        <v>2387</v>
      </c>
      <c r="U499">
        <v>367</v>
      </c>
      <c r="V499">
        <f>IF(Visor_NARP_CNPV_2018!$H$3=Q499,1,0)</f>
        <v>0</v>
      </c>
      <c r="W499">
        <f t="shared" si="63"/>
        <v>0</v>
      </c>
      <c r="Y499" s="51" t="s">
        <v>2387</v>
      </c>
      <c r="Z499" s="51">
        <f t="shared" si="64"/>
        <v>466</v>
      </c>
    </row>
    <row r="500" spans="1:26" ht="15">
      <c r="A500" s="281" t="s">
        <v>2388</v>
      </c>
      <c r="B500" s="282" t="s">
        <v>2389</v>
      </c>
      <c r="C500" s="288">
        <f t="shared" si="58"/>
        <v>0</v>
      </c>
      <c r="D500" s="275">
        <f t="shared" si="59"/>
        <v>5.0000000000000001E-4</v>
      </c>
      <c r="E500" s="296">
        <f t="shared" si="60"/>
        <v>0</v>
      </c>
      <c r="F500" s="296">
        <f t="shared" si="61"/>
        <v>5.0000000000000001E-4</v>
      </c>
      <c r="G500" s="276">
        <f t="shared" si="62"/>
        <v>750</v>
      </c>
      <c r="P500" s="280" t="s">
        <v>217</v>
      </c>
      <c r="Q500" s="280">
        <v>25</v>
      </c>
      <c r="R500" s="281" t="s">
        <v>182</v>
      </c>
      <c r="S500" s="281" t="s">
        <v>2388</v>
      </c>
      <c r="T500" s="282" t="s">
        <v>2389</v>
      </c>
      <c r="U500">
        <v>71</v>
      </c>
      <c r="V500">
        <f>IF(Visor_NARP_CNPV_2018!$H$3=Q500,1,0)</f>
        <v>0</v>
      </c>
      <c r="W500">
        <f t="shared" si="63"/>
        <v>0</v>
      </c>
      <c r="Y500" s="51" t="s">
        <v>2389</v>
      </c>
      <c r="Z500" s="51">
        <f t="shared" si="64"/>
        <v>798</v>
      </c>
    </row>
    <row r="501" spans="1:26" ht="15">
      <c r="A501" s="278" t="s">
        <v>2390</v>
      </c>
      <c r="B501" s="279" t="s">
        <v>2391</v>
      </c>
      <c r="C501" s="288">
        <f t="shared" si="58"/>
        <v>0</v>
      </c>
      <c r="D501" s="275">
        <f t="shared" si="59"/>
        <v>5.0099999999999993E-4</v>
      </c>
      <c r="E501" s="296">
        <f t="shared" si="60"/>
        <v>0</v>
      </c>
      <c r="F501" s="296">
        <f t="shared" si="61"/>
        <v>5.0099999999999993E-4</v>
      </c>
      <c r="G501" s="276">
        <f t="shared" si="62"/>
        <v>749</v>
      </c>
      <c r="P501" s="277" t="s">
        <v>217</v>
      </c>
      <c r="Q501" s="277">
        <v>25</v>
      </c>
      <c r="R501" s="278" t="s">
        <v>182</v>
      </c>
      <c r="S501" s="278" t="s">
        <v>2390</v>
      </c>
      <c r="T501" s="279" t="s">
        <v>2391</v>
      </c>
      <c r="U501">
        <v>91</v>
      </c>
      <c r="V501">
        <f>IF(Visor_NARP_CNPV_2018!$H$3=Q501,1,0)</f>
        <v>0</v>
      </c>
      <c r="W501">
        <f t="shared" si="63"/>
        <v>0</v>
      </c>
      <c r="Y501" s="51" t="s">
        <v>2391</v>
      </c>
      <c r="Z501" s="51">
        <f t="shared" si="64"/>
        <v>752</v>
      </c>
    </row>
    <row r="502" spans="1:26" ht="15">
      <c r="A502" s="281" t="s">
        <v>2392</v>
      </c>
      <c r="B502" s="282" t="s">
        <v>2393</v>
      </c>
      <c r="C502" s="288">
        <f t="shared" si="58"/>
        <v>0</v>
      </c>
      <c r="D502" s="275">
        <f t="shared" si="59"/>
        <v>5.0199999999999995E-4</v>
      </c>
      <c r="E502" s="296">
        <f t="shared" si="60"/>
        <v>0</v>
      </c>
      <c r="F502" s="296">
        <f t="shared" si="61"/>
        <v>5.0199999999999995E-4</v>
      </c>
      <c r="G502" s="276">
        <f t="shared" si="62"/>
        <v>748</v>
      </c>
      <c r="P502" s="280" t="s">
        <v>217</v>
      </c>
      <c r="Q502" s="280">
        <v>25</v>
      </c>
      <c r="R502" s="281" t="s">
        <v>182</v>
      </c>
      <c r="S502" s="281" t="s">
        <v>2392</v>
      </c>
      <c r="T502" s="282" t="s">
        <v>2393</v>
      </c>
      <c r="U502">
        <v>34</v>
      </c>
      <c r="V502">
        <f>IF(Visor_NARP_CNPV_2018!$H$3=Q502,1,0)</f>
        <v>0</v>
      </c>
      <c r="W502">
        <f t="shared" si="63"/>
        <v>0</v>
      </c>
      <c r="Y502" s="51" t="s">
        <v>2393</v>
      </c>
      <c r="Z502" s="51">
        <f t="shared" si="64"/>
        <v>945</v>
      </c>
    </row>
    <row r="503" spans="1:26" ht="15">
      <c r="A503" s="278" t="s">
        <v>2394</v>
      </c>
      <c r="B503" s="279" t="s">
        <v>2395</v>
      </c>
      <c r="C503" s="288">
        <f t="shared" si="58"/>
        <v>0</v>
      </c>
      <c r="D503" s="275">
        <f t="shared" si="59"/>
        <v>5.0299999999999997E-4</v>
      </c>
      <c r="E503" s="296">
        <f t="shared" si="60"/>
        <v>0</v>
      </c>
      <c r="F503" s="296">
        <f t="shared" si="61"/>
        <v>5.0299999999999997E-4</v>
      </c>
      <c r="G503" s="276">
        <f t="shared" si="62"/>
        <v>747</v>
      </c>
      <c r="P503" s="277" t="s">
        <v>217</v>
      </c>
      <c r="Q503" s="277">
        <v>25</v>
      </c>
      <c r="R503" s="278" t="s">
        <v>182</v>
      </c>
      <c r="S503" s="278" t="s">
        <v>2394</v>
      </c>
      <c r="T503" s="279" t="s">
        <v>2395</v>
      </c>
      <c r="U503">
        <v>25</v>
      </c>
      <c r="V503">
        <f>IF(Visor_NARP_CNPV_2018!$H$3=Q503,1,0)</f>
        <v>0</v>
      </c>
      <c r="W503">
        <f t="shared" si="63"/>
        <v>0</v>
      </c>
      <c r="Y503" s="51" t="s">
        <v>2395</v>
      </c>
      <c r="Z503" s="51">
        <f t="shared" si="64"/>
        <v>989</v>
      </c>
    </row>
    <row r="504" spans="1:26" ht="15">
      <c r="A504" s="281" t="s">
        <v>2396</v>
      </c>
      <c r="B504" s="282" t="s">
        <v>2397</v>
      </c>
      <c r="C504" s="288">
        <f t="shared" si="58"/>
        <v>0</v>
      </c>
      <c r="D504" s="275">
        <f t="shared" si="59"/>
        <v>5.04E-4</v>
      </c>
      <c r="E504" s="296">
        <f t="shared" si="60"/>
        <v>0</v>
      </c>
      <c r="F504" s="296">
        <f t="shared" si="61"/>
        <v>5.04E-4</v>
      </c>
      <c r="G504" s="276">
        <f t="shared" si="62"/>
        <v>746</v>
      </c>
      <c r="P504" s="280" t="s">
        <v>217</v>
      </c>
      <c r="Q504" s="280">
        <v>25</v>
      </c>
      <c r="R504" s="281" t="s">
        <v>182</v>
      </c>
      <c r="S504" s="281" t="s">
        <v>2396</v>
      </c>
      <c r="T504" s="282" t="s">
        <v>2397</v>
      </c>
      <c r="U504">
        <v>181</v>
      </c>
      <c r="V504">
        <f>IF(Visor_NARP_CNPV_2018!$H$3=Q504,1,0)</f>
        <v>0</v>
      </c>
      <c r="W504">
        <f t="shared" si="63"/>
        <v>0</v>
      </c>
      <c r="Y504" s="51" t="s">
        <v>2397</v>
      </c>
      <c r="Z504" s="51">
        <f t="shared" si="64"/>
        <v>591</v>
      </c>
    </row>
    <row r="505" spans="1:26" ht="15">
      <c r="A505" s="278" t="s">
        <v>2398</v>
      </c>
      <c r="B505" s="279" t="s">
        <v>2399</v>
      </c>
      <c r="C505" s="288">
        <f t="shared" si="58"/>
        <v>0</v>
      </c>
      <c r="D505" s="275">
        <f t="shared" si="59"/>
        <v>5.0500000000000002E-4</v>
      </c>
      <c r="E505" s="296">
        <f t="shared" si="60"/>
        <v>0</v>
      </c>
      <c r="F505" s="296">
        <f t="shared" si="61"/>
        <v>5.0500000000000002E-4</v>
      </c>
      <c r="G505" s="276">
        <f t="shared" si="62"/>
        <v>745</v>
      </c>
      <c r="P505" s="277" t="s">
        <v>217</v>
      </c>
      <c r="Q505" s="277">
        <v>25</v>
      </c>
      <c r="R505" s="278" t="s">
        <v>182</v>
      </c>
      <c r="S505" s="278" t="s">
        <v>2398</v>
      </c>
      <c r="T505" s="279" t="s">
        <v>2399</v>
      </c>
      <c r="U505">
        <v>12</v>
      </c>
      <c r="V505">
        <f>IF(Visor_NARP_CNPV_2018!$H$3=Q505,1,0)</f>
        <v>0</v>
      </c>
      <c r="W505">
        <f t="shared" si="63"/>
        <v>0</v>
      </c>
      <c r="Y505" s="51" t="s">
        <v>2399</v>
      </c>
      <c r="Z505" s="51">
        <f t="shared" si="64"/>
        <v>1082</v>
      </c>
    </row>
    <row r="506" spans="1:26" ht="15">
      <c r="A506" s="281" t="s">
        <v>2400</v>
      </c>
      <c r="B506" s="282" t="s">
        <v>2401</v>
      </c>
      <c r="C506" s="288">
        <f t="shared" si="58"/>
        <v>0</v>
      </c>
      <c r="D506" s="275">
        <f t="shared" si="59"/>
        <v>5.0599999999999994E-4</v>
      </c>
      <c r="E506" s="296">
        <f t="shared" si="60"/>
        <v>0</v>
      </c>
      <c r="F506" s="296">
        <f t="shared" si="61"/>
        <v>5.0599999999999994E-4</v>
      </c>
      <c r="G506" s="276">
        <f t="shared" si="62"/>
        <v>744</v>
      </c>
      <c r="P506" s="280" t="s">
        <v>217</v>
      </c>
      <c r="Q506" s="280">
        <v>25</v>
      </c>
      <c r="R506" s="281" t="s">
        <v>182</v>
      </c>
      <c r="S506" s="281" t="s">
        <v>2400</v>
      </c>
      <c r="T506" s="282" t="s">
        <v>2401</v>
      </c>
      <c r="U506">
        <v>18</v>
      </c>
      <c r="V506">
        <f>IF(Visor_NARP_CNPV_2018!$H$3=Q506,1,0)</f>
        <v>0</v>
      </c>
      <c r="W506">
        <f t="shared" si="63"/>
        <v>0</v>
      </c>
      <c r="Y506" s="51" t="s">
        <v>2401</v>
      </c>
      <c r="Z506" s="51">
        <f t="shared" si="64"/>
        <v>1045</v>
      </c>
    </row>
    <row r="507" spans="1:26" ht="15">
      <c r="A507" s="278" t="s">
        <v>2402</v>
      </c>
      <c r="B507" s="279" t="s">
        <v>2403</v>
      </c>
      <c r="C507" s="288">
        <f t="shared" si="58"/>
        <v>0</v>
      </c>
      <c r="D507" s="275">
        <f t="shared" si="59"/>
        <v>5.0699999999999996E-4</v>
      </c>
      <c r="E507" s="296">
        <f t="shared" si="60"/>
        <v>0</v>
      </c>
      <c r="F507" s="296">
        <f t="shared" si="61"/>
        <v>5.0699999999999996E-4</v>
      </c>
      <c r="G507" s="276">
        <f t="shared" si="62"/>
        <v>743</v>
      </c>
      <c r="P507" s="277" t="s">
        <v>217</v>
      </c>
      <c r="Q507" s="277">
        <v>25</v>
      </c>
      <c r="R507" s="278" t="s">
        <v>182</v>
      </c>
      <c r="S507" s="278" t="s">
        <v>2402</v>
      </c>
      <c r="T507" s="279" t="s">
        <v>2403</v>
      </c>
      <c r="U507">
        <v>42</v>
      </c>
      <c r="V507">
        <f>IF(Visor_NARP_CNPV_2018!$H$3=Q507,1,0)</f>
        <v>0</v>
      </c>
      <c r="W507">
        <f t="shared" si="63"/>
        <v>0</v>
      </c>
      <c r="Y507" s="51" t="s">
        <v>2403</v>
      </c>
      <c r="Z507" s="51">
        <f t="shared" si="64"/>
        <v>905</v>
      </c>
    </row>
    <row r="508" spans="1:26" ht="15">
      <c r="A508" s="281" t="s">
        <v>2404</v>
      </c>
      <c r="B508" s="282" t="s">
        <v>2405</v>
      </c>
      <c r="C508" s="288">
        <f t="shared" si="58"/>
        <v>0</v>
      </c>
      <c r="D508" s="275">
        <f t="shared" si="59"/>
        <v>5.0799999999999999E-4</v>
      </c>
      <c r="E508" s="296">
        <f t="shared" si="60"/>
        <v>0</v>
      </c>
      <c r="F508" s="296">
        <f t="shared" si="61"/>
        <v>5.0799999999999999E-4</v>
      </c>
      <c r="G508" s="276">
        <f t="shared" si="62"/>
        <v>742</v>
      </c>
      <c r="P508" s="280" t="s">
        <v>217</v>
      </c>
      <c r="Q508" s="280">
        <v>25</v>
      </c>
      <c r="R508" s="281" t="s">
        <v>182</v>
      </c>
      <c r="S508" s="281" t="s">
        <v>2404</v>
      </c>
      <c r="T508" s="282" t="s">
        <v>2405</v>
      </c>
      <c r="U508">
        <v>184</v>
      </c>
      <c r="V508">
        <f>IF(Visor_NARP_CNPV_2018!$H$3=Q508,1,0)</f>
        <v>0</v>
      </c>
      <c r="W508">
        <f t="shared" si="63"/>
        <v>0</v>
      </c>
      <c r="Y508" s="51" t="s">
        <v>2405</v>
      </c>
      <c r="Z508" s="51">
        <f t="shared" si="64"/>
        <v>587</v>
      </c>
    </row>
    <row r="509" spans="1:26" ht="15">
      <c r="A509" s="278" t="s">
        <v>2406</v>
      </c>
      <c r="B509" s="279" t="s">
        <v>2407</v>
      </c>
      <c r="C509" s="288">
        <f t="shared" si="58"/>
        <v>0</v>
      </c>
      <c r="D509" s="275">
        <f t="shared" si="59"/>
        <v>5.0900000000000001E-4</v>
      </c>
      <c r="E509" s="296">
        <f t="shared" si="60"/>
        <v>0</v>
      </c>
      <c r="F509" s="296">
        <f t="shared" si="61"/>
        <v>5.0900000000000001E-4</v>
      </c>
      <c r="G509" s="276">
        <f t="shared" si="62"/>
        <v>741</v>
      </c>
      <c r="P509" s="277" t="s">
        <v>217</v>
      </c>
      <c r="Q509" s="277">
        <v>25</v>
      </c>
      <c r="R509" s="278" t="s">
        <v>182</v>
      </c>
      <c r="S509" s="278" t="s">
        <v>2406</v>
      </c>
      <c r="T509" s="279" t="s">
        <v>2407</v>
      </c>
      <c r="U509">
        <v>333</v>
      </c>
      <c r="V509">
        <f>IF(Visor_NARP_CNPV_2018!$H$3=Q509,1,0)</f>
        <v>0</v>
      </c>
      <c r="W509">
        <f t="shared" si="63"/>
        <v>0</v>
      </c>
      <c r="Y509" s="51" t="s">
        <v>2407</v>
      </c>
      <c r="Z509" s="51">
        <f t="shared" si="64"/>
        <v>483</v>
      </c>
    </row>
    <row r="510" spans="1:26" ht="15">
      <c r="A510" s="281" t="s">
        <v>2408</v>
      </c>
      <c r="B510" s="282" t="s">
        <v>2409</v>
      </c>
      <c r="C510" s="288">
        <f t="shared" si="58"/>
        <v>0</v>
      </c>
      <c r="D510" s="275">
        <f t="shared" si="59"/>
        <v>5.0999999999999993E-4</v>
      </c>
      <c r="E510" s="296">
        <f t="shared" si="60"/>
        <v>0</v>
      </c>
      <c r="F510" s="296">
        <f t="shared" si="61"/>
        <v>5.0999999999999993E-4</v>
      </c>
      <c r="G510" s="276">
        <f t="shared" si="62"/>
        <v>740</v>
      </c>
      <c r="P510" s="280" t="s">
        <v>217</v>
      </c>
      <c r="Q510" s="280">
        <v>25</v>
      </c>
      <c r="R510" s="281" t="s">
        <v>182</v>
      </c>
      <c r="S510" s="281" t="s">
        <v>2408</v>
      </c>
      <c r="T510" s="282" t="s">
        <v>2409</v>
      </c>
      <c r="U510">
        <v>152</v>
      </c>
      <c r="V510">
        <f>IF(Visor_NARP_CNPV_2018!$H$3=Q510,1,0)</f>
        <v>0</v>
      </c>
      <c r="W510">
        <f t="shared" si="63"/>
        <v>0</v>
      </c>
      <c r="Y510" s="51" t="s">
        <v>2409</v>
      </c>
      <c r="Z510" s="51">
        <f t="shared" si="64"/>
        <v>633</v>
      </c>
    </row>
    <row r="511" spans="1:26" ht="15">
      <c r="A511" s="278" t="s">
        <v>2410</v>
      </c>
      <c r="B511" s="279" t="s">
        <v>2411</v>
      </c>
      <c r="C511" s="288">
        <f t="shared" si="58"/>
        <v>0</v>
      </c>
      <c r="D511" s="275">
        <f t="shared" si="59"/>
        <v>5.1099999999999995E-4</v>
      </c>
      <c r="E511" s="296">
        <f t="shared" si="60"/>
        <v>0</v>
      </c>
      <c r="F511" s="296">
        <f t="shared" si="61"/>
        <v>5.1099999999999995E-4</v>
      </c>
      <c r="G511" s="276">
        <f t="shared" si="62"/>
        <v>739</v>
      </c>
      <c r="P511" s="277" t="s">
        <v>217</v>
      </c>
      <c r="Q511" s="277">
        <v>25</v>
      </c>
      <c r="R511" s="278" t="s">
        <v>182</v>
      </c>
      <c r="S511" s="278" t="s">
        <v>2410</v>
      </c>
      <c r="T511" s="279" t="s">
        <v>2411</v>
      </c>
      <c r="U511">
        <v>40</v>
      </c>
      <c r="V511">
        <f>IF(Visor_NARP_CNPV_2018!$H$3=Q511,1,0)</f>
        <v>0</v>
      </c>
      <c r="W511">
        <f t="shared" si="63"/>
        <v>0</v>
      </c>
      <c r="Y511" s="51" t="s">
        <v>2411</v>
      </c>
      <c r="Z511" s="51">
        <f t="shared" si="64"/>
        <v>912</v>
      </c>
    </row>
    <row r="512" spans="1:26" ht="15">
      <c r="A512" s="281" t="s">
        <v>2412</v>
      </c>
      <c r="B512" s="282" t="s">
        <v>2157</v>
      </c>
      <c r="C512" s="288">
        <f t="shared" si="58"/>
        <v>0</v>
      </c>
      <c r="D512" s="275">
        <f t="shared" si="59"/>
        <v>5.1199999999999998E-4</v>
      </c>
      <c r="E512" s="296">
        <f t="shared" si="60"/>
        <v>0</v>
      </c>
      <c r="F512" s="296">
        <f t="shared" si="61"/>
        <v>5.1199999999999998E-4</v>
      </c>
      <c r="G512" s="276">
        <f t="shared" si="62"/>
        <v>738</v>
      </c>
      <c r="P512" s="280" t="s">
        <v>217</v>
      </c>
      <c r="Q512" s="280">
        <v>25</v>
      </c>
      <c r="R512" s="281" t="s">
        <v>182</v>
      </c>
      <c r="S512" s="281" t="s">
        <v>2412</v>
      </c>
      <c r="T512" s="282" t="s">
        <v>2157</v>
      </c>
      <c r="U512">
        <v>201</v>
      </c>
      <c r="V512">
        <f>IF(Visor_NARP_CNPV_2018!$H$3=Q512,1,0)</f>
        <v>0</v>
      </c>
      <c r="W512">
        <f t="shared" si="63"/>
        <v>0</v>
      </c>
      <c r="Y512" s="51" t="s">
        <v>2157</v>
      </c>
      <c r="Z512" s="51">
        <f t="shared" si="64"/>
        <v>575</v>
      </c>
    </row>
    <row r="513" spans="1:26" ht="15">
      <c r="A513" s="278" t="s">
        <v>2413</v>
      </c>
      <c r="B513" s="279" t="s">
        <v>2414</v>
      </c>
      <c r="C513" s="288">
        <f t="shared" si="58"/>
        <v>0</v>
      </c>
      <c r="D513" s="275">
        <f t="shared" si="59"/>
        <v>5.13E-4</v>
      </c>
      <c r="E513" s="296">
        <f t="shared" si="60"/>
        <v>0</v>
      </c>
      <c r="F513" s="296">
        <f t="shared" si="61"/>
        <v>5.13E-4</v>
      </c>
      <c r="G513" s="276">
        <f t="shared" si="62"/>
        <v>737</v>
      </c>
      <c r="P513" s="277" t="s">
        <v>217</v>
      </c>
      <c r="Q513" s="277">
        <v>25</v>
      </c>
      <c r="R513" s="278" t="s">
        <v>182</v>
      </c>
      <c r="S513" s="278" t="s">
        <v>2413</v>
      </c>
      <c r="T513" s="279" t="s">
        <v>2414</v>
      </c>
      <c r="U513">
        <v>50</v>
      </c>
      <c r="V513">
        <f>IF(Visor_NARP_CNPV_2018!$H$3=Q513,1,0)</f>
        <v>0</v>
      </c>
      <c r="W513">
        <f t="shared" si="63"/>
        <v>0</v>
      </c>
      <c r="Y513" s="51" t="s">
        <v>2414</v>
      </c>
      <c r="Z513" s="51">
        <f t="shared" si="64"/>
        <v>865</v>
      </c>
    </row>
    <row r="514" spans="1:26" ht="15">
      <c r="A514" s="281" t="s">
        <v>2415</v>
      </c>
      <c r="B514" s="282" t="s">
        <v>2416</v>
      </c>
      <c r="C514" s="288">
        <f t="shared" si="58"/>
        <v>0</v>
      </c>
      <c r="D514" s="275">
        <f t="shared" si="59"/>
        <v>5.1400000000000003E-4</v>
      </c>
      <c r="E514" s="296">
        <f t="shared" si="60"/>
        <v>0</v>
      </c>
      <c r="F514" s="296">
        <f t="shared" si="61"/>
        <v>5.1400000000000003E-4</v>
      </c>
      <c r="G514" s="276">
        <f t="shared" si="62"/>
        <v>736</v>
      </c>
      <c r="P514" s="280" t="s">
        <v>217</v>
      </c>
      <c r="Q514" s="280">
        <v>25</v>
      </c>
      <c r="R514" s="281" t="s">
        <v>182</v>
      </c>
      <c r="S514" s="281" t="s">
        <v>2415</v>
      </c>
      <c r="T514" s="282" t="s">
        <v>2416</v>
      </c>
      <c r="U514">
        <v>30</v>
      </c>
      <c r="V514">
        <f>IF(Visor_NARP_CNPV_2018!$H$3=Q514,1,0)</f>
        <v>0</v>
      </c>
      <c r="W514">
        <f t="shared" si="63"/>
        <v>0</v>
      </c>
      <c r="Y514" s="51" t="s">
        <v>2416</v>
      </c>
      <c r="Z514" s="51">
        <f t="shared" si="64"/>
        <v>967</v>
      </c>
    </row>
    <row r="515" spans="1:26" ht="15">
      <c r="A515" s="278" t="s">
        <v>2417</v>
      </c>
      <c r="B515" s="279" t="s">
        <v>2418</v>
      </c>
      <c r="C515" s="288">
        <f t="shared" ref="C515:C578" si="65">W515</f>
        <v>0</v>
      </c>
      <c r="D515" s="275">
        <f t="shared" si="59"/>
        <v>5.1499999999999994E-4</v>
      </c>
      <c r="E515" s="296">
        <f t="shared" si="60"/>
        <v>0</v>
      </c>
      <c r="F515" s="296">
        <f t="shared" si="61"/>
        <v>5.1499999999999994E-4</v>
      </c>
      <c r="G515" s="276">
        <f t="shared" si="62"/>
        <v>735</v>
      </c>
      <c r="P515" s="277" t="s">
        <v>217</v>
      </c>
      <c r="Q515" s="277">
        <v>25</v>
      </c>
      <c r="R515" s="278" t="s">
        <v>182</v>
      </c>
      <c r="S515" s="278" t="s">
        <v>2417</v>
      </c>
      <c r="T515" s="279" t="s">
        <v>2418</v>
      </c>
      <c r="U515">
        <v>1127</v>
      </c>
      <c r="V515">
        <f>IF(Visor_NARP_CNPV_2018!$H$3=Q515,1,0)</f>
        <v>0</v>
      </c>
      <c r="W515">
        <f t="shared" si="63"/>
        <v>0</v>
      </c>
      <c r="Y515" s="51" t="s">
        <v>2418</v>
      </c>
      <c r="Z515" s="51">
        <f t="shared" si="64"/>
        <v>281</v>
      </c>
    </row>
    <row r="516" spans="1:26" ht="15">
      <c r="A516" s="281" t="s">
        <v>2419</v>
      </c>
      <c r="B516" s="282" t="s">
        <v>2420</v>
      </c>
      <c r="C516" s="288">
        <f t="shared" si="65"/>
        <v>0</v>
      </c>
      <c r="D516" s="275">
        <f t="shared" ref="D516:D579" si="66">C516+(0.000001*ROW(C516))</f>
        <v>5.1599999999999997E-4</v>
      </c>
      <c r="E516" s="296">
        <f t="shared" ref="E516:E579" si="67">0.01*V516</f>
        <v>0</v>
      </c>
      <c r="F516" s="296">
        <f t="shared" ref="F516:F579" si="68">D516+E516</f>
        <v>5.1599999999999997E-4</v>
      </c>
      <c r="G516" s="276">
        <f t="shared" ref="G516:G579" si="69">_xlfn.RANK.EQ(F516,$F$3:$F$1124)</f>
        <v>734</v>
      </c>
      <c r="P516" s="280" t="s">
        <v>217</v>
      </c>
      <c r="Q516" s="280">
        <v>25</v>
      </c>
      <c r="R516" s="281" t="s">
        <v>182</v>
      </c>
      <c r="S516" s="281" t="s">
        <v>2419</v>
      </c>
      <c r="T516" s="282" t="s">
        <v>2420</v>
      </c>
      <c r="U516">
        <v>32</v>
      </c>
      <c r="V516">
        <f>IF(Visor_NARP_CNPV_2018!$H$3=Q516,1,0)</f>
        <v>0</v>
      </c>
      <c r="W516">
        <f t="shared" ref="W516:W579" si="70">U516*V516</f>
        <v>0</v>
      </c>
      <c r="Y516" s="51" t="s">
        <v>2420</v>
      </c>
      <c r="Z516" s="51">
        <f t="shared" ref="Z516:Z579" si="71">_xlfn.RANK.EQ(U516,$U$3:$U$1124)</f>
        <v>957</v>
      </c>
    </row>
    <row r="517" spans="1:26" ht="15">
      <c r="A517" s="278" t="s">
        <v>2421</v>
      </c>
      <c r="B517" s="279" t="s">
        <v>2422</v>
      </c>
      <c r="C517" s="288">
        <f t="shared" si="65"/>
        <v>0</v>
      </c>
      <c r="D517" s="275">
        <f t="shared" si="66"/>
        <v>5.1699999999999999E-4</v>
      </c>
      <c r="E517" s="296">
        <f t="shared" si="67"/>
        <v>0</v>
      </c>
      <c r="F517" s="296">
        <f t="shared" si="68"/>
        <v>5.1699999999999999E-4</v>
      </c>
      <c r="G517" s="276">
        <f t="shared" si="69"/>
        <v>733</v>
      </c>
      <c r="P517" s="277" t="s">
        <v>217</v>
      </c>
      <c r="Q517" s="277">
        <v>25</v>
      </c>
      <c r="R517" s="278" t="s">
        <v>182</v>
      </c>
      <c r="S517" s="278" t="s">
        <v>2421</v>
      </c>
      <c r="T517" s="279" t="s">
        <v>2422</v>
      </c>
      <c r="U517">
        <v>84</v>
      </c>
      <c r="V517">
        <f>IF(Visor_NARP_CNPV_2018!$H$3=Q517,1,0)</f>
        <v>0</v>
      </c>
      <c r="W517">
        <f t="shared" si="70"/>
        <v>0</v>
      </c>
      <c r="Y517" s="51" t="s">
        <v>2422</v>
      </c>
      <c r="Z517" s="51">
        <f t="shared" si="71"/>
        <v>767</v>
      </c>
    </row>
    <row r="518" spans="1:26" ht="15">
      <c r="A518" s="281" t="s">
        <v>2423</v>
      </c>
      <c r="B518" s="282" t="s">
        <v>2424</v>
      </c>
      <c r="C518" s="288">
        <f t="shared" si="65"/>
        <v>0</v>
      </c>
      <c r="D518" s="275">
        <f t="shared" si="66"/>
        <v>5.1800000000000001E-4</v>
      </c>
      <c r="E518" s="296">
        <f t="shared" si="67"/>
        <v>0</v>
      </c>
      <c r="F518" s="296">
        <f t="shared" si="68"/>
        <v>5.1800000000000001E-4</v>
      </c>
      <c r="G518" s="276">
        <f t="shared" si="69"/>
        <v>732</v>
      </c>
      <c r="P518" s="280" t="s">
        <v>217</v>
      </c>
      <c r="Q518" s="280">
        <v>25</v>
      </c>
      <c r="R518" s="281" t="s">
        <v>182</v>
      </c>
      <c r="S518" s="281" t="s">
        <v>2423</v>
      </c>
      <c r="T518" s="282" t="s">
        <v>2424</v>
      </c>
      <c r="U518">
        <v>1065</v>
      </c>
      <c r="V518">
        <f>IF(Visor_NARP_CNPV_2018!$H$3=Q518,1,0)</f>
        <v>0</v>
      </c>
      <c r="W518">
        <f t="shared" si="70"/>
        <v>0</v>
      </c>
      <c r="Y518" s="51" t="s">
        <v>2424</v>
      </c>
      <c r="Z518" s="51">
        <f t="shared" si="71"/>
        <v>291</v>
      </c>
    </row>
    <row r="519" spans="1:26" ht="15">
      <c r="A519" s="278" t="s">
        <v>2425</v>
      </c>
      <c r="B519" s="279" t="s">
        <v>188</v>
      </c>
      <c r="C519" s="288">
        <f t="shared" si="65"/>
        <v>0</v>
      </c>
      <c r="D519" s="275">
        <f t="shared" si="66"/>
        <v>5.1899999999999993E-4</v>
      </c>
      <c r="E519" s="296">
        <f t="shared" si="67"/>
        <v>0</v>
      </c>
      <c r="F519" s="296">
        <f t="shared" si="68"/>
        <v>5.1899999999999993E-4</v>
      </c>
      <c r="G519" s="276">
        <f t="shared" si="69"/>
        <v>731</v>
      </c>
      <c r="P519" s="277" t="s">
        <v>217</v>
      </c>
      <c r="Q519" s="277">
        <v>25</v>
      </c>
      <c r="R519" s="278" t="s">
        <v>182</v>
      </c>
      <c r="S519" s="278" t="s">
        <v>2425</v>
      </c>
      <c r="T519" s="279" t="s">
        <v>188</v>
      </c>
      <c r="U519">
        <v>16</v>
      </c>
      <c r="V519">
        <f>IF(Visor_NARP_CNPV_2018!$H$3=Q519,1,0)</f>
        <v>0</v>
      </c>
      <c r="W519">
        <f t="shared" si="70"/>
        <v>0</v>
      </c>
      <c r="Y519" s="51" t="s">
        <v>188</v>
      </c>
      <c r="Z519" s="51">
        <f t="shared" si="71"/>
        <v>1058</v>
      </c>
    </row>
    <row r="520" spans="1:26" ht="15">
      <c r="A520" s="281" t="s">
        <v>2426</v>
      </c>
      <c r="B520" s="282" t="s">
        <v>2427</v>
      </c>
      <c r="C520" s="288">
        <f t="shared" si="65"/>
        <v>0</v>
      </c>
      <c r="D520" s="275">
        <f t="shared" si="66"/>
        <v>5.1999999999999995E-4</v>
      </c>
      <c r="E520" s="296">
        <f t="shared" si="67"/>
        <v>0</v>
      </c>
      <c r="F520" s="296">
        <f t="shared" si="68"/>
        <v>5.1999999999999995E-4</v>
      </c>
      <c r="G520" s="276">
        <f t="shared" si="69"/>
        <v>730</v>
      </c>
      <c r="P520" s="280" t="s">
        <v>217</v>
      </c>
      <c r="Q520" s="280">
        <v>25</v>
      </c>
      <c r="R520" s="281" t="s">
        <v>182</v>
      </c>
      <c r="S520" s="281" t="s">
        <v>2426</v>
      </c>
      <c r="T520" s="282" t="s">
        <v>2427</v>
      </c>
      <c r="U520">
        <v>127</v>
      </c>
      <c r="V520">
        <f>IF(Visor_NARP_CNPV_2018!$H$3=Q520,1,0)</f>
        <v>0</v>
      </c>
      <c r="W520">
        <f t="shared" si="70"/>
        <v>0</v>
      </c>
      <c r="Y520" s="51" t="s">
        <v>2427</v>
      </c>
      <c r="Z520" s="51">
        <f t="shared" si="71"/>
        <v>678</v>
      </c>
    </row>
    <row r="521" spans="1:26" ht="15">
      <c r="A521" s="278" t="s">
        <v>2428</v>
      </c>
      <c r="B521" s="279" t="s">
        <v>2429</v>
      </c>
      <c r="C521" s="288">
        <f t="shared" si="65"/>
        <v>0</v>
      </c>
      <c r="D521" s="275">
        <f t="shared" si="66"/>
        <v>5.2099999999999998E-4</v>
      </c>
      <c r="E521" s="296">
        <f t="shared" si="67"/>
        <v>0</v>
      </c>
      <c r="F521" s="296">
        <f t="shared" si="68"/>
        <v>5.2099999999999998E-4</v>
      </c>
      <c r="G521" s="276">
        <f t="shared" si="69"/>
        <v>729</v>
      </c>
      <c r="P521" s="277" t="s">
        <v>217</v>
      </c>
      <c r="Q521" s="277">
        <v>25</v>
      </c>
      <c r="R521" s="278" t="s">
        <v>182</v>
      </c>
      <c r="S521" s="278" t="s">
        <v>2428</v>
      </c>
      <c r="T521" s="279" t="s">
        <v>2429</v>
      </c>
      <c r="U521">
        <v>179</v>
      </c>
      <c r="V521">
        <f>IF(Visor_NARP_CNPV_2018!$H$3=Q521,1,0)</f>
        <v>0</v>
      </c>
      <c r="W521">
        <f t="shared" si="70"/>
        <v>0</v>
      </c>
      <c r="Y521" s="51" t="s">
        <v>2429</v>
      </c>
      <c r="Z521" s="51">
        <f t="shared" si="71"/>
        <v>593</v>
      </c>
    </row>
    <row r="522" spans="1:26" ht="15">
      <c r="A522" s="281" t="s">
        <v>2430</v>
      </c>
      <c r="B522" s="282" t="s">
        <v>2431</v>
      </c>
      <c r="C522" s="288">
        <f t="shared" si="65"/>
        <v>0</v>
      </c>
      <c r="D522" s="275">
        <f t="shared" si="66"/>
        <v>5.22E-4</v>
      </c>
      <c r="E522" s="296">
        <f t="shared" si="67"/>
        <v>0</v>
      </c>
      <c r="F522" s="296">
        <f t="shared" si="68"/>
        <v>5.22E-4</v>
      </c>
      <c r="G522" s="276">
        <f t="shared" si="69"/>
        <v>728</v>
      </c>
      <c r="P522" s="280" t="s">
        <v>217</v>
      </c>
      <c r="Q522" s="280">
        <v>25</v>
      </c>
      <c r="R522" s="281" t="s">
        <v>182</v>
      </c>
      <c r="S522" s="281" t="s">
        <v>2430</v>
      </c>
      <c r="T522" s="282" t="s">
        <v>2431</v>
      </c>
      <c r="U522">
        <v>19</v>
      </c>
      <c r="V522">
        <f>IF(Visor_NARP_CNPV_2018!$H$3=Q522,1,0)</f>
        <v>0</v>
      </c>
      <c r="W522">
        <f t="shared" si="70"/>
        <v>0</v>
      </c>
      <c r="Y522" s="51" t="s">
        <v>2431</v>
      </c>
      <c r="Z522" s="51">
        <f t="shared" si="71"/>
        <v>1038</v>
      </c>
    </row>
    <row r="523" spans="1:26" ht="15">
      <c r="A523" s="278" t="s">
        <v>2432</v>
      </c>
      <c r="B523" s="279" t="s">
        <v>2433</v>
      </c>
      <c r="C523" s="288">
        <f t="shared" si="65"/>
        <v>0</v>
      </c>
      <c r="D523" s="275">
        <f t="shared" si="66"/>
        <v>5.2300000000000003E-4</v>
      </c>
      <c r="E523" s="296">
        <f t="shared" si="67"/>
        <v>0</v>
      </c>
      <c r="F523" s="296">
        <f t="shared" si="68"/>
        <v>5.2300000000000003E-4</v>
      </c>
      <c r="G523" s="276">
        <f t="shared" si="69"/>
        <v>727</v>
      </c>
      <c r="P523" s="277" t="s">
        <v>217</v>
      </c>
      <c r="Q523" s="277">
        <v>25</v>
      </c>
      <c r="R523" s="278" t="s">
        <v>182</v>
      </c>
      <c r="S523" s="278" t="s">
        <v>2432</v>
      </c>
      <c r="T523" s="279" t="s">
        <v>2433</v>
      </c>
      <c r="U523">
        <v>37</v>
      </c>
      <c r="V523">
        <f>IF(Visor_NARP_CNPV_2018!$H$3=Q523,1,0)</f>
        <v>0</v>
      </c>
      <c r="W523">
        <f t="shared" si="70"/>
        <v>0</v>
      </c>
      <c r="Y523" s="51" t="s">
        <v>2433</v>
      </c>
      <c r="Z523" s="51">
        <f t="shared" si="71"/>
        <v>932</v>
      </c>
    </row>
    <row r="524" spans="1:26" ht="15">
      <c r="A524" s="281" t="s">
        <v>2434</v>
      </c>
      <c r="B524" s="282" t="s">
        <v>1649</v>
      </c>
      <c r="C524" s="288">
        <f t="shared" si="65"/>
        <v>0</v>
      </c>
      <c r="D524" s="275">
        <f t="shared" si="66"/>
        <v>5.2399999999999994E-4</v>
      </c>
      <c r="E524" s="296">
        <f t="shared" si="67"/>
        <v>0</v>
      </c>
      <c r="F524" s="296">
        <f t="shared" si="68"/>
        <v>5.2399999999999994E-4</v>
      </c>
      <c r="G524" s="276">
        <f t="shared" si="69"/>
        <v>726</v>
      </c>
      <c r="P524" s="280" t="s">
        <v>217</v>
      </c>
      <c r="Q524" s="280">
        <v>25</v>
      </c>
      <c r="R524" s="281" t="s">
        <v>182</v>
      </c>
      <c r="S524" s="281" t="s">
        <v>2434</v>
      </c>
      <c r="T524" s="282" t="s">
        <v>1649</v>
      </c>
      <c r="U524">
        <v>31</v>
      </c>
      <c r="V524">
        <f>IF(Visor_NARP_CNPV_2018!$H$3=Q524,1,0)</f>
        <v>0</v>
      </c>
      <c r="W524">
        <f t="shared" si="70"/>
        <v>0</v>
      </c>
      <c r="Y524" s="51" t="s">
        <v>1649</v>
      </c>
      <c r="Z524" s="51">
        <f t="shared" si="71"/>
        <v>960</v>
      </c>
    </row>
    <row r="525" spans="1:26" ht="15">
      <c r="A525" s="278" t="s">
        <v>2435</v>
      </c>
      <c r="B525" s="279" t="s">
        <v>2436</v>
      </c>
      <c r="C525" s="288">
        <f t="shared" si="65"/>
        <v>0</v>
      </c>
      <c r="D525" s="275">
        <f t="shared" si="66"/>
        <v>5.2499999999999997E-4</v>
      </c>
      <c r="E525" s="296">
        <f t="shared" si="67"/>
        <v>0</v>
      </c>
      <c r="F525" s="296">
        <f t="shared" si="68"/>
        <v>5.2499999999999997E-4</v>
      </c>
      <c r="G525" s="276">
        <f t="shared" si="69"/>
        <v>725</v>
      </c>
      <c r="P525" s="277" t="s">
        <v>217</v>
      </c>
      <c r="Q525" s="277">
        <v>25</v>
      </c>
      <c r="R525" s="278" t="s">
        <v>182</v>
      </c>
      <c r="S525" s="278" t="s">
        <v>2435</v>
      </c>
      <c r="T525" s="279" t="s">
        <v>2436</v>
      </c>
      <c r="U525">
        <v>140</v>
      </c>
      <c r="V525">
        <f>IF(Visor_NARP_CNPV_2018!$H$3=Q525,1,0)</f>
        <v>0</v>
      </c>
      <c r="W525">
        <f t="shared" si="70"/>
        <v>0</v>
      </c>
      <c r="Y525" s="51" t="s">
        <v>2436</v>
      </c>
      <c r="Z525" s="51">
        <f t="shared" si="71"/>
        <v>651</v>
      </c>
    </row>
    <row r="526" spans="1:26" ht="15">
      <c r="A526" s="281" t="s">
        <v>2437</v>
      </c>
      <c r="B526" s="282" t="s">
        <v>2438</v>
      </c>
      <c r="C526" s="288">
        <f t="shared" si="65"/>
        <v>0</v>
      </c>
      <c r="D526" s="275">
        <f t="shared" si="66"/>
        <v>5.2599999999999999E-4</v>
      </c>
      <c r="E526" s="296">
        <f t="shared" si="67"/>
        <v>0</v>
      </c>
      <c r="F526" s="296">
        <f t="shared" si="68"/>
        <v>5.2599999999999999E-4</v>
      </c>
      <c r="G526" s="276">
        <f t="shared" si="69"/>
        <v>724</v>
      </c>
      <c r="P526" s="280" t="s">
        <v>217</v>
      </c>
      <c r="Q526" s="280">
        <v>25</v>
      </c>
      <c r="R526" s="281" t="s">
        <v>182</v>
      </c>
      <c r="S526" s="281" t="s">
        <v>2437</v>
      </c>
      <c r="T526" s="282" t="s">
        <v>2438</v>
      </c>
      <c r="U526">
        <v>22</v>
      </c>
      <c r="V526">
        <f>IF(Visor_NARP_CNPV_2018!$H$3=Q526,1,0)</f>
        <v>0</v>
      </c>
      <c r="W526">
        <f t="shared" si="70"/>
        <v>0</v>
      </c>
      <c r="Y526" s="51" t="s">
        <v>2438</v>
      </c>
      <c r="Z526" s="51">
        <f t="shared" si="71"/>
        <v>1012</v>
      </c>
    </row>
    <row r="527" spans="1:26" ht="15">
      <c r="A527" s="278" t="s">
        <v>2439</v>
      </c>
      <c r="B527" s="279" t="s">
        <v>2440</v>
      </c>
      <c r="C527" s="288">
        <f t="shared" si="65"/>
        <v>0</v>
      </c>
      <c r="D527" s="275">
        <f t="shared" si="66"/>
        <v>5.2700000000000002E-4</v>
      </c>
      <c r="E527" s="296">
        <f t="shared" si="67"/>
        <v>0</v>
      </c>
      <c r="F527" s="296">
        <f t="shared" si="68"/>
        <v>5.2700000000000002E-4</v>
      </c>
      <c r="G527" s="276">
        <f t="shared" si="69"/>
        <v>723</v>
      </c>
      <c r="P527" s="277" t="s">
        <v>217</v>
      </c>
      <c r="Q527" s="277">
        <v>25</v>
      </c>
      <c r="R527" s="278" t="s">
        <v>182</v>
      </c>
      <c r="S527" s="278" t="s">
        <v>2439</v>
      </c>
      <c r="T527" s="279" t="s">
        <v>2440</v>
      </c>
      <c r="U527">
        <v>36</v>
      </c>
      <c r="V527">
        <f>IF(Visor_NARP_CNPV_2018!$H$3=Q527,1,0)</f>
        <v>0</v>
      </c>
      <c r="W527">
        <f t="shared" si="70"/>
        <v>0</v>
      </c>
      <c r="Y527" s="51" t="s">
        <v>2440</v>
      </c>
      <c r="Z527" s="51">
        <f t="shared" si="71"/>
        <v>937</v>
      </c>
    </row>
    <row r="528" spans="1:26" ht="15">
      <c r="A528" s="281" t="s">
        <v>2441</v>
      </c>
      <c r="B528" s="282" t="s">
        <v>2442</v>
      </c>
      <c r="C528" s="288">
        <f t="shared" si="65"/>
        <v>0</v>
      </c>
      <c r="D528" s="275">
        <f t="shared" si="66"/>
        <v>5.2799999999999993E-4</v>
      </c>
      <c r="E528" s="296">
        <f t="shared" si="67"/>
        <v>0</v>
      </c>
      <c r="F528" s="296">
        <f t="shared" si="68"/>
        <v>5.2799999999999993E-4</v>
      </c>
      <c r="G528" s="276">
        <f t="shared" si="69"/>
        <v>722</v>
      </c>
      <c r="P528" s="280" t="s">
        <v>217</v>
      </c>
      <c r="Q528" s="280">
        <v>25</v>
      </c>
      <c r="R528" s="281" t="s">
        <v>182</v>
      </c>
      <c r="S528" s="281" t="s">
        <v>2441</v>
      </c>
      <c r="T528" s="282" t="s">
        <v>2442</v>
      </c>
      <c r="U528">
        <v>45</v>
      </c>
      <c r="V528">
        <f>IF(Visor_NARP_CNPV_2018!$H$3=Q528,1,0)</f>
        <v>0</v>
      </c>
      <c r="W528">
        <f t="shared" si="70"/>
        <v>0</v>
      </c>
      <c r="Y528" s="51" t="s">
        <v>2442</v>
      </c>
      <c r="Z528" s="51">
        <f t="shared" si="71"/>
        <v>891</v>
      </c>
    </row>
    <row r="529" spans="1:26" ht="15">
      <c r="A529" s="278" t="s">
        <v>2443</v>
      </c>
      <c r="B529" s="279" t="s">
        <v>2444</v>
      </c>
      <c r="C529" s="288">
        <f t="shared" si="65"/>
        <v>0</v>
      </c>
      <c r="D529" s="275">
        <f t="shared" si="66"/>
        <v>5.2899999999999996E-4</v>
      </c>
      <c r="E529" s="296">
        <f t="shared" si="67"/>
        <v>0</v>
      </c>
      <c r="F529" s="296">
        <f t="shared" si="68"/>
        <v>5.2899999999999996E-4</v>
      </c>
      <c r="G529" s="276">
        <f t="shared" si="69"/>
        <v>721</v>
      </c>
      <c r="P529" s="277" t="s">
        <v>217</v>
      </c>
      <c r="Q529" s="277">
        <v>25</v>
      </c>
      <c r="R529" s="278" t="s">
        <v>182</v>
      </c>
      <c r="S529" s="278" t="s">
        <v>2443</v>
      </c>
      <c r="T529" s="279" t="s">
        <v>2444</v>
      </c>
      <c r="U529">
        <v>49</v>
      </c>
      <c r="V529">
        <f>IF(Visor_NARP_CNPV_2018!$H$3=Q529,1,0)</f>
        <v>0</v>
      </c>
      <c r="W529">
        <f t="shared" si="70"/>
        <v>0</v>
      </c>
      <c r="Y529" s="51" t="s">
        <v>2444</v>
      </c>
      <c r="Z529" s="51">
        <f t="shared" si="71"/>
        <v>870</v>
      </c>
    </row>
    <row r="530" spans="1:26" ht="15">
      <c r="A530" s="281" t="s">
        <v>2445</v>
      </c>
      <c r="B530" s="282" t="s">
        <v>2446</v>
      </c>
      <c r="C530" s="288">
        <f t="shared" si="65"/>
        <v>0</v>
      </c>
      <c r="D530" s="275">
        <f t="shared" si="66"/>
        <v>5.2999999999999998E-4</v>
      </c>
      <c r="E530" s="296">
        <f t="shared" si="67"/>
        <v>0</v>
      </c>
      <c r="F530" s="296">
        <f t="shared" si="68"/>
        <v>5.2999999999999998E-4</v>
      </c>
      <c r="G530" s="276">
        <f t="shared" si="69"/>
        <v>720</v>
      </c>
      <c r="P530" s="280" t="s">
        <v>217</v>
      </c>
      <c r="Q530" s="280">
        <v>25</v>
      </c>
      <c r="R530" s="281" t="s">
        <v>182</v>
      </c>
      <c r="S530" s="281" t="s">
        <v>2445</v>
      </c>
      <c r="T530" s="282" t="s">
        <v>2446</v>
      </c>
      <c r="U530">
        <v>144</v>
      </c>
      <c r="V530">
        <f>IF(Visor_NARP_CNPV_2018!$H$3=Q530,1,0)</f>
        <v>0</v>
      </c>
      <c r="W530">
        <f t="shared" si="70"/>
        <v>0</v>
      </c>
      <c r="Y530" s="51" t="s">
        <v>2446</v>
      </c>
      <c r="Z530" s="51">
        <f t="shared" si="71"/>
        <v>646</v>
      </c>
    </row>
    <row r="531" spans="1:26" ht="15">
      <c r="A531" s="278" t="s">
        <v>2447</v>
      </c>
      <c r="B531" s="279" t="s">
        <v>2448</v>
      </c>
      <c r="C531" s="288">
        <f t="shared" si="65"/>
        <v>0</v>
      </c>
      <c r="D531" s="275">
        <f t="shared" si="66"/>
        <v>5.31E-4</v>
      </c>
      <c r="E531" s="296">
        <f t="shared" si="67"/>
        <v>0</v>
      </c>
      <c r="F531" s="296">
        <f t="shared" si="68"/>
        <v>5.31E-4</v>
      </c>
      <c r="G531" s="276">
        <f t="shared" si="69"/>
        <v>719</v>
      </c>
      <c r="P531" s="277" t="s">
        <v>217</v>
      </c>
      <c r="Q531" s="277">
        <v>25</v>
      </c>
      <c r="R531" s="278" t="s">
        <v>182</v>
      </c>
      <c r="S531" s="278" t="s">
        <v>2447</v>
      </c>
      <c r="T531" s="279" t="s">
        <v>2448</v>
      </c>
      <c r="U531">
        <v>28</v>
      </c>
      <c r="V531">
        <f>IF(Visor_NARP_CNPV_2018!$H$3=Q531,1,0)</f>
        <v>0</v>
      </c>
      <c r="W531">
        <f t="shared" si="70"/>
        <v>0</v>
      </c>
      <c r="Y531" s="51" t="s">
        <v>2448</v>
      </c>
      <c r="Z531" s="51">
        <f t="shared" si="71"/>
        <v>980</v>
      </c>
    </row>
    <row r="532" spans="1:26" ht="15">
      <c r="A532" s="281" t="s">
        <v>2449</v>
      </c>
      <c r="B532" s="282" t="s">
        <v>2450</v>
      </c>
      <c r="C532" s="288">
        <f t="shared" si="65"/>
        <v>0</v>
      </c>
      <c r="D532" s="275">
        <f t="shared" si="66"/>
        <v>5.3200000000000003E-4</v>
      </c>
      <c r="E532" s="296">
        <f t="shared" si="67"/>
        <v>0</v>
      </c>
      <c r="F532" s="296">
        <f t="shared" si="68"/>
        <v>5.3200000000000003E-4</v>
      </c>
      <c r="G532" s="276">
        <f t="shared" si="69"/>
        <v>718</v>
      </c>
      <c r="P532" s="280" t="s">
        <v>217</v>
      </c>
      <c r="Q532" s="280">
        <v>25</v>
      </c>
      <c r="R532" s="281" t="s">
        <v>182</v>
      </c>
      <c r="S532" s="281" t="s">
        <v>2449</v>
      </c>
      <c r="T532" s="282" t="s">
        <v>2450</v>
      </c>
      <c r="U532">
        <v>23</v>
      </c>
      <c r="V532">
        <f>IF(Visor_NARP_CNPV_2018!$H$3=Q532,1,0)</f>
        <v>0</v>
      </c>
      <c r="W532">
        <f t="shared" si="70"/>
        <v>0</v>
      </c>
      <c r="Y532" s="51" t="s">
        <v>2450</v>
      </c>
      <c r="Z532" s="51">
        <f t="shared" si="71"/>
        <v>1005</v>
      </c>
    </row>
    <row r="533" spans="1:26" ht="15">
      <c r="A533" s="278" t="s">
        <v>2451</v>
      </c>
      <c r="B533" s="279" t="s">
        <v>2452</v>
      </c>
      <c r="C533" s="288">
        <f t="shared" si="65"/>
        <v>0</v>
      </c>
      <c r="D533" s="275">
        <f t="shared" si="66"/>
        <v>5.3299999999999995E-4</v>
      </c>
      <c r="E533" s="296">
        <f t="shared" si="67"/>
        <v>0</v>
      </c>
      <c r="F533" s="296">
        <f t="shared" si="68"/>
        <v>5.3299999999999995E-4</v>
      </c>
      <c r="G533" s="276">
        <f t="shared" si="69"/>
        <v>717</v>
      </c>
      <c r="P533" s="277" t="s">
        <v>217</v>
      </c>
      <c r="Q533" s="277">
        <v>25</v>
      </c>
      <c r="R533" s="278" t="s">
        <v>182</v>
      </c>
      <c r="S533" s="278" t="s">
        <v>2451</v>
      </c>
      <c r="T533" s="279" t="s">
        <v>2452</v>
      </c>
      <c r="U533">
        <v>49</v>
      </c>
      <c r="V533">
        <f>IF(Visor_NARP_CNPV_2018!$H$3=Q533,1,0)</f>
        <v>0</v>
      </c>
      <c r="W533">
        <f t="shared" si="70"/>
        <v>0</v>
      </c>
      <c r="Y533" s="51" t="s">
        <v>2452</v>
      </c>
      <c r="Z533" s="51">
        <f t="shared" si="71"/>
        <v>870</v>
      </c>
    </row>
    <row r="534" spans="1:26" ht="15">
      <c r="A534" s="281" t="s">
        <v>2453</v>
      </c>
      <c r="B534" s="282" t="s">
        <v>2454</v>
      </c>
      <c r="C534" s="288">
        <f t="shared" si="65"/>
        <v>0</v>
      </c>
      <c r="D534" s="275">
        <f t="shared" si="66"/>
        <v>5.3399999999999997E-4</v>
      </c>
      <c r="E534" s="296">
        <f t="shared" si="67"/>
        <v>0</v>
      </c>
      <c r="F534" s="296">
        <f t="shared" si="68"/>
        <v>5.3399999999999997E-4</v>
      </c>
      <c r="G534" s="276">
        <f t="shared" si="69"/>
        <v>716</v>
      </c>
      <c r="P534" s="280" t="s">
        <v>217</v>
      </c>
      <c r="Q534" s="280">
        <v>25</v>
      </c>
      <c r="R534" s="281" t="s">
        <v>182</v>
      </c>
      <c r="S534" s="281" t="s">
        <v>2453</v>
      </c>
      <c r="T534" s="282" t="s">
        <v>2454</v>
      </c>
      <c r="U534">
        <v>23</v>
      </c>
      <c r="V534">
        <f>IF(Visor_NARP_CNPV_2018!$H$3=Q534,1,0)</f>
        <v>0</v>
      </c>
      <c r="W534">
        <f t="shared" si="70"/>
        <v>0</v>
      </c>
      <c r="Y534" s="51" t="s">
        <v>2454</v>
      </c>
      <c r="Z534" s="51">
        <f t="shared" si="71"/>
        <v>1005</v>
      </c>
    </row>
    <row r="535" spans="1:26" ht="15">
      <c r="A535" s="278" t="s">
        <v>2455</v>
      </c>
      <c r="B535" s="279" t="s">
        <v>2456</v>
      </c>
      <c r="C535" s="288">
        <f t="shared" si="65"/>
        <v>0</v>
      </c>
      <c r="D535" s="275">
        <f t="shared" si="66"/>
        <v>5.3499999999999999E-4</v>
      </c>
      <c r="E535" s="296">
        <f t="shared" si="67"/>
        <v>0</v>
      </c>
      <c r="F535" s="296">
        <f t="shared" si="68"/>
        <v>5.3499999999999999E-4</v>
      </c>
      <c r="G535" s="276">
        <f t="shared" si="69"/>
        <v>715</v>
      </c>
      <c r="P535" s="277" t="s">
        <v>217</v>
      </c>
      <c r="Q535" s="277">
        <v>25</v>
      </c>
      <c r="R535" s="278" t="s">
        <v>182</v>
      </c>
      <c r="S535" s="278" t="s">
        <v>2455</v>
      </c>
      <c r="T535" s="279" t="s">
        <v>2456</v>
      </c>
      <c r="U535">
        <v>31</v>
      </c>
      <c r="V535">
        <f>IF(Visor_NARP_CNPV_2018!$H$3=Q535,1,0)</f>
        <v>0</v>
      </c>
      <c r="W535">
        <f t="shared" si="70"/>
        <v>0</v>
      </c>
      <c r="Y535" s="51" t="s">
        <v>2456</v>
      </c>
      <c r="Z535" s="51">
        <f t="shared" si="71"/>
        <v>960</v>
      </c>
    </row>
    <row r="536" spans="1:26" ht="15">
      <c r="A536" s="281" t="s">
        <v>2457</v>
      </c>
      <c r="B536" s="282" t="s">
        <v>2458</v>
      </c>
      <c r="C536" s="288">
        <f t="shared" si="65"/>
        <v>0</v>
      </c>
      <c r="D536" s="275">
        <f t="shared" si="66"/>
        <v>5.3600000000000002E-4</v>
      </c>
      <c r="E536" s="296">
        <f t="shared" si="67"/>
        <v>0</v>
      </c>
      <c r="F536" s="296">
        <f t="shared" si="68"/>
        <v>5.3600000000000002E-4</v>
      </c>
      <c r="G536" s="276">
        <f t="shared" si="69"/>
        <v>714</v>
      </c>
      <c r="P536" s="280" t="s">
        <v>217</v>
      </c>
      <c r="Q536" s="280">
        <v>25</v>
      </c>
      <c r="R536" s="281" t="s">
        <v>182</v>
      </c>
      <c r="S536" s="281" t="s">
        <v>2457</v>
      </c>
      <c r="T536" s="282" t="s">
        <v>2458</v>
      </c>
      <c r="U536">
        <v>154</v>
      </c>
      <c r="V536">
        <f>IF(Visor_NARP_CNPV_2018!$H$3=Q536,1,0)</f>
        <v>0</v>
      </c>
      <c r="W536">
        <f t="shared" si="70"/>
        <v>0</v>
      </c>
      <c r="Y536" s="51" t="s">
        <v>2458</v>
      </c>
      <c r="Z536" s="51">
        <f t="shared" si="71"/>
        <v>630</v>
      </c>
    </row>
    <row r="537" spans="1:26" ht="15">
      <c r="A537" s="278" t="s">
        <v>2459</v>
      </c>
      <c r="B537" s="279" t="s">
        <v>2460</v>
      </c>
      <c r="C537" s="288">
        <f t="shared" si="65"/>
        <v>0</v>
      </c>
      <c r="D537" s="275">
        <f t="shared" si="66"/>
        <v>5.3699999999999993E-4</v>
      </c>
      <c r="E537" s="296">
        <f t="shared" si="67"/>
        <v>0</v>
      </c>
      <c r="F537" s="296">
        <f t="shared" si="68"/>
        <v>5.3699999999999993E-4</v>
      </c>
      <c r="G537" s="276">
        <f t="shared" si="69"/>
        <v>713</v>
      </c>
      <c r="P537" s="277" t="s">
        <v>217</v>
      </c>
      <c r="Q537" s="277">
        <v>25</v>
      </c>
      <c r="R537" s="278" t="s">
        <v>182</v>
      </c>
      <c r="S537" s="278" t="s">
        <v>2459</v>
      </c>
      <c r="T537" s="279" t="s">
        <v>2460</v>
      </c>
      <c r="U537">
        <v>38</v>
      </c>
      <c r="V537">
        <f>IF(Visor_NARP_CNPV_2018!$H$3=Q537,1,0)</f>
        <v>0</v>
      </c>
      <c r="W537">
        <f t="shared" si="70"/>
        <v>0</v>
      </c>
      <c r="Y537" s="51" t="s">
        <v>2460</v>
      </c>
      <c r="Z537" s="51">
        <f t="shared" si="71"/>
        <v>924</v>
      </c>
    </row>
    <row r="538" spans="1:26" ht="15">
      <c r="A538" s="281" t="s">
        <v>2461</v>
      </c>
      <c r="B538" s="282" t="s">
        <v>2462</v>
      </c>
      <c r="C538" s="288">
        <f t="shared" si="65"/>
        <v>0</v>
      </c>
      <c r="D538" s="275">
        <f t="shared" si="66"/>
        <v>5.3799999999999996E-4</v>
      </c>
      <c r="E538" s="296">
        <f t="shared" si="67"/>
        <v>0</v>
      </c>
      <c r="F538" s="296">
        <f t="shared" si="68"/>
        <v>5.3799999999999996E-4</v>
      </c>
      <c r="G538" s="276">
        <f t="shared" si="69"/>
        <v>712</v>
      </c>
      <c r="P538" s="280" t="s">
        <v>217</v>
      </c>
      <c r="Q538" s="280">
        <v>25</v>
      </c>
      <c r="R538" s="281" t="s">
        <v>182</v>
      </c>
      <c r="S538" s="281" t="s">
        <v>2461</v>
      </c>
      <c r="T538" s="282" t="s">
        <v>2462</v>
      </c>
      <c r="U538">
        <v>61</v>
      </c>
      <c r="V538">
        <f>IF(Visor_NARP_CNPV_2018!$H$3=Q538,1,0)</f>
        <v>0</v>
      </c>
      <c r="W538">
        <f t="shared" si="70"/>
        <v>0</v>
      </c>
      <c r="Y538" s="51" t="s">
        <v>2462</v>
      </c>
      <c r="Z538" s="51">
        <f t="shared" si="71"/>
        <v>830</v>
      </c>
    </row>
    <row r="539" spans="1:26" ht="15">
      <c r="A539" s="278" t="s">
        <v>2463</v>
      </c>
      <c r="B539" s="279" t="s">
        <v>2464</v>
      </c>
      <c r="C539" s="288">
        <f t="shared" si="65"/>
        <v>0</v>
      </c>
      <c r="D539" s="275">
        <f t="shared" si="66"/>
        <v>5.3899999999999998E-4</v>
      </c>
      <c r="E539" s="296">
        <f t="shared" si="67"/>
        <v>0</v>
      </c>
      <c r="F539" s="296">
        <f t="shared" si="68"/>
        <v>5.3899999999999998E-4</v>
      </c>
      <c r="G539" s="276">
        <f t="shared" si="69"/>
        <v>711</v>
      </c>
      <c r="P539" s="277" t="s">
        <v>217</v>
      </c>
      <c r="Q539" s="277">
        <v>25</v>
      </c>
      <c r="R539" s="278" t="s">
        <v>182</v>
      </c>
      <c r="S539" s="278" t="s">
        <v>2463</v>
      </c>
      <c r="T539" s="279" t="s">
        <v>2464</v>
      </c>
      <c r="U539">
        <v>50</v>
      </c>
      <c r="V539">
        <f>IF(Visor_NARP_CNPV_2018!$H$3=Q539,1,0)</f>
        <v>0</v>
      </c>
      <c r="W539">
        <f t="shared" si="70"/>
        <v>0</v>
      </c>
      <c r="Y539" s="51" t="s">
        <v>2464</v>
      </c>
      <c r="Z539" s="51">
        <f t="shared" si="71"/>
        <v>865</v>
      </c>
    </row>
    <row r="540" spans="1:26" ht="15">
      <c r="A540" s="281" t="s">
        <v>2465</v>
      </c>
      <c r="B540" s="282" t="s">
        <v>1593</v>
      </c>
      <c r="C540" s="288">
        <f t="shared" si="65"/>
        <v>0</v>
      </c>
      <c r="D540" s="275">
        <f t="shared" si="66"/>
        <v>5.4000000000000001E-4</v>
      </c>
      <c r="E540" s="296">
        <f t="shared" si="67"/>
        <v>0</v>
      </c>
      <c r="F540" s="296">
        <f t="shared" si="68"/>
        <v>5.4000000000000001E-4</v>
      </c>
      <c r="G540" s="276">
        <f t="shared" si="69"/>
        <v>710</v>
      </c>
      <c r="P540" s="280" t="s">
        <v>217</v>
      </c>
      <c r="Q540" s="280">
        <v>25</v>
      </c>
      <c r="R540" s="281" t="s">
        <v>182</v>
      </c>
      <c r="S540" s="281" t="s">
        <v>2465</v>
      </c>
      <c r="T540" s="282" t="s">
        <v>1593</v>
      </c>
      <c r="U540">
        <v>95</v>
      </c>
      <c r="V540">
        <f>IF(Visor_NARP_CNPV_2018!$H$3=Q540,1,0)</f>
        <v>0</v>
      </c>
      <c r="W540">
        <f t="shared" si="70"/>
        <v>0</v>
      </c>
      <c r="Y540" s="51" t="s">
        <v>1593</v>
      </c>
      <c r="Z540" s="51">
        <f t="shared" si="71"/>
        <v>746</v>
      </c>
    </row>
    <row r="541" spans="1:26" ht="15">
      <c r="A541" s="278" t="s">
        <v>2466</v>
      </c>
      <c r="B541" s="279" t="s">
        <v>2467</v>
      </c>
      <c r="C541" s="288">
        <f t="shared" si="65"/>
        <v>0</v>
      </c>
      <c r="D541" s="275">
        <f t="shared" si="66"/>
        <v>5.4099999999999992E-4</v>
      </c>
      <c r="E541" s="296">
        <f t="shared" si="67"/>
        <v>0</v>
      </c>
      <c r="F541" s="296">
        <f t="shared" si="68"/>
        <v>5.4099999999999992E-4</v>
      </c>
      <c r="G541" s="276">
        <f t="shared" si="69"/>
        <v>709</v>
      </c>
      <c r="P541" s="277" t="s">
        <v>217</v>
      </c>
      <c r="Q541" s="277">
        <v>25</v>
      </c>
      <c r="R541" s="278" t="s">
        <v>182</v>
      </c>
      <c r="S541" s="278" t="s">
        <v>2466</v>
      </c>
      <c r="T541" s="279" t="s">
        <v>2467</v>
      </c>
      <c r="U541">
        <v>99</v>
      </c>
      <c r="V541">
        <f>IF(Visor_NARP_CNPV_2018!$H$3=Q541,1,0)</f>
        <v>0</v>
      </c>
      <c r="W541">
        <f t="shared" si="70"/>
        <v>0</v>
      </c>
      <c r="Y541" s="51" t="s">
        <v>2467</v>
      </c>
      <c r="Z541" s="51">
        <f t="shared" si="71"/>
        <v>736</v>
      </c>
    </row>
    <row r="542" spans="1:26" ht="15">
      <c r="A542" s="281" t="s">
        <v>2468</v>
      </c>
      <c r="B542" s="282" t="s">
        <v>2469</v>
      </c>
      <c r="C542" s="288">
        <f t="shared" si="65"/>
        <v>0</v>
      </c>
      <c r="D542" s="275">
        <f t="shared" si="66"/>
        <v>5.4199999999999995E-4</v>
      </c>
      <c r="E542" s="296">
        <f t="shared" si="67"/>
        <v>0</v>
      </c>
      <c r="F542" s="296">
        <f t="shared" si="68"/>
        <v>5.4199999999999995E-4</v>
      </c>
      <c r="G542" s="276">
        <f t="shared" si="69"/>
        <v>708</v>
      </c>
      <c r="P542" s="280" t="s">
        <v>217</v>
      </c>
      <c r="Q542" s="280">
        <v>25</v>
      </c>
      <c r="R542" s="281" t="s">
        <v>182</v>
      </c>
      <c r="S542" s="281" t="s">
        <v>2468</v>
      </c>
      <c r="T542" s="282" t="s">
        <v>2469</v>
      </c>
      <c r="U542">
        <v>38</v>
      </c>
      <c r="V542">
        <f>IF(Visor_NARP_CNPV_2018!$H$3=Q542,1,0)</f>
        <v>0</v>
      </c>
      <c r="W542">
        <f t="shared" si="70"/>
        <v>0</v>
      </c>
      <c r="Y542" s="51" t="s">
        <v>2469</v>
      </c>
      <c r="Z542" s="51">
        <f t="shared" si="71"/>
        <v>924</v>
      </c>
    </row>
    <row r="543" spans="1:26" ht="15">
      <c r="A543" s="278" t="s">
        <v>2470</v>
      </c>
      <c r="B543" s="279" t="s">
        <v>2471</v>
      </c>
      <c r="C543" s="288">
        <f t="shared" si="65"/>
        <v>0</v>
      </c>
      <c r="D543" s="275">
        <f t="shared" si="66"/>
        <v>5.4299999999999997E-4</v>
      </c>
      <c r="E543" s="296">
        <f t="shared" si="67"/>
        <v>0</v>
      </c>
      <c r="F543" s="296">
        <f t="shared" si="68"/>
        <v>5.4299999999999997E-4</v>
      </c>
      <c r="G543" s="276">
        <f t="shared" si="69"/>
        <v>707</v>
      </c>
      <c r="P543" s="277" t="s">
        <v>217</v>
      </c>
      <c r="Q543" s="277">
        <v>25</v>
      </c>
      <c r="R543" s="278" t="s">
        <v>182</v>
      </c>
      <c r="S543" s="278" t="s">
        <v>2470</v>
      </c>
      <c r="T543" s="279" t="s">
        <v>2471</v>
      </c>
      <c r="U543">
        <v>87</v>
      </c>
      <c r="V543">
        <f>IF(Visor_NARP_CNPV_2018!$H$3=Q543,1,0)</f>
        <v>0</v>
      </c>
      <c r="W543">
        <f t="shared" si="70"/>
        <v>0</v>
      </c>
      <c r="Y543" s="51" t="s">
        <v>2471</v>
      </c>
      <c r="Z543" s="51">
        <f t="shared" si="71"/>
        <v>761</v>
      </c>
    </row>
    <row r="544" spans="1:26" ht="15">
      <c r="A544" s="281" t="s">
        <v>2472</v>
      </c>
      <c r="B544" s="282" t="s">
        <v>2473</v>
      </c>
      <c r="C544" s="288">
        <f t="shared" si="65"/>
        <v>0</v>
      </c>
      <c r="D544" s="275">
        <f t="shared" si="66"/>
        <v>5.44E-4</v>
      </c>
      <c r="E544" s="296">
        <f t="shared" si="67"/>
        <v>0</v>
      </c>
      <c r="F544" s="296">
        <f t="shared" si="68"/>
        <v>5.44E-4</v>
      </c>
      <c r="G544" s="276">
        <f t="shared" si="69"/>
        <v>706</v>
      </c>
      <c r="P544" s="280" t="s">
        <v>217</v>
      </c>
      <c r="Q544" s="280">
        <v>25</v>
      </c>
      <c r="R544" s="281" t="s">
        <v>182</v>
      </c>
      <c r="S544" s="281" t="s">
        <v>2472</v>
      </c>
      <c r="T544" s="282" t="s">
        <v>2473</v>
      </c>
      <c r="U544">
        <v>146</v>
      </c>
      <c r="V544">
        <f>IF(Visor_NARP_CNPV_2018!$H$3=Q544,1,0)</f>
        <v>0</v>
      </c>
      <c r="W544">
        <f t="shared" si="70"/>
        <v>0</v>
      </c>
      <c r="Y544" s="51" t="s">
        <v>2473</v>
      </c>
      <c r="Z544" s="51">
        <f t="shared" si="71"/>
        <v>640</v>
      </c>
    </row>
    <row r="545" spans="1:26" ht="15">
      <c r="A545" s="278" t="s">
        <v>2474</v>
      </c>
      <c r="B545" s="279" t="s">
        <v>2475</v>
      </c>
      <c r="C545" s="288">
        <f t="shared" si="65"/>
        <v>0</v>
      </c>
      <c r="D545" s="275">
        <f t="shared" si="66"/>
        <v>5.4500000000000002E-4</v>
      </c>
      <c r="E545" s="296">
        <f t="shared" si="67"/>
        <v>0</v>
      </c>
      <c r="F545" s="296">
        <f t="shared" si="68"/>
        <v>5.4500000000000002E-4</v>
      </c>
      <c r="G545" s="276">
        <f t="shared" si="69"/>
        <v>705</v>
      </c>
      <c r="P545" s="277" t="s">
        <v>217</v>
      </c>
      <c r="Q545" s="277">
        <v>25</v>
      </c>
      <c r="R545" s="278" t="s">
        <v>182</v>
      </c>
      <c r="S545" s="278" t="s">
        <v>2474</v>
      </c>
      <c r="T545" s="279" t="s">
        <v>2475</v>
      </c>
      <c r="U545">
        <v>94</v>
      </c>
      <c r="V545">
        <f>IF(Visor_NARP_CNPV_2018!$H$3=Q545,1,0)</f>
        <v>0</v>
      </c>
      <c r="W545">
        <f t="shared" si="70"/>
        <v>0</v>
      </c>
      <c r="Y545" s="51" t="s">
        <v>2475</v>
      </c>
      <c r="Z545" s="51">
        <f t="shared" si="71"/>
        <v>748</v>
      </c>
    </row>
    <row r="546" spans="1:26" ht="15">
      <c r="A546" s="281" t="s">
        <v>2476</v>
      </c>
      <c r="B546" s="282" t="s">
        <v>2477</v>
      </c>
      <c r="C546" s="288">
        <f t="shared" si="65"/>
        <v>0</v>
      </c>
      <c r="D546" s="275">
        <f t="shared" si="66"/>
        <v>5.4599999999999994E-4</v>
      </c>
      <c r="E546" s="296">
        <f t="shared" si="67"/>
        <v>0</v>
      </c>
      <c r="F546" s="296">
        <f t="shared" si="68"/>
        <v>5.4599999999999994E-4</v>
      </c>
      <c r="G546" s="276">
        <f t="shared" si="69"/>
        <v>704</v>
      </c>
      <c r="P546" s="280" t="s">
        <v>217</v>
      </c>
      <c r="Q546" s="280">
        <v>25</v>
      </c>
      <c r="R546" s="281" t="s">
        <v>182</v>
      </c>
      <c r="S546" s="281" t="s">
        <v>2476</v>
      </c>
      <c r="T546" s="282" t="s">
        <v>2477</v>
      </c>
      <c r="U546">
        <v>145</v>
      </c>
      <c r="V546">
        <f>IF(Visor_NARP_CNPV_2018!$H$3=Q546,1,0)</f>
        <v>0</v>
      </c>
      <c r="W546">
        <f t="shared" si="70"/>
        <v>0</v>
      </c>
      <c r="Y546" s="51" t="s">
        <v>2477</v>
      </c>
      <c r="Z546" s="51">
        <f t="shared" si="71"/>
        <v>644</v>
      </c>
    </row>
    <row r="547" spans="1:26" ht="15">
      <c r="A547" s="278" t="s">
        <v>2478</v>
      </c>
      <c r="B547" s="279" t="s">
        <v>2479</v>
      </c>
      <c r="C547" s="288">
        <f t="shared" si="65"/>
        <v>0</v>
      </c>
      <c r="D547" s="275">
        <f t="shared" si="66"/>
        <v>5.4699999999999996E-4</v>
      </c>
      <c r="E547" s="296">
        <f t="shared" si="67"/>
        <v>0</v>
      </c>
      <c r="F547" s="296">
        <f t="shared" si="68"/>
        <v>5.4699999999999996E-4</v>
      </c>
      <c r="G547" s="276">
        <f t="shared" si="69"/>
        <v>703</v>
      </c>
      <c r="P547" s="277" t="s">
        <v>217</v>
      </c>
      <c r="Q547" s="277">
        <v>25</v>
      </c>
      <c r="R547" s="278" t="s">
        <v>182</v>
      </c>
      <c r="S547" s="278" t="s">
        <v>2478</v>
      </c>
      <c r="T547" s="279" t="s">
        <v>2479</v>
      </c>
      <c r="U547">
        <v>10611</v>
      </c>
      <c r="V547">
        <f>IF(Visor_NARP_CNPV_2018!$H$3=Q547,1,0)</f>
        <v>0</v>
      </c>
      <c r="W547">
        <f t="shared" si="70"/>
        <v>0</v>
      </c>
      <c r="Y547" s="51" t="s">
        <v>2479</v>
      </c>
      <c r="Z547" s="51">
        <f t="shared" si="71"/>
        <v>93</v>
      </c>
    </row>
    <row r="548" spans="1:26" ht="15">
      <c r="A548" s="281" t="s">
        <v>2480</v>
      </c>
      <c r="B548" s="282" t="s">
        <v>2481</v>
      </c>
      <c r="C548" s="288">
        <f t="shared" si="65"/>
        <v>0</v>
      </c>
      <c r="D548" s="275">
        <f t="shared" si="66"/>
        <v>5.4799999999999998E-4</v>
      </c>
      <c r="E548" s="296">
        <f t="shared" si="67"/>
        <v>0</v>
      </c>
      <c r="F548" s="296">
        <f t="shared" si="68"/>
        <v>5.4799999999999998E-4</v>
      </c>
      <c r="G548" s="276">
        <f t="shared" si="69"/>
        <v>702</v>
      </c>
      <c r="P548" s="280" t="s">
        <v>217</v>
      </c>
      <c r="Q548" s="280">
        <v>25</v>
      </c>
      <c r="R548" s="281" t="s">
        <v>182</v>
      </c>
      <c r="S548" s="281" t="s">
        <v>2480</v>
      </c>
      <c r="T548" s="282" t="s">
        <v>2481</v>
      </c>
      <c r="U548">
        <v>174</v>
      </c>
      <c r="V548">
        <f>IF(Visor_NARP_CNPV_2018!$H$3=Q548,1,0)</f>
        <v>0</v>
      </c>
      <c r="W548">
        <f t="shared" si="70"/>
        <v>0</v>
      </c>
      <c r="Y548" s="51" t="s">
        <v>2481</v>
      </c>
      <c r="Z548" s="51">
        <f t="shared" si="71"/>
        <v>602</v>
      </c>
    </row>
    <row r="549" spans="1:26" ht="15">
      <c r="A549" s="278" t="s">
        <v>2482</v>
      </c>
      <c r="B549" s="279" t="s">
        <v>2483</v>
      </c>
      <c r="C549" s="288">
        <f t="shared" si="65"/>
        <v>0</v>
      </c>
      <c r="D549" s="275">
        <f t="shared" si="66"/>
        <v>5.4900000000000001E-4</v>
      </c>
      <c r="E549" s="296">
        <f t="shared" si="67"/>
        <v>0</v>
      </c>
      <c r="F549" s="296">
        <f t="shared" si="68"/>
        <v>5.4900000000000001E-4</v>
      </c>
      <c r="G549" s="276">
        <f t="shared" si="69"/>
        <v>701</v>
      </c>
      <c r="P549" s="277" t="s">
        <v>217</v>
      </c>
      <c r="Q549" s="277">
        <v>25</v>
      </c>
      <c r="R549" s="278" t="s">
        <v>182</v>
      </c>
      <c r="S549" s="278" t="s">
        <v>2482</v>
      </c>
      <c r="T549" s="279" t="s">
        <v>2483</v>
      </c>
      <c r="U549">
        <v>84</v>
      </c>
      <c r="V549">
        <f>IF(Visor_NARP_CNPV_2018!$H$3=Q549,1,0)</f>
        <v>0</v>
      </c>
      <c r="W549">
        <f t="shared" si="70"/>
        <v>0</v>
      </c>
      <c r="Y549" s="51" t="s">
        <v>2483</v>
      </c>
      <c r="Z549" s="51">
        <f t="shared" si="71"/>
        <v>767</v>
      </c>
    </row>
    <row r="550" spans="1:26" ht="15">
      <c r="A550" s="281" t="s">
        <v>2484</v>
      </c>
      <c r="B550" s="282" t="s">
        <v>2485</v>
      </c>
      <c r="C550" s="288">
        <f t="shared" si="65"/>
        <v>0</v>
      </c>
      <c r="D550" s="275">
        <f t="shared" si="66"/>
        <v>5.4999999999999992E-4</v>
      </c>
      <c r="E550" s="296">
        <f t="shared" si="67"/>
        <v>0</v>
      </c>
      <c r="F550" s="296">
        <f t="shared" si="68"/>
        <v>5.4999999999999992E-4</v>
      </c>
      <c r="G550" s="276">
        <f t="shared" si="69"/>
        <v>700</v>
      </c>
      <c r="P550" s="280" t="s">
        <v>217</v>
      </c>
      <c r="Q550" s="280">
        <v>25</v>
      </c>
      <c r="R550" s="281" t="s">
        <v>182</v>
      </c>
      <c r="S550" s="281" t="s">
        <v>2484</v>
      </c>
      <c r="T550" s="282" t="s">
        <v>2485</v>
      </c>
      <c r="U550">
        <v>103</v>
      </c>
      <c r="V550">
        <f>IF(Visor_NARP_CNPV_2018!$H$3=Q550,1,0)</f>
        <v>0</v>
      </c>
      <c r="W550">
        <f t="shared" si="70"/>
        <v>0</v>
      </c>
      <c r="Y550" s="51" t="s">
        <v>2485</v>
      </c>
      <c r="Z550" s="51">
        <f t="shared" si="71"/>
        <v>726</v>
      </c>
    </row>
    <row r="551" spans="1:26" ht="15">
      <c r="A551" s="278" t="s">
        <v>2486</v>
      </c>
      <c r="B551" s="279" t="s">
        <v>2487</v>
      </c>
      <c r="C551" s="288">
        <f t="shared" si="65"/>
        <v>0</v>
      </c>
      <c r="D551" s="275">
        <f t="shared" si="66"/>
        <v>5.5099999999999995E-4</v>
      </c>
      <c r="E551" s="296">
        <f t="shared" si="67"/>
        <v>0</v>
      </c>
      <c r="F551" s="296">
        <f t="shared" si="68"/>
        <v>5.5099999999999995E-4</v>
      </c>
      <c r="G551" s="276">
        <f t="shared" si="69"/>
        <v>699</v>
      </c>
      <c r="P551" s="277" t="s">
        <v>217</v>
      </c>
      <c r="Q551" s="277">
        <v>25</v>
      </c>
      <c r="R551" s="278" t="s">
        <v>182</v>
      </c>
      <c r="S551" s="278" t="s">
        <v>2486</v>
      </c>
      <c r="T551" s="279" t="s">
        <v>2487</v>
      </c>
      <c r="U551">
        <v>33</v>
      </c>
      <c r="V551">
        <f>IF(Visor_NARP_CNPV_2018!$H$3=Q551,1,0)</f>
        <v>0</v>
      </c>
      <c r="W551">
        <f t="shared" si="70"/>
        <v>0</v>
      </c>
      <c r="Y551" s="51" t="s">
        <v>2487</v>
      </c>
      <c r="Z551" s="51">
        <f t="shared" si="71"/>
        <v>952</v>
      </c>
    </row>
    <row r="552" spans="1:26" ht="15">
      <c r="A552" s="281" t="s">
        <v>2488</v>
      </c>
      <c r="B552" s="282" t="s">
        <v>2489</v>
      </c>
      <c r="C552" s="288">
        <f t="shared" si="65"/>
        <v>0</v>
      </c>
      <c r="D552" s="275">
        <f t="shared" si="66"/>
        <v>5.5199999999999997E-4</v>
      </c>
      <c r="E552" s="296">
        <f t="shared" si="67"/>
        <v>0</v>
      </c>
      <c r="F552" s="296">
        <f t="shared" si="68"/>
        <v>5.5199999999999997E-4</v>
      </c>
      <c r="G552" s="276">
        <f t="shared" si="69"/>
        <v>698</v>
      </c>
      <c r="P552" s="280" t="s">
        <v>217</v>
      </c>
      <c r="Q552" s="280">
        <v>25</v>
      </c>
      <c r="R552" s="281" t="s">
        <v>182</v>
      </c>
      <c r="S552" s="281" t="s">
        <v>2488</v>
      </c>
      <c r="T552" s="282" t="s">
        <v>2489</v>
      </c>
      <c r="U552">
        <v>47</v>
      </c>
      <c r="V552">
        <f>IF(Visor_NARP_CNPV_2018!$H$3=Q552,1,0)</f>
        <v>0</v>
      </c>
      <c r="W552">
        <f t="shared" si="70"/>
        <v>0</v>
      </c>
      <c r="Y552" s="51" t="s">
        <v>2489</v>
      </c>
      <c r="Z552" s="51">
        <f t="shared" si="71"/>
        <v>881</v>
      </c>
    </row>
    <row r="553" spans="1:26" ht="15">
      <c r="A553" s="278" t="s">
        <v>2490</v>
      </c>
      <c r="B553" s="279" t="s">
        <v>2491</v>
      </c>
      <c r="C553" s="288">
        <f t="shared" si="65"/>
        <v>0</v>
      </c>
      <c r="D553" s="275">
        <f t="shared" si="66"/>
        <v>5.53E-4</v>
      </c>
      <c r="E553" s="296">
        <f t="shared" si="67"/>
        <v>0</v>
      </c>
      <c r="F553" s="296">
        <f t="shared" si="68"/>
        <v>5.53E-4</v>
      </c>
      <c r="G553" s="276">
        <f t="shared" si="69"/>
        <v>697</v>
      </c>
      <c r="P553" s="277" t="s">
        <v>217</v>
      </c>
      <c r="Q553" s="277">
        <v>25</v>
      </c>
      <c r="R553" s="278" t="s">
        <v>182</v>
      </c>
      <c r="S553" s="278" t="s">
        <v>2490</v>
      </c>
      <c r="T553" s="279" t="s">
        <v>2491</v>
      </c>
      <c r="U553">
        <v>43</v>
      </c>
      <c r="V553">
        <f>IF(Visor_NARP_CNPV_2018!$H$3=Q553,1,0)</f>
        <v>0</v>
      </c>
      <c r="W553">
        <f t="shared" si="70"/>
        <v>0</v>
      </c>
      <c r="Y553" s="51" t="s">
        <v>2491</v>
      </c>
      <c r="Z553" s="51">
        <f t="shared" si="71"/>
        <v>898</v>
      </c>
    </row>
    <row r="554" spans="1:26" ht="15">
      <c r="A554" s="281" t="s">
        <v>2492</v>
      </c>
      <c r="B554" s="282" t="s">
        <v>2493</v>
      </c>
      <c r="C554" s="288">
        <f t="shared" si="65"/>
        <v>0</v>
      </c>
      <c r="D554" s="275">
        <f t="shared" si="66"/>
        <v>5.5400000000000002E-4</v>
      </c>
      <c r="E554" s="296">
        <f t="shared" si="67"/>
        <v>0</v>
      </c>
      <c r="F554" s="296">
        <f t="shared" si="68"/>
        <v>5.5400000000000002E-4</v>
      </c>
      <c r="G554" s="276">
        <f t="shared" si="69"/>
        <v>696</v>
      </c>
      <c r="P554" s="280" t="s">
        <v>217</v>
      </c>
      <c r="Q554" s="280">
        <v>25</v>
      </c>
      <c r="R554" s="281" t="s">
        <v>182</v>
      </c>
      <c r="S554" s="281" t="s">
        <v>2492</v>
      </c>
      <c r="T554" s="282" t="s">
        <v>2493</v>
      </c>
      <c r="U554">
        <v>86</v>
      </c>
      <c r="V554">
        <f>IF(Visor_NARP_CNPV_2018!$H$3=Q554,1,0)</f>
        <v>0</v>
      </c>
      <c r="W554">
        <f t="shared" si="70"/>
        <v>0</v>
      </c>
      <c r="Y554" s="51" t="s">
        <v>2493</v>
      </c>
      <c r="Z554" s="51">
        <f t="shared" si="71"/>
        <v>763</v>
      </c>
    </row>
    <row r="555" spans="1:26" ht="15">
      <c r="A555" s="278" t="s">
        <v>2494</v>
      </c>
      <c r="B555" s="279" t="s">
        <v>2495</v>
      </c>
      <c r="C555" s="288">
        <f t="shared" si="65"/>
        <v>0</v>
      </c>
      <c r="D555" s="275">
        <f t="shared" si="66"/>
        <v>5.5499999999999994E-4</v>
      </c>
      <c r="E555" s="296">
        <f t="shared" si="67"/>
        <v>0</v>
      </c>
      <c r="F555" s="296">
        <f t="shared" si="68"/>
        <v>5.5499999999999994E-4</v>
      </c>
      <c r="G555" s="276">
        <f t="shared" si="69"/>
        <v>695</v>
      </c>
      <c r="P555" s="277" t="s">
        <v>217</v>
      </c>
      <c r="Q555" s="277">
        <v>25</v>
      </c>
      <c r="R555" s="278" t="s">
        <v>182</v>
      </c>
      <c r="S555" s="278" t="s">
        <v>2494</v>
      </c>
      <c r="T555" s="279" t="s">
        <v>2495</v>
      </c>
      <c r="U555">
        <v>77</v>
      </c>
      <c r="V555">
        <f>IF(Visor_NARP_CNPV_2018!$H$3=Q555,1,0)</f>
        <v>0</v>
      </c>
      <c r="W555">
        <f t="shared" si="70"/>
        <v>0</v>
      </c>
      <c r="Y555" s="51" t="s">
        <v>2495</v>
      </c>
      <c r="Z555" s="51">
        <f t="shared" si="71"/>
        <v>784</v>
      </c>
    </row>
    <row r="556" spans="1:26" ht="15">
      <c r="A556" s="281" t="s">
        <v>2496</v>
      </c>
      <c r="B556" s="282" t="s">
        <v>2497</v>
      </c>
      <c r="C556" s="288">
        <f t="shared" si="65"/>
        <v>0</v>
      </c>
      <c r="D556" s="275">
        <f t="shared" si="66"/>
        <v>5.5599999999999996E-4</v>
      </c>
      <c r="E556" s="296">
        <f t="shared" si="67"/>
        <v>0</v>
      </c>
      <c r="F556" s="296">
        <f t="shared" si="68"/>
        <v>5.5599999999999996E-4</v>
      </c>
      <c r="G556" s="276">
        <f t="shared" si="69"/>
        <v>694</v>
      </c>
      <c r="P556" s="280" t="s">
        <v>217</v>
      </c>
      <c r="Q556" s="280">
        <v>25</v>
      </c>
      <c r="R556" s="281" t="s">
        <v>182</v>
      </c>
      <c r="S556" s="281" t="s">
        <v>2496</v>
      </c>
      <c r="T556" s="282" t="s">
        <v>2497</v>
      </c>
      <c r="U556">
        <v>41</v>
      </c>
      <c r="V556">
        <f>IF(Visor_NARP_CNPV_2018!$H$3=Q556,1,0)</f>
        <v>0</v>
      </c>
      <c r="W556">
        <f t="shared" si="70"/>
        <v>0</v>
      </c>
      <c r="Y556" s="51" t="s">
        <v>2497</v>
      </c>
      <c r="Z556" s="51">
        <f t="shared" si="71"/>
        <v>908</v>
      </c>
    </row>
    <row r="557" spans="1:26" ht="15">
      <c r="A557" s="278" t="s">
        <v>2498</v>
      </c>
      <c r="B557" s="279" t="s">
        <v>2499</v>
      </c>
      <c r="C557" s="288">
        <f t="shared" si="65"/>
        <v>0</v>
      </c>
      <c r="D557" s="275">
        <f t="shared" si="66"/>
        <v>5.5699999999999999E-4</v>
      </c>
      <c r="E557" s="296">
        <f t="shared" si="67"/>
        <v>0</v>
      </c>
      <c r="F557" s="296">
        <f t="shared" si="68"/>
        <v>5.5699999999999999E-4</v>
      </c>
      <c r="G557" s="276">
        <f t="shared" si="69"/>
        <v>693</v>
      </c>
      <c r="P557" s="277" t="s">
        <v>217</v>
      </c>
      <c r="Q557" s="277">
        <v>25</v>
      </c>
      <c r="R557" s="278" t="s">
        <v>182</v>
      </c>
      <c r="S557" s="278" t="s">
        <v>2498</v>
      </c>
      <c r="T557" s="279" t="s">
        <v>2499</v>
      </c>
      <c r="U557">
        <v>109</v>
      </c>
      <c r="V557">
        <f>IF(Visor_NARP_CNPV_2018!$H$3=Q557,1,0)</f>
        <v>0</v>
      </c>
      <c r="W557">
        <f t="shared" si="70"/>
        <v>0</v>
      </c>
      <c r="Y557" s="51" t="s">
        <v>2499</v>
      </c>
      <c r="Z557" s="51">
        <f t="shared" si="71"/>
        <v>716</v>
      </c>
    </row>
    <row r="558" spans="1:26" ht="15">
      <c r="A558" s="281" t="s">
        <v>2500</v>
      </c>
      <c r="B558" s="282" t="s">
        <v>2501</v>
      </c>
      <c r="C558" s="288">
        <f t="shared" si="65"/>
        <v>0</v>
      </c>
      <c r="D558" s="275">
        <f t="shared" si="66"/>
        <v>5.5800000000000001E-4</v>
      </c>
      <c r="E558" s="296">
        <f t="shared" si="67"/>
        <v>0</v>
      </c>
      <c r="F558" s="296">
        <f t="shared" si="68"/>
        <v>5.5800000000000001E-4</v>
      </c>
      <c r="G558" s="276">
        <f t="shared" si="69"/>
        <v>692</v>
      </c>
      <c r="P558" s="280" t="s">
        <v>217</v>
      </c>
      <c r="Q558" s="280">
        <v>25</v>
      </c>
      <c r="R558" s="281" t="s">
        <v>182</v>
      </c>
      <c r="S558" s="281" t="s">
        <v>2500</v>
      </c>
      <c r="T558" s="282" t="s">
        <v>2501</v>
      </c>
      <c r="U558">
        <v>20</v>
      </c>
      <c r="V558">
        <f>IF(Visor_NARP_CNPV_2018!$H$3=Q558,1,0)</f>
        <v>0</v>
      </c>
      <c r="W558">
        <f t="shared" si="70"/>
        <v>0</v>
      </c>
      <c r="Y558" s="51" t="s">
        <v>2501</v>
      </c>
      <c r="Z558" s="51">
        <f t="shared" si="71"/>
        <v>1031</v>
      </c>
    </row>
    <row r="559" spans="1:26" ht="15">
      <c r="A559" s="278" t="s">
        <v>2502</v>
      </c>
      <c r="B559" s="279" t="s">
        <v>2503</v>
      </c>
      <c r="C559" s="288">
        <f t="shared" si="65"/>
        <v>0</v>
      </c>
      <c r="D559" s="275">
        <f t="shared" si="66"/>
        <v>5.5899999999999993E-4</v>
      </c>
      <c r="E559" s="296">
        <f t="shared" si="67"/>
        <v>0</v>
      </c>
      <c r="F559" s="296">
        <f t="shared" si="68"/>
        <v>5.5899999999999993E-4</v>
      </c>
      <c r="G559" s="276">
        <f t="shared" si="69"/>
        <v>691</v>
      </c>
      <c r="P559" s="277" t="s">
        <v>217</v>
      </c>
      <c r="Q559" s="277">
        <v>25</v>
      </c>
      <c r="R559" s="278" t="s">
        <v>182</v>
      </c>
      <c r="S559" s="278" t="s">
        <v>2502</v>
      </c>
      <c r="T559" s="279" t="s">
        <v>2503</v>
      </c>
      <c r="U559">
        <v>25</v>
      </c>
      <c r="V559">
        <f>IF(Visor_NARP_CNPV_2018!$H$3=Q559,1,0)</f>
        <v>0</v>
      </c>
      <c r="W559">
        <f t="shared" si="70"/>
        <v>0</v>
      </c>
      <c r="Y559" s="51" t="s">
        <v>2503</v>
      </c>
      <c r="Z559" s="51">
        <f t="shared" si="71"/>
        <v>989</v>
      </c>
    </row>
    <row r="560" spans="1:26" ht="15">
      <c r="A560" s="281" t="s">
        <v>2504</v>
      </c>
      <c r="B560" s="282" t="s">
        <v>2505</v>
      </c>
      <c r="C560" s="288">
        <f t="shared" si="65"/>
        <v>0</v>
      </c>
      <c r="D560" s="275">
        <f t="shared" si="66"/>
        <v>5.5999999999999995E-4</v>
      </c>
      <c r="E560" s="296">
        <f t="shared" si="67"/>
        <v>0</v>
      </c>
      <c r="F560" s="296">
        <f t="shared" si="68"/>
        <v>5.5999999999999995E-4</v>
      </c>
      <c r="G560" s="276">
        <f t="shared" si="69"/>
        <v>690</v>
      </c>
      <c r="P560" s="280" t="s">
        <v>217</v>
      </c>
      <c r="Q560" s="280">
        <v>25</v>
      </c>
      <c r="R560" s="281" t="s">
        <v>182</v>
      </c>
      <c r="S560" s="281" t="s">
        <v>2504</v>
      </c>
      <c r="T560" s="282" t="s">
        <v>2505</v>
      </c>
      <c r="U560">
        <v>97</v>
      </c>
      <c r="V560">
        <f>IF(Visor_NARP_CNPV_2018!$H$3=Q560,1,0)</f>
        <v>0</v>
      </c>
      <c r="W560">
        <f t="shared" si="70"/>
        <v>0</v>
      </c>
      <c r="Y560" s="51" t="s">
        <v>2505</v>
      </c>
      <c r="Z560" s="51">
        <f t="shared" si="71"/>
        <v>739</v>
      </c>
    </row>
    <row r="561" spans="1:26" ht="15">
      <c r="A561" s="278" t="s">
        <v>2506</v>
      </c>
      <c r="B561" s="279" t="s">
        <v>2507</v>
      </c>
      <c r="C561" s="288">
        <f t="shared" si="65"/>
        <v>0</v>
      </c>
      <c r="D561" s="275">
        <f t="shared" si="66"/>
        <v>5.6099999999999998E-4</v>
      </c>
      <c r="E561" s="296">
        <f t="shared" si="67"/>
        <v>0</v>
      </c>
      <c r="F561" s="296">
        <f t="shared" si="68"/>
        <v>5.6099999999999998E-4</v>
      </c>
      <c r="G561" s="276">
        <f t="shared" si="69"/>
        <v>689</v>
      </c>
      <c r="P561" s="277" t="s">
        <v>217</v>
      </c>
      <c r="Q561" s="277">
        <v>25</v>
      </c>
      <c r="R561" s="278" t="s">
        <v>182</v>
      </c>
      <c r="S561" s="278" t="s">
        <v>2506</v>
      </c>
      <c r="T561" s="279" t="s">
        <v>2507</v>
      </c>
      <c r="U561">
        <v>299</v>
      </c>
      <c r="V561">
        <f>IF(Visor_NARP_CNPV_2018!$H$3=Q561,1,0)</f>
        <v>0</v>
      </c>
      <c r="W561">
        <f t="shared" si="70"/>
        <v>0</v>
      </c>
      <c r="Y561" s="51" t="s">
        <v>2507</v>
      </c>
      <c r="Z561" s="51">
        <f t="shared" si="71"/>
        <v>503</v>
      </c>
    </row>
    <row r="562" spans="1:26" ht="15">
      <c r="A562" s="281" t="s">
        <v>2508</v>
      </c>
      <c r="B562" s="282" t="s">
        <v>2509</v>
      </c>
      <c r="C562" s="288">
        <f t="shared" si="65"/>
        <v>0</v>
      </c>
      <c r="D562" s="275">
        <f t="shared" si="66"/>
        <v>5.62E-4</v>
      </c>
      <c r="E562" s="296">
        <f t="shared" si="67"/>
        <v>0</v>
      </c>
      <c r="F562" s="296">
        <f t="shared" si="68"/>
        <v>5.62E-4</v>
      </c>
      <c r="G562" s="276">
        <f t="shared" si="69"/>
        <v>688</v>
      </c>
      <c r="P562" s="280" t="s">
        <v>217</v>
      </c>
      <c r="Q562" s="280">
        <v>25</v>
      </c>
      <c r="R562" s="281" t="s">
        <v>182</v>
      </c>
      <c r="S562" s="281" t="s">
        <v>2508</v>
      </c>
      <c r="T562" s="282" t="s">
        <v>2509</v>
      </c>
      <c r="U562">
        <v>41</v>
      </c>
      <c r="V562">
        <f>IF(Visor_NARP_CNPV_2018!$H$3=Q562,1,0)</f>
        <v>0</v>
      </c>
      <c r="W562">
        <f t="shared" si="70"/>
        <v>0</v>
      </c>
      <c r="Y562" s="51" t="s">
        <v>2509</v>
      </c>
      <c r="Z562" s="51">
        <f t="shared" si="71"/>
        <v>908</v>
      </c>
    </row>
    <row r="563" spans="1:26" ht="15">
      <c r="A563" s="278" t="s">
        <v>2510</v>
      </c>
      <c r="B563" s="279" t="s">
        <v>2511</v>
      </c>
      <c r="C563" s="288">
        <f t="shared" si="65"/>
        <v>0</v>
      </c>
      <c r="D563" s="275">
        <f t="shared" si="66"/>
        <v>5.6300000000000002E-4</v>
      </c>
      <c r="E563" s="296">
        <f t="shared" si="67"/>
        <v>0</v>
      </c>
      <c r="F563" s="296">
        <f t="shared" si="68"/>
        <v>5.6300000000000002E-4</v>
      </c>
      <c r="G563" s="276">
        <f t="shared" si="69"/>
        <v>687</v>
      </c>
      <c r="P563" s="277" t="s">
        <v>217</v>
      </c>
      <c r="Q563" s="277">
        <v>25</v>
      </c>
      <c r="R563" s="278" t="s">
        <v>182</v>
      </c>
      <c r="S563" s="278" t="s">
        <v>2510</v>
      </c>
      <c r="T563" s="279" t="s">
        <v>2511</v>
      </c>
      <c r="U563">
        <v>87</v>
      </c>
      <c r="V563">
        <f>IF(Visor_NARP_CNPV_2018!$H$3=Q563,1,0)</f>
        <v>0</v>
      </c>
      <c r="W563">
        <f t="shared" si="70"/>
        <v>0</v>
      </c>
      <c r="Y563" s="51" t="s">
        <v>2511</v>
      </c>
      <c r="Z563" s="51">
        <f t="shared" si="71"/>
        <v>761</v>
      </c>
    </row>
    <row r="564" spans="1:26" ht="15">
      <c r="A564" s="281" t="s">
        <v>2512</v>
      </c>
      <c r="B564" s="282" t="s">
        <v>2513</v>
      </c>
      <c r="C564" s="288">
        <f t="shared" si="65"/>
        <v>0</v>
      </c>
      <c r="D564" s="275">
        <f t="shared" si="66"/>
        <v>5.6399999999999994E-4</v>
      </c>
      <c r="E564" s="296">
        <f t="shared" si="67"/>
        <v>0</v>
      </c>
      <c r="F564" s="296">
        <f t="shared" si="68"/>
        <v>5.6399999999999994E-4</v>
      </c>
      <c r="G564" s="276">
        <f t="shared" si="69"/>
        <v>686</v>
      </c>
      <c r="P564" s="280" t="s">
        <v>217</v>
      </c>
      <c r="Q564" s="280">
        <v>25</v>
      </c>
      <c r="R564" s="281" t="s">
        <v>182</v>
      </c>
      <c r="S564" s="281" t="s">
        <v>2512</v>
      </c>
      <c r="T564" s="282" t="s">
        <v>2513</v>
      </c>
      <c r="U564">
        <v>19</v>
      </c>
      <c r="V564">
        <f>IF(Visor_NARP_CNPV_2018!$H$3=Q564,1,0)</f>
        <v>0</v>
      </c>
      <c r="W564">
        <f t="shared" si="70"/>
        <v>0</v>
      </c>
      <c r="Y564" s="51" t="s">
        <v>2513</v>
      </c>
      <c r="Z564" s="51">
        <f t="shared" si="71"/>
        <v>1038</v>
      </c>
    </row>
    <row r="565" spans="1:26" ht="15">
      <c r="A565" s="278" t="s">
        <v>2514</v>
      </c>
      <c r="B565" s="279" t="s">
        <v>2515</v>
      </c>
      <c r="C565" s="288">
        <f t="shared" si="65"/>
        <v>0</v>
      </c>
      <c r="D565" s="275">
        <f t="shared" si="66"/>
        <v>5.6499999999999996E-4</v>
      </c>
      <c r="E565" s="296">
        <f t="shared" si="67"/>
        <v>0</v>
      </c>
      <c r="F565" s="296">
        <f t="shared" si="68"/>
        <v>5.6499999999999996E-4</v>
      </c>
      <c r="G565" s="276">
        <f t="shared" si="69"/>
        <v>685</v>
      </c>
      <c r="P565" s="277" t="s">
        <v>217</v>
      </c>
      <c r="Q565" s="277">
        <v>25</v>
      </c>
      <c r="R565" s="278" t="s">
        <v>182</v>
      </c>
      <c r="S565" s="278" t="s">
        <v>2514</v>
      </c>
      <c r="T565" s="279" t="s">
        <v>2515</v>
      </c>
      <c r="U565">
        <v>291</v>
      </c>
      <c r="V565">
        <f>IF(Visor_NARP_CNPV_2018!$H$3=Q565,1,0)</f>
        <v>0</v>
      </c>
      <c r="W565">
        <f t="shared" si="70"/>
        <v>0</v>
      </c>
      <c r="Y565" s="51" t="s">
        <v>2515</v>
      </c>
      <c r="Z565" s="51">
        <f t="shared" si="71"/>
        <v>509</v>
      </c>
    </row>
    <row r="566" spans="1:26" ht="15">
      <c r="A566" s="281" t="s">
        <v>2516</v>
      </c>
      <c r="B566" s="282" t="s">
        <v>2517</v>
      </c>
      <c r="C566" s="288">
        <f t="shared" si="65"/>
        <v>0</v>
      </c>
      <c r="D566" s="275">
        <f t="shared" si="66"/>
        <v>5.6599999999999999E-4</v>
      </c>
      <c r="E566" s="296">
        <f t="shared" si="67"/>
        <v>0</v>
      </c>
      <c r="F566" s="296">
        <f t="shared" si="68"/>
        <v>5.6599999999999999E-4</v>
      </c>
      <c r="G566" s="276">
        <f t="shared" si="69"/>
        <v>684</v>
      </c>
      <c r="P566" s="280" t="s">
        <v>217</v>
      </c>
      <c r="Q566" s="280">
        <v>25</v>
      </c>
      <c r="R566" s="281" t="s">
        <v>182</v>
      </c>
      <c r="S566" s="281" t="s">
        <v>2516</v>
      </c>
      <c r="T566" s="282" t="s">
        <v>2517</v>
      </c>
      <c r="U566">
        <v>23</v>
      </c>
      <c r="V566">
        <f>IF(Visor_NARP_CNPV_2018!$H$3=Q566,1,0)</f>
        <v>0</v>
      </c>
      <c r="W566">
        <f t="shared" si="70"/>
        <v>0</v>
      </c>
      <c r="Y566" s="51" t="s">
        <v>2517</v>
      </c>
      <c r="Z566" s="51">
        <f t="shared" si="71"/>
        <v>1005</v>
      </c>
    </row>
    <row r="567" spans="1:26" ht="15">
      <c r="A567" s="278" t="s">
        <v>2518</v>
      </c>
      <c r="B567" s="279" t="s">
        <v>2519</v>
      </c>
      <c r="C567" s="288">
        <f t="shared" si="65"/>
        <v>0</v>
      </c>
      <c r="D567" s="275">
        <f t="shared" si="66"/>
        <v>5.6700000000000001E-4</v>
      </c>
      <c r="E567" s="296">
        <f t="shared" si="67"/>
        <v>0</v>
      </c>
      <c r="F567" s="296">
        <f t="shared" si="68"/>
        <v>5.6700000000000001E-4</v>
      </c>
      <c r="G567" s="276">
        <f t="shared" si="69"/>
        <v>683</v>
      </c>
      <c r="P567" s="277" t="s">
        <v>217</v>
      </c>
      <c r="Q567" s="277">
        <v>25</v>
      </c>
      <c r="R567" s="278" t="s">
        <v>182</v>
      </c>
      <c r="S567" s="278" t="s">
        <v>2518</v>
      </c>
      <c r="T567" s="279" t="s">
        <v>2519</v>
      </c>
      <c r="U567">
        <v>73</v>
      </c>
      <c r="V567">
        <f>IF(Visor_NARP_CNPV_2018!$H$3=Q567,1,0)</f>
        <v>0</v>
      </c>
      <c r="W567">
        <f t="shared" si="70"/>
        <v>0</v>
      </c>
      <c r="Y567" s="51" t="s">
        <v>2519</v>
      </c>
      <c r="Z567" s="51">
        <f t="shared" si="71"/>
        <v>794</v>
      </c>
    </row>
    <row r="568" spans="1:26" ht="15">
      <c r="A568" s="281" t="s">
        <v>2520</v>
      </c>
      <c r="B568" s="282" t="s">
        <v>2521</v>
      </c>
      <c r="C568" s="288">
        <f t="shared" si="65"/>
        <v>0</v>
      </c>
      <c r="D568" s="275">
        <f t="shared" si="66"/>
        <v>5.6799999999999993E-4</v>
      </c>
      <c r="E568" s="296">
        <f t="shared" si="67"/>
        <v>0</v>
      </c>
      <c r="F568" s="296">
        <f t="shared" si="68"/>
        <v>5.6799999999999993E-4</v>
      </c>
      <c r="G568" s="276">
        <f t="shared" si="69"/>
        <v>682</v>
      </c>
      <c r="P568" s="280" t="s">
        <v>217</v>
      </c>
      <c r="Q568" s="280">
        <v>25</v>
      </c>
      <c r="R568" s="281" t="s">
        <v>182</v>
      </c>
      <c r="S568" s="281" t="s">
        <v>2520</v>
      </c>
      <c r="T568" s="282" t="s">
        <v>2521</v>
      </c>
      <c r="U568">
        <v>36</v>
      </c>
      <c r="V568">
        <f>IF(Visor_NARP_CNPV_2018!$H$3=Q568,1,0)</f>
        <v>0</v>
      </c>
      <c r="W568">
        <f t="shared" si="70"/>
        <v>0</v>
      </c>
      <c r="Y568" s="51" t="s">
        <v>2521</v>
      </c>
      <c r="Z568" s="51">
        <f t="shared" si="71"/>
        <v>937</v>
      </c>
    </row>
    <row r="569" spans="1:26" ht="15">
      <c r="A569" s="278" t="s">
        <v>2522</v>
      </c>
      <c r="B569" s="279" t="s">
        <v>2523</v>
      </c>
      <c r="C569" s="288">
        <f t="shared" si="65"/>
        <v>0</v>
      </c>
      <c r="D569" s="275">
        <f t="shared" si="66"/>
        <v>5.6899999999999995E-4</v>
      </c>
      <c r="E569" s="296">
        <f t="shared" si="67"/>
        <v>0</v>
      </c>
      <c r="F569" s="296">
        <f t="shared" si="68"/>
        <v>5.6899999999999995E-4</v>
      </c>
      <c r="G569" s="276">
        <f t="shared" si="69"/>
        <v>681</v>
      </c>
      <c r="P569" s="277" t="s">
        <v>217</v>
      </c>
      <c r="Q569" s="277">
        <v>25</v>
      </c>
      <c r="R569" s="278" t="s">
        <v>182</v>
      </c>
      <c r="S569" s="278" t="s">
        <v>2522</v>
      </c>
      <c r="T569" s="279" t="s">
        <v>2523</v>
      </c>
      <c r="U569">
        <v>22</v>
      </c>
      <c r="V569">
        <f>IF(Visor_NARP_CNPV_2018!$H$3=Q569,1,0)</f>
        <v>0</v>
      </c>
      <c r="W569">
        <f t="shared" si="70"/>
        <v>0</v>
      </c>
      <c r="Y569" s="51" t="s">
        <v>2523</v>
      </c>
      <c r="Z569" s="51">
        <f t="shared" si="71"/>
        <v>1012</v>
      </c>
    </row>
    <row r="570" spans="1:26" ht="15">
      <c r="A570" s="281" t="s">
        <v>2524</v>
      </c>
      <c r="B570" s="282" t="s">
        <v>2525</v>
      </c>
      <c r="C570" s="288">
        <f t="shared" si="65"/>
        <v>0</v>
      </c>
      <c r="D570" s="275">
        <f t="shared" si="66"/>
        <v>5.6999999999999998E-4</v>
      </c>
      <c r="E570" s="296">
        <f t="shared" si="67"/>
        <v>0</v>
      </c>
      <c r="F570" s="296">
        <f t="shared" si="68"/>
        <v>5.6999999999999998E-4</v>
      </c>
      <c r="G570" s="276">
        <f t="shared" si="69"/>
        <v>680</v>
      </c>
      <c r="P570" s="280" t="s">
        <v>217</v>
      </c>
      <c r="Q570" s="280">
        <v>25</v>
      </c>
      <c r="R570" s="281" t="s">
        <v>182</v>
      </c>
      <c r="S570" s="281" t="s">
        <v>2524</v>
      </c>
      <c r="T570" s="282" t="s">
        <v>2525</v>
      </c>
      <c r="U570">
        <v>15</v>
      </c>
      <c r="V570">
        <f>IF(Visor_NARP_CNPV_2018!$H$3=Q570,1,0)</f>
        <v>0</v>
      </c>
      <c r="W570">
        <f t="shared" si="70"/>
        <v>0</v>
      </c>
      <c r="Y570" s="51" t="s">
        <v>2525</v>
      </c>
      <c r="Z570" s="51">
        <f t="shared" si="71"/>
        <v>1063</v>
      </c>
    </row>
    <row r="571" spans="1:26" ht="15">
      <c r="A571" s="278" t="s">
        <v>2526</v>
      </c>
      <c r="B571" s="279" t="s">
        <v>2527</v>
      </c>
      <c r="C571" s="288">
        <f t="shared" si="65"/>
        <v>0</v>
      </c>
      <c r="D571" s="275">
        <f t="shared" si="66"/>
        <v>5.71E-4</v>
      </c>
      <c r="E571" s="296">
        <f t="shared" si="67"/>
        <v>0</v>
      </c>
      <c r="F571" s="296">
        <f t="shared" si="68"/>
        <v>5.71E-4</v>
      </c>
      <c r="G571" s="276">
        <f t="shared" si="69"/>
        <v>679</v>
      </c>
      <c r="P571" s="277" t="s">
        <v>217</v>
      </c>
      <c r="Q571" s="277">
        <v>25</v>
      </c>
      <c r="R571" s="278" t="s">
        <v>182</v>
      </c>
      <c r="S571" s="278" t="s">
        <v>2526</v>
      </c>
      <c r="T571" s="279" t="s">
        <v>2527</v>
      </c>
      <c r="U571">
        <v>83</v>
      </c>
      <c r="V571">
        <f>IF(Visor_NARP_CNPV_2018!$H$3=Q571,1,0)</f>
        <v>0</v>
      </c>
      <c r="W571">
        <f t="shared" si="70"/>
        <v>0</v>
      </c>
      <c r="Y571" s="51" t="s">
        <v>2527</v>
      </c>
      <c r="Z571" s="51">
        <f t="shared" si="71"/>
        <v>773</v>
      </c>
    </row>
    <row r="572" spans="1:26" ht="15">
      <c r="A572" s="281" t="s">
        <v>2528</v>
      </c>
      <c r="B572" s="282" t="s">
        <v>2529</v>
      </c>
      <c r="C572" s="288">
        <f t="shared" si="65"/>
        <v>0</v>
      </c>
      <c r="D572" s="275">
        <f t="shared" si="66"/>
        <v>5.7200000000000003E-4</v>
      </c>
      <c r="E572" s="296">
        <f t="shared" si="67"/>
        <v>0</v>
      </c>
      <c r="F572" s="296">
        <f t="shared" si="68"/>
        <v>5.7200000000000003E-4</v>
      </c>
      <c r="G572" s="276">
        <f t="shared" si="69"/>
        <v>678</v>
      </c>
      <c r="P572" s="280" t="s">
        <v>217</v>
      </c>
      <c r="Q572" s="280">
        <v>25</v>
      </c>
      <c r="R572" s="281" t="s">
        <v>182</v>
      </c>
      <c r="S572" s="281" t="s">
        <v>2528</v>
      </c>
      <c r="T572" s="282" t="s">
        <v>2529</v>
      </c>
      <c r="U572">
        <v>173</v>
      </c>
      <c r="V572">
        <f>IF(Visor_NARP_CNPV_2018!$H$3=Q572,1,0)</f>
        <v>0</v>
      </c>
      <c r="W572">
        <f t="shared" si="70"/>
        <v>0</v>
      </c>
      <c r="Y572" s="51" t="s">
        <v>2529</v>
      </c>
      <c r="Z572" s="51">
        <f t="shared" si="71"/>
        <v>604</v>
      </c>
    </row>
    <row r="573" spans="1:26" ht="15">
      <c r="A573" s="278" t="s">
        <v>2530</v>
      </c>
      <c r="B573" s="279" t="s">
        <v>2531</v>
      </c>
      <c r="C573" s="288">
        <f t="shared" si="65"/>
        <v>0</v>
      </c>
      <c r="D573" s="275">
        <f t="shared" si="66"/>
        <v>5.7299999999999994E-4</v>
      </c>
      <c r="E573" s="296">
        <f t="shared" si="67"/>
        <v>0</v>
      </c>
      <c r="F573" s="296">
        <f t="shared" si="68"/>
        <v>5.7299999999999994E-4</v>
      </c>
      <c r="G573" s="276">
        <f t="shared" si="69"/>
        <v>677</v>
      </c>
      <c r="P573" s="277" t="s">
        <v>217</v>
      </c>
      <c r="Q573" s="277">
        <v>25</v>
      </c>
      <c r="R573" s="278" t="s">
        <v>182</v>
      </c>
      <c r="S573" s="278" t="s">
        <v>2530</v>
      </c>
      <c r="T573" s="279" t="s">
        <v>2531</v>
      </c>
      <c r="U573">
        <v>38</v>
      </c>
      <c r="V573">
        <f>IF(Visor_NARP_CNPV_2018!$H$3=Q573,1,0)</f>
        <v>0</v>
      </c>
      <c r="W573">
        <f t="shared" si="70"/>
        <v>0</v>
      </c>
      <c r="Y573" s="51" t="s">
        <v>2531</v>
      </c>
      <c r="Z573" s="51">
        <f t="shared" si="71"/>
        <v>924</v>
      </c>
    </row>
    <row r="574" spans="1:26" ht="15">
      <c r="A574" s="281" t="s">
        <v>2532</v>
      </c>
      <c r="B574" s="282" t="s">
        <v>2533</v>
      </c>
      <c r="C574" s="288">
        <f t="shared" si="65"/>
        <v>0</v>
      </c>
      <c r="D574" s="275">
        <f t="shared" si="66"/>
        <v>5.7399999999999997E-4</v>
      </c>
      <c r="E574" s="296">
        <f t="shared" si="67"/>
        <v>0</v>
      </c>
      <c r="F574" s="296">
        <f t="shared" si="68"/>
        <v>5.7399999999999997E-4</v>
      </c>
      <c r="G574" s="276">
        <f t="shared" si="69"/>
        <v>676</v>
      </c>
      <c r="P574" s="280" t="s">
        <v>217</v>
      </c>
      <c r="Q574" s="280">
        <v>25</v>
      </c>
      <c r="R574" s="281" t="s">
        <v>182</v>
      </c>
      <c r="S574" s="281" t="s">
        <v>2532</v>
      </c>
      <c r="T574" s="282" t="s">
        <v>2533</v>
      </c>
      <c r="U574">
        <v>128</v>
      </c>
      <c r="V574">
        <f>IF(Visor_NARP_CNPV_2018!$H$3=Q574,1,0)</f>
        <v>0</v>
      </c>
      <c r="W574">
        <f t="shared" si="70"/>
        <v>0</v>
      </c>
      <c r="Y574" s="51" t="s">
        <v>2533</v>
      </c>
      <c r="Z574" s="51">
        <f t="shared" si="71"/>
        <v>672</v>
      </c>
    </row>
    <row r="575" spans="1:26" ht="15">
      <c r="A575" s="278" t="s">
        <v>2534</v>
      </c>
      <c r="B575" s="279" t="s">
        <v>2535</v>
      </c>
      <c r="C575" s="288">
        <f t="shared" si="65"/>
        <v>0</v>
      </c>
      <c r="D575" s="275">
        <f t="shared" si="66"/>
        <v>5.7499999999999999E-4</v>
      </c>
      <c r="E575" s="296">
        <f t="shared" si="67"/>
        <v>0</v>
      </c>
      <c r="F575" s="296">
        <f t="shared" si="68"/>
        <v>5.7499999999999999E-4</v>
      </c>
      <c r="G575" s="276">
        <f t="shared" si="69"/>
        <v>675</v>
      </c>
      <c r="P575" s="277" t="s">
        <v>217</v>
      </c>
      <c r="Q575" s="277">
        <v>25</v>
      </c>
      <c r="R575" s="278" t="s">
        <v>182</v>
      </c>
      <c r="S575" s="278" t="s">
        <v>2534</v>
      </c>
      <c r="T575" s="279" t="s">
        <v>2535</v>
      </c>
      <c r="U575">
        <v>21</v>
      </c>
      <c r="V575">
        <f>IF(Visor_NARP_CNPV_2018!$H$3=Q575,1,0)</f>
        <v>0</v>
      </c>
      <c r="W575">
        <f t="shared" si="70"/>
        <v>0</v>
      </c>
      <c r="Y575" s="51" t="s">
        <v>2535</v>
      </c>
      <c r="Z575" s="51">
        <f t="shared" si="71"/>
        <v>1024</v>
      </c>
    </row>
    <row r="576" spans="1:26" ht="15">
      <c r="A576" s="281" t="s">
        <v>2536</v>
      </c>
      <c r="B576" s="282" t="s">
        <v>2537</v>
      </c>
      <c r="C576" s="288">
        <f t="shared" si="65"/>
        <v>0</v>
      </c>
      <c r="D576" s="275">
        <f t="shared" si="66"/>
        <v>5.7600000000000001E-4</v>
      </c>
      <c r="E576" s="296">
        <f t="shared" si="67"/>
        <v>0</v>
      </c>
      <c r="F576" s="296">
        <f t="shared" si="68"/>
        <v>5.7600000000000001E-4</v>
      </c>
      <c r="G576" s="276">
        <f t="shared" si="69"/>
        <v>674</v>
      </c>
      <c r="P576" s="280" t="s">
        <v>217</v>
      </c>
      <c r="Q576" s="280">
        <v>25</v>
      </c>
      <c r="R576" s="281" t="s">
        <v>182</v>
      </c>
      <c r="S576" s="281" t="s">
        <v>2536</v>
      </c>
      <c r="T576" s="282" t="s">
        <v>2537</v>
      </c>
      <c r="U576">
        <v>511</v>
      </c>
      <c r="V576">
        <f>IF(Visor_NARP_CNPV_2018!$H$3=Q576,1,0)</f>
        <v>0</v>
      </c>
      <c r="W576">
        <f t="shared" si="70"/>
        <v>0</v>
      </c>
      <c r="Y576" s="51" t="s">
        <v>2537</v>
      </c>
      <c r="Z576" s="51">
        <f t="shared" si="71"/>
        <v>395</v>
      </c>
    </row>
    <row r="577" spans="1:26" ht="15">
      <c r="A577" s="278" t="s">
        <v>2538</v>
      </c>
      <c r="B577" s="279" t="s">
        <v>2539</v>
      </c>
      <c r="C577" s="288">
        <f t="shared" si="65"/>
        <v>0</v>
      </c>
      <c r="D577" s="275">
        <f t="shared" si="66"/>
        <v>5.7699999999999993E-4</v>
      </c>
      <c r="E577" s="296">
        <f t="shared" si="67"/>
        <v>0</v>
      </c>
      <c r="F577" s="296">
        <f t="shared" si="68"/>
        <v>5.7699999999999993E-4</v>
      </c>
      <c r="G577" s="276">
        <f t="shared" si="69"/>
        <v>673</v>
      </c>
      <c r="P577" s="277" t="s">
        <v>218</v>
      </c>
      <c r="Q577" s="277">
        <v>27</v>
      </c>
      <c r="R577" s="278" t="s">
        <v>183</v>
      </c>
      <c r="S577" s="278" t="s">
        <v>2538</v>
      </c>
      <c r="T577" s="279" t="s">
        <v>2539</v>
      </c>
      <c r="U577">
        <v>119740</v>
      </c>
      <c r="V577">
        <f>IF(Visor_NARP_CNPV_2018!$H$3=Q577,1,0)</f>
        <v>0</v>
      </c>
      <c r="W577">
        <f t="shared" si="70"/>
        <v>0</v>
      </c>
      <c r="Y577" s="51" t="s">
        <v>2539</v>
      </c>
      <c r="Z577" s="51">
        <f t="shared" si="71"/>
        <v>6</v>
      </c>
    </row>
    <row r="578" spans="1:26" ht="15">
      <c r="A578" s="281" t="s">
        <v>2540</v>
      </c>
      <c r="B578" s="282" t="s">
        <v>2541</v>
      </c>
      <c r="C578" s="288">
        <f t="shared" si="65"/>
        <v>0</v>
      </c>
      <c r="D578" s="275">
        <f t="shared" si="66"/>
        <v>5.7799999999999995E-4</v>
      </c>
      <c r="E578" s="296">
        <f t="shared" si="67"/>
        <v>0</v>
      </c>
      <c r="F578" s="296">
        <f t="shared" si="68"/>
        <v>5.7799999999999995E-4</v>
      </c>
      <c r="G578" s="276">
        <f t="shared" si="69"/>
        <v>672</v>
      </c>
      <c r="P578" s="280" t="s">
        <v>218</v>
      </c>
      <c r="Q578" s="280">
        <v>27</v>
      </c>
      <c r="R578" s="281" t="s">
        <v>183</v>
      </c>
      <c r="S578" s="281" t="s">
        <v>2540</v>
      </c>
      <c r="T578" s="282" t="s">
        <v>2541</v>
      </c>
      <c r="U578">
        <v>12418</v>
      </c>
      <c r="V578">
        <f>IF(Visor_NARP_CNPV_2018!$H$3=Q578,1,0)</f>
        <v>0</v>
      </c>
      <c r="W578">
        <f t="shared" si="70"/>
        <v>0</v>
      </c>
      <c r="Y578" s="51" t="s">
        <v>2541</v>
      </c>
      <c r="Z578" s="51">
        <f t="shared" si="71"/>
        <v>78</v>
      </c>
    </row>
    <row r="579" spans="1:26" ht="15">
      <c r="A579" s="278" t="s">
        <v>2542</v>
      </c>
      <c r="B579" s="279" t="s">
        <v>2543</v>
      </c>
      <c r="C579" s="288">
        <f t="shared" ref="C579:C642" si="72">W579</f>
        <v>0</v>
      </c>
      <c r="D579" s="275">
        <f t="shared" si="66"/>
        <v>5.7899999999999998E-4</v>
      </c>
      <c r="E579" s="296">
        <f t="shared" si="67"/>
        <v>0</v>
      </c>
      <c r="F579" s="296">
        <f t="shared" si="68"/>
        <v>5.7899999999999998E-4</v>
      </c>
      <c r="G579" s="276">
        <f t="shared" si="69"/>
        <v>671</v>
      </c>
      <c r="P579" s="277" t="s">
        <v>218</v>
      </c>
      <c r="Q579" s="277">
        <v>27</v>
      </c>
      <c r="R579" s="278" t="s">
        <v>183</v>
      </c>
      <c r="S579" s="278" t="s">
        <v>2542</v>
      </c>
      <c r="T579" s="279" t="s">
        <v>2543</v>
      </c>
      <c r="U579">
        <v>11487</v>
      </c>
      <c r="V579">
        <f>IF(Visor_NARP_CNPV_2018!$H$3=Q579,1,0)</f>
        <v>0</v>
      </c>
      <c r="W579">
        <f t="shared" si="70"/>
        <v>0</v>
      </c>
      <c r="Y579" s="51" t="s">
        <v>2543</v>
      </c>
      <c r="Z579" s="51">
        <f t="shared" si="71"/>
        <v>84</v>
      </c>
    </row>
    <row r="580" spans="1:26" ht="15">
      <c r="A580" s="281" t="s">
        <v>2544</v>
      </c>
      <c r="B580" s="282" t="s">
        <v>2545</v>
      </c>
      <c r="C580" s="288">
        <f t="shared" si="72"/>
        <v>0</v>
      </c>
      <c r="D580" s="275">
        <f t="shared" ref="D580:D643" si="73">C580+(0.000001*ROW(C580))</f>
        <v>5.8E-4</v>
      </c>
      <c r="E580" s="296">
        <f t="shared" ref="E580:E643" si="74">0.01*V580</f>
        <v>0</v>
      </c>
      <c r="F580" s="296">
        <f t="shared" ref="F580:F643" si="75">D580+E580</f>
        <v>5.8E-4</v>
      </c>
      <c r="G580" s="276">
        <f t="shared" ref="G580:G643" si="76">_xlfn.RANK.EQ(F580,$F$3:$F$1124)</f>
        <v>670</v>
      </c>
      <c r="P580" s="280" t="s">
        <v>218</v>
      </c>
      <c r="Q580" s="280">
        <v>27</v>
      </c>
      <c r="R580" s="281" t="s">
        <v>183</v>
      </c>
      <c r="S580" s="281" t="s">
        <v>2544</v>
      </c>
      <c r="T580" s="282" t="s">
        <v>2545</v>
      </c>
      <c r="U580">
        <v>5956</v>
      </c>
      <c r="V580">
        <f>IF(Visor_NARP_CNPV_2018!$H$3=Q580,1,0)</f>
        <v>0</v>
      </c>
      <c r="W580">
        <f t="shared" ref="W580:W643" si="77">U580*V580</f>
        <v>0</v>
      </c>
      <c r="Y580" s="51" t="s">
        <v>2545</v>
      </c>
      <c r="Z580" s="51">
        <f t="shared" ref="Z580:Z643" si="78">_xlfn.RANK.EQ(U580,$U$3:$U$1124)</f>
        <v>135</v>
      </c>
    </row>
    <row r="581" spans="1:26" ht="15">
      <c r="A581" s="278" t="s">
        <v>2546</v>
      </c>
      <c r="B581" s="279" t="s">
        <v>2547</v>
      </c>
      <c r="C581" s="288">
        <f t="shared" si="72"/>
        <v>0</v>
      </c>
      <c r="D581" s="275">
        <f t="shared" si="73"/>
        <v>5.8100000000000003E-4</v>
      </c>
      <c r="E581" s="296">
        <f t="shared" si="74"/>
        <v>0</v>
      </c>
      <c r="F581" s="296">
        <f t="shared" si="75"/>
        <v>5.8100000000000003E-4</v>
      </c>
      <c r="G581" s="276">
        <f t="shared" si="76"/>
        <v>669</v>
      </c>
      <c r="P581" s="277" t="s">
        <v>218</v>
      </c>
      <c r="Q581" s="277">
        <v>27</v>
      </c>
      <c r="R581" s="278" t="s">
        <v>183</v>
      </c>
      <c r="S581" s="278" t="s">
        <v>2546</v>
      </c>
      <c r="T581" s="279" t="s">
        <v>2547</v>
      </c>
      <c r="U581">
        <v>4164</v>
      </c>
      <c r="V581">
        <f>IF(Visor_NARP_CNPV_2018!$H$3=Q581,1,0)</f>
        <v>0</v>
      </c>
      <c r="W581">
        <f t="shared" si="77"/>
        <v>0</v>
      </c>
      <c r="Y581" s="51" t="s">
        <v>2547</v>
      </c>
      <c r="Z581" s="51">
        <f t="shared" si="78"/>
        <v>166</v>
      </c>
    </row>
    <row r="582" spans="1:26" ht="15">
      <c r="A582" s="281" t="s">
        <v>2548</v>
      </c>
      <c r="B582" s="282" t="s">
        <v>2549</v>
      </c>
      <c r="C582" s="288">
        <f t="shared" si="72"/>
        <v>0</v>
      </c>
      <c r="D582" s="275">
        <f t="shared" si="73"/>
        <v>5.8199999999999994E-4</v>
      </c>
      <c r="E582" s="296">
        <f t="shared" si="74"/>
        <v>0</v>
      </c>
      <c r="F582" s="296">
        <f t="shared" si="75"/>
        <v>5.8199999999999994E-4</v>
      </c>
      <c r="G582" s="276">
        <f t="shared" si="76"/>
        <v>668</v>
      </c>
      <c r="P582" s="280" t="s">
        <v>218</v>
      </c>
      <c r="Q582" s="280">
        <v>27</v>
      </c>
      <c r="R582" s="281" t="s">
        <v>183</v>
      </c>
      <c r="S582" s="281" t="s">
        <v>2548</v>
      </c>
      <c r="T582" s="282" t="s">
        <v>2549</v>
      </c>
      <c r="U582">
        <v>8637</v>
      </c>
      <c r="V582">
        <f>IF(Visor_NARP_CNPV_2018!$H$3=Q582,1,0)</f>
        <v>0</v>
      </c>
      <c r="W582">
        <f t="shared" si="77"/>
        <v>0</v>
      </c>
      <c r="Y582" s="51" t="s">
        <v>2549</v>
      </c>
      <c r="Z582" s="51">
        <f t="shared" si="78"/>
        <v>107</v>
      </c>
    </row>
    <row r="583" spans="1:26" ht="15">
      <c r="A583" s="278" t="s">
        <v>2550</v>
      </c>
      <c r="B583" s="279" t="s">
        <v>2551</v>
      </c>
      <c r="C583" s="288">
        <f t="shared" si="72"/>
        <v>0</v>
      </c>
      <c r="D583" s="275">
        <f t="shared" si="73"/>
        <v>5.8299999999999997E-4</v>
      </c>
      <c r="E583" s="296">
        <f t="shared" si="74"/>
        <v>0</v>
      </c>
      <c r="F583" s="296">
        <f t="shared" si="75"/>
        <v>5.8299999999999997E-4</v>
      </c>
      <c r="G583" s="276">
        <f t="shared" si="76"/>
        <v>667</v>
      </c>
      <c r="P583" s="277" t="s">
        <v>218</v>
      </c>
      <c r="Q583" s="277">
        <v>27</v>
      </c>
      <c r="R583" s="278" t="s">
        <v>183</v>
      </c>
      <c r="S583" s="278" t="s">
        <v>2550</v>
      </c>
      <c r="T583" s="279" t="s">
        <v>2551</v>
      </c>
      <c r="U583">
        <v>19389</v>
      </c>
      <c r="V583">
        <f>IF(Visor_NARP_CNPV_2018!$H$3=Q583,1,0)</f>
        <v>0</v>
      </c>
      <c r="W583">
        <f t="shared" si="77"/>
        <v>0</v>
      </c>
      <c r="Y583" s="51" t="s">
        <v>2551</v>
      </c>
      <c r="Z583" s="51">
        <f t="shared" si="78"/>
        <v>50</v>
      </c>
    </row>
    <row r="584" spans="1:26" ht="15">
      <c r="A584" s="281" t="s">
        <v>2552</v>
      </c>
      <c r="B584" s="282" t="s">
        <v>2553</v>
      </c>
      <c r="C584" s="288">
        <f t="shared" si="72"/>
        <v>0</v>
      </c>
      <c r="D584" s="275">
        <f t="shared" si="73"/>
        <v>5.8399999999999999E-4</v>
      </c>
      <c r="E584" s="296">
        <f t="shared" si="74"/>
        <v>0</v>
      </c>
      <c r="F584" s="296">
        <f t="shared" si="75"/>
        <v>5.8399999999999999E-4</v>
      </c>
      <c r="G584" s="276">
        <f t="shared" si="76"/>
        <v>666</v>
      </c>
      <c r="P584" s="280" t="s">
        <v>218</v>
      </c>
      <c r="Q584" s="280">
        <v>27</v>
      </c>
      <c r="R584" s="281" t="s">
        <v>183</v>
      </c>
      <c r="S584" s="281" t="s">
        <v>2552</v>
      </c>
      <c r="T584" s="282" t="s">
        <v>2553</v>
      </c>
      <c r="U584">
        <v>6202</v>
      </c>
      <c r="V584">
        <f>IF(Visor_NARP_CNPV_2018!$H$3=Q584,1,0)</f>
        <v>0</v>
      </c>
      <c r="W584">
        <f t="shared" si="77"/>
        <v>0</v>
      </c>
      <c r="Y584" s="51" t="s">
        <v>2553</v>
      </c>
      <c r="Z584" s="51">
        <f t="shared" si="78"/>
        <v>130</v>
      </c>
    </row>
    <row r="585" spans="1:26" ht="15">
      <c r="A585" s="278" t="s">
        <v>2554</v>
      </c>
      <c r="B585" s="279" t="s">
        <v>2555</v>
      </c>
      <c r="C585" s="288">
        <f t="shared" si="72"/>
        <v>0</v>
      </c>
      <c r="D585" s="275">
        <f t="shared" si="73"/>
        <v>5.8500000000000002E-4</v>
      </c>
      <c r="E585" s="296">
        <f t="shared" si="74"/>
        <v>0</v>
      </c>
      <c r="F585" s="296">
        <f t="shared" si="75"/>
        <v>5.8500000000000002E-4</v>
      </c>
      <c r="G585" s="276">
        <f t="shared" si="76"/>
        <v>665</v>
      </c>
      <c r="P585" s="277" t="s">
        <v>218</v>
      </c>
      <c r="Q585" s="277">
        <v>27</v>
      </c>
      <c r="R585" s="278" t="s">
        <v>183</v>
      </c>
      <c r="S585" s="278" t="s">
        <v>2554</v>
      </c>
      <c r="T585" s="279" t="s">
        <v>2555</v>
      </c>
      <c r="U585">
        <v>5819</v>
      </c>
      <c r="V585">
        <f>IF(Visor_NARP_CNPV_2018!$H$3=Q585,1,0)</f>
        <v>0</v>
      </c>
      <c r="W585">
        <f t="shared" si="77"/>
        <v>0</v>
      </c>
      <c r="Y585" s="51" t="s">
        <v>2555</v>
      </c>
      <c r="Z585" s="51">
        <f t="shared" si="78"/>
        <v>136</v>
      </c>
    </row>
    <row r="586" spans="1:26" ht="15">
      <c r="A586" s="281" t="s">
        <v>2556</v>
      </c>
      <c r="B586" s="282" t="s">
        <v>2557</v>
      </c>
      <c r="C586" s="288">
        <f t="shared" si="72"/>
        <v>0</v>
      </c>
      <c r="D586" s="275">
        <f t="shared" si="73"/>
        <v>5.8599999999999993E-4</v>
      </c>
      <c r="E586" s="296">
        <f t="shared" si="74"/>
        <v>0</v>
      </c>
      <c r="F586" s="296">
        <f t="shared" si="75"/>
        <v>5.8599999999999993E-4</v>
      </c>
      <c r="G586" s="276">
        <f t="shared" si="76"/>
        <v>664</v>
      </c>
      <c r="P586" s="280" t="s">
        <v>218</v>
      </c>
      <c r="Q586" s="280">
        <v>27</v>
      </c>
      <c r="R586" s="281" t="s">
        <v>183</v>
      </c>
      <c r="S586" s="281" t="s">
        <v>2556</v>
      </c>
      <c r="T586" s="282" t="s">
        <v>2557</v>
      </c>
      <c r="U586">
        <v>15332</v>
      </c>
      <c r="V586">
        <f>IF(Visor_NARP_CNPV_2018!$H$3=Q586,1,0)</f>
        <v>0</v>
      </c>
      <c r="W586">
        <f t="shared" si="77"/>
        <v>0</v>
      </c>
      <c r="Y586" s="51" t="s">
        <v>2557</v>
      </c>
      <c r="Z586" s="51">
        <f t="shared" si="78"/>
        <v>64</v>
      </c>
    </row>
    <row r="587" spans="1:26" ht="15">
      <c r="A587" s="278" t="s">
        <v>2558</v>
      </c>
      <c r="B587" s="279" t="s">
        <v>2559</v>
      </c>
      <c r="C587" s="288">
        <f t="shared" si="72"/>
        <v>0</v>
      </c>
      <c r="D587" s="275">
        <f t="shared" si="73"/>
        <v>5.8699999999999996E-4</v>
      </c>
      <c r="E587" s="296">
        <f t="shared" si="74"/>
        <v>0</v>
      </c>
      <c r="F587" s="296">
        <f t="shared" si="75"/>
        <v>5.8699999999999996E-4</v>
      </c>
      <c r="G587" s="276">
        <f t="shared" si="76"/>
        <v>663</v>
      </c>
      <c r="P587" s="277" t="s">
        <v>218</v>
      </c>
      <c r="Q587" s="277">
        <v>27</v>
      </c>
      <c r="R587" s="278" t="s">
        <v>183</v>
      </c>
      <c r="S587" s="278" t="s">
        <v>2558</v>
      </c>
      <c r="T587" s="279" t="s">
        <v>2559</v>
      </c>
      <c r="U587">
        <v>5140</v>
      </c>
      <c r="V587">
        <f>IF(Visor_NARP_CNPV_2018!$H$3=Q587,1,0)</f>
        <v>0</v>
      </c>
      <c r="W587">
        <f t="shared" si="77"/>
        <v>0</v>
      </c>
      <c r="Y587" s="51" t="s">
        <v>2559</v>
      </c>
      <c r="Z587" s="51">
        <f t="shared" si="78"/>
        <v>144</v>
      </c>
    </row>
    <row r="588" spans="1:26" ht="15">
      <c r="A588" s="281" t="s">
        <v>2560</v>
      </c>
      <c r="B588" s="282" t="s">
        <v>2561</v>
      </c>
      <c r="C588" s="288">
        <f t="shared" si="72"/>
        <v>0</v>
      </c>
      <c r="D588" s="275">
        <f t="shared" si="73"/>
        <v>5.8799999999999998E-4</v>
      </c>
      <c r="E588" s="296">
        <f t="shared" si="74"/>
        <v>0</v>
      </c>
      <c r="F588" s="296">
        <f t="shared" si="75"/>
        <v>5.8799999999999998E-4</v>
      </c>
      <c r="G588" s="276">
        <f t="shared" si="76"/>
        <v>662</v>
      </c>
      <c r="P588" s="280" t="s">
        <v>218</v>
      </c>
      <c r="Q588" s="280">
        <v>27</v>
      </c>
      <c r="R588" s="281" t="s">
        <v>183</v>
      </c>
      <c r="S588" s="281" t="s">
        <v>2560</v>
      </c>
      <c r="T588" s="282" t="s">
        <v>2561</v>
      </c>
      <c r="U588">
        <v>12272</v>
      </c>
      <c r="V588">
        <f>IF(Visor_NARP_CNPV_2018!$H$3=Q588,1,0)</f>
        <v>0</v>
      </c>
      <c r="W588">
        <f t="shared" si="77"/>
        <v>0</v>
      </c>
      <c r="Y588" s="51" t="s">
        <v>2561</v>
      </c>
      <c r="Z588" s="51">
        <f t="shared" si="78"/>
        <v>81</v>
      </c>
    </row>
    <row r="589" spans="1:26" ht="15">
      <c r="A589" s="278" t="s">
        <v>2562</v>
      </c>
      <c r="B589" s="279" t="s">
        <v>2563</v>
      </c>
      <c r="C589" s="288">
        <f t="shared" si="72"/>
        <v>0</v>
      </c>
      <c r="D589" s="275">
        <f t="shared" si="73"/>
        <v>5.8900000000000001E-4</v>
      </c>
      <c r="E589" s="296">
        <f t="shared" si="74"/>
        <v>0</v>
      </c>
      <c r="F589" s="296">
        <f t="shared" si="75"/>
        <v>5.8900000000000001E-4</v>
      </c>
      <c r="G589" s="276">
        <f t="shared" si="76"/>
        <v>661</v>
      </c>
      <c r="P589" s="277" t="s">
        <v>218</v>
      </c>
      <c r="Q589" s="277">
        <v>27</v>
      </c>
      <c r="R589" s="278" t="s">
        <v>183</v>
      </c>
      <c r="S589" s="278" t="s">
        <v>2562</v>
      </c>
      <c r="T589" s="279" t="s">
        <v>2563</v>
      </c>
      <c r="U589">
        <v>473</v>
      </c>
      <c r="V589">
        <f>IF(Visor_NARP_CNPV_2018!$H$3=Q589,1,0)</f>
        <v>0</v>
      </c>
      <c r="W589">
        <f t="shared" si="77"/>
        <v>0</v>
      </c>
      <c r="Y589" s="51" t="s">
        <v>2563</v>
      </c>
      <c r="Z589" s="51">
        <f t="shared" si="78"/>
        <v>414</v>
      </c>
    </row>
    <row r="590" spans="1:26" ht="15">
      <c r="A590" s="281" t="s">
        <v>2564</v>
      </c>
      <c r="B590" s="282" t="s">
        <v>2565</v>
      </c>
      <c r="C590" s="288">
        <f t="shared" si="72"/>
        <v>0</v>
      </c>
      <c r="D590" s="275">
        <f t="shared" si="73"/>
        <v>5.8999999999999992E-4</v>
      </c>
      <c r="E590" s="296">
        <f t="shared" si="74"/>
        <v>0</v>
      </c>
      <c r="F590" s="296">
        <f t="shared" si="75"/>
        <v>5.8999999999999992E-4</v>
      </c>
      <c r="G590" s="276">
        <f t="shared" si="76"/>
        <v>660</v>
      </c>
      <c r="P590" s="280" t="s">
        <v>218</v>
      </c>
      <c r="Q590" s="280">
        <v>27</v>
      </c>
      <c r="R590" s="281" t="s">
        <v>183</v>
      </c>
      <c r="S590" s="281" t="s">
        <v>2564</v>
      </c>
      <c r="T590" s="282" t="s">
        <v>2565</v>
      </c>
      <c r="U590">
        <v>12791</v>
      </c>
      <c r="V590">
        <f>IF(Visor_NARP_CNPV_2018!$H$3=Q590,1,0)</f>
        <v>0</v>
      </c>
      <c r="W590">
        <f t="shared" si="77"/>
        <v>0</v>
      </c>
      <c r="Y590" s="51" t="s">
        <v>2565</v>
      </c>
      <c r="Z590" s="51">
        <f t="shared" si="78"/>
        <v>75</v>
      </c>
    </row>
    <row r="591" spans="1:26" ht="15">
      <c r="A591" s="278" t="s">
        <v>2566</v>
      </c>
      <c r="B591" s="279" t="s">
        <v>2567</v>
      </c>
      <c r="C591" s="288">
        <f t="shared" si="72"/>
        <v>0</v>
      </c>
      <c r="D591" s="275">
        <f t="shared" si="73"/>
        <v>5.9099999999999995E-4</v>
      </c>
      <c r="E591" s="296">
        <f t="shared" si="74"/>
        <v>0</v>
      </c>
      <c r="F591" s="296">
        <f t="shared" si="75"/>
        <v>5.9099999999999995E-4</v>
      </c>
      <c r="G591" s="276">
        <f t="shared" si="76"/>
        <v>659</v>
      </c>
      <c r="P591" s="277" t="s">
        <v>218</v>
      </c>
      <c r="Q591" s="277">
        <v>27</v>
      </c>
      <c r="R591" s="278" t="s">
        <v>183</v>
      </c>
      <c r="S591" s="278" t="s">
        <v>2566</v>
      </c>
      <c r="T591" s="279" t="s">
        <v>2567</v>
      </c>
      <c r="U591">
        <v>28705</v>
      </c>
      <c r="V591">
        <f>IF(Visor_NARP_CNPV_2018!$H$3=Q591,1,0)</f>
        <v>0</v>
      </c>
      <c r="W591">
        <f t="shared" si="77"/>
        <v>0</v>
      </c>
      <c r="Y591" s="51" t="s">
        <v>2567</v>
      </c>
      <c r="Z591" s="51">
        <f t="shared" si="78"/>
        <v>25</v>
      </c>
    </row>
    <row r="592" spans="1:26" ht="15">
      <c r="A592" s="281" t="s">
        <v>2568</v>
      </c>
      <c r="B592" s="282" t="s">
        <v>2569</v>
      </c>
      <c r="C592" s="288">
        <f t="shared" si="72"/>
        <v>0</v>
      </c>
      <c r="D592" s="275">
        <f t="shared" si="73"/>
        <v>5.9199999999999997E-4</v>
      </c>
      <c r="E592" s="296">
        <f t="shared" si="74"/>
        <v>0</v>
      </c>
      <c r="F592" s="296">
        <f t="shared" si="75"/>
        <v>5.9199999999999997E-4</v>
      </c>
      <c r="G592" s="276">
        <f t="shared" si="76"/>
        <v>658</v>
      </c>
      <c r="P592" s="280" t="s">
        <v>218</v>
      </c>
      <c r="Q592" s="280">
        <v>27</v>
      </c>
      <c r="R592" s="281" t="s">
        <v>183</v>
      </c>
      <c r="S592" s="281" t="s">
        <v>2568</v>
      </c>
      <c r="T592" s="282" t="s">
        <v>2569</v>
      </c>
      <c r="U592">
        <v>3820</v>
      </c>
      <c r="V592">
        <f>IF(Visor_NARP_CNPV_2018!$H$3=Q592,1,0)</f>
        <v>0</v>
      </c>
      <c r="W592">
        <f t="shared" si="77"/>
        <v>0</v>
      </c>
      <c r="Y592" s="51" t="s">
        <v>2569</v>
      </c>
      <c r="Z592" s="51">
        <f t="shared" si="78"/>
        <v>176</v>
      </c>
    </row>
    <row r="593" spans="1:26" ht="15">
      <c r="A593" s="278" t="s">
        <v>2570</v>
      </c>
      <c r="B593" s="279" t="s">
        <v>2571</v>
      </c>
      <c r="C593" s="288">
        <f t="shared" si="72"/>
        <v>0</v>
      </c>
      <c r="D593" s="275">
        <f t="shared" si="73"/>
        <v>5.9299999999999999E-4</v>
      </c>
      <c r="E593" s="296">
        <f t="shared" si="74"/>
        <v>0</v>
      </c>
      <c r="F593" s="296">
        <f t="shared" si="75"/>
        <v>5.9299999999999999E-4</v>
      </c>
      <c r="G593" s="276">
        <f t="shared" si="76"/>
        <v>657</v>
      </c>
      <c r="P593" s="277" t="s">
        <v>218</v>
      </c>
      <c r="Q593" s="277">
        <v>27</v>
      </c>
      <c r="R593" s="278" t="s">
        <v>183</v>
      </c>
      <c r="S593" s="278" t="s">
        <v>2570</v>
      </c>
      <c r="T593" s="279" t="s">
        <v>2571</v>
      </c>
      <c r="U593">
        <v>6232</v>
      </c>
      <c r="V593">
        <f>IF(Visor_NARP_CNPV_2018!$H$3=Q593,1,0)</f>
        <v>0</v>
      </c>
      <c r="W593">
        <f t="shared" si="77"/>
        <v>0</v>
      </c>
      <c r="Y593" s="51" t="s">
        <v>2571</v>
      </c>
      <c r="Z593" s="51">
        <f t="shared" si="78"/>
        <v>129</v>
      </c>
    </row>
    <row r="594" spans="1:26" ht="15">
      <c r="A594" s="281" t="s">
        <v>2572</v>
      </c>
      <c r="B594" s="282" t="s">
        <v>2573</v>
      </c>
      <c r="C594" s="288">
        <f t="shared" si="72"/>
        <v>0</v>
      </c>
      <c r="D594" s="275">
        <f t="shared" si="73"/>
        <v>5.9400000000000002E-4</v>
      </c>
      <c r="E594" s="296">
        <f t="shared" si="74"/>
        <v>0</v>
      </c>
      <c r="F594" s="296">
        <f t="shared" si="75"/>
        <v>5.9400000000000002E-4</v>
      </c>
      <c r="G594" s="276">
        <f t="shared" si="76"/>
        <v>656</v>
      </c>
      <c r="P594" s="280" t="s">
        <v>218</v>
      </c>
      <c r="Q594" s="280">
        <v>27</v>
      </c>
      <c r="R594" s="281" t="s">
        <v>183</v>
      </c>
      <c r="S594" s="281" t="s">
        <v>2572</v>
      </c>
      <c r="T594" s="282" t="s">
        <v>2573</v>
      </c>
      <c r="U594">
        <v>8758</v>
      </c>
      <c r="V594">
        <f>IF(Visor_NARP_CNPV_2018!$H$3=Q594,1,0)</f>
        <v>0</v>
      </c>
      <c r="W594">
        <f t="shared" si="77"/>
        <v>0</v>
      </c>
      <c r="Y594" s="51" t="s">
        <v>2573</v>
      </c>
      <c r="Z594" s="51">
        <f t="shared" si="78"/>
        <v>104</v>
      </c>
    </row>
    <row r="595" spans="1:26" ht="15">
      <c r="A595" s="278" t="s">
        <v>2574</v>
      </c>
      <c r="B595" s="279" t="s">
        <v>2575</v>
      </c>
      <c r="C595" s="288">
        <f t="shared" si="72"/>
        <v>0</v>
      </c>
      <c r="D595" s="275">
        <f t="shared" si="73"/>
        <v>5.9499999999999993E-4</v>
      </c>
      <c r="E595" s="296">
        <f t="shared" si="74"/>
        <v>0</v>
      </c>
      <c r="F595" s="296">
        <f t="shared" si="75"/>
        <v>5.9499999999999993E-4</v>
      </c>
      <c r="G595" s="276">
        <f t="shared" si="76"/>
        <v>655</v>
      </c>
      <c r="P595" s="277" t="s">
        <v>218</v>
      </c>
      <c r="Q595" s="277">
        <v>27</v>
      </c>
      <c r="R595" s="278" t="s">
        <v>183</v>
      </c>
      <c r="S595" s="278" t="s">
        <v>2574</v>
      </c>
      <c r="T595" s="279" t="s">
        <v>2575</v>
      </c>
      <c r="U595">
        <v>10735</v>
      </c>
      <c r="V595">
        <f>IF(Visor_NARP_CNPV_2018!$H$3=Q595,1,0)</f>
        <v>0</v>
      </c>
      <c r="W595">
        <f t="shared" si="77"/>
        <v>0</v>
      </c>
      <c r="Y595" s="51" t="s">
        <v>2575</v>
      </c>
      <c r="Z595" s="51">
        <f t="shared" si="78"/>
        <v>92</v>
      </c>
    </row>
    <row r="596" spans="1:26" ht="15">
      <c r="A596" s="281" t="s">
        <v>2576</v>
      </c>
      <c r="B596" s="282" t="s">
        <v>2577</v>
      </c>
      <c r="C596" s="288">
        <f t="shared" si="72"/>
        <v>0</v>
      </c>
      <c r="D596" s="275">
        <f t="shared" si="73"/>
        <v>5.9599999999999996E-4</v>
      </c>
      <c r="E596" s="296">
        <f t="shared" si="74"/>
        <v>0</v>
      </c>
      <c r="F596" s="296">
        <f t="shared" si="75"/>
        <v>5.9599999999999996E-4</v>
      </c>
      <c r="G596" s="276">
        <f t="shared" si="76"/>
        <v>654</v>
      </c>
      <c r="P596" s="280" t="s">
        <v>218</v>
      </c>
      <c r="Q596" s="280">
        <v>27</v>
      </c>
      <c r="R596" s="281" t="s">
        <v>183</v>
      </c>
      <c r="S596" s="281" t="s">
        <v>2576</v>
      </c>
      <c r="T596" s="282" t="s">
        <v>2577</v>
      </c>
      <c r="U596">
        <v>9088</v>
      </c>
      <c r="V596">
        <f>IF(Visor_NARP_CNPV_2018!$H$3=Q596,1,0)</f>
        <v>0</v>
      </c>
      <c r="W596">
        <f t="shared" si="77"/>
        <v>0</v>
      </c>
      <c r="Y596" s="51" t="s">
        <v>2577</v>
      </c>
      <c r="Z596" s="51">
        <f t="shared" si="78"/>
        <v>102</v>
      </c>
    </row>
    <row r="597" spans="1:26" ht="15">
      <c r="A597" s="278" t="s">
        <v>2578</v>
      </c>
      <c r="B597" s="279" t="s">
        <v>2579</v>
      </c>
      <c r="C597" s="288">
        <f t="shared" si="72"/>
        <v>0</v>
      </c>
      <c r="D597" s="275">
        <f t="shared" si="73"/>
        <v>5.9699999999999998E-4</v>
      </c>
      <c r="E597" s="296">
        <f t="shared" si="74"/>
        <v>0</v>
      </c>
      <c r="F597" s="296">
        <f t="shared" si="75"/>
        <v>5.9699999999999998E-4</v>
      </c>
      <c r="G597" s="276">
        <f t="shared" si="76"/>
        <v>653</v>
      </c>
      <c r="P597" s="277" t="s">
        <v>218</v>
      </c>
      <c r="Q597" s="277">
        <v>27</v>
      </c>
      <c r="R597" s="278" t="s">
        <v>183</v>
      </c>
      <c r="S597" s="278" t="s">
        <v>2578</v>
      </c>
      <c r="T597" s="279" t="s">
        <v>2579</v>
      </c>
      <c r="U597">
        <v>8749</v>
      </c>
      <c r="V597">
        <f>IF(Visor_NARP_CNPV_2018!$H$3=Q597,1,0)</f>
        <v>0</v>
      </c>
      <c r="W597">
        <f t="shared" si="77"/>
        <v>0</v>
      </c>
      <c r="Y597" s="51" t="s">
        <v>2579</v>
      </c>
      <c r="Z597" s="51">
        <f t="shared" si="78"/>
        <v>105</v>
      </c>
    </row>
    <row r="598" spans="1:26" ht="15">
      <c r="A598" s="281" t="s">
        <v>2580</v>
      </c>
      <c r="B598" s="282" t="s">
        <v>2581</v>
      </c>
      <c r="C598" s="288">
        <f t="shared" si="72"/>
        <v>0</v>
      </c>
      <c r="D598" s="275">
        <f t="shared" si="73"/>
        <v>5.9800000000000001E-4</v>
      </c>
      <c r="E598" s="296">
        <f t="shared" si="74"/>
        <v>0</v>
      </c>
      <c r="F598" s="296">
        <f t="shared" si="75"/>
        <v>5.9800000000000001E-4</v>
      </c>
      <c r="G598" s="276">
        <f t="shared" si="76"/>
        <v>652</v>
      </c>
      <c r="P598" s="280" t="s">
        <v>218</v>
      </c>
      <c r="Q598" s="280">
        <v>27</v>
      </c>
      <c r="R598" s="281" t="s">
        <v>183</v>
      </c>
      <c r="S598" s="281" t="s">
        <v>2580</v>
      </c>
      <c r="T598" s="282" t="s">
        <v>2581</v>
      </c>
      <c r="U598">
        <v>11108</v>
      </c>
      <c r="V598">
        <f>IF(Visor_NARP_CNPV_2018!$H$3=Q598,1,0)</f>
        <v>0</v>
      </c>
      <c r="W598">
        <f t="shared" si="77"/>
        <v>0</v>
      </c>
      <c r="Y598" s="51" t="s">
        <v>2581</v>
      </c>
      <c r="Z598" s="51">
        <f t="shared" si="78"/>
        <v>88</v>
      </c>
    </row>
    <row r="599" spans="1:26" ht="15">
      <c r="A599" s="278" t="s">
        <v>2582</v>
      </c>
      <c r="B599" s="279" t="s">
        <v>2583</v>
      </c>
      <c r="C599" s="288">
        <f t="shared" si="72"/>
        <v>0</v>
      </c>
      <c r="D599" s="275">
        <f t="shared" si="73"/>
        <v>5.9899999999999992E-4</v>
      </c>
      <c r="E599" s="296">
        <f t="shared" si="74"/>
        <v>0</v>
      </c>
      <c r="F599" s="296">
        <f t="shared" si="75"/>
        <v>5.9899999999999992E-4</v>
      </c>
      <c r="G599" s="276">
        <f t="shared" si="76"/>
        <v>651</v>
      </c>
      <c r="P599" s="277" t="s">
        <v>218</v>
      </c>
      <c r="Q599" s="277">
        <v>27</v>
      </c>
      <c r="R599" s="278" t="s">
        <v>183</v>
      </c>
      <c r="S599" s="278" t="s">
        <v>2582</v>
      </c>
      <c r="T599" s="279" t="s">
        <v>2583</v>
      </c>
      <c r="U599">
        <v>5004</v>
      </c>
      <c r="V599">
        <f>IF(Visor_NARP_CNPV_2018!$H$3=Q599,1,0)</f>
        <v>0</v>
      </c>
      <c r="W599">
        <f t="shared" si="77"/>
        <v>0</v>
      </c>
      <c r="Y599" s="51" t="s">
        <v>2583</v>
      </c>
      <c r="Z599" s="51">
        <f t="shared" si="78"/>
        <v>145</v>
      </c>
    </row>
    <row r="600" spans="1:26" ht="15">
      <c r="A600" s="281" t="s">
        <v>2584</v>
      </c>
      <c r="B600" s="282" t="s">
        <v>2585</v>
      </c>
      <c r="C600" s="288">
        <f t="shared" si="72"/>
        <v>0</v>
      </c>
      <c r="D600" s="275">
        <f t="shared" si="73"/>
        <v>5.9999999999999995E-4</v>
      </c>
      <c r="E600" s="296">
        <f t="shared" si="74"/>
        <v>0</v>
      </c>
      <c r="F600" s="296">
        <f t="shared" si="75"/>
        <v>5.9999999999999995E-4</v>
      </c>
      <c r="G600" s="276">
        <f t="shared" si="76"/>
        <v>650</v>
      </c>
      <c r="P600" s="280" t="s">
        <v>218</v>
      </c>
      <c r="Q600" s="280">
        <v>27</v>
      </c>
      <c r="R600" s="281" t="s">
        <v>183</v>
      </c>
      <c r="S600" s="281" t="s">
        <v>2584</v>
      </c>
      <c r="T600" s="282" t="s">
        <v>2585</v>
      </c>
      <c r="U600">
        <v>7422</v>
      </c>
      <c r="V600">
        <f>IF(Visor_NARP_CNPV_2018!$H$3=Q600,1,0)</f>
        <v>0</v>
      </c>
      <c r="W600">
        <f t="shared" si="77"/>
        <v>0</v>
      </c>
      <c r="Y600" s="51" t="s">
        <v>2585</v>
      </c>
      <c r="Z600" s="51">
        <f t="shared" si="78"/>
        <v>116</v>
      </c>
    </row>
    <row r="601" spans="1:26" ht="15">
      <c r="A601" s="278" t="s">
        <v>2586</v>
      </c>
      <c r="B601" s="279" t="s">
        <v>2078</v>
      </c>
      <c r="C601" s="288">
        <f t="shared" si="72"/>
        <v>0</v>
      </c>
      <c r="D601" s="275">
        <f t="shared" si="73"/>
        <v>6.0099999999999997E-4</v>
      </c>
      <c r="E601" s="296">
        <f t="shared" si="74"/>
        <v>0</v>
      </c>
      <c r="F601" s="296">
        <f t="shared" si="75"/>
        <v>6.0099999999999997E-4</v>
      </c>
      <c r="G601" s="276">
        <f t="shared" si="76"/>
        <v>649</v>
      </c>
      <c r="P601" s="277" t="s">
        <v>218</v>
      </c>
      <c r="Q601" s="277">
        <v>27</v>
      </c>
      <c r="R601" s="278" t="s">
        <v>183</v>
      </c>
      <c r="S601" s="278" t="s">
        <v>2586</v>
      </c>
      <c r="T601" s="279" t="s">
        <v>2078</v>
      </c>
      <c r="U601">
        <v>45773</v>
      </c>
      <c r="V601">
        <f>IF(Visor_NARP_CNPV_2018!$H$3=Q601,1,0)</f>
        <v>0</v>
      </c>
      <c r="W601">
        <f t="shared" si="77"/>
        <v>0</v>
      </c>
      <c r="Y601" s="51" t="s">
        <v>2078</v>
      </c>
      <c r="Z601" s="51">
        <f t="shared" si="78"/>
        <v>13</v>
      </c>
    </row>
    <row r="602" spans="1:26" ht="15">
      <c r="A602" s="281" t="s">
        <v>2587</v>
      </c>
      <c r="B602" s="282" t="s">
        <v>2588</v>
      </c>
      <c r="C602" s="288">
        <f t="shared" si="72"/>
        <v>0</v>
      </c>
      <c r="D602" s="275">
        <f t="shared" si="73"/>
        <v>6.02E-4</v>
      </c>
      <c r="E602" s="296">
        <f t="shared" si="74"/>
        <v>0</v>
      </c>
      <c r="F602" s="296">
        <f t="shared" si="75"/>
        <v>6.02E-4</v>
      </c>
      <c r="G602" s="276">
        <f t="shared" si="76"/>
        <v>648</v>
      </c>
      <c r="P602" s="280" t="s">
        <v>218</v>
      </c>
      <c r="Q602" s="280">
        <v>27</v>
      </c>
      <c r="R602" s="281" t="s">
        <v>183</v>
      </c>
      <c r="S602" s="281" t="s">
        <v>2587</v>
      </c>
      <c r="T602" s="282" t="s">
        <v>2588</v>
      </c>
      <c r="U602">
        <v>1454</v>
      </c>
      <c r="V602">
        <f>IF(Visor_NARP_CNPV_2018!$H$3=Q602,1,0)</f>
        <v>0</v>
      </c>
      <c r="W602">
        <f t="shared" si="77"/>
        <v>0</v>
      </c>
      <c r="Y602" s="51" t="s">
        <v>2588</v>
      </c>
      <c r="Z602" s="51">
        <f t="shared" si="78"/>
        <v>255</v>
      </c>
    </row>
    <row r="603" spans="1:26" ht="15">
      <c r="A603" s="278" t="s">
        <v>2589</v>
      </c>
      <c r="B603" s="279" t="s">
        <v>2590</v>
      </c>
      <c r="C603" s="288">
        <f t="shared" si="72"/>
        <v>0</v>
      </c>
      <c r="D603" s="275">
        <f t="shared" si="73"/>
        <v>6.0300000000000002E-4</v>
      </c>
      <c r="E603" s="296">
        <f t="shared" si="74"/>
        <v>0</v>
      </c>
      <c r="F603" s="296">
        <f t="shared" si="75"/>
        <v>6.0300000000000002E-4</v>
      </c>
      <c r="G603" s="276">
        <f t="shared" si="76"/>
        <v>647</v>
      </c>
      <c r="P603" s="277" t="s">
        <v>218</v>
      </c>
      <c r="Q603" s="277">
        <v>27</v>
      </c>
      <c r="R603" s="278" t="s">
        <v>183</v>
      </c>
      <c r="S603" s="278" t="s">
        <v>2589</v>
      </c>
      <c r="T603" s="279" t="s">
        <v>2590</v>
      </c>
      <c r="U603">
        <v>2704</v>
      </c>
      <c r="V603">
        <f>IF(Visor_NARP_CNPV_2018!$H$3=Q603,1,0)</f>
        <v>0</v>
      </c>
      <c r="W603">
        <f t="shared" si="77"/>
        <v>0</v>
      </c>
      <c r="Y603" s="51" t="s">
        <v>2590</v>
      </c>
      <c r="Z603" s="51">
        <f t="shared" si="78"/>
        <v>199</v>
      </c>
    </row>
    <row r="604" spans="1:26" ht="15">
      <c r="A604" s="281" t="s">
        <v>2591</v>
      </c>
      <c r="B604" s="282" t="s">
        <v>2592</v>
      </c>
      <c r="C604" s="288">
        <f t="shared" si="72"/>
        <v>0</v>
      </c>
      <c r="D604" s="275">
        <f t="shared" si="73"/>
        <v>6.0399999999999994E-4</v>
      </c>
      <c r="E604" s="296">
        <f t="shared" si="74"/>
        <v>0</v>
      </c>
      <c r="F604" s="296">
        <f t="shared" si="75"/>
        <v>6.0399999999999994E-4</v>
      </c>
      <c r="G604" s="276">
        <f t="shared" si="76"/>
        <v>646</v>
      </c>
      <c r="P604" s="280" t="s">
        <v>218</v>
      </c>
      <c r="Q604" s="280">
        <v>27</v>
      </c>
      <c r="R604" s="281" t="s">
        <v>183</v>
      </c>
      <c r="S604" s="281" t="s">
        <v>2591</v>
      </c>
      <c r="T604" s="282" t="s">
        <v>2592</v>
      </c>
      <c r="U604">
        <v>16017</v>
      </c>
      <c r="V604">
        <f>IF(Visor_NARP_CNPV_2018!$H$3=Q604,1,0)</f>
        <v>0</v>
      </c>
      <c r="W604">
        <f t="shared" si="77"/>
        <v>0</v>
      </c>
      <c r="Y604" s="51" t="s">
        <v>2592</v>
      </c>
      <c r="Z604" s="51">
        <f t="shared" si="78"/>
        <v>60</v>
      </c>
    </row>
    <row r="605" spans="1:26" ht="15">
      <c r="A605" s="278" t="s">
        <v>2593</v>
      </c>
      <c r="B605" s="279" t="s">
        <v>2594</v>
      </c>
      <c r="C605" s="288">
        <f t="shared" si="72"/>
        <v>0</v>
      </c>
      <c r="D605" s="275">
        <f t="shared" si="73"/>
        <v>6.0499999999999996E-4</v>
      </c>
      <c r="E605" s="296">
        <f t="shared" si="74"/>
        <v>0</v>
      </c>
      <c r="F605" s="296">
        <f t="shared" si="75"/>
        <v>6.0499999999999996E-4</v>
      </c>
      <c r="G605" s="276">
        <f t="shared" si="76"/>
        <v>645</v>
      </c>
      <c r="P605" s="277" t="s">
        <v>218</v>
      </c>
      <c r="Q605" s="277">
        <v>27</v>
      </c>
      <c r="R605" s="278" t="s">
        <v>183</v>
      </c>
      <c r="S605" s="278" t="s">
        <v>2593</v>
      </c>
      <c r="T605" s="279" t="s">
        <v>2594</v>
      </c>
      <c r="U605">
        <v>10784</v>
      </c>
      <c r="V605">
        <f>IF(Visor_NARP_CNPV_2018!$H$3=Q605,1,0)</f>
        <v>0</v>
      </c>
      <c r="W605">
        <f t="shared" si="77"/>
        <v>0</v>
      </c>
      <c r="Y605" s="51" t="s">
        <v>2594</v>
      </c>
      <c r="Z605" s="51">
        <f t="shared" si="78"/>
        <v>91</v>
      </c>
    </row>
    <row r="606" spans="1:26" ht="15">
      <c r="A606" s="281" t="s">
        <v>2595</v>
      </c>
      <c r="B606" s="282" t="s">
        <v>2596</v>
      </c>
      <c r="C606" s="288">
        <f t="shared" si="72"/>
        <v>0</v>
      </c>
      <c r="D606" s="275">
        <f t="shared" si="73"/>
        <v>6.0599999999999998E-4</v>
      </c>
      <c r="E606" s="296">
        <f t="shared" si="74"/>
        <v>0</v>
      </c>
      <c r="F606" s="296">
        <f t="shared" si="75"/>
        <v>6.0599999999999998E-4</v>
      </c>
      <c r="G606" s="276">
        <f t="shared" si="76"/>
        <v>644</v>
      </c>
      <c r="P606" s="280" t="s">
        <v>218</v>
      </c>
      <c r="Q606" s="280">
        <v>27</v>
      </c>
      <c r="R606" s="281" t="s">
        <v>183</v>
      </c>
      <c r="S606" s="281" t="s">
        <v>2595</v>
      </c>
      <c r="T606" s="282" t="s">
        <v>2596</v>
      </c>
      <c r="U606">
        <v>6135</v>
      </c>
      <c r="V606">
        <f>IF(Visor_NARP_CNPV_2018!$H$3=Q606,1,0)</f>
        <v>0</v>
      </c>
      <c r="W606">
        <f t="shared" si="77"/>
        <v>0</v>
      </c>
      <c r="Y606" s="51" t="s">
        <v>2596</v>
      </c>
      <c r="Z606" s="51">
        <f t="shared" si="78"/>
        <v>131</v>
      </c>
    </row>
    <row r="607" spans="1:26" ht="15">
      <c r="A607" s="278" t="s">
        <v>2597</v>
      </c>
      <c r="B607" s="279" t="s">
        <v>2598</v>
      </c>
      <c r="C607" s="288">
        <f t="shared" si="72"/>
        <v>0</v>
      </c>
      <c r="D607" s="275">
        <f t="shared" si="73"/>
        <v>6.0700000000000001E-4</v>
      </c>
      <c r="E607" s="296">
        <f t="shared" si="74"/>
        <v>0</v>
      </c>
      <c r="F607" s="296">
        <f t="shared" si="75"/>
        <v>6.0700000000000001E-4</v>
      </c>
      <c r="G607" s="276">
        <f t="shared" si="76"/>
        <v>643</v>
      </c>
      <c r="P607" s="277" t="s">
        <v>219</v>
      </c>
      <c r="Q607" s="277">
        <v>41</v>
      </c>
      <c r="R607" s="278" t="s">
        <v>184</v>
      </c>
      <c r="S607" s="278" t="s">
        <v>2597</v>
      </c>
      <c r="T607" s="279" t="s">
        <v>2598</v>
      </c>
      <c r="U607">
        <v>7799</v>
      </c>
      <c r="V607">
        <f>IF(Visor_NARP_CNPV_2018!$H$3=Q607,1,0)</f>
        <v>0</v>
      </c>
      <c r="W607">
        <f t="shared" si="77"/>
        <v>0</v>
      </c>
      <c r="Y607" s="51" t="s">
        <v>2598</v>
      </c>
      <c r="Z607" s="51">
        <f t="shared" si="78"/>
        <v>112</v>
      </c>
    </row>
    <row r="608" spans="1:26" ht="15">
      <c r="A608" s="281" t="s">
        <v>2599</v>
      </c>
      <c r="B608" s="282" t="s">
        <v>2600</v>
      </c>
      <c r="C608" s="288">
        <f t="shared" si="72"/>
        <v>0</v>
      </c>
      <c r="D608" s="275">
        <f t="shared" si="73"/>
        <v>6.0799999999999993E-4</v>
      </c>
      <c r="E608" s="296">
        <f t="shared" si="74"/>
        <v>0</v>
      </c>
      <c r="F608" s="296">
        <f t="shared" si="75"/>
        <v>6.0799999999999993E-4</v>
      </c>
      <c r="G608" s="276">
        <f t="shared" si="76"/>
        <v>642</v>
      </c>
      <c r="P608" s="280" t="s">
        <v>219</v>
      </c>
      <c r="Q608" s="280">
        <v>41</v>
      </c>
      <c r="R608" s="281" t="s">
        <v>184</v>
      </c>
      <c r="S608" s="281" t="s">
        <v>2599</v>
      </c>
      <c r="T608" s="282" t="s">
        <v>2600</v>
      </c>
      <c r="U608">
        <v>169</v>
      </c>
      <c r="V608">
        <f>IF(Visor_NARP_CNPV_2018!$H$3=Q608,1,0)</f>
        <v>0</v>
      </c>
      <c r="W608">
        <f t="shared" si="77"/>
        <v>0</v>
      </c>
      <c r="Y608" s="51" t="s">
        <v>2600</v>
      </c>
      <c r="Z608" s="51">
        <f t="shared" si="78"/>
        <v>609</v>
      </c>
    </row>
    <row r="609" spans="1:26" ht="15">
      <c r="A609" s="278" t="s">
        <v>2601</v>
      </c>
      <c r="B609" s="279" t="s">
        <v>2602</v>
      </c>
      <c r="C609" s="288">
        <f t="shared" si="72"/>
        <v>0</v>
      </c>
      <c r="D609" s="275">
        <f t="shared" si="73"/>
        <v>6.0899999999999995E-4</v>
      </c>
      <c r="E609" s="296">
        <f t="shared" si="74"/>
        <v>0</v>
      </c>
      <c r="F609" s="296">
        <f t="shared" si="75"/>
        <v>6.0899999999999995E-4</v>
      </c>
      <c r="G609" s="276">
        <f t="shared" si="76"/>
        <v>641</v>
      </c>
      <c r="P609" s="277" t="s">
        <v>219</v>
      </c>
      <c r="Q609" s="277">
        <v>41</v>
      </c>
      <c r="R609" s="278" t="s">
        <v>184</v>
      </c>
      <c r="S609" s="278" t="s">
        <v>2601</v>
      </c>
      <c r="T609" s="279" t="s">
        <v>2602</v>
      </c>
      <c r="U609">
        <v>55</v>
      </c>
      <c r="V609">
        <f>IF(Visor_NARP_CNPV_2018!$H$3=Q609,1,0)</f>
        <v>0</v>
      </c>
      <c r="W609">
        <f t="shared" si="77"/>
        <v>0</v>
      </c>
      <c r="Y609" s="51" t="s">
        <v>2602</v>
      </c>
      <c r="Z609" s="51">
        <f t="shared" si="78"/>
        <v>850</v>
      </c>
    </row>
    <row r="610" spans="1:26" ht="15">
      <c r="A610" s="281" t="s">
        <v>2603</v>
      </c>
      <c r="B610" s="282" t="s">
        <v>2604</v>
      </c>
      <c r="C610" s="288">
        <f t="shared" si="72"/>
        <v>0</v>
      </c>
      <c r="D610" s="275">
        <f t="shared" si="73"/>
        <v>6.0999999999999997E-4</v>
      </c>
      <c r="E610" s="296">
        <f t="shared" si="74"/>
        <v>0</v>
      </c>
      <c r="F610" s="296">
        <f t="shared" si="75"/>
        <v>6.0999999999999997E-4</v>
      </c>
      <c r="G610" s="276">
        <f t="shared" si="76"/>
        <v>640</v>
      </c>
      <c r="P610" s="280" t="s">
        <v>219</v>
      </c>
      <c r="Q610" s="280">
        <v>41</v>
      </c>
      <c r="R610" s="281" t="s">
        <v>184</v>
      </c>
      <c r="S610" s="281" t="s">
        <v>2603</v>
      </c>
      <c r="T610" s="282" t="s">
        <v>2604</v>
      </c>
      <c r="U610">
        <v>155</v>
      </c>
      <c r="V610">
        <f>IF(Visor_NARP_CNPV_2018!$H$3=Q610,1,0)</f>
        <v>0</v>
      </c>
      <c r="W610">
        <f t="shared" si="77"/>
        <v>0</v>
      </c>
      <c r="Y610" s="51" t="s">
        <v>2604</v>
      </c>
      <c r="Z610" s="51">
        <f t="shared" si="78"/>
        <v>629</v>
      </c>
    </row>
    <row r="611" spans="1:26" ht="15">
      <c r="A611" s="278" t="s">
        <v>2605</v>
      </c>
      <c r="B611" s="279" t="s">
        <v>2606</v>
      </c>
      <c r="C611" s="288">
        <f t="shared" si="72"/>
        <v>0</v>
      </c>
      <c r="D611" s="275">
        <f t="shared" si="73"/>
        <v>6.11E-4</v>
      </c>
      <c r="E611" s="296">
        <f t="shared" si="74"/>
        <v>0</v>
      </c>
      <c r="F611" s="296">
        <f t="shared" si="75"/>
        <v>6.11E-4</v>
      </c>
      <c r="G611" s="276">
        <f t="shared" si="76"/>
        <v>639</v>
      </c>
      <c r="P611" s="277" t="s">
        <v>219</v>
      </c>
      <c r="Q611" s="277">
        <v>41</v>
      </c>
      <c r="R611" s="278" t="s">
        <v>184</v>
      </c>
      <c r="S611" s="278" t="s">
        <v>2605</v>
      </c>
      <c r="T611" s="279" t="s">
        <v>2606</v>
      </c>
      <c r="U611">
        <v>248</v>
      </c>
      <c r="V611">
        <f>IF(Visor_NARP_CNPV_2018!$H$3=Q611,1,0)</f>
        <v>0</v>
      </c>
      <c r="W611">
        <f t="shared" si="77"/>
        <v>0</v>
      </c>
      <c r="Y611" s="51" t="s">
        <v>2606</v>
      </c>
      <c r="Z611" s="51">
        <f t="shared" si="78"/>
        <v>541</v>
      </c>
    </row>
    <row r="612" spans="1:26" ht="15">
      <c r="A612" s="281" t="s">
        <v>2607</v>
      </c>
      <c r="B612" s="282" t="s">
        <v>2608</v>
      </c>
      <c r="C612" s="288">
        <f t="shared" si="72"/>
        <v>0</v>
      </c>
      <c r="D612" s="275">
        <f t="shared" si="73"/>
        <v>6.1200000000000002E-4</v>
      </c>
      <c r="E612" s="296">
        <f t="shared" si="74"/>
        <v>0</v>
      </c>
      <c r="F612" s="296">
        <f t="shared" si="75"/>
        <v>6.1200000000000002E-4</v>
      </c>
      <c r="G612" s="276">
        <f t="shared" si="76"/>
        <v>638</v>
      </c>
      <c r="P612" s="280" t="s">
        <v>219</v>
      </c>
      <c r="Q612" s="280">
        <v>41</v>
      </c>
      <c r="R612" s="281" t="s">
        <v>184</v>
      </c>
      <c r="S612" s="281" t="s">
        <v>2607</v>
      </c>
      <c r="T612" s="282" t="s">
        <v>2608</v>
      </c>
      <c r="U612">
        <v>34</v>
      </c>
      <c r="V612">
        <f>IF(Visor_NARP_CNPV_2018!$H$3=Q612,1,0)</f>
        <v>0</v>
      </c>
      <c r="W612">
        <f t="shared" si="77"/>
        <v>0</v>
      </c>
      <c r="Y612" s="51" t="s">
        <v>2608</v>
      </c>
      <c r="Z612" s="51">
        <f t="shared" si="78"/>
        <v>945</v>
      </c>
    </row>
    <row r="613" spans="1:26" ht="15">
      <c r="A613" s="278" t="s">
        <v>2609</v>
      </c>
      <c r="B613" s="279" t="s">
        <v>2610</v>
      </c>
      <c r="C613" s="288">
        <f t="shared" si="72"/>
        <v>0</v>
      </c>
      <c r="D613" s="275">
        <f t="shared" si="73"/>
        <v>6.1299999999999994E-4</v>
      </c>
      <c r="E613" s="296">
        <f t="shared" si="74"/>
        <v>0</v>
      </c>
      <c r="F613" s="296">
        <f t="shared" si="75"/>
        <v>6.1299999999999994E-4</v>
      </c>
      <c r="G613" s="276">
        <f t="shared" si="76"/>
        <v>637</v>
      </c>
      <c r="P613" s="277" t="s">
        <v>219</v>
      </c>
      <c r="Q613" s="277">
        <v>41</v>
      </c>
      <c r="R613" s="278" t="s">
        <v>184</v>
      </c>
      <c r="S613" s="278" t="s">
        <v>2609</v>
      </c>
      <c r="T613" s="279" t="s">
        <v>2610</v>
      </c>
      <c r="U613">
        <v>163</v>
      </c>
      <c r="V613">
        <f>IF(Visor_NARP_CNPV_2018!$H$3=Q613,1,0)</f>
        <v>0</v>
      </c>
      <c r="W613">
        <f t="shared" si="77"/>
        <v>0</v>
      </c>
      <c r="Y613" s="51" t="s">
        <v>2610</v>
      </c>
      <c r="Z613" s="51">
        <f t="shared" si="78"/>
        <v>619</v>
      </c>
    </row>
    <row r="614" spans="1:26" ht="15">
      <c r="A614" s="281" t="s">
        <v>2611</v>
      </c>
      <c r="B614" s="282" t="s">
        <v>2612</v>
      </c>
      <c r="C614" s="288">
        <f t="shared" si="72"/>
        <v>0</v>
      </c>
      <c r="D614" s="275">
        <f t="shared" si="73"/>
        <v>6.1399999999999996E-4</v>
      </c>
      <c r="E614" s="296">
        <f t="shared" si="74"/>
        <v>0</v>
      </c>
      <c r="F614" s="296">
        <f t="shared" si="75"/>
        <v>6.1399999999999996E-4</v>
      </c>
      <c r="G614" s="276">
        <f t="shared" si="76"/>
        <v>636</v>
      </c>
      <c r="P614" s="280" t="s">
        <v>219</v>
      </c>
      <c r="Q614" s="280">
        <v>41</v>
      </c>
      <c r="R614" s="281" t="s">
        <v>184</v>
      </c>
      <c r="S614" s="281" t="s">
        <v>2611</v>
      </c>
      <c r="T614" s="282" t="s">
        <v>2612</v>
      </c>
      <c r="U614">
        <v>233</v>
      </c>
      <c r="V614">
        <f>IF(Visor_NARP_CNPV_2018!$H$3=Q614,1,0)</f>
        <v>0</v>
      </c>
      <c r="W614">
        <f t="shared" si="77"/>
        <v>0</v>
      </c>
      <c r="Y614" s="51" t="s">
        <v>2612</v>
      </c>
      <c r="Z614" s="51">
        <f t="shared" si="78"/>
        <v>556</v>
      </c>
    </row>
    <row r="615" spans="1:26" ht="15">
      <c r="A615" s="278" t="s">
        <v>2613</v>
      </c>
      <c r="B615" s="279" t="s">
        <v>2614</v>
      </c>
      <c r="C615" s="288">
        <f t="shared" si="72"/>
        <v>0</v>
      </c>
      <c r="D615" s="275">
        <f t="shared" si="73"/>
        <v>6.1499999999999999E-4</v>
      </c>
      <c r="E615" s="296">
        <f t="shared" si="74"/>
        <v>0</v>
      </c>
      <c r="F615" s="296">
        <f t="shared" si="75"/>
        <v>6.1499999999999999E-4</v>
      </c>
      <c r="G615" s="276">
        <f t="shared" si="76"/>
        <v>635</v>
      </c>
      <c r="P615" s="277" t="s">
        <v>219</v>
      </c>
      <c r="Q615" s="277">
        <v>41</v>
      </c>
      <c r="R615" s="278" t="s">
        <v>184</v>
      </c>
      <c r="S615" s="278" t="s">
        <v>2613</v>
      </c>
      <c r="T615" s="279" t="s">
        <v>2614</v>
      </c>
      <c r="U615">
        <v>60</v>
      </c>
      <c r="V615">
        <f>IF(Visor_NARP_CNPV_2018!$H$3=Q615,1,0)</f>
        <v>0</v>
      </c>
      <c r="W615">
        <f t="shared" si="77"/>
        <v>0</v>
      </c>
      <c r="Y615" s="51" t="s">
        <v>2614</v>
      </c>
      <c r="Z615" s="51">
        <f t="shared" si="78"/>
        <v>832</v>
      </c>
    </row>
    <row r="616" spans="1:26" ht="15">
      <c r="A616" s="281" t="s">
        <v>2615</v>
      </c>
      <c r="B616" s="282" t="s">
        <v>2616</v>
      </c>
      <c r="C616" s="288">
        <f t="shared" si="72"/>
        <v>0</v>
      </c>
      <c r="D616" s="275">
        <f t="shared" si="73"/>
        <v>6.1600000000000001E-4</v>
      </c>
      <c r="E616" s="296">
        <f t="shared" si="74"/>
        <v>0</v>
      </c>
      <c r="F616" s="296">
        <f t="shared" si="75"/>
        <v>6.1600000000000001E-4</v>
      </c>
      <c r="G616" s="276">
        <f t="shared" si="76"/>
        <v>634</v>
      </c>
      <c r="P616" s="280" t="s">
        <v>219</v>
      </c>
      <c r="Q616" s="280">
        <v>41</v>
      </c>
      <c r="R616" s="281" t="s">
        <v>184</v>
      </c>
      <c r="S616" s="281" t="s">
        <v>2615</v>
      </c>
      <c r="T616" s="282" t="s">
        <v>2616</v>
      </c>
      <c r="U616">
        <v>45</v>
      </c>
      <c r="V616">
        <f>IF(Visor_NARP_CNPV_2018!$H$3=Q616,1,0)</f>
        <v>0</v>
      </c>
      <c r="W616">
        <f t="shared" si="77"/>
        <v>0</v>
      </c>
      <c r="Y616" s="51" t="s">
        <v>2616</v>
      </c>
      <c r="Z616" s="51">
        <f t="shared" si="78"/>
        <v>891</v>
      </c>
    </row>
    <row r="617" spans="1:26" ht="15">
      <c r="A617" s="278" t="s">
        <v>2617</v>
      </c>
      <c r="B617" s="279" t="s">
        <v>2618</v>
      </c>
      <c r="C617" s="288">
        <f t="shared" si="72"/>
        <v>0</v>
      </c>
      <c r="D617" s="275">
        <f t="shared" si="73"/>
        <v>6.1699999999999993E-4</v>
      </c>
      <c r="E617" s="296">
        <f t="shared" si="74"/>
        <v>0</v>
      </c>
      <c r="F617" s="296">
        <f t="shared" si="75"/>
        <v>6.1699999999999993E-4</v>
      </c>
      <c r="G617" s="276">
        <f t="shared" si="76"/>
        <v>633</v>
      </c>
      <c r="P617" s="277" t="s">
        <v>219</v>
      </c>
      <c r="Q617" s="277">
        <v>41</v>
      </c>
      <c r="R617" s="278" t="s">
        <v>184</v>
      </c>
      <c r="S617" s="278" t="s">
        <v>2617</v>
      </c>
      <c r="T617" s="279" t="s">
        <v>2618</v>
      </c>
      <c r="U617">
        <v>817</v>
      </c>
      <c r="V617">
        <f>IF(Visor_NARP_CNPV_2018!$H$3=Q617,1,0)</f>
        <v>0</v>
      </c>
      <c r="W617">
        <f t="shared" si="77"/>
        <v>0</v>
      </c>
      <c r="Y617" s="51" t="s">
        <v>2618</v>
      </c>
      <c r="Z617" s="51">
        <f t="shared" si="78"/>
        <v>324</v>
      </c>
    </row>
    <row r="618" spans="1:26" ht="15">
      <c r="A618" s="281" t="s">
        <v>2619</v>
      </c>
      <c r="B618" s="282" t="s">
        <v>2620</v>
      </c>
      <c r="C618" s="288">
        <f t="shared" si="72"/>
        <v>0</v>
      </c>
      <c r="D618" s="275">
        <f t="shared" si="73"/>
        <v>6.1799999999999995E-4</v>
      </c>
      <c r="E618" s="296">
        <f t="shared" si="74"/>
        <v>0</v>
      </c>
      <c r="F618" s="296">
        <f t="shared" si="75"/>
        <v>6.1799999999999995E-4</v>
      </c>
      <c r="G618" s="276">
        <f t="shared" si="76"/>
        <v>632</v>
      </c>
      <c r="P618" s="280" t="s">
        <v>219</v>
      </c>
      <c r="Q618" s="280">
        <v>41</v>
      </c>
      <c r="R618" s="281" t="s">
        <v>184</v>
      </c>
      <c r="S618" s="281" t="s">
        <v>2619</v>
      </c>
      <c r="T618" s="282" t="s">
        <v>2620</v>
      </c>
      <c r="U618">
        <v>279</v>
      </c>
      <c r="V618">
        <f>IF(Visor_NARP_CNPV_2018!$H$3=Q618,1,0)</f>
        <v>0</v>
      </c>
      <c r="W618">
        <f t="shared" si="77"/>
        <v>0</v>
      </c>
      <c r="Y618" s="51" t="s">
        <v>2620</v>
      </c>
      <c r="Z618" s="51">
        <f t="shared" si="78"/>
        <v>516</v>
      </c>
    </row>
    <row r="619" spans="1:26" ht="15">
      <c r="A619" s="278" t="s">
        <v>2621</v>
      </c>
      <c r="B619" s="279" t="s">
        <v>1520</v>
      </c>
      <c r="C619" s="288">
        <f t="shared" si="72"/>
        <v>0</v>
      </c>
      <c r="D619" s="275">
        <f t="shared" si="73"/>
        <v>6.1899999999999998E-4</v>
      </c>
      <c r="E619" s="296">
        <f t="shared" si="74"/>
        <v>0</v>
      </c>
      <c r="F619" s="296">
        <f t="shared" si="75"/>
        <v>6.1899999999999998E-4</v>
      </c>
      <c r="G619" s="276">
        <f t="shared" si="76"/>
        <v>631</v>
      </c>
      <c r="P619" s="277" t="s">
        <v>219</v>
      </c>
      <c r="Q619" s="277">
        <v>41</v>
      </c>
      <c r="R619" s="278" t="s">
        <v>184</v>
      </c>
      <c r="S619" s="278" t="s">
        <v>2621</v>
      </c>
      <c r="T619" s="279" t="s">
        <v>1520</v>
      </c>
      <c r="U619">
        <v>125</v>
      </c>
      <c r="V619">
        <f>IF(Visor_NARP_CNPV_2018!$H$3=Q619,1,0)</f>
        <v>0</v>
      </c>
      <c r="W619">
        <f t="shared" si="77"/>
        <v>0</v>
      </c>
      <c r="Y619" s="51" t="s">
        <v>1520</v>
      </c>
      <c r="Z619" s="51">
        <f t="shared" si="78"/>
        <v>684</v>
      </c>
    </row>
    <row r="620" spans="1:26" ht="15">
      <c r="A620" s="281" t="s">
        <v>2622</v>
      </c>
      <c r="B620" s="282" t="s">
        <v>2623</v>
      </c>
      <c r="C620" s="288">
        <f t="shared" si="72"/>
        <v>0</v>
      </c>
      <c r="D620" s="275">
        <f t="shared" si="73"/>
        <v>6.2E-4</v>
      </c>
      <c r="E620" s="296">
        <f t="shared" si="74"/>
        <v>0</v>
      </c>
      <c r="F620" s="296">
        <f t="shared" si="75"/>
        <v>6.2E-4</v>
      </c>
      <c r="G620" s="276">
        <f t="shared" si="76"/>
        <v>630</v>
      </c>
      <c r="P620" s="280" t="s">
        <v>219</v>
      </c>
      <c r="Q620" s="280">
        <v>41</v>
      </c>
      <c r="R620" s="281" t="s">
        <v>184</v>
      </c>
      <c r="S620" s="281" t="s">
        <v>2622</v>
      </c>
      <c r="T620" s="282" t="s">
        <v>2623</v>
      </c>
      <c r="U620">
        <v>126</v>
      </c>
      <c r="V620">
        <f>IF(Visor_NARP_CNPV_2018!$H$3=Q620,1,0)</f>
        <v>0</v>
      </c>
      <c r="W620">
        <f t="shared" si="77"/>
        <v>0</v>
      </c>
      <c r="Y620" s="51" t="s">
        <v>2623</v>
      </c>
      <c r="Z620" s="51">
        <f t="shared" si="78"/>
        <v>681</v>
      </c>
    </row>
    <row r="621" spans="1:26" ht="15">
      <c r="A621" s="278" t="s">
        <v>2624</v>
      </c>
      <c r="B621" s="279" t="s">
        <v>2625</v>
      </c>
      <c r="C621" s="288">
        <f t="shared" si="72"/>
        <v>0</v>
      </c>
      <c r="D621" s="275">
        <f t="shared" si="73"/>
        <v>6.2100000000000002E-4</v>
      </c>
      <c r="E621" s="296">
        <f t="shared" si="74"/>
        <v>0</v>
      </c>
      <c r="F621" s="296">
        <f t="shared" si="75"/>
        <v>6.2100000000000002E-4</v>
      </c>
      <c r="G621" s="276">
        <f t="shared" si="76"/>
        <v>629</v>
      </c>
      <c r="P621" s="277" t="s">
        <v>219</v>
      </c>
      <c r="Q621" s="277">
        <v>41</v>
      </c>
      <c r="R621" s="278" t="s">
        <v>184</v>
      </c>
      <c r="S621" s="278" t="s">
        <v>2624</v>
      </c>
      <c r="T621" s="279" t="s">
        <v>2625</v>
      </c>
      <c r="U621">
        <v>82</v>
      </c>
      <c r="V621">
        <f>IF(Visor_NARP_CNPV_2018!$H$3=Q621,1,0)</f>
        <v>0</v>
      </c>
      <c r="W621">
        <f t="shared" si="77"/>
        <v>0</v>
      </c>
      <c r="Y621" s="51" t="s">
        <v>2625</v>
      </c>
      <c r="Z621" s="51">
        <f t="shared" si="78"/>
        <v>775</v>
      </c>
    </row>
    <row r="622" spans="1:26" ht="15">
      <c r="A622" s="281" t="s">
        <v>2626</v>
      </c>
      <c r="B622" s="282" t="s">
        <v>2627</v>
      </c>
      <c r="C622" s="288">
        <f t="shared" si="72"/>
        <v>0</v>
      </c>
      <c r="D622" s="275">
        <f t="shared" si="73"/>
        <v>6.2199999999999994E-4</v>
      </c>
      <c r="E622" s="296">
        <f t="shared" si="74"/>
        <v>0</v>
      </c>
      <c r="F622" s="296">
        <f t="shared" si="75"/>
        <v>6.2199999999999994E-4</v>
      </c>
      <c r="G622" s="276">
        <f t="shared" si="76"/>
        <v>628</v>
      </c>
      <c r="P622" s="280" t="s">
        <v>219</v>
      </c>
      <c r="Q622" s="280">
        <v>41</v>
      </c>
      <c r="R622" s="281" t="s">
        <v>184</v>
      </c>
      <c r="S622" s="281" t="s">
        <v>2626</v>
      </c>
      <c r="T622" s="282" t="s">
        <v>2627</v>
      </c>
      <c r="U622">
        <v>119</v>
      </c>
      <c r="V622">
        <f>IF(Visor_NARP_CNPV_2018!$H$3=Q622,1,0)</f>
        <v>0</v>
      </c>
      <c r="W622">
        <f t="shared" si="77"/>
        <v>0</v>
      </c>
      <c r="Y622" s="51" t="s">
        <v>2627</v>
      </c>
      <c r="Z622" s="51">
        <f t="shared" si="78"/>
        <v>695</v>
      </c>
    </row>
    <row r="623" spans="1:26" ht="15">
      <c r="A623" s="278" t="s">
        <v>2628</v>
      </c>
      <c r="B623" s="279" t="s">
        <v>2629</v>
      </c>
      <c r="C623" s="288">
        <f t="shared" si="72"/>
        <v>0</v>
      </c>
      <c r="D623" s="275">
        <f t="shared" si="73"/>
        <v>6.2299999999999996E-4</v>
      </c>
      <c r="E623" s="296">
        <f t="shared" si="74"/>
        <v>0</v>
      </c>
      <c r="F623" s="296">
        <f t="shared" si="75"/>
        <v>6.2299999999999996E-4</v>
      </c>
      <c r="G623" s="276">
        <f t="shared" si="76"/>
        <v>627</v>
      </c>
      <c r="P623" s="277" t="s">
        <v>219</v>
      </c>
      <c r="Q623" s="277">
        <v>41</v>
      </c>
      <c r="R623" s="278" t="s">
        <v>184</v>
      </c>
      <c r="S623" s="278" t="s">
        <v>2628</v>
      </c>
      <c r="T623" s="279" t="s">
        <v>2629</v>
      </c>
      <c r="U623">
        <v>86</v>
      </c>
      <c r="V623">
        <f>IF(Visor_NARP_CNPV_2018!$H$3=Q623,1,0)</f>
        <v>0</v>
      </c>
      <c r="W623">
        <f t="shared" si="77"/>
        <v>0</v>
      </c>
      <c r="Y623" s="51" t="s">
        <v>2629</v>
      </c>
      <c r="Z623" s="51">
        <f t="shared" si="78"/>
        <v>763</v>
      </c>
    </row>
    <row r="624" spans="1:26" ht="15">
      <c r="A624" s="281" t="s">
        <v>2630</v>
      </c>
      <c r="B624" s="282" t="s">
        <v>2631</v>
      </c>
      <c r="C624" s="288">
        <f t="shared" si="72"/>
        <v>0</v>
      </c>
      <c r="D624" s="275">
        <f t="shared" si="73"/>
        <v>6.2399999999999999E-4</v>
      </c>
      <c r="E624" s="296">
        <f t="shared" si="74"/>
        <v>0</v>
      </c>
      <c r="F624" s="296">
        <f t="shared" si="75"/>
        <v>6.2399999999999999E-4</v>
      </c>
      <c r="G624" s="276">
        <f t="shared" si="76"/>
        <v>626</v>
      </c>
      <c r="P624" s="280" t="s">
        <v>219</v>
      </c>
      <c r="Q624" s="280">
        <v>41</v>
      </c>
      <c r="R624" s="281" t="s">
        <v>184</v>
      </c>
      <c r="S624" s="281" t="s">
        <v>2630</v>
      </c>
      <c r="T624" s="282" t="s">
        <v>2631</v>
      </c>
      <c r="U624">
        <v>1247</v>
      </c>
      <c r="V624">
        <f>IF(Visor_NARP_CNPV_2018!$H$3=Q624,1,0)</f>
        <v>0</v>
      </c>
      <c r="W624">
        <f t="shared" si="77"/>
        <v>0</v>
      </c>
      <c r="Y624" s="51" t="s">
        <v>2631</v>
      </c>
      <c r="Z624" s="51">
        <f t="shared" si="78"/>
        <v>269</v>
      </c>
    </row>
    <row r="625" spans="1:26" ht="15">
      <c r="A625" s="278" t="s">
        <v>2632</v>
      </c>
      <c r="B625" s="279" t="s">
        <v>2633</v>
      </c>
      <c r="C625" s="288">
        <f t="shared" si="72"/>
        <v>0</v>
      </c>
      <c r="D625" s="275">
        <f t="shared" si="73"/>
        <v>6.2500000000000001E-4</v>
      </c>
      <c r="E625" s="296">
        <f t="shared" si="74"/>
        <v>0</v>
      </c>
      <c r="F625" s="296">
        <f t="shared" si="75"/>
        <v>6.2500000000000001E-4</v>
      </c>
      <c r="G625" s="276">
        <f t="shared" si="76"/>
        <v>625</v>
      </c>
      <c r="P625" s="277" t="s">
        <v>219</v>
      </c>
      <c r="Q625" s="277">
        <v>41</v>
      </c>
      <c r="R625" s="278" t="s">
        <v>184</v>
      </c>
      <c r="S625" s="278" t="s">
        <v>2632</v>
      </c>
      <c r="T625" s="279" t="s">
        <v>2633</v>
      </c>
      <c r="U625">
        <v>84</v>
      </c>
      <c r="V625">
        <f>IF(Visor_NARP_CNPV_2018!$H$3=Q625,1,0)</f>
        <v>0</v>
      </c>
      <c r="W625">
        <f t="shared" si="77"/>
        <v>0</v>
      </c>
      <c r="Y625" s="51" t="s">
        <v>2633</v>
      </c>
      <c r="Z625" s="51">
        <f t="shared" si="78"/>
        <v>767</v>
      </c>
    </row>
    <row r="626" spans="1:26" ht="15">
      <c r="A626" s="281" t="s">
        <v>2634</v>
      </c>
      <c r="B626" s="282" t="s">
        <v>2635</v>
      </c>
      <c r="C626" s="288">
        <f t="shared" si="72"/>
        <v>0</v>
      </c>
      <c r="D626" s="275">
        <f t="shared" si="73"/>
        <v>6.2599999999999993E-4</v>
      </c>
      <c r="E626" s="296">
        <f t="shared" si="74"/>
        <v>0</v>
      </c>
      <c r="F626" s="296">
        <f t="shared" si="75"/>
        <v>6.2599999999999993E-4</v>
      </c>
      <c r="G626" s="276">
        <f t="shared" si="76"/>
        <v>624</v>
      </c>
      <c r="P626" s="280" t="s">
        <v>219</v>
      </c>
      <c r="Q626" s="280">
        <v>41</v>
      </c>
      <c r="R626" s="281" t="s">
        <v>184</v>
      </c>
      <c r="S626" s="281" t="s">
        <v>2634</v>
      </c>
      <c r="T626" s="282" t="s">
        <v>2635</v>
      </c>
      <c r="U626">
        <v>51</v>
      </c>
      <c r="V626">
        <f>IF(Visor_NARP_CNPV_2018!$H$3=Q626,1,0)</f>
        <v>0</v>
      </c>
      <c r="W626">
        <f t="shared" si="77"/>
        <v>0</v>
      </c>
      <c r="Y626" s="51" t="s">
        <v>2635</v>
      </c>
      <c r="Z626" s="51">
        <f t="shared" si="78"/>
        <v>860</v>
      </c>
    </row>
    <row r="627" spans="1:26" ht="15">
      <c r="A627" s="278" t="s">
        <v>2636</v>
      </c>
      <c r="B627" s="279" t="s">
        <v>2637</v>
      </c>
      <c r="C627" s="288">
        <f t="shared" si="72"/>
        <v>0</v>
      </c>
      <c r="D627" s="275">
        <f t="shared" si="73"/>
        <v>6.2699999999999995E-4</v>
      </c>
      <c r="E627" s="296">
        <f t="shared" si="74"/>
        <v>0</v>
      </c>
      <c r="F627" s="296">
        <f t="shared" si="75"/>
        <v>6.2699999999999995E-4</v>
      </c>
      <c r="G627" s="276">
        <f t="shared" si="76"/>
        <v>623</v>
      </c>
      <c r="P627" s="277" t="s">
        <v>219</v>
      </c>
      <c r="Q627" s="277">
        <v>41</v>
      </c>
      <c r="R627" s="278" t="s">
        <v>184</v>
      </c>
      <c r="S627" s="278" t="s">
        <v>2636</v>
      </c>
      <c r="T627" s="279" t="s">
        <v>2637</v>
      </c>
      <c r="U627">
        <v>114</v>
      </c>
      <c r="V627">
        <f>IF(Visor_NARP_CNPV_2018!$H$3=Q627,1,0)</f>
        <v>0</v>
      </c>
      <c r="W627">
        <f t="shared" si="77"/>
        <v>0</v>
      </c>
      <c r="Y627" s="51" t="s">
        <v>2637</v>
      </c>
      <c r="Z627" s="51">
        <f t="shared" si="78"/>
        <v>709</v>
      </c>
    </row>
    <row r="628" spans="1:26" ht="15">
      <c r="A628" s="281" t="s">
        <v>2638</v>
      </c>
      <c r="B628" s="282" t="s">
        <v>2639</v>
      </c>
      <c r="C628" s="288">
        <f t="shared" si="72"/>
        <v>0</v>
      </c>
      <c r="D628" s="275">
        <f t="shared" si="73"/>
        <v>6.2799999999999998E-4</v>
      </c>
      <c r="E628" s="296">
        <f t="shared" si="74"/>
        <v>0</v>
      </c>
      <c r="F628" s="296">
        <f t="shared" si="75"/>
        <v>6.2799999999999998E-4</v>
      </c>
      <c r="G628" s="276">
        <f t="shared" si="76"/>
        <v>622</v>
      </c>
      <c r="P628" s="280" t="s">
        <v>219</v>
      </c>
      <c r="Q628" s="280">
        <v>41</v>
      </c>
      <c r="R628" s="281" t="s">
        <v>184</v>
      </c>
      <c r="S628" s="281" t="s">
        <v>2638</v>
      </c>
      <c r="T628" s="282" t="s">
        <v>2639</v>
      </c>
      <c r="U628">
        <v>251</v>
      </c>
      <c r="V628">
        <f>IF(Visor_NARP_CNPV_2018!$H$3=Q628,1,0)</f>
        <v>0</v>
      </c>
      <c r="W628">
        <f t="shared" si="77"/>
        <v>0</v>
      </c>
      <c r="Y628" s="51" t="s">
        <v>2639</v>
      </c>
      <c r="Z628" s="51">
        <f t="shared" si="78"/>
        <v>538</v>
      </c>
    </row>
    <row r="629" spans="1:26" ht="15">
      <c r="A629" s="278" t="s">
        <v>2640</v>
      </c>
      <c r="B629" s="279" t="s">
        <v>2074</v>
      </c>
      <c r="C629" s="288">
        <f t="shared" si="72"/>
        <v>0</v>
      </c>
      <c r="D629" s="275">
        <f t="shared" si="73"/>
        <v>6.29E-4</v>
      </c>
      <c r="E629" s="296">
        <f t="shared" si="74"/>
        <v>0</v>
      </c>
      <c r="F629" s="296">
        <f t="shared" si="75"/>
        <v>6.29E-4</v>
      </c>
      <c r="G629" s="276">
        <f t="shared" si="76"/>
        <v>621</v>
      </c>
      <c r="P629" s="277" t="s">
        <v>219</v>
      </c>
      <c r="Q629" s="277">
        <v>41</v>
      </c>
      <c r="R629" s="278" t="s">
        <v>184</v>
      </c>
      <c r="S629" s="278" t="s">
        <v>2640</v>
      </c>
      <c r="T629" s="279" t="s">
        <v>2074</v>
      </c>
      <c r="U629">
        <v>89</v>
      </c>
      <c r="V629">
        <f>IF(Visor_NARP_CNPV_2018!$H$3=Q629,1,0)</f>
        <v>0</v>
      </c>
      <c r="W629">
        <f t="shared" si="77"/>
        <v>0</v>
      </c>
      <c r="Y629" s="51" t="s">
        <v>2074</v>
      </c>
      <c r="Z629" s="51">
        <f t="shared" si="78"/>
        <v>754</v>
      </c>
    </row>
    <row r="630" spans="1:26" ht="15">
      <c r="A630" s="281" t="s">
        <v>2641</v>
      </c>
      <c r="B630" s="282" t="s">
        <v>2642</v>
      </c>
      <c r="C630" s="288">
        <f t="shared" si="72"/>
        <v>0</v>
      </c>
      <c r="D630" s="275">
        <f t="shared" si="73"/>
        <v>6.2999999999999992E-4</v>
      </c>
      <c r="E630" s="296">
        <f t="shared" si="74"/>
        <v>0</v>
      </c>
      <c r="F630" s="296">
        <f t="shared" si="75"/>
        <v>6.2999999999999992E-4</v>
      </c>
      <c r="G630" s="276">
        <f t="shared" si="76"/>
        <v>620</v>
      </c>
      <c r="P630" s="280" t="s">
        <v>219</v>
      </c>
      <c r="Q630" s="280">
        <v>41</v>
      </c>
      <c r="R630" s="281" t="s">
        <v>184</v>
      </c>
      <c r="S630" s="281" t="s">
        <v>2641</v>
      </c>
      <c r="T630" s="282" t="s">
        <v>2642</v>
      </c>
      <c r="U630">
        <v>174</v>
      </c>
      <c r="V630">
        <f>IF(Visor_NARP_CNPV_2018!$H$3=Q630,1,0)</f>
        <v>0</v>
      </c>
      <c r="W630">
        <f t="shared" si="77"/>
        <v>0</v>
      </c>
      <c r="Y630" s="51" t="s">
        <v>2642</v>
      </c>
      <c r="Z630" s="51">
        <f t="shared" si="78"/>
        <v>602</v>
      </c>
    </row>
    <row r="631" spans="1:26" ht="15">
      <c r="A631" s="278" t="s">
        <v>2643</v>
      </c>
      <c r="B631" s="279" t="s">
        <v>2644</v>
      </c>
      <c r="C631" s="288">
        <f t="shared" si="72"/>
        <v>0</v>
      </c>
      <c r="D631" s="275">
        <f t="shared" si="73"/>
        <v>6.3099999999999994E-4</v>
      </c>
      <c r="E631" s="296">
        <f t="shared" si="74"/>
        <v>0</v>
      </c>
      <c r="F631" s="296">
        <f t="shared" si="75"/>
        <v>6.3099999999999994E-4</v>
      </c>
      <c r="G631" s="276">
        <f t="shared" si="76"/>
        <v>619</v>
      </c>
      <c r="P631" s="277" t="s">
        <v>219</v>
      </c>
      <c r="Q631" s="277">
        <v>41</v>
      </c>
      <c r="R631" s="278" t="s">
        <v>184</v>
      </c>
      <c r="S631" s="278" t="s">
        <v>2643</v>
      </c>
      <c r="T631" s="279" t="s">
        <v>2644</v>
      </c>
      <c r="U631">
        <v>1676</v>
      </c>
      <c r="V631">
        <f>IF(Visor_NARP_CNPV_2018!$H$3=Q631,1,0)</f>
        <v>0</v>
      </c>
      <c r="W631">
        <f t="shared" si="77"/>
        <v>0</v>
      </c>
      <c r="Y631" s="51" t="s">
        <v>2644</v>
      </c>
      <c r="Z631" s="51">
        <f t="shared" si="78"/>
        <v>247</v>
      </c>
    </row>
    <row r="632" spans="1:26" ht="15">
      <c r="A632" s="281" t="s">
        <v>2645</v>
      </c>
      <c r="B632" s="282" t="s">
        <v>2646</v>
      </c>
      <c r="C632" s="288">
        <f t="shared" si="72"/>
        <v>0</v>
      </c>
      <c r="D632" s="275">
        <f t="shared" si="73"/>
        <v>6.3199999999999997E-4</v>
      </c>
      <c r="E632" s="296">
        <f t="shared" si="74"/>
        <v>0</v>
      </c>
      <c r="F632" s="296">
        <f t="shared" si="75"/>
        <v>6.3199999999999997E-4</v>
      </c>
      <c r="G632" s="276">
        <f t="shared" si="76"/>
        <v>618</v>
      </c>
      <c r="P632" s="280" t="s">
        <v>219</v>
      </c>
      <c r="Q632" s="280">
        <v>41</v>
      </c>
      <c r="R632" s="281" t="s">
        <v>184</v>
      </c>
      <c r="S632" s="281" t="s">
        <v>2645</v>
      </c>
      <c r="T632" s="282" t="s">
        <v>2646</v>
      </c>
      <c r="U632">
        <v>235</v>
      </c>
      <c r="V632">
        <f>IF(Visor_NARP_CNPV_2018!$H$3=Q632,1,0)</f>
        <v>0</v>
      </c>
      <c r="W632">
        <f t="shared" si="77"/>
        <v>0</v>
      </c>
      <c r="Y632" s="51" t="s">
        <v>2646</v>
      </c>
      <c r="Z632" s="51">
        <f t="shared" si="78"/>
        <v>554</v>
      </c>
    </row>
    <row r="633" spans="1:26" ht="15">
      <c r="A633" s="278" t="s">
        <v>2647</v>
      </c>
      <c r="B633" s="279" t="s">
        <v>2648</v>
      </c>
      <c r="C633" s="288">
        <f t="shared" si="72"/>
        <v>0</v>
      </c>
      <c r="D633" s="275">
        <f t="shared" si="73"/>
        <v>6.3299999999999999E-4</v>
      </c>
      <c r="E633" s="296">
        <f t="shared" si="74"/>
        <v>0</v>
      </c>
      <c r="F633" s="296">
        <f t="shared" si="75"/>
        <v>6.3299999999999999E-4</v>
      </c>
      <c r="G633" s="276">
        <f t="shared" si="76"/>
        <v>617</v>
      </c>
      <c r="P633" s="277" t="s">
        <v>219</v>
      </c>
      <c r="Q633" s="277">
        <v>41</v>
      </c>
      <c r="R633" s="278" t="s">
        <v>184</v>
      </c>
      <c r="S633" s="278" t="s">
        <v>2647</v>
      </c>
      <c r="T633" s="279" t="s">
        <v>2648</v>
      </c>
      <c r="U633">
        <v>40</v>
      </c>
      <c r="V633">
        <f>IF(Visor_NARP_CNPV_2018!$H$3=Q633,1,0)</f>
        <v>0</v>
      </c>
      <c r="W633">
        <f t="shared" si="77"/>
        <v>0</v>
      </c>
      <c r="Y633" s="51" t="s">
        <v>2648</v>
      </c>
      <c r="Z633" s="51">
        <f t="shared" si="78"/>
        <v>912</v>
      </c>
    </row>
    <row r="634" spans="1:26" ht="15">
      <c r="A634" s="281" t="s">
        <v>2649</v>
      </c>
      <c r="B634" s="282" t="s">
        <v>2650</v>
      </c>
      <c r="C634" s="288">
        <f t="shared" si="72"/>
        <v>0</v>
      </c>
      <c r="D634" s="275">
        <f t="shared" si="73"/>
        <v>6.3400000000000001E-4</v>
      </c>
      <c r="E634" s="296">
        <f t="shared" si="74"/>
        <v>0</v>
      </c>
      <c r="F634" s="296">
        <f t="shared" si="75"/>
        <v>6.3400000000000001E-4</v>
      </c>
      <c r="G634" s="276">
        <f t="shared" si="76"/>
        <v>616</v>
      </c>
      <c r="P634" s="280" t="s">
        <v>219</v>
      </c>
      <c r="Q634" s="280">
        <v>41</v>
      </c>
      <c r="R634" s="281" t="s">
        <v>184</v>
      </c>
      <c r="S634" s="281" t="s">
        <v>2649</v>
      </c>
      <c r="T634" s="282" t="s">
        <v>2650</v>
      </c>
      <c r="U634">
        <v>212</v>
      </c>
      <c r="V634">
        <f>IF(Visor_NARP_CNPV_2018!$H$3=Q634,1,0)</f>
        <v>0</v>
      </c>
      <c r="W634">
        <f t="shared" si="77"/>
        <v>0</v>
      </c>
      <c r="Y634" s="51" t="s">
        <v>2650</v>
      </c>
      <c r="Z634" s="51">
        <f t="shared" si="78"/>
        <v>569</v>
      </c>
    </row>
    <row r="635" spans="1:26" ht="15">
      <c r="A635" s="278" t="s">
        <v>2651</v>
      </c>
      <c r="B635" s="279" t="s">
        <v>1972</v>
      </c>
      <c r="C635" s="288">
        <f t="shared" si="72"/>
        <v>0</v>
      </c>
      <c r="D635" s="275">
        <f t="shared" si="73"/>
        <v>6.3499999999999993E-4</v>
      </c>
      <c r="E635" s="296">
        <f t="shared" si="74"/>
        <v>0</v>
      </c>
      <c r="F635" s="296">
        <f t="shared" si="75"/>
        <v>6.3499999999999993E-4</v>
      </c>
      <c r="G635" s="276">
        <f t="shared" si="76"/>
        <v>615</v>
      </c>
      <c r="P635" s="277" t="s">
        <v>219</v>
      </c>
      <c r="Q635" s="277">
        <v>41</v>
      </c>
      <c r="R635" s="278" t="s">
        <v>184</v>
      </c>
      <c r="S635" s="278" t="s">
        <v>2651</v>
      </c>
      <c r="T635" s="279" t="s">
        <v>1972</v>
      </c>
      <c r="U635">
        <v>94</v>
      </c>
      <c r="V635">
        <f>IF(Visor_NARP_CNPV_2018!$H$3=Q635,1,0)</f>
        <v>0</v>
      </c>
      <c r="W635">
        <f t="shared" si="77"/>
        <v>0</v>
      </c>
      <c r="Y635" s="51" t="s">
        <v>1972</v>
      </c>
      <c r="Z635" s="51">
        <f t="shared" si="78"/>
        <v>748</v>
      </c>
    </row>
    <row r="636" spans="1:26" ht="15">
      <c r="A636" s="281" t="s">
        <v>2652</v>
      </c>
      <c r="B636" s="282" t="s">
        <v>2653</v>
      </c>
      <c r="C636" s="288">
        <f t="shared" si="72"/>
        <v>0</v>
      </c>
      <c r="D636" s="275">
        <f t="shared" si="73"/>
        <v>6.3599999999999996E-4</v>
      </c>
      <c r="E636" s="296">
        <f t="shared" si="74"/>
        <v>0</v>
      </c>
      <c r="F636" s="296">
        <f t="shared" si="75"/>
        <v>6.3599999999999996E-4</v>
      </c>
      <c r="G636" s="276">
        <f t="shared" si="76"/>
        <v>614</v>
      </c>
      <c r="P636" s="280" t="s">
        <v>219</v>
      </c>
      <c r="Q636" s="280">
        <v>41</v>
      </c>
      <c r="R636" s="281" t="s">
        <v>184</v>
      </c>
      <c r="S636" s="281" t="s">
        <v>2652</v>
      </c>
      <c r="T636" s="282" t="s">
        <v>2653</v>
      </c>
      <c r="U636">
        <v>256</v>
      </c>
      <c r="V636">
        <f>IF(Visor_NARP_CNPV_2018!$H$3=Q636,1,0)</f>
        <v>0</v>
      </c>
      <c r="W636">
        <f t="shared" si="77"/>
        <v>0</v>
      </c>
      <c r="Y636" s="51" t="s">
        <v>2653</v>
      </c>
      <c r="Z636" s="51">
        <f t="shared" si="78"/>
        <v>531</v>
      </c>
    </row>
    <row r="637" spans="1:26" ht="15">
      <c r="A637" s="278" t="s">
        <v>2654</v>
      </c>
      <c r="B637" s="279" t="s">
        <v>2655</v>
      </c>
      <c r="C637" s="288">
        <f t="shared" si="72"/>
        <v>0</v>
      </c>
      <c r="D637" s="275">
        <f t="shared" si="73"/>
        <v>6.3699999999999998E-4</v>
      </c>
      <c r="E637" s="296">
        <f t="shared" si="74"/>
        <v>0</v>
      </c>
      <c r="F637" s="296">
        <f t="shared" si="75"/>
        <v>6.3699999999999998E-4</v>
      </c>
      <c r="G637" s="276">
        <f t="shared" si="76"/>
        <v>613</v>
      </c>
      <c r="P637" s="277" t="s">
        <v>219</v>
      </c>
      <c r="Q637" s="277">
        <v>41</v>
      </c>
      <c r="R637" s="278" t="s">
        <v>184</v>
      </c>
      <c r="S637" s="278" t="s">
        <v>2654</v>
      </c>
      <c r="T637" s="279" t="s">
        <v>2655</v>
      </c>
      <c r="U637">
        <v>187</v>
      </c>
      <c r="V637">
        <f>IF(Visor_NARP_CNPV_2018!$H$3=Q637,1,0)</f>
        <v>0</v>
      </c>
      <c r="W637">
        <f t="shared" si="77"/>
        <v>0</v>
      </c>
      <c r="Y637" s="51" t="s">
        <v>2655</v>
      </c>
      <c r="Z637" s="51">
        <f t="shared" si="78"/>
        <v>585</v>
      </c>
    </row>
    <row r="638" spans="1:26" ht="15">
      <c r="A638" s="281" t="s">
        <v>2656</v>
      </c>
      <c r="B638" s="282" t="s">
        <v>2657</v>
      </c>
      <c r="C638" s="288">
        <f t="shared" si="72"/>
        <v>0</v>
      </c>
      <c r="D638" s="275">
        <f t="shared" si="73"/>
        <v>6.38E-4</v>
      </c>
      <c r="E638" s="296">
        <f t="shared" si="74"/>
        <v>0</v>
      </c>
      <c r="F638" s="296">
        <f t="shared" si="75"/>
        <v>6.38E-4</v>
      </c>
      <c r="G638" s="276">
        <f t="shared" si="76"/>
        <v>612</v>
      </c>
      <c r="P638" s="280" t="s">
        <v>219</v>
      </c>
      <c r="Q638" s="280">
        <v>41</v>
      </c>
      <c r="R638" s="281" t="s">
        <v>184</v>
      </c>
      <c r="S638" s="281" t="s">
        <v>2656</v>
      </c>
      <c r="T638" s="282" t="s">
        <v>2657</v>
      </c>
      <c r="U638">
        <v>131</v>
      </c>
      <c r="V638">
        <f>IF(Visor_NARP_CNPV_2018!$H$3=Q638,1,0)</f>
        <v>0</v>
      </c>
      <c r="W638">
        <f t="shared" si="77"/>
        <v>0</v>
      </c>
      <c r="Y638" s="51" t="s">
        <v>2657</v>
      </c>
      <c r="Z638" s="51">
        <f t="shared" si="78"/>
        <v>669</v>
      </c>
    </row>
    <row r="639" spans="1:26" ht="15">
      <c r="A639" s="278" t="s">
        <v>2658</v>
      </c>
      <c r="B639" s="279" t="s">
        <v>2659</v>
      </c>
      <c r="C639" s="288">
        <f t="shared" si="72"/>
        <v>0</v>
      </c>
      <c r="D639" s="275">
        <f t="shared" si="73"/>
        <v>6.3899999999999992E-4</v>
      </c>
      <c r="E639" s="296">
        <f t="shared" si="74"/>
        <v>0</v>
      </c>
      <c r="F639" s="296">
        <f t="shared" si="75"/>
        <v>6.3899999999999992E-4</v>
      </c>
      <c r="G639" s="276">
        <f t="shared" si="76"/>
        <v>611</v>
      </c>
      <c r="P639" s="277" t="s">
        <v>219</v>
      </c>
      <c r="Q639" s="277">
        <v>41</v>
      </c>
      <c r="R639" s="278" t="s">
        <v>184</v>
      </c>
      <c r="S639" s="278" t="s">
        <v>2658</v>
      </c>
      <c r="T639" s="279" t="s">
        <v>2659</v>
      </c>
      <c r="U639">
        <v>91</v>
      </c>
      <c r="V639">
        <f>IF(Visor_NARP_CNPV_2018!$H$3=Q639,1,0)</f>
        <v>0</v>
      </c>
      <c r="W639">
        <f t="shared" si="77"/>
        <v>0</v>
      </c>
      <c r="Y639" s="51" t="s">
        <v>2659</v>
      </c>
      <c r="Z639" s="51">
        <f t="shared" si="78"/>
        <v>752</v>
      </c>
    </row>
    <row r="640" spans="1:26" ht="15">
      <c r="A640" s="281" t="s">
        <v>2660</v>
      </c>
      <c r="B640" s="282" t="s">
        <v>2661</v>
      </c>
      <c r="C640" s="288">
        <f t="shared" si="72"/>
        <v>0</v>
      </c>
      <c r="D640" s="275">
        <f t="shared" si="73"/>
        <v>6.3999999999999994E-4</v>
      </c>
      <c r="E640" s="296">
        <f t="shared" si="74"/>
        <v>0</v>
      </c>
      <c r="F640" s="296">
        <f t="shared" si="75"/>
        <v>6.3999999999999994E-4</v>
      </c>
      <c r="G640" s="276">
        <f t="shared" si="76"/>
        <v>610</v>
      </c>
      <c r="P640" s="280" t="s">
        <v>219</v>
      </c>
      <c r="Q640" s="280">
        <v>41</v>
      </c>
      <c r="R640" s="281" t="s">
        <v>184</v>
      </c>
      <c r="S640" s="281" t="s">
        <v>2660</v>
      </c>
      <c r="T640" s="282" t="s">
        <v>2661</v>
      </c>
      <c r="U640">
        <v>84</v>
      </c>
      <c r="V640">
        <f>IF(Visor_NARP_CNPV_2018!$H$3=Q640,1,0)</f>
        <v>0</v>
      </c>
      <c r="W640">
        <f t="shared" si="77"/>
        <v>0</v>
      </c>
      <c r="Y640" s="51" t="s">
        <v>2661</v>
      </c>
      <c r="Z640" s="51">
        <f t="shared" si="78"/>
        <v>767</v>
      </c>
    </row>
    <row r="641" spans="1:26" ht="15">
      <c r="A641" s="278" t="s">
        <v>2662</v>
      </c>
      <c r="B641" s="279" t="s">
        <v>2663</v>
      </c>
      <c r="C641" s="288">
        <f t="shared" si="72"/>
        <v>0</v>
      </c>
      <c r="D641" s="275">
        <f t="shared" si="73"/>
        <v>6.4099999999999997E-4</v>
      </c>
      <c r="E641" s="296">
        <f t="shared" si="74"/>
        <v>0</v>
      </c>
      <c r="F641" s="296">
        <f t="shared" si="75"/>
        <v>6.4099999999999997E-4</v>
      </c>
      <c r="G641" s="276">
        <f t="shared" si="76"/>
        <v>609</v>
      </c>
      <c r="P641" s="277" t="s">
        <v>219</v>
      </c>
      <c r="Q641" s="277">
        <v>41</v>
      </c>
      <c r="R641" s="278" t="s">
        <v>184</v>
      </c>
      <c r="S641" s="278" t="s">
        <v>2662</v>
      </c>
      <c r="T641" s="279" t="s">
        <v>2663</v>
      </c>
      <c r="U641">
        <v>240</v>
      </c>
      <c r="V641">
        <f>IF(Visor_NARP_CNPV_2018!$H$3=Q641,1,0)</f>
        <v>0</v>
      </c>
      <c r="W641">
        <f t="shared" si="77"/>
        <v>0</v>
      </c>
      <c r="Y641" s="51" t="s">
        <v>2663</v>
      </c>
      <c r="Z641" s="51">
        <f t="shared" si="78"/>
        <v>548</v>
      </c>
    </row>
    <row r="642" spans="1:26" ht="15">
      <c r="A642" s="281" t="s">
        <v>2664</v>
      </c>
      <c r="B642" s="282" t="s">
        <v>2665</v>
      </c>
      <c r="C642" s="288">
        <f t="shared" si="72"/>
        <v>0</v>
      </c>
      <c r="D642" s="275">
        <f t="shared" si="73"/>
        <v>6.4199999999999999E-4</v>
      </c>
      <c r="E642" s="296">
        <f t="shared" si="74"/>
        <v>0</v>
      </c>
      <c r="F642" s="296">
        <f t="shared" si="75"/>
        <v>6.4199999999999999E-4</v>
      </c>
      <c r="G642" s="276">
        <f t="shared" si="76"/>
        <v>608</v>
      </c>
      <c r="P642" s="280" t="s">
        <v>219</v>
      </c>
      <c r="Q642" s="280">
        <v>41</v>
      </c>
      <c r="R642" s="281" t="s">
        <v>184</v>
      </c>
      <c r="S642" s="281" t="s">
        <v>2664</v>
      </c>
      <c r="T642" s="282" t="s">
        <v>2665</v>
      </c>
      <c r="U642">
        <v>77</v>
      </c>
      <c r="V642">
        <f>IF(Visor_NARP_CNPV_2018!$H$3=Q642,1,0)</f>
        <v>0</v>
      </c>
      <c r="W642">
        <f t="shared" si="77"/>
        <v>0</v>
      </c>
      <c r="Y642" s="51" t="s">
        <v>2665</v>
      </c>
      <c r="Z642" s="51">
        <f t="shared" si="78"/>
        <v>784</v>
      </c>
    </row>
    <row r="643" spans="1:26" ht="15">
      <c r="A643" s="278" t="s">
        <v>2666</v>
      </c>
      <c r="B643" s="279" t="s">
        <v>2667</v>
      </c>
      <c r="C643" s="288">
        <f t="shared" ref="C643:C706" si="79">W643</f>
        <v>0</v>
      </c>
      <c r="D643" s="275">
        <f t="shared" si="73"/>
        <v>6.4300000000000002E-4</v>
      </c>
      <c r="E643" s="296">
        <f t="shared" si="74"/>
        <v>0</v>
      </c>
      <c r="F643" s="296">
        <f t="shared" si="75"/>
        <v>6.4300000000000002E-4</v>
      </c>
      <c r="G643" s="276">
        <f t="shared" si="76"/>
        <v>607</v>
      </c>
      <c r="P643" s="277" t="s">
        <v>219</v>
      </c>
      <c r="Q643" s="277">
        <v>41</v>
      </c>
      <c r="R643" s="278" t="s">
        <v>184</v>
      </c>
      <c r="S643" s="278" t="s">
        <v>2666</v>
      </c>
      <c r="T643" s="279" t="s">
        <v>2667</v>
      </c>
      <c r="U643">
        <v>65</v>
      </c>
      <c r="V643">
        <f>IF(Visor_NARP_CNPV_2018!$H$3=Q643,1,0)</f>
        <v>0</v>
      </c>
      <c r="W643">
        <f t="shared" si="77"/>
        <v>0</v>
      </c>
      <c r="Y643" s="51" t="s">
        <v>2667</v>
      </c>
      <c r="Z643" s="51">
        <f t="shared" si="78"/>
        <v>818</v>
      </c>
    </row>
    <row r="644" spans="1:26" ht="15">
      <c r="A644" s="281" t="s">
        <v>2668</v>
      </c>
      <c r="B644" s="282" t="s">
        <v>2669</v>
      </c>
      <c r="C644" s="288">
        <f t="shared" si="79"/>
        <v>0</v>
      </c>
      <c r="D644" s="275">
        <f t="shared" ref="D644:D707" si="80">C644+(0.000001*ROW(C644))</f>
        <v>6.4399999999999993E-4</v>
      </c>
      <c r="E644" s="296">
        <f t="shared" ref="E644:E707" si="81">0.01*V644</f>
        <v>0</v>
      </c>
      <c r="F644" s="296">
        <f t="shared" ref="F644:F707" si="82">D644+E644</f>
        <v>6.4399999999999993E-4</v>
      </c>
      <c r="G644" s="276">
        <f t="shared" ref="G644:G707" si="83">_xlfn.RANK.EQ(F644,$F$3:$F$1124)</f>
        <v>606</v>
      </c>
      <c r="P644" s="280" t="s">
        <v>220</v>
      </c>
      <c r="Q644" s="280">
        <v>44</v>
      </c>
      <c r="R644" s="281" t="s">
        <v>185</v>
      </c>
      <c r="S644" s="281" t="s">
        <v>2668</v>
      </c>
      <c r="T644" s="282" t="s">
        <v>2669</v>
      </c>
      <c r="U644">
        <v>32202</v>
      </c>
      <c r="V644">
        <f>IF(Visor_NARP_CNPV_2018!$H$3=Q644,1,0)</f>
        <v>0</v>
      </c>
      <c r="W644">
        <f t="shared" ref="W644:W707" si="84">U644*V644</f>
        <v>0</v>
      </c>
      <c r="Y644" s="51" t="s">
        <v>2669</v>
      </c>
      <c r="Z644" s="51">
        <f t="shared" ref="Z644:Z707" si="85">_xlfn.RANK.EQ(U644,$U$3:$U$1124)</f>
        <v>20</v>
      </c>
    </row>
    <row r="645" spans="1:26" ht="15">
      <c r="A645" s="278" t="s">
        <v>2670</v>
      </c>
      <c r="B645" s="279" t="s">
        <v>2097</v>
      </c>
      <c r="C645" s="288">
        <f t="shared" si="79"/>
        <v>0</v>
      </c>
      <c r="D645" s="275">
        <f t="shared" si="80"/>
        <v>6.4499999999999996E-4</v>
      </c>
      <c r="E645" s="296">
        <f t="shared" si="81"/>
        <v>0</v>
      </c>
      <c r="F645" s="296">
        <f t="shared" si="82"/>
        <v>6.4499999999999996E-4</v>
      </c>
      <c r="G645" s="276">
        <f t="shared" si="83"/>
        <v>605</v>
      </c>
      <c r="P645" s="277" t="s">
        <v>220</v>
      </c>
      <c r="Q645" s="277">
        <v>44</v>
      </c>
      <c r="R645" s="278" t="s">
        <v>185</v>
      </c>
      <c r="S645" s="278" t="s">
        <v>2670</v>
      </c>
      <c r="T645" s="279" t="s">
        <v>2097</v>
      </c>
      <c r="U645">
        <v>1956</v>
      </c>
      <c r="V645">
        <f>IF(Visor_NARP_CNPV_2018!$H$3=Q645,1,0)</f>
        <v>0</v>
      </c>
      <c r="W645">
        <f t="shared" si="84"/>
        <v>0</v>
      </c>
      <c r="Y645" s="51" t="s">
        <v>2097</v>
      </c>
      <c r="Z645" s="51">
        <f t="shared" si="85"/>
        <v>229</v>
      </c>
    </row>
    <row r="646" spans="1:26" ht="15">
      <c r="A646" s="281" t="s">
        <v>2671</v>
      </c>
      <c r="B646" s="282" t="s">
        <v>2672</v>
      </c>
      <c r="C646" s="288">
        <f t="shared" si="79"/>
        <v>0</v>
      </c>
      <c r="D646" s="275">
        <f t="shared" si="80"/>
        <v>6.4599999999999998E-4</v>
      </c>
      <c r="E646" s="296">
        <f t="shared" si="81"/>
        <v>0</v>
      </c>
      <c r="F646" s="296">
        <f t="shared" si="82"/>
        <v>6.4599999999999998E-4</v>
      </c>
      <c r="G646" s="276">
        <f t="shared" si="83"/>
        <v>604</v>
      </c>
      <c r="P646" s="280" t="s">
        <v>220</v>
      </c>
      <c r="Q646" s="280">
        <v>44</v>
      </c>
      <c r="R646" s="281" t="s">
        <v>185</v>
      </c>
      <c r="S646" s="281" t="s">
        <v>2671</v>
      </c>
      <c r="T646" s="282" t="s">
        <v>2672</v>
      </c>
      <c r="U646">
        <v>11163</v>
      </c>
      <c r="V646">
        <f>IF(Visor_NARP_CNPV_2018!$H$3=Q646,1,0)</f>
        <v>0</v>
      </c>
      <c r="W646">
        <f t="shared" si="84"/>
        <v>0</v>
      </c>
      <c r="Y646" s="51" t="s">
        <v>2672</v>
      </c>
      <c r="Z646" s="51">
        <f t="shared" si="85"/>
        <v>86</v>
      </c>
    </row>
    <row r="647" spans="1:26" ht="15">
      <c r="A647" s="278" t="s">
        <v>2673</v>
      </c>
      <c r="B647" s="279" t="s">
        <v>2674</v>
      </c>
      <c r="C647" s="288">
        <f t="shared" si="79"/>
        <v>0</v>
      </c>
      <c r="D647" s="275">
        <f t="shared" si="80"/>
        <v>6.4700000000000001E-4</v>
      </c>
      <c r="E647" s="296">
        <f t="shared" si="81"/>
        <v>0</v>
      </c>
      <c r="F647" s="296">
        <f t="shared" si="82"/>
        <v>6.4700000000000001E-4</v>
      </c>
      <c r="G647" s="276">
        <f t="shared" si="83"/>
        <v>603</v>
      </c>
      <c r="P647" s="277" t="s">
        <v>220</v>
      </c>
      <c r="Q647" s="277">
        <v>44</v>
      </c>
      <c r="R647" s="278" t="s">
        <v>185</v>
      </c>
      <c r="S647" s="278" t="s">
        <v>2673</v>
      </c>
      <c r="T647" s="279" t="s">
        <v>2674</v>
      </c>
      <c r="U647">
        <v>3266</v>
      </c>
      <c r="V647">
        <f>IF(Visor_NARP_CNPV_2018!$H$3=Q647,1,0)</f>
        <v>0</v>
      </c>
      <c r="W647">
        <f t="shared" si="84"/>
        <v>0</v>
      </c>
      <c r="Y647" s="51" t="s">
        <v>2674</v>
      </c>
      <c r="Z647" s="51">
        <f t="shared" si="85"/>
        <v>188</v>
      </c>
    </row>
    <row r="648" spans="1:26" ht="15">
      <c r="A648" s="281" t="s">
        <v>2675</v>
      </c>
      <c r="B648" s="282" t="s">
        <v>2676</v>
      </c>
      <c r="C648" s="288">
        <f t="shared" si="79"/>
        <v>0</v>
      </c>
      <c r="D648" s="275">
        <f t="shared" si="80"/>
        <v>6.4799999999999992E-4</v>
      </c>
      <c r="E648" s="296">
        <f t="shared" si="81"/>
        <v>0</v>
      </c>
      <c r="F648" s="296">
        <f t="shared" si="82"/>
        <v>6.4799999999999992E-4</v>
      </c>
      <c r="G648" s="276">
        <f t="shared" si="83"/>
        <v>602</v>
      </c>
      <c r="P648" s="280" t="s">
        <v>220</v>
      </c>
      <c r="Q648" s="280">
        <v>44</v>
      </c>
      <c r="R648" s="281" t="s">
        <v>185</v>
      </c>
      <c r="S648" s="281" t="s">
        <v>2675</v>
      </c>
      <c r="T648" s="282" t="s">
        <v>2676</v>
      </c>
      <c r="U648">
        <v>1309</v>
      </c>
      <c r="V648">
        <f>IF(Visor_NARP_CNPV_2018!$H$3=Q648,1,0)</f>
        <v>0</v>
      </c>
      <c r="W648">
        <f t="shared" si="84"/>
        <v>0</v>
      </c>
      <c r="Y648" s="51" t="s">
        <v>2676</v>
      </c>
      <c r="Z648" s="51">
        <f t="shared" si="85"/>
        <v>265</v>
      </c>
    </row>
    <row r="649" spans="1:26" ht="15">
      <c r="A649" s="278" t="s">
        <v>2677</v>
      </c>
      <c r="B649" s="279" t="s">
        <v>2678</v>
      </c>
      <c r="C649" s="288">
        <f t="shared" si="79"/>
        <v>0</v>
      </c>
      <c r="D649" s="275">
        <f t="shared" si="80"/>
        <v>6.4899999999999995E-4</v>
      </c>
      <c r="E649" s="296">
        <f t="shared" si="81"/>
        <v>0</v>
      </c>
      <c r="F649" s="296">
        <f t="shared" si="82"/>
        <v>6.4899999999999995E-4</v>
      </c>
      <c r="G649" s="276">
        <f t="shared" si="83"/>
        <v>601</v>
      </c>
      <c r="P649" s="277" t="s">
        <v>220</v>
      </c>
      <c r="Q649" s="277">
        <v>44</v>
      </c>
      <c r="R649" s="278" t="s">
        <v>185</v>
      </c>
      <c r="S649" s="278" t="s">
        <v>2677</v>
      </c>
      <c r="T649" s="279" t="s">
        <v>2678</v>
      </c>
      <c r="U649">
        <v>818</v>
      </c>
      <c r="V649">
        <f>IF(Visor_NARP_CNPV_2018!$H$3=Q649,1,0)</f>
        <v>0</v>
      </c>
      <c r="W649">
        <f t="shared" si="84"/>
        <v>0</v>
      </c>
      <c r="Y649" s="51" t="s">
        <v>2678</v>
      </c>
      <c r="Z649" s="51">
        <f t="shared" si="85"/>
        <v>322</v>
      </c>
    </row>
    <row r="650" spans="1:26" ht="15">
      <c r="A650" s="281" t="s">
        <v>2679</v>
      </c>
      <c r="B650" s="282" t="s">
        <v>2680</v>
      </c>
      <c r="C650" s="288">
        <f t="shared" si="79"/>
        <v>0</v>
      </c>
      <c r="D650" s="275">
        <f t="shared" si="80"/>
        <v>6.4999999999999997E-4</v>
      </c>
      <c r="E650" s="296">
        <f t="shared" si="81"/>
        <v>0</v>
      </c>
      <c r="F650" s="296">
        <f t="shared" si="82"/>
        <v>6.4999999999999997E-4</v>
      </c>
      <c r="G650" s="276">
        <f t="shared" si="83"/>
        <v>600</v>
      </c>
      <c r="P650" s="280" t="s">
        <v>220</v>
      </c>
      <c r="Q650" s="280">
        <v>44</v>
      </c>
      <c r="R650" s="281" t="s">
        <v>185</v>
      </c>
      <c r="S650" s="281" t="s">
        <v>2679</v>
      </c>
      <c r="T650" s="282" t="s">
        <v>2680</v>
      </c>
      <c r="U650">
        <v>4311</v>
      </c>
      <c r="V650">
        <f>IF(Visor_NARP_CNPV_2018!$H$3=Q650,1,0)</f>
        <v>0</v>
      </c>
      <c r="W650">
        <f t="shared" si="84"/>
        <v>0</v>
      </c>
      <c r="Y650" s="51" t="s">
        <v>2680</v>
      </c>
      <c r="Z650" s="51">
        <f t="shared" si="85"/>
        <v>165</v>
      </c>
    </row>
    <row r="651" spans="1:26" ht="15">
      <c r="A651" s="278" t="s">
        <v>2681</v>
      </c>
      <c r="B651" s="279" t="s">
        <v>2682</v>
      </c>
      <c r="C651" s="288">
        <f t="shared" si="79"/>
        <v>0</v>
      </c>
      <c r="D651" s="275">
        <f t="shared" si="80"/>
        <v>6.5099999999999999E-4</v>
      </c>
      <c r="E651" s="296">
        <f t="shared" si="81"/>
        <v>0</v>
      </c>
      <c r="F651" s="296">
        <f t="shared" si="82"/>
        <v>6.5099999999999999E-4</v>
      </c>
      <c r="G651" s="276">
        <f t="shared" si="83"/>
        <v>599</v>
      </c>
      <c r="P651" s="277" t="s">
        <v>220</v>
      </c>
      <c r="Q651" s="277">
        <v>44</v>
      </c>
      <c r="R651" s="278" t="s">
        <v>185</v>
      </c>
      <c r="S651" s="278" t="s">
        <v>2681</v>
      </c>
      <c r="T651" s="279" t="s">
        <v>2682</v>
      </c>
      <c r="U651">
        <v>3392</v>
      </c>
      <c r="V651">
        <f>IF(Visor_NARP_CNPV_2018!$H$3=Q651,1,0)</f>
        <v>0</v>
      </c>
      <c r="W651">
        <f t="shared" si="84"/>
        <v>0</v>
      </c>
      <c r="Y651" s="51" t="s">
        <v>2682</v>
      </c>
      <c r="Z651" s="51">
        <f t="shared" si="85"/>
        <v>183</v>
      </c>
    </row>
    <row r="652" spans="1:26" ht="15">
      <c r="A652" s="281" t="s">
        <v>2683</v>
      </c>
      <c r="B652" s="282" t="s">
        <v>2684</v>
      </c>
      <c r="C652" s="288">
        <f t="shared" si="79"/>
        <v>0</v>
      </c>
      <c r="D652" s="275">
        <f t="shared" si="80"/>
        <v>6.5200000000000002E-4</v>
      </c>
      <c r="E652" s="296">
        <f t="shared" si="81"/>
        <v>0</v>
      </c>
      <c r="F652" s="296">
        <f t="shared" si="82"/>
        <v>6.5200000000000002E-4</v>
      </c>
      <c r="G652" s="276">
        <f t="shared" si="83"/>
        <v>598</v>
      </c>
      <c r="P652" s="280" t="s">
        <v>220</v>
      </c>
      <c r="Q652" s="280">
        <v>44</v>
      </c>
      <c r="R652" s="281" t="s">
        <v>185</v>
      </c>
      <c r="S652" s="281" t="s">
        <v>2683</v>
      </c>
      <c r="T652" s="282" t="s">
        <v>2684</v>
      </c>
      <c r="U652">
        <v>522</v>
      </c>
      <c r="V652">
        <f>IF(Visor_NARP_CNPV_2018!$H$3=Q652,1,0)</f>
        <v>0</v>
      </c>
      <c r="W652">
        <f t="shared" si="84"/>
        <v>0</v>
      </c>
      <c r="Y652" s="51" t="s">
        <v>2684</v>
      </c>
      <c r="Z652" s="51">
        <f t="shared" si="85"/>
        <v>390</v>
      </c>
    </row>
    <row r="653" spans="1:26" ht="15">
      <c r="A653" s="278" t="s">
        <v>2685</v>
      </c>
      <c r="B653" s="279" t="s">
        <v>2686</v>
      </c>
      <c r="C653" s="288">
        <f t="shared" si="79"/>
        <v>0</v>
      </c>
      <c r="D653" s="275">
        <f t="shared" si="80"/>
        <v>6.5299999999999993E-4</v>
      </c>
      <c r="E653" s="296">
        <f t="shared" si="81"/>
        <v>0</v>
      </c>
      <c r="F653" s="296">
        <f t="shared" si="82"/>
        <v>6.5299999999999993E-4</v>
      </c>
      <c r="G653" s="276">
        <f t="shared" si="83"/>
        <v>597</v>
      </c>
      <c r="P653" s="277" t="s">
        <v>220</v>
      </c>
      <c r="Q653" s="277">
        <v>44</v>
      </c>
      <c r="R653" s="278" t="s">
        <v>185</v>
      </c>
      <c r="S653" s="278" t="s">
        <v>2685</v>
      </c>
      <c r="T653" s="279" t="s">
        <v>2686</v>
      </c>
      <c r="U653">
        <v>13014</v>
      </c>
      <c r="V653">
        <f>IF(Visor_NARP_CNPV_2018!$H$3=Q653,1,0)</f>
        <v>0</v>
      </c>
      <c r="W653">
        <f t="shared" si="84"/>
        <v>0</v>
      </c>
      <c r="Y653" s="51" t="s">
        <v>2686</v>
      </c>
      <c r="Z653" s="51">
        <f t="shared" si="85"/>
        <v>72</v>
      </c>
    </row>
    <row r="654" spans="1:26" ht="15">
      <c r="A654" s="281" t="s">
        <v>2687</v>
      </c>
      <c r="B654" s="282" t="s">
        <v>2234</v>
      </c>
      <c r="C654" s="288">
        <f t="shared" si="79"/>
        <v>0</v>
      </c>
      <c r="D654" s="275">
        <f t="shared" si="80"/>
        <v>6.5399999999999996E-4</v>
      </c>
      <c r="E654" s="296">
        <f t="shared" si="81"/>
        <v>0</v>
      </c>
      <c r="F654" s="296">
        <f t="shared" si="82"/>
        <v>6.5399999999999996E-4</v>
      </c>
      <c r="G654" s="276">
        <f t="shared" si="83"/>
        <v>596</v>
      </c>
      <c r="P654" s="280" t="s">
        <v>220</v>
      </c>
      <c r="Q654" s="280">
        <v>44</v>
      </c>
      <c r="R654" s="281" t="s">
        <v>185</v>
      </c>
      <c r="S654" s="281" t="s">
        <v>2687</v>
      </c>
      <c r="T654" s="282" t="s">
        <v>2234</v>
      </c>
      <c r="U654">
        <v>4522</v>
      </c>
      <c r="V654">
        <f>IF(Visor_NARP_CNPV_2018!$H$3=Q654,1,0)</f>
        <v>0</v>
      </c>
      <c r="W654">
        <f t="shared" si="84"/>
        <v>0</v>
      </c>
      <c r="Y654" s="51" t="s">
        <v>2234</v>
      </c>
      <c r="Z654" s="51">
        <f t="shared" si="85"/>
        <v>157</v>
      </c>
    </row>
    <row r="655" spans="1:26" ht="15">
      <c r="A655" s="278" t="s">
        <v>2688</v>
      </c>
      <c r="B655" s="279" t="s">
        <v>2689</v>
      </c>
      <c r="C655" s="288">
        <f t="shared" si="79"/>
        <v>0</v>
      </c>
      <c r="D655" s="275">
        <f t="shared" si="80"/>
        <v>6.5499999999999998E-4</v>
      </c>
      <c r="E655" s="296">
        <f t="shared" si="81"/>
        <v>0</v>
      </c>
      <c r="F655" s="296">
        <f t="shared" si="82"/>
        <v>6.5499999999999998E-4</v>
      </c>
      <c r="G655" s="276">
        <f t="shared" si="83"/>
        <v>595</v>
      </c>
      <c r="P655" s="277" t="s">
        <v>220</v>
      </c>
      <c r="Q655" s="277">
        <v>44</v>
      </c>
      <c r="R655" s="278" t="s">
        <v>185</v>
      </c>
      <c r="S655" s="278" t="s">
        <v>2688</v>
      </c>
      <c r="T655" s="279" t="s">
        <v>2689</v>
      </c>
      <c r="U655">
        <v>13005</v>
      </c>
      <c r="V655">
        <f>IF(Visor_NARP_CNPV_2018!$H$3=Q655,1,0)</f>
        <v>0</v>
      </c>
      <c r="W655">
        <f t="shared" si="84"/>
        <v>0</v>
      </c>
      <c r="Y655" s="51" t="s">
        <v>2689</v>
      </c>
      <c r="Z655" s="51">
        <f t="shared" si="85"/>
        <v>73</v>
      </c>
    </row>
    <row r="656" spans="1:26" ht="15">
      <c r="A656" s="281" t="s">
        <v>2690</v>
      </c>
      <c r="B656" s="282" t="s">
        <v>2691</v>
      </c>
      <c r="C656" s="288">
        <f t="shared" si="79"/>
        <v>0</v>
      </c>
      <c r="D656" s="275">
        <f t="shared" si="80"/>
        <v>6.5600000000000001E-4</v>
      </c>
      <c r="E656" s="296">
        <f t="shared" si="81"/>
        <v>0</v>
      </c>
      <c r="F656" s="296">
        <f t="shared" si="82"/>
        <v>6.5600000000000001E-4</v>
      </c>
      <c r="G656" s="276">
        <f t="shared" si="83"/>
        <v>594</v>
      </c>
      <c r="P656" s="280" t="s">
        <v>220</v>
      </c>
      <c r="Q656" s="280">
        <v>44</v>
      </c>
      <c r="R656" s="281" t="s">
        <v>185</v>
      </c>
      <c r="S656" s="281" t="s">
        <v>2690</v>
      </c>
      <c r="T656" s="282" t="s">
        <v>2691</v>
      </c>
      <c r="U656">
        <v>2330</v>
      </c>
      <c r="V656">
        <f>IF(Visor_NARP_CNPV_2018!$H$3=Q656,1,0)</f>
        <v>0</v>
      </c>
      <c r="W656">
        <f t="shared" si="84"/>
        <v>0</v>
      </c>
      <c r="Y656" s="51" t="s">
        <v>2691</v>
      </c>
      <c r="Z656" s="51">
        <f t="shared" si="85"/>
        <v>214</v>
      </c>
    </row>
    <row r="657" spans="1:26" ht="15">
      <c r="A657" s="278" t="s">
        <v>2692</v>
      </c>
      <c r="B657" s="279" t="s">
        <v>2693</v>
      </c>
      <c r="C657" s="288">
        <f t="shared" si="79"/>
        <v>0</v>
      </c>
      <c r="D657" s="275">
        <f t="shared" si="80"/>
        <v>6.5699999999999992E-4</v>
      </c>
      <c r="E657" s="296">
        <f t="shared" si="81"/>
        <v>0</v>
      </c>
      <c r="F657" s="296">
        <f t="shared" si="82"/>
        <v>6.5699999999999992E-4</v>
      </c>
      <c r="G657" s="276">
        <f t="shared" si="83"/>
        <v>593</v>
      </c>
      <c r="P657" s="277" t="s">
        <v>220</v>
      </c>
      <c r="Q657" s="277">
        <v>44</v>
      </c>
      <c r="R657" s="278" t="s">
        <v>185</v>
      </c>
      <c r="S657" s="278" t="s">
        <v>2692</v>
      </c>
      <c r="T657" s="279" t="s">
        <v>2693</v>
      </c>
      <c r="U657">
        <v>1073</v>
      </c>
      <c r="V657">
        <f>IF(Visor_NARP_CNPV_2018!$H$3=Q657,1,0)</f>
        <v>0</v>
      </c>
      <c r="W657">
        <f t="shared" si="84"/>
        <v>0</v>
      </c>
      <c r="Y657" s="51" t="s">
        <v>2693</v>
      </c>
      <c r="Z657" s="51">
        <f t="shared" si="85"/>
        <v>290</v>
      </c>
    </row>
    <row r="658" spans="1:26" ht="15">
      <c r="A658" s="281" t="s">
        <v>2694</v>
      </c>
      <c r="B658" s="282" t="s">
        <v>1796</v>
      </c>
      <c r="C658" s="288">
        <f t="shared" si="79"/>
        <v>0</v>
      </c>
      <c r="D658" s="275">
        <f t="shared" si="80"/>
        <v>6.5799999999999995E-4</v>
      </c>
      <c r="E658" s="296">
        <f t="shared" si="81"/>
        <v>0</v>
      </c>
      <c r="F658" s="296">
        <f t="shared" si="82"/>
        <v>6.5799999999999995E-4</v>
      </c>
      <c r="G658" s="276">
        <f t="shared" si="83"/>
        <v>592</v>
      </c>
      <c r="P658" s="280" t="s">
        <v>220</v>
      </c>
      <c r="Q658" s="280">
        <v>44</v>
      </c>
      <c r="R658" s="281" t="s">
        <v>185</v>
      </c>
      <c r="S658" s="281" t="s">
        <v>2694</v>
      </c>
      <c r="T658" s="282" t="s">
        <v>1796</v>
      </c>
      <c r="U658">
        <v>865</v>
      </c>
      <c r="V658">
        <f>IF(Visor_NARP_CNPV_2018!$H$3=Q658,1,0)</f>
        <v>0</v>
      </c>
      <c r="W658">
        <f t="shared" si="84"/>
        <v>0</v>
      </c>
      <c r="Y658" s="51" t="s">
        <v>1796</v>
      </c>
      <c r="Z658" s="51">
        <f t="shared" si="85"/>
        <v>318</v>
      </c>
    </row>
    <row r="659" spans="1:26" ht="15">
      <c r="A659" s="278" t="s">
        <v>2695</v>
      </c>
      <c r="B659" s="279" t="s">
        <v>2696</v>
      </c>
      <c r="C659" s="288">
        <f t="shared" si="79"/>
        <v>0</v>
      </c>
      <c r="D659" s="275">
        <f t="shared" si="80"/>
        <v>6.5899999999999997E-4</v>
      </c>
      <c r="E659" s="296">
        <f t="shared" si="81"/>
        <v>0</v>
      </c>
      <c r="F659" s="296">
        <f t="shared" si="82"/>
        <v>6.5899999999999997E-4</v>
      </c>
      <c r="G659" s="276">
        <f t="shared" si="83"/>
        <v>591</v>
      </c>
      <c r="P659" s="277" t="s">
        <v>221</v>
      </c>
      <c r="Q659" s="277">
        <v>47</v>
      </c>
      <c r="R659" s="278" t="s">
        <v>186</v>
      </c>
      <c r="S659" s="278" t="s">
        <v>2695</v>
      </c>
      <c r="T659" s="279" t="s">
        <v>2696</v>
      </c>
      <c r="U659">
        <v>26768</v>
      </c>
      <c r="V659">
        <f>IF(Visor_NARP_CNPV_2018!$H$3=Q659,1,0)</f>
        <v>0</v>
      </c>
      <c r="W659">
        <f t="shared" si="84"/>
        <v>0</v>
      </c>
      <c r="Y659" s="51" t="s">
        <v>2696</v>
      </c>
      <c r="Z659" s="51">
        <f t="shared" si="85"/>
        <v>30</v>
      </c>
    </row>
    <row r="660" spans="1:26" ht="15">
      <c r="A660" s="281" t="s">
        <v>2697</v>
      </c>
      <c r="B660" s="282" t="s">
        <v>2698</v>
      </c>
      <c r="C660" s="288">
        <f t="shared" si="79"/>
        <v>0</v>
      </c>
      <c r="D660" s="275">
        <f t="shared" si="80"/>
        <v>6.6E-4</v>
      </c>
      <c r="E660" s="296">
        <f t="shared" si="81"/>
        <v>0</v>
      </c>
      <c r="F660" s="296">
        <f t="shared" si="82"/>
        <v>6.6E-4</v>
      </c>
      <c r="G660" s="276">
        <f t="shared" si="83"/>
        <v>590</v>
      </c>
      <c r="P660" s="280" t="s">
        <v>221</v>
      </c>
      <c r="Q660" s="280">
        <v>47</v>
      </c>
      <c r="R660" s="281" t="s">
        <v>186</v>
      </c>
      <c r="S660" s="281" t="s">
        <v>2697</v>
      </c>
      <c r="T660" s="282" t="s">
        <v>2698</v>
      </c>
      <c r="U660">
        <v>476</v>
      </c>
      <c r="V660">
        <f>IF(Visor_NARP_CNPV_2018!$H$3=Q660,1,0)</f>
        <v>0</v>
      </c>
      <c r="W660">
        <f t="shared" si="84"/>
        <v>0</v>
      </c>
      <c r="Y660" s="51" t="s">
        <v>2698</v>
      </c>
      <c r="Z660" s="51">
        <f t="shared" si="85"/>
        <v>413</v>
      </c>
    </row>
    <row r="661" spans="1:26" ht="15">
      <c r="A661" s="278" t="s">
        <v>2699</v>
      </c>
      <c r="B661" s="279" t="s">
        <v>2700</v>
      </c>
      <c r="C661" s="288">
        <f t="shared" si="79"/>
        <v>0</v>
      </c>
      <c r="D661" s="275">
        <f t="shared" si="80"/>
        <v>6.6100000000000002E-4</v>
      </c>
      <c r="E661" s="296">
        <f t="shared" si="81"/>
        <v>0</v>
      </c>
      <c r="F661" s="296">
        <f t="shared" si="82"/>
        <v>6.6100000000000002E-4</v>
      </c>
      <c r="G661" s="276">
        <f t="shared" si="83"/>
        <v>589</v>
      </c>
      <c r="P661" s="277" t="s">
        <v>221</v>
      </c>
      <c r="Q661" s="277">
        <v>47</v>
      </c>
      <c r="R661" s="278" t="s">
        <v>186</v>
      </c>
      <c r="S661" s="278" t="s">
        <v>2699</v>
      </c>
      <c r="T661" s="279" t="s">
        <v>2700</v>
      </c>
      <c r="U661">
        <v>4506</v>
      </c>
      <c r="V661">
        <f>IF(Visor_NARP_CNPV_2018!$H$3=Q661,1,0)</f>
        <v>0</v>
      </c>
      <c r="W661">
        <f t="shared" si="84"/>
        <v>0</v>
      </c>
      <c r="Y661" s="51" t="s">
        <v>2700</v>
      </c>
      <c r="Z661" s="51">
        <f t="shared" si="85"/>
        <v>158</v>
      </c>
    </row>
    <row r="662" spans="1:26" ht="15">
      <c r="A662" s="281" t="s">
        <v>2701</v>
      </c>
      <c r="B662" s="282" t="s">
        <v>2702</v>
      </c>
      <c r="C662" s="288">
        <f t="shared" si="79"/>
        <v>0</v>
      </c>
      <c r="D662" s="275">
        <f t="shared" si="80"/>
        <v>6.6199999999999994E-4</v>
      </c>
      <c r="E662" s="296">
        <f t="shared" si="81"/>
        <v>0</v>
      </c>
      <c r="F662" s="296">
        <f t="shared" si="82"/>
        <v>6.6199999999999994E-4</v>
      </c>
      <c r="G662" s="276">
        <f t="shared" si="83"/>
        <v>588</v>
      </c>
      <c r="P662" s="280" t="s">
        <v>221</v>
      </c>
      <c r="Q662" s="280">
        <v>47</v>
      </c>
      <c r="R662" s="281" t="s">
        <v>186</v>
      </c>
      <c r="S662" s="281" t="s">
        <v>2701</v>
      </c>
      <c r="T662" s="282" t="s">
        <v>2702</v>
      </c>
      <c r="U662">
        <v>452</v>
      </c>
      <c r="V662">
        <f>IF(Visor_NARP_CNPV_2018!$H$3=Q662,1,0)</f>
        <v>0</v>
      </c>
      <c r="W662">
        <f t="shared" si="84"/>
        <v>0</v>
      </c>
      <c r="Y662" s="51" t="s">
        <v>2702</v>
      </c>
      <c r="Z662" s="51">
        <f t="shared" si="85"/>
        <v>422</v>
      </c>
    </row>
    <row r="663" spans="1:26" ht="15">
      <c r="A663" s="278" t="s">
        <v>2703</v>
      </c>
      <c r="B663" s="279" t="s">
        <v>2704</v>
      </c>
      <c r="C663" s="288">
        <f t="shared" si="79"/>
        <v>0</v>
      </c>
      <c r="D663" s="275">
        <f t="shared" si="80"/>
        <v>6.6299999999999996E-4</v>
      </c>
      <c r="E663" s="296">
        <f t="shared" si="81"/>
        <v>0</v>
      </c>
      <c r="F663" s="296">
        <f t="shared" si="82"/>
        <v>6.6299999999999996E-4</v>
      </c>
      <c r="G663" s="276">
        <f t="shared" si="83"/>
        <v>587</v>
      </c>
      <c r="P663" s="277" t="s">
        <v>221</v>
      </c>
      <c r="Q663" s="277">
        <v>47</v>
      </c>
      <c r="R663" s="278" t="s">
        <v>186</v>
      </c>
      <c r="S663" s="278" t="s">
        <v>2703</v>
      </c>
      <c r="T663" s="279" t="s">
        <v>2704</v>
      </c>
      <c r="U663">
        <v>176</v>
      </c>
      <c r="V663">
        <f>IF(Visor_NARP_CNPV_2018!$H$3=Q663,1,0)</f>
        <v>0</v>
      </c>
      <c r="W663">
        <f t="shared" si="84"/>
        <v>0</v>
      </c>
      <c r="Y663" s="51" t="s">
        <v>2704</v>
      </c>
      <c r="Z663" s="51">
        <f t="shared" si="85"/>
        <v>599</v>
      </c>
    </row>
    <row r="664" spans="1:26" ht="15">
      <c r="A664" s="281" t="s">
        <v>2705</v>
      </c>
      <c r="B664" s="282" t="s">
        <v>2706</v>
      </c>
      <c r="C664" s="288">
        <f t="shared" si="79"/>
        <v>0</v>
      </c>
      <c r="D664" s="275">
        <f t="shared" si="80"/>
        <v>6.6399999999999999E-4</v>
      </c>
      <c r="E664" s="296">
        <f t="shared" si="81"/>
        <v>0</v>
      </c>
      <c r="F664" s="296">
        <f t="shared" si="82"/>
        <v>6.6399999999999999E-4</v>
      </c>
      <c r="G664" s="276">
        <f t="shared" si="83"/>
        <v>586</v>
      </c>
      <c r="P664" s="280" t="s">
        <v>221</v>
      </c>
      <c r="Q664" s="280">
        <v>47</v>
      </c>
      <c r="R664" s="281" t="s">
        <v>186</v>
      </c>
      <c r="S664" s="281" t="s">
        <v>2705</v>
      </c>
      <c r="T664" s="282" t="s">
        <v>2706</v>
      </c>
      <c r="U664">
        <v>689</v>
      </c>
      <c r="V664">
        <f>IF(Visor_NARP_CNPV_2018!$H$3=Q664,1,0)</f>
        <v>0</v>
      </c>
      <c r="W664">
        <f t="shared" si="84"/>
        <v>0</v>
      </c>
      <c r="Y664" s="51" t="s">
        <v>2706</v>
      </c>
      <c r="Z664" s="51">
        <f t="shared" si="85"/>
        <v>349</v>
      </c>
    </row>
    <row r="665" spans="1:26" ht="15">
      <c r="A665" s="278" t="s">
        <v>2707</v>
      </c>
      <c r="B665" s="279" t="s">
        <v>2708</v>
      </c>
      <c r="C665" s="288">
        <f t="shared" si="79"/>
        <v>0</v>
      </c>
      <c r="D665" s="275">
        <f t="shared" si="80"/>
        <v>6.6500000000000001E-4</v>
      </c>
      <c r="E665" s="296">
        <f t="shared" si="81"/>
        <v>0</v>
      </c>
      <c r="F665" s="296">
        <f t="shared" si="82"/>
        <v>6.6500000000000001E-4</v>
      </c>
      <c r="G665" s="276">
        <f t="shared" si="83"/>
        <v>585</v>
      </c>
      <c r="P665" s="277" t="s">
        <v>221</v>
      </c>
      <c r="Q665" s="277">
        <v>47</v>
      </c>
      <c r="R665" s="278" t="s">
        <v>186</v>
      </c>
      <c r="S665" s="278" t="s">
        <v>2707</v>
      </c>
      <c r="T665" s="279" t="s">
        <v>2708</v>
      </c>
      <c r="U665">
        <v>6723</v>
      </c>
      <c r="V665">
        <f>IF(Visor_NARP_CNPV_2018!$H$3=Q665,1,0)</f>
        <v>0</v>
      </c>
      <c r="W665">
        <f t="shared" si="84"/>
        <v>0</v>
      </c>
      <c r="Y665" s="51" t="s">
        <v>2708</v>
      </c>
      <c r="Z665" s="51">
        <f t="shared" si="85"/>
        <v>122</v>
      </c>
    </row>
    <row r="666" spans="1:26" ht="15">
      <c r="A666" s="281" t="s">
        <v>2709</v>
      </c>
      <c r="B666" s="282" t="s">
        <v>1492</v>
      </c>
      <c r="C666" s="288">
        <f t="shared" si="79"/>
        <v>0</v>
      </c>
      <c r="D666" s="275">
        <f t="shared" si="80"/>
        <v>6.6599999999999993E-4</v>
      </c>
      <c r="E666" s="296">
        <f t="shared" si="81"/>
        <v>0</v>
      </c>
      <c r="F666" s="296">
        <f t="shared" si="82"/>
        <v>6.6599999999999993E-4</v>
      </c>
      <c r="G666" s="276">
        <f t="shared" si="83"/>
        <v>584</v>
      </c>
      <c r="P666" s="280" t="s">
        <v>221</v>
      </c>
      <c r="Q666" s="280">
        <v>47</v>
      </c>
      <c r="R666" s="281" t="s">
        <v>186</v>
      </c>
      <c r="S666" s="281" t="s">
        <v>2709</v>
      </c>
      <c r="T666" s="282" t="s">
        <v>1492</v>
      </c>
      <c r="U666">
        <v>244</v>
      </c>
      <c r="V666">
        <f>IF(Visor_NARP_CNPV_2018!$H$3=Q666,1,0)</f>
        <v>0</v>
      </c>
      <c r="W666">
        <f t="shared" si="84"/>
        <v>0</v>
      </c>
      <c r="Y666" s="51" t="s">
        <v>1492</v>
      </c>
      <c r="Z666" s="51">
        <f t="shared" si="85"/>
        <v>544</v>
      </c>
    </row>
    <row r="667" spans="1:26" ht="15">
      <c r="A667" s="278" t="s">
        <v>2710</v>
      </c>
      <c r="B667" s="279" t="s">
        <v>2711</v>
      </c>
      <c r="C667" s="288">
        <f t="shared" si="79"/>
        <v>0</v>
      </c>
      <c r="D667" s="275">
        <f t="shared" si="80"/>
        <v>6.6699999999999995E-4</v>
      </c>
      <c r="E667" s="296">
        <f t="shared" si="81"/>
        <v>0</v>
      </c>
      <c r="F667" s="296">
        <f t="shared" si="82"/>
        <v>6.6699999999999995E-4</v>
      </c>
      <c r="G667" s="276">
        <f t="shared" si="83"/>
        <v>583</v>
      </c>
      <c r="P667" s="277" t="s">
        <v>221</v>
      </c>
      <c r="Q667" s="277">
        <v>47</v>
      </c>
      <c r="R667" s="278" t="s">
        <v>186</v>
      </c>
      <c r="S667" s="278" t="s">
        <v>2710</v>
      </c>
      <c r="T667" s="279" t="s">
        <v>2711</v>
      </c>
      <c r="U667">
        <v>26951</v>
      </c>
      <c r="V667">
        <f>IF(Visor_NARP_CNPV_2018!$H$3=Q667,1,0)</f>
        <v>0</v>
      </c>
      <c r="W667">
        <f t="shared" si="84"/>
        <v>0</v>
      </c>
      <c r="Y667" s="51" t="s">
        <v>2711</v>
      </c>
      <c r="Z667" s="51">
        <f t="shared" si="85"/>
        <v>28</v>
      </c>
    </row>
    <row r="668" spans="1:26" ht="15">
      <c r="A668" s="281" t="s">
        <v>2712</v>
      </c>
      <c r="B668" s="282" t="s">
        <v>2713</v>
      </c>
      <c r="C668" s="288">
        <f t="shared" si="79"/>
        <v>0</v>
      </c>
      <c r="D668" s="275">
        <f t="shared" si="80"/>
        <v>6.6799999999999997E-4</v>
      </c>
      <c r="E668" s="296">
        <f t="shared" si="81"/>
        <v>0</v>
      </c>
      <c r="F668" s="296">
        <f t="shared" si="82"/>
        <v>6.6799999999999997E-4</v>
      </c>
      <c r="G668" s="276">
        <f t="shared" si="83"/>
        <v>582</v>
      </c>
      <c r="P668" s="280" t="s">
        <v>221</v>
      </c>
      <c r="Q668" s="280">
        <v>47</v>
      </c>
      <c r="R668" s="281" t="s">
        <v>186</v>
      </c>
      <c r="S668" s="281" t="s">
        <v>2712</v>
      </c>
      <c r="T668" s="282" t="s">
        <v>2713</v>
      </c>
      <c r="U668">
        <v>10532</v>
      </c>
      <c r="V668">
        <f>IF(Visor_NARP_CNPV_2018!$H$3=Q668,1,0)</f>
        <v>0</v>
      </c>
      <c r="W668">
        <f t="shared" si="84"/>
        <v>0</v>
      </c>
      <c r="Y668" s="51" t="s">
        <v>2713</v>
      </c>
      <c r="Z668" s="51">
        <f t="shared" si="85"/>
        <v>95</v>
      </c>
    </row>
    <row r="669" spans="1:26" ht="15">
      <c r="A669" s="278" t="s">
        <v>2714</v>
      </c>
      <c r="B669" s="279" t="s">
        <v>2715</v>
      </c>
      <c r="C669" s="288">
        <f t="shared" si="79"/>
        <v>0</v>
      </c>
      <c r="D669" s="275">
        <f t="shared" si="80"/>
        <v>6.69E-4</v>
      </c>
      <c r="E669" s="296">
        <f t="shared" si="81"/>
        <v>0</v>
      </c>
      <c r="F669" s="296">
        <f t="shared" si="82"/>
        <v>6.69E-4</v>
      </c>
      <c r="G669" s="276">
        <f t="shared" si="83"/>
        <v>581</v>
      </c>
      <c r="P669" s="277" t="s">
        <v>221</v>
      </c>
      <c r="Q669" s="277">
        <v>47</v>
      </c>
      <c r="R669" s="278" t="s">
        <v>186</v>
      </c>
      <c r="S669" s="278" t="s">
        <v>2714</v>
      </c>
      <c r="T669" s="279" t="s">
        <v>2715</v>
      </c>
      <c r="U669">
        <v>5471</v>
      </c>
      <c r="V669">
        <f>IF(Visor_NARP_CNPV_2018!$H$3=Q669,1,0)</f>
        <v>0</v>
      </c>
      <c r="W669">
        <f t="shared" si="84"/>
        <v>0</v>
      </c>
      <c r="Y669" s="51" t="s">
        <v>2715</v>
      </c>
      <c r="Z669" s="51">
        <f t="shared" si="85"/>
        <v>140</v>
      </c>
    </row>
    <row r="670" spans="1:26" ht="15">
      <c r="A670" s="281" t="s">
        <v>2716</v>
      </c>
      <c r="B670" s="282" t="s">
        <v>2717</v>
      </c>
      <c r="C670" s="288">
        <f t="shared" si="79"/>
        <v>0</v>
      </c>
      <c r="D670" s="275">
        <f t="shared" si="80"/>
        <v>6.7000000000000002E-4</v>
      </c>
      <c r="E670" s="296">
        <f t="shared" si="81"/>
        <v>0</v>
      </c>
      <c r="F670" s="296">
        <f t="shared" si="82"/>
        <v>6.7000000000000002E-4</v>
      </c>
      <c r="G670" s="276">
        <f t="shared" si="83"/>
        <v>580</v>
      </c>
      <c r="P670" s="280" t="s">
        <v>221</v>
      </c>
      <c r="Q670" s="280">
        <v>47</v>
      </c>
      <c r="R670" s="281" t="s">
        <v>186</v>
      </c>
      <c r="S670" s="281" t="s">
        <v>2716</v>
      </c>
      <c r="T670" s="282" t="s">
        <v>2717</v>
      </c>
      <c r="U670">
        <v>2999</v>
      </c>
      <c r="V670">
        <f>IF(Visor_NARP_CNPV_2018!$H$3=Q670,1,0)</f>
        <v>0</v>
      </c>
      <c r="W670">
        <f t="shared" si="84"/>
        <v>0</v>
      </c>
      <c r="Y670" s="51" t="s">
        <v>2717</v>
      </c>
      <c r="Z670" s="51">
        <f t="shared" si="85"/>
        <v>190</v>
      </c>
    </row>
    <row r="671" spans="1:26" ht="15">
      <c r="A671" s="278" t="s">
        <v>2718</v>
      </c>
      <c r="B671" s="279" t="s">
        <v>2719</v>
      </c>
      <c r="C671" s="288">
        <f t="shared" si="79"/>
        <v>0</v>
      </c>
      <c r="D671" s="275">
        <f t="shared" si="80"/>
        <v>6.7099999999999994E-4</v>
      </c>
      <c r="E671" s="296">
        <f t="shared" si="81"/>
        <v>0</v>
      </c>
      <c r="F671" s="296">
        <f t="shared" si="82"/>
        <v>6.7099999999999994E-4</v>
      </c>
      <c r="G671" s="276">
        <f t="shared" si="83"/>
        <v>579</v>
      </c>
      <c r="P671" s="277" t="s">
        <v>221</v>
      </c>
      <c r="Q671" s="277">
        <v>47</v>
      </c>
      <c r="R671" s="278" t="s">
        <v>186</v>
      </c>
      <c r="S671" s="278" t="s">
        <v>2718</v>
      </c>
      <c r="T671" s="279" t="s">
        <v>2719</v>
      </c>
      <c r="U671">
        <v>456</v>
      </c>
      <c r="V671">
        <f>IF(Visor_NARP_CNPV_2018!$H$3=Q671,1,0)</f>
        <v>0</v>
      </c>
      <c r="W671">
        <f t="shared" si="84"/>
        <v>0</v>
      </c>
      <c r="Y671" s="51" t="s">
        <v>2719</v>
      </c>
      <c r="Z671" s="51">
        <f t="shared" si="85"/>
        <v>420</v>
      </c>
    </row>
    <row r="672" spans="1:26" ht="15">
      <c r="A672" s="281" t="s">
        <v>2720</v>
      </c>
      <c r="B672" s="282" t="s">
        <v>2721</v>
      </c>
      <c r="C672" s="288">
        <f t="shared" si="79"/>
        <v>0</v>
      </c>
      <c r="D672" s="275">
        <f t="shared" si="80"/>
        <v>6.7199999999999996E-4</v>
      </c>
      <c r="E672" s="296">
        <f t="shared" si="81"/>
        <v>0</v>
      </c>
      <c r="F672" s="296">
        <f t="shared" si="82"/>
        <v>6.7199999999999996E-4</v>
      </c>
      <c r="G672" s="276">
        <f t="shared" si="83"/>
        <v>578</v>
      </c>
      <c r="P672" s="280" t="s">
        <v>221</v>
      </c>
      <c r="Q672" s="280">
        <v>47</v>
      </c>
      <c r="R672" s="281" t="s">
        <v>186</v>
      </c>
      <c r="S672" s="281" t="s">
        <v>2720</v>
      </c>
      <c r="T672" s="282" t="s">
        <v>2721</v>
      </c>
      <c r="U672">
        <v>414</v>
      </c>
      <c r="V672">
        <f>IF(Visor_NARP_CNPV_2018!$H$3=Q672,1,0)</f>
        <v>0</v>
      </c>
      <c r="W672">
        <f t="shared" si="84"/>
        <v>0</v>
      </c>
      <c r="Y672" s="51" t="s">
        <v>2721</v>
      </c>
      <c r="Z672" s="51">
        <f t="shared" si="85"/>
        <v>437</v>
      </c>
    </row>
    <row r="673" spans="1:26" ht="15">
      <c r="A673" s="278" t="s">
        <v>2722</v>
      </c>
      <c r="B673" s="279" t="s">
        <v>2723</v>
      </c>
      <c r="C673" s="288">
        <f t="shared" si="79"/>
        <v>0</v>
      </c>
      <c r="D673" s="275">
        <f t="shared" si="80"/>
        <v>6.7299999999999999E-4</v>
      </c>
      <c r="E673" s="296">
        <f t="shared" si="81"/>
        <v>0</v>
      </c>
      <c r="F673" s="296">
        <f t="shared" si="82"/>
        <v>6.7299999999999999E-4</v>
      </c>
      <c r="G673" s="276">
        <f t="shared" si="83"/>
        <v>577</v>
      </c>
      <c r="P673" s="277" t="s">
        <v>221</v>
      </c>
      <c r="Q673" s="277">
        <v>47</v>
      </c>
      <c r="R673" s="278" t="s">
        <v>186</v>
      </c>
      <c r="S673" s="278" t="s">
        <v>2722</v>
      </c>
      <c r="T673" s="279" t="s">
        <v>2723</v>
      </c>
      <c r="U673">
        <v>4730</v>
      </c>
      <c r="V673">
        <f>IF(Visor_NARP_CNPV_2018!$H$3=Q673,1,0)</f>
        <v>0</v>
      </c>
      <c r="W673">
        <f t="shared" si="84"/>
        <v>0</v>
      </c>
      <c r="Y673" s="51" t="s">
        <v>2723</v>
      </c>
      <c r="Z673" s="51">
        <f t="shared" si="85"/>
        <v>150</v>
      </c>
    </row>
    <row r="674" spans="1:26" ht="15">
      <c r="A674" s="281" t="s">
        <v>2724</v>
      </c>
      <c r="B674" s="282" t="s">
        <v>2725</v>
      </c>
      <c r="C674" s="288">
        <f t="shared" si="79"/>
        <v>0</v>
      </c>
      <c r="D674" s="275">
        <f t="shared" si="80"/>
        <v>6.7400000000000001E-4</v>
      </c>
      <c r="E674" s="296">
        <f t="shared" si="81"/>
        <v>0</v>
      </c>
      <c r="F674" s="296">
        <f t="shared" si="82"/>
        <v>6.7400000000000001E-4</v>
      </c>
      <c r="G674" s="276">
        <f t="shared" si="83"/>
        <v>576</v>
      </c>
      <c r="P674" s="280" t="s">
        <v>221</v>
      </c>
      <c r="Q674" s="280">
        <v>47</v>
      </c>
      <c r="R674" s="281" t="s">
        <v>186</v>
      </c>
      <c r="S674" s="281" t="s">
        <v>2724</v>
      </c>
      <c r="T674" s="282" t="s">
        <v>2725</v>
      </c>
      <c r="U674">
        <v>255</v>
      </c>
      <c r="V674">
        <f>IF(Visor_NARP_CNPV_2018!$H$3=Q674,1,0)</f>
        <v>0</v>
      </c>
      <c r="W674">
        <f t="shared" si="84"/>
        <v>0</v>
      </c>
      <c r="Y674" s="51" t="s">
        <v>2725</v>
      </c>
      <c r="Z674" s="51">
        <f t="shared" si="85"/>
        <v>533</v>
      </c>
    </row>
    <row r="675" spans="1:26" ht="15">
      <c r="A675" s="278" t="s">
        <v>2726</v>
      </c>
      <c r="B675" s="279" t="s">
        <v>2727</v>
      </c>
      <c r="C675" s="288">
        <f t="shared" si="79"/>
        <v>0</v>
      </c>
      <c r="D675" s="275">
        <f t="shared" si="80"/>
        <v>6.7499999999999993E-4</v>
      </c>
      <c r="E675" s="296">
        <f t="shared" si="81"/>
        <v>0</v>
      </c>
      <c r="F675" s="296">
        <f t="shared" si="82"/>
        <v>6.7499999999999993E-4</v>
      </c>
      <c r="G675" s="276">
        <f t="shared" si="83"/>
        <v>575</v>
      </c>
      <c r="P675" s="277" t="s">
        <v>221</v>
      </c>
      <c r="Q675" s="277">
        <v>47</v>
      </c>
      <c r="R675" s="278" t="s">
        <v>186</v>
      </c>
      <c r="S675" s="278" t="s">
        <v>2726</v>
      </c>
      <c r="T675" s="279" t="s">
        <v>2727</v>
      </c>
      <c r="U675">
        <v>649</v>
      </c>
      <c r="V675">
        <f>IF(Visor_NARP_CNPV_2018!$H$3=Q675,1,0)</f>
        <v>0</v>
      </c>
      <c r="W675">
        <f t="shared" si="84"/>
        <v>0</v>
      </c>
      <c r="Y675" s="51" t="s">
        <v>2727</v>
      </c>
      <c r="Z675" s="51">
        <f t="shared" si="85"/>
        <v>364</v>
      </c>
    </row>
    <row r="676" spans="1:26" ht="15">
      <c r="A676" s="281" t="s">
        <v>2728</v>
      </c>
      <c r="B676" s="282" t="s">
        <v>2729</v>
      </c>
      <c r="C676" s="288">
        <f t="shared" si="79"/>
        <v>0</v>
      </c>
      <c r="D676" s="275">
        <f t="shared" si="80"/>
        <v>6.7599999999999995E-4</v>
      </c>
      <c r="E676" s="296">
        <f t="shared" si="81"/>
        <v>0</v>
      </c>
      <c r="F676" s="296">
        <f t="shared" si="82"/>
        <v>6.7599999999999995E-4</v>
      </c>
      <c r="G676" s="276">
        <f t="shared" si="83"/>
        <v>574</v>
      </c>
      <c r="P676" s="280" t="s">
        <v>221</v>
      </c>
      <c r="Q676" s="280">
        <v>47</v>
      </c>
      <c r="R676" s="281" t="s">
        <v>186</v>
      </c>
      <c r="S676" s="281" t="s">
        <v>2728</v>
      </c>
      <c r="T676" s="282" t="s">
        <v>2729</v>
      </c>
      <c r="U676">
        <v>10513</v>
      </c>
      <c r="V676">
        <f>IF(Visor_NARP_CNPV_2018!$H$3=Q676,1,0)</f>
        <v>0</v>
      </c>
      <c r="W676">
        <f t="shared" si="84"/>
        <v>0</v>
      </c>
      <c r="Y676" s="51" t="s">
        <v>2729</v>
      </c>
      <c r="Z676" s="51">
        <f t="shared" si="85"/>
        <v>96</v>
      </c>
    </row>
    <row r="677" spans="1:26" ht="15">
      <c r="A677" s="278" t="s">
        <v>2730</v>
      </c>
      <c r="B677" s="279" t="s">
        <v>2731</v>
      </c>
      <c r="C677" s="288">
        <f t="shared" si="79"/>
        <v>0</v>
      </c>
      <c r="D677" s="275">
        <f t="shared" si="80"/>
        <v>6.7699999999999998E-4</v>
      </c>
      <c r="E677" s="296">
        <f t="shared" si="81"/>
        <v>0</v>
      </c>
      <c r="F677" s="296">
        <f t="shared" si="82"/>
        <v>6.7699999999999998E-4</v>
      </c>
      <c r="G677" s="276">
        <f t="shared" si="83"/>
        <v>573</v>
      </c>
      <c r="P677" s="277" t="s">
        <v>221</v>
      </c>
      <c r="Q677" s="277">
        <v>47</v>
      </c>
      <c r="R677" s="278" t="s">
        <v>186</v>
      </c>
      <c r="S677" s="278" t="s">
        <v>2730</v>
      </c>
      <c r="T677" s="279" t="s">
        <v>2731</v>
      </c>
      <c r="U677">
        <v>2801</v>
      </c>
      <c r="V677">
        <f>IF(Visor_NARP_CNPV_2018!$H$3=Q677,1,0)</f>
        <v>0</v>
      </c>
      <c r="W677">
        <f t="shared" si="84"/>
        <v>0</v>
      </c>
      <c r="Y677" s="51" t="s">
        <v>2731</v>
      </c>
      <c r="Z677" s="51">
        <f t="shared" si="85"/>
        <v>193</v>
      </c>
    </row>
    <row r="678" spans="1:26" ht="15">
      <c r="A678" s="281" t="s">
        <v>2732</v>
      </c>
      <c r="B678" s="282" t="s">
        <v>2733</v>
      </c>
      <c r="C678" s="288">
        <f t="shared" si="79"/>
        <v>0</v>
      </c>
      <c r="D678" s="275">
        <f t="shared" si="80"/>
        <v>6.78E-4</v>
      </c>
      <c r="E678" s="296">
        <f t="shared" si="81"/>
        <v>0</v>
      </c>
      <c r="F678" s="296">
        <f t="shared" si="82"/>
        <v>6.78E-4</v>
      </c>
      <c r="G678" s="276">
        <f t="shared" si="83"/>
        <v>572</v>
      </c>
      <c r="P678" s="280" t="s">
        <v>221</v>
      </c>
      <c r="Q678" s="280">
        <v>47</v>
      </c>
      <c r="R678" s="281" t="s">
        <v>186</v>
      </c>
      <c r="S678" s="281" t="s">
        <v>2732</v>
      </c>
      <c r="T678" s="282" t="s">
        <v>2733</v>
      </c>
      <c r="U678">
        <v>240</v>
      </c>
      <c r="V678">
        <f>IF(Visor_NARP_CNPV_2018!$H$3=Q678,1,0)</f>
        <v>0</v>
      </c>
      <c r="W678">
        <f t="shared" si="84"/>
        <v>0</v>
      </c>
      <c r="Y678" s="51" t="s">
        <v>2733</v>
      </c>
      <c r="Z678" s="51">
        <f t="shared" si="85"/>
        <v>548</v>
      </c>
    </row>
    <row r="679" spans="1:26" ht="15">
      <c r="A679" s="278" t="s">
        <v>2734</v>
      </c>
      <c r="B679" s="279" t="s">
        <v>2735</v>
      </c>
      <c r="C679" s="288">
        <f t="shared" si="79"/>
        <v>0</v>
      </c>
      <c r="D679" s="275">
        <f t="shared" si="80"/>
        <v>6.7899999999999992E-4</v>
      </c>
      <c r="E679" s="296">
        <f t="shared" si="81"/>
        <v>0</v>
      </c>
      <c r="F679" s="296">
        <f t="shared" si="82"/>
        <v>6.7899999999999992E-4</v>
      </c>
      <c r="G679" s="276">
        <f t="shared" si="83"/>
        <v>571</v>
      </c>
      <c r="P679" s="277" t="s">
        <v>221</v>
      </c>
      <c r="Q679" s="277">
        <v>47</v>
      </c>
      <c r="R679" s="278" t="s">
        <v>186</v>
      </c>
      <c r="S679" s="278" t="s">
        <v>2734</v>
      </c>
      <c r="T679" s="279" t="s">
        <v>2735</v>
      </c>
      <c r="U679">
        <v>688</v>
      </c>
      <c r="V679">
        <f>IF(Visor_NARP_CNPV_2018!$H$3=Q679,1,0)</f>
        <v>0</v>
      </c>
      <c r="W679">
        <f t="shared" si="84"/>
        <v>0</v>
      </c>
      <c r="Y679" s="51" t="s">
        <v>2735</v>
      </c>
      <c r="Z679" s="51">
        <f t="shared" si="85"/>
        <v>350</v>
      </c>
    </row>
    <row r="680" spans="1:26" ht="15">
      <c r="A680" s="281" t="s">
        <v>2736</v>
      </c>
      <c r="B680" s="282" t="s">
        <v>2081</v>
      </c>
      <c r="C680" s="288">
        <f t="shared" si="79"/>
        <v>0</v>
      </c>
      <c r="D680" s="275">
        <f t="shared" si="80"/>
        <v>6.7999999999999994E-4</v>
      </c>
      <c r="E680" s="296">
        <f t="shared" si="81"/>
        <v>0</v>
      </c>
      <c r="F680" s="296">
        <f t="shared" si="82"/>
        <v>6.7999999999999994E-4</v>
      </c>
      <c r="G680" s="276">
        <f t="shared" si="83"/>
        <v>570</v>
      </c>
      <c r="P680" s="280" t="s">
        <v>221</v>
      </c>
      <c r="Q680" s="280">
        <v>47</v>
      </c>
      <c r="R680" s="281" t="s">
        <v>186</v>
      </c>
      <c r="S680" s="281" t="s">
        <v>2736</v>
      </c>
      <c r="T680" s="282" t="s">
        <v>2081</v>
      </c>
      <c r="U680">
        <v>394</v>
      </c>
      <c r="V680">
        <f>IF(Visor_NARP_CNPV_2018!$H$3=Q680,1,0)</f>
        <v>0</v>
      </c>
      <c r="W680">
        <f t="shared" si="84"/>
        <v>0</v>
      </c>
      <c r="Y680" s="51" t="s">
        <v>2081</v>
      </c>
      <c r="Z680" s="51">
        <f t="shared" si="85"/>
        <v>450</v>
      </c>
    </row>
    <row r="681" spans="1:26" ht="15">
      <c r="A681" s="278" t="s">
        <v>2737</v>
      </c>
      <c r="B681" s="279" t="s">
        <v>2738</v>
      </c>
      <c r="C681" s="288">
        <f t="shared" si="79"/>
        <v>0</v>
      </c>
      <c r="D681" s="275">
        <f t="shared" si="80"/>
        <v>6.8099999999999996E-4</v>
      </c>
      <c r="E681" s="296">
        <f t="shared" si="81"/>
        <v>0</v>
      </c>
      <c r="F681" s="296">
        <f t="shared" si="82"/>
        <v>6.8099999999999996E-4</v>
      </c>
      <c r="G681" s="276">
        <f t="shared" si="83"/>
        <v>569</v>
      </c>
      <c r="P681" s="277" t="s">
        <v>221</v>
      </c>
      <c r="Q681" s="277">
        <v>47</v>
      </c>
      <c r="R681" s="278" t="s">
        <v>186</v>
      </c>
      <c r="S681" s="278" t="s">
        <v>2737</v>
      </c>
      <c r="T681" s="279" t="s">
        <v>2738</v>
      </c>
      <c r="U681">
        <v>189</v>
      </c>
      <c r="V681">
        <f>IF(Visor_NARP_CNPV_2018!$H$3=Q681,1,0)</f>
        <v>0</v>
      </c>
      <c r="W681">
        <f t="shared" si="84"/>
        <v>0</v>
      </c>
      <c r="Y681" s="51" t="s">
        <v>2738</v>
      </c>
      <c r="Z681" s="51">
        <f t="shared" si="85"/>
        <v>583</v>
      </c>
    </row>
    <row r="682" spans="1:26" ht="15">
      <c r="A682" s="281" t="s">
        <v>2739</v>
      </c>
      <c r="B682" s="282" t="s">
        <v>2740</v>
      </c>
      <c r="C682" s="288">
        <f t="shared" si="79"/>
        <v>0</v>
      </c>
      <c r="D682" s="275">
        <f t="shared" si="80"/>
        <v>6.8199999999999999E-4</v>
      </c>
      <c r="E682" s="296">
        <f t="shared" si="81"/>
        <v>0</v>
      </c>
      <c r="F682" s="296">
        <f t="shared" si="82"/>
        <v>6.8199999999999999E-4</v>
      </c>
      <c r="G682" s="276">
        <f t="shared" si="83"/>
        <v>568</v>
      </c>
      <c r="P682" s="280" t="s">
        <v>221</v>
      </c>
      <c r="Q682" s="280">
        <v>47</v>
      </c>
      <c r="R682" s="281" t="s">
        <v>186</v>
      </c>
      <c r="S682" s="281" t="s">
        <v>2739</v>
      </c>
      <c r="T682" s="282" t="s">
        <v>2740</v>
      </c>
      <c r="U682">
        <v>135</v>
      </c>
      <c r="V682">
        <f>IF(Visor_NARP_CNPV_2018!$H$3=Q682,1,0)</f>
        <v>0</v>
      </c>
      <c r="W682">
        <f t="shared" si="84"/>
        <v>0</v>
      </c>
      <c r="Y682" s="51" t="s">
        <v>2740</v>
      </c>
      <c r="Z682" s="51">
        <f t="shared" si="85"/>
        <v>660</v>
      </c>
    </row>
    <row r="683" spans="1:26" ht="15">
      <c r="A683" s="278" t="s">
        <v>2741</v>
      </c>
      <c r="B683" s="279" t="s">
        <v>2742</v>
      </c>
      <c r="C683" s="288">
        <f t="shared" si="79"/>
        <v>0</v>
      </c>
      <c r="D683" s="275">
        <f t="shared" si="80"/>
        <v>6.8300000000000001E-4</v>
      </c>
      <c r="E683" s="296">
        <f t="shared" si="81"/>
        <v>0</v>
      </c>
      <c r="F683" s="296">
        <f t="shared" si="82"/>
        <v>6.8300000000000001E-4</v>
      </c>
      <c r="G683" s="276">
        <f t="shared" si="83"/>
        <v>567</v>
      </c>
      <c r="P683" s="277" t="s">
        <v>221</v>
      </c>
      <c r="Q683" s="277">
        <v>47</v>
      </c>
      <c r="R683" s="278" t="s">
        <v>186</v>
      </c>
      <c r="S683" s="278" t="s">
        <v>2741</v>
      </c>
      <c r="T683" s="279" t="s">
        <v>2742</v>
      </c>
      <c r="U683">
        <v>4367</v>
      </c>
      <c r="V683">
        <f>IF(Visor_NARP_CNPV_2018!$H$3=Q683,1,0)</f>
        <v>0</v>
      </c>
      <c r="W683">
        <f t="shared" si="84"/>
        <v>0</v>
      </c>
      <c r="Y683" s="51" t="s">
        <v>2742</v>
      </c>
      <c r="Z683" s="51">
        <f t="shared" si="85"/>
        <v>164</v>
      </c>
    </row>
    <row r="684" spans="1:26" ht="15">
      <c r="A684" s="281" t="s">
        <v>2743</v>
      </c>
      <c r="B684" s="282" t="s">
        <v>2744</v>
      </c>
      <c r="C684" s="288">
        <f t="shared" si="79"/>
        <v>0</v>
      </c>
      <c r="D684" s="275">
        <f t="shared" si="80"/>
        <v>6.8399999999999993E-4</v>
      </c>
      <c r="E684" s="296">
        <f t="shared" si="81"/>
        <v>0</v>
      </c>
      <c r="F684" s="296">
        <f t="shared" si="82"/>
        <v>6.8399999999999993E-4</v>
      </c>
      <c r="G684" s="276">
        <f t="shared" si="83"/>
        <v>566</v>
      </c>
      <c r="P684" s="280" t="s">
        <v>221</v>
      </c>
      <c r="Q684" s="280">
        <v>47</v>
      </c>
      <c r="R684" s="281" t="s">
        <v>186</v>
      </c>
      <c r="S684" s="281" t="s">
        <v>2743</v>
      </c>
      <c r="T684" s="282" t="s">
        <v>2744</v>
      </c>
      <c r="U684">
        <v>704</v>
      </c>
      <c r="V684">
        <f>IF(Visor_NARP_CNPV_2018!$H$3=Q684,1,0)</f>
        <v>0</v>
      </c>
      <c r="W684">
        <f t="shared" si="84"/>
        <v>0</v>
      </c>
      <c r="Y684" s="51" t="s">
        <v>2744</v>
      </c>
      <c r="Z684" s="51">
        <f t="shared" si="85"/>
        <v>340</v>
      </c>
    </row>
    <row r="685" spans="1:26" ht="15">
      <c r="A685" s="278" t="s">
        <v>2745</v>
      </c>
      <c r="B685" s="279" t="s">
        <v>2746</v>
      </c>
      <c r="C685" s="288">
        <f t="shared" si="79"/>
        <v>0</v>
      </c>
      <c r="D685" s="275">
        <f t="shared" si="80"/>
        <v>6.8499999999999995E-4</v>
      </c>
      <c r="E685" s="296">
        <f t="shared" si="81"/>
        <v>0</v>
      </c>
      <c r="F685" s="296">
        <f t="shared" si="82"/>
        <v>6.8499999999999995E-4</v>
      </c>
      <c r="G685" s="276">
        <f t="shared" si="83"/>
        <v>565</v>
      </c>
      <c r="P685" s="277" t="s">
        <v>221</v>
      </c>
      <c r="Q685" s="277">
        <v>47</v>
      </c>
      <c r="R685" s="278" t="s">
        <v>186</v>
      </c>
      <c r="S685" s="278" t="s">
        <v>2745</v>
      </c>
      <c r="T685" s="279" t="s">
        <v>2746</v>
      </c>
      <c r="U685">
        <v>397</v>
      </c>
      <c r="V685">
        <f>IF(Visor_NARP_CNPV_2018!$H$3=Q685,1,0)</f>
        <v>0</v>
      </c>
      <c r="W685">
        <f t="shared" si="84"/>
        <v>0</v>
      </c>
      <c r="Y685" s="51" t="s">
        <v>2746</v>
      </c>
      <c r="Z685" s="51">
        <f t="shared" si="85"/>
        <v>447</v>
      </c>
    </row>
    <row r="686" spans="1:26" ht="15">
      <c r="A686" s="281" t="s">
        <v>2747</v>
      </c>
      <c r="B686" s="282" t="s">
        <v>2748</v>
      </c>
      <c r="C686" s="288">
        <f t="shared" si="79"/>
        <v>0</v>
      </c>
      <c r="D686" s="275">
        <f t="shared" si="80"/>
        <v>6.8599999999999998E-4</v>
      </c>
      <c r="E686" s="296">
        <f t="shared" si="81"/>
        <v>0</v>
      </c>
      <c r="F686" s="296">
        <f t="shared" si="82"/>
        <v>6.8599999999999998E-4</v>
      </c>
      <c r="G686" s="276">
        <f t="shared" si="83"/>
        <v>564</v>
      </c>
      <c r="P686" s="280" t="s">
        <v>221</v>
      </c>
      <c r="Q686" s="280">
        <v>47</v>
      </c>
      <c r="R686" s="281" t="s">
        <v>186</v>
      </c>
      <c r="S686" s="281" t="s">
        <v>2747</v>
      </c>
      <c r="T686" s="282" t="s">
        <v>2748</v>
      </c>
      <c r="U686">
        <v>918</v>
      </c>
      <c r="V686">
        <f>IF(Visor_NARP_CNPV_2018!$H$3=Q686,1,0)</f>
        <v>0</v>
      </c>
      <c r="W686">
        <f t="shared" si="84"/>
        <v>0</v>
      </c>
      <c r="Y686" s="51" t="s">
        <v>2748</v>
      </c>
      <c r="Z686" s="51">
        <f t="shared" si="85"/>
        <v>305</v>
      </c>
    </row>
    <row r="687" spans="1:26" ht="15">
      <c r="A687" s="278" t="s">
        <v>2749</v>
      </c>
      <c r="B687" s="279" t="s">
        <v>2750</v>
      </c>
      <c r="C687" s="288">
        <f t="shared" si="79"/>
        <v>0</v>
      </c>
      <c r="D687" s="275">
        <f t="shared" si="80"/>
        <v>6.87E-4</v>
      </c>
      <c r="E687" s="296">
        <f t="shared" si="81"/>
        <v>0</v>
      </c>
      <c r="F687" s="296">
        <f t="shared" si="82"/>
        <v>6.87E-4</v>
      </c>
      <c r="G687" s="276">
        <f t="shared" si="83"/>
        <v>563</v>
      </c>
      <c r="P687" s="277" t="s">
        <v>221</v>
      </c>
      <c r="Q687" s="277">
        <v>47</v>
      </c>
      <c r="R687" s="278" t="s">
        <v>186</v>
      </c>
      <c r="S687" s="278" t="s">
        <v>2749</v>
      </c>
      <c r="T687" s="279" t="s">
        <v>2750</v>
      </c>
      <c r="U687">
        <v>459</v>
      </c>
      <c r="V687">
        <f>IF(Visor_NARP_CNPV_2018!$H$3=Q687,1,0)</f>
        <v>0</v>
      </c>
      <c r="W687">
        <f t="shared" si="84"/>
        <v>0</v>
      </c>
      <c r="Y687" s="51" t="s">
        <v>2750</v>
      </c>
      <c r="Z687" s="51">
        <f t="shared" si="85"/>
        <v>418</v>
      </c>
    </row>
    <row r="688" spans="1:26" ht="15">
      <c r="A688" s="281" t="s">
        <v>2751</v>
      </c>
      <c r="B688" s="282" t="s">
        <v>2752</v>
      </c>
      <c r="C688" s="288">
        <f t="shared" si="79"/>
        <v>0</v>
      </c>
      <c r="D688" s="275">
        <f t="shared" si="80"/>
        <v>6.8799999999999992E-4</v>
      </c>
      <c r="E688" s="296">
        <f t="shared" si="81"/>
        <v>0</v>
      </c>
      <c r="F688" s="296">
        <f t="shared" si="82"/>
        <v>6.8799999999999992E-4</v>
      </c>
      <c r="G688" s="276">
        <f t="shared" si="83"/>
        <v>562</v>
      </c>
      <c r="P688" s="280" t="s">
        <v>221</v>
      </c>
      <c r="Q688" s="280">
        <v>47</v>
      </c>
      <c r="R688" s="281" t="s">
        <v>186</v>
      </c>
      <c r="S688" s="281" t="s">
        <v>2751</v>
      </c>
      <c r="T688" s="282" t="s">
        <v>2752</v>
      </c>
      <c r="U688">
        <v>31565</v>
      </c>
      <c r="V688">
        <f>IF(Visor_NARP_CNPV_2018!$H$3=Q688,1,0)</f>
        <v>0</v>
      </c>
      <c r="W688">
        <f t="shared" si="84"/>
        <v>0</v>
      </c>
      <c r="Y688" s="51" t="s">
        <v>2752</v>
      </c>
      <c r="Z688" s="51">
        <f t="shared" si="85"/>
        <v>21</v>
      </c>
    </row>
    <row r="689" spans="1:26" ht="15">
      <c r="A689" s="278" t="s">
        <v>2753</v>
      </c>
      <c r="B689" s="279" t="s">
        <v>2754</v>
      </c>
      <c r="C689" s="288">
        <f t="shared" si="79"/>
        <v>0</v>
      </c>
      <c r="D689" s="275">
        <f t="shared" si="80"/>
        <v>6.8899999999999994E-4</v>
      </c>
      <c r="E689" s="296">
        <f t="shared" si="81"/>
        <v>0</v>
      </c>
      <c r="F689" s="296">
        <f t="shared" si="82"/>
        <v>6.8899999999999994E-4</v>
      </c>
      <c r="G689" s="276">
        <f t="shared" si="83"/>
        <v>561</v>
      </c>
      <c r="P689" s="277" t="s">
        <v>222</v>
      </c>
      <c r="Q689" s="277">
        <v>50</v>
      </c>
      <c r="R689" s="278" t="s">
        <v>187</v>
      </c>
      <c r="S689" s="278" t="s">
        <v>2753</v>
      </c>
      <c r="T689" s="279" t="s">
        <v>2754</v>
      </c>
      <c r="U689">
        <v>5991</v>
      </c>
      <c r="V689">
        <f>IF(Visor_NARP_CNPV_2018!$H$3=Q689,1,0)</f>
        <v>0</v>
      </c>
      <c r="W689">
        <f t="shared" si="84"/>
        <v>0</v>
      </c>
      <c r="Y689" s="51" t="s">
        <v>2754</v>
      </c>
      <c r="Z689" s="51">
        <f t="shared" si="85"/>
        <v>133</v>
      </c>
    </row>
    <row r="690" spans="1:26" ht="15">
      <c r="A690" s="281" t="s">
        <v>2755</v>
      </c>
      <c r="B690" s="282" t="s">
        <v>2756</v>
      </c>
      <c r="C690" s="288">
        <f t="shared" si="79"/>
        <v>0</v>
      </c>
      <c r="D690" s="275">
        <f t="shared" si="80"/>
        <v>6.8999999999999997E-4</v>
      </c>
      <c r="E690" s="296">
        <f t="shared" si="81"/>
        <v>0</v>
      </c>
      <c r="F690" s="296">
        <f t="shared" si="82"/>
        <v>6.8999999999999997E-4</v>
      </c>
      <c r="G690" s="276">
        <f t="shared" si="83"/>
        <v>560</v>
      </c>
      <c r="P690" s="280" t="s">
        <v>222</v>
      </c>
      <c r="Q690" s="280">
        <v>50</v>
      </c>
      <c r="R690" s="281" t="s">
        <v>187</v>
      </c>
      <c r="S690" s="281" t="s">
        <v>2755</v>
      </c>
      <c r="T690" s="282" t="s">
        <v>2756</v>
      </c>
      <c r="U690">
        <v>1166</v>
      </c>
      <c r="V690">
        <f>IF(Visor_NARP_CNPV_2018!$H$3=Q690,1,0)</f>
        <v>0</v>
      </c>
      <c r="W690">
        <f t="shared" si="84"/>
        <v>0</v>
      </c>
      <c r="Y690" s="51" t="s">
        <v>2756</v>
      </c>
      <c r="Z690" s="51">
        <f t="shared" si="85"/>
        <v>277</v>
      </c>
    </row>
    <row r="691" spans="1:26" ht="15">
      <c r="A691" s="278" t="s">
        <v>2757</v>
      </c>
      <c r="B691" s="279" t="s">
        <v>2758</v>
      </c>
      <c r="C691" s="288">
        <f t="shared" si="79"/>
        <v>0</v>
      </c>
      <c r="D691" s="275">
        <f t="shared" si="80"/>
        <v>6.9099999999999999E-4</v>
      </c>
      <c r="E691" s="296">
        <f t="shared" si="81"/>
        <v>0</v>
      </c>
      <c r="F691" s="296">
        <f t="shared" si="82"/>
        <v>6.9099999999999999E-4</v>
      </c>
      <c r="G691" s="276">
        <f t="shared" si="83"/>
        <v>559</v>
      </c>
      <c r="P691" s="277" t="s">
        <v>222</v>
      </c>
      <c r="Q691" s="277">
        <v>50</v>
      </c>
      <c r="R691" s="278" t="s">
        <v>187</v>
      </c>
      <c r="S691" s="278" t="s">
        <v>2757</v>
      </c>
      <c r="T691" s="279" t="s">
        <v>2758</v>
      </c>
      <c r="U691">
        <v>27</v>
      </c>
      <c r="V691">
        <f>IF(Visor_NARP_CNPV_2018!$H$3=Q691,1,0)</f>
        <v>0</v>
      </c>
      <c r="W691">
        <f t="shared" si="84"/>
        <v>0</v>
      </c>
      <c r="Y691" s="51" t="s">
        <v>2758</v>
      </c>
      <c r="Z691" s="51">
        <f t="shared" si="85"/>
        <v>982</v>
      </c>
    </row>
    <row r="692" spans="1:26" ht="15">
      <c r="A692" s="281" t="s">
        <v>2759</v>
      </c>
      <c r="B692" s="282" t="s">
        <v>2760</v>
      </c>
      <c r="C692" s="288">
        <f t="shared" si="79"/>
        <v>0</v>
      </c>
      <c r="D692" s="275">
        <f t="shared" si="80"/>
        <v>6.9200000000000002E-4</v>
      </c>
      <c r="E692" s="296">
        <f t="shared" si="81"/>
        <v>0</v>
      </c>
      <c r="F692" s="296">
        <f t="shared" si="82"/>
        <v>6.9200000000000002E-4</v>
      </c>
      <c r="G692" s="276">
        <f t="shared" si="83"/>
        <v>558</v>
      </c>
      <c r="P692" s="280" t="s">
        <v>222</v>
      </c>
      <c r="Q692" s="280">
        <v>50</v>
      </c>
      <c r="R692" s="281" t="s">
        <v>187</v>
      </c>
      <c r="S692" s="281" t="s">
        <v>2759</v>
      </c>
      <c r="T692" s="282" t="s">
        <v>2760</v>
      </c>
      <c r="U692">
        <v>237</v>
      </c>
      <c r="V692">
        <f>IF(Visor_NARP_CNPV_2018!$H$3=Q692,1,0)</f>
        <v>0</v>
      </c>
      <c r="W692">
        <f t="shared" si="84"/>
        <v>0</v>
      </c>
      <c r="Y692" s="51" t="s">
        <v>2760</v>
      </c>
      <c r="Z692" s="51">
        <f t="shared" si="85"/>
        <v>552</v>
      </c>
    </row>
    <row r="693" spans="1:26" ht="15">
      <c r="A693" s="278" t="s">
        <v>2761</v>
      </c>
      <c r="B693" s="279" t="s">
        <v>2762</v>
      </c>
      <c r="C693" s="288">
        <f t="shared" si="79"/>
        <v>0</v>
      </c>
      <c r="D693" s="275">
        <f t="shared" si="80"/>
        <v>6.9299999999999993E-4</v>
      </c>
      <c r="E693" s="296">
        <f t="shared" si="81"/>
        <v>0</v>
      </c>
      <c r="F693" s="296">
        <f t="shared" si="82"/>
        <v>6.9299999999999993E-4</v>
      </c>
      <c r="G693" s="276">
        <f t="shared" si="83"/>
        <v>557</v>
      </c>
      <c r="P693" s="277" t="s">
        <v>222</v>
      </c>
      <c r="Q693" s="277">
        <v>50</v>
      </c>
      <c r="R693" s="278" t="s">
        <v>187</v>
      </c>
      <c r="S693" s="278" t="s">
        <v>2761</v>
      </c>
      <c r="T693" s="279" t="s">
        <v>2762</v>
      </c>
      <c r="U693">
        <v>116</v>
      </c>
      <c r="V693">
        <f>IF(Visor_NARP_CNPV_2018!$H$3=Q693,1,0)</f>
        <v>0</v>
      </c>
      <c r="W693">
        <f t="shared" si="84"/>
        <v>0</v>
      </c>
      <c r="Y693" s="51" t="s">
        <v>2762</v>
      </c>
      <c r="Z693" s="51">
        <f t="shared" si="85"/>
        <v>703</v>
      </c>
    </row>
    <row r="694" spans="1:26" ht="15">
      <c r="A694" s="281" t="s">
        <v>2763</v>
      </c>
      <c r="B694" s="282" t="s">
        <v>2764</v>
      </c>
      <c r="C694" s="288">
        <f t="shared" si="79"/>
        <v>0</v>
      </c>
      <c r="D694" s="275">
        <f t="shared" si="80"/>
        <v>6.9399999999999996E-4</v>
      </c>
      <c r="E694" s="296">
        <f t="shared" si="81"/>
        <v>0</v>
      </c>
      <c r="F694" s="296">
        <f t="shared" si="82"/>
        <v>6.9399999999999996E-4</v>
      </c>
      <c r="G694" s="276">
        <f t="shared" si="83"/>
        <v>556</v>
      </c>
      <c r="P694" s="280" t="s">
        <v>222</v>
      </c>
      <c r="Q694" s="280">
        <v>50</v>
      </c>
      <c r="R694" s="281" t="s">
        <v>187</v>
      </c>
      <c r="S694" s="281" t="s">
        <v>2763</v>
      </c>
      <c r="T694" s="282" t="s">
        <v>2764</v>
      </c>
      <c r="U694">
        <v>98</v>
      </c>
      <c r="V694">
        <f>IF(Visor_NARP_CNPV_2018!$H$3=Q694,1,0)</f>
        <v>0</v>
      </c>
      <c r="W694">
        <f t="shared" si="84"/>
        <v>0</v>
      </c>
      <c r="Y694" s="51" t="s">
        <v>2764</v>
      </c>
      <c r="Z694" s="51">
        <f t="shared" si="85"/>
        <v>737</v>
      </c>
    </row>
    <row r="695" spans="1:26" ht="15">
      <c r="A695" s="278" t="s">
        <v>2765</v>
      </c>
      <c r="B695" s="279" t="s">
        <v>2766</v>
      </c>
      <c r="C695" s="288">
        <f t="shared" si="79"/>
        <v>0</v>
      </c>
      <c r="D695" s="275">
        <f t="shared" si="80"/>
        <v>6.9499999999999998E-4</v>
      </c>
      <c r="E695" s="296">
        <f t="shared" si="81"/>
        <v>0</v>
      </c>
      <c r="F695" s="296">
        <f t="shared" si="82"/>
        <v>6.9499999999999998E-4</v>
      </c>
      <c r="G695" s="276">
        <f t="shared" si="83"/>
        <v>555</v>
      </c>
      <c r="P695" s="277" t="s">
        <v>222</v>
      </c>
      <c r="Q695" s="277">
        <v>50</v>
      </c>
      <c r="R695" s="278" t="s">
        <v>187</v>
      </c>
      <c r="S695" s="278" t="s">
        <v>2765</v>
      </c>
      <c r="T695" s="279" t="s">
        <v>2766</v>
      </c>
      <c r="U695">
        <v>409</v>
      </c>
      <c r="V695">
        <f>IF(Visor_NARP_CNPV_2018!$H$3=Q695,1,0)</f>
        <v>0</v>
      </c>
      <c r="W695">
        <f t="shared" si="84"/>
        <v>0</v>
      </c>
      <c r="Y695" s="51" t="s">
        <v>2766</v>
      </c>
      <c r="Z695" s="51">
        <f t="shared" si="85"/>
        <v>443</v>
      </c>
    </row>
    <row r="696" spans="1:26" ht="15">
      <c r="A696" s="281" t="s">
        <v>2767</v>
      </c>
      <c r="B696" s="282" t="s">
        <v>2768</v>
      </c>
      <c r="C696" s="288">
        <f t="shared" si="79"/>
        <v>0</v>
      </c>
      <c r="D696" s="275">
        <f t="shared" si="80"/>
        <v>6.96E-4</v>
      </c>
      <c r="E696" s="296">
        <f t="shared" si="81"/>
        <v>0</v>
      </c>
      <c r="F696" s="296">
        <f t="shared" si="82"/>
        <v>6.96E-4</v>
      </c>
      <c r="G696" s="276">
        <f t="shared" si="83"/>
        <v>554</v>
      </c>
      <c r="P696" s="280" t="s">
        <v>222</v>
      </c>
      <c r="Q696" s="280">
        <v>50</v>
      </c>
      <c r="R696" s="281" t="s">
        <v>187</v>
      </c>
      <c r="S696" s="281" t="s">
        <v>2767</v>
      </c>
      <c r="T696" s="282" t="s">
        <v>2768</v>
      </c>
      <c r="U696">
        <v>17</v>
      </c>
      <c r="V696">
        <f>IF(Visor_NARP_CNPV_2018!$H$3=Q696,1,0)</f>
        <v>0</v>
      </c>
      <c r="W696">
        <f t="shared" si="84"/>
        <v>0</v>
      </c>
      <c r="Y696" s="51" t="s">
        <v>2768</v>
      </c>
      <c r="Z696" s="51">
        <f t="shared" si="85"/>
        <v>1052</v>
      </c>
    </row>
    <row r="697" spans="1:26" ht="15">
      <c r="A697" s="278" t="s">
        <v>2769</v>
      </c>
      <c r="B697" s="279" t="s">
        <v>2770</v>
      </c>
      <c r="C697" s="288">
        <f t="shared" si="79"/>
        <v>0</v>
      </c>
      <c r="D697" s="275">
        <f t="shared" si="80"/>
        <v>6.9699999999999992E-4</v>
      </c>
      <c r="E697" s="296">
        <f t="shared" si="81"/>
        <v>0</v>
      </c>
      <c r="F697" s="296">
        <f t="shared" si="82"/>
        <v>6.9699999999999992E-4</v>
      </c>
      <c r="G697" s="276">
        <f t="shared" si="83"/>
        <v>553</v>
      </c>
      <c r="P697" s="277" t="s">
        <v>222</v>
      </c>
      <c r="Q697" s="277">
        <v>50</v>
      </c>
      <c r="R697" s="278" t="s">
        <v>187</v>
      </c>
      <c r="S697" s="278" t="s">
        <v>2769</v>
      </c>
      <c r="T697" s="279" t="s">
        <v>2770</v>
      </c>
      <c r="U697">
        <v>30</v>
      </c>
      <c r="V697">
        <f>IF(Visor_NARP_CNPV_2018!$H$3=Q697,1,0)</f>
        <v>0</v>
      </c>
      <c r="W697">
        <f t="shared" si="84"/>
        <v>0</v>
      </c>
      <c r="Y697" s="51" t="s">
        <v>2770</v>
      </c>
      <c r="Z697" s="51">
        <f t="shared" si="85"/>
        <v>967</v>
      </c>
    </row>
    <row r="698" spans="1:26" ht="15">
      <c r="A698" s="281" t="s">
        <v>2771</v>
      </c>
      <c r="B698" s="282" t="s">
        <v>2772</v>
      </c>
      <c r="C698" s="288">
        <f t="shared" si="79"/>
        <v>0</v>
      </c>
      <c r="D698" s="275">
        <f t="shared" si="80"/>
        <v>6.9799999999999994E-4</v>
      </c>
      <c r="E698" s="296">
        <f t="shared" si="81"/>
        <v>0</v>
      </c>
      <c r="F698" s="296">
        <f t="shared" si="82"/>
        <v>6.9799999999999994E-4</v>
      </c>
      <c r="G698" s="276">
        <f t="shared" si="83"/>
        <v>552</v>
      </c>
      <c r="P698" s="280" t="s">
        <v>222</v>
      </c>
      <c r="Q698" s="280">
        <v>50</v>
      </c>
      <c r="R698" s="281" t="s">
        <v>187</v>
      </c>
      <c r="S698" s="281" t="s">
        <v>2771</v>
      </c>
      <c r="T698" s="282" t="s">
        <v>2772</v>
      </c>
      <c r="U698">
        <v>70</v>
      </c>
      <c r="V698">
        <f>IF(Visor_NARP_CNPV_2018!$H$3=Q698,1,0)</f>
        <v>0</v>
      </c>
      <c r="W698">
        <f t="shared" si="84"/>
        <v>0</v>
      </c>
      <c r="Y698" s="51" t="s">
        <v>2772</v>
      </c>
      <c r="Z698" s="51">
        <f t="shared" si="85"/>
        <v>802</v>
      </c>
    </row>
    <row r="699" spans="1:26" ht="15">
      <c r="A699" s="278" t="s">
        <v>2773</v>
      </c>
      <c r="B699" s="279" t="s">
        <v>2774</v>
      </c>
      <c r="C699" s="288">
        <f t="shared" si="79"/>
        <v>0</v>
      </c>
      <c r="D699" s="275">
        <f t="shared" si="80"/>
        <v>6.9899999999999997E-4</v>
      </c>
      <c r="E699" s="296">
        <f t="shared" si="81"/>
        <v>0</v>
      </c>
      <c r="F699" s="296">
        <f t="shared" si="82"/>
        <v>6.9899999999999997E-4</v>
      </c>
      <c r="G699" s="276">
        <f t="shared" si="83"/>
        <v>551</v>
      </c>
      <c r="P699" s="277" t="s">
        <v>222</v>
      </c>
      <c r="Q699" s="277">
        <v>50</v>
      </c>
      <c r="R699" s="278" t="s">
        <v>187</v>
      </c>
      <c r="S699" s="278" t="s">
        <v>2773</v>
      </c>
      <c r="T699" s="279" t="s">
        <v>2774</v>
      </c>
      <c r="U699">
        <v>88</v>
      </c>
      <c r="V699">
        <f>IF(Visor_NARP_CNPV_2018!$H$3=Q699,1,0)</f>
        <v>0</v>
      </c>
      <c r="W699">
        <f t="shared" si="84"/>
        <v>0</v>
      </c>
      <c r="Y699" s="51" t="s">
        <v>2774</v>
      </c>
      <c r="Z699" s="51">
        <f t="shared" si="85"/>
        <v>759</v>
      </c>
    </row>
    <row r="700" spans="1:26" ht="15">
      <c r="A700" s="281" t="s">
        <v>2775</v>
      </c>
      <c r="B700" s="282" t="s">
        <v>1518</v>
      </c>
      <c r="C700" s="288">
        <f t="shared" si="79"/>
        <v>0</v>
      </c>
      <c r="D700" s="275">
        <f t="shared" si="80"/>
        <v>6.9999999999999999E-4</v>
      </c>
      <c r="E700" s="296">
        <f t="shared" si="81"/>
        <v>0</v>
      </c>
      <c r="F700" s="296">
        <f t="shared" si="82"/>
        <v>6.9999999999999999E-4</v>
      </c>
      <c r="G700" s="276">
        <f t="shared" si="83"/>
        <v>550</v>
      </c>
      <c r="P700" s="280" t="s">
        <v>222</v>
      </c>
      <c r="Q700" s="280">
        <v>50</v>
      </c>
      <c r="R700" s="281" t="s">
        <v>187</v>
      </c>
      <c r="S700" s="281" t="s">
        <v>2775</v>
      </c>
      <c r="T700" s="282" t="s">
        <v>1518</v>
      </c>
      <c r="U700">
        <v>849</v>
      </c>
      <c r="V700">
        <f>IF(Visor_NARP_CNPV_2018!$H$3=Q700,1,0)</f>
        <v>0</v>
      </c>
      <c r="W700">
        <f t="shared" si="84"/>
        <v>0</v>
      </c>
      <c r="Y700" s="51" t="s">
        <v>1518</v>
      </c>
      <c r="Z700" s="51">
        <f t="shared" si="85"/>
        <v>320</v>
      </c>
    </row>
    <row r="701" spans="1:26" ht="15">
      <c r="A701" s="278" t="s">
        <v>2776</v>
      </c>
      <c r="B701" s="279" t="s">
        <v>2719</v>
      </c>
      <c r="C701" s="288">
        <f t="shared" si="79"/>
        <v>0</v>
      </c>
      <c r="D701" s="275">
        <f t="shared" si="80"/>
        <v>7.0100000000000002E-4</v>
      </c>
      <c r="E701" s="296">
        <f t="shared" si="81"/>
        <v>0</v>
      </c>
      <c r="F701" s="296">
        <f t="shared" si="82"/>
        <v>7.0100000000000002E-4</v>
      </c>
      <c r="G701" s="276">
        <f t="shared" si="83"/>
        <v>549</v>
      </c>
      <c r="P701" s="277" t="s">
        <v>222</v>
      </c>
      <c r="Q701" s="277">
        <v>50</v>
      </c>
      <c r="R701" s="278" t="s">
        <v>187</v>
      </c>
      <c r="S701" s="278" t="s">
        <v>2776</v>
      </c>
      <c r="T701" s="279" t="s">
        <v>2719</v>
      </c>
      <c r="U701">
        <v>78</v>
      </c>
      <c r="V701">
        <f>IF(Visor_NARP_CNPV_2018!$H$3=Q701,1,0)</f>
        <v>0</v>
      </c>
      <c r="W701">
        <f t="shared" si="84"/>
        <v>0</v>
      </c>
      <c r="Y701" s="51" t="s">
        <v>2719</v>
      </c>
      <c r="Z701" s="51">
        <f t="shared" si="85"/>
        <v>782</v>
      </c>
    </row>
    <row r="702" spans="1:26" ht="15">
      <c r="A702" s="281" t="s">
        <v>2777</v>
      </c>
      <c r="B702" s="282" t="s">
        <v>2778</v>
      </c>
      <c r="C702" s="288">
        <f t="shared" si="79"/>
        <v>0</v>
      </c>
      <c r="D702" s="275">
        <f t="shared" si="80"/>
        <v>7.0199999999999993E-4</v>
      </c>
      <c r="E702" s="296">
        <f t="shared" si="81"/>
        <v>0</v>
      </c>
      <c r="F702" s="296">
        <f t="shared" si="82"/>
        <v>7.0199999999999993E-4</v>
      </c>
      <c r="G702" s="276">
        <f t="shared" si="83"/>
        <v>548</v>
      </c>
      <c r="P702" s="280" t="s">
        <v>222</v>
      </c>
      <c r="Q702" s="280">
        <v>50</v>
      </c>
      <c r="R702" s="281" t="s">
        <v>187</v>
      </c>
      <c r="S702" s="281" t="s">
        <v>2777</v>
      </c>
      <c r="T702" s="282" t="s">
        <v>2778</v>
      </c>
      <c r="U702">
        <v>107</v>
      </c>
      <c r="V702">
        <f>IF(Visor_NARP_CNPV_2018!$H$3=Q702,1,0)</f>
        <v>0</v>
      </c>
      <c r="W702">
        <f t="shared" si="84"/>
        <v>0</v>
      </c>
      <c r="Y702" s="51" t="s">
        <v>2778</v>
      </c>
      <c r="Z702" s="51">
        <f t="shared" si="85"/>
        <v>719</v>
      </c>
    </row>
    <row r="703" spans="1:26" ht="15">
      <c r="A703" s="278" t="s">
        <v>2779</v>
      </c>
      <c r="B703" s="279" t="s">
        <v>2780</v>
      </c>
      <c r="C703" s="288">
        <f t="shared" si="79"/>
        <v>0</v>
      </c>
      <c r="D703" s="275">
        <f t="shared" si="80"/>
        <v>7.0299999999999996E-4</v>
      </c>
      <c r="E703" s="296">
        <f t="shared" si="81"/>
        <v>0</v>
      </c>
      <c r="F703" s="296">
        <f t="shared" si="82"/>
        <v>7.0299999999999996E-4</v>
      </c>
      <c r="G703" s="276">
        <f t="shared" si="83"/>
        <v>547</v>
      </c>
      <c r="P703" s="277" t="s">
        <v>222</v>
      </c>
      <c r="Q703" s="277">
        <v>50</v>
      </c>
      <c r="R703" s="278" t="s">
        <v>187</v>
      </c>
      <c r="S703" s="278" t="s">
        <v>2779</v>
      </c>
      <c r="T703" s="279" t="s">
        <v>2780</v>
      </c>
      <c r="U703">
        <v>130</v>
      </c>
      <c r="V703">
        <f>IF(Visor_NARP_CNPV_2018!$H$3=Q703,1,0)</f>
        <v>0</v>
      </c>
      <c r="W703">
        <f t="shared" si="84"/>
        <v>0</v>
      </c>
      <c r="Y703" s="51" t="s">
        <v>2780</v>
      </c>
      <c r="Z703" s="51">
        <f t="shared" si="85"/>
        <v>670</v>
      </c>
    </row>
    <row r="704" spans="1:26" ht="15">
      <c r="A704" s="281" t="s">
        <v>2781</v>
      </c>
      <c r="B704" s="282" t="s">
        <v>2782</v>
      </c>
      <c r="C704" s="288">
        <f t="shared" si="79"/>
        <v>0</v>
      </c>
      <c r="D704" s="275">
        <f t="shared" si="80"/>
        <v>7.0399999999999998E-4</v>
      </c>
      <c r="E704" s="296">
        <f t="shared" si="81"/>
        <v>0</v>
      </c>
      <c r="F704" s="296">
        <f t="shared" si="82"/>
        <v>7.0399999999999998E-4</v>
      </c>
      <c r="G704" s="276">
        <f t="shared" si="83"/>
        <v>546</v>
      </c>
      <c r="P704" s="280" t="s">
        <v>222</v>
      </c>
      <c r="Q704" s="280">
        <v>50</v>
      </c>
      <c r="R704" s="281" t="s">
        <v>187</v>
      </c>
      <c r="S704" s="281" t="s">
        <v>2781</v>
      </c>
      <c r="T704" s="282" t="s">
        <v>2782</v>
      </c>
      <c r="U704">
        <v>157</v>
      </c>
      <c r="V704">
        <f>IF(Visor_NARP_CNPV_2018!$H$3=Q704,1,0)</f>
        <v>0</v>
      </c>
      <c r="W704">
        <f t="shared" si="84"/>
        <v>0</v>
      </c>
      <c r="Y704" s="51" t="s">
        <v>2782</v>
      </c>
      <c r="Z704" s="51">
        <f t="shared" si="85"/>
        <v>625</v>
      </c>
    </row>
    <row r="705" spans="1:26" ht="15">
      <c r="A705" s="278" t="s">
        <v>2783</v>
      </c>
      <c r="B705" s="279" t="s">
        <v>2784</v>
      </c>
      <c r="C705" s="288">
        <f t="shared" si="79"/>
        <v>0</v>
      </c>
      <c r="D705" s="275">
        <f t="shared" si="80"/>
        <v>7.0500000000000001E-4</v>
      </c>
      <c r="E705" s="296">
        <f t="shared" si="81"/>
        <v>0</v>
      </c>
      <c r="F705" s="296">
        <f t="shared" si="82"/>
        <v>7.0500000000000001E-4</v>
      </c>
      <c r="G705" s="276">
        <f t="shared" si="83"/>
        <v>545</v>
      </c>
      <c r="P705" s="277" t="s">
        <v>222</v>
      </c>
      <c r="Q705" s="277">
        <v>50</v>
      </c>
      <c r="R705" s="278" t="s">
        <v>187</v>
      </c>
      <c r="S705" s="278" t="s">
        <v>2783</v>
      </c>
      <c r="T705" s="279" t="s">
        <v>2784</v>
      </c>
      <c r="U705">
        <v>30</v>
      </c>
      <c r="V705">
        <f>IF(Visor_NARP_CNPV_2018!$H$3=Q705,1,0)</f>
        <v>0</v>
      </c>
      <c r="W705">
        <f t="shared" si="84"/>
        <v>0</v>
      </c>
      <c r="Y705" s="51" t="s">
        <v>2784</v>
      </c>
      <c r="Z705" s="51">
        <f t="shared" si="85"/>
        <v>967</v>
      </c>
    </row>
    <row r="706" spans="1:26" ht="15">
      <c r="A706" s="281" t="s">
        <v>2785</v>
      </c>
      <c r="B706" s="282" t="s">
        <v>2786</v>
      </c>
      <c r="C706" s="288">
        <f t="shared" si="79"/>
        <v>0</v>
      </c>
      <c r="D706" s="275">
        <f t="shared" si="80"/>
        <v>7.0599999999999992E-4</v>
      </c>
      <c r="E706" s="296">
        <f t="shared" si="81"/>
        <v>0</v>
      </c>
      <c r="F706" s="296">
        <f t="shared" si="82"/>
        <v>7.0599999999999992E-4</v>
      </c>
      <c r="G706" s="276">
        <f t="shared" si="83"/>
        <v>544</v>
      </c>
      <c r="P706" s="280" t="s">
        <v>222</v>
      </c>
      <c r="Q706" s="280">
        <v>50</v>
      </c>
      <c r="R706" s="281" t="s">
        <v>187</v>
      </c>
      <c r="S706" s="281" t="s">
        <v>2785</v>
      </c>
      <c r="T706" s="282" t="s">
        <v>2786</v>
      </c>
      <c r="U706">
        <v>57</v>
      </c>
      <c r="V706">
        <f>IF(Visor_NARP_CNPV_2018!$H$3=Q706,1,0)</f>
        <v>0</v>
      </c>
      <c r="W706">
        <f t="shared" si="84"/>
        <v>0</v>
      </c>
      <c r="Y706" s="51" t="s">
        <v>2786</v>
      </c>
      <c r="Z706" s="51">
        <f t="shared" si="85"/>
        <v>847</v>
      </c>
    </row>
    <row r="707" spans="1:26" ht="15">
      <c r="A707" s="278" t="s">
        <v>2787</v>
      </c>
      <c r="B707" s="279" t="s">
        <v>2788</v>
      </c>
      <c r="C707" s="288">
        <f t="shared" ref="C707:C770" si="86">W707</f>
        <v>0</v>
      </c>
      <c r="D707" s="275">
        <f t="shared" si="80"/>
        <v>7.0699999999999995E-4</v>
      </c>
      <c r="E707" s="296">
        <f t="shared" si="81"/>
        <v>0</v>
      </c>
      <c r="F707" s="296">
        <f t="shared" si="82"/>
        <v>7.0699999999999995E-4</v>
      </c>
      <c r="G707" s="276">
        <f t="shared" si="83"/>
        <v>543</v>
      </c>
      <c r="P707" s="277" t="s">
        <v>222</v>
      </c>
      <c r="Q707" s="277">
        <v>50</v>
      </c>
      <c r="R707" s="278" t="s">
        <v>187</v>
      </c>
      <c r="S707" s="278" t="s">
        <v>2787</v>
      </c>
      <c r="T707" s="279" t="s">
        <v>2788</v>
      </c>
      <c r="U707">
        <v>171</v>
      </c>
      <c r="V707">
        <f>IF(Visor_NARP_CNPV_2018!$H$3=Q707,1,0)</f>
        <v>0</v>
      </c>
      <c r="W707">
        <f t="shared" si="84"/>
        <v>0</v>
      </c>
      <c r="Y707" s="51" t="s">
        <v>2788</v>
      </c>
      <c r="Z707" s="51">
        <f t="shared" si="85"/>
        <v>605</v>
      </c>
    </row>
    <row r="708" spans="1:26" ht="15">
      <c r="A708" s="281" t="s">
        <v>2789</v>
      </c>
      <c r="B708" s="282" t="s">
        <v>2790</v>
      </c>
      <c r="C708" s="288">
        <f t="shared" si="86"/>
        <v>0</v>
      </c>
      <c r="D708" s="275">
        <f t="shared" ref="D708:D771" si="87">C708+(0.000001*ROW(C708))</f>
        <v>7.0799999999999997E-4</v>
      </c>
      <c r="E708" s="296">
        <f t="shared" ref="E708:E771" si="88">0.01*V708</f>
        <v>0</v>
      </c>
      <c r="F708" s="296">
        <f t="shared" ref="F708:F771" si="89">D708+E708</f>
        <v>7.0799999999999997E-4</v>
      </c>
      <c r="G708" s="276">
        <f t="shared" ref="G708:G771" si="90">_xlfn.RANK.EQ(F708,$F$3:$F$1124)</f>
        <v>542</v>
      </c>
      <c r="P708" s="280" t="s">
        <v>222</v>
      </c>
      <c r="Q708" s="280">
        <v>50</v>
      </c>
      <c r="R708" s="281" t="s">
        <v>187</v>
      </c>
      <c r="S708" s="281" t="s">
        <v>2789</v>
      </c>
      <c r="T708" s="282" t="s">
        <v>2790</v>
      </c>
      <c r="U708">
        <v>425</v>
      </c>
      <c r="V708">
        <f>IF(Visor_NARP_CNPV_2018!$H$3=Q708,1,0)</f>
        <v>0</v>
      </c>
      <c r="W708">
        <f t="shared" ref="W708:W771" si="91">U708*V708</f>
        <v>0</v>
      </c>
      <c r="Y708" s="51" t="s">
        <v>2790</v>
      </c>
      <c r="Z708" s="51">
        <f t="shared" ref="Z708:Z771" si="92">_xlfn.RANK.EQ(U708,$U$3:$U$1124)</f>
        <v>433</v>
      </c>
    </row>
    <row r="709" spans="1:26" ht="15">
      <c r="A709" s="278" t="s">
        <v>2791</v>
      </c>
      <c r="B709" s="279" t="s">
        <v>2792</v>
      </c>
      <c r="C709" s="288">
        <f t="shared" si="86"/>
        <v>0</v>
      </c>
      <c r="D709" s="275">
        <f t="shared" si="87"/>
        <v>7.0899999999999999E-4</v>
      </c>
      <c r="E709" s="296">
        <f t="shared" si="88"/>
        <v>0</v>
      </c>
      <c r="F709" s="296">
        <f t="shared" si="89"/>
        <v>7.0899999999999999E-4</v>
      </c>
      <c r="G709" s="276">
        <f t="shared" si="90"/>
        <v>541</v>
      </c>
      <c r="P709" s="277" t="s">
        <v>222</v>
      </c>
      <c r="Q709" s="277">
        <v>50</v>
      </c>
      <c r="R709" s="278" t="s">
        <v>187</v>
      </c>
      <c r="S709" s="278" t="s">
        <v>2791</v>
      </c>
      <c r="T709" s="279" t="s">
        <v>2792</v>
      </c>
      <c r="U709">
        <v>281</v>
      </c>
      <c r="V709">
        <f>IF(Visor_NARP_CNPV_2018!$H$3=Q709,1,0)</f>
        <v>0</v>
      </c>
      <c r="W709">
        <f t="shared" si="91"/>
        <v>0</v>
      </c>
      <c r="Y709" s="51" t="s">
        <v>2792</v>
      </c>
      <c r="Z709" s="51">
        <f t="shared" si="92"/>
        <v>515</v>
      </c>
    </row>
    <row r="710" spans="1:26" ht="15">
      <c r="A710" s="281" t="s">
        <v>2793</v>
      </c>
      <c r="B710" s="282" t="s">
        <v>2794</v>
      </c>
      <c r="C710" s="288">
        <f t="shared" si="86"/>
        <v>0</v>
      </c>
      <c r="D710" s="275">
        <f t="shared" si="87"/>
        <v>7.1000000000000002E-4</v>
      </c>
      <c r="E710" s="296">
        <f t="shared" si="88"/>
        <v>0</v>
      </c>
      <c r="F710" s="296">
        <f t="shared" si="89"/>
        <v>7.1000000000000002E-4</v>
      </c>
      <c r="G710" s="276">
        <f t="shared" si="90"/>
        <v>540</v>
      </c>
      <c r="P710" s="280" t="s">
        <v>222</v>
      </c>
      <c r="Q710" s="280">
        <v>50</v>
      </c>
      <c r="R710" s="281" t="s">
        <v>187</v>
      </c>
      <c r="S710" s="281" t="s">
        <v>2793</v>
      </c>
      <c r="T710" s="282" t="s">
        <v>2794</v>
      </c>
      <c r="U710">
        <v>72</v>
      </c>
      <c r="V710">
        <f>IF(Visor_NARP_CNPV_2018!$H$3=Q710,1,0)</f>
        <v>0</v>
      </c>
      <c r="W710">
        <f t="shared" si="91"/>
        <v>0</v>
      </c>
      <c r="Y710" s="51" t="s">
        <v>2794</v>
      </c>
      <c r="Z710" s="51">
        <f t="shared" si="92"/>
        <v>795</v>
      </c>
    </row>
    <row r="711" spans="1:26" ht="15">
      <c r="A711" s="278" t="s">
        <v>2795</v>
      </c>
      <c r="B711" s="279" t="s">
        <v>2115</v>
      </c>
      <c r="C711" s="288">
        <f t="shared" si="86"/>
        <v>0</v>
      </c>
      <c r="D711" s="275">
        <f t="shared" si="87"/>
        <v>7.1099999999999994E-4</v>
      </c>
      <c r="E711" s="296">
        <f t="shared" si="88"/>
        <v>0</v>
      </c>
      <c r="F711" s="296">
        <f t="shared" si="89"/>
        <v>7.1099999999999994E-4</v>
      </c>
      <c r="G711" s="276">
        <f t="shared" si="90"/>
        <v>539</v>
      </c>
      <c r="P711" s="277" t="s">
        <v>222</v>
      </c>
      <c r="Q711" s="277">
        <v>50</v>
      </c>
      <c r="R711" s="278" t="s">
        <v>187</v>
      </c>
      <c r="S711" s="278" t="s">
        <v>2795</v>
      </c>
      <c r="T711" s="279" t="s">
        <v>2115</v>
      </c>
      <c r="U711">
        <v>375</v>
      </c>
      <c r="V711">
        <f>IF(Visor_NARP_CNPV_2018!$H$3=Q711,1,0)</f>
        <v>0</v>
      </c>
      <c r="W711">
        <f t="shared" si="91"/>
        <v>0</v>
      </c>
      <c r="Y711" s="51" t="s">
        <v>2115</v>
      </c>
      <c r="Z711" s="51">
        <f t="shared" si="92"/>
        <v>461</v>
      </c>
    </row>
    <row r="712" spans="1:26" ht="15">
      <c r="A712" s="281" t="s">
        <v>2796</v>
      </c>
      <c r="B712" s="282" t="s">
        <v>2797</v>
      </c>
      <c r="C712" s="288">
        <f t="shared" si="86"/>
        <v>0</v>
      </c>
      <c r="D712" s="275">
        <f t="shared" si="87"/>
        <v>7.1199999999999996E-4</v>
      </c>
      <c r="E712" s="296">
        <f t="shared" si="88"/>
        <v>0</v>
      </c>
      <c r="F712" s="296">
        <f t="shared" si="89"/>
        <v>7.1199999999999996E-4</v>
      </c>
      <c r="G712" s="276">
        <f t="shared" si="90"/>
        <v>538</v>
      </c>
      <c r="P712" s="280" t="s">
        <v>222</v>
      </c>
      <c r="Q712" s="280">
        <v>50</v>
      </c>
      <c r="R712" s="281" t="s">
        <v>187</v>
      </c>
      <c r="S712" s="281" t="s">
        <v>2796</v>
      </c>
      <c r="T712" s="282" t="s">
        <v>2797</v>
      </c>
      <c r="U712">
        <v>89</v>
      </c>
      <c r="V712">
        <f>IF(Visor_NARP_CNPV_2018!$H$3=Q712,1,0)</f>
        <v>0</v>
      </c>
      <c r="W712">
        <f t="shared" si="91"/>
        <v>0</v>
      </c>
      <c r="Y712" s="51" t="s">
        <v>2797</v>
      </c>
      <c r="Z712" s="51">
        <f t="shared" si="92"/>
        <v>754</v>
      </c>
    </row>
    <row r="713" spans="1:26" ht="15">
      <c r="A713" s="278" t="s">
        <v>2798</v>
      </c>
      <c r="B713" s="279" t="s">
        <v>2799</v>
      </c>
      <c r="C713" s="288">
        <f t="shared" si="86"/>
        <v>0</v>
      </c>
      <c r="D713" s="275">
        <f t="shared" si="87"/>
        <v>7.1299999999999998E-4</v>
      </c>
      <c r="E713" s="296">
        <f t="shared" si="88"/>
        <v>0</v>
      </c>
      <c r="F713" s="296">
        <f t="shared" si="89"/>
        <v>7.1299999999999998E-4</v>
      </c>
      <c r="G713" s="276">
        <f t="shared" si="90"/>
        <v>537</v>
      </c>
      <c r="P713" s="277" t="s">
        <v>222</v>
      </c>
      <c r="Q713" s="277">
        <v>50</v>
      </c>
      <c r="R713" s="278" t="s">
        <v>187</v>
      </c>
      <c r="S713" s="278" t="s">
        <v>2798</v>
      </c>
      <c r="T713" s="279" t="s">
        <v>2799</v>
      </c>
      <c r="U713">
        <v>345</v>
      </c>
      <c r="V713">
        <f>IF(Visor_NARP_CNPV_2018!$H$3=Q713,1,0)</f>
        <v>0</v>
      </c>
      <c r="W713">
        <f t="shared" si="91"/>
        <v>0</v>
      </c>
      <c r="Y713" s="51" t="s">
        <v>2799</v>
      </c>
      <c r="Z713" s="51">
        <f t="shared" si="92"/>
        <v>476</v>
      </c>
    </row>
    <row r="714" spans="1:26" ht="15">
      <c r="A714" s="281" t="s">
        <v>2800</v>
      </c>
      <c r="B714" s="282" t="s">
        <v>2801</v>
      </c>
      <c r="C714" s="288">
        <f t="shared" si="86"/>
        <v>0</v>
      </c>
      <c r="D714" s="275">
        <f t="shared" si="87"/>
        <v>7.1400000000000001E-4</v>
      </c>
      <c r="E714" s="296">
        <f t="shared" si="88"/>
        <v>0</v>
      </c>
      <c r="F714" s="296">
        <f t="shared" si="89"/>
        <v>7.1400000000000001E-4</v>
      </c>
      <c r="G714" s="276">
        <f t="shared" si="90"/>
        <v>536</v>
      </c>
      <c r="P714" s="280" t="s">
        <v>222</v>
      </c>
      <c r="Q714" s="280">
        <v>50</v>
      </c>
      <c r="R714" s="281" t="s">
        <v>187</v>
      </c>
      <c r="S714" s="281" t="s">
        <v>2800</v>
      </c>
      <c r="T714" s="282" t="s">
        <v>2801</v>
      </c>
      <c r="U714">
        <v>47</v>
      </c>
      <c r="V714">
        <f>IF(Visor_NARP_CNPV_2018!$H$3=Q714,1,0)</f>
        <v>0</v>
      </c>
      <c r="W714">
        <f t="shared" si="91"/>
        <v>0</v>
      </c>
      <c r="Y714" s="51" t="s">
        <v>2801</v>
      </c>
      <c r="Z714" s="51">
        <f t="shared" si="92"/>
        <v>881</v>
      </c>
    </row>
    <row r="715" spans="1:26" ht="15">
      <c r="A715" s="278" t="s">
        <v>2802</v>
      </c>
      <c r="B715" s="279" t="s">
        <v>2803</v>
      </c>
      <c r="C715" s="288">
        <f t="shared" si="86"/>
        <v>0</v>
      </c>
      <c r="D715" s="275">
        <f t="shared" si="87"/>
        <v>7.1499999999999992E-4</v>
      </c>
      <c r="E715" s="296">
        <f t="shared" si="88"/>
        <v>0</v>
      </c>
      <c r="F715" s="296">
        <f t="shared" si="89"/>
        <v>7.1499999999999992E-4</v>
      </c>
      <c r="G715" s="276">
        <f t="shared" si="90"/>
        <v>535</v>
      </c>
      <c r="P715" s="277" t="s">
        <v>222</v>
      </c>
      <c r="Q715" s="277">
        <v>50</v>
      </c>
      <c r="R715" s="278" t="s">
        <v>187</v>
      </c>
      <c r="S715" s="278" t="s">
        <v>2802</v>
      </c>
      <c r="T715" s="279" t="s">
        <v>2803</v>
      </c>
      <c r="U715">
        <v>4</v>
      </c>
      <c r="V715">
        <f>IF(Visor_NARP_CNPV_2018!$H$3=Q715,1,0)</f>
        <v>0</v>
      </c>
      <c r="W715">
        <f t="shared" si="91"/>
        <v>0</v>
      </c>
      <c r="Y715" s="51" t="s">
        <v>2803</v>
      </c>
      <c r="Z715" s="51">
        <f t="shared" si="92"/>
        <v>1110</v>
      </c>
    </row>
    <row r="716" spans="1:26" ht="15">
      <c r="A716" s="281" t="s">
        <v>2804</v>
      </c>
      <c r="B716" s="282" t="s">
        <v>2250</v>
      </c>
      <c r="C716" s="288">
        <f t="shared" si="86"/>
        <v>0</v>
      </c>
      <c r="D716" s="275">
        <f t="shared" si="87"/>
        <v>7.1599999999999995E-4</v>
      </c>
      <c r="E716" s="296">
        <f t="shared" si="88"/>
        <v>0</v>
      </c>
      <c r="F716" s="296">
        <f t="shared" si="89"/>
        <v>7.1599999999999995E-4</v>
      </c>
      <c r="G716" s="276">
        <f t="shared" si="90"/>
        <v>534</v>
      </c>
      <c r="P716" s="280" t="s">
        <v>222</v>
      </c>
      <c r="Q716" s="280">
        <v>50</v>
      </c>
      <c r="R716" s="281" t="s">
        <v>187</v>
      </c>
      <c r="S716" s="281" t="s">
        <v>2804</v>
      </c>
      <c r="T716" s="282" t="s">
        <v>2250</v>
      </c>
      <c r="U716">
        <v>245</v>
      </c>
      <c r="V716">
        <f>IF(Visor_NARP_CNPV_2018!$H$3=Q716,1,0)</f>
        <v>0</v>
      </c>
      <c r="W716">
        <f t="shared" si="91"/>
        <v>0</v>
      </c>
      <c r="Y716" s="51" t="s">
        <v>2250</v>
      </c>
      <c r="Z716" s="51">
        <f t="shared" si="92"/>
        <v>543</v>
      </c>
    </row>
    <row r="717" spans="1:26" ht="15">
      <c r="A717" s="278" t="s">
        <v>2805</v>
      </c>
      <c r="B717" s="279" t="s">
        <v>2806</v>
      </c>
      <c r="C717" s="288">
        <f t="shared" si="86"/>
        <v>0</v>
      </c>
      <c r="D717" s="275">
        <f t="shared" si="87"/>
        <v>7.1699999999999997E-4</v>
      </c>
      <c r="E717" s="296">
        <f t="shared" si="88"/>
        <v>0</v>
      </c>
      <c r="F717" s="296">
        <f t="shared" si="89"/>
        <v>7.1699999999999997E-4</v>
      </c>
      <c r="G717" s="276">
        <f t="shared" si="90"/>
        <v>533</v>
      </c>
      <c r="P717" s="277" t="s">
        <v>222</v>
      </c>
      <c r="Q717" s="277">
        <v>50</v>
      </c>
      <c r="R717" s="278" t="s">
        <v>187</v>
      </c>
      <c r="S717" s="278" t="s">
        <v>2805</v>
      </c>
      <c r="T717" s="279" t="s">
        <v>2806</v>
      </c>
      <c r="U717">
        <v>293</v>
      </c>
      <c r="V717">
        <f>IF(Visor_NARP_CNPV_2018!$H$3=Q717,1,0)</f>
        <v>0</v>
      </c>
      <c r="W717">
        <f t="shared" si="91"/>
        <v>0</v>
      </c>
      <c r="Y717" s="51" t="s">
        <v>2806</v>
      </c>
      <c r="Z717" s="51">
        <f t="shared" si="92"/>
        <v>508</v>
      </c>
    </row>
    <row r="718" spans="1:26" ht="15">
      <c r="A718" s="281" t="s">
        <v>2807</v>
      </c>
      <c r="B718" s="282" t="s">
        <v>2808</v>
      </c>
      <c r="C718" s="288">
        <f t="shared" si="86"/>
        <v>0</v>
      </c>
      <c r="D718" s="275">
        <f t="shared" si="87"/>
        <v>7.18E-4</v>
      </c>
      <c r="E718" s="296">
        <f t="shared" si="88"/>
        <v>0</v>
      </c>
      <c r="F718" s="296">
        <f t="shared" si="89"/>
        <v>7.18E-4</v>
      </c>
      <c r="G718" s="276">
        <f t="shared" si="90"/>
        <v>532</v>
      </c>
      <c r="P718" s="280" t="s">
        <v>223</v>
      </c>
      <c r="Q718" s="280">
        <v>52</v>
      </c>
      <c r="R718" s="281" t="s">
        <v>188</v>
      </c>
      <c r="S718" s="281" t="s">
        <v>2807</v>
      </c>
      <c r="T718" s="282" t="s">
        <v>2808</v>
      </c>
      <c r="U718">
        <v>16233</v>
      </c>
      <c r="V718">
        <f>IF(Visor_NARP_CNPV_2018!$H$3=Q718,1,0)</f>
        <v>0</v>
      </c>
      <c r="W718">
        <f t="shared" si="91"/>
        <v>0</v>
      </c>
      <c r="Y718" s="51" t="s">
        <v>2808</v>
      </c>
      <c r="Z718" s="51">
        <f t="shared" si="92"/>
        <v>58</v>
      </c>
    </row>
    <row r="719" spans="1:26" ht="15">
      <c r="A719" s="278" t="s">
        <v>2809</v>
      </c>
      <c r="B719" s="279" t="s">
        <v>2315</v>
      </c>
      <c r="C719" s="288">
        <f t="shared" si="86"/>
        <v>0</v>
      </c>
      <c r="D719" s="275">
        <f t="shared" si="87"/>
        <v>7.1900000000000002E-4</v>
      </c>
      <c r="E719" s="296">
        <f t="shared" si="88"/>
        <v>0</v>
      </c>
      <c r="F719" s="296">
        <f t="shared" si="89"/>
        <v>7.1900000000000002E-4</v>
      </c>
      <c r="G719" s="276">
        <f t="shared" si="90"/>
        <v>531</v>
      </c>
      <c r="P719" s="277" t="s">
        <v>223</v>
      </c>
      <c r="Q719" s="277">
        <v>52</v>
      </c>
      <c r="R719" s="278" t="s">
        <v>188</v>
      </c>
      <c r="S719" s="278" t="s">
        <v>2809</v>
      </c>
      <c r="T719" s="279" t="s">
        <v>2315</v>
      </c>
      <c r="U719">
        <v>178</v>
      </c>
      <c r="V719">
        <f>IF(Visor_NARP_CNPV_2018!$H$3=Q719,1,0)</f>
        <v>0</v>
      </c>
      <c r="W719">
        <f t="shared" si="91"/>
        <v>0</v>
      </c>
      <c r="Y719" s="51" t="s">
        <v>2315</v>
      </c>
      <c r="Z719" s="51">
        <f t="shared" si="92"/>
        <v>595</v>
      </c>
    </row>
    <row r="720" spans="1:26" ht="15">
      <c r="A720" s="281" t="s">
        <v>2810</v>
      </c>
      <c r="B720" s="282" t="s">
        <v>2811</v>
      </c>
      <c r="C720" s="288">
        <f t="shared" si="86"/>
        <v>0</v>
      </c>
      <c r="D720" s="275">
        <f t="shared" si="87"/>
        <v>7.1999999999999994E-4</v>
      </c>
      <c r="E720" s="296">
        <f t="shared" si="88"/>
        <v>0</v>
      </c>
      <c r="F720" s="296">
        <f t="shared" si="89"/>
        <v>7.1999999999999994E-4</v>
      </c>
      <c r="G720" s="276">
        <f t="shared" si="90"/>
        <v>530</v>
      </c>
      <c r="P720" s="280" t="s">
        <v>223</v>
      </c>
      <c r="Q720" s="280">
        <v>52</v>
      </c>
      <c r="R720" s="281" t="s">
        <v>188</v>
      </c>
      <c r="S720" s="281" t="s">
        <v>2810</v>
      </c>
      <c r="T720" s="282" t="s">
        <v>2811</v>
      </c>
      <c r="U720">
        <v>150</v>
      </c>
      <c r="V720">
        <f>IF(Visor_NARP_CNPV_2018!$H$3=Q720,1,0)</f>
        <v>0</v>
      </c>
      <c r="W720">
        <f t="shared" si="91"/>
        <v>0</v>
      </c>
      <c r="Y720" s="51" t="s">
        <v>2811</v>
      </c>
      <c r="Z720" s="51">
        <f t="shared" si="92"/>
        <v>635</v>
      </c>
    </row>
    <row r="721" spans="1:26" ht="15">
      <c r="A721" s="278" t="s">
        <v>2812</v>
      </c>
      <c r="B721" s="279" t="s">
        <v>2813</v>
      </c>
      <c r="C721" s="288">
        <f t="shared" si="86"/>
        <v>0</v>
      </c>
      <c r="D721" s="275">
        <f t="shared" si="87"/>
        <v>7.2099999999999996E-4</v>
      </c>
      <c r="E721" s="296">
        <f t="shared" si="88"/>
        <v>0</v>
      </c>
      <c r="F721" s="296">
        <f t="shared" si="89"/>
        <v>7.2099999999999996E-4</v>
      </c>
      <c r="G721" s="276">
        <f t="shared" si="90"/>
        <v>529</v>
      </c>
      <c r="P721" s="277" t="s">
        <v>223</v>
      </c>
      <c r="Q721" s="277">
        <v>52</v>
      </c>
      <c r="R721" s="278" t="s">
        <v>188</v>
      </c>
      <c r="S721" s="278" t="s">
        <v>2812</v>
      </c>
      <c r="T721" s="279" t="s">
        <v>2813</v>
      </c>
      <c r="U721">
        <v>119</v>
      </c>
      <c r="V721">
        <f>IF(Visor_NARP_CNPV_2018!$H$3=Q721,1,0)</f>
        <v>0</v>
      </c>
      <c r="W721">
        <f t="shared" si="91"/>
        <v>0</v>
      </c>
      <c r="Y721" s="51" t="s">
        <v>2813</v>
      </c>
      <c r="Z721" s="51">
        <f t="shared" si="92"/>
        <v>695</v>
      </c>
    </row>
    <row r="722" spans="1:26" ht="15">
      <c r="A722" s="281" t="s">
        <v>2814</v>
      </c>
      <c r="B722" s="282" t="s">
        <v>2815</v>
      </c>
      <c r="C722" s="288">
        <f t="shared" si="86"/>
        <v>0</v>
      </c>
      <c r="D722" s="275">
        <f t="shared" si="87"/>
        <v>7.2199999999999999E-4</v>
      </c>
      <c r="E722" s="296">
        <f t="shared" si="88"/>
        <v>0</v>
      </c>
      <c r="F722" s="296">
        <f t="shared" si="89"/>
        <v>7.2199999999999999E-4</v>
      </c>
      <c r="G722" s="276">
        <f t="shared" si="90"/>
        <v>528</v>
      </c>
      <c r="P722" s="280" t="s">
        <v>223</v>
      </c>
      <c r="Q722" s="280">
        <v>52</v>
      </c>
      <c r="R722" s="281" t="s">
        <v>188</v>
      </c>
      <c r="S722" s="281" t="s">
        <v>2814</v>
      </c>
      <c r="T722" s="282" t="s">
        <v>2815</v>
      </c>
      <c r="U722">
        <v>125</v>
      </c>
      <c r="V722">
        <f>IF(Visor_NARP_CNPV_2018!$H$3=Q722,1,0)</f>
        <v>0</v>
      </c>
      <c r="W722">
        <f t="shared" si="91"/>
        <v>0</v>
      </c>
      <c r="Y722" s="51" t="s">
        <v>2815</v>
      </c>
      <c r="Z722" s="51">
        <f t="shared" si="92"/>
        <v>684</v>
      </c>
    </row>
    <row r="723" spans="1:26" ht="15">
      <c r="A723" s="278" t="s">
        <v>2816</v>
      </c>
      <c r="B723" s="279" t="s">
        <v>2817</v>
      </c>
      <c r="C723" s="288">
        <f t="shared" si="86"/>
        <v>0</v>
      </c>
      <c r="D723" s="275">
        <f t="shared" si="87"/>
        <v>7.2300000000000001E-4</v>
      </c>
      <c r="E723" s="296">
        <f t="shared" si="88"/>
        <v>0</v>
      </c>
      <c r="F723" s="296">
        <f t="shared" si="89"/>
        <v>7.2300000000000001E-4</v>
      </c>
      <c r="G723" s="276">
        <f t="shared" si="90"/>
        <v>527</v>
      </c>
      <c r="P723" s="277" t="s">
        <v>223</v>
      </c>
      <c r="Q723" s="277">
        <v>52</v>
      </c>
      <c r="R723" s="278" t="s">
        <v>188</v>
      </c>
      <c r="S723" s="278" t="s">
        <v>2816</v>
      </c>
      <c r="T723" s="279" t="s">
        <v>2817</v>
      </c>
      <c r="U723">
        <v>34245</v>
      </c>
      <c r="V723">
        <f>IF(Visor_NARP_CNPV_2018!$H$3=Q723,1,0)</f>
        <v>0</v>
      </c>
      <c r="W723">
        <f t="shared" si="91"/>
        <v>0</v>
      </c>
      <c r="Y723" s="51" t="s">
        <v>2817</v>
      </c>
      <c r="Z723" s="51">
        <f t="shared" si="92"/>
        <v>18</v>
      </c>
    </row>
    <row r="724" spans="1:26" ht="15">
      <c r="A724" s="281" t="s">
        <v>2818</v>
      </c>
      <c r="B724" s="282" t="s">
        <v>1808</v>
      </c>
      <c r="C724" s="288">
        <f t="shared" si="86"/>
        <v>0</v>
      </c>
      <c r="D724" s="275">
        <f t="shared" si="87"/>
        <v>7.2399999999999993E-4</v>
      </c>
      <c r="E724" s="296">
        <f t="shared" si="88"/>
        <v>0</v>
      </c>
      <c r="F724" s="296">
        <f t="shared" si="89"/>
        <v>7.2399999999999993E-4</v>
      </c>
      <c r="G724" s="276">
        <f t="shared" si="90"/>
        <v>526</v>
      </c>
      <c r="P724" s="280" t="s">
        <v>223</v>
      </c>
      <c r="Q724" s="280">
        <v>52</v>
      </c>
      <c r="R724" s="281" t="s">
        <v>188</v>
      </c>
      <c r="S724" s="281" t="s">
        <v>2818</v>
      </c>
      <c r="T724" s="282" t="s">
        <v>1808</v>
      </c>
      <c r="U724">
        <v>137</v>
      </c>
      <c r="V724">
        <f>IF(Visor_NARP_CNPV_2018!$H$3=Q724,1,0)</f>
        <v>0</v>
      </c>
      <c r="W724">
        <f t="shared" si="91"/>
        <v>0</v>
      </c>
      <c r="Y724" s="51" t="s">
        <v>1808</v>
      </c>
      <c r="Z724" s="51">
        <f t="shared" si="92"/>
        <v>658</v>
      </c>
    </row>
    <row r="725" spans="1:26" ht="15">
      <c r="A725" s="278" t="s">
        <v>2819</v>
      </c>
      <c r="B725" s="279" t="s">
        <v>2820</v>
      </c>
      <c r="C725" s="288">
        <f t="shared" si="86"/>
        <v>0</v>
      </c>
      <c r="D725" s="275">
        <f t="shared" si="87"/>
        <v>7.2499999999999995E-4</v>
      </c>
      <c r="E725" s="296">
        <f t="shared" si="88"/>
        <v>0</v>
      </c>
      <c r="F725" s="296">
        <f t="shared" si="89"/>
        <v>7.2499999999999995E-4</v>
      </c>
      <c r="G725" s="276">
        <f t="shared" si="90"/>
        <v>525</v>
      </c>
      <c r="P725" s="277" t="s">
        <v>223</v>
      </c>
      <c r="Q725" s="277">
        <v>52</v>
      </c>
      <c r="R725" s="278" t="s">
        <v>188</v>
      </c>
      <c r="S725" s="278" t="s">
        <v>2819</v>
      </c>
      <c r="T725" s="279" t="s">
        <v>2820</v>
      </c>
      <c r="U725">
        <v>609</v>
      </c>
      <c r="V725">
        <f>IF(Visor_NARP_CNPV_2018!$H$3=Q725,1,0)</f>
        <v>0</v>
      </c>
      <c r="W725">
        <f t="shared" si="91"/>
        <v>0</v>
      </c>
      <c r="Y725" s="51" t="s">
        <v>2820</v>
      </c>
      <c r="Z725" s="51">
        <f t="shared" si="92"/>
        <v>370</v>
      </c>
    </row>
    <row r="726" spans="1:26" ht="15">
      <c r="A726" s="281" t="s">
        <v>2821</v>
      </c>
      <c r="B726" s="282" t="s">
        <v>2822</v>
      </c>
      <c r="C726" s="288">
        <f t="shared" si="86"/>
        <v>0</v>
      </c>
      <c r="D726" s="275">
        <f t="shared" si="87"/>
        <v>7.2599999999999997E-4</v>
      </c>
      <c r="E726" s="296">
        <f t="shared" si="88"/>
        <v>0</v>
      </c>
      <c r="F726" s="296">
        <f t="shared" si="89"/>
        <v>7.2599999999999997E-4</v>
      </c>
      <c r="G726" s="276">
        <f t="shared" si="90"/>
        <v>524</v>
      </c>
      <c r="P726" s="280" t="s">
        <v>223</v>
      </c>
      <c r="Q726" s="280">
        <v>52</v>
      </c>
      <c r="R726" s="281" t="s">
        <v>188</v>
      </c>
      <c r="S726" s="281" t="s">
        <v>2821</v>
      </c>
      <c r="T726" s="282" t="s">
        <v>2822</v>
      </c>
      <c r="U726">
        <v>153</v>
      </c>
      <c r="V726">
        <f>IF(Visor_NARP_CNPV_2018!$H$3=Q726,1,0)</f>
        <v>0</v>
      </c>
      <c r="W726">
        <f t="shared" si="91"/>
        <v>0</v>
      </c>
      <c r="Y726" s="51" t="s">
        <v>2822</v>
      </c>
      <c r="Z726" s="51">
        <f t="shared" si="92"/>
        <v>631</v>
      </c>
    </row>
    <row r="727" spans="1:26" ht="15">
      <c r="A727" s="278" t="s">
        <v>2823</v>
      </c>
      <c r="B727" s="279" t="s">
        <v>2824</v>
      </c>
      <c r="C727" s="288">
        <f t="shared" si="86"/>
        <v>0</v>
      </c>
      <c r="D727" s="275">
        <f t="shared" si="87"/>
        <v>7.27E-4</v>
      </c>
      <c r="E727" s="296">
        <f t="shared" si="88"/>
        <v>0</v>
      </c>
      <c r="F727" s="296">
        <f t="shared" si="89"/>
        <v>7.27E-4</v>
      </c>
      <c r="G727" s="276">
        <f t="shared" si="90"/>
        <v>523</v>
      </c>
      <c r="P727" s="277" t="s">
        <v>223</v>
      </c>
      <c r="Q727" s="277">
        <v>52</v>
      </c>
      <c r="R727" s="278" t="s">
        <v>188</v>
      </c>
      <c r="S727" s="278" t="s">
        <v>2823</v>
      </c>
      <c r="T727" s="279" t="s">
        <v>2824</v>
      </c>
      <c r="U727">
        <v>484</v>
      </c>
      <c r="V727">
        <f>IF(Visor_NARP_CNPV_2018!$H$3=Q727,1,0)</f>
        <v>0</v>
      </c>
      <c r="W727">
        <f t="shared" si="91"/>
        <v>0</v>
      </c>
      <c r="Y727" s="51" t="s">
        <v>2824</v>
      </c>
      <c r="Z727" s="51">
        <f t="shared" si="92"/>
        <v>407</v>
      </c>
    </row>
    <row r="728" spans="1:26" ht="15">
      <c r="A728" s="281" t="s">
        <v>2825</v>
      </c>
      <c r="B728" s="282" t="s">
        <v>2826</v>
      </c>
      <c r="C728" s="288">
        <f t="shared" si="86"/>
        <v>0</v>
      </c>
      <c r="D728" s="275">
        <f t="shared" si="87"/>
        <v>7.2799999999999991E-4</v>
      </c>
      <c r="E728" s="296">
        <f t="shared" si="88"/>
        <v>0</v>
      </c>
      <c r="F728" s="296">
        <f t="shared" si="89"/>
        <v>7.2799999999999991E-4</v>
      </c>
      <c r="G728" s="276">
        <f t="shared" si="90"/>
        <v>522</v>
      </c>
      <c r="P728" s="280" t="s">
        <v>223</v>
      </c>
      <c r="Q728" s="280">
        <v>52</v>
      </c>
      <c r="R728" s="281" t="s">
        <v>188</v>
      </c>
      <c r="S728" s="281" t="s">
        <v>2825</v>
      </c>
      <c r="T728" s="282" t="s">
        <v>2826</v>
      </c>
      <c r="U728">
        <v>64</v>
      </c>
      <c r="V728">
        <f>IF(Visor_NARP_CNPV_2018!$H$3=Q728,1,0)</f>
        <v>0</v>
      </c>
      <c r="W728">
        <f t="shared" si="91"/>
        <v>0</v>
      </c>
      <c r="Y728" s="51" t="s">
        <v>2826</v>
      </c>
      <c r="Z728" s="51">
        <f t="shared" si="92"/>
        <v>819</v>
      </c>
    </row>
    <row r="729" spans="1:26" ht="15">
      <c r="A729" s="278" t="s">
        <v>2827</v>
      </c>
      <c r="B729" s="279" t="s">
        <v>181</v>
      </c>
      <c r="C729" s="288">
        <f t="shared" si="86"/>
        <v>0</v>
      </c>
      <c r="D729" s="275">
        <f t="shared" si="87"/>
        <v>7.2899999999999994E-4</v>
      </c>
      <c r="E729" s="296">
        <f t="shared" si="88"/>
        <v>0</v>
      </c>
      <c r="F729" s="296">
        <f t="shared" si="89"/>
        <v>7.2899999999999994E-4</v>
      </c>
      <c r="G729" s="276">
        <f t="shared" si="90"/>
        <v>521</v>
      </c>
      <c r="P729" s="277" t="s">
        <v>223</v>
      </c>
      <c r="Q729" s="277">
        <v>52</v>
      </c>
      <c r="R729" s="278" t="s">
        <v>188</v>
      </c>
      <c r="S729" s="278" t="s">
        <v>2827</v>
      </c>
      <c r="T729" s="279" t="s">
        <v>181</v>
      </c>
      <c r="U729">
        <v>72</v>
      </c>
      <c r="V729">
        <f>IF(Visor_NARP_CNPV_2018!$H$3=Q729,1,0)</f>
        <v>0</v>
      </c>
      <c r="W729">
        <f t="shared" si="91"/>
        <v>0</v>
      </c>
      <c r="Y729" s="51" t="s">
        <v>181</v>
      </c>
      <c r="Z729" s="51">
        <f t="shared" si="92"/>
        <v>795</v>
      </c>
    </row>
    <row r="730" spans="1:26" ht="15">
      <c r="A730" s="281" t="s">
        <v>2828</v>
      </c>
      <c r="B730" s="282" t="s">
        <v>2829</v>
      </c>
      <c r="C730" s="288">
        <f t="shared" si="86"/>
        <v>0</v>
      </c>
      <c r="D730" s="275">
        <f t="shared" si="87"/>
        <v>7.2999999999999996E-4</v>
      </c>
      <c r="E730" s="296">
        <f t="shared" si="88"/>
        <v>0</v>
      </c>
      <c r="F730" s="296">
        <f t="shared" si="89"/>
        <v>7.2999999999999996E-4</v>
      </c>
      <c r="G730" s="276">
        <f t="shared" si="90"/>
        <v>520</v>
      </c>
      <c r="P730" s="280" t="s">
        <v>223</v>
      </c>
      <c r="Q730" s="280">
        <v>52</v>
      </c>
      <c r="R730" s="281" t="s">
        <v>188</v>
      </c>
      <c r="S730" s="281" t="s">
        <v>2828</v>
      </c>
      <c r="T730" s="282" t="s">
        <v>2829</v>
      </c>
      <c r="U730">
        <v>232</v>
      </c>
      <c r="V730">
        <f>IF(Visor_NARP_CNPV_2018!$H$3=Q730,1,0)</f>
        <v>0</v>
      </c>
      <c r="W730">
        <f t="shared" si="91"/>
        <v>0</v>
      </c>
      <c r="Y730" s="51" t="s">
        <v>2829</v>
      </c>
      <c r="Z730" s="51">
        <f t="shared" si="92"/>
        <v>557</v>
      </c>
    </row>
    <row r="731" spans="1:26" ht="15">
      <c r="A731" s="278" t="s">
        <v>2830</v>
      </c>
      <c r="B731" s="279" t="s">
        <v>2831</v>
      </c>
      <c r="C731" s="288">
        <f t="shared" si="86"/>
        <v>0</v>
      </c>
      <c r="D731" s="275">
        <f t="shared" si="87"/>
        <v>7.3099999999999999E-4</v>
      </c>
      <c r="E731" s="296">
        <f t="shared" si="88"/>
        <v>0</v>
      </c>
      <c r="F731" s="296">
        <f t="shared" si="89"/>
        <v>7.3099999999999999E-4</v>
      </c>
      <c r="G731" s="276">
        <f t="shared" si="90"/>
        <v>519</v>
      </c>
      <c r="P731" s="277" t="s">
        <v>223</v>
      </c>
      <c r="Q731" s="277">
        <v>52</v>
      </c>
      <c r="R731" s="278" t="s">
        <v>188</v>
      </c>
      <c r="S731" s="278" t="s">
        <v>2830</v>
      </c>
      <c r="T731" s="279" t="s">
        <v>2831</v>
      </c>
      <c r="U731">
        <v>1837</v>
      </c>
      <c r="V731">
        <f>IF(Visor_NARP_CNPV_2018!$H$3=Q731,1,0)</f>
        <v>0</v>
      </c>
      <c r="W731">
        <f t="shared" si="91"/>
        <v>0</v>
      </c>
      <c r="Y731" s="51" t="s">
        <v>2831</v>
      </c>
      <c r="Z731" s="51">
        <f t="shared" si="92"/>
        <v>235</v>
      </c>
    </row>
    <row r="732" spans="1:26" ht="15">
      <c r="A732" s="281" t="s">
        <v>2832</v>
      </c>
      <c r="B732" s="282" t="s">
        <v>2833</v>
      </c>
      <c r="C732" s="288">
        <f t="shared" si="86"/>
        <v>0</v>
      </c>
      <c r="D732" s="275">
        <f t="shared" si="87"/>
        <v>7.3200000000000001E-4</v>
      </c>
      <c r="E732" s="296">
        <f t="shared" si="88"/>
        <v>0</v>
      </c>
      <c r="F732" s="296">
        <f t="shared" si="89"/>
        <v>7.3200000000000001E-4</v>
      </c>
      <c r="G732" s="276">
        <f t="shared" si="90"/>
        <v>518</v>
      </c>
      <c r="P732" s="280" t="s">
        <v>223</v>
      </c>
      <c r="Q732" s="280">
        <v>52</v>
      </c>
      <c r="R732" s="281" t="s">
        <v>188</v>
      </c>
      <c r="S732" s="281" t="s">
        <v>2832</v>
      </c>
      <c r="T732" s="282" t="s">
        <v>2833</v>
      </c>
      <c r="U732">
        <v>322</v>
      </c>
      <c r="V732">
        <f>IF(Visor_NARP_CNPV_2018!$H$3=Q732,1,0)</f>
        <v>0</v>
      </c>
      <c r="W732">
        <f t="shared" si="91"/>
        <v>0</v>
      </c>
      <c r="Y732" s="51" t="s">
        <v>2833</v>
      </c>
      <c r="Z732" s="51">
        <f t="shared" si="92"/>
        <v>489</v>
      </c>
    </row>
    <row r="733" spans="1:26" ht="15">
      <c r="A733" s="278" t="s">
        <v>2834</v>
      </c>
      <c r="B733" s="279" t="s">
        <v>2835</v>
      </c>
      <c r="C733" s="288">
        <f t="shared" si="86"/>
        <v>0</v>
      </c>
      <c r="D733" s="275">
        <f t="shared" si="87"/>
        <v>7.3299999999999993E-4</v>
      </c>
      <c r="E733" s="296">
        <f t="shared" si="88"/>
        <v>0</v>
      </c>
      <c r="F733" s="296">
        <f t="shared" si="89"/>
        <v>7.3299999999999993E-4</v>
      </c>
      <c r="G733" s="276">
        <f t="shared" si="90"/>
        <v>517</v>
      </c>
      <c r="P733" s="277" t="s">
        <v>223</v>
      </c>
      <c r="Q733" s="277">
        <v>52</v>
      </c>
      <c r="R733" s="278" t="s">
        <v>188</v>
      </c>
      <c r="S733" s="278" t="s">
        <v>2834</v>
      </c>
      <c r="T733" s="279" t="s">
        <v>2835</v>
      </c>
      <c r="U733">
        <v>413</v>
      </c>
      <c r="V733">
        <f>IF(Visor_NARP_CNPV_2018!$H$3=Q733,1,0)</f>
        <v>0</v>
      </c>
      <c r="W733">
        <f t="shared" si="91"/>
        <v>0</v>
      </c>
      <c r="Y733" s="51" t="s">
        <v>2835</v>
      </c>
      <c r="Z733" s="51">
        <f t="shared" si="92"/>
        <v>439</v>
      </c>
    </row>
    <row r="734" spans="1:26" ht="15">
      <c r="A734" s="281" t="s">
        <v>2836</v>
      </c>
      <c r="B734" s="282" t="s">
        <v>2837</v>
      </c>
      <c r="C734" s="288">
        <f t="shared" si="86"/>
        <v>0</v>
      </c>
      <c r="D734" s="275">
        <f t="shared" si="87"/>
        <v>7.3399999999999995E-4</v>
      </c>
      <c r="E734" s="296">
        <f t="shared" si="88"/>
        <v>0</v>
      </c>
      <c r="F734" s="296">
        <f t="shared" si="89"/>
        <v>7.3399999999999995E-4</v>
      </c>
      <c r="G734" s="276">
        <f t="shared" si="90"/>
        <v>516</v>
      </c>
      <c r="P734" s="280" t="s">
        <v>223</v>
      </c>
      <c r="Q734" s="280">
        <v>52</v>
      </c>
      <c r="R734" s="281" t="s">
        <v>188</v>
      </c>
      <c r="S734" s="281" t="s">
        <v>2836</v>
      </c>
      <c r="T734" s="282" t="s">
        <v>2837</v>
      </c>
      <c r="U734">
        <v>21338</v>
      </c>
      <c r="V734">
        <f>IF(Visor_NARP_CNPV_2018!$H$3=Q734,1,0)</f>
        <v>0</v>
      </c>
      <c r="W734">
        <f t="shared" si="91"/>
        <v>0</v>
      </c>
      <c r="Y734" s="51" t="s">
        <v>2837</v>
      </c>
      <c r="Z734" s="51">
        <f t="shared" si="92"/>
        <v>43</v>
      </c>
    </row>
    <row r="735" spans="1:26" ht="15">
      <c r="A735" s="278" t="s">
        <v>2838</v>
      </c>
      <c r="B735" s="279" t="s">
        <v>2839</v>
      </c>
      <c r="C735" s="288">
        <f t="shared" si="86"/>
        <v>0</v>
      </c>
      <c r="D735" s="275">
        <f t="shared" si="87"/>
        <v>7.3499999999999998E-4</v>
      </c>
      <c r="E735" s="296">
        <f t="shared" si="88"/>
        <v>0</v>
      </c>
      <c r="F735" s="296">
        <f t="shared" si="89"/>
        <v>7.3499999999999998E-4</v>
      </c>
      <c r="G735" s="276">
        <f t="shared" si="90"/>
        <v>515</v>
      </c>
      <c r="P735" s="277" t="s">
        <v>223</v>
      </c>
      <c r="Q735" s="277">
        <v>52</v>
      </c>
      <c r="R735" s="278" t="s">
        <v>188</v>
      </c>
      <c r="S735" s="278" t="s">
        <v>2838</v>
      </c>
      <c r="T735" s="279" t="s">
        <v>2839</v>
      </c>
      <c r="U735">
        <v>144</v>
      </c>
      <c r="V735">
        <f>IF(Visor_NARP_CNPV_2018!$H$3=Q735,1,0)</f>
        <v>0</v>
      </c>
      <c r="W735">
        <f t="shared" si="91"/>
        <v>0</v>
      </c>
      <c r="Y735" s="51" t="s">
        <v>2839</v>
      </c>
      <c r="Z735" s="51">
        <f t="shared" si="92"/>
        <v>646</v>
      </c>
    </row>
    <row r="736" spans="1:26" ht="15">
      <c r="A736" s="281" t="s">
        <v>2840</v>
      </c>
      <c r="B736" s="282" t="s">
        <v>2841</v>
      </c>
      <c r="C736" s="288">
        <f t="shared" si="86"/>
        <v>0</v>
      </c>
      <c r="D736" s="275">
        <f t="shared" si="87"/>
        <v>7.36E-4</v>
      </c>
      <c r="E736" s="296">
        <f t="shared" si="88"/>
        <v>0</v>
      </c>
      <c r="F736" s="296">
        <f t="shared" si="89"/>
        <v>7.36E-4</v>
      </c>
      <c r="G736" s="276">
        <f t="shared" si="90"/>
        <v>514</v>
      </c>
      <c r="P736" s="280" t="s">
        <v>223</v>
      </c>
      <c r="Q736" s="280">
        <v>52</v>
      </c>
      <c r="R736" s="281" t="s">
        <v>188</v>
      </c>
      <c r="S736" s="281" t="s">
        <v>2840</v>
      </c>
      <c r="T736" s="282" t="s">
        <v>2841</v>
      </c>
      <c r="U736">
        <v>3304</v>
      </c>
      <c r="V736">
        <f>IF(Visor_NARP_CNPV_2018!$H$3=Q736,1,0)</f>
        <v>0</v>
      </c>
      <c r="W736">
        <f t="shared" si="91"/>
        <v>0</v>
      </c>
      <c r="Y736" s="51" t="s">
        <v>2841</v>
      </c>
      <c r="Z736" s="51">
        <f t="shared" si="92"/>
        <v>186</v>
      </c>
    </row>
    <row r="737" spans="1:26" ht="15">
      <c r="A737" s="278" t="s">
        <v>2842</v>
      </c>
      <c r="B737" s="279" t="s">
        <v>2843</v>
      </c>
      <c r="C737" s="288">
        <f t="shared" si="86"/>
        <v>0</v>
      </c>
      <c r="D737" s="275">
        <f t="shared" si="87"/>
        <v>7.3699999999999992E-4</v>
      </c>
      <c r="E737" s="296">
        <f t="shared" si="88"/>
        <v>0</v>
      </c>
      <c r="F737" s="296">
        <f t="shared" si="89"/>
        <v>7.3699999999999992E-4</v>
      </c>
      <c r="G737" s="276">
        <f t="shared" si="90"/>
        <v>513</v>
      </c>
      <c r="P737" s="277" t="s">
        <v>223</v>
      </c>
      <c r="Q737" s="277">
        <v>52</v>
      </c>
      <c r="R737" s="278" t="s">
        <v>188</v>
      </c>
      <c r="S737" s="278" t="s">
        <v>2842</v>
      </c>
      <c r="T737" s="279" t="s">
        <v>2843</v>
      </c>
      <c r="U737">
        <v>229</v>
      </c>
      <c r="V737">
        <f>IF(Visor_NARP_CNPV_2018!$H$3=Q737,1,0)</f>
        <v>0</v>
      </c>
      <c r="W737">
        <f t="shared" si="91"/>
        <v>0</v>
      </c>
      <c r="Y737" s="51" t="s">
        <v>2843</v>
      </c>
      <c r="Z737" s="51">
        <f t="shared" si="92"/>
        <v>558</v>
      </c>
    </row>
    <row r="738" spans="1:26" ht="15">
      <c r="A738" s="281" t="s">
        <v>2844</v>
      </c>
      <c r="B738" s="282" t="s">
        <v>2144</v>
      </c>
      <c r="C738" s="288">
        <f t="shared" si="86"/>
        <v>0</v>
      </c>
      <c r="D738" s="275">
        <f t="shared" si="87"/>
        <v>7.3799999999999994E-4</v>
      </c>
      <c r="E738" s="296">
        <f t="shared" si="88"/>
        <v>0</v>
      </c>
      <c r="F738" s="296">
        <f t="shared" si="89"/>
        <v>7.3799999999999994E-4</v>
      </c>
      <c r="G738" s="276">
        <f t="shared" si="90"/>
        <v>512</v>
      </c>
      <c r="P738" s="280" t="s">
        <v>223</v>
      </c>
      <c r="Q738" s="280">
        <v>52</v>
      </c>
      <c r="R738" s="281" t="s">
        <v>188</v>
      </c>
      <c r="S738" s="281" t="s">
        <v>2844</v>
      </c>
      <c r="T738" s="282" t="s">
        <v>2144</v>
      </c>
      <c r="U738">
        <v>378</v>
      </c>
      <c r="V738">
        <f>IF(Visor_NARP_CNPV_2018!$H$3=Q738,1,0)</f>
        <v>0</v>
      </c>
      <c r="W738">
        <f t="shared" si="91"/>
        <v>0</v>
      </c>
      <c r="Y738" s="51" t="s">
        <v>2144</v>
      </c>
      <c r="Z738" s="51">
        <f t="shared" si="92"/>
        <v>458</v>
      </c>
    </row>
    <row r="739" spans="1:26" ht="15">
      <c r="A739" s="278" t="s">
        <v>2845</v>
      </c>
      <c r="B739" s="279" t="s">
        <v>2846</v>
      </c>
      <c r="C739" s="288">
        <f t="shared" si="86"/>
        <v>0</v>
      </c>
      <c r="D739" s="275">
        <f t="shared" si="87"/>
        <v>7.3899999999999997E-4</v>
      </c>
      <c r="E739" s="296">
        <f t="shared" si="88"/>
        <v>0</v>
      </c>
      <c r="F739" s="296">
        <f t="shared" si="89"/>
        <v>7.3899999999999997E-4</v>
      </c>
      <c r="G739" s="276">
        <f t="shared" si="90"/>
        <v>511</v>
      </c>
      <c r="P739" s="277" t="s">
        <v>223</v>
      </c>
      <c r="Q739" s="277">
        <v>52</v>
      </c>
      <c r="R739" s="278" t="s">
        <v>188</v>
      </c>
      <c r="S739" s="278" t="s">
        <v>2845</v>
      </c>
      <c r="T739" s="279" t="s">
        <v>2846</v>
      </c>
      <c r="U739">
        <v>332</v>
      </c>
      <c r="V739">
        <f>IF(Visor_NARP_CNPV_2018!$H$3=Q739,1,0)</f>
        <v>0</v>
      </c>
      <c r="W739">
        <f t="shared" si="91"/>
        <v>0</v>
      </c>
      <c r="Y739" s="51" t="s">
        <v>2846</v>
      </c>
      <c r="Z739" s="51">
        <f t="shared" si="92"/>
        <v>485</v>
      </c>
    </row>
    <row r="740" spans="1:26" ht="15">
      <c r="A740" s="281" t="s">
        <v>2847</v>
      </c>
      <c r="B740" s="282" t="s">
        <v>2848</v>
      </c>
      <c r="C740" s="288">
        <f t="shared" si="86"/>
        <v>0</v>
      </c>
      <c r="D740" s="275">
        <f t="shared" si="87"/>
        <v>7.3999999999999999E-4</v>
      </c>
      <c r="E740" s="296">
        <f t="shared" si="88"/>
        <v>0</v>
      </c>
      <c r="F740" s="296">
        <f t="shared" si="89"/>
        <v>7.3999999999999999E-4</v>
      </c>
      <c r="G740" s="276">
        <f t="shared" si="90"/>
        <v>510</v>
      </c>
      <c r="P740" s="280" t="s">
        <v>223</v>
      </c>
      <c r="Q740" s="280">
        <v>52</v>
      </c>
      <c r="R740" s="281" t="s">
        <v>188</v>
      </c>
      <c r="S740" s="281" t="s">
        <v>2847</v>
      </c>
      <c r="T740" s="282" t="s">
        <v>2848</v>
      </c>
      <c r="U740">
        <v>347</v>
      </c>
      <c r="V740">
        <f>IF(Visor_NARP_CNPV_2018!$H$3=Q740,1,0)</f>
        <v>0</v>
      </c>
      <c r="W740">
        <f t="shared" si="91"/>
        <v>0</v>
      </c>
      <c r="Y740" s="51" t="s">
        <v>2848</v>
      </c>
      <c r="Z740" s="51">
        <f t="shared" si="92"/>
        <v>475</v>
      </c>
    </row>
    <row r="741" spans="1:26" ht="15">
      <c r="A741" s="278" t="s">
        <v>2849</v>
      </c>
      <c r="B741" s="279" t="s">
        <v>2850</v>
      </c>
      <c r="C741" s="288">
        <f t="shared" si="86"/>
        <v>0</v>
      </c>
      <c r="D741" s="275">
        <f t="shared" si="87"/>
        <v>7.4100000000000001E-4</v>
      </c>
      <c r="E741" s="296">
        <f t="shared" si="88"/>
        <v>0</v>
      </c>
      <c r="F741" s="296">
        <f t="shared" si="89"/>
        <v>7.4100000000000001E-4</v>
      </c>
      <c r="G741" s="276">
        <f t="shared" si="90"/>
        <v>509</v>
      </c>
      <c r="P741" s="277" t="s">
        <v>223</v>
      </c>
      <c r="Q741" s="277">
        <v>52</v>
      </c>
      <c r="R741" s="278" t="s">
        <v>188</v>
      </c>
      <c r="S741" s="278" t="s">
        <v>2849</v>
      </c>
      <c r="T741" s="279" t="s">
        <v>2850</v>
      </c>
      <c r="U741">
        <v>383</v>
      </c>
      <c r="V741">
        <f>IF(Visor_NARP_CNPV_2018!$H$3=Q741,1,0)</f>
        <v>0</v>
      </c>
      <c r="W741">
        <f t="shared" si="91"/>
        <v>0</v>
      </c>
      <c r="Y741" s="51" t="s">
        <v>2850</v>
      </c>
      <c r="Z741" s="51">
        <f t="shared" si="92"/>
        <v>456</v>
      </c>
    </row>
    <row r="742" spans="1:26" ht="15">
      <c r="A742" s="281" t="s">
        <v>2851</v>
      </c>
      <c r="B742" s="282" t="s">
        <v>2852</v>
      </c>
      <c r="C742" s="288">
        <f t="shared" si="86"/>
        <v>0</v>
      </c>
      <c r="D742" s="275">
        <f t="shared" si="87"/>
        <v>7.4199999999999993E-4</v>
      </c>
      <c r="E742" s="296">
        <f t="shared" si="88"/>
        <v>0</v>
      </c>
      <c r="F742" s="296">
        <f t="shared" si="89"/>
        <v>7.4199999999999993E-4</v>
      </c>
      <c r="G742" s="276">
        <f t="shared" si="90"/>
        <v>508</v>
      </c>
      <c r="P742" s="280" t="s">
        <v>223</v>
      </c>
      <c r="Q742" s="280">
        <v>52</v>
      </c>
      <c r="R742" s="281" t="s">
        <v>188</v>
      </c>
      <c r="S742" s="281" t="s">
        <v>2851</v>
      </c>
      <c r="T742" s="282" t="s">
        <v>2852</v>
      </c>
      <c r="U742">
        <v>128</v>
      </c>
      <c r="V742">
        <f>IF(Visor_NARP_CNPV_2018!$H$3=Q742,1,0)</f>
        <v>0</v>
      </c>
      <c r="W742">
        <f t="shared" si="91"/>
        <v>0</v>
      </c>
      <c r="Y742" s="51" t="s">
        <v>2852</v>
      </c>
      <c r="Z742" s="51">
        <f t="shared" si="92"/>
        <v>672</v>
      </c>
    </row>
    <row r="743" spans="1:26" ht="15">
      <c r="A743" s="278" t="s">
        <v>2853</v>
      </c>
      <c r="B743" s="279" t="s">
        <v>2854</v>
      </c>
      <c r="C743" s="288">
        <f t="shared" si="86"/>
        <v>0</v>
      </c>
      <c r="D743" s="275">
        <f t="shared" si="87"/>
        <v>7.4299999999999995E-4</v>
      </c>
      <c r="E743" s="296">
        <f t="shared" si="88"/>
        <v>0</v>
      </c>
      <c r="F743" s="296">
        <f t="shared" si="89"/>
        <v>7.4299999999999995E-4</v>
      </c>
      <c r="G743" s="276">
        <f t="shared" si="90"/>
        <v>507</v>
      </c>
      <c r="P743" s="277" t="s">
        <v>223</v>
      </c>
      <c r="Q743" s="277">
        <v>52</v>
      </c>
      <c r="R743" s="278" t="s">
        <v>188</v>
      </c>
      <c r="S743" s="278" t="s">
        <v>2853</v>
      </c>
      <c r="T743" s="279" t="s">
        <v>2854</v>
      </c>
      <c r="U743">
        <v>147</v>
      </c>
      <c r="V743">
        <f>IF(Visor_NARP_CNPV_2018!$H$3=Q743,1,0)</f>
        <v>0</v>
      </c>
      <c r="W743">
        <f t="shared" si="91"/>
        <v>0</v>
      </c>
      <c r="Y743" s="51" t="s">
        <v>2854</v>
      </c>
      <c r="Z743" s="51">
        <f t="shared" si="92"/>
        <v>638</v>
      </c>
    </row>
    <row r="744" spans="1:26" ht="15">
      <c r="A744" s="281" t="s">
        <v>2855</v>
      </c>
      <c r="B744" s="282" t="s">
        <v>2856</v>
      </c>
      <c r="C744" s="288">
        <f t="shared" si="86"/>
        <v>0</v>
      </c>
      <c r="D744" s="275">
        <f t="shared" si="87"/>
        <v>7.4399999999999998E-4</v>
      </c>
      <c r="E744" s="296">
        <f t="shared" si="88"/>
        <v>0</v>
      </c>
      <c r="F744" s="296">
        <f t="shared" si="89"/>
        <v>7.4399999999999998E-4</v>
      </c>
      <c r="G744" s="276">
        <f t="shared" si="90"/>
        <v>506</v>
      </c>
      <c r="P744" s="280" t="s">
        <v>223</v>
      </c>
      <c r="Q744" s="280">
        <v>52</v>
      </c>
      <c r="R744" s="281" t="s">
        <v>188</v>
      </c>
      <c r="S744" s="281" t="s">
        <v>2855</v>
      </c>
      <c r="T744" s="282" t="s">
        <v>2856</v>
      </c>
      <c r="U744">
        <v>184</v>
      </c>
      <c r="V744">
        <f>IF(Visor_NARP_CNPV_2018!$H$3=Q744,1,0)</f>
        <v>0</v>
      </c>
      <c r="W744">
        <f t="shared" si="91"/>
        <v>0</v>
      </c>
      <c r="Y744" s="51" t="s">
        <v>2856</v>
      </c>
      <c r="Z744" s="51">
        <f t="shared" si="92"/>
        <v>587</v>
      </c>
    </row>
    <row r="745" spans="1:26" ht="15">
      <c r="A745" s="278" t="s">
        <v>2857</v>
      </c>
      <c r="B745" s="279" t="s">
        <v>2858</v>
      </c>
      <c r="C745" s="288">
        <f t="shared" si="86"/>
        <v>0</v>
      </c>
      <c r="D745" s="275">
        <f t="shared" si="87"/>
        <v>7.45E-4</v>
      </c>
      <c r="E745" s="296">
        <f t="shared" si="88"/>
        <v>0</v>
      </c>
      <c r="F745" s="296">
        <f t="shared" si="89"/>
        <v>7.45E-4</v>
      </c>
      <c r="G745" s="276">
        <f t="shared" si="90"/>
        <v>505</v>
      </c>
      <c r="P745" s="277" t="s">
        <v>223</v>
      </c>
      <c r="Q745" s="277">
        <v>52</v>
      </c>
      <c r="R745" s="278" t="s">
        <v>188</v>
      </c>
      <c r="S745" s="278" t="s">
        <v>2857</v>
      </c>
      <c r="T745" s="279" t="s">
        <v>2858</v>
      </c>
      <c r="U745">
        <v>6263</v>
      </c>
      <c r="V745">
        <f>IF(Visor_NARP_CNPV_2018!$H$3=Q745,1,0)</f>
        <v>0</v>
      </c>
      <c r="W745">
        <f t="shared" si="91"/>
        <v>0</v>
      </c>
      <c r="Y745" s="51" t="s">
        <v>2858</v>
      </c>
      <c r="Z745" s="51">
        <f t="shared" si="92"/>
        <v>127</v>
      </c>
    </row>
    <row r="746" spans="1:26" ht="15">
      <c r="A746" s="281" t="s">
        <v>2859</v>
      </c>
      <c r="B746" s="282" t="s">
        <v>2860</v>
      </c>
      <c r="C746" s="288">
        <f t="shared" si="86"/>
        <v>0</v>
      </c>
      <c r="D746" s="275">
        <f t="shared" si="87"/>
        <v>7.4599999999999992E-4</v>
      </c>
      <c r="E746" s="296">
        <f t="shared" si="88"/>
        <v>0</v>
      </c>
      <c r="F746" s="296">
        <f t="shared" si="89"/>
        <v>7.4599999999999992E-4</v>
      </c>
      <c r="G746" s="276">
        <f t="shared" si="90"/>
        <v>504</v>
      </c>
      <c r="P746" s="280" t="s">
        <v>223</v>
      </c>
      <c r="Q746" s="280">
        <v>52</v>
      </c>
      <c r="R746" s="281" t="s">
        <v>188</v>
      </c>
      <c r="S746" s="281" t="s">
        <v>2859</v>
      </c>
      <c r="T746" s="282" t="s">
        <v>2860</v>
      </c>
      <c r="U746">
        <v>498</v>
      </c>
      <c r="V746">
        <f>IF(Visor_NARP_CNPV_2018!$H$3=Q746,1,0)</f>
        <v>0</v>
      </c>
      <c r="W746">
        <f t="shared" si="91"/>
        <v>0</v>
      </c>
      <c r="Y746" s="51" t="s">
        <v>2860</v>
      </c>
      <c r="Z746" s="51">
        <f t="shared" si="92"/>
        <v>404</v>
      </c>
    </row>
    <row r="747" spans="1:26" ht="15">
      <c r="A747" s="278" t="s">
        <v>2861</v>
      </c>
      <c r="B747" s="279" t="s">
        <v>2862</v>
      </c>
      <c r="C747" s="288">
        <f t="shared" si="86"/>
        <v>0</v>
      </c>
      <c r="D747" s="275">
        <f t="shared" si="87"/>
        <v>7.4699999999999994E-4</v>
      </c>
      <c r="E747" s="296">
        <f t="shared" si="88"/>
        <v>0</v>
      </c>
      <c r="F747" s="296">
        <f t="shared" si="89"/>
        <v>7.4699999999999994E-4</v>
      </c>
      <c r="G747" s="276">
        <f t="shared" si="90"/>
        <v>503</v>
      </c>
      <c r="P747" s="277" t="s">
        <v>223</v>
      </c>
      <c r="Q747" s="277">
        <v>52</v>
      </c>
      <c r="R747" s="278" t="s">
        <v>188</v>
      </c>
      <c r="S747" s="278" t="s">
        <v>2861</v>
      </c>
      <c r="T747" s="279" t="s">
        <v>2862</v>
      </c>
      <c r="U747">
        <v>169</v>
      </c>
      <c r="V747">
        <f>IF(Visor_NARP_CNPV_2018!$H$3=Q747,1,0)</f>
        <v>0</v>
      </c>
      <c r="W747">
        <f t="shared" si="91"/>
        <v>0</v>
      </c>
      <c r="Y747" s="51" t="s">
        <v>2862</v>
      </c>
      <c r="Z747" s="51">
        <f t="shared" si="92"/>
        <v>609</v>
      </c>
    </row>
    <row r="748" spans="1:26" ht="15">
      <c r="A748" s="281" t="s">
        <v>2863</v>
      </c>
      <c r="B748" s="282" t="s">
        <v>2864</v>
      </c>
      <c r="C748" s="288">
        <f t="shared" si="86"/>
        <v>0</v>
      </c>
      <c r="D748" s="275">
        <f t="shared" si="87"/>
        <v>7.4799999999999997E-4</v>
      </c>
      <c r="E748" s="296">
        <f t="shared" si="88"/>
        <v>0</v>
      </c>
      <c r="F748" s="296">
        <f t="shared" si="89"/>
        <v>7.4799999999999997E-4</v>
      </c>
      <c r="G748" s="276">
        <f t="shared" si="90"/>
        <v>502</v>
      </c>
      <c r="P748" s="280" t="s">
        <v>223</v>
      </c>
      <c r="Q748" s="280">
        <v>52</v>
      </c>
      <c r="R748" s="281" t="s">
        <v>188</v>
      </c>
      <c r="S748" s="281" t="s">
        <v>2863</v>
      </c>
      <c r="T748" s="282" t="s">
        <v>2864</v>
      </c>
      <c r="U748">
        <v>335</v>
      </c>
      <c r="V748">
        <f>IF(Visor_NARP_CNPV_2018!$H$3=Q748,1,0)</f>
        <v>0</v>
      </c>
      <c r="W748">
        <f t="shared" si="91"/>
        <v>0</v>
      </c>
      <c r="Y748" s="51" t="s">
        <v>2864</v>
      </c>
      <c r="Z748" s="51">
        <f t="shared" si="92"/>
        <v>481</v>
      </c>
    </row>
    <row r="749" spans="1:26" ht="15">
      <c r="A749" s="278" t="s">
        <v>2865</v>
      </c>
      <c r="B749" s="279" t="s">
        <v>2866</v>
      </c>
      <c r="C749" s="288">
        <f t="shared" si="86"/>
        <v>0</v>
      </c>
      <c r="D749" s="275">
        <f t="shared" si="87"/>
        <v>7.4899999999999999E-4</v>
      </c>
      <c r="E749" s="296">
        <f t="shared" si="88"/>
        <v>0</v>
      </c>
      <c r="F749" s="296">
        <f t="shared" si="89"/>
        <v>7.4899999999999999E-4</v>
      </c>
      <c r="G749" s="276">
        <f t="shared" si="90"/>
        <v>501</v>
      </c>
      <c r="P749" s="277" t="s">
        <v>223</v>
      </c>
      <c r="Q749" s="277">
        <v>52</v>
      </c>
      <c r="R749" s="278" t="s">
        <v>188</v>
      </c>
      <c r="S749" s="278" t="s">
        <v>2865</v>
      </c>
      <c r="T749" s="279" t="s">
        <v>2866</v>
      </c>
      <c r="U749">
        <v>7275</v>
      </c>
      <c r="V749">
        <f>IF(Visor_NARP_CNPV_2018!$H$3=Q749,1,0)</f>
        <v>0</v>
      </c>
      <c r="W749">
        <f t="shared" si="91"/>
        <v>0</v>
      </c>
      <c r="Y749" s="51" t="s">
        <v>2866</v>
      </c>
      <c r="Z749" s="51">
        <f t="shared" si="92"/>
        <v>119</v>
      </c>
    </row>
    <row r="750" spans="1:26" ht="15">
      <c r="A750" s="281" t="s">
        <v>2867</v>
      </c>
      <c r="B750" s="282" t="s">
        <v>1544</v>
      </c>
      <c r="C750" s="288">
        <f t="shared" si="86"/>
        <v>0</v>
      </c>
      <c r="D750" s="275">
        <f t="shared" si="87"/>
        <v>7.5000000000000002E-4</v>
      </c>
      <c r="E750" s="296">
        <f t="shared" si="88"/>
        <v>0</v>
      </c>
      <c r="F750" s="296">
        <f t="shared" si="89"/>
        <v>7.5000000000000002E-4</v>
      </c>
      <c r="G750" s="276">
        <f t="shared" si="90"/>
        <v>500</v>
      </c>
      <c r="P750" s="280" t="s">
        <v>223</v>
      </c>
      <c r="Q750" s="280">
        <v>52</v>
      </c>
      <c r="R750" s="281" t="s">
        <v>188</v>
      </c>
      <c r="S750" s="281" t="s">
        <v>2867</v>
      </c>
      <c r="T750" s="282" t="s">
        <v>1544</v>
      </c>
      <c r="U750">
        <v>503</v>
      </c>
      <c r="V750">
        <f>IF(Visor_NARP_CNPV_2018!$H$3=Q750,1,0)</f>
        <v>0</v>
      </c>
      <c r="W750">
        <f t="shared" si="91"/>
        <v>0</v>
      </c>
      <c r="Y750" s="51" t="s">
        <v>1544</v>
      </c>
      <c r="Z750" s="51">
        <f t="shared" si="92"/>
        <v>400</v>
      </c>
    </row>
    <row r="751" spans="1:26" ht="15">
      <c r="A751" s="278" t="s">
        <v>2868</v>
      </c>
      <c r="B751" s="279" t="s">
        <v>2869</v>
      </c>
      <c r="C751" s="288">
        <f t="shared" si="86"/>
        <v>0</v>
      </c>
      <c r="D751" s="275">
        <f t="shared" si="87"/>
        <v>7.5099999999999993E-4</v>
      </c>
      <c r="E751" s="296">
        <f t="shared" si="88"/>
        <v>0</v>
      </c>
      <c r="F751" s="296">
        <f t="shared" si="89"/>
        <v>7.5099999999999993E-4</v>
      </c>
      <c r="G751" s="276">
        <f t="shared" si="90"/>
        <v>499</v>
      </c>
      <c r="P751" s="277" t="s">
        <v>223</v>
      </c>
      <c r="Q751" s="277">
        <v>52</v>
      </c>
      <c r="R751" s="278" t="s">
        <v>188</v>
      </c>
      <c r="S751" s="278" t="s">
        <v>2868</v>
      </c>
      <c r="T751" s="279" t="s">
        <v>2869</v>
      </c>
      <c r="U751">
        <v>563</v>
      </c>
      <c r="V751">
        <f>IF(Visor_NARP_CNPV_2018!$H$3=Q751,1,0)</f>
        <v>0</v>
      </c>
      <c r="W751">
        <f t="shared" si="91"/>
        <v>0</v>
      </c>
      <c r="Y751" s="51" t="s">
        <v>2869</v>
      </c>
      <c r="Z751" s="51">
        <f t="shared" si="92"/>
        <v>380</v>
      </c>
    </row>
    <row r="752" spans="1:26" ht="15">
      <c r="A752" s="281" t="s">
        <v>2870</v>
      </c>
      <c r="B752" s="282" t="s">
        <v>2871</v>
      </c>
      <c r="C752" s="288">
        <f t="shared" si="86"/>
        <v>0</v>
      </c>
      <c r="D752" s="275">
        <f t="shared" si="87"/>
        <v>7.5199999999999996E-4</v>
      </c>
      <c r="E752" s="296">
        <f t="shared" si="88"/>
        <v>0</v>
      </c>
      <c r="F752" s="296">
        <f t="shared" si="89"/>
        <v>7.5199999999999996E-4</v>
      </c>
      <c r="G752" s="276">
        <f t="shared" si="90"/>
        <v>498</v>
      </c>
      <c r="P752" s="280" t="s">
        <v>223</v>
      </c>
      <c r="Q752" s="280">
        <v>52</v>
      </c>
      <c r="R752" s="281" t="s">
        <v>188</v>
      </c>
      <c r="S752" s="281" t="s">
        <v>2870</v>
      </c>
      <c r="T752" s="282" t="s">
        <v>2871</v>
      </c>
      <c r="U752">
        <v>243</v>
      </c>
      <c r="V752">
        <f>IF(Visor_NARP_CNPV_2018!$H$3=Q752,1,0)</f>
        <v>0</v>
      </c>
      <c r="W752">
        <f t="shared" si="91"/>
        <v>0</v>
      </c>
      <c r="Y752" s="51" t="s">
        <v>2871</v>
      </c>
      <c r="Z752" s="51">
        <f t="shared" si="92"/>
        <v>545</v>
      </c>
    </row>
    <row r="753" spans="1:26" ht="15">
      <c r="A753" s="278" t="s">
        <v>2872</v>
      </c>
      <c r="B753" s="279" t="s">
        <v>2873</v>
      </c>
      <c r="C753" s="288">
        <f t="shared" si="86"/>
        <v>0</v>
      </c>
      <c r="D753" s="275">
        <f t="shared" si="87"/>
        <v>7.5299999999999998E-4</v>
      </c>
      <c r="E753" s="296">
        <f t="shared" si="88"/>
        <v>0</v>
      </c>
      <c r="F753" s="296">
        <f t="shared" si="89"/>
        <v>7.5299999999999998E-4</v>
      </c>
      <c r="G753" s="276">
        <f t="shared" si="90"/>
        <v>497</v>
      </c>
      <c r="P753" s="277" t="s">
        <v>223</v>
      </c>
      <c r="Q753" s="277">
        <v>52</v>
      </c>
      <c r="R753" s="278" t="s">
        <v>188</v>
      </c>
      <c r="S753" s="278" t="s">
        <v>2872</v>
      </c>
      <c r="T753" s="279" t="s">
        <v>2873</v>
      </c>
      <c r="U753">
        <v>410</v>
      </c>
      <c r="V753">
        <f>IF(Visor_NARP_CNPV_2018!$H$3=Q753,1,0)</f>
        <v>0</v>
      </c>
      <c r="W753">
        <f t="shared" si="91"/>
        <v>0</v>
      </c>
      <c r="Y753" s="51" t="s">
        <v>2873</v>
      </c>
      <c r="Z753" s="51">
        <f t="shared" si="92"/>
        <v>442</v>
      </c>
    </row>
    <row r="754" spans="1:26" ht="15">
      <c r="A754" s="281" t="s">
        <v>2874</v>
      </c>
      <c r="B754" s="282" t="s">
        <v>2875</v>
      </c>
      <c r="C754" s="288">
        <f t="shared" si="86"/>
        <v>0</v>
      </c>
      <c r="D754" s="275">
        <f t="shared" si="87"/>
        <v>7.54E-4</v>
      </c>
      <c r="E754" s="296">
        <f t="shared" si="88"/>
        <v>0</v>
      </c>
      <c r="F754" s="296">
        <f t="shared" si="89"/>
        <v>7.54E-4</v>
      </c>
      <c r="G754" s="276">
        <f t="shared" si="90"/>
        <v>496</v>
      </c>
      <c r="P754" s="280" t="s">
        <v>223</v>
      </c>
      <c r="Q754" s="280">
        <v>52</v>
      </c>
      <c r="R754" s="281" t="s">
        <v>188</v>
      </c>
      <c r="S754" s="281" t="s">
        <v>2874</v>
      </c>
      <c r="T754" s="282" t="s">
        <v>2875</v>
      </c>
      <c r="U754">
        <v>24360</v>
      </c>
      <c r="V754">
        <f>IF(Visor_NARP_CNPV_2018!$H$3=Q754,1,0)</f>
        <v>0</v>
      </c>
      <c r="W754">
        <f t="shared" si="91"/>
        <v>0</v>
      </c>
      <c r="Y754" s="51" t="s">
        <v>2875</v>
      </c>
      <c r="Z754" s="51">
        <f t="shared" si="92"/>
        <v>32</v>
      </c>
    </row>
    <row r="755" spans="1:26" ht="15">
      <c r="A755" s="278" t="s">
        <v>2876</v>
      </c>
      <c r="B755" s="279" t="s">
        <v>2877</v>
      </c>
      <c r="C755" s="288">
        <f t="shared" si="86"/>
        <v>0</v>
      </c>
      <c r="D755" s="275">
        <f t="shared" si="87"/>
        <v>7.5499999999999992E-4</v>
      </c>
      <c r="E755" s="296">
        <f t="shared" si="88"/>
        <v>0</v>
      </c>
      <c r="F755" s="296">
        <f t="shared" si="89"/>
        <v>7.5499999999999992E-4</v>
      </c>
      <c r="G755" s="276">
        <f t="shared" si="90"/>
        <v>495</v>
      </c>
      <c r="P755" s="277" t="s">
        <v>223</v>
      </c>
      <c r="Q755" s="277">
        <v>52</v>
      </c>
      <c r="R755" s="278" t="s">
        <v>188</v>
      </c>
      <c r="S755" s="278" t="s">
        <v>2876</v>
      </c>
      <c r="T755" s="279" t="s">
        <v>2877</v>
      </c>
      <c r="U755">
        <v>671</v>
      </c>
      <c r="V755">
        <f>IF(Visor_NARP_CNPV_2018!$H$3=Q755,1,0)</f>
        <v>0</v>
      </c>
      <c r="W755">
        <f t="shared" si="91"/>
        <v>0</v>
      </c>
      <c r="Y755" s="51" t="s">
        <v>2877</v>
      </c>
      <c r="Z755" s="51">
        <f t="shared" si="92"/>
        <v>357</v>
      </c>
    </row>
    <row r="756" spans="1:26" ht="15">
      <c r="A756" s="281" t="s">
        <v>2878</v>
      </c>
      <c r="B756" s="282" t="s">
        <v>2424</v>
      </c>
      <c r="C756" s="288">
        <f t="shared" si="86"/>
        <v>0</v>
      </c>
      <c r="D756" s="275">
        <f t="shared" si="87"/>
        <v>7.5599999999999994E-4</v>
      </c>
      <c r="E756" s="296">
        <f t="shared" si="88"/>
        <v>0</v>
      </c>
      <c r="F756" s="296">
        <f t="shared" si="89"/>
        <v>7.5599999999999994E-4</v>
      </c>
      <c r="G756" s="276">
        <f t="shared" si="90"/>
        <v>494</v>
      </c>
      <c r="P756" s="280" t="s">
        <v>223</v>
      </c>
      <c r="Q756" s="280">
        <v>52</v>
      </c>
      <c r="R756" s="281" t="s">
        <v>188</v>
      </c>
      <c r="S756" s="281" t="s">
        <v>2878</v>
      </c>
      <c r="T756" s="282" t="s">
        <v>2424</v>
      </c>
      <c r="U756">
        <v>11904</v>
      </c>
      <c r="V756">
        <f>IF(Visor_NARP_CNPV_2018!$H$3=Q756,1,0)</f>
        <v>0</v>
      </c>
      <c r="W756">
        <f t="shared" si="91"/>
        <v>0</v>
      </c>
      <c r="Y756" s="51" t="s">
        <v>2424</v>
      </c>
      <c r="Z756" s="51">
        <f t="shared" si="92"/>
        <v>82</v>
      </c>
    </row>
    <row r="757" spans="1:26" ht="15">
      <c r="A757" s="278" t="s">
        <v>2879</v>
      </c>
      <c r="B757" s="279" t="s">
        <v>188</v>
      </c>
      <c r="C757" s="288">
        <f t="shared" si="86"/>
        <v>0</v>
      </c>
      <c r="D757" s="275">
        <f t="shared" si="87"/>
        <v>7.5699999999999997E-4</v>
      </c>
      <c r="E757" s="296">
        <f t="shared" si="88"/>
        <v>0</v>
      </c>
      <c r="F757" s="296">
        <f t="shared" si="89"/>
        <v>7.5699999999999997E-4</v>
      </c>
      <c r="G757" s="276">
        <f t="shared" si="90"/>
        <v>493</v>
      </c>
      <c r="P757" s="277" t="s">
        <v>223</v>
      </c>
      <c r="Q757" s="277">
        <v>52</v>
      </c>
      <c r="R757" s="278" t="s">
        <v>188</v>
      </c>
      <c r="S757" s="278" t="s">
        <v>2879</v>
      </c>
      <c r="T757" s="279" t="s">
        <v>188</v>
      </c>
      <c r="U757">
        <v>179</v>
      </c>
      <c r="V757">
        <f>IF(Visor_NARP_CNPV_2018!$H$3=Q757,1,0)</f>
        <v>0</v>
      </c>
      <c r="W757">
        <f t="shared" si="91"/>
        <v>0</v>
      </c>
      <c r="Y757" s="51" t="s">
        <v>188</v>
      </c>
      <c r="Z757" s="51">
        <f t="shared" si="92"/>
        <v>593</v>
      </c>
    </row>
    <row r="758" spans="1:26" ht="15">
      <c r="A758" s="281" t="s">
        <v>2880</v>
      </c>
      <c r="B758" s="282" t="s">
        <v>2881</v>
      </c>
      <c r="C758" s="288">
        <f t="shared" si="86"/>
        <v>0</v>
      </c>
      <c r="D758" s="275">
        <f t="shared" si="87"/>
        <v>7.5799999999999999E-4</v>
      </c>
      <c r="E758" s="296">
        <f t="shared" si="88"/>
        <v>0</v>
      </c>
      <c r="F758" s="296">
        <f t="shared" si="89"/>
        <v>7.5799999999999999E-4</v>
      </c>
      <c r="G758" s="276">
        <f t="shared" si="90"/>
        <v>492</v>
      </c>
      <c r="P758" s="280" t="s">
        <v>223</v>
      </c>
      <c r="Q758" s="280">
        <v>52</v>
      </c>
      <c r="R758" s="281" t="s">
        <v>188</v>
      </c>
      <c r="S758" s="281" t="s">
        <v>2880</v>
      </c>
      <c r="T758" s="282" t="s">
        <v>2881</v>
      </c>
      <c r="U758">
        <v>23985</v>
      </c>
      <c r="V758">
        <f>IF(Visor_NARP_CNPV_2018!$H$3=Q758,1,0)</f>
        <v>0</v>
      </c>
      <c r="W758">
        <f t="shared" si="91"/>
        <v>0</v>
      </c>
      <c r="Y758" s="51" t="s">
        <v>2881</v>
      </c>
      <c r="Z758" s="51">
        <f t="shared" si="92"/>
        <v>33</v>
      </c>
    </row>
    <row r="759" spans="1:26" ht="15">
      <c r="A759" s="278" t="s">
        <v>2882</v>
      </c>
      <c r="B759" s="279" t="s">
        <v>2883</v>
      </c>
      <c r="C759" s="288">
        <f t="shared" si="86"/>
        <v>0</v>
      </c>
      <c r="D759" s="275">
        <f t="shared" si="87"/>
        <v>7.5900000000000002E-4</v>
      </c>
      <c r="E759" s="296">
        <f t="shared" si="88"/>
        <v>0</v>
      </c>
      <c r="F759" s="296">
        <f t="shared" si="89"/>
        <v>7.5900000000000002E-4</v>
      </c>
      <c r="G759" s="276">
        <f t="shared" si="90"/>
        <v>491</v>
      </c>
      <c r="P759" s="277" t="s">
        <v>223</v>
      </c>
      <c r="Q759" s="277">
        <v>52</v>
      </c>
      <c r="R759" s="278" t="s">
        <v>188</v>
      </c>
      <c r="S759" s="278" t="s">
        <v>2882</v>
      </c>
      <c r="T759" s="279" t="s">
        <v>2883</v>
      </c>
      <c r="U759">
        <v>243</v>
      </c>
      <c r="V759">
        <f>IF(Visor_NARP_CNPV_2018!$H$3=Q759,1,0)</f>
        <v>0</v>
      </c>
      <c r="W759">
        <f t="shared" si="91"/>
        <v>0</v>
      </c>
      <c r="Y759" s="51" t="s">
        <v>2883</v>
      </c>
      <c r="Z759" s="51">
        <f t="shared" si="92"/>
        <v>545</v>
      </c>
    </row>
    <row r="760" spans="1:26" ht="15">
      <c r="A760" s="281" t="s">
        <v>2884</v>
      </c>
      <c r="B760" s="282" t="s">
        <v>2885</v>
      </c>
      <c r="C760" s="288">
        <f t="shared" si="86"/>
        <v>0</v>
      </c>
      <c r="D760" s="275">
        <f t="shared" si="87"/>
        <v>7.5999999999999993E-4</v>
      </c>
      <c r="E760" s="296">
        <f t="shared" si="88"/>
        <v>0</v>
      </c>
      <c r="F760" s="296">
        <f t="shared" si="89"/>
        <v>7.5999999999999993E-4</v>
      </c>
      <c r="G760" s="276">
        <f t="shared" si="90"/>
        <v>490</v>
      </c>
      <c r="P760" s="280" t="s">
        <v>223</v>
      </c>
      <c r="Q760" s="280">
        <v>52</v>
      </c>
      <c r="R760" s="281" t="s">
        <v>188</v>
      </c>
      <c r="S760" s="281" t="s">
        <v>2884</v>
      </c>
      <c r="T760" s="282" t="s">
        <v>2885</v>
      </c>
      <c r="U760">
        <v>13378</v>
      </c>
      <c r="V760">
        <f>IF(Visor_NARP_CNPV_2018!$H$3=Q760,1,0)</f>
        <v>0</v>
      </c>
      <c r="W760">
        <f t="shared" si="91"/>
        <v>0</v>
      </c>
      <c r="Y760" s="51" t="s">
        <v>2885</v>
      </c>
      <c r="Z760" s="51">
        <f t="shared" si="92"/>
        <v>70</v>
      </c>
    </row>
    <row r="761" spans="1:26" ht="15">
      <c r="A761" s="278" t="s">
        <v>2886</v>
      </c>
      <c r="B761" s="279" t="s">
        <v>2887</v>
      </c>
      <c r="C761" s="288">
        <f t="shared" si="86"/>
        <v>0</v>
      </c>
      <c r="D761" s="275">
        <f t="shared" si="87"/>
        <v>7.6099999999999996E-4</v>
      </c>
      <c r="E761" s="296">
        <f t="shared" si="88"/>
        <v>0</v>
      </c>
      <c r="F761" s="296">
        <f t="shared" si="89"/>
        <v>7.6099999999999996E-4</v>
      </c>
      <c r="G761" s="276">
        <f t="shared" si="90"/>
        <v>489</v>
      </c>
      <c r="P761" s="277" t="s">
        <v>223</v>
      </c>
      <c r="Q761" s="277">
        <v>52</v>
      </c>
      <c r="R761" s="278" t="s">
        <v>188</v>
      </c>
      <c r="S761" s="278" t="s">
        <v>2886</v>
      </c>
      <c r="T761" s="279" t="s">
        <v>2887</v>
      </c>
      <c r="U761">
        <v>2356</v>
      </c>
      <c r="V761">
        <f>IF(Visor_NARP_CNPV_2018!$H$3=Q761,1,0)</f>
        <v>0</v>
      </c>
      <c r="W761">
        <f t="shared" si="91"/>
        <v>0</v>
      </c>
      <c r="Y761" s="51" t="s">
        <v>2887</v>
      </c>
      <c r="Z761" s="51">
        <f t="shared" si="92"/>
        <v>211</v>
      </c>
    </row>
    <row r="762" spans="1:26" ht="15">
      <c r="A762" s="281" t="s">
        <v>2888</v>
      </c>
      <c r="B762" s="282" t="s">
        <v>2889</v>
      </c>
      <c r="C762" s="288">
        <f t="shared" si="86"/>
        <v>0</v>
      </c>
      <c r="D762" s="275">
        <f t="shared" si="87"/>
        <v>7.6199999999999998E-4</v>
      </c>
      <c r="E762" s="296">
        <f t="shared" si="88"/>
        <v>0</v>
      </c>
      <c r="F762" s="296">
        <f t="shared" si="89"/>
        <v>7.6199999999999998E-4</v>
      </c>
      <c r="G762" s="276">
        <f t="shared" si="90"/>
        <v>488</v>
      </c>
      <c r="P762" s="280" t="s">
        <v>223</v>
      </c>
      <c r="Q762" s="280">
        <v>52</v>
      </c>
      <c r="R762" s="281" t="s">
        <v>188</v>
      </c>
      <c r="S762" s="281" t="s">
        <v>2888</v>
      </c>
      <c r="T762" s="282" t="s">
        <v>2889</v>
      </c>
      <c r="U762">
        <v>203</v>
      </c>
      <c r="V762">
        <f>IF(Visor_NARP_CNPV_2018!$H$3=Q762,1,0)</f>
        <v>0</v>
      </c>
      <c r="W762">
        <f t="shared" si="91"/>
        <v>0</v>
      </c>
      <c r="Y762" s="51" t="s">
        <v>2889</v>
      </c>
      <c r="Z762" s="51">
        <f t="shared" si="92"/>
        <v>574</v>
      </c>
    </row>
    <row r="763" spans="1:26" ht="15">
      <c r="A763" s="278" t="s">
        <v>2890</v>
      </c>
      <c r="B763" s="279" t="s">
        <v>2891</v>
      </c>
      <c r="C763" s="288">
        <f t="shared" si="86"/>
        <v>0</v>
      </c>
      <c r="D763" s="275">
        <f t="shared" si="87"/>
        <v>7.6300000000000001E-4</v>
      </c>
      <c r="E763" s="296">
        <f t="shared" si="88"/>
        <v>0</v>
      </c>
      <c r="F763" s="296">
        <f t="shared" si="89"/>
        <v>7.6300000000000001E-4</v>
      </c>
      <c r="G763" s="276">
        <f t="shared" si="90"/>
        <v>487</v>
      </c>
      <c r="P763" s="277" t="s">
        <v>223</v>
      </c>
      <c r="Q763" s="277">
        <v>52</v>
      </c>
      <c r="R763" s="278" t="s">
        <v>188</v>
      </c>
      <c r="S763" s="278" t="s">
        <v>2890</v>
      </c>
      <c r="T763" s="279" t="s">
        <v>2891</v>
      </c>
      <c r="U763">
        <v>194</v>
      </c>
      <c r="V763">
        <f>IF(Visor_NARP_CNPV_2018!$H$3=Q763,1,0)</f>
        <v>0</v>
      </c>
      <c r="W763">
        <f t="shared" si="91"/>
        <v>0</v>
      </c>
      <c r="Y763" s="51" t="s">
        <v>2891</v>
      </c>
      <c r="Z763" s="51">
        <f t="shared" si="92"/>
        <v>581</v>
      </c>
    </row>
    <row r="764" spans="1:26" ht="15">
      <c r="A764" s="281" t="s">
        <v>2892</v>
      </c>
      <c r="B764" s="282" t="s">
        <v>2893</v>
      </c>
      <c r="C764" s="288">
        <f t="shared" si="86"/>
        <v>0</v>
      </c>
      <c r="D764" s="275">
        <f t="shared" si="87"/>
        <v>7.6399999999999992E-4</v>
      </c>
      <c r="E764" s="296">
        <f t="shared" si="88"/>
        <v>0</v>
      </c>
      <c r="F764" s="296">
        <f t="shared" si="89"/>
        <v>7.6399999999999992E-4</v>
      </c>
      <c r="G764" s="276">
        <f t="shared" si="90"/>
        <v>486</v>
      </c>
      <c r="P764" s="280" t="s">
        <v>223</v>
      </c>
      <c r="Q764" s="280">
        <v>52</v>
      </c>
      <c r="R764" s="281" t="s">
        <v>188</v>
      </c>
      <c r="S764" s="281" t="s">
        <v>2892</v>
      </c>
      <c r="T764" s="282" t="s">
        <v>2893</v>
      </c>
      <c r="U764">
        <v>121</v>
      </c>
      <c r="V764">
        <f>IF(Visor_NARP_CNPV_2018!$H$3=Q764,1,0)</f>
        <v>0</v>
      </c>
      <c r="W764">
        <f t="shared" si="91"/>
        <v>0</v>
      </c>
      <c r="Y764" s="51" t="s">
        <v>2893</v>
      </c>
      <c r="Z764" s="51">
        <f t="shared" si="92"/>
        <v>690</v>
      </c>
    </row>
    <row r="765" spans="1:26" ht="15">
      <c r="A765" s="278" t="s">
        <v>2894</v>
      </c>
      <c r="B765" s="279" t="s">
        <v>2895</v>
      </c>
      <c r="C765" s="288">
        <f t="shared" si="86"/>
        <v>0</v>
      </c>
      <c r="D765" s="275">
        <f t="shared" si="87"/>
        <v>7.6499999999999995E-4</v>
      </c>
      <c r="E765" s="296">
        <f t="shared" si="88"/>
        <v>0</v>
      </c>
      <c r="F765" s="296">
        <f t="shared" si="89"/>
        <v>7.6499999999999995E-4</v>
      </c>
      <c r="G765" s="276">
        <f t="shared" si="90"/>
        <v>485</v>
      </c>
      <c r="P765" s="277" t="s">
        <v>223</v>
      </c>
      <c r="Q765" s="277">
        <v>52</v>
      </c>
      <c r="R765" s="278" t="s">
        <v>188</v>
      </c>
      <c r="S765" s="278" t="s">
        <v>2894</v>
      </c>
      <c r="T765" s="279" t="s">
        <v>2895</v>
      </c>
      <c r="U765">
        <v>537</v>
      </c>
      <c r="V765">
        <f>IF(Visor_NARP_CNPV_2018!$H$3=Q765,1,0)</f>
        <v>0</v>
      </c>
      <c r="W765">
        <f t="shared" si="91"/>
        <v>0</v>
      </c>
      <c r="Y765" s="51" t="s">
        <v>2895</v>
      </c>
      <c r="Z765" s="51">
        <f t="shared" si="92"/>
        <v>386</v>
      </c>
    </row>
    <row r="766" spans="1:26" ht="15">
      <c r="A766" s="281" t="s">
        <v>2896</v>
      </c>
      <c r="B766" s="282" t="s">
        <v>2458</v>
      </c>
      <c r="C766" s="288">
        <f t="shared" si="86"/>
        <v>0</v>
      </c>
      <c r="D766" s="275">
        <f t="shared" si="87"/>
        <v>7.6599999999999997E-4</v>
      </c>
      <c r="E766" s="296">
        <f t="shared" si="88"/>
        <v>0</v>
      </c>
      <c r="F766" s="296">
        <f t="shared" si="89"/>
        <v>7.6599999999999997E-4</v>
      </c>
      <c r="G766" s="276">
        <f t="shared" si="90"/>
        <v>484</v>
      </c>
      <c r="P766" s="280" t="s">
        <v>223</v>
      </c>
      <c r="Q766" s="280">
        <v>52</v>
      </c>
      <c r="R766" s="281" t="s">
        <v>188</v>
      </c>
      <c r="S766" s="281" t="s">
        <v>2896</v>
      </c>
      <c r="T766" s="282" t="s">
        <v>2458</v>
      </c>
      <c r="U766">
        <v>1272</v>
      </c>
      <c r="V766">
        <f>IF(Visor_NARP_CNPV_2018!$H$3=Q766,1,0)</f>
        <v>0</v>
      </c>
      <c r="W766">
        <f t="shared" si="91"/>
        <v>0</v>
      </c>
      <c r="Y766" s="51" t="s">
        <v>2458</v>
      </c>
      <c r="Z766" s="51">
        <f t="shared" si="92"/>
        <v>266</v>
      </c>
    </row>
    <row r="767" spans="1:26" ht="15">
      <c r="A767" s="278" t="s">
        <v>2897</v>
      </c>
      <c r="B767" s="279" t="s">
        <v>2898</v>
      </c>
      <c r="C767" s="288">
        <f t="shared" si="86"/>
        <v>0</v>
      </c>
      <c r="D767" s="275">
        <f t="shared" si="87"/>
        <v>7.67E-4</v>
      </c>
      <c r="E767" s="296">
        <f t="shared" si="88"/>
        <v>0</v>
      </c>
      <c r="F767" s="296">
        <f t="shared" si="89"/>
        <v>7.67E-4</v>
      </c>
      <c r="G767" s="276">
        <f t="shared" si="90"/>
        <v>483</v>
      </c>
      <c r="P767" s="277" t="s">
        <v>223</v>
      </c>
      <c r="Q767" s="277">
        <v>52</v>
      </c>
      <c r="R767" s="278" t="s">
        <v>188</v>
      </c>
      <c r="S767" s="278" t="s">
        <v>2897</v>
      </c>
      <c r="T767" s="279" t="s">
        <v>2898</v>
      </c>
      <c r="U767">
        <v>12500</v>
      </c>
      <c r="V767">
        <f>IF(Visor_NARP_CNPV_2018!$H$3=Q767,1,0)</f>
        <v>0</v>
      </c>
      <c r="W767">
        <f t="shared" si="91"/>
        <v>0</v>
      </c>
      <c r="Y767" s="51" t="s">
        <v>2898</v>
      </c>
      <c r="Z767" s="51">
        <f t="shared" si="92"/>
        <v>77</v>
      </c>
    </row>
    <row r="768" spans="1:26" ht="15">
      <c r="A768" s="281" t="s">
        <v>2899</v>
      </c>
      <c r="B768" s="282" t="s">
        <v>2900</v>
      </c>
      <c r="C768" s="288">
        <f t="shared" si="86"/>
        <v>0</v>
      </c>
      <c r="D768" s="275">
        <f t="shared" si="87"/>
        <v>7.6800000000000002E-4</v>
      </c>
      <c r="E768" s="296">
        <f t="shared" si="88"/>
        <v>0</v>
      </c>
      <c r="F768" s="296">
        <f t="shared" si="89"/>
        <v>7.6800000000000002E-4</v>
      </c>
      <c r="G768" s="276">
        <f t="shared" si="90"/>
        <v>482</v>
      </c>
      <c r="P768" s="280" t="s">
        <v>223</v>
      </c>
      <c r="Q768" s="280">
        <v>52</v>
      </c>
      <c r="R768" s="281" t="s">
        <v>188</v>
      </c>
      <c r="S768" s="281" t="s">
        <v>2899</v>
      </c>
      <c r="T768" s="282" t="s">
        <v>2900</v>
      </c>
      <c r="U768">
        <v>1823</v>
      </c>
      <c r="V768">
        <f>IF(Visor_NARP_CNPV_2018!$H$3=Q768,1,0)</f>
        <v>0</v>
      </c>
      <c r="W768">
        <f t="shared" si="91"/>
        <v>0</v>
      </c>
      <c r="Y768" s="51" t="s">
        <v>2900</v>
      </c>
      <c r="Z768" s="51">
        <f t="shared" si="92"/>
        <v>237</v>
      </c>
    </row>
    <row r="769" spans="1:26" ht="15">
      <c r="A769" s="278" t="s">
        <v>2901</v>
      </c>
      <c r="B769" s="279" t="s">
        <v>2902</v>
      </c>
      <c r="C769" s="288">
        <f t="shared" si="86"/>
        <v>0</v>
      </c>
      <c r="D769" s="275">
        <f t="shared" si="87"/>
        <v>7.6899999999999994E-4</v>
      </c>
      <c r="E769" s="296">
        <f t="shared" si="88"/>
        <v>0</v>
      </c>
      <c r="F769" s="296">
        <f t="shared" si="89"/>
        <v>7.6899999999999994E-4</v>
      </c>
      <c r="G769" s="276">
        <f t="shared" si="90"/>
        <v>481</v>
      </c>
      <c r="P769" s="277" t="s">
        <v>223</v>
      </c>
      <c r="Q769" s="277">
        <v>52</v>
      </c>
      <c r="R769" s="278" t="s">
        <v>188</v>
      </c>
      <c r="S769" s="278" t="s">
        <v>2901</v>
      </c>
      <c r="T769" s="279" t="s">
        <v>2902</v>
      </c>
      <c r="U769">
        <v>508</v>
      </c>
      <c r="V769">
        <f>IF(Visor_NARP_CNPV_2018!$H$3=Q769,1,0)</f>
        <v>0</v>
      </c>
      <c r="W769">
        <f t="shared" si="91"/>
        <v>0</v>
      </c>
      <c r="Y769" s="51" t="s">
        <v>2902</v>
      </c>
      <c r="Z769" s="51">
        <f t="shared" si="92"/>
        <v>396</v>
      </c>
    </row>
    <row r="770" spans="1:26" ht="15">
      <c r="A770" s="281" t="s">
        <v>2903</v>
      </c>
      <c r="B770" s="282" t="s">
        <v>2462</v>
      </c>
      <c r="C770" s="288">
        <f t="shared" si="86"/>
        <v>0</v>
      </c>
      <c r="D770" s="275">
        <f t="shared" si="87"/>
        <v>7.6999999999999996E-4</v>
      </c>
      <c r="E770" s="296">
        <f t="shared" si="88"/>
        <v>0</v>
      </c>
      <c r="F770" s="296">
        <f t="shared" si="89"/>
        <v>7.6999999999999996E-4</v>
      </c>
      <c r="G770" s="276">
        <f t="shared" si="90"/>
        <v>480</v>
      </c>
      <c r="P770" s="280" t="s">
        <v>223</v>
      </c>
      <c r="Q770" s="280">
        <v>52</v>
      </c>
      <c r="R770" s="281" t="s">
        <v>188</v>
      </c>
      <c r="S770" s="281" t="s">
        <v>2903</v>
      </c>
      <c r="T770" s="282" t="s">
        <v>2462</v>
      </c>
      <c r="U770">
        <v>176</v>
      </c>
      <c r="V770">
        <f>IF(Visor_NARP_CNPV_2018!$H$3=Q770,1,0)</f>
        <v>0</v>
      </c>
      <c r="W770">
        <f t="shared" si="91"/>
        <v>0</v>
      </c>
      <c r="Y770" s="51" t="s">
        <v>2462</v>
      </c>
      <c r="Z770" s="51">
        <f t="shared" si="92"/>
        <v>599</v>
      </c>
    </row>
    <row r="771" spans="1:26" ht="15">
      <c r="A771" s="278" t="s">
        <v>2904</v>
      </c>
      <c r="B771" s="279" t="s">
        <v>2905</v>
      </c>
      <c r="C771" s="288">
        <f t="shared" ref="C771:C834" si="93">W771</f>
        <v>0</v>
      </c>
      <c r="D771" s="275">
        <f t="shared" si="87"/>
        <v>7.7099999999999998E-4</v>
      </c>
      <c r="E771" s="296">
        <f t="shared" si="88"/>
        <v>0</v>
      </c>
      <c r="F771" s="296">
        <f t="shared" si="89"/>
        <v>7.7099999999999998E-4</v>
      </c>
      <c r="G771" s="276">
        <f t="shared" si="90"/>
        <v>479</v>
      </c>
      <c r="P771" s="277" t="s">
        <v>223</v>
      </c>
      <c r="Q771" s="277">
        <v>52</v>
      </c>
      <c r="R771" s="278" t="s">
        <v>188</v>
      </c>
      <c r="S771" s="278" t="s">
        <v>2904</v>
      </c>
      <c r="T771" s="279" t="s">
        <v>2905</v>
      </c>
      <c r="U771">
        <v>481</v>
      </c>
      <c r="V771">
        <f>IF(Visor_NARP_CNPV_2018!$H$3=Q771,1,0)</f>
        <v>0</v>
      </c>
      <c r="W771">
        <f t="shared" si="91"/>
        <v>0</v>
      </c>
      <c r="Y771" s="51" t="s">
        <v>2905</v>
      </c>
      <c r="Z771" s="51">
        <f t="shared" si="92"/>
        <v>409</v>
      </c>
    </row>
    <row r="772" spans="1:26" ht="15">
      <c r="A772" s="281" t="s">
        <v>2906</v>
      </c>
      <c r="B772" s="282" t="s">
        <v>1776</v>
      </c>
      <c r="C772" s="288">
        <f t="shared" si="93"/>
        <v>0</v>
      </c>
      <c r="D772" s="275">
        <f t="shared" ref="D772:D835" si="94">C772+(0.000001*ROW(C772))</f>
        <v>7.7200000000000001E-4</v>
      </c>
      <c r="E772" s="296">
        <f t="shared" ref="E772:E835" si="95">0.01*V772</f>
        <v>0</v>
      </c>
      <c r="F772" s="296">
        <f t="shared" ref="F772:F835" si="96">D772+E772</f>
        <v>7.7200000000000001E-4</v>
      </c>
      <c r="G772" s="276">
        <f t="shared" ref="G772:G835" si="97">_xlfn.RANK.EQ(F772,$F$3:$F$1124)</f>
        <v>478</v>
      </c>
      <c r="P772" s="280" t="s">
        <v>223</v>
      </c>
      <c r="Q772" s="280">
        <v>52</v>
      </c>
      <c r="R772" s="281" t="s">
        <v>188</v>
      </c>
      <c r="S772" s="281" t="s">
        <v>2906</v>
      </c>
      <c r="T772" s="282" t="s">
        <v>1776</v>
      </c>
      <c r="U772">
        <v>439</v>
      </c>
      <c r="V772">
        <f>IF(Visor_NARP_CNPV_2018!$H$3=Q772,1,0)</f>
        <v>0</v>
      </c>
      <c r="W772">
        <f t="shared" ref="W772:W835" si="98">U772*V772</f>
        <v>0</v>
      </c>
      <c r="Y772" s="51" t="s">
        <v>1776</v>
      </c>
      <c r="Z772" s="51">
        <f t="shared" ref="Z772:Z835" si="99">_xlfn.RANK.EQ(U772,$U$3:$U$1124)</f>
        <v>428</v>
      </c>
    </row>
    <row r="773" spans="1:26" ht="15">
      <c r="A773" s="278" t="s">
        <v>2907</v>
      </c>
      <c r="B773" s="279" t="s">
        <v>2908</v>
      </c>
      <c r="C773" s="288">
        <f t="shared" si="93"/>
        <v>0</v>
      </c>
      <c r="D773" s="275">
        <f t="shared" si="94"/>
        <v>7.7299999999999992E-4</v>
      </c>
      <c r="E773" s="296">
        <f t="shared" si="95"/>
        <v>0</v>
      </c>
      <c r="F773" s="296">
        <f t="shared" si="96"/>
        <v>7.7299999999999992E-4</v>
      </c>
      <c r="G773" s="276">
        <f t="shared" si="97"/>
        <v>477</v>
      </c>
      <c r="P773" s="277" t="s">
        <v>223</v>
      </c>
      <c r="Q773" s="277">
        <v>52</v>
      </c>
      <c r="R773" s="278" t="s">
        <v>188</v>
      </c>
      <c r="S773" s="278" t="s">
        <v>2907</v>
      </c>
      <c r="T773" s="279" t="s">
        <v>2908</v>
      </c>
      <c r="U773">
        <v>58</v>
      </c>
      <c r="V773">
        <f>IF(Visor_NARP_CNPV_2018!$H$3=Q773,1,0)</f>
        <v>0</v>
      </c>
      <c r="W773">
        <f t="shared" si="98"/>
        <v>0</v>
      </c>
      <c r="Y773" s="51" t="s">
        <v>2908</v>
      </c>
      <c r="Z773" s="51">
        <f t="shared" si="99"/>
        <v>844</v>
      </c>
    </row>
    <row r="774" spans="1:26" ht="15">
      <c r="A774" s="281" t="s">
        <v>2909</v>
      </c>
      <c r="B774" s="282" t="s">
        <v>1613</v>
      </c>
      <c r="C774" s="288">
        <f t="shared" si="93"/>
        <v>0</v>
      </c>
      <c r="D774" s="275">
        <f t="shared" si="94"/>
        <v>7.7399999999999995E-4</v>
      </c>
      <c r="E774" s="296">
        <f t="shared" si="95"/>
        <v>0</v>
      </c>
      <c r="F774" s="296">
        <f t="shared" si="96"/>
        <v>7.7399999999999995E-4</v>
      </c>
      <c r="G774" s="276">
        <f t="shared" si="97"/>
        <v>476</v>
      </c>
      <c r="P774" s="280" t="s">
        <v>223</v>
      </c>
      <c r="Q774" s="280">
        <v>52</v>
      </c>
      <c r="R774" s="281" t="s">
        <v>188</v>
      </c>
      <c r="S774" s="281" t="s">
        <v>2909</v>
      </c>
      <c r="T774" s="282" t="s">
        <v>1613</v>
      </c>
      <c r="U774">
        <v>13094</v>
      </c>
      <c r="V774">
        <f>IF(Visor_NARP_CNPV_2018!$H$3=Q774,1,0)</f>
        <v>0</v>
      </c>
      <c r="W774">
        <f t="shared" si="98"/>
        <v>0</v>
      </c>
      <c r="Y774" s="51" t="s">
        <v>1613</v>
      </c>
      <c r="Z774" s="51">
        <f t="shared" si="99"/>
        <v>71</v>
      </c>
    </row>
    <row r="775" spans="1:26" ht="15">
      <c r="A775" s="278" t="s">
        <v>2910</v>
      </c>
      <c r="B775" s="279" t="s">
        <v>2911</v>
      </c>
      <c r="C775" s="288">
        <f t="shared" si="93"/>
        <v>0</v>
      </c>
      <c r="D775" s="275">
        <f t="shared" si="94"/>
        <v>7.7499999999999997E-4</v>
      </c>
      <c r="E775" s="296">
        <f t="shared" si="95"/>
        <v>0</v>
      </c>
      <c r="F775" s="296">
        <f t="shared" si="96"/>
        <v>7.7499999999999997E-4</v>
      </c>
      <c r="G775" s="276">
        <f t="shared" si="97"/>
        <v>475</v>
      </c>
      <c r="P775" s="277" t="s">
        <v>223</v>
      </c>
      <c r="Q775" s="277">
        <v>52</v>
      </c>
      <c r="R775" s="278" t="s">
        <v>188</v>
      </c>
      <c r="S775" s="278" t="s">
        <v>2910</v>
      </c>
      <c r="T775" s="279" t="s">
        <v>2911</v>
      </c>
      <c r="U775">
        <v>451</v>
      </c>
      <c r="V775">
        <f>IF(Visor_NARP_CNPV_2018!$H$3=Q775,1,0)</f>
        <v>0</v>
      </c>
      <c r="W775">
        <f t="shared" si="98"/>
        <v>0</v>
      </c>
      <c r="Y775" s="51" t="s">
        <v>2911</v>
      </c>
      <c r="Z775" s="51">
        <f t="shared" si="99"/>
        <v>423</v>
      </c>
    </row>
    <row r="776" spans="1:26" ht="15">
      <c r="A776" s="281" t="s">
        <v>2912</v>
      </c>
      <c r="B776" s="282" t="s">
        <v>2913</v>
      </c>
      <c r="C776" s="288">
        <f t="shared" si="93"/>
        <v>0</v>
      </c>
      <c r="D776" s="275">
        <f t="shared" si="94"/>
        <v>7.76E-4</v>
      </c>
      <c r="E776" s="296">
        <f t="shared" si="95"/>
        <v>0</v>
      </c>
      <c r="F776" s="296">
        <f t="shared" si="96"/>
        <v>7.76E-4</v>
      </c>
      <c r="G776" s="276">
        <f t="shared" si="97"/>
        <v>474</v>
      </c>
      <c r="P776" s="280" t="s">
        <v>223</v>
      </c>
      <c r="Q776" s="280">
        <v>52</v>
      </c>
      <c r="R776" s="281" t="s">
        <v>188</v>
      </c>
      <c r="S776" s="281" t="s">
        <v>2912</v>
      </c>
      <c r="T776" s="282" t="s">
        <v>2913</v>
      </c>
      <c r="U776">
        <v>142</v>
      </c>
      <c r="V776">
        <f>IF(Visor_NARP_CNPV_2018!$H$3=Q776,1,0)</f>
        <v>0</v>
      </c>
      <c r="W776">
        <f t="shared" si="98"/>
        <v>0</v>
      </c>
      <c r="Y776" s="51" t="s">
        <v>2913</v>
      </c>
      <c r="Z776" s="51">
        <f t="shared" si="99"/>
        <v>650</v>
      </c>
    </row>
    <row r="777" spans="1:26" ht="15">
      <c r="A777" s="278" t="s">
        <v>2914</v>
      </c>
      <c r="B777" s="279" t="s">
        <v>2915</v>
      </c>
      <c r="C777" s="288">
        <f t="shared" si="93"/>
        <v>0</v>
      </c>
      <c r="D777" s="275">
        <f t="shared" si="94"/>
        <v>7.7699999999999991E-4</v>
      </c>
      <c r="E777" s="296">
        <f t="shared" si="95"/>
        <v>0</v>
      </c>
      <c r="F777" s="296">
        <f t="shared" si="96"/>
        <v>7.7699999999999991E-4</v>
      </c>
      <c r="G777" s="276">
        <f t="shared" si="97"/>
        <v>473</v>
      </c>
      <c r="P777" s="277" t="s">
        <v>223</v>
      </c>
      <c r="Q777" s="277">
        <v>52</v>
      </c>
      <c r="R777" s="278" t="s">
        <v>188</v>
      </c>
      <c r="S777" s="278" t="s">
        <v>2914</v>
      </c>
      <c r="T777" s="279" t="s">
        <v>2915</v>
      </c>
      <c r="U777">
        <v>541</v>
      </c>
      <c r="V777">
        <f>IF(Visor_NARP_CNPV_2018!$H$3=Q777,1,0)</f>
        <v>0</v>
      </c>
      <c r="W777">
        <f t="shared" si="98"/>
        <v>0</v>
      </c>
      <c r="Y777" s="51" t="s">
        <v>2915</v>
      </c>
      <c r="Z777" s="51">
        <f t="shared" si="99"/>
        <v>385</v>
      </c>
    </row>
    <row r="778" spans="1:26" ht="15">
      <c r="A778" s="281" t="s">
        <v>2916</v>
      </c>
      <c r="B778" s="282" t="s">
        <v>2917</v>
      </c>
      <c r="C778" s="288">
        <f t="shared" si="93"/>
        <v>0</v>
      </c>
      <c r="D778" s="275">
        <f t="shared" si="94"/>
        <v>7.7799999999999994E-4</v>
      </c>
      <c r="E778" s="296">
        <f t="shared" si="95"/>
        <v>0</v>
      </c>
      <c r="F778" s="296">
        <f t="shared" si="96"/>
        <v>7.7799999999999994E-4</v>
      </c>
      <c r="G778" s="276">
        <f t="shared" si="97"/>
        <v>472</v>
      </c>
      <c r="P778" s="280" t="s">
        <v>223</v>
      </c>
      <c r="Q778" s="280">
        <v>52</v>
      </c>
      <c r="R778" s="281" t="s">
        <v>188</v>
      </c>
      <c r="S778" s="281" t="s">
        <v>2916</v>
      </c>
      <c r="T778" s="282" t="s">
        <v>2917</v>
      </c>
      <c r="U778">
        <v>440</v>
      </c>
      <c r="V778">
        <f>IF(Visor_NARP_CNPV_2018!$H$3=Q778,1,0)</f>
        <v>0</v>
      </c>
      <c r="W778">
        <f t="shared" si="98"/>
        <v>0</v>
      </c>
      <c r="Y778" s="51" t="s">
        <v>2917</v>
      </c>
      <c r="Z778" s="51">
        <f t="shared" si="99"/>
        <v>426</v>
      </c>
    </row>
    <row r="779" spans="1:26" ht="15">
      <c r="A779" s="278" t="s">
        <v>2918</v>
      </c>
      <c r="B779" s="279" t="s">
        <v>2919</v>
      </c>
      <c r="C779" s="288">
        <f t="shared" si="93"/>
        <v>0</v>
      </c>
      <c r="D779" s="275">
        <f t="shared" si="94"/>
        <v>7.7899999999999996E-4</v>
      </c>
      <c r="E779" s="296">
        <f t="shared" si="95"/>
        <v>0</v>
      </c>
      <c r="F779" s="296">
        <f t="shared" si="96"/>
        <v>7.7899999999999996E-4</v>
      </c>
      <c r="G779" s="276">
        <f t="shared" si="97"/>
        <v>471</v>
      </c>
      <c r="P779" s="277" t="s">
        <v>223</v>
      </c>
      <c r="Q779" s="277">
        <v>52</v>
      </c>
      <c r="R779" s="278" t="s">
        <v>188</v>
      </c>
      <c r="S779" s="278" t="s">
        <v>2918</v>
      </c>
      <c r="T779" s="279" t="s">
        <v>2919</v>
      </c>
      <c r="U779">
        <v>225423</v>
      </c>
      <c r="V779">
        <f>IF(Visor_NARP_CNPV_2018!$H$3=Q779,1,0)</f>
        <v>0</v>
      </c>
      <c r="W779">
        <f t="shared" si="98"/>
        <v>0</v>
      </c>
      <c r="Y779" s="51" t="s">
        <v>2919</v>
      </c>
      <c r="Z779" s="51">
        <f t="shared" si="99"/>
        <v>4</v>
      </c>
    </row>
    <row r="780" spans="1:26" ht="15">
      <c r="A780" s="281" t="s">
        <v>2920</v>
      </c>
      <c r="B780" s="282" t="s">
        <v>2921</v>
      </c>
      <c r="C780" s="288">
        <f t="shared" si="93"/>
        <v>0</v>
      </c>
      <c r="D780" s="275">
        <f t="shared" si="94"/>
        <v>7.7999999999999999E-4</v>
      </c>
      <c r="E780" s="296">
        <f t="shared" si="95"/>
        <v>0</v>
      </c>
      <c r="F780" s="296">
        <f t="shared" si="96"/>
        <v>7.7999999999999999E-4</v>
      </c>
      <c r="G780" s="276">
        <f t="shared" si="97"/>
        <v>470</v>
      </c>
      <c r="P780" s="280" t="s">
        <v>223</v>
      </c>
      <c r="Q780" s="280">
        <v>52</v>
      </c>
      <c r="R780" s="281" t="s">
        <v>188</v>
      </c>
      <c r="S780" s="281" t="s">
        <v>2920</v>
      </c>
      <c r="T780" s="282" t="s">
        <v>2921</v>
      </c>
      <c r="U780">
        <v>409</v>
      </c>
      <c r="V780">
        <f>IF(Visor_NARP_CNPV_2018!$H$3=Q780,1,0)</f>
        <v>0</v>
      </c>
      <c r="W780">
        <f t="shared" si="98"/>
        <v>0</v>
      </c>
      <c r="Y780" s="51" t="s">
        <v>2921</v>
      </c>
      <c r="Z780" s="51">
        <f t="shared" si="99"/>
        <v>443</v>
      </c>
    </row>
    <row r="781" spans="1:26" ht="15">
      <c r="A781" s="278" t="s">
        <v>2922</v>
      </c>
      <c r="B781" s="279" t="s">
        <v>2923</v>
      </c>
      <c r="C781" s="288">
        <f t="shared" si="93"/>
        <v>0</v>
      </c>
      <c r="D781" s="275">
        <f t="shared" si="94"/>
        <v>7.8100000000000001E-4</v>
      </c>
      <c r="E781" s="296">
        <f t="shared" si="95"/>
        <v>0</v>
      </c>
      <c r="F781" s="296">
        <f t="shared" si="96"/>
        <v>7.8100000000000001E-4</v>
      </c>
      <c r="G781" s="276">
        <f t="shared" si="97"/>
        <v>469</v>
      </c>
      <c r="P781" s="277" t="s">
        <v>223</v>
      </c>
      <c r="Q781" s="277">
        <v>52</v>
      </c>
      <c r="R781" s="278" t="s">
        <v>188</v>
      </c>
      <c r="S781" s="278" t="s">
        <v>2922</v>
      </c>
      <c r="T781" s="279" t="s">
        <v>2923</v>
      </c>
      <c r="U781">
        <v>206</v>
      </c>
      <c r="V781">
        <f>IF(Visor_NARP_CNPV_2018!$H$3=Q781,1,0)</f>
        <v>0</v>
      </c>
      <c r="W781">
        <f t="shared" si="98"/>
        <v>0</v>
      </c>
      <c r="Y781" s="51" t="s">
        <v>2923</v>
      </c>
      <c r="Z781" s="51">
        <f t="shared" si="99"/>
        <v>573</v>
      </c>
    </row>
    <row r="782" spans="1:26" ht="15">
      <c r="A782" s="281" t="s">
        <v>2924</v>
      </c>
      <c r="B782" s="282" t="s">
        <v>2925</v>
      </c>
      <c r="C782" s="288">
        <f t="shared" si="93"/>
        <v>0</v>
      </c>
      <c r="D782" s="275">
        <f t="shared" si="94"/>
        <v>7.8199999999999993E-4</v>
      </c>
      <c r="E782" s="296">
        <f t="shared" si="95"/>
        <v>0</v>
      </c>
      <c r="F782" s="296">
        <f t="shared" si="96"/>
        <v>7.8199999999999993E-4</v>
      </c>
      <c r="G782" s="276">
        <f t="shared" si="97"/>
        <v>468</v>
      </c>
      <c r="P782" s="280" t="s">
        <v>224</v>
      </c>
      <c r="Q782" s="280">
        <v>54</v>
      </c>
      <c r="R782" s="281" t="s">
        <v>189</v>
      </c>
      <c r="S782" s="281" t="s">
        <v>2924</v>
      </c>
      <c r="T782" s="282" t="s">
        <v>2925</v>
      </c>
      <c r="U782">
        <v>11101</v>
      </c>
      <c r="V782">
        <f>IF(Visor_NARP_CNPV_2018!$H$3=Q782,1,0)</f>
        <v>0</v>
      </c>
      <c r="W782">
        <f t="shared" si="98"/>
        <v>0</v>
      </c>
      <c r="Y782" s="51" t="s">
        <v>2925</v>
      </c>
      <c r="Z782" s="51">
        <f t="shared" si="99"/>
        <v>89</v>
      </c>
    </row>
    <row r="783" spans="1:26" ht="15">
      <c r="A783" s="278" t="s">
        <v>2926</v>
      </c>
      <c r="B783" s="279" t="s">
        <v>2927</v>
      </c>
      <c r="C783" s="288">
        <f t="shared" si="93"/>
        <v>0</v>
      </c>
      <c r="D783" s="275">
        <f t="shared" si="94"/>
        <v>7.8299999999999995E-4</v>
      </c>
      <c r="E783" s="296">
        <f t="shared" si="95"/>
        <v>0</v>
      </c>
      <c r="F783" s="296">
        <f t="shared" si="96"/>
        <v>7.8299999999999995E-4</v>
      </c>
      <c r="G783" s="276">
        <f t="shared" si="97"/>
        <v>467</v>
      </c>
      <c r="P783" s="277" t="s">
        <v>224</v>
      </c>
      <c r="Q783" s="277">
        <v>54</v>
      </c>
      <c r="R783" s="278" t="s">
        <v>189</v>
      </c>
      <c r="S783" s="278" t="s">
        <v>2926</v>
      </c>
      <c r="T783" s="279" t="s">
        <v>2927</v>
      </c>
      <c r="U783">
        <v>146</v>
      </c>
      <c r="V783">
        <f>IF(Visor_NARP_CNPV_2018!$H$3=Q783,1,0)</f>
        <v>0</v>
      </c>
      <c r="W783">
        <f t="shared" si="98"/>
        <v>0</v>
      </c>
      <c r="Y783" s="51" t="s">
        <v>2927</v>
      </c>
      <c r="Z783" s="51">
        <f t="shared" si="99"/>
        <v>640</v>
      </c>
    </row>
    <row r="784" spans="1:26" ht="15">
      <c r="A784" s="281" t="s">
        <v>2928</v>
      </c>
      <c r="B784" s="282" t="s">
        <v>2929</v>
      </c>
      <c r="C784" s="288">
        <f t="shared" si="93"/>
        <v>0</v>
      </c>
      <c r="D784" s="275">
        <f t="shared" si="94"/>
        <v>7.8399999999999997E-4</v>
      </c>
      <c r="E784" s="296">
        <f t="shared" si="95"/>
        <v>0</v>
      </c>
      <c r="F784" s="296">
        <f t="shared" si="96"/>
        <v>7.8399999999999997E-4</v>
      </c>
      <c r="G784" s="276">
        <f t="shared" si="97"/>
        <v>466</v>
      </c>
      <c r="P784" s="280" t="s">
        <v>224</v>
      </c>
      <c r="Q784" s="280">
        <v>54</v>
      </c>
      <c r="R784" s="281" t="s">
        <v>189</v>
      </c>
      <c r="S784" s="281" t="s">
        <v>2928</v>
      </c>
      <c r="T784" s="282" t="s">
        <v>2929</v>
      </c>
      <c r="U784">
        <v>92</v>
      </c>
      <c r="V784">
        <f>IF(Visor_NARP_CNPV_2018!$H$3=Q784,1,0)</f>
        <v>0</v>
      </c>
      <c r="W784">
        <f t="shared" si="98"/>
        <v>0</v>
      </c>
      <c r="Y784" s="51" t="s">
        <v>2929</v>
      </c>
      <c r="Z784" s="51">
        <f t="shared" si="99"/>
        <v>751</v>
      </c>
    </row>
    <row r="785" spans="1:26" ht="15">
      <c r="A785" s="278" t="s">
        <v>2930</v>
      </c>
      <c r="B785" s="279" t="s">
        <v>2931</v>
      </c>
      <c r="C785" s="288">
        <f t="shared" si="93"/>
        <v>0</v>
      </c>
      <c r="D785" s="275">
        <f t="shared" si="94"/>
        <v>7.85E-4</v>
      </c>
      <c r="E785" s="296">
        <f t="shared" si="95"/>
        <v>0</v>
      </c>
      <c r="F785" s="296">
        <f t="shared" si="96"/>
        <v>7.85E-4</v>
      </c>
      <c r="G785" s="276">
        <f t="shared" si="97"/>
        <v>465</v>
      </c>
      <c r="P785" s="277" t="s">
        <v>224</v>
      </c>
      <c r="Q785" s="277">
        <v>54</v>
      </c>
      <c r="R785" s="278" t="s">
        <v>189</v>
      </c>
      <c r="S785" s="278" t="s">
        <v>2930</v>
      </c>
      <c r="T785" s="279" t="s">
        <v>2931</v>
      </c>
      <c r="U785">
        <v>121</v>
      </c>
      <c r="V785">
        <f>IF(Visor_NARP_CNPV_2018!$H$3=Q785,1,0)</f>
        <v>0</v>
      </c>
      <c r="W785">
        <f t="shared" si="98"/>
        <v>0</v>
      </c>
      <c r="Y785" s="51" t="s">
        <v>2931</v>
      </c>
      <c r="Z785" s="51">
        <f t="shared" si="99"/>
        <v>690</v>
      </c>
    </row>
    <row r="786" spans="1:26" ht="15">
      <c r="A786" s="281" t="s">
        <v>2932</v>
      </c>
      <c r="B786" s="282" t="s">
        <v>2933</v>
      </c>
      <c r="C786" s="288">
        <f t="shared" si="93"/>
        <v>0</v>
      </c>
      <c r="D786" s="275">
        <f t="shared" si="94"/>
        <v>7.8599999999999991E-4</v>
      </c>
      <c r="E786" s="296">
        <f t="shared" si="95"/>
        <v>0</v>
      </c>
      <c r="F786" s="296">
        <f t="shared" si="96"/>
        <v>7.8599999999999991E-4</v>
      </c>
      <c r="G786" s="276">
        <f t="shared" si="97"/>
        <v>464</v>
      </c>
      <c r="P786" s="280" t="s">
        <v>224</v>
      </c>
      <c r="Q786" s="280">
        <v>54</v>
      </c>
      <c r="R786" s="281" t="s">
        <v>189</v>
      </c>
      <c r="S786" s="281" t="s">
        <v>2932</v>
      </c>
      <c r="T786" s="282" t="s">
        <v>2933</v>
      </c>
      <c r="U786">
        <v>83</v>
      </c>
      <c r="V786">
        <f>IF(Visor_NARP_CNPV_2018!$H$3=Q786,1,0)</f>
        <v>0</v>
      </c>
      <c r="W786">
        <f t="shared" si="98"/>
        <v>0</v>
      </c>
      <c r="Y786" s="51" t="s">
        <v>2933</v>
      </c>
      <c r="Z786" s="51">
        <f t="shared" si="99"/>
        <v>773</v>
      </c>
    </row>
    <row r="787" spans="1:26" ht="15">
      <c r="A787" s="278" t="s">
        <v>2934</v>
      </c>
      <c r="B787" s="279" t="s">
        <v>2935</v>
      </c>
      <c r="C787" s="288">
        <f t="shared" si="93"/>
        <v>0</v>
      </c>
      <c r="D787" s="275">
        <f t="shared" si="94"/>
        <v>7.8699999999999994E-4</v>
      </c>
      <c r="E787" s="296">
        <f t="shared" si="95"/>
        <v>0</v>
      </c>
      <c r="F787" s="296">
        <f t="shared" si="96"/>
        <v>7.8699999999999994E-4</v>
      </c>
      <c r="G787" s="276">
        <f t="shared" si="97"/>
        <v>463</v>
      </c>
      <c r="P787" s="277" t="s">
        <v>224</v>
      </c>
      <c r="Q787" s="277">
        <v>54</v>
      </c>
      <c r="R787" s="278" t="s">
        <v>189</v>
      </c>
      <c r="S787" s="278" t="s">
        <v>2934</v>
      </c>
      <c r="T787" s="279" t="s">
        <v>2935</v>
      </c>
      <c r="U787">
        <v>14</v>
      </c>
      <c r="V787">
        <f>IF(Visor_NARP_CNPV_2018!$H$3=Q787,1,0)</f>
        <v>0</v>
      </c>
      <c r="W787">
        <f t="shared" si="98"/>
        <v>0</v>
      </c>
      <c r="Y787" s="51" t="s">
        <v>2935</v>
      </c>
      <c r="Z787" s="51">
        <f t="shared" si="99"/>
        <v>1071</v>
      </c>
    </row>
    <row r="788" spans="1:26" ht="15">
      <c r="A788" s="281" t="s">
        <v>2936</v>
      </c>
      <c r="B788" s="282" t="s">
        <v>2937</v>
      </c>
      <c r="C788" s="288">
        <f t="shared" si="93"/>
        <v>0</v>
      </c>
      <c r="D788" s="275">
        <f t="shared" si="94"/>
        <v>7.8799999999999996E-4</v>
      </c>
      <c r="E788" s="296">
        <f t="shared" si="95"/>
        <v>0</v>
      </c>
      <c r="F788" s="296">
        <f t="shared" si="96"/>
        <v>7.8799999999999996E-4</v>
      </c>
      <c r="G788" s="276">
        <f t="shared" si="97"/>
        <v>462</v>
      </c>
      <c r="P788" s="280" t="s">
        <v>224</v>
      </c>
      <c r="Q788" s="280">
        <v>54</v>
      </c>
      <c r="R788" s="281" t="s">
        <v>189</v>
      </c>
      <c r="S788" s="281" t="s">
        <v>2936</v>
      </c>
      <c r="T788" s="282" t="s">
        <v>2937</v>
      </c>
      <c r="U788">
        <v>167</v>
      </c>
      <c r="V788">
        <f>IF(Visor_NARP_CNPV_2018!$H$3=Q788,1,0)</f>
        <v>0</v>
      </c>
      <c r="W788">
        <f t="shared" si="98"/>
        <v>0</v>
      </c>
      <c r="Y788" s="51" t="s">
        <v>2937</v>
      </c>
      <c r="Z788" s="51">
        <f t="shared" si="99"/>
        <v>613</v>
      </c>
    </row>
    <row r="789" spans="1:26" ht="15">
      <c r="A789" s="278" t="s">
        <v>2938</v>
      </c>
      <c r="B789" s="279" t="s">
        <v>2939</v>
      </c>
      <c r="C789" s="288">
        <f t="shared" si="93"/>
        <v>0</v>
      </c>
      <c r="D789" s="275">
        <f t="shared" si="94"/>
        <v>7.8899999999999999E-4</v>
      </c>
      <c r="E789" s="296">
        <f t="shared" si="95"/>
        <v>0</v>
      </c>
      <c r="F789" s="296">
        <f t="shared" si="96"/>
        <v>7.8899999999999999E-4</v>
      </c>
      <c r="G789" s="276">
        <f t="shared" si="97"/>
        <v>461</v>
      </c>
      <c r="P789" s="277" t="s">
        <v>224</v>
      </c>
      <c r="Q789" s="277">
        <v>54</v>
      </c>
      <c r="R789" s="278" t="s">
        <v>189</v>
      </c>
      <c r="S789" s="278" t="s">
        <v>2938</v>
      </c>
      <c r="T789" s="279" t="s">
        <v>2939</v>
      </c>
      <c r="U789">
        <v>169</v>
      </c>
      <c r="V789">
        <f>IF(Visor_NARP_CNPV_2018!$H$3=Q789,1,0)</f>
        <v>0</v>
      </c>
      <c r="W789">
        <f t="shared" si="98"/>
        <v>0</v>
      </c>
      <c r="Y789" s="51" t="s">
        <v>2939</v>
      </c>
      <c r="Z789" s="51">
        <f t="shared" si="99"/>
        <v>609</v>
      </c>
    </row>
    <row r="790" spans="1:26" ht="15">
      <c r="A790" s="281" t="s">
        <v>2940</v>
      </c>
      <c r="B790" s="282" t="s">
        <v>2941</v>
      </c>
      <c r="C790" s="288">
        <f t="shared" si="93"/>
        <v>0</v>
      </c>
      <c r="D790" s="275">
        <f t="shared" si="94"/>
        <v>7.9000000000000001E-4</v>
      </c>
      <c r="E790" s="296">
        <f t="shared" si="95"/>
        <v>0</v>
      </c>
      <c r="F790" s="296">
        <f t="shared" si="96"/>
        <v>7.9000000000000001E-4</v>
      </c>
      <c r="G790" s="276">
        <f t="shared" si="97"/>
        <v>460</v>
      </c>
      <c r="P790" s="280" t="s">
        <v>224</v>
      </c>
      <c r="Q790" s="280">
        <v>54</v>
      </c>
      <c r="R790" s="281" t="s">
        <v>189</v>
      </c>
      <c r="S790" s="281" t="s">
        <v>2940</v>
      </c>
      <c r="T790" s="282" t="s">
        <v>2941</v>
      </c>
      <c r="U790">
        <v>75</v>
      </c>
      <c r="V790">
        <f>IF(Visor_NARP_CNPV_2018!$H$3=Q790,1,0)</f>
        <v>0</v>
      </c>
      <c r="W790">
        <f t="shared" si="98"/>
        <v>0</v>
      </c>
      <c r="Y790" s="51" t="s">
        <v>2941</v>
      </c>
      <c r="Z790" s="51">
        <f t="shared" si="99"/>
        <v>791</v>
      </c>
    </row>
    <row r="791" spans="1:26" ht="15">
      <c r="A791" s="278" t="s">
        <v>2942</v>
      </c>
      <c r="B791" s="279" t="s">
        <v>2943</v>
      </c>
      <c r="C791" s="288">
        <f t="shared" si="93"/>
        <v>0</v>
      </c>
      <c r="D791" s="275">
        <f t="shared" si="94"/>
        <v>7.9099999999999993E-4</v>
      </c>
      <c r="E791" s="296">
        <f t="shared" si="95"/>
        <v>0</v>
      </c>
      <c r="F791" s="296">
        <f t="shared" si="96"/>
        <v>7.9099999999999993E-4</v>
      </c>
      <c r="G791" s="276">
        <f t="shared" si="97"/>
        <v>459</v>
      </c>
      <c r="P791" s="277" t="s">
        <v>224</v>
      </c>
      <c r="Q791" s="277">
        <v>54</v>
      </c>
      <c r="R791" s="278" t="s">
        <v>189</v>
      </c>
      <c r="S791" s="278" t="s">
        <v>2942</v>
      </c>
      <c r="T791" s="279" t="s">
        <v>2943</v>
      </c>
      <c r="U791">
        <v>89</v>
      </c>
      <c r="V791">
        <f>IF(Visor_NARP_CNPV_2018!$H$3=Q791,1,0)</f>
        <v>0</v>
      </c>
      <c r="W791">
        <f t="shared" si="98"/>
        <v>0</v>
      </c>
      <c r="Y791" s="51" t="s">
        <v>2943</v>
      </c>
      <c r="Z791" s="51">
        <f t="shared" si="99"/>
        <v>754</v>
      </c>
    </row>
    <row r="792" spans="1:26" ht="15">
      <c r="A792" s="281" t="s">
        <v>2944</v>
      </c>
      <c r="B792" s="282" t="s">
        <v>2945</v>
      </c>
      <c r="C792" s="288">
        <f t="shared" si="93"/>
        <v>0</v>
      </c>
      <c r="D792" s="275">
        <f t="shared" si="94"/>
        <v>7.9199999999999995E-4</v>
      </c>
      <c r="E792" s="296">
        <f t="shared" si="95"/>
        <v>0</v>
      </c>
      <c r="F792" s="296">
        <f t="shared" si="96"/>
        <v>7.9199999999999995E-4</v>
      </c>
      <c r="G792" s="276">
        <f t="shared" si="97"/>
        <v>458</v>
      </c>
      <c r="P792" s="280" t="s">
        <v>224</v>
      </c>
      <c r="Q792" s="280">
        <v>54</v>
      </c>
      <c r="R792" s="281" t="s">
        <v>189</v>
      </c>
      <c r="S792" s="281" t="s">
        <v>2944</v>
      </c>
      <c r="T792" s="282" t="s">
        <v>2945</v>
      </c>
      <c r="U792">
        <v>39</v>
      </c>
      <c r="V792">
        <f>IF(Visor_NARP_CNPV_2018!$H$3=Q792,1,0)</f>
        <v>0</v>
      </c>
      <c r="W792">
        <f t="shared" si="98"/>
        <v>0</v>
      </c>
      <c r="Y792" s="51" t="s">
        <v>2945</v>
      </c>
      <c r="Z792" s="51">
        <f t="shared" si="99"/>
        <v>919</v>
      </c>
    </row>
    <row r="793" spans="1:26" ht="15">
      <c r="A793" s="278" t="s">
        <v>2946</v>
      </c>
      <c r="B793" s="279" t="s">
        <v>2947</v>
      </c>
      <c r="C793" s="288">
        <f t="shared" si="93"/>
        <v>0</v>
      </c>
      <c r="D793" s="275">
        <f t="shared" si="94"/>
        <v>7.9299999999999998E-4</v>
      </c>
      <c r="E793" s="296">
        <f t="shared" si="95"/>
        <v>0</v>
      </c>
      <c r="F793" s="296">
        <f t="shared" si="96"/>
        <v>7.9299999999999998E-4</v>
      </c>
      <c r="G793" s="276">
        <f t="shared" si="97"/>
        <v>457</v>
      </c>
      <c r="P793" s="277" t="s">
        <v>224</v>
      </c>
      <c r="Q793" s="277">
        <v>54</v>
      </c>
      <c r="R793" s="278" t="s">
        <v>189</v>
      </c>
      <c r="S793" s="278" t="s">
        <v>2946</v>
      </c>
      <c r="T793" s="279" t="s">
        <v>2947</v>
      </c>
      <c r="U793">
        <v>44</v>
      </c>
      <c r="V793">
        <f>IF(Visor_NARP_CNPV_2018!$H$3=Q793,1,0)</f>
        <v>0</v>
      </c>
      <c r="W793">
        <f t="shared" si="98"/>
        <v>0</v>
      </c>
      <c r="Y793" s="51" t="s">
        <v>2947</v>
      </c>
      <c r="Z793" s="51">
        <f t="shared" si="99"/>
        <v>895</v>
      </c>
    </row>
    <row r="794" spans="1:26" ht="15">
      <c r="A794" s="281" t="s">
        <v>2948</v>
      </c>
      <c r="B794" s="282" t="s">
        <v>2949</v>
      </c>
      <c r="C794" s="288">
        <f t="shared" si="93"/>
        <v>0</v>
      </c>
      <c r="D794" s="275">
        <f t="shared" si="94"/>
        <v>7.94E-4</v>
      </c>
      <c r="E794" s="296">
        <f t="shared" si="95"/>
        <v>0</v>
      </c>
      <c r="F794" s="296">
        <f t="shared" si="96"/>
        <v>7.94E-4</v>
      </c>
      <c r="G794" s="276">
        <f t="shared" si="97"/>
        <v>456</v>
      </c>
      <c r="P794" s="280" t="s">
        <v>224</v>
      </c>
      <c r="Q794" s="280">
        <v>54</v>
      </c>
      <c r="R794" s="281" t="s">
        <v>189</v>
      </c>
      <c r="S794" s="281" t="s">
        <v>2948</v>
      </c>
      <c r="T794" s="282" t="s">
        <v>2949</v>
      </c>
      <c r="U794">
        <v>139</v>
      </c>
      <c r="V794">
        <f>IF(Visor_NARP_CNPV_2018!$H$3=Q794,1,0)</f>
        <v>0</v>
      </c>
      <c r="W794">
        <f t="shared" si="98"/>
        <v>0</v>
      </c>
      <c r="Y794" s="51" t="s">
        <v>2949</v>
      </c>
      <c r="Z794" s="51">
        <f t="shared" si="99"/>
        <v>654</v>
      </c>
    </row>
    <row r="795" spans="1:26" ht="15">
      <c r="A795" s="278" t="s">
        <v>2950</v>
      </c>
      <c r="B795" s="279" t="s">
        <v>2951</v>
      </c>
      <c r="C795" s="288">
        <f t="shared" si="93"/>
        <v>0</v>
      </c>
      <c r="D795" s="275">
        <f t="shared" si="94"/>
        <v>7.9499999999999992E-4</v>
      </c>
      <c r="E795" s="296">
        <f t="shared" si="95"/>
        <v>0</v>
      </c>
      <c r="F795" s="296">
        <f t="shared" si="96"/>
        <v>7.9499999999999992E-4</v>
      </c>
      <c r="G795" s="276">
        <f t="shared" si="97"/>
        <v>455</v>
      </c>
      <c r="P795" s="277" t="s">
        <v>224</v>
      </c>
      <c r="Q795" s="277">
        <v>54</v>
      </c>
      <c r="R795" s="278" t="s">
        <v>189</v>
      </c>
      <c r="S795" s="278" t="s">
        <v>2950</v>
      </c>
      <c r="T795" s="279" t="s">
        <v>2951</v>
      </c>
      <c r="U795">
        <v>164</v>
      </c>
      <c r="V795">
        <f>IF(Visor_NARP_CNPV_2018!$H$3=Q795,1,0)</f>
        <v>0</v>
      </c>
      <c r="W795">
        <f t="shared" si="98"/>
        <v>0</v>
      </c>
      <c r="Y795" s="51" t="s">
        <v>2951</v>
      </c>
      <c r="Z795" s="51">
        <f t="shared" si="99"/>
        <v>616</v>
      </c>
    </row>
    <row r="796" spans="1:26" ht="15">
      <c r="A796" s="281" t="s">
        <v>2952</v>
      </c>
      <c r="B796" s="282" t="s">
        <v>2953</v>
      </c>
      <c r="C796" s="288">
        <f t="shared" si="93"/>
        <v>0</v>
      </c>
      <c r="D796" s="275">
        <f t="shared" si="94"/>
        <v>7.9599999999999994E-4</v>
      </c>
      <c r="E796" s="296">
        <f t="shared" si="95"/>
        <v>0</v>
      </c>
      <c r="F796" s="296">
        <f t="shared" si="96"/>
        <v>7.9599999999999994E-4</v>
      </c>
      <c r="G796" s="276">
        <f t="shared" si="97"/>
        <v>454</v>
      </c>
      <c r="P796" s="280" t="s">
        <v>224</v>
      </c>
      <c r="Q796" s="280">
        <v>54</v>
      </c>
      <c r="R796" s="281" t="s">
        <v>189</v>
      </c>
      <c r="S796" s="281" t="s">
        <v>2952</v>
      </c>
      <c r="T796" s="282" t="s">
        <v>2953</v>
      </c>
      <c r="U796">
        <v>159</v>
      </c>
      <c r="V796">
        <f>IF(Visor_NARP_CNPV_2018!$H$3=Q796,1,0)</f>
        <v>0</v>
      </c>
      <c r="W796">
        <f t="shared" si="98"/>
        <v>0</v>
      </c>
      <c r="Y796" s="51" t="s">
        <v>2953</v>
      </c>
      <c r="Z796" s="51">
        <f t="shared" si="99"/>
        <v>624</v>
      </c>
    </row>
    <row r="797" spans="1:26" ht="15">
      <c r="A797" s="278" t="s">
        <v>2954</v>
      </c>
      <c r="B797" s="279" t="s">
        <v>2955</v>
      </c>
      <c r="C797" s="288">
        <f t="shared" si="93"/>
        <v>0</v>
      </c>
      <c r="D797" s="275">
        <f t="shared" si="94"/>
        <v>7.9699999999999997E-4</v>
      </c>
      <c r="E797" s="296">
        <f t="shared" si="95"/>
        <v>0</v>
      </c>
      <c r="F797" s="296">
        <f t="shared" si="96"/>
        <v>7.9699999999999997E-4</v>
      </c>
      <c r="G797" s="276">
        <f t="shared" si="97"/>
        <v>453</v>
      </c>
      <c r="P797" s="277" t="s">
        <v>224</v>
      </c>
      <c r="Q797" s="277">
        <v>54</v>
      </c>
      <c r="R797" s="278" t="s">
        <v>189</v>
      </c>
      <c r="S797" s="278" t="s">
        <v>2954</v>
      </c>
      <c r="T797" s="279" t="s">
        <v>2955</v>
      </c>
      <c r="U797">
        <v>60</v>
      </c>
      <c r="V797">
        <f>IF(Visor_NARP_CNPV_2018!$H$3=Q797,1,0)</f>
        <v>0</v>
      </c>
      <c r="W797">
        <f t="shared" si="98"/>
        <v>0</v>
      </c>
      <c r="Y797" s="51" t="s">
        <v>2955</v>
      </c>
      <c r="Z797" s="51">
        <f t="shared" si="99"/>
        <v>832</v>
      </c>
    </row>
    <row r="798" spans="1:26" ht="15">
      <c r="A798" s="281" t="s">
        <v>2956</v>
      </c>
      <c r="B798" s="282" t="s">
        <v>2957</v>
      </c>
      <c r="C798" s="288">
        <f t="shared" si="93"/>
        <v>0</v>
      </c>
      <c r="D798" s="275">
        <f t="shared" si="94"/>
        <v>7.9799999999999999E-4</v>
      </c>
      <c r="E798" s="296">
        <f t="shared" si="95"/>
        <v>0</v>
      </c>
      <c r="F798" s="296">
        <f t="shared" si="96"/>
        <v>7.9799999999999999E-4</v>
      </c>
      <c r="G798" s="276">
        <f t="shared" si="97"/>
        <v>452</v>
      </c>
      <c r="P798" s="280" t="s">
        <v>224</v>
      </c>
      <c r="Q798" s="280">
        <v>54</v>
      </c>
      <c r="R798" s="281" t="s">
        <v>189</v>
      </c>
      <c r="S798" s="281" t="s">
        <v>2956</v>
      </c>
      <c r="T798" s="282" t="s">
        <v>2957</v>
      </c>
      <c r="U798">
        <v>84</v>
      </c>
      <c r="V798">
        <f>IF(Visor_NARP_CNPV_2018!$H$3=Q798,1,0)</f>
        <v>0</v>
      </c>
      <c r="W798">
        <f t="shared" si="98"/>
        <v>0</v>
      </c>
      <c r="Y798" s="51" t="s">
        <v>2957</v>
      </c>
      <c r="Z798" s="51">
        <f t="shared" si="99"/>
        <v>767</v>
      </c>
    </row>
    <row r="799" spans="1:26" ht="15">
      <c r="A799" s="278" t="s">
        <v>2958</v>
      </c>
      <c r="B799" s="279" t="s">
        <v>2959</v>
      </c>
      <c r="C799" s="288">
        <f t="shared" si="93"/>
        <v>0</v>
      </c>
      <c r="D799" s="275">
        <f t="shared" si="94"/>
        <v>7.9900000000000001E-4</v>
      </c>
      <c r="E799" s="296">
        <f t="shared" si="95"/>
        <v>0</v>
      </c>
      <c r="F799" s="296">
        <f t="shared" si="96"/>
        <v>7.9900000000000001E-4</v>
      </c>
      <c r="G799" s="276">
        <f t="shared" si="97"/>
        <v>451</v>
      </c>
      <c r="P799" s="277" t="s">
        <v>224</v>
      </c>
      <c r="Q799" s="277">
        <v>54</v>
      </c>
      <c r="R799" s="278" t="s">
        <v>189</v>
      </c>
      <c r="S799" s="278" t="s">
        <v>2958</v>
      </c>
      <c r="T799" s="279" t="s">
        <v>2959</v>
      </c>
      <c r="U799">
        <v>164</v>
      </c>
      <c r="V799">
        <f>IF(Visor_NARP_CNPV_2018!$H$3=Q799,1,0)</f>
        <v>0</v>
      </c>
      <c r="W799">
        <f t="shared" si="98"/>
        <v>0</v>
      </c>
      <c r="Y799" s="51" t="s">
        <v>2959</v>
      </c>
      <c r="Z799" s="51">
        <f t="shared" si="99"/>
        <v>616</v>
      </c>
    </row>
    <row r="800" spans="1:26" ht="15">
      <c r="A800" s="281" t="s">
        <v>2960</v>
      </c>
      <c r="B800" s="282" t="s">
        <v>2961</v>
      </c>
      <c r="C800" s="288">
        <f t="shared" si="93"/>
        <v>0</v>
      </c>
      <c r="D800" s="275">
        <f t="shared" si="94"/>
        <v>7.9999999999999993E-4</v>
      </c>
      <c r="E800" s="296">
        <f t="shared" si="95"/>
        <v>0</v>
      </c>
      <c r="F800" s="296">
        <f t="shared" si="96"/>
        <v>7.9999999999999993E-4</v>
      </c>
      <c r="G800" s="276">
        <f t="shared" si="97"/>
        <v>450</v>
      </c>
      <c r="P800" s="280" t="s">
        <v>224</v>
      </c>
      <c r="Q800" s="280">
        <v>54</v>
      </c>
      <c r="R800" s="281" t="s">
        <v>189</v>
      </c>
      <c r="S800" s="281" t="s">
        <v>2960</v>
      </c>
      <c r="T800" s="282" t="s">
        <v>2961</v>
      </c>
      <c r="U800">
        <v>34</v>
      </c>
      <c r="V800">
        <f>IF(Visor_NARP_CNPV_2018!$H$3=Q800,1,0)</f>
        <v>0</v>
      </c>
      <c r="W800">
        <f t="shared" si="98"/>
        <v>0</v>
      </c>
      <c r="Y800" s="51" t="s">
        <v>2961</v>
      </c>
      <c r="Z800" s="51">
        <f t="shared" si="99"/>
        <v>945</v>
      </c>
    </row>
    <row r="801" spans="1:26" ht="15">
      <c r="A801" s="278" t="s">
        <v>2962</v>
      </c>
      <c r="B801" s="279" t="s">
        <v>2963</v>
      </c>
      <c r="C801" s="288">
        <f t="shared" si="93"/>
        <v>0</v>
      </c>
      <c r="D801" s="275">
        <f t="shared" si="94"/>
        <v>8.0099999999999995E-4</v>
      </c>
      <c r="E801" s="296">
        <f t="shared" si="95"/>
        <v>0</v>
      </c>
      <c r="F801" s="296">
        <f t="shared" si="96"/>
        <v>8.0099999999999995E-4</v>
      </c>
      <c r="G801" s="276">
        <f t="shared" si="97"/>
        <v>449</v>
      </c>
      <c r="P801" s="277" t="s">
        <v>224</v>
      </c>
      <c r="Q801" s="277">
        <v>54</v>
      </c>
      <c r="R801" s="278" t="s">
        <v>189</v>
      </c>
      <c r="S801" s="278" t="s">
        <v>2962</v>
      </c>
      <c r="T801" s="279" t="s">
        <v>2963</v>
      </c>
      <c r="U801">
        <v>105</v>
      </c>
      <c r="V801">
        <f>IF(Visor_NARP_CNPV_2018!$H$3=Q801,1,0)</f>
        <v>0</v>
      </c>
      <c r="W801">
        <f t="shared" si="98"/>
        <v>0</v>
      </c>
      <c r="Y801" s="51" t="s">
        <v>2963</v>
      </c>
      <c r="Z801" s="51">
        <f t="shared" si="99"/>
        <v>723</v>
      </c>
    </row>
    <row r="802" spans="1:26" ht="15">
      <c r="A802" s="281" t="s">
        <v>2964</v>
      </c>
      <c r="B802" s="282" t="s">
        <v>2965</v>
      </c>
      <c r="C802" s="288">
        <f t="shared" si="93"/>
        <v>0</v>
      </c>
      <c r="D802" s="275">
        <f t="shared" si="94"/>
        <v>8.0199999999999998E-4</v>
      </c>
      <c r="E802" s="296">
        <f t="shared" si="95"/>
        <v>0</v>
      </c>
      <c r="F802" s="296">
        <f t="shared" si="96"/>
        <v>8.0199999999999998E-4</v>
      </c>
      <c r="G802" s="276">
        <f t="shared" si="97"/>
        <v>448</v>
      </c>
      <c r="P802" s="280" t="s">
        <v>224</v>
      </c>
      <c r="Q802" s="280">
        <v>54</v>
      </c>
      <c r="R802" s="281" t="s">
        <v>189</v>
      </c>
      <c r="S802" s="281" t="s">
        <v>2964</v>
      </c>
      <c r="T802" s="282" t="s">
        <v>2965</v>
      </c>
      <c r="U802">
        <v>38</v>
      </c>
      <c r="V802">
        <f>IF(Visor_NARP_CNPV_2018!$H$3=Q802,1,0)</f>
        <v>0</v>
      </c>
      <c r="W802">
        <f t="shared" si="98"/>
        <v>0</v>
      </c>
      <c r="Y802" s="51" t="s">
        <v>2965</v>
      </c>
      <c r="Z802" s="51">
        <f t="shared" si="99"/>
        <v>924</v>
      </c>
    </row>
    <row r="803" spans="1:26" ht="15">
      <c r="A803" s="278" t="s">
        <v>2966</v>
      </c>
      <c r="B803" s="279" t="s">
        <v>2967</v>
      </c>
      <c r="C803" s="288">
        <f t="shared" si="93"/>
        <v>0</v>
      </c>
      <c r="D803" s="275">
        <f t="shared" si="94"/>
        <v>8.03E-4</v>
      </c>
      <c r="E803" s="296">
        <f t="shared" si="95"/>
        <v>0</v>
      </c>
      <c r="F803" s="296">
        <f t="shared" si="96"/>
        <v>8.03E-4</v>
      </c>
      <c r="G803" s="276">
        <f t="shared" si="97"/>
        <v>447</v>
      </c>
      <c r="P803" s="277" t="s">
        <v>224</v>
      </c>
      <c r="Q803" s="277">
        <v>54</v>
      </c>
      <c r="R803" s="278" t="s">
        <v>189</v>
      </c>
      <c r="S803" s="278" t="s">
        <v>2966</v>
      </c>
      <c r="T803" s="279" t="s">
        <v>2967</v>
      </c>
      <c r="U803">
        <v>1239</v>
      </c>
      <c r="V803">
        <f>IF(Visor_NARP_CNPV_2018!$H$3=Q803,1,0)</f>
        <v>0</v>
      </c>
      <c r="W803">
        <f t="shared" si="98"/>
        <v>0</v>
      </c>
      <c r="Y803" s="51" t="s">
        <v>2967</v>
      </c>
      <c r="Z803" s="51">
        <f t="shared" si="99"/>
        <v>270</v>
      </c>
    </row>
    <row r="804" spans="1:26" ht="15">
      <c r="A804" s="281" t="s">
        <v>2968</v>
      </c>
      <c r="B804" s="282" t="s">
        <v>2969</v>
      </c>
      <c r="C804" s="288">
        <f t="shared" si="93"/>
        <v>0</v>
      </c>
      <c r="D804" s="275">
        <f t="shared" si="94"/>
        <v>8.0399999999999992E-4</v>
      </c>
      <c r="E804" s="296">
        <f t="shared" si="95"/>
        <v>0</v>
      </c>
      <c r="F804" s="296">
        <f t="shared" si="96"/>
        <v>8.0399999999999992E-4</v>
      </c>
      <c r="G804" s="276">
        <f t="shared" si="97"/>
        <v>446</v>
      </c>
      <c r="P804" s="280" t="s">
        <v>224</v>
      </c>
      <c r="Q804" s="280">
        <v>54</v>
      </c>
      <c r="R804" s="281" t="s">
        <v>189</v>
      </c>
      <c r="S804" s="281" t="s">
        <v>2968</v>
      </c>
      <c r="T804" s="282" t="s">
        <v>2969</v>
      </c>
      <c r="U804">
        <v>24</v>
      </c>
      <c r="V804">
        <f>IF(Visor_NARP_CNPV_2018!$H$3=Q804,1,0)</f>
        <v>0</v>
      </c>
      <c r="W804">
        <f t="shared" si="98"/>
        <v>0</v>
      </c>
      <c r="Y804" s="51" t="s">
        <v>2969</v>
      </c>
      <c r="Z804" s="51">
        <f t="shared" si="99"/>
        <v>998</v>
      </c>
    </row>
    <row r="805" spans="1:26" ht="15">
      <c r="A805" s="278" t="s">
        <v>2970</v>
      </c>
      <c r="B805" s="279" t="s">
        <v>2971</v>
      </c>
      <c r="C805" s="288">
        <f t="shared" si="93"/>
        <v>0</v>
      </c>
      <c r="D805" s="275">
        <f t="shared" si="94"/>
        <v>8.0499999999999994E-4</v>
      </c>
      <c r="E805" s="296">
        <f t="shared" si="95"/>
        <v>0</v>
      </c>
      <c r="F805" s="296">
        <f t="shared" si="96"/>
        <v>8.0499999999999994E-4</v>
      </c>
      <c r="G805" s="276">
        <f t="shared" si="97"/>
        <v>445</v>
      </c>
      <c r="P805" s="277" t="s">
        <v>224</v>
      </c>
      <c r="Q805" s="277">
        <v>54</v>
      </c>
      <c r="R805" s="278" t="s">
        <v>189</v>
      </c>
      <c r="S805" s="278" t="s">
        <v>2970</v>
      </c>
      <c r="T805" s="279" t="s">
        <v>2971</v>
      </c>
      <c r="U805">
        <v>28</v>
      </c>
      <c r="V805">
        <f>IF(Visor_NARP_CNPV_2018!$H$3=Q805,1,0)</f>
        <v>0</v>
      </c>
      <c r="W805">
        <f t="shared" si="98"/>
        <v>0</v>
      </c>
      <c r="Y805" s="51" t="s">
        <v>2971</v>
      </c>
      <c r="Z805" s="51">
        <f t="shared" si="99"/>
        <v>980</v>
      </c>
    </row>
    <row r="806" spans="1:26" ht="15">
      <c r="A806" s="281" t="s">
        <v>2972</v>
      </c>
      <c r="B806" s="282" t="s">
        <v>2973</v>
      </c>
      <c r="C806" s="288">
        <f t="shared" si="93"/>
        <v>0</v>
      </c>
      <c r="D806" s="275">
        <f t="shared" si="94"/>
        <v>8.0599999999999997E-4</v>
      </c>
      <c r="E806" s="296">
        <f t="shared" si="95"/>
        <v>0</v>
      </c>
      <c r="F806" s="296">
        <f t="shared" si="96"/>
        <v>8.0599999999999997E-4</v>
      </c>
      <c r="G806" s="276">
        <f t="shared" si="97"/>
        <v>444</v>
      </c>
      <c r="P806" s="280" t="s">
        <v>224</v>
      </c>
      <c r="Q806" s="280">
        <v>54</v>
      </c>
      <c r="R806" s="281" t="s">
        <v>189</v>
      </c>
      <c r="S806" s="281" t="s">
        <v>2972</v>
      </c>
      <c r="T806" s="282" t="s">
        <v>2973</v>
      </c>
      <c r="U806">
        <v>1401</v>
      </c>
      <c r="V806">
        <f>IF(Visor_NARP_CNPV_2018!$H$3=Q806,1,0)</f>
        <v>0</v>
      </c>
      <c r="W806">
        <f t="shared" si="98"/>
        <v>0</v>
      </c>
      <c r="Y806" s="51" t="s">
        <v>2973</v>
      </c>
      <c r="Z806" s="51">
        <f t="shared" si="99"/>
        <v>259</v>
      </c>
    </row>
    <row r="807" spans="1:26" ht="15">
      <c r="A807" s="278" t="s">
        <v>2974</v>
      </c>
      <c r="B807" s="279" t="s">
        <v>2975</v>
      </c>
      <c r="C807" s="288">
        <f t="shared" si="93"/>
        <v>0</v>
      </c>
      <c r="D807" s="275">
        <f t="shared" si="94"/>
        <v>8.0699999999999999E-4</v>
      </c>
      <c r="E807" s="296">
        <f t="shared" si="95"/>
        <v>0</v>
      </c>
      <c r="F807" s="296">
        <f t="shared" si="96"/>
        <v>8.0699999999999999E-4</v>
      </c>
      <c r="G807" s="276">
        <f t="shared" si="97"/>
        <v>443</v>
      </c>
      <c r="P807" s="277" t="s">
        <v>224</v>
      </c>
      <c r="Q807" s="277">
        <v>54</v>
      </c>
      <c r="R807" s="278" t="s">
        <v>189</v>
      </c>
      <c r="S807" s="278" t="s">
        <v>2974</v>
      </c>
      <c r="T807" s="279" t="s">
        <v>2975</v>
      </c>
      <c r="U807">
        <v>665</v>
      </c>
      <c r="V807">
        <f>IF(Visor_NARP_CNPV_2018!$H$3=Q807,1,0)</f>
        <v>0</v>
      </c>
      <c r="W807">
        <f t="shared" si="98"/>
        <v>0</v>
      </c>
      <c r="Y807" s="51" t="s">
        <v>2975</v>
      </c>
      <c r="Z807" s="51">
        <f t="shared" si="99"/>
        <v>361</v>
      </c>
    </row>
    <row r="808" spans="1:26" ht="15">
      <c r="A808" s="281" t="s">
        <v>2976</v>
      </c>
      <c r="B808" s="282" t="s">
        <v>2977</v>
      </c>
      <c r="C808" s="288">
        <f t="shared" si="93"/>
        <v>0</v>
      </c>
      <c r="D808" s="275">
        <f t="shared" si="94"/>
        <v>8.0800000000000002E-4</v>
      </c>
      <c r="E808" s="296">
        <f t="shared" si="95"/>
        <v>0</v>
      </c>
      <c r="F808" s="296">
        <f t="shared" si="96"/>
        <v>8.0800000000000002E-4</v>
      </c>
      <c r="G808" s="276">
        <f t="shared" si="97"/>
        <v>442</v>
      </c>
      <c r="P808" s="280" t="s">
        <v>224</v>
      </c>
      <c r="Q808" s="280">
        <v>54</v>
      </c>
      <c r="R808" s="281" t="s">
        <v>189</v>
      </c>
      <c r="S808" s="281" t="s">
        <v>2976</v>
      </c>
      <c r="T808" s="282" t="s">
        <v>2977</v>
      </c>
      <c r="U808">
        <v>84</v>
      </c>
      <c r="V808">
        <f>IF(Visor_NARP_CNPV_2018!$H$3=Q808,1,0)</f>
        <v>0</v>
      </c>
      <c r="W808">
        <f t="shared" si="98"/>
        <v>0</v>
      </c>
      <c r="Y808" s="51" t="s">
        <v>2977</v>
      </c>
      <c r="Z808" s="51">
        <f t="shared" si="99"/>
        <v>767</v>
      </c>
    </row>
    <row r="809" spans="1:26" ht="15">
      <c r="A809" s="278" t="s">
        <v>2978</v>
      </c>
      <c r="B809" s="279" t="s">
        <v>2979</v>
      </c>
      <c r="C809" s="288">
        <f t="shared" si="93"/>
        <v>0</v>
      </c>
      <c r="D809" s="275">
        <f t="shared" si="94"/>
        <v>8.0899999999999993E-4</v>
      </c>
      <c r="E809" s="296">
        <f t="shared" si="95"/>
        <v>0</v>
      </c>
      <c r="F809" s="296">
        <f t="shared" si="96"/>
        <v>8.0899999999999993E-4</v>
      </c>
      <c r="G809" s="276">
        <f t="shared" si="97"/>
        <v>441</v>
      </c>
      <c r="P809" s="277" t="s">
        <v>224</v>
      </c>
      <c r="Q809" s="277">
        <v>54</v>
      </c>
      <c r="R809" s="278" t="s">
        <v>189</v>
      </c>
      <c r="S809" s="278" t="s">
        <v>2978</v>
      </c>
      <c r="T809" s="279" t="s">
        <v>2979</v>
      </c>
      <c r="U809">
        <v>132</v>
      </c>
      <c r="V809">
        <f>IF(Visor_NARP_CNPV_2018!$H$3=Q809,1,0)</f>
        <v>0</v>
      </c>
      <c r="W809">
        <f t="shared" si="98"/>
        <v>0</v>
      </c>
      <c r="Y809" s="51" t="s">
        <v>2979</v>
      </c>
      <c r="Z809" s="51">
        <f t="shared" si="99"/>
        <v>667</v>
      </c>
    </row>
    <row r="810" spans="1:26" ht="15">
      <c r="A810" s="281" t="s">
        <v>2980</v>
      </c>
      <c r="B810" s="282" t="s">
        <v>2981</v>
      </c>
      <c r="C810" s="288">
        <f t="shared" si="93"/>
        <v>0</v>
      </c>
      <c r="D810" s="275">
        <f t="shared" si="94"/>
        <v>8.0999999999999996E-4</v>
      </c>
      <c r="E810" s="296">
        <f t="shared" si="95"/>
        <v>0</v>
      </c>
      <c r="F810" s="296">
        <f t="shared" si="96"/>
        <v>8.0999999999999996E-4</v>
      </c>
      <c r="G810" s="276">
        <f t="shared" si="97"/>
        <v>440</v>
      </c>
      <c r="P810" s="280" t="s">
        <v>224</v>
      </c>
      <c r="Q810" s="280">
        <v>54</v>
      </c>
      <c r="R810" s="281" t="s">
        <v>189</v>
      </c>
      <c r="S810" s="281" t="s">
        <v>2980</v>
      </c>
      <c r="T810" s="282" t="s">
        <v>2981</v>
      </c>
      <c r="U810">
        <v>26</v>
      </c>
      <c r="V810">
        <f>IF(Visor_NARP_CNPV_2018!$H$3=Q810,1,0)</f>
        <v>0</v>
      </c>
      <c r="W810">
        <f t="shared" si="98"/>
        <v>0</v>
      </c>
      <c r="Y810" s="51" t="s">
        <v>2981</v>
      </c>
      <c r="Z810" s="51">
        <f t="shared" si="99"/>
        <v>984</v>
      </c>
    </row>
    <row r="811" spans="1:26" ht="15">
      <c r="A811" s="278" t="s">
        <v>2982</v>
      </c>
      <c r="B811" s="279" t="s">
        <v>2983</v>
      </c>
      <c r="C811" s="288">
        <f t="shared" si="93"/>
        <v>0</v>
      </c>
      <c r="D811" s="275">
        <f t="shared" si="94"/>
        <v>8.1099999999999998E-4</v>
      </c>
      <c r="E811" s="296">
        <f t="shared" si="95"/>
        <v>0</v>
      </c>
      <c r="F811" s="296">
        <f t="shared" si="96"/>
        <v>8.1099999999999998E-4</v>
      </c>
      <c r="G811" s="276">
        <f t="shared" si="97"/>
        <v>439</v>
      </c>
      <c r="P811" s="277" t="s">
        <v>224</v>
      </c>
      <c r="Q811" s="277">
        <v>54</v>
      </c>
      <c r="R811" s="278" t="s">
        <v>189</v>
      </c>
      <c r="S811" s="278" t="s">
        <v>2982</v>
      </c>
      <c r="T811" s="279" t="s">
        <v>2983</v>
      </c>
      <c r="U811">
        <v>118</v>
      </c>
      <c r="V811">
        <f>IF(Visor_NARP_CNPV_2018!$H$3=Q811,1,0)</f>
        <v>0</v>
      </c>
      <c r="W811">
        <f t="shared" si="98"/>
        <v>0</v>
      </c>
      <c r="Y811" s="51" t="s">
        <v>2983</v>
      </c>
      <c r="Z811" s="51">
        <f t="shared" si="99"/>
        <v>698</v>
      </c>
    </row>
    <row r="812" spans="1:26" ht="15">
      <c r="A812" s="281" t="s">
        <v>2984</v>
      </c>
      <c r="B812" s="282" t="s">
        <v>2985</v>
      </c>
      <c r="C812" s="288">
        <f t="shared" si="93"/>
        <v>0</v>
      </c>
      <c r="D812" s="275">
        <f t="shared" si="94"/>
        <v>8.12E-4</v>
      </c>
      <c r="E812" s="296">
        <f t="shared" si="95"/>
        <v>0</v>
      </c>
      <c r="F812" s="296">
        <f t="shared" si="96"/>
        <v>8.12E-4</v>
      </c>
      <c r="G812" s="276">
        <f t="shared" si="97"/>
        <v>438</v>
      </c>
      <c r="P812" s="280" t="s">
        <v>224</v>
      </c>
      <c r="Q812" s="280">
        <v>54</v>
      </c>
      <c r="R812" s="281" t="s">
        <v>189</v>
      </c>
      <c r="S812" s="281" t="s">
        <v>2984</v>
      </c>
      <c r="T812" s="282" t="s">
        <v>2985</v>
      </c>
      <c r="U812">
        <v>127</v>
      </c>
      <c r="V812">
        <f>IF(Visor_NARP_CNPV_2018!$H$3=Q812,1,0)</f>
        <v>0</v>
      </c>
      <c r="W812">
        <f t="shared" si="98"/>
        <v>0</v>
      </c>
      <c r="Y812" s="51" t="s">
        <v>2985</v>
      </c>
      <c r="Z812" s="51">
        <f t="shared" si="99"/>
        <v>678</v>
      </c>
    </row>
    <row r="813" spans="1:26" ht="15">
      <c r="A813" s="278" t="s">
        <v>2986</v>
      </c>
      <c r="B813" s="279" t="s">
        <v>2464</v>
      </c>
      <c r="C813" s="288">
        <f t="shared" si="93"/>
        <v>0</v>
      </c>
      <c r="D813" s="275">
        <f t="shared" si="94"/>
        <v>8.1299999999999992E-4</v>
      </c>
      <c r="E813" s="296">
        <f t="shared" si="95"/>
        <v>0</v>
      </c>
      <c r="F813" s="296">
        <f t="shared" si="96"/>
        <v>8.1299999999999992E-4</v>
      </c>
      <c r="G813" s="276">
        <f t="shared" si="97"/>
        <v>437</v>
      </c>
      <c r="P813" s="277" t="s">
        <v>224</v>
      </c>
      <c r="Q813" s="277">
        <v>54</v>
      </c>
      <c r="R813" s="278" t="s">
        <v>189</v>
      </c>
      <c r="S813" s="278" t="s">
        <v>2986</v>
      </c>
      <c r="T813" s="279" t="s">
        <v>2464</v>
      </c>
      <c r="U813">
        <v>122</v>
      </c>
      <c r="V813">
        <f>IF(Visor_NARP_CNPV_2018!$H$3=Q813,1,0)</f>
        <v>0</v>
      </c>
      <c r="W813">
        <f t="shared" si="98"/>
        <v>0</v>
      </c>
      <c r="Y813" s="51" t="s">
        <v>2464</v>
      </c>
      <c r="Z813" s="51">
        <f t="shared" si="99"/>
        <v>689</v>
      </c>
    </row>
    <row r="814" spans="1:26" ht="15">
      <c r="A814" s="281" t="s">
        <v>2987</v>
      </c>
      <c r="B814" s="282" t="s">
        <v>2988</v>
      </c>
      <c r="C814" s="288">
        <f t="shared" si="93"/>
        <v>0</v>
      </c>
      <c r="D814" s="275">
        <f t="shared" si="94"/>
        <v>8.1399999999999994E-4</v>
      </c>
      <c r="E814" s="296">
        <f t="shared" si="95"/>
        <v>0</v>
      </c>
      <c r="F814" s="296">
        <f t="shared" si="96"/>
        <v>8.1399999999999994E-4</v>
      </c>
      <c r="G814" s="276">
        <f t="shared" si="97"/>
        <v>436</v>
      </c>
      <c r="P814" s="280" t="s">
        <v>224</v>
      </c>
      <c r="Q814" s="280">
        <v>54</v>
      </c>
      <c r="R814" s="281" t="s">
        <v>189</v>
      </c>
      <c r="S814" s="281" t="s">
        <v>2987</v>
      </c>
      <c r="T814" s="282" t="s">
        <v>2988</v>
      </c>
      <c r="U814">
        <v>14</v>
      </c>
      <c r="V814">
        <f>IF(Visor_NARP_CNPV_2018!$H$3=Q814,1,0)</f>
        <v>0</v>
      </c>
      <c r="W814">
        <f t="shared" si="98"/>
        <v>0</v>
      </c>
      <c r="Y814" s="51" t="s">
        <v>2988</v>
      </c>
      <c r="Z814" s="51">
        <f t="shared" si="99"/>
        <v>1071</v>
      </c>
    </row>
    <row r="815" spans="1:26" ht="15">
      <c r="A815" s="278" t="s">
        <v>2989</v>
      </c>
      <c r="B815" s="279" t="s">
        <v>2990</v>
      </c>
      <c r="C815" s="288">
        <f t="shared" si="93"/>
        <v>0</v>
      </c>
      <c r="D815" s="275">
        <f t="shared" si="94"/>
        <v>8.1499999999999997E-4</v>
      </c>
      <c r="E815" s="296">
        <f t="shared" si="95"/>
        <v>0</v>
      </c>
      <c r="F815" s="296">
        <f t="shared" si="96"/>
        <v>8.1499999999999997E-4</v>
      </c>
      <c r="G815" s="276">
        <f t="shared" si="97"/>
        <v>435</v>
      </c>
      <c r="P815" s="277" t="s">
        <v>224</v>
      </c>
      <c r="Q815" s="277">
        <v>54</v>
      </c>
      <c r="R815" s="278" t="s">
        <v>189</v>
      </c>
      <c r="S815" s="278" t="s">
        <v>2989</v>
      </c>
      <c r="T815" s="279" t="s">
        <v>2990</v>
      </c>
      <c r="U815">
        <v>146</v>
      </c>
      <c r="V815">
        <f>IF(Visor_NARP_CNPV_2018!$H$3=Q815,1,0)</f>
        <v>0</v>
      </c>
      <c r="W815">
        <f t="shared" si="98"/>
        <v>0</v>
      </c>
      <c r="Y815" s="51" t="s">
        <v>2990</v>
      </c>
      <c r="Z815" s="51">
        <f t="shared" si="99"/>
        <v>640</v>
      </c>
    </row>
    <row r="816" spans="1:26" ht="15">
      <c r="A816" s="281" t="s">
        <v>2991</v>
      </c>
      <c r="B816" s="282" t="s">
        <v>2992</v>
      </c>
      <c r="C816" s="288">
        <f t="shared" si="93"/>
        <v>0</v>
      </c>
      <c r="D816" s="275">
        <f t="shared" si="94"/>
        <v>8.1599999999999999E-4</v>
      </c>
      <c r="E816" s="296">
        <f t="shared" si="95"/>
        <v>0</v>
      </c>
      <c r="F816" s="296">
        <f t="shared" si="96"/>
        <v>8.1599999999999999E-4</v>
      </c>
      <c r="G816" s="276">
        <f t="shared" si="97"/>
        <v>434</v>
      </c>
      <c r="P816" s="280" t="s">
        <v>224</v>
      </c>
      <c r="Q816" s="280">
        <v>54</v>
      </c>
      <c r="R816" s="281" t="s">
        <v>189</v>
      </c>
      <c r="S816" s="281" t="s">
        <v>2991</v>
      </c>
      <c r="T816" s="282" t="s">
        <v>2992</v>
      </c>
      <c r="U816">
        <v>72</v>
      </c>
      <c r="V816">
        <f>IF(Visor_NARP_CNPV_2018!$H$3=Q816,1,0)</f>
        <v>0</v>
      </c>
      <c r="W816">
        <f t="shared" si="98"/>
        <v>0</v>
      </c>
      <c r="Y816" s="51" t="s">
        <v>2992</v>
      </c>
      <c r="Z816" s="51">
        <f t="shared" si="99"/>
        <v>795</v>
      </c>
    </row>
    <row r="817" spans="1:26" ht="15">
      <c r="A817" s="278" t="s">
        <v>2993</v>
      </c>
      <c r="B817" s="279" t="s">
        <v>2994</v>
      </c>
      <c r="C817" s="288">
        <f t="shared" si="93"/>
        <v>0</v>
      </c>
      <c r="D817" s="275">
        <f t="shared" si="94"/>
        <v>8.1699999999999991E-4</v>
      </c>
      <c r="E817" s="296">
        <f t="shared" si="95"/>
        <v>0</v>
      </c>
      <c r="F817" s="296">
        <f t="shared" si="96"/>
        <v>8.1699999999999991E-4</v>
      </c>
      <c r="G817" s="276">
        <f t="shared" si="97"/>
        <v>433</v>
      </c>
      <c r="P817" s="277" t="s">
        <v>224</v>
      </c>
      <c r="Q817" s="277">
        <v>54</v>
      </c>
      <c r="R817" s="278" t="s">
        <v>189</v>
      </c>
      <c r="S817" s="278" t="s">
        <v>2993</v>
      </c>
      <c r="T817" s="279" t="s">
        <v>2994</v>
      </c>
      <c r="U817">
        <v>428</v>
      </c>
      <c r="V817">
        <f>IF(Visor_NARP_CNPV_2018!$H$3=Q817,1,0)</f>
        <v>0</v>
      </c>
      <c r="W817">
        <f t="shared" si="98"/>
        <v>0</v>
      </c>
      <c r="Y817" s="51" t="s">
        <v>2994</v>
      </c>
      <c r="Z817" s="51">
        <f t="shared" si="99"/>
        <v>431</v>
      </c>
    </row>
    <row r="818" spans="1:26" ht="15">
      <c r="A818" s="281" t="s">
        <v>2995</v>
      </c>
      <c r="B818" s="282" t="s">
        <v>2996</v>
      </c>
      <c r="C818" s="288">
        <f t="shared" si="93"/>
        <v>0</v>
      </c>
      <c r="D818" s="275">
        <f t="shared" si="94"/>
        <v>8.1799999999999993E-4</v>
      </c>
      <c r="E818" s="296">
        <f t="shared" si="95"/>
        <v>0</v>
      </c>
      <c r="F818" s="296">
        <f t="shared" si="96"/>
        <v>8.1799999999999993E-4</v>
      </c>
      <c r="G818" s="276">
        <f t="shared" si="97"/>
        <v>432</v>
      </c>
      <c r="P818" s="280" t="s">
        <v>224</v>
      </c>
      <c r="Q818" s="280">
        <v>54</v>
      </c>
      <c r="R818" s="281" t="s">
        <v>189</v>
      </c>
      <c r="S818" s="281" t="s">
        <v>2995</v>
      </c>
      <c r="T818" s="282" t="s">
        <v>2996</v>
      </c>
      <c r="U818">
        <v>373</v>
      </c>
      <c r="V818">
        <f>IF(Visor_NARP_CNPV_2018!$H$3=Q818,1,0)</f>
        <v>0</v>
      </c>
      <c r="W818">
        <f t="shared" si="98"/>
        <v>0</v>
      </c>
      <c r="Y818" s="51" t="s">
        <v>2996</v>
      </c>
      <c r="Z818" s="51">
        <f t="shared" si="99"/>
        <v>462</v>
      </c>
    </row>
    <row r="819" spans="1:26" ht="15">
      <c r="A819" s="278" t="s">
        <v>2997</v>
      </c>
      <c r="B819" s="279" t="s">
        <v>1635</v>
      </c>
      <c r="C819" s="288">
        <f t="shared" si="93"/>
        <v>0</v>
      </c>
      <c r="D819" s="275">
        <f t="shared" si="94"/>
        <v>8.1899999999999996E-4</v>
      </c>
      <c r="E819" s="296">
        <f t="shared" si="95"/>
        <v>0</v>
      </c>
      <c r="F819" s="296">
        <f t="shared" si="96"/>
        <v>8.1899999999999996E-4</v>
      </c>
      <c r="G819" s="276">
        <f t="shared" si="97"/>
        <v>431</v>
      </c>
      <c r="P819" s="277" t="s">
        <v>224</v>
      </c>
      <c r="Q819" s="277">
        <v>54</v>
      </c>
      <c r="R819" s="278" t="s">
        <v>189</v>
      </c>
      <c r="S819" s="278" t="s">
        <v>2997</v>
      </c>
      <c r="T819" s="279" t="s">
        <v>1635</v>
      </c>
      <c r="U819">
        <v>64</v>
      </c>
      <c r="V819">
        <f>IF(Visor_NARP_CNPV_2018!$H$3=Q819,1,0)</f>
        <v>0</v>
      </c>
      <c r="W819">
        <f t="shared" si="98"/>
        <v>0</v>
      </c>
      <c r="Y819" s="51" t="s">
        <v>1635</v>
      </c>
      <c r="Z819" s="51">
        <f t="shared" si="99"/>
        <v>819</v>
      </c>
    </row>
    <row r="820" spans="1:26" ht="15">
      <c r="A820" s="281" t="s">
        <v>2998</v>
      </c>
      <c r="B820" s="282" t="s">
        <v>2999</v>
      </c>
      <c r="C820" s="288">
        <f t="shared" si="93"/>
        <v>0</v>
      </c>
      <c r="D820" s="275">
        <f t="shared" si="94"/>
        <v>8.1999999999999998E-4</v>
      </c>
      <c r="E820" s="296">
        <f t="shared" si="95"/>
        <v>0</v>
      </c>
      <c r="F820" s="296">
        <f t="shared" si="96"/>
        <v>8.1999999999999998E-4</v>
      </c>
      <c r="G820" s="276">
        <f t="shared" si="97"/>
        <v>430</v>
      </c>
      <c r="P820" s="280" t="s">
        <v>224</v>
      </c>
      <c r="Q820" s="280">
        <v>54</v>
      </c>
      <c r="R820" s="281" t="s">
        <v>189</v>
      </c>
      <c r="S820" s="281" t="s">
        <v>2998</v>
      </c>
      <c r="T820" s="282" t="s">
        <v>2999</v>
      </c>
      <c r="U820">
        <v>46</v>
      </c>
      <c r="V820">
        <f>IF(Visor_NARP_CNPV_2018!$H$3=Q820,1,0)</f>
        <v>0</v>
      </c>
      <c r="W820">
        <f t="shared" si="98"/>
        <v>0</v>
      </c>
      <c r="Y820" s="51" t="s">
        <v>2999</v>
      </c>
      <c r="Z820" s="51">
        <f t="shared" si="99"/>
        <v>887</v>
      </c>
    </row>
    <row r="821" spans="1:26" ht="15">
      <c r="A821" s="278" t="s">
        <v>3000</v>
      </c>
      <c r="B821" s="279" t="s">
        <v>3001</v>
      </c>
      <c r="C821" s="288">
        <f t="shared" si="93"/>
        <v>0</v>
      </c>
      <c r="D821" s="275">
        <f t="shared" si="94"/>
        <v>8.2100000000000001E-4</v>
      </c>
      <c r="E821" s="296">
        <f t="shared" si="95"/>
        <v>0</v>
      </c>
      <c r="F821" s="296">
        <f t="shared" si="96"/>
        <v>8.2100000000000001E-4</v>
      </c>
      <c r="G821" s="276">
        <f t="shared" si="97"/>
        <v>429</v>
      </c>
      <c r="P821" s="277" t="s">
        <v>224</v>
      </c>
      <c r="Q821" s="277">
        <v>54</v>
      </c>
      <c r="R821" s="278" t="s">
        <v>189</v>
      </c>
      <c r="S821" s="278" t="s">
        <v>3000</v>
      </c>
      <c r="T821" s="279" t="s">
        <v>3001</v>
      </c>
      <c r="U821">
        <v>1759</v>
      </c>
      <c r="V821">
        <f>IF(Visor_NARP_CNPV_2018!$H$3=Q821,1,0)</f>
        <v>0</v>
      </c>
      <c r="W821">
        <f t="shared" si="98"/>
        <v>0</v>
      </c>
      <c r="Y821" s="51" t="s">
        <v>3001</v>
      </c>
      <c r="Z821" s="51">
        <f t="shared" si="99"/>
        <v>241</v>
      </c>
    </row>
    <row r="822" spans="1:26" ht="15">
      <c r="A822" s="281" t="s">
        <v>3002</v>
      </c>
      <c r="B822" s="282" t="s">
        <v>1445</v>
      </c>
      <c r="C822" s="288">
        <f t="shared" si="93"/>
        <v>0</v>
      </c>
      <c r="D822" s="275">
        <f t="shared" si="94"/>
        <v>8.2199999999999992E-4</v>
      </c>
      <c r="E822" s="296">
        <f t="shared" si="95"/>
        <v>0</v>
      </c>
      <c r="F822" s="296">
        <f t="shared" si="96"/>
        <v>8.2199999999999992E-4</v>
      </c>
      <c r="G822" s="276">
        <f t="shared" si="97"/>
        <v>428</v>
      </c>
      <c r="P822" s="280" t="s">
        <v>225</v>
      </c>
      <c r="Q822" s="280">
        <v>63</v>
      </c>
      <c r="R822" s="281" t="s">
        <v>190</v>
      </c>
      <c r="S822" s="281" t="s">
        <v>3002</v>
      </c>
      <c r="T822" s="282" t="s">
        <v>1445</v>
      </c>
      <c r="U822">
        <v>8709</v>
      </c>
      <c r="V822">
        <f>IF(Visor_NARP_CNPV_2018!$H$3=Q822,1,0)</f>
        <v>0</v>
      </c>
      <c r="W822">
        <f t="shared" si="98"/>
        <v>0</v>
      </c>
      <c r="Y822" s="51" t="s">
        <v>1445</v>
      </c>
      <c r="Z822" s="51">
        <f t="shared" si="99"/>
        <v>106</v>
      </c>
    </row>
    <row r="823" spans="1:26" ht="15">
      <c r="A823" s="278" t="s">
        <v>3003</v>
      </c>
      <c r="B823" s="279" t="s">
        <v>1818</v>
      </c>
      <c r="C823" s="288">
        <f t="shared" si="93"/>
        <v>0</v>
      </c>
      <c r="D823" s="275">
        <f t="shared" si="94"/>
        <v>8.2299999999999995E-4</v>
      </c>
      <c r="E823" s="296">
        <f t="shared" si="95"/>
        <v>0</v>
      </c>
      <c r="F823" s="296">
        <f t="shared" si="96"/>
        <v>8.2299999999999995E-4</v>
      </c>
      <c r="G823" s="276">
        <f t="shared" si="97"/>
        <v>427</v>
      </c>
      <c r="P823" s="277" t="s">
        <v>225</v>
      </c>
      <c r="Q823" s="277">
        <v>63</v>
      </c>
      <c r="R823" s="278" t="s">
        <v>190</v>
      </c>
      <c r="S823" s="278" t="s">
        <v>3003</v>
      </c>
      <c r="T823" s="279" t="s">
        <v>1818</v>
      </c>
      <c r="U823">
        <v>37</v>
      </c>
      <c r="V823">
        <f>IF(Visor_NARP_CNPV_2018!$H$3=Q823,1,0)</f>
        <v>0</v>
      </c>
      <c r="W823">
        <f t="shared" si="98"/>
        <v>0</v>
      </c>
      <c r="Y823" s="51" t="s">
        <v>1818</v>
      </c>
      <c r="Z823" s="51">
        <f t="shared" si="99"/>
        <v>932</v>
      </c>
    </row>
    <row r="824" spans="1:26" ht="15">
      <c r="A824" s="281" t="s">
        <v>3004</v>
      </c>
      <c r="B824" s="282" t="s">
        <v>3005</v>
      </c>
      <c r="C824" s="288">
        <f t="shared" si="93"/>
        <v>0</v>
      </c>
      <c r="D824" s="275">
        <f t="shared" si="94"/>
        <v>8.2399999999999997E-4</v>
      </c>
      <c r="E824" s="296">
        <f t="shared" si="95"/>
        <v>0</v>
      </c>
      <c r="F824" s="296">
        <f t="shared" si="96"/>
        <v>8.2399999999999997E-4</v>
      </c>
      <c r="G824" s="276">
        <f t="shared" si="97"/>
        <v>426</v>
      </c>
      <c r="P824" s="280" t="s">
        <v>225</v>
      </c>
      <c r="Q824" s="280">
        <v>63</v>
      </c>
      <c r="R824" s="281" t="s">
        <v>190</v>
      </c>
      <c r="S824" s="281" t="s">
        <v>3004</v>
      </c>
      <c r="T824" s="282" t="s">
        <v>3005</v>
      </c>
      <c r="U824">
        <v>853</v>
      </c>
      <c r="V824">
        <f>IF(Visor_NARP_CNPV_2018!$H$3=Q824,1,0)</f>
        <v>0</v>
      </c>
      <c r="W824">
        <f t="shared" si="98"/>
        <v>0</v>
      </c>
      <c r="Y824" s="51" t="s">
        <v>3005</v>
      </c>
      <c r="Z824" s="51">
        <f t="shared" si="99"/>
        <v>319</v>
      </c>
    </row>
    <row r="825" spans="1:26" ht="15">
      <c r="A825" s="278" t="s">
        <v>3006</v>
      </c>
      <c r="B825" s="279" t="s">
        <v>3007</v>
      </c>
      <c r="C825" s="288">
        <f t="shared" si="93"/>
        <v>0</v>
      </c>
      <c r="D825" s="275">
        <f t="shared" si="94"/>
        <v>8.25E-4</v>
      </c>
      <c r="E825" s="296">
        <f t="shared" si="95"/>
        <v>0</v>
      </c>
      <c r="F825" s="296">
        <f t="shared" si="96"/>
        <v>8.25E-4</v>
      </c>
      <c r="G825" s="276">
        <f t="shared" si="97"/>
        <v>425</v>
      </c>
      <c r="P825" s="277" t="s">
        <v>225</v>
      </c>
      <c r="Q825" s="277">
        <v>63</v>
      </c>
      <c r="R825" s="278" t="s">
        <v>190</v>
      </c>
      <c r="S825" s="278" t="s">
        <v>3006</v>
      </c>
      <c r="T825" s="279" t="s">
        <v>3007</v>
      </c>
      <c r="U825">
        <v>211</v>
      </c>
      <c r="V825">
        <f>IF(Visor_NARP_CNPV_2018!$H$3=Q825,1,0)</f>
        <v>0</v>
      </c>
      <c r="W825">
        <f t="shared" si="98"/>
        <v>0</v>
      </c>
      <c r="Y825" s="51" t="s">
        <v>3007</v>
      </c>
      <c r="Z825" s="51">
        <f t="shared" si="99"/>
        <v>570</v>
      </c>
    </row>
    <row r="826" spans="1:26" ht="15">
      <c r="A826" s="281" t="s">
        <v>3008</v>
      </c>
      <c r="B826" s="282" t="s">
        <v>181</v>
      </c>
      <c r="C826" s="288">
        <f t="shared" si="93"/>
        <v>0</v>
      </c>
      <c r="D826" s="275">
        <f t="shared" si="94"/>
        <v>8.2599999999999991E-4</v>
      </c>
      <c r="E826" s="296">
        <f t="shared" si="95"/>
        <v>0</v>
      </c>
      <c r="F826" s="296">
        <f t="shared" si="96"/>
        <v>8.2599999999999991E-4</v>
      </c>
      <c r="G826" s="276">
        <f t="shared" si="97"/>
        <v>424</v>
      </c>
      <c r="P826" s="280" t="s">
        <v>225</v>
      </c>
      <c r="Q826" s="280">
        <v>63</v>
      </c>
      <c r="R826" s="281" t="s">
        <v>190</v>
      </c>
      <c r="S826" s="281" t="s">
        <v>3008</v>
      </c>
      <c r="T826" s="282" t="s">
        <v>181</v>
      </c>
      <c r="U826">
        <v>121</v>
      </c>
      <c r="V826">
        <f>IF(Visor_NARP_CNPV_2018!$H$3=Q826,1,0)</f>
        <v>0</v>
      </c>
      <c r="W826">
        <f t="shared" si="98"/>
        <v>0</v>
      </c>
      <c r="Y826" s="51" t="s">
        <v>181</v>
      </c>
      <c r="Z826" s="51">
        <f t="shared" si="99"/>
        <v>690</v>
      </c>
    </row>
    <row r="827" spans="1:26" ht="15">
      <c r="A827" s="278" t="s">
        <v>3009</v>
      </c>
      <c r="B827" s="279" t="s">
        <v>3010</v>
      </c>
      <c r="C827" s="288">
        <f t="shared" si="93"/>
        <v>0</v>
      </c>
      <c r="D827" s="275">
        <f t="shared" si="94"/>
        <v>8.2699999999999994E-4</v>
      </c>
      <c r="E827" s="296">
        <f t="shared" si="95"/>
        <v>0</v>
      </c>
      <c r="F827" s="296">
        <f t="shared" si="96"/>
        <v>8.2699999999999994E-4</v>
      </c>
      <c r="G827" s="276">
        <f t="shared" si="97"/>
        <v>423</v>
      </c>
      <c r="P827" s="277" t="s">
        <v>225</v>
      </c>
      <c r="Q827" s="277">
        <v>63</v>
      </c>
      <c r="R827" s="278" t="s">
        <v>190</v>
      </c>
      <c r="S827" s="278" t="s">
        <v>3009</v>
      </c>
      <c r="T827" s="279" t="s">
        <v>3010</v>
      </c>
      <c r="U827">
        <v>63</v>
      </c>
      <c r="V827">
        <f>IF(Visor_NARP_CNPV_2018!$H$3=Q827,1,0)</f>
        <v>0</v>
      </c>
      <c r="W827">
        <f t="shared" si="98"/>
        <v>0</v>
      </c>
      <c r="Y827" s="51" t="s">
        <v>3010</v>
      </c>
      <c r="Z827" s="51">
        <f t="shared" si="99"/>
        <v>823</v>
      </c>
    </row>
    <row r="828" spans="1:26" ht="15">
      <c r="A828" s="281" t="s">
        <v>3011</v>
      </c>
      <c r="B828" s="282" t="s">
        <v>3012</v>
      </c>
      <c r="C828" s="288">
        <f t="shared" si="93"/>
        <v>0</v>
      </c>
      <c r="D828" s="275">
        <f t="shared" si="94"/>
        <v>8.2799999999999996E-4</v>
      </c>
      <c r="E828" s="296">
        <f t="shared" si="95"/>
        <v>0</v>
      </c>
      <c r="F828" s="296">
        <f t="shared" si="96"/>
        <v>8.2799999999999996E-4</v>
      </c>
      <c r="G828" s="276">
        <f t="shared" si="97"/>
        <v>422</v>
      </c>
      <c r="P828" s="280" t="s">
        <v>225</v>
      </c>
      <c r="Q828" s="280">
        <v>63</v>
      </c>
      <c r="R828" s="281" t="s">
        <v>190</v>
      </c>
      <c r="S828" s="281" t="s">
        <v>3011</v>
      </c>
      <c r="T828" s="282" t="s">
        <v>3012</v>
      </c>
      <c r="U828">
        <v>81</v>
      </c>
      <c r="V828">
        <f>IF(Visor_NARP_CNPV_2018!$H$3=Q828,1,0)</f>
        <v>0</v>
      </c>
      <c r="W828">
        <f t="shared" si="98"/>
        <v>0</v>
      </c>
      <c r="Y828" s="51" t="s">
        <v>3012</v>
      </c>
      <c r="Z828" s="51">
        <f t="shared" si="99"/>
        <v>776</v>
      </c>
    </row>
    <row r="829" spans="1:26" ht="15">
      <c r="A829" s="278" t="s">
        <v>3013</v>
      </c>
      <c r="B829" s="279" t="s">
        <v>3014</v>
      </c>
      <c r="C829" s="288">
        <f t="shared" si="93"/>
        <v>0</v>
      </c>
      <c r="D829" s="275">
        <f t="shared" si="94"/>
        <v>8.2899999999999998E-4</v>
      </c>
      <c r="E829" s="296">
        <f t="shared" si="95"/>
        <v>0</v>
      </c>
      <c r="F829" s="296">
        <f t="shared" si="96"/>
        <v>8.2899999999999998E-4</v>
      </c>
      <c r="G829" s="276">
        <f t="shared" si="97"/>
        <v>421</v>
      </c>
      <c r="P829" s="277" t="s">
        <v>225</v>
      </c>
      <c r="Q829" s="277">
        <v>63</v>
      </c>
      <c r="R829" s="278" t="s">
        <v>190</v>
      </c>
      <c r="S829" s="278" t="s">
        <v>3013</v>
      </c>
      <c r="T829" s="279" t="s">
        <v>3014</v>
      </c>
      <c r="U829">
        <v>501</v>
      </c>
      <c r="V829">
        <f>IF(Visor_NARP_CNPV_2018!$H$3=Q829,1,0)</f>
        <v>0</v>
      </c>
      <c r="W829">
        <f t="shared" si="98"/>
        <v>0</v>
      </c>
      <c r="Y829" s="51" t="s">
        <v>3014</v>
      </c>
      <c r="Z829" s="51">
        <f t="shared" si="99"/>
        <v>401</v>
      </c>
    </row>
    <row r="830" spans="1:26" ht="15">
      <c r="A830" s="281" t="s">
        <v>3015</v>
      </c>
      <c r="B830" s="282" t="s">
        <v>3016</v>
      </c>
      <c r="C830" s="288">
        <f t="shared" si="93"/>
        <v>0</v>
      </c>
      <c r="D830" s="275">
        <f t="shared" si="94"/>
        <v>8.3000000000000001E-4</v>
      </c>
      <c r="E830" s="296">
        <f t="shared" si="95"/>
        <v>0</v>
      </c>
      <c r="F830" s="296">
        <f t="shared" si="96"/>
        <v>8.3000000000000001E-4</v>
      </c>
      <c r="G830" s="276">
        <f t="shared" si="97"/>
        <v>420</v>
      </c>
      <c r="P830" s="280" t="s">
        <v>225</v>
      </c>
      <c r="Q830" s="280">
        <v>63</v>
      </c>
      <c r="R830" s="281" t="s">
        <v>190</v>
      </c>
      <c r="S830" s="281" t="s">
        <v>3015</v>
      </c>
      <c r="T830" s="282" t="s">
        <v>3016</v>
      </c>
      <c r="U830">
        <v>499</v>
      </c>
      <c r="V830">
        <f>IF(Visor_NARP_CNPV_2018!$H$3=Q830,1,0)</f>
        <v>0</v>
      </c>
      <c r="W830">
        <f t="shared" si="98"/>
        <v>0</v>
      </c>
      <c r="Y830" s="51" t="s">
        <v>3016</v>
      </c>
      <c r="Z830" s="51">
        <f t="shared" si="99"/>
        <v>403</v>
      </c>
    </row>
    <row r="831" spans="1:26" ht="15">
      <c r="A831" s="278" t="s">
        <v>3017</v>
      </c>
      <c r="B831" s="279" t="s">
        <v>3018</v>
      </c>
      <c r="C831" s="288">
        <f t="shared" si="93"/>
        <v>0</v>
      </c>
      <c r="D831" s="275">
        <f t="shared" si="94"/>
        <v>8.3099999999999992E-4</v>
      </c>
      <c r="E831" s="296">
        <f t="shared" si="95"/>
        <v>0</v>
      </c>
      <c r="F831" s="296">
        <f t="shared" si="96"/>
        <v>8.3099999999999992E-4</v>
      </c>
      <c r="G831" s="276">
        <f t="shared" si="97"/>
        <v>419</v>
      </c>
      <c r="P831" s="277" t="s">
        <v>225</v>
      </c>
      <c r="Q831" s="277">
        <v>63</v>
      </c>
      <c r="R831" s="278" t="s">
        <v>190</v>
      </c>
      <c r="S831" s="278" t="s">
        <v>3017</v>
      </c>
      <c r="T831" s="279" t="s">
        <v>3018</v>
      </c>
      <c r="U831">
        <v>96</v>
      </c>
      <c r="V831">
        <f>IF(Visor_NARP_CNPV_2018!$H$3=Q831,1,0)</f>
        <v>0</v>
      </c>
      <c r="W831">
        <f t="shared" si="98"/>
        <v>0</v>
      </c>
      <c r="Y831" s="51" t="s">
        <v>3018</v>
      </c>
      <c r="Z831" s="51">
        <f t="shared" si="99"/>
        <v>743</v>
      </c>
    </row>
    <row r="832" spans="1:26" ht="15">
      <c r="A832" s="281" t="s">
        <v>3019</v>
      </c>
      <c r="B832" s="282" t="s">
        <v>3020</v>
      </c>
      <c r="C832" s="288">
        <f t="shared" si="93"/>
        <v>0</v>
      </c>
      <c r="D832" s="275">
        <f t="shared" si="94"/>
        <v>8.3199999999999995E-4</v>
      </c>
      <c r="E832" s="296">
        <f t="shared" si="95"/>
        <v>0</v>
      </c>
      <c r="F832" s="296">
        <f t="shared" si="96"/>
        <v>8.3199999999999995E-4</v>
      </c>
      <c r="G832" s="276">
        <f t="shared" si="97"/>
        <v>418</v>
      </c>
      <c r="P832" s="280" t="s">
        <v>225</v>
      </c>
      <c r="Q832" s="280">
        <v>63</v>
      </c>
      <c r="R832" s="281" t="s">
        <v>190</v>
      </c>
      <c r="S832" s="281" t="s">
        <v>3019</v>
      </c>
      <c r="T832" s="282" t="s">
        <v>3020</v>
      </c>
      <c r="U832">
        <v>331</v>
      </c>
      <c r="V832">
        <f>IF(Visor_NARP_CNPV_2018!$H$3=Q832,1,0)</f>
        <v>0</v>
      </c>
      <c r="W832">
        <f t="shared" si="98"/>
        <v>0</v>
      </c>
      <c r="Y832" s="51" t="s">
        <v>3020</v>
      </c>
      <c r="Z832" s="51">
        <f t="shared" si="99"/>
        <v>486</v>
      </c>
    </row>
    <row r="833" spans="1:26" ht="15">
      <c r="A833" s="278" t="s">
        <v>3021</v>
      </c>
      <c r="B833" s="279" t="s">
        <v>3022</v>
      </c>
      <c r="C833" s="288">
        <f t="shared" si="93"/>
        <v>0</v>
      </c>
      <c r="D833" s="275">
        <f t="shared" si="94"/>
        <v>8.3299999999999997E-4</v>
      </c>
      <c r="E833" s="296">
        <f t="shared" si="95"/>
        <v>0</v>
      </c>
      <c r="F833" s="296">
        <f t="shared" si="96"/>
        <v>8.3299999999999997E-4</v>
      </c>
      <c r="G833" s="276">
        <f t="shared" si="97"/>
        <v>417</v>
      </c>
      <c r="P833" s="277" t="s">
        <v>225</v>
      </c>
      <c r="Q833" s="277">
        <v>63</v>
      </c>
      <c r="R833" s="278" t="s">
        <v>190</v>
      </c>
      <c r="S833" s="278" t="s">
        <v>3021</v>
      </c>
      <c r="T833" s="279" t="s">
        <v>3022</v>
      </c>
      <c r="U833">
        <v>96</v>
      </c>
      <c r="V833">
        <f>IF(Visor_NARP_CNPV_2018!$H$3=Q833,1,0)</f>
        <v>0</v>
      </c>
      <c r="W833">
        <f t="shared" si="98"/>
        <v>0</v>
      </c>
      <c r="Y833" s="51" t="s">
        <v>3022</v>
      </c>
      <c r="Z833" s="51">
        <f t="shared" si="99"/>
        <v>743</v>
      </c>
    </row>
    <row r="834" spans="1:26" ht="15">
      <c r="A834" s="281" t="s">
        <v>3023</v>
      </c>
      <c r="B834" s="282" t="s">
        <v>3024</v>
      </c>
      <c r="C834" s="288">
        <f t="shared" si="93"/>
        <v>0</v>
      </c>
      <c r="D834" s="275">
        <f t="shared" si="94"/>
        <v>8.34E-4</v>
      </c>
      <c r="E834" s="296">
        <f t="shared" si="95"/>
        <v>0</v>
      </c>
      <c r="F834" s="296">
        <f t="shared" si="96"/>
        <v>8.34E-4</v>
      </c>
      <c r="G834" s="276">
        <f t="shared" si="97"/>
        <v>416</v>
      </c>
      <c r="P834" s="280" t="s">
        <v>226</v>
      </c>
      <c r="Q834" s="280">
        <v>66</v>
      </c>
      <c r="R834" s="281" t="s">
        <v>191</v>
      </c>
      <c r="S834" s="281" t="s">
        <v>3023</v>
      </c>
      <c r="T834" s="282" t="s">
        <v>3024</v>
      </c>
      <c r="U834">
        <v>18777</v>
      </c>
      <c r="V834">
        <f>IF(Visor_NARP_CNPV_2018!$H$3=Q834,1,0)</f>
        <v>0</v>
      </c>
      <c r="W834">
        <f t="shared" si="98"/>
        <v>0</v>
      </c>
      <c r="Y834" s="51" t="s">
        <v>3024</v>
      </c>
      <c r="Z834" s="51">
        <f t="shared" si="99"/>
        <v>53</v>
      </c>
    </row>
    <row r="835" spans="1:26" ht="15">
      <c r="A835" s="278" t="s">
        <v>3025</v>
      </c>
      <c r="B835" s="279" t="s">
        <v>3026</v>
      </c>
      <c r="C835" s="288">
        <f t="shared" ref="C835:C898" si="100">W835</f>
        <v>0</v>
      </c>
      <c r="D835" s="275">
        <f t="shared" si="94"/>
        <v>8.3499999999999991E-4</v>
      </c>
      <c r="E835" s="296">
        <f t="shared" si="95"/>
        <v>0</v>
      </c>
      <c r="F835" s="296">
        <f t="shared" si="96"/>
        <v>8.3499999999999991E-4</v>
      </c>
      <c r="G835" s="276">
        <f t="shared" si="97"/>
        <v>415</v>
      </c>
      <c r="P835" s="277" t="s">
        <v>226</v>
      </c>
      <c r="Q835" s="277">
        <v>66</v>
      </c>
      <c r="R835" s="278" t="s">
        <v>191</v>
      </c>
      <c r="S835" s="278" t="s">
        <v>3025</v>
      </c>
      <c r="T835" s="279" t="s">
        <v>3026</v>
      </c>
      <c r="U835">
        <v>157</v>
      </c>
      <c r="V835">
        <f>IF(Visor_NARP_CNPV_2018!$H$3=Q835,1,0)</f>
        <v>0</v>
      </c>
      <c r="W835">
        <f t="shared" si="98"/>
        <v>0</v>
      </c>
      <c r="Y835" s="51" t="s">
        <v>3026</v>
      </c>
      <c r="Z835" s="51">
        <f t="shared" si="99"/>
        <v>625</v>
      </c>
    </row>
    <row r="836" spans="1:26" ht="15">
      <c r="A836" s="281" t="s">
        <v>3027</v>
      </c>
      <c r="B836" s="282" t="s">
        <v>2131</v>
      </c>
      <c r="C836" s="288">
        <f t="shared" si="100"/>
        <v>0</v>
      </c>
      <c r="D836" s="275">
        <f t="shared" ref="D836:D899" si="101">C836+(0.000001*ROW(C836))</f>
        <v>8.3599999999999994E-4</v>
      </c>
      <c r="E836" s="296">
        <f t="shared" ref="E836:E899" si="102">0.01*V836</f>
        <v>0</v>
      </c>
      <c r="F836" s="296">
        <f t="shared" ref="F836:F899" si="103">D836+E836</f>
        <v>8.3599999999999994E-4</v>
      </c>
      <c r="G836" s="276">
        <f t="shared" ref="G836:G899" si="104">_xlfn.RANK.EQ(F836,$F$3:$F$1124)</f>
        <v>414</v>
      </c>
      <c r="P836" s="280" t="s">
        <v>226</v>
      </c>
      <c r="Q836" s="280">
        <v>66</v>
      </c>
      <c r="R836" s="281" t="s">
        <v>191</v>
      </c>
      <c r="S836" s="281" t="s">
        <v>3027</v>
      </c>
      <c r="T836" s="282" t="s">
        <v>2131</v>
      </c>
      <c r="U836">
        <v>50</v>
      </c>
      <c r="V836">
        <f>IF(Visor_NARP_CNPV_2018!$H$3=Q836,1,0)</f>
        <v>0</v>
      </c>
      <c r="W836">
        <f t="shared" ref="W836:W899" si="105">U836*V836</f>
        <v>0</v>
      </c>
      <c r="Y836" s="51" t="s">
        <v>2131</v>
      </c>
      <c r="Z836" s="51">
        <f t="shared" ref="Z836:Z899" si="106">_xlfn.RANK.EQ(U836,$U$3:$U$1124)</f>
        <v>865</v>
      </c>
    </row>
    <row r="837" spans="1:26" ht="15">
      <c r="A837" s="278" t="s">
        <v>3028</v>
      </c>
      <c r="B837" s="279" t="s">
        <v>3029</v>
      </c>
      <c r="C837" s="288">
        <f t="shared" si="100"/>
        <v>0</v>
      </c>
      <c r="D837" s="275">
        <f t="shared" si="101"/>
        <v>8.3699999999999996E-4</v>
      </c>
      <c r="E837" s="296">
        <f t="shared" si="102"/>
        <v>0</v>
      </c>
      <c r="F837" s="296">
        <f t="shared" si="103"/>
        <v>8.3699999999999996E-4</v>
      </c>
      <c r="G837" s="276">
        <f t="shared" si="104"/>
        <v>413</v>
      </c>
      <c r="P837" s="277" t="s">
        <v>226</v>
      </c>
      <c r="Q837" s="277">
        <v>66</v>
      </c>
      <c r="R837" s="278" t="s">
        <v>191</v>
      </c>
      <c r="S837" s="278" t="s">
        <v>3028</v>
      </c>
      <c r="T837" s="279" t="s">
        <v>3029</v>
      </c>
      <c r="U837">
        <v>384</v>
      </c>
      <c r="V837">
        <f>IF(Visor_NARP_CNPV_2018!$H$3=Q837,1,0)</f>
        <v>0</v>
      </c>
      <c r="W837">
        <f t="shared" si="105"/>
        <v>0</v>
      </c>
      <c r="Y837" s="51" t="s">
        <v>3029</v>
      </c>
      <c r="Z837" s="51">
        <f t="shared" si="106"/>
        <v>455</v>
      </c>
    </row>
    <row r="838" spans="1:26" ht="15">
      <c r="A838" s="281" t="s">
        <v>3030</v>
      </c>
      <c r="B838" s="282" t="s">
        <v>3031</v>
      </c>
      <c r="C838" s="288">
        <f t="shared" si="100"/>
        <v>0</v>
      </c>
      <c r="D838" s="275">
        <f t="shared" si="101"/>
        <v>8.3799999999999999E-4</v>
      </c>
      <c r="E838" s="296">
        <f t="shared" si="102"/>
        <v>0</v>
      </c>
      <c r="F838" s="296">
        <f t="shared" si="103"/>
        <v>8.3799999999999999E-4</v>
      </c>
      <c r="G838" s="276">
        <f t="shared" si="104"/>
        <v>412</v>
      </c>
      <c r="P838" s="280" t="s">
        <v>226</v>
      </c>
      <c r="Q838" s="280">
        <v>66</v>
      </c>
      <c r="R838" s="281" t="s">
        <v>191</v>
      </c>
      <c r="S838" s="281" t="s">
        <v>3030</v>
      </c>
      <c r="T838" s="282" t="s">
        <v>3031</v>
      </c>
      <c r="U838">
        <v>7028</v>
      </c>
      <c r="V838">
        <f>IF(Visor_NARP_CNPV_2018!$H$3=Q838,1,0)</f>
        <v>0</v>
      </c>
      <c r="W838">
        <f t="shared" si="105"/>
        <v>0</v>
      </c>
      <c r="Y838" s="51" t="s">
        <v>3031</v>
      </c>
      <c r="Z838" s="51">
        <f t="shared" si="106"/>
        <v>121</v>
      </c>
    </row>
    <row r="839" spans="1:26" ht="15">
      <c r="A839" s="278" t="s">
        <v>3032</v>
      </c>
      <c r="B839" s="279" t="s">
        <v>3033</v>
      </c>
      <c r="C839" s="288">
        <f t="shared" si="100"/>
        <v>0</v>
      </c>
      <c r="D839" s="275">
        <f t="shared" si="101"/>
        <v>8.3900000000000001E-4</v>
      </c>
      <c r="E839" s="296">
        <f t="shared" si="102"/>
        <v>0</v>
      </c>
      <c r="F839" s="296">
        <f t="shared" si="103"/>
        <v>8.3900000000000001E-4</v>
      </c>
      <c r="G839" s="276">
        <f t="shared" si="104"/>
        <v>411</v>
      </c>
      <c r="P839" s="277" t="s">
        <v>226</v>
      </c>
      <c r="Q839" s="277">
        <v>66</v>
      </c>
      <c r="R839" s="278" t="s">
        <v>191</v>
      </c>
      <c r="S839" s="278" t="s">
        <v>3032</v>
      </c>
      <c r="T839" s="279" t="s">
        <v>3033</v>
      </c>
      <c r="U839">
        <v>388</v>
      </c>
      <c r="V839">
        <f>IF(Visor_NARP_CNPV_2018!$H$3=Q839,1,0)</f>
        <v>0</v>
      </c>
      <c r="W839">
        <f t="shared" si="105"/>
        <v>0</v>
      </c>
      <c r="Y839" s="51" t="s">
        <v>3033</v>
      </c>
      <c r="Z839" s="51">
        <f t="shared" si="106"/>
        <v>452</v>
      </c>
    </row>
    <row r="840" spans="1:26" ht="15">
      <c r="A840" s="281" t="s">
        <v>3034</v>
      </c>
      <c r="B840" s="282" t="s">
        <v>3035</v>
      </c>
      <c r="C840" s="288">
        <f t="shared" si="100"/>
        <v>0</v>
      </c>
      <c r="D840" s="275">
        <f t="shared" si="101"/>
        <v>8.3999999999999993E-4</v>
      </c>
      <c r="E840" s="296">
        <f t="shared" si="102"/>
        <v>0</v>
      </c>
      <c r="F840" s="296">
        <f t="shared" si="103"/>
        <v>8.3999999999999993E-4</v>
      </c>
      <c r="G840" s="276">
        <f t="shared" si="104"/>
        <v>410</v>
      </c>
      <c r="P840" s="280" t="s">
        <v>226</v>
      </c>
      <c r="Q840" s="280">
        <v>66</v>
      </c>
      <c r="R840" s="281" t="s">
        <v>191</v>
      </c>
      <c r="S840" s="281" t="s">
        <v>3034</v>
      </c>
      <c r="T840" s="282" t="s">
        <v>3035</v>
      </c>
      <c r="U840">
        <v>68</v>
      </c>
      <c r="V840">
        <f>IF(Visor_NARP_CNPV_2018!$H$3=Q840,1,0)</f>
        <v>0</v>
      </c>
      <c r="W840">
        <f t="shared" si="105"/>
        <v>0</v>
      </c>
      <c r="Y840" s="51" t="s">
        <v>3035</v>
      </c>
      <c r="Z840" s="51">
        <f t="shared" si="106"/>
        <v>809</v>
      </c>
    </row>
    <row r="841" spans="1:26" ht="15">
      <c r="A841" s="278" t="s">
        <v>3036</v>
      </c>
      <c r="B841" s="279" t="s">
        <v>3037</v>
      </c>
      <c r="C841" s="288">
        <f t="shared" si="100"/>
        <v>0</v>
      </c>
      <c r="D841" s="275">
        <f t="shared" si="101"/>
        <v>8.4099999999999995E-4</v>
      </c>
      <c r="E841" s="296">
        <f t="shared" si="102"/>
        <v>0</v>
      </c>
      <c r="F841" s="296">
        <f t="shared" si="103"/>
        <v>8.4099999999999995E-4</v>
      </c>
      <c r="G841" s="276">
        <f t="shared" si="104"/>
        <v>409</v>
      </c>
      <c r="P841" s="277" t="s">
        <v>226</v>
      </c>
      <c r="Q841" s="277">
        <v>66</v>
      </c>
      <c r="R841" s="278" t="s">
        <v>191</v>
      </c>
      <c r="S841" s="278" t="s">
        <v>3036</v>
      </c>
      <c r="T841" s="279" t="s">
        <v>3037</v>
      </c>
      <c r="U841">
        <v>777</v>
      </c>
      <c r="V841">
        <f>IF(Visor_NARP_CNPV_2018!$H$3=Q841,1,0)</f>
        <v>0</v>
      </c>
      <c r="W841">
        <f t="shared" si="105"/>
        <v>0</v>
      </c>
      <c r="Y841" s="51" t="s">
        <v>3037</v>
      </c>
      <c r="Z841" s="51">
        <f t="shared" si="106"/>
        <v>332</v>
      </c>
    </row>
    <row r="842" spans="1:26" ht="15">
      <c r="A842" s="281" t="s">
        <v>3038</v>
      </c>
      <c r="B842" s="282" t="s">
        <v>3039</v>
      </c>
      <c r="C842" s="288">
        <f t="shared" si="100"/>
        <v>0</v>
      </c>
      <c r="D842" s="275">
        <f t="shared" si="101"/>
        <v>8.4199999999999998E-4</v>
      </c>
      <c r="E842" s="296">
        <f t="shared" si="102"/>
        <v>0</v>
      </c>
      <c r="F842" s="296">
        <f t="shared" si="103"/>
        <v>8.4199999999999998E-4</v>
      </c>
      <c r="G842" s="276">
        <f t="shared" si="104"/>
        <v>408</v>
      </c>
      <c r="P842" s="280" t="s">
        <v>226</v>
      </c>
      <c r="Q842" s="280">
        <v>66</v>
      </c>
      <c r="R842" s="281" t="s">
        <v>191</v>
      </c>
      <c r="S842" s="281" t="s">
        <v>3038</v>
      </c>
      <c r="T842" s="282" t="s">
        <v>3039</v>
      </c>
      <c r="U842">
        <v>297</v>
      </c>
      <c r="V842">
        <f>IF(Visor_NARP_CNPV_2018!$H$3=Q842,1,0)</f>
        <v>0</v>
      </c>
      <c r="W842">
        <f t="shared" si="105"/>
        <v>0</v>
      </c>
      <c r="Y842" s="51" t="s">
        <v>3039</v>
      </c>
      <c r="Z842" s="51">
        <f t="shared" si="106"/>
        <v>506</v>
      </c>
    </row>
    <row r="843" spans="1:26" ht="15">
      <c r="A843" s="278" t="s">
        <v>3040</v>
      </c>
      <c r="B843" s="279" t="s">
        <v>3041</v>
      </c>
      <c r="C843" s="288">
        <f t="shared" si="100"/>
        <v>0</v>
      </c>
      <c r="D843" s="275">
        <f t="shared" si="101"/>
        <v>8.43E-4</v>
      </c>
      <c r="E843" s="296">
        <f t="shared" si="102"/>
        <v>0</v>
      </c>
      <c r="F843" s="296">
        <f t="shared" si="103"/>
        <v>8.43E-4</v>
      </c>
      <c r="G843" s="276">
        <f t="shared" si="104"/>
        <v>407</v>
      </c>
      <c r="P843" s="277" t="s">
        <v>226</v>
      </c>
      <c r="Q843" s="277">
        <v>66</v>
      </c>
      <c r="R843" s="278" t="s">
        <v>191</v>
      </c>
      <c r="S843" s="278" t="s">
        <v>3040</v>
      </c>
      <c r="T843" s="279" t="s">
        <v>3041</v>
      </c>
      <c r="U843">
        <v>178</v>
      </c>
      <c r="V843">
        <f>IF(Visor_NARP_CNPV_2018!$H$3=Q843,1,0)</f>
        <v>0</v>
      </c>
      <c r="W843">
        <f t="shared" si="105"/>
        <v>0</v>
      </c>
      <c r="Y843" s="51" t="s">
        <v>3041</v>
      </c>
      <c r="Z843" s="51">
        <f t="shared" si="106"/>
        <v>595</v>
      </c>
    </row>
    <row r="844" spans="1:26" ht="15">
      <c r="A844" s="281" t="s">
        <v>3042</v>
      </c>
      <c r="B844" s="282" t="s">
        <v>3043</v>
      </c>
      <c r="C844" s="288">
        <f t="shared" si="100"/>
        <v>0</v>
      </c>
      <c r="D844" s="275">
        <f t="shared" si="101"/>
        <v>8.4399999999999992E-4</v>
      </c>
      <c r="E844" s="296">
        <f t="shared" si="102"/>
        <v>0</v>
      </c>
      <c r="F844" s="296">
        <f t="shared" si="103"/>
        <v>8.4399999999999992E-4</v>
      </c>
      <c r="G844" s="276">
        <f t="shared" si="104"/>
        <v>406</v>
      </c>
      <c r="P844" s="280" t="s">
        <v>226</v>
      </c>
      <c r="Q844" s="280">
        <v>66</v>
      </c>
      <c r="R844" s="281" t="s">
        <v>191</v>
      </c>
      <c r="S844" s="281" t="s">
        <v>3042</v>
      </c>
      <c r="T844" s="282" t="s">
        <v>3043</v>
      </c>
      <c r="U844">
        <v>2663</v>
      </c>
      <c r="V844">
        <f>IF(Visor_NARP_CNPV_2018!$H$3=Q844,1,0)</f>
        <v>0</v>
      </c>
      <c r="W844">
        <f t="shared" si="105"/>
        <v>0</v>
      </c>
      <c r="Y844" s="51" t="s">
        <v>3043</v>
      </c>
      <c r="Z844" s="51">
        <f t="shared" si="106"/>
        <v>202</v>
      </c>
    </row>
    <row r="845" spans="1:26" ht="15">
      <c r="A845" s="278" t="s">
        <v>3044</v>
      </c>
      <c r="B845" s="279" t="s">
        <v>3045</v>
      </c>
      <c r="C845" s="288">
        <f t="shared" si="100"/>
        <v>0</v>
      </c>
      <c r="D845" s="275">
        <f t="shared" si="101"/>
        <v>8.4499999999999994E-4</v>
      </c>
      <c r="E845" s="296">
        <f t="shared" si="102"/>
        <v>0</v>
      </c>
      <c r="F845" s="296">
        <f t="shared" si="103"/>
        <v>8.4499999999999994E-4</v>
      </c>
      <c r="G845" s="276">
        <f t="shared" si="104"/>
        <v>405</v>
      </c>
      <c r="P845" s="277" t="s">
        <v>226</v>
      </c>
      <c r="Q845" s="277">
        <v>66</v>
      </c>
      <c r="R845" s="278" t="s">
        <v>191</v>
      </c>
      <c r="S845" s="278" t="s">
        <v>3044</v>
      </c>
      <c r="T845" s="279" t="s">
        <v>3045</v>
      </c>
      <c r="U845">
        <v>606</v>
      </c>
      <c r="V845">
        <f>IF(Visor_NARP_CNPV_2018!$H$3=Q845,1,0)</f>
        <v>0</v>
      </c>
      <c r="W845">
        <f t="shared" si="105"/>
        <v>0</v>
      </c>
      <c r="Y845" s="51" t="s">
        <v>3045</v>
      </c>
      <c r="Z845" s="51">
        <f t="shared" si="106"/>
        <v>371</v>
      </c>
    </row>
    <row r="846" spans="1:26" ht="15">
      <c r="A846" s="281" t="s">
        <v>3046</v>
      </c>
      <c r="B846" s="282" t="s">
        <v>3047</v>
      </c>
      <c r="C846" s="288">
        <f t="shared" si="100"/>
        <v>0</v>
      </c>
      <c r="D846" s="275">
        <f t="shared" si="101"/>
        <v>8.4599999999999996E-4</v>
      </c>
      <c r="E846" s="296">
        <f t="shared" si="102"/>
        <v>0</v>
      </c>
      <c r="F846" s="296">
        <f t="shared" si="103"/>
        <v>8.4599999999999996E-4</v>
      </c>
      <c r="G846" s="276">
        <f t="shared" si="104"/>
        <v>404</v>
      </c>
      <c r="P846" s="280" t="s">
        <v>226</v>
      </c>
      <c r="Q846" s="280">
        <v>66</v>
      </c>
      <c r="R846" s="281" t="s">
        <v>191</v>
      </c>
      <c r="S846" s="281" t="s">
        <v>3046</v>
      </c>
      <c r="T846" s="282" t="s">
        <v>3047</v>
      </c>
      <c r="U846">
        <v>1085</v>
      </c>
      <c r="V846">
        <f>IF(Visor_NARP_CNPV_2018!$H$3=Q846,1,0)</f>
        <v>0</v>
      </c>
      <c r="W846">
        <f t="shared" si="105"/>
        <v>0</v>
      </c>
      <c r="Y846" s="51" t="s">
        <v>3047</v>
      </c>
      <c r="Z846" s="51">
        <f t="shared" si="106"/>
        <v>287</v>
      </c>
    </row>
    <row r="847" spans="1:26" ht="15">
      <c r="A847" s="278" t="s">
        <v>3048</v>
      </c>
      <c r="B847" s="279" t="s">
        <v>3049</v>
      </c>
      <c r="C847" s="288">
        <f t="shared" si="100"/>
        <v>0</v>
      </c>
      <c r="D847" s="275">
        <f t="shared" si="101"/>
        <v>8.4699999999999999E-4</v>
      </c>
      <c r="E847" s="296">
        <f t="shared" si="102"/>
        <v>0</v>
      </c>
      <c r="F847" s="296">
        <f t="shared" si="103"/>
        <v>8.4699999999999999E-4</v>
      </c>
      <c r="G847" s="276">
        <f t="shared" si="104"/>
        <v>403</v>
      </c>
      <c r="P847" s="277" t="s">
        <v>226</v>
      </c>
      <c r="Q847" s="277">
        <v>66</v>
      </c>
      <c r="R847" s="278" t="s">
        <v>191</v>
      </c>
      <c r="S847" s="278" t="s">
        <v>3048</v>
      </c>
      <c r="T847" s="279" t="s">
        <v>3049</v>
      </c>
      <c r="U847">
        <v>113</v>
      </c>
      <c r="V847">
        <f>IF(Visor_NARP_CNPV_2018!$H$3=Q847,1,0)</f>
        <v>0</v>
      </c>
      <c r="W847">
        <f t="shared" si="105"/>
        <v>0</v>
      </c>
      <c r="Y847" s="51" t="s">
        <v>3049</v>
      </c>
      <c r="Z847" s="51">
        <f t="shared" si="106"/>
        <v>711</v>
      </c>
    </row>
    <row r="848" spans="1:26" ht="15">
      <c r="A848" s="281" t="s">
        <v>3050</v>
      </c>
      <c r="B848" s="282" t="s">
        <v>3051</v>
      </c>
      <c r="C848" s="288">
        <f t="shared" si="100"/>
        <v>0</v>
      </c>
      <c r="D848" s="275">
        <f t="shared" si="101"/>
        <v>8.4800000000000001E-4</v>
      </c>
      <c r="E848" s="296">
        <f t="shared" si="102"/>
        <v>0</v>
      </c>
      <c r="F848" s="296">
        <f t="shared" si="103"/>
        <v>8.4800000000000001E-4</v>
      </c>
      <c r="G848" s="276">
        <f t="shared" si="104"/>
        <v>402</v>
      </c>
      <c r="P848" s="280" t="s">
        <v>227</v>
      </c>
      <c r="Q848" s="280">
        <v>68</v>
      </c>
      <c r="R848" s="281" t="s">
        <v>192</v>
      </c>
      <c r="S848" s="281" t="s">
        <v>3050</v>
      </c>
      <c r="T848" s="282" t="s">
        <v>3051</v>
      </c>
      <c r="U848">
        <v>20892</v>
      </c>
      <c r="V848">
        <f>IF(Visor_NARP_CNPV_2018!$H$3=Q848,1,0)</f>
        <v>0</v>
      </c>
      <c r="W848">
        <f t="shared" si="105"/>
        <v>0</v>
      </c>
      <c r="Y848" s="51" t="s">
        <v>3051</v>
      </c>
      <c r="Z848" s="51">
        <f t="shared" si="106"/>
        <v>45</v>
      </c>
    </row>
    <row r="849" spans="1:26" ht="15">
      <c r="A849" s="278" t="s">
        <v>3052</v>
      </c>
      <c r="B849" s="279" t="s">
        <v>3053</v>
      </c>
      <c r="C849" s="288">
        <f t="shared" si="100"/>
        <v>0</v>
      </c>
      <c r="D849" s="275">
        <f t="shared" si="101"/>
        <v>8.4899999999999993E-4</v>
      </c>
      <c r="E849" s="296">
        <f t="shared" si="102"/>
        <v>0</v>
      </c>
      <c r="F849" s="296">
        <f t="shared" si="103"/>
        <v>8.4899999999999993E-4</v>
      </c>
      <c r="G849" s="276">
        <f t="shared" si="104"/>
        <v>401</v>
      </c>
      <c r="P849" s="277" t="s">
        <v>227</v>
      </c>
      <c r="Q849" s="277">
        <v>68</v>
      </c>
      <c r="R849" s="278" t="s">
        <v>192</v>
      </c>
      <c r="S849" s="278" t="s">
        <v>3052</v>
      </c>
      <c r="T849" s="279" t="s">
        <v>3053</v>
      </c>
      <c r="U849">
        <v>10</v>
      </c>
      <c r="V849">
        <f>IF(Visor_NARP_CNPV_2018!$H$3=Q849,1,0)</f>
        <v>0</v>
      </c>
      <c r="W849">
        <f t="shared" si="105"/>
        <v>0</v>
      </c>
      <c r="Y849" s="51" t="s">
        <v>3053</v>
      </c>
      <c r="Z849" s="51">
        <f t="shared" si="106"/>
        <v>1092</v>
      </c>
    </row>
    <row r="850" spans="1:26" ht="15">
      <c r="A850" s="281" t="s">
        <v>3054</v>
      </c>
      <c r="B850" s="282" t="s">
        <v>2097</v>
      </c>
      <c r="C850" s="288">
        <f t="shared" si="100"/>
        <v>0</v>
      </c>
      <c r="D850" s="275">
        <f t="shared" si="101"/>
        <v>8.4999999999999995E-4</v>
      </c>
      <c r="E850" s="296">
        <f t="shared" si="102"/>
        <v>0</v>
      </c>
      <c r="F850" s="296">
        <f t="shared" si="103"/>
        <v>8.4999999999999995E-4</v>
      </c>
      <c r="G850" s="276">
        <f t="shared" si="104"/>
        <v>400</v>
      </c>
      <c r="P850" s="280" t="s">
        <v>227</v>
      </c>
      <c r="Q850" s="280">
        <v>68</v>
      </c>
      <c r="R850" s="281" t="s">
        <v>192</v>
      </c>
      <c r="S850" s="281" t="s">
        <v>3054</v>
      </c>
      <c r="T850" s="282" t="s">
        <v>2097</v>
      </c>
      <c r="U850">
        <v>40</v>
      </c>
      <c r="V850">
        <f>IF(Visor_NARP_CNPV_2018!$H$3=Q850,1,0)</f>
        <v>0</v>
      </c>
      <c r="W850">
        <f t="shared" si="105"/>
        <v>0</v>
      </c>
      <c r="Y850" s="51" t="s">
        <v>2097</v>
      </c>
      <c r="Z850" s="51">
        <f t="shared" si="106"/>
        <v>912</v>
      </c>
    </row>
    <row r="851" spans="1:26" ht="15">
      <c r="A851" s="278" t="s">
        <v>3055</v>
      </c>
      <c r="B851" s="279" t="s">
        <v>3056</v>
      </c>
      <c r="C851" s="288">
        <f t="shared" si="100"/>
        <v>0</v>
      </c>
      <c r="D851" s="275">
        <f t="shared" si="101"/>
        <v>8.5099999999999998E-4</v>
      </c>
      <c r="E851" s="296">
        <f t="shared" si="102"/>
        <v>0</v>
      </c>
      <c r="F851" s="296">
        <f t="shared" si="103"/>
        <v>8.5099999999999998E-4</v>
      </c>
      <c r="G851" s="276">
        <f t="shared" si="104"/>
        <v>399</v>
      </c>
      <c r="P851" s="277" t="s">
        <v>227</v>
      </c>
      <c r="Q851" s="277">
        <v>68</v>
      </c>
      <c r="R851" s="278" t="s">
        <v>192</v>
      </c>
      <c r="S851" s="278" t="s">
        <v>3055</v>
      </c>
      <c r="T851" s="279" t="s">
        <v>3056</v>
      </c>
      <c r="U851">
        <v>67</v>
      </c>
      <c r="V851">
        <f>IF(Visor_NARP_CNPV_2018!$H$3=Q851,1,0)</f>
        <v>0</v>
      </c>
      <c r="W851">
        <f t="shared" si="105"/>
        <v>0</v>
      </c>
      <c r="Y851" s="51" t="s">
        <v>3056</v>
      </c>
      <c r="Z851" s="51">
        <f t="shared" si="106"/>
        <v>815</v>
      </c>
    </row>
    <row r="852" spans="1:26" ht="15">
      <c r="A852" s="281" t="s">
        <v>3057</v>
      </c>
      <c r="B852" s="282" t="s">
        <v>1447</v>
      </c>
      <c r="C852" s="288">
        <f t="shared" si="100"/>
        <v>0</v>
      </c>
      <c r="D852" s="275">
        <f t="shared" si="101"/>
        <v>8.52E-4</v>
      </c>
      <c r="E852" s="296">
        <f t="shared" si="102"/>
        <v>0</v>
      </c>
      <c r="F852" s="296">
        <f t="shared" si="103"/>
        <v>8.52E-4</v>
      </c>
      <c r="G852" s="276">
        <f t="shared" si="104"/>
        <v>398</v>
      </c>
      <c r="P852" s="280" t="s">
        <v>227</v>
      </c>
      <c r="Q852" s="280">
        <v>68</v>
      </c>
      <c r="R852" s="281" t="s">
        <v>192</v>
      </c>
      <c r="S852" s="281" t="s">
        <v>3057</v>
      </c>
      <c r="T852" s="282" t="s">
        <v>1447</v>
      </c>
      <c r="U852">
        <v>213</v>
      </c>
      <c r="V852">
        <f>IF(Visor_NARP_CNPV_2018!$H$3=Q852,1,0)</f>
        <v>0</v>
      </c>
      <c r="W852">
        <f t="shared" si="105"/>
        <v>0</v>
      </c>
      <c r="Y852" s="51" t="s">
        <v>1447</v>
      </c>
      <c r="Z852" s="51">
        <f t="shared" si="106"/>
        <v>567</v>
      </c>
    </row>
    <row r="853" spans="1:26" ht="15">
      <c r="A853" s="278" t="s">
        <v>3058</v>
      </c>
      <c r="B853" s="279" t="s">
        <v>3059</v>
      </c>
      <c r="C853" s="288">
        <f t="shared" si="100"/>
        <v>0</v>
      </c>
      <c r="D853" s="275">
        <f t="shared" si="101"/>
        <v>8.5299999999999992E-4</v>
      </c>
      <c r="E853" s="296">
        <f t="shared" si="102"/>
        <v>0</v>
      </c>
      <c r="F853" s="296">
        <f t="shared" si="103"/>
        <v>8.5299999999999992E-4</v>
      </c>
      <c r="G853" s="276">
        <f t="shared" si="104"/>
        <v>397</v>
      </c>
      <c r="P853" s="277" t="s">
        <v>227</v>
      </c>
      <c r="Q853" s="277">
        <v>68</v>
      </c>
      <c r="R853" s="278" t="s">
        <v>192</v>
      </c>
      <c r="S853" s="278" t="s">
        <v>3058</v>
      </c>
      <c r="T853" s="279" t="s">
        <v>3059</v>
      </c>
      <c r="U853">
        <v>103</v>
      </c>
      <c r="V853">
        <f>IF(Visor_NARP_CNPV_2018!$H$3=Q853,1,0)</f>
        <v>0</v>
      </c>
      <c r="W853">
        <f t="shared" si="105"/>
        <v>0</v>
      </c>
      <c r="Y853" s="51" t="s">
        <v>3059</v>
      </c>
      <c r="Z853" s="51">
        <f t="shared" si="106"/>
        <v>726</v>
      </c>
    </row>
    <row r="854" spans="1:26" ht="15">
      <c r="A854" s="281" t="s">
        <v>3060</v>
      </c>
      <c r="B854" s="282" t="s">
        <v>3061</v>
      </c>
      <c r="C854" s="288">
        <f t="shared" si="100"/>
        <v>0</v>
      </c>
      <c r="D854" s="275">
        <f t="shared" si="101"/>
        <v>8.5399999999999994E-4</v>
      </c>
      <c r="E854" s="296">
        <f t="shared" si="102"/>
        <v>0</v>
      </c>
      <c r="F854" s="296">
        <f t="shared" si="103"/>
        <v>8.5399999999999994E-4</v>
      </c>
      <c r="G854" s="276">
        <f t="shared" si="104"/>
        <v>396</v>
      </c>
      <c r="P854" s="280" t="s">
        <v>227</v>
      </c>
      <c r="Q854" s="280">
        <v>68</v>
      </c>
      <c r="R854" s="281" t="s">
        <v>192</v>
      </c>
      <c r="S854" s="281" t="s">
        <v>3060</v>
      </c>
      <c r="T854" s="282" t="s">
        <v>3061</v>
      </c>
      <c r="U854">
        <v>6644</v>
      </c>
      <c r="V854">
        <f>IF(Visor_NARP_CNPV_2018!$H$3=Q854,1,0)</f>
        <v>0</v>
      </c>
      <c r="W854">
        <f t="shared" si="105"/>
        <v>0</v>
      </c>
      <c r="Y854" s="51" t="s">
        <v>3061</v>
      </c>
      <c r="Z854" s="51">
        <f t="shared" si="106"/>
        <v>123</v>
      </c>
    </row>
    <row r="855" spans="1:26" ht="15">
      <c r="A855" s="278" t="s">
        <v>3062</v>
      </c>
      <c r="B855" s="279" t="s">
        <v>1455</v>
      </c>
      <c r="C855" s="288">
        <f t="shared" si="100"/>
        <v>0</v>
      </c>
      <c r="D855" s="275">
        <f t="shared" si="101"/>
        <v>8.5499999999999997E-4</v>
      </c>
      <c r="E855" s="296">
        <f t="shared" si="102"/>
        <v>0</v>
      </c>
      <c r="F855" s="296">
        <f t="shared" si="103"/>
        <v>8.5499999999999997E-4</v>
      </c>
      <c r="G855" s="276">
        <f t="shared" si="104"/>
        <v>395</v>
      </c>
      <c r="P855" s="277" t="s">
        <v>227</v>
      </c>
      <c r="Q855" s="277">
        <v>68</v>
      </c>
      <c r="R855" s="278" t="s">
        <v>192</v>
      </c>
      <c r="S855" s="278" t="s">
        <v>3062</v>
      </c>
      <c r="T855" s="279" t="s">
        <v>1455</v>
      </c>
      <c r="U855">
        <v>51</v>
      </c>
      <c r="V855">
        <f>IF(Visor_NARP_CNPV_2018!$H$3=Q855,1,0)</f>
        <v>0</v>
      </c>
      <c r="W855">
        <f t="shared" si="105"/>
        <v>0</v>
      </c>
      <c r="Y855" s="51" t="s">
        <v>1455</v>
      </c>
      <c r="Z855" s="51">
        <f t="shared" si="106"/>
        <v>860</v>
      </c>
    </row>
    <row r="856" spans="1:26" ht="15">
      <c r="A856" s="281" t="s">
        <v>3063</v>
      </c>
      <c r="B856" s="282" t="s">
        <v>175</v>
      </c>
      <c r="C856" s="288">
        <f t="shared" si="100"/>
        <v>0</v>
      </c>
      <c r="D856" s="275">
        <f t="shared" si="101"/>
        <v>8.5599999999999999E-4</v>
      </c>
      <c r="E856" s="296">
        <f t="shared" si="102"/>
        <v>0</v>
      </c>
      <c r="F856" s="296">
        <f t="shared" si="103"/>
        <v>8.5599999999999999E-4</v>
      </c>
      <c r="G856" s="276">
        <f t="shared" si="104"/>
        <v>394</v>
      </c>
      <c r="P856" s="280" t="s">
        <v>227</v>
      </c>
      <c r="Q856" s="280">
        <v>68</v>
      </c>
      <c r="R856" s="281" t="s">
        <v>192</v>
      </c>
      <c r="S856" s="281" t="s">
        <v>3063</v>
      </c>
      <c r="T856" s="282" t="s">
        <v>175</v>
      </c>
      <c r="U856">
        <v>160</v>
      </c>
      <c r="V856">
        <f>IF(Visor_NARP_CNPV_2018!$H$3=Q856,1,0)</f>
        <v>0</v>
      </c>
      <c r="W856">
        <f t="shared" si="105"/>
        <v>0</v>
      </c>
      <c r="Y856" s="51" t="s">
        <v>175</v>
      </c>
      <c r="Z856" s="51">
        <f t="shared" si="106"/>
        <v>622</v>
      </c>
    </row>
    <row r="857" spans="1:26" ht="15">
      <c r="A857" s="278" t="s">
        <v>3064</v>
      </c>
      <c r="B857" s="279" t="s">
        <v>2329</v>
      </c>
      <c r="C857" s="288">
        <f t="shared" si="100"/>
        <v>0</v>
      </c>
      <c r="D857" s="275">
        <f t="shared" si="101"/>
        <v>8.5700000000000001E-4</v>
      </c>
      <c r="E857" s="296">
        <f t="shared" si="102"/>
        <v>0</v>
      </c>
      <c r="F857" s="296">
        <f t="shared" si="103"/>
        <v>8.5700000000000001E-4</v>
      </c>
      <c r="G857" s="276">
        <f t="shared" si="104"/>
        <v>393</v>
      </c>
      <c r="P857" s="277" t="s">
        <v>227</v>
      </c>
      <c r="Q857" s="277">
        <v>68</v>
      </c>
      <c r="R857" s="278" t="s">
        <v>192</v>
      </c>
      <c r="S857" s="278" t="s">
        <v>3064</v>
      </c>
      <c r="T857" s="279" t="s">
        <v>2329</v>
      </c>
      <c r="U857">
        <v>23</v>
      </c>
      <c r="V857">
        <f>IF(Visor_NARP_CNPV_2018!$H$3=Q857,1,0)</f>
        <v>0</v>
      </c>
      <c r="W857">
        <f t="shared" si="105"/>
        <v>0</v>
      </c>
      <c r="Y857" s="51" t="s">
        <v>2329</v>
      </c>
      <c r="Z857" s="51">
        <f t="shared" si="106"/>
        <v>1005</v>
      </c>
    </row>
    <row r="858" spans="1:26" ht="15">
      <c r="A858" s="281" t="s">
        <v>3065</v>
      </c>
      <c r="B858" s="282" t="s">
        <v>3066</v>
      </c>
      <c r="C858" s="288">
        <f t="shared" si="100"/>
        <v>0</v>
      </c>
      <c r="D858" s="275">
        <f t="shared" si="101"/>
        <v>8.5799999999999993E-4</v>
      </c>
      <c r="E858" s="296">
        <f t="shared" si="102"/>
        <v>0</v>
      </c>
      <c r="F858" s="296">
        <f t="shared" si="103"/>
        <v>8.5799999999999993E-4</v>
      </c>
      <c r="G858" s="276">
        <f t="shared" si="104"/>
        <v>392</v>
      </c>
      <c r="P858" s="280" t="s">
        <v>227</v>
      </c>
      <c r="Q858" s="280">
        <v>68</v>
      </c>
      <c r="R858" s="281" t="s">
        <v>192</v>
      </c>
      <c r="S858" s="281" t="s">
        <v>3065</v>
      </c>
      <c r="T858" s="282" t="s">
        <v>3066</v>
      </c>
      <c r="U858">
        <v>19</v>
      </c>
      <c r="V858">
        <f>IF(Visor_NARP_CNPV_2018!$H$3=Q858,1,0)</f>
        <v>0</v>
      </c>
      <c r="W858">
        <f t="shared" si="105"/>
        <v>0</v>
      </c>
      <c r="Y858" s="51" t="s">
        <v>3066</v>
      </c>
      <c r="Z858" s="51">
        <f t="shared" si="106"/>
        <v>1038</v>
      </c>
    </row>
    <row r="859" spans="1:26" ht="15">
      <c r="A859" s="278" t="s">
        <v>3067</v>
      </c>
      <c r="B859" s="279" t="s">
        <v>3068</v>
      </c>
      <c r="C859" s="288">
        <f t="shared" si="100"/>
        <v>0</v>
      </c>
      <c r="D859" s="275">
        <f t="shared" si="101"/>
        <v>8.5899999999999995E-4</v>
      </c>
      <c r="E859" s="296">
        <f t="shared" si="102"/>
        <v>0</v>
      </c>
      <c r="F859" s="296">
        <f t="shared" si="103"/>
        <v>8.5899999999999995E-4</v>
      </c>
      <c r="G859" s="276">
        <f t="shared" si="104"/>
        <v>391</v>
      </c>
      <c r="P859" s="277" t="s">
        <v>227</v>
      </c>
      <c r="Q859" s="277">
        <v>68</v>
      </c>
      <c r="R859" s="278" t="s">
        <v>192</v>
      </c>
      <c r="S859" s="278" t="s">
        <v>3067</v>
      </c>
      <c r="T859" s="279" t="s">
        <v>3068</v>
      </c>
      <c r="U859">
        <v>126</v>
      </c>
      <c r="V859">
        <f>IF(Visor_NARP_CNPV_2018!$H$3=Q859,1,0)</f>
        <v>0</v>
      </c>
      <c r="W859">
        <f t="shared" si="105"/>
        <v>0</v>
      </c>
      <c r="Y859" s="51" t="s">
        <v>3068</v>
      </c>
      <c r="Z859" s="51">
        <f t="shared" si="106"/>
        <v>681</v>
      </c>
    </row>
    <row r="860" spans="1:26" ht="15">
      <c r="A860" s="281" t="s">
        <v>3069</v>
      </c>
      <c r="B860" s="282" t="s">
        <v>3070</v>
      </c>
      <c r="C860" s="288">
        <f t="shared" si="100"/>
        <v>0</v>
      </c>
      <c r="D860" s="275">
        <f t="shared" si="101"/>
        <v>8.5999999999999998E-4</v>
      </c>
      <c r="E860" s="296">
        <f t="shared" si="102"/>
        <v>0</v>
      </c>
      <c r="F860" s="296">
        <f t="shared" si="103"/>
        <v>8.5999999999999998E-4</v>
      </c>
      <c r="G860" s="276">
        <f t="shared" si="104"/>
        <v>390</v>
      </c>
      <c r="P860" s="280" t="s">
        <v>227</v>
      </c>
      <c r="Q860" s="280">
        <v>68</v>
      </c>
      <c r="R860" s="281" t="s">
        <v>192</v>
      </c>
      <c r="S860" s="281" t="s">
        <v>3069</v>
      </c>
      <c r="T860" s="282" t="s">
        <v>3070</v>
      </c>
      <c r="U860">
        <v>22</v>
      </c>
      <c r="V860">
        <f>IF(Visor_NARP_CNPV_2018!$H$3=Q860,1,0)</f>
        <v>0</v>
      </c>
      <c r="W860">
        <f t="shared" si="105"/>
        <v>0</v>
      </c>
      <c r="Y860" s="51" t="s">
        <v>3070</v>
      </c>
      <c r="Z860" s="51">
        <f t="shared" si="106"/>
        <v>1012</v>
      </c>
    </row>
    <row r="861" spans="1:26" ht="15">
      <c r="A861" s="278" t="s">
        <v>3071</v>
      </c>
      <c r="B861" s="279" t="s">
        <v>3072</v>
      </c>
      <c r="C861" s="288">
        <f t="shared" si="100"/>
        <v>0</v>
      </c>
      <c r="D861" s="275">
        <f t="shared" si="101"/>
        <v>8.61E-4</v>
      </c>
      <c r="E861" s="296">
        <f t="shared" si="102"/>
        <v>0</v>
      </c>
      <c r="F861" s="296">
        <f t="shared" si="103"/>
        <v>8.61E-4</v>
      </c>
      <c r="G861" s="276">
        <f t="shared" si="104"/>
        <v>389</v>
      </c>
      <c r="P861" s="277" t="s">
        <v>227</v>
      </c>
      <c r="Q861" s="277">
        <v>68</v>
      </c>
      <c r="R861" s="278" t="s">
        <v>192</v>
      </c>
      <c r="S861" s="278" t="s">
        <v>3071</v>
      </c>
      <c r="T861" s="279" t="s">
        <v>3072</v>
      </c>
      <c r="U861">
        <v>13</v>
      </c>
      <c r="V861">
        <f>IF(Visor_NARP_CNPV_2018!$H$3=Q861,1,0)</f>
        <v>0</v>
      </c>
      <c r="W861">
        <f t="shared" si="105"/>
        <v>0</v>
      </c>
      <c r="Y861" s="51" t="s">
        <v>3072</v>
      </c>
      <c r="Z861" s="51">
        <f t="shared" si="106"/>
        <v>1076</v>
      </c>
    </row>
    <row r="862" spans="1:26" ht="15">
      <c r="A862" s="281" t="s">
        <v>3073</v>
      </c>
      <c r="B862" s="282" t="s">
        <v>3074</v>
      </c>
      <c r="C862" s="288">
        <f t="shared" si="100"/>
        <v>0</v>
      </c>
      <c r="D862" s="275">
        <f t="shared" si="101"/>
        <v>8.6199999999999992E-4</v>
      </c>
      <c r="E862" s="296">
        <f t="shared" si="102"/>
        <v>0</v>
      </c>
      <c r="F862" s="296">
        <f t="shared" si="103"/>
        <v>8.6199999999999992E-4</v>
      </c>
      <c r="G862" s="276">
        <f t="shared" si="104"/>
        <v>388</v>
      </c>
      <c r="P862" s="280" t="s">
        <v>227</v>
      </c>
      <c r="Q862" s="280">
        <v>68</v>
      </c>
      <c r="R862" s="281" t="s">
        <v>192</v>
      </c>
      <c r="S862" s="281" t="s">
        <v>3073</v>
      </c>
      <c r="T862" s="282" t="s">
        <v>3074</v>
      </c>
      <c r="U862">
        <v>49</v>
      </c>
      <c r="V862">
        <f>IF(Visor_NARP_CNPV_2018!$H$3=Q862,1,0)</f>
        <v>0</v>
      </c>
      <c r="W862">
        <f t="shared" si="105"/>
        <v>0</v>
      </c>
      <c r="Y862" s="51" t="s">
        <v>3074</v>
      </c>
      <c r="Z862" s="51">
        <f t="shared" si="106"/>
        <v>870</v>
      </c>
    </row>
    <row r="863" spans="1:26" ht="15">
      <c r="A863" s="278" t="s">
        <v>3075</v>
      </c>
      <c r="B863" s="279" t="s">
        <v>3076</v>
      </c>
      <c r="C863" s="288">
        <f t="shared" si="100"/>
        <v>0</v>
      </c>
      <c r="D863" s="275">
        <f t="shared" si="101"/>
        <v>8.6299999999999994E-4</v>
      </c>
      <c r="E863" s="296">
        <f t="shared" si="102"/>
        <v>0</v>
      </c>
      <c r="F863" s="296">
        <f t="shared" si="103"/>
        <v>8.6299999999999994E-4</v>
      </c>
      <c r="G863" s="276">
        <f t="shared" si="104"/>
        <v>387</v>
      </c>
      <c r="P863" s="277" t="s">
        <v>227</v>
      </c>
      <c r="Q863" s="277">
        <v>68</v>
      </c>
      <c r="R863" s="278" t="s">
        <v>192</v>
      </c>
      <c r="S863" s="278" t="s">
        <v>3075</v>
      </c>
      <c r="T863" s="279" t="s">
        <v>3076</v>
      </c>
      <c r="U863">
        <v>115</v>
      </c>
      <c r="V863">
        <f>IF(Visor_NARP_CNPV_2018!$H$3=Q863,1,0)</f>
        <v>0</v>
      </c>
      <c r="W863">
        <f t="shared" si="105"/>
        <v>0</v>
      </c>
      <c r="Y863" s="51" t="s">
        <v>3076</v>
      </c>
      <c r="Z863" s="51">
        <f t="shared" si="106"/>
        <v>705</v>
      </c>
    </row>
    <row r="864" spans="1:26" ht="15">
      <c r="A864" s="281" t="s">
        <v>3077</v>
      </c>
      <c r="B864" s="282" t="s">
        <v>3078</v>
      </c>
      <c r="C864" s="288">
        <f t="shared" si="100"/>
        <v>0</v>
      </c>
      <c r="D864" s="275">
        <f t="shared" si="101"/>
        <v>8.6399999999999997E-4</v>
      </c>
      <c r="E864" s="296">
        <f t="shared" si="102"/>
        <v>0</v>
      </c>
      <c r="F864" s="296">
        <f t="shared" si="103"/>
        <v>8.6399999999999997E-4</v>
      </c>
      <c r="G864" s="276">
        <f t="shared" si="104"/>
        <v>386</v>
      </c>
      <c r="P864" s="280" t="s">
        <v>227</v>
      </c>
      <c r="Q864" s="280">
        <v>68</v>
      </c>
      <c r="R864" s="281" t="s">
        <v>192</v>
      </c>
      <c r="S864" s="281" t="s">
        <v>3077</v>
      </c>
      <c r="T864" s="282" t="s">
        <v>3078</v>
      </c>
      <c r="U864">
        <v>21</v>
      </c>
      <c r="V864">
        <f>IF(Visor_NARP_CNPV_2018!$H$3=Q864,1,0)</f>
        <v>0</v>
      </c>
      <c r="W864">
        <f t="shared" si="105"/>
        <v>0</v>
      </c>
      <c r="Y864" s="51" t="s">
        <v>3078</v>
      </c>
      <c r="Z864" s="51">
        <f t="shared" si="106"/>
        <v>1024</v>
      </c>
    </row>
    <row r="865" spans="1:26" ht="15">
      <c r="A865" s="278" t="s">
        <v>3079</v>
      </c>
      <c r="B865" s="279" t="s">
        <v>3080</v>
      </c>
      <c r="C865" s="288">
        <f t="shared" si="100"/>
        <v>0</v>
      </c>
      <c r="D865" s="275">
        <f t="shared" si="101"/>
        <v>8.6499999999999999E-4</v>
      </c>
      <c r="E865" s="296">
        <f t="shared" si="102"/>
        <v>0</v>
      </c>
      <c r="F865" s="296">
        <f t="shared" si="103"/>
        <v>8.6499999999999999E-4</v>
      </c>
      <c r="G865" s="276">
        <f t="shared" si="104"/>
        <v>385</v>
      </c>
      <c r="P865" s="277" t="s">
        <v>227</v>
      </c>
      <c r="Q865" s="277">
        <v>68</v>
      </c>
      <c r="R865" s="278" t="s">
        <v>192</v>
      </c>
      <c r="S865" s="278" t="s">
        <v>3079</v>
      </c>
      <c r="T865" s="279" t="s">
        <v>3080</v>
      </c>
      <c r="U865">
        <v>41</v>
      </c>
      <c r="V865">
        <f>IF(Visor_NARP_CNPV_2018!$H$3=Q865,1,0)</f>
        <v>0</v>
      </c>
      <c r="W865">
        <f t="shared" si="105"/>
        <v>0</v>
      </c>
      <c r="Y865" s="51" t="s">
        <v>3080</v>
      </c>
      <c r="Z865" s="51">
        <f t="shared" si="106"/>
        <v>908</v>
      </c>
    </row>
    <row r="866" spans="1:26" ht="15">
      <c r="A866" s="281" t="s">
        <v>3081</v>
      </c>
      <c r="B866" s="282" t="s">
        <v>3082</v>
      </c>
      <c r="C866" s="288">
        <f t="shared" si="100"/>
        <v>0</v>
      </c>
      <c r="D866" s="275">
        <f t="shared" si="101"/>
        <v>8.6599999999999991E-4</v>
      </c>
      <c r="E866" s="296">
        <f t="shared" si="102"/>
        <v>0</v>
      </c>
      <c r="F866" s="296">
        <f t="shared" si="103"/>
        <v>8.6599999999999991E-4</v>
      </c>
      <c r="G866" s="276">
        <f t="shared" si="104"/>
        <v>384</v>
      </c>
      <c r="P866" s="280" t="s">
        <v>227</v>
      </c>
      <c r="Q866" s="280">
        <v>68</v>
      </c>
      <c r="R866" s="281" t="s">
        <v>192</v>
      </c>
      <c r="S866" s="281" t="s">
        <v>3081</v>
      </c>
      <c r="T866" s="282" t="s">
        <v>3082</v>
      </c>
      <c r="U866">
        <v>59</v>
      </c>
      <c r="V866">
        <f>IF(Visor_NARP_CNPV_2018!$H$3=Q866,1,0)</f>
        <v>0</v>
      </c>
      <c r="W866">
        <f t="shared" si="105"/>
        <v>0</v>
      </c>
      <c r="Y866" s="51" t="s">
        <v>3082</v>
      </c>
      <c r="Z866" s="51">
        <f t="shared" si="106"/>
        <v>836</v>
      </c>
    </row>
    <row r="867" spans="1:26" ht="15">
      <c r="A867" s="278" t="s">
        <v>3083</v>
      </c>
      <c r="B867" s="279" t="s">
        <v>3084</v>
      </c>
      <c r="C867" s="288">
        <f t="shared" si="100"/>
        <v>0</v>
      </c>
      <c r="D867" s="275">
        <f t="shared" si="101"/>
        <v>8.6699999999999993E-4</v>
      </c>
      <c r="E867" s="296">
        <f t="shared" si="102"/>
        <v>0</v>
      </c>
      <c r="F867" s="296">
        <f t="shared" si="103"/>
        <v>8.6699999999999993E-4</v>
      </c>
      <c r="G867" s="276">
        <f t="shared" si="104"/>
        <v>383</v>
      </c>
      <c r="P867" s="277" t="s">
        <v>227</v>
      </c>
      <c r="Q867" s="277">
        <v>68</v>
      </c>
      <c r="R867" s="278" t="s">
        <v>192</v>
      </c>
      <c r="S867" s="278" t="s">
        <v>3083</v>
      </c>
      <c r="T867" s="279" t="s">
        <v>3084</v>
      </c>
      <c r="U867">
        <v>1723</v>
      </c>
      <c r="V867">
        <f>IF(Visor_NARP_CNPV_2018!$H$3=Q867,1,0)</f>
        <v>0</v>
      </c>
      <c r="W867">
        <f t="shared" si="105"/>
        <v>0</v>
      </c>
      <c r="Y867" s="51" t="s">
        <v>3084</v>
      </c>
      <c r="Z867" s="51">
        <f t="shared" si="106"/>
        <v>243</v>
      </c>
    </row>
    <row r="868" spans="1:26" ht="15">
      <c r="A868" s="281" t="s">
        <v>3085</v>
      </c>
      <c r="B868" s="282" t="s">
        <v>1490</v>
      </c>
      <c r="C868" s="288">
        <f t="shared" si="100"/>
        <v>0</v>
      </c>
      <c r="D868" s="275">
        <f t="shared" si="101"/>
        <v>8.6799999999999996E-4</v>
      </c>
      <c r="E868" s="296">
        <f t="shared" si="102"/>
        <v>0</v>
      </c>
      <c r="F868" s="296">
        <f t="shared" si="103"/>
        <v>8.6799999999999996E-4</v>
      </c>
      <c r="G868" s="276">
        <f t="shared" si="104"/>
        <v>382</v>
      </c>
      <c r="P868" s="280" t="s">
        <v>227</v>
      </c>
      <c r="Q868" s="280">
        <v>68</v>
      </c>
      <c r="R868" s="281" t="s">
        <v>192</v>
      </c>
      <c r="S868" s="281" t="s">
        <v>3085</v>
      </c>
      <c r="T868" s="282" t="s">
        <v>1490</v>
      </c>
      <c r="U868">
        <v>60</v>
      </c>
      <c r="V868">
        <f>IF(Visor_NARP_CNPV_2018!$H$3=Q868,1,0)</f>
        <v>0</v>
      </c>
      <c r="W868">
        <f t="shared" si="105"/>
        <v>0</v>
      </c>
      <c r="Y868" s="51" t="s">
        <v>1490</v>
      </c>
      <c r="Z868" s="51">
        <f t="shared" si="106"/>
        <v>832</v>
      </c>
    </row>
    <row r="869" spans="1:26" ht="15">
      <c r="A869" s="278" t="s">
        <v>3086</v>
      </c>
      <c r="B869" s="279" t="s">
        <v>3087</v>
      </c>
      <c r="C869" s="288">
        <f t="shared" si="100"/>
        <v>0</v>
      </c>
      <c r="D869" s="275">
        <f t="shared" si="101"/>
        <v>8.6899999999999998E-4</v>
      </c>
      <c r="E869" s="296">
        <f t="shared" si="102"/>
        <v>0</v>
      </c>
      <c r="F869" s="296">
        <f t="shared" si="103"/>
        <v>8.6899999999999998E-4</v>
      </c>
      <c r="G869" s="276">
        <f t="shared" si="104"/>
        <v>381</v>
      </c>
      <c r="P869" s="277" t="s">
        <v>227</v>
      </c>
      <c r="Q869" s="277">
        <v>68</v>
      </c>
      <c r="R869" s="278" t="s">
        <v>192</v>
      </c>
      <c r="S869" s="278" t="s">
        <v>3086</v>
      </c>
      <c r="T869" s="279" t="s">
        <v>3087</v>
      </c>
      <c r="U869">
        <v>27</v>
      </c>
      <c r="V869">
        <f>IF(Visor_NARP_CNPV_2018!$H$3=Q869,1,0)</f>
        <v>0</v>
      </c>
      <c r="W869">
        <f t="shared" si="105"/>
        <v>0</v>
      </c>
      <c r="Y869" s="51" t="s">
        <v>3087</v>
      </c>
      <c r="Z869" s="51">
        <f t="shared" si="106"/>
        <v>982</v>
      </c>
    </row>
    <row r="870" spans="1:26" ht="15">
      <c r="A870" s="281" t="s">
        <v>3088</v>
      </c>
      <c r="B870" s="282" t="s">
        <v>3089</v>
      </c>
      <c r="C870" s="288">
        <f t="shared" si="100"/>
        <v>0</v>
      </c>
      <c r="D870" s="275">
        <f t="shared" si="101"/>
        <v>8.7000000000000001E-4</v>
      </c>
      <c r="E870" s="296">
        <f t="shared" si="102"/>
        <v>0</v>
      </c>
      <c r="F870" s="296">
        <f t="shared" si="103"/>
        <v>8.7000000000000001E-4</v>
      </c>
      <c r="G870" s="276">
        <f t="shared" si="104"/>
        <v>380</v>
      </c>
      <c r="P870" s="280" t="s">
        <v>227</v>
      </c>
      <c r="Q870" s="280">
        <v>68</v>
      </c>
      <c r="R870" s="281" t="s">
        <v>192</v>
      </c>
      <c r="S870" s="281" t="s">
        <v>3088</v>
      </c>
      <c r="T870" s="282" t="s">
        <v>3089</v>
      </c>
      <c r="U870">
        <v>30</v>
      </c>
      <c r="V870">
        <f>IF(Visor_NARP_CNPV_2018!$H$3=Q870,1,0)</f>
        <v>0</v>
      </c>
      <c r="W870">
        <f t="shared" si="105"/>
        <v>0</v>
      </c>
      <c r="Y870" s="51" t="s">
        <v>3089</v>
      </c>
      <c r="Z870" s="51">
        <f t="shared" si="106"/>
        <v>967</v>
      </c>
    </row>
    <row r="871" spans="1:26" ht="15">
      <c r="A871" s="278" t="s">
        <v>3090</v>
      </c>
      <c r="B871" s="279" t="s">
        <v>3091</v>
      </c>
      <c r="C871" s="288">
        <f t="shared" si="100"/>
        <v>0</v>
      </c>
      <c r="D871" s="275">
        <f t="shared" si="101"/>
        <v>8.7099999999999992E-4</v>
      </c>
      <c r="E871" s="296">
        <f t="shared" si="102"/>
        <v>0</v>
      </c>
      <c r="F871" s="296">
        <f t="shared" si="103"/>
        <v>8.7099999999999992E-4</v>
      </c>
      <c r="G871" s="276">
        <f t="shared" si="104"/>
        <v>379</v>
      </c>
      <c r="P871" s="277" t="s">
        <v>227</v>
      </c>
      <c r="Q871" s="277">
        <v>68</v>
      </c>
      <c r="R871" s="278" t="s">
        <v>192</v>
      </c>
      <c r="S871" s="278" t="s">
        <v>3090</v>
      </c>
      <c r="T871" s="279" t="s">
        <v>3091</v>
      </c>
      <c r="U871">
        <v>58</v>
      </c>
      <c r="V871">
        <f>IF(Visor_NARP_CNPV_2018!$H$3=Q871,1,0)</f>
        <v>0</v>
      </c>
      <c r="W871">
        <f t="shared" si="105"/>
        <v>0</v>
      </c>
      <c r="Y871" s="51" t="s">
        <v>3091</v>
      </c>
      <c r="Z871" s="51">
        <f t="shared" si="106"/>
        <v>844</v>
      </c>
    </row>
    <row r="872" spans="1:26" ht="15">
      <c r="A872" s="281" t="s">
        <v>3092</v>
      </c>
      <c r="B872" s="282" t="s">
        <v>3093</v>
      </c>
      <c r="C872" s="288">
        <f t="shared" si="100"/>
        <v>0</v>
      </c>
      <c r="D872" s="275">
        <f t="shared" si="101"/>
        <v>8.7199999999999995E-4</v>
      </c>
      <c r="E872" s="296">
        <f t="shared" si="102"/>
        <v>0</v>
      </c>
      <c r="F872" s="296">
        <f t="shared" si="103"/>
        <v>8.7199999999999995E-4</v>
      </c>
      <c r="G872" s="276">
        <f t="shared" si="104"/>
        <v>378</v>
      </c>
      <c r="P872" s="280" t="s">
        <v>227</v>
      </c>
      <c r="Q872" s="280">
        <v>68</v>
      </c>
      <c r="R872" s="281" t="s">
        <v>192</v>
      </c>
      <c r="S872" s="281" t="s">
        <v>3092</v>
      </c>
      <c r="T872" s="282" t="s">
        <v>3093</v>
      </c>
      <c r="U872">
        <v>66</v>
      </c>
      <c r="V872">
        <f>IF(Visor_NARP_CNPV_2018!$H$3=Q872,1,0)</f>
        <v>0</v>
      </c>
      <c r="W872">
        <f t="shared" si="105"/>
        <v>0</v>
      </c>
      <c r="Y872" s="51" t="s">
        <v>3093</v>
      </c>
      <c r="Z872" s="51">
        <f t="shared" si="106"/>
        <v>816</v>
      </c>
    </row>
    <row r="873" spans="1:26" ht="15">
      <c r="A873" s="278" t="s">
        <v>3094</v>
      </c>
      <c r="B873" s="279" t="s">
        <v>3095</v>
      </c>
      <c r="C873" s="288">
        <f t="shared" si="100"/>
        <v>0</v>
      </c>
      <c r="D873" s="275">
        <f t="shared" si="101"/>
        <v>8.7299999999999997E-4</v>
      </c>
      <c r="E873" s="296">
        <f t="shared" si="102"/>
        <v>0</v>
      </c>
      <c r="F873" s="296">
        <f t="shared" si="103"/>
        <v>8.7299999999999997E-4</v>
      </c>
      <c r="G873" s="276">
        <f t="shared" si="104"/>
        <v>377</v>
      </c>
      <c r="P873" s="277" t="s">
        <v>227</v>
      </c>
      <c r="Q873" s="277">
        <v>68</v>
      </c>
      <c r="R873" s="278" t="s">
        <v>192</v>
      </c>
      <c r="S873" s="278" t="s">
        <v>3094</v>
      </c>
      <c r="T873" s="279" t="s">
        <v>3095</v>
      </c>
      <c r="U873">
        <v>139</v>
      </c>
      <c r="V873">
        <f>IF(Visor_NARP_CNPV_2018!$H$3=Q873,1,0)</f>
        <v>0</v>
      </c>
      <c r="W873">
        <f t="shared" si="105"/>
        <v>0</v>
      </c>
      <c r="Y873" s="51" t="s">
        <v>3095</v>
      </c>
      <c r="Z873" s="51">
        <f t="shared" si="106"/>
        <v>654</v>
      </c>
    </row>
    <row r="874" spans="1:26" ht="15">
      <c r="A874" s="281" t="s">
        <v>3096</v>
      </c>
      <c r="B874" s="282" t="s">
        <v>3097</v>
      </c>
      <c r="C874" s="288">
        <f t="shared" si="100"/>
        <v>0</v>
      </c>
      <c r="D874" s="275">
        <f t="shared" si="101"/>
        <v>8.7399999999999999E-4</v>
      </c>
      <c r="E874" s="296">
        <f t="shared" si="102"/>
        <v>0</v>
      </c>
      <c r="F874" s="296">
        <f t="shared" si="103"/>
        <v>8.7399999999999999E-4</v>
      </c>
      <c r="G874" s="276">
        <f t="shared" si="104"/>
        <v>376</v>
      </c>
      <c r="P874" s="280" t="s">
        <v>227</v>
      </c>
      <c r="Q874" s="280">
        <v>68</v>
      </c>
      <c r="R874" s="281" t="s">
        <v>192</v>
      </c>
      <c r="S874" s="281" t="s">
        <v>3096</v>
      </c>
      <c r="T874" s="282" t="s">
        <v>3097</v>
      </c>
      <c r="U874">
        <v>33</v>
      </c>
      <c r="V874">
        <f>IF(Visor_NARP_CNPV_2018!$H$3=Q874,1,0)</f>
        <v>0</v>
      </c>
      <c r="W874">
        <f t="shared" si="105"/>
        <v>0</v>
      </c>
      <c r="Y874" s="51" t="s">
        <v>3097</v>
      </c>
      <c r="Z874" s="51">
        <f t="shared" si="106"/>
        <v>952</v>
      </c>
    </row>
    <row r="875" spans="1:26" ht="15">
      <c r="A875" s="278" t="s">
        <v>3098</v>
      </c>
      <c r="B875" s="279" t="s">
        <v>1736</v>
      </c>
      <c r="C875" s="288">
        <f t="shared" si="100"/>
        <v>0</v>
      </c>
      <c r="D875" s="275">
        <f t="shared" si="101"/>
        <v>8.7499999999999991E-4</v>
      </c>
      <c r="E875" s="296">
        <f t="shared" si="102"/>
        <v>0</v>
      </c>
      <c r="F875" s="296">
        <f t="shared" si="103"/>
        <v>8.7499999999999991E-4</v>
      </c>
      <c r="G875" s="276">
        <f t="shared" si="104"/>
        <v>375</v>
      </c>
      <c r="P875" s="277" t="s">
        <v>227</v>
      </c>
      <c r="Q875" s="277">
        <v>68</v>
      </c>
      <c r="R875" s="278" t="s">
        <v>192</v>
      </c>
      <c r="S875" s="278" t="s">
        <v>3098</v>
      </c>
      <c r="T875" s="279" t="s">
        <v>1736</v>
      </c>
      <c r="U875">
        <v>54</v>
      </c>
      <c r="V875">
        <f>IF(Visor_NARP_CNPV_2018!$H$3=Q875,1,0)</f>
        <v>0</v>
      </c>
      <c r="W875">
        <f t="shared" si="105"/>
        <v>0</v>
      </c>
      <c r="Y875" s="51" t="s">
        <v>1736</v>
      </c>
      <c r="Z875" s="51">
        <f t="shared" si="106"/>
        <v>854</v>
      </c>
    </row>
    <row r="876" spans="1:26" ht="15">
      <c r="A876" s="281" t="s">
        <v>3099</v>
      </c>
      <c r="B876" s="282" t="s">
        <v>3100</v>
      </c>
      <c r="C876" s="288">
        <f t="shared" si="100"/>
        <v>0</v>
      </c>
      <c r="D876" s="275">
        <f t="shared" si="101"/>
        <v>8.7599999999999993E-4</v>
      </c>
      <c r="E876" s="296">
        <f t="shared" si="102"/>
        <v>0</v>
      </c>
      <c r="F876" s="296">
        <f t="shared" si="103"/>
        <v>8.7599999999999993E-4</v>
      </c>
      <c r="G876" s="276">
        <f t="shared" si="104"/>
        <v>374</v>
      </c>
      <c r="P876" s="280" t="s">
        <v>227</v>
      </c>
      <c r="Q876" s="280">
        <v>68</v>
      </c>
      <c r="R876" s="281" t="s">
        <v>192</v>
      </c>
      <c r="S876" s="281" t="s">
        <v>3099</v>
      </c>
      <c r="T876" s="282" t="s">
        <v>3100</v>
      </c>
      <c r="U876">
        <v>307</v>
      </c>
      <c r="V876">
        <f>IF(Visor_NARP_CNPV_2018!$H$3=Q876,1,0)</f>
        <v>0</v>
      </c>
      <c r="W876">
        <f t="shared" si="105"/>
        <v>0</v>
      </c>
      <c r="Y876" s="51" t="s">
        <v>3100</v>
      </c>
      <c r="Z876" s="51">
        <f t="shared" si="106"/>
        <v>498</v>
      </c>
    </row>
    <row r="877" spans="1:26" ht="15">
      <c r="A877" s="278" t="s">
        <v>3101</v>
      </c>
      <c r="B877" s="279" t="s">
        <v>3102</v>
      </c>
      <c r="C877" s="288">
        <f t="shared" si="100"/>
        <v>0</v>
      </c>
      <c r="D877" s="275">
        <f t="shared" si="101"/>
        <v>8.7699999999999996E-4</v>
      </c>
      <c r="E877" s="296">
        <f t="shared" si="102"/>
        <v>0</v>
      </c>
      <c r="F877" s="296">
        <f t="shared" si="103"/>
        <v>8.7699999999999996E-4</v>
      </c>
      <c r="G877" s="276">
        <f t="shared" si="104"/>
        <v>373</v>
      </c>
      <c r="P877" s="277" t="s">
        <v>227</v>
      </c>
      <c r="Q877" s="277">
        <v>68</v>
      </c>
      <c r="R877" s="278" t="s">
        <v>192</v>
      </c>
      <c r="S877" s="278" t="s">
        <v>3101</v>
      </c>
      <c r="T877" s="279" t="s">
        <v>3102</v>
      </c>
      <c r="U877">
        <v>115</v>
      </c>
      <c r="V877">
        <f>IF(Visor_NARP_CNPV_2018!$H$3=Q877,1,0)</f>
        <v>0</v>
      </c>
      <c r="W877">
        <f t="shared" si="105"/>
        <v>0</v>
      </c>
      <c r="Y877" s="51" t="s">
        <v>3102</v>
      </c>
      <c r="Z877" s="51">
        <f t="shared" si="106"/>
        <v>705</v>
      </c>
    </row>
    <row r="878" spans="1:26" ht="15">
      <c r="A878" s="281" t="s">
        <v>3103</v>
      </c>
      <c r="B878" s="282" t="s">
        <v>3104</v>
      </c>
      <c r="C878" s="288">
        <f t="shared" si="100"/>
        <v>0</v>
      </c>
      <c r="D878" s="275">
        <f t="shared" si="101"/>
        <v>8.7799999999999998E-4</v>
      </c>
      <c r="E878" s="296">
        <f t="shared" si="102"/>
        <v>0</v>
      </c>
      <c r="F878" s="296">
        <f t="shared" si="103"/>
        <v>8.7799999999999998E-4</v>
      </c>
      <c r="G878" s="276">
        <f t="shared" si="104"/>
        <v>372</v>
      </c>
      <c r="P878" s="280" t="s">
        <v>227</v>
      </c>
      <c r="Q878" s="280">
        <v>68</v>
      </c>
      <c r="R878" s="281" t="s">
        <v>192</v>
      </c>
      <c r="S878" s="281" t="s">
        <v>3103</v>
      </c>
      <c r="T878" s="282" t="s">
        <v>3104</v>
      </c>
      <c r="U878">
        <v>11</v>
      </c>
      <c r="V878">
        <f>IF(Visor_NARP_CNPV_2018!$H$3=Q878,1,0)</f>
        <v>0</v>
      </c>
      <c r="W878">
        <f t="shared" si="105"/>
        <v>0</v>
      </c>
      <c r="Y878" s="51" t="s">
        <v>3104</v>
      </c>
      <c r="Z878" s="51">
        <f t="shared" si="106"/>
        <v>1089</v>
      </c>
    </row>
    <row r="879" spans="1:26" ht="15">
      <c r="A879" s="278" t="s">
        <v>3105</v>
      </c>
      <c r="B879" s="279" t="s">
        <v>3106</v>
      </c>
      <c r="C879" s="288">
        <f t="shared" si="100"/>
        <v>0</v>
      </c>
      <c r="D879" s="275">
        <f t="shared" si="101"/>
        <v>8.7900000000000001E-4</v>
      </c>
      <c r="E879" s="296">
        <f t="shared" si="102"/>
        <v>0</v>
      </c>
      <c r="F879" s="296">
        <f t="shared" si="103"/>
        <v>8.7900000000000001E-4</v>
      </c>
      <c r="G879" s="276">
        <f t="shared" si="104"/>
        <v>371</v>
      </c>
      <c r="P879" s="277" t="s">
        <v>227</v>
      </c>
      <c r="Q879" s="277">
        <v>68</v>
      </c>
      <c r="R879" s="278" t="s">
        <v>192</v>
      </c>
      <c r="S879" s="278" t="s">
        <v>3105</v>
      </c>
      <c r="T879" s="279" t="s">
        <v>3106</v>
      </c>
      <c r="U879">
        <v>62</v>
      </c>
      <c r="V879">
        <f>IF(Visor_NARP_CNPV_2018!$H$3=Q879,1,0)</f>
        <v>0</v>
      </c>
      <c r="W879">
        <f t="shared" si="105"/>
        <v>0</v>
      </c>
      <c r="Y879" s="51" t="s">
        <v>3106</v>
      </c>
      <c r="Z879" s="51">
        <f t="shared" si="106"/>
        <v>827</v>
      </c>
    </row>
    <row r="880" spans="1:26" ht="15">
      <c r="A880" s="281" t="s">
        <v>3107</v>
      </c>
      <c r="B880" s="282" t="s">
        <v>3108</v>
      </c>
      <c r="C880" s="288">
        <f t="shared" si="100"/>
        <v>0</v>
      </c>
      <c r="D880" s="275">
        <f t="shared" si="101"/>
        <v>8.7999999999999992E-4</v>
      </c>
      <c r="E880" s="296">
        <f t="shared" si="102"/>
        <v>0</v>
      </c>
      <c r="F880" s="296">
        <f t="shared" si="103"/>
        <v>8.7999999999999992E-4</v>
      </c>
      <c r="G880" s="276">
        <f t="shared" si="104"/>
        <v>370</v>
      </c>
      <c r="P880" s="280" t="s">
        <v>227</v>
      </c>
      <c r="Q880" s="280">
        <v>68</v>
      </c>
      <c r="R880" s="281" t="s">
        <v>192</v>
      </c>
      <c r="S880" s="281" t="s">
        <v>3107</v>
      </c>
      <c r="T880" s="282" t="s">
        <v>3108</v>
      </c>
      <c r="U880">
        <v>10061</v>
      </c>
      <c r="V880">
        <f>IF(Visor_NARP_CNPV_2018!$H$3=Q880,1,0)</f>
        <v>0</v>
      </c>
      <c r="W880">
        <f t="shared" si="105"/>
        <v>0</v>
      </c>
      <c r="Y880" s="51" t="s">
        <v>3108</v>
      </c>
      <c r="Z880" s="51">
        <f t="shared" si="106"/>
        <v>100</v>
      </c>
    </row>
    <row r="881" spans="1:26" ht="15">
      <c r="A881" s="278" t="s">
        <v>3109</v>
      </c>
      <c r="B881" s="279" t="s">
        <v>3110</v>
      </c>
      <c r="C881" s="288">
        <f t="shared" si="100"/>
        <v>0</v>
      </c>
      <c r="D881" s="275">
        <f t="shared" si="101"/>
        <v>8.8099999999999995E-4</v>
      </c>
      <c r="E881" s="296">
        <f t="shared" si="102"/>
        <v>0</v>
      </c>
      <c r="F881" s="296">
        <f t="shared" si="103"/>
        <v>8.8099999999999995E-4</v>
      </c>
      <c r="G881" s="276">
        <f t="shared" si="104"/>
        <v>369</v>
      </c>
      <c r="P881" s="277" t="s">
        <v>227</v>
      </c>
      <c r="Q881" s="277">
        <v>68</v>
      </c>
      <c r="R881" s="278" t="s">
        <v>192</v>
      </c>
      <c r="S881" s="278" t="s">
        <v>3109</v>
      </c>
      <c r="T881" s="279" t="s">
        <v>3110</v>
      </c>
      <c r="U881">
        <v>18</v>
      </c>
      <c r="V881">
        <f>IF(Visor_NARP_CNPV_2018!$H$3=Q881,1,0)</f>
        <v>0</v>
      </c>
      <c r="W881">
        <f t="shared" si="105"/>
        <v>0</v>
      </c>
      <c r="Y881" s="51" t="s">
        <v>3110</v>
      </c>
      <c r="Z881" s="51">
        <f t="shared" si="106"/>
        <v>1045</v>
      </c>
    </row>
    <row r="882" spans="1:26" ht="15">
      <c r="A882" s="281" t="s">
        <v>3111</v>
      </c>
      <c r="B882" s="282" t="s">
        <v>3112</v>
      </c>
      <c r="C882" s="288">
        <f t="shared" si="100"/>
        <v>0</v>
      </c>
      <c r="D882" s="275">
        <f t="shared" si="101"/>
        <v>8.8199999999999997E-4</v>
      </c>
      <c r="E882" s="296">
        <f t="shared" si="102"/>
        <v>0</v>
      </c>
      <c r="F882" s="296">
        <f t="shared" si="103"/>
        <v>8.8199999999999997E-4</v>
      </c>
      <c r="G882" s="276">
        <f t="shared" si="104"/>
        <v>368</v>
      </c>
      <c r="P882" s="280" t="s">
        <v>227</v>
      </c>
      <c r="Q882" s="280">
        <v>68</v>
      </c>
      <c r="R882" s="281" t="s">
        <v>192</v>
      </c>
      <c r="S882" s="281" t="s">
        <v>3111</v>
      </c>
      <c r="T882" s="282" t="s">
        <v>3112</v>
      </c>
      <c r="U882">
        <v>63</v>
      </c>
      <c r="V882">
        <f>IF(Visor_NARP_CNPV_2018!$H$3=Q882,1,0)</f>
        <v>0</v>
      </c>
      <c r="W882">
        <f t="shared" si="105"/>
        <v>0</v>
      </c>
      <c r="Y882" s="51" t="s">
        <v>3112</v>
      </c>
      <c r="Z882" s="51">
        <f t="shared" si="106"/>
        <v>823</v>
      </c>
    </row>
    <row r="883" spans="1:26" ht="15">
      <c r="A883" s="278" t="s">
        <v>3113</v>
      </c>
      <c r="B883" s="279" t="s">
        <v>3114</v>
      </c>
      <c r="C883" s="288">
        <f t="shared" si="100"/>
        <v>0</v>
      </c>
      <c r="D883" s="275">
        <f t="shared" si="101"/>
        <v>8.83E-4</v>
      </c>
      <c r="E883" s="296">
        <f t="shared" si="102"/>
        <v>0</v>
      </c>
      <c r="F883" s="296">
        <f t="shared" si="103"/>
        <v>8.83E-4</v>
      </c>
      <c r="G883" s="276">
        <f t="shared" si="104"/>
        <v>367</v>
      </c>
      <c r="P883" s="277" t="s">
        <v>227</v>
      </c>
      <c r="Q883" s="277">
        <v>68</v>
      </c>
      <c r="R883" s="278" t="s">
        <v>192</v>
      </c>
      <c r="S883" s="278" t="s">
        <v>3113</v>
      </c>
      <c r="T883" s="279" t="s">
        <v>3114</v>
      </c>
      <c r="U883">
        <v>1848</v>
      </c>
      <c r="V883">
        <f>IF(Visor_NARP_CNPV_2018!$H$3=Q883,1,0)</f>
        <v>0</v>
      </c>
      <c r="W883">
        <f t="shared" si="105"/>
        <v>0</v>
      </c>
      <c r="Y883" s="51" t="s">
        <v>3114</v>
      </c>
      <c r="Z883" s="51">
        <f t="shared" si="106"/>
        <v>233</v>
      </c>
    </row>
    <row r="884" spans="1:26" ht="15">
      <c r="A884" s="281" t="s">
        <v>3115</v>
      </c>
      <c r="B884" s="282" t="s">
        <v>3116</v>
      </c>
      <c r="C884" s="288">
        <f t="shared" si="100"/>
        <v>0</v>
      </c>
      <c r="D884" s="275">
        <f t="shared" si="101"/>
        <v>8.8399999999999991E-4</v>
      </c>
      <c r="E884" s="296">
        <f t="shared" si="102"/>
        <v>0</v>
      </c>
      <c r="F884" s="296">
        <f t="shared" si="103"/>
        <v>8.8399999999999991E-4</v>
      </c>
      <c r="G884" s="276">
        <f t="shared" si="104"/>
        <v>366</v>
      </c>
      <c r="P884" s="280" t="s">
        <v>227</v>
      </c>
      <c r="Q884" s="280">
        <v>68</v>
      </c>
      <c r="R884" s="281" t="s">
        <v>192</v>
      </c>
      <c r="S884" s="281" t="s">
        <v>3115</v>
      </c>
      <c r="T884" s="282" t="s">
        <v>3116</v>
      </c>
      <c r="U884">
        <v>31</v>
      </c>
      <c r="V884">
        <f>IF(Visor_NARP_CNPV_2018!$H$3=Q884,1,0)</f>
        <v>0</v>
      </c>
      <c r="W884">
        <f t="shared" si="105"/>
        <v>0</v>
      </c>
      <c r="Y884" s="51" t="s">
        <v>3116</v>
      </c>
      <c r="Z884" s="51">
        <f t="shared" si="106"/>
        <v>960</v>
      </c>
    </row>
    <row r="885" spans="1:26" ht="15">
      <c r="A885" s="278" t="s">
        <v>3117</v>
      </c>
      <c r="B885" s="279" t="s">
        <v>1520</v>
      </c>
      <c r="C885" s="288">
        <f t="shared" si="100"/>
        <v>0</v>
      </c>
      <c r="D885" s="275">
        <f t="shared" si="101"/>
        <v>8.8499999999999994E-4</v>
      </c>
      <c r="E885" s="296">
        <f t="shared" si="102"/>
        <v>0</v>
      </c>
      <c r="F885" s="296">
        <f t="shared" si="103"/>
        <v>8.8499999999999994E-4</v>
      </c>
      <c r="G885" s="276">
        <f t="shared" si="104"/>
        <v>365</v>
      </c>
      <c r="P885" s="277" t="s">
        <v>227</v>
      </c>
      <c r="Q885" s="277">
        <v>68</v>
      </c>
      <c r="R885" s="278" t="s">
        <v>192</v>
      </c>
      <c r="S885" s="278" t="s">
        <v>3117</v>
      </c>
      <c r="T885" s="279" t="s">
        <v>1520</v>
      </c>
      <c r="U885">
        <v>44</v>
      </c>
      <c r="V885">
        <f>IF(Visor_NARP_CNPV_2018!$H$3=Q885,1,0)</f>
        <v>0</v>
      </c>
      <c r="W885">
        <f t="shared" si="105"/>
        <v>0</v>
      </c>
      <c r="Y885" s="51" t="s">
        <v>1520</v>
      </c>
      <c r="Z885" s="51">
        <f t="shared" si="106"/>
        <v>895</v>
      </c>
    </row>
    <row r="886" spans="1:26" ht="15">
      <c r="A886" s="281" t="s">
        <v>3118</v>
      </c>
      <c r="B886" s="282" t="s">
        <v>3119</v>
      </c>
      <c r="C886" s="288">
        <f t="shared" si="100"/>
        <v>0</v>
      </c>
      <c r="D886" s="275">
        <f t="shared" si="101"/>
        <v>8.8599999999999996E-4</v>
      </c>
      <c r="E886" s="296">
        <f t="shared" si="102"/>
        <v>0</v>
      </c>
      <c r="F886" s="296">
        <f t="shared" si="103"/>
        <v>8.8599999999999996E-4</v>
      </c>
      <c r="G886" s="276">
        <f t="shared" si="104"/>
        <v>364</v>
      </c>
      <c r="P886" s="280" t="s">
        <v>227</v>
      </c>
      <c r="Q886" s="280">
        <v>68</v>
      </c>
      <c r="R886" s="281" t="s">
        <v>192</v>
      </c>
      <c r="S886" s="281" t="s">
        <v>3118</v>
      </c>
      <c r="T886" s="282" t="s">
        <v>3119</v>
      </c>
      <c r="U886">
        <v>18</v>
      </c>
      <c r="V886">
        <f>IF(Visor_NARP_CNPV_2018!$H$3=Q886,1,0)</f>
        <v>0</v>
      </c>
      <c r="W886">
        <f t="shared" si="105"/>
        <v>0</v>
      </c>
      <c r="Y886" s="51" t="s">
        <v>3119</v>
      </c>
      <c r="Z886" s="51">
        <f t="shared" si="106"/>
        <v>1045</v>
      </c>
    </row>
    <row r="887" spans="1:26" ht="15">
      <c r="A887" s="278" t="s">
        <v>3120</v>
      </c>
      <c r="B887" s="279" t="s">
        <v>3121</v>
      </c>
      <c r="C887" s="288">
        <f t="shared" si="100"/>
        <v>0</v>
      </c>
      <c r="D887" s="275">
        <f t="shared" si="101"/>
        <v>8.8699999999999998E-4</v>
      </c>
      <c r="E887" s="296">
        <f t="shared" si="102"/>
        <v>0</v>
      </c>
      <c r="F887" s="296">
        <f t="shared" si="103"/>
        <v>8.8699999999999998E-4</v>
      </c>
      <c r="G887" s="276">
        <f t="shared" si="104"/>
        <v>363</v>
      </c>
      <c r="P887" s="277" t="s">
        <v>227</v>
      </c>
      <c r="Q887" s="277">
        <v>68</v>
      </c>
      <c r="R887" s="278" t="s">
        <v>192</v>
      </c>
      <c r="S887" s="278" t="s">
        <v>3120</v>
      </c>
      <c r="T887" s="279" t="s">
        <v>3121</v>
      </c>
      <c r="U887">
        <v>19</v>
      </c>
      <c r="V887">
        <f>IF(Visor_NARP_CNPV_2018!$H$3=Q887,1,0)</f>
        <v>0</v>
      </c>
      <c r="W887">
        <f t="shared" si="105"/>
        <v>0</v>
      </c>
      <c r="Y887" s="51" t="s">
        <v>3121</v>
      </c>
      <c r="Z887" s="51">
        <f t="shared" si="106"/>
        <v>1038</v>
      </c>
    </row>
    <row r="888" spans="1:26" ht="15">
      <c r="A888" s="281" t="s">
        <v>3122</v>
      </c>
      <c r="B888" s="282" t="s">
        <v>3123</v>
      </c>
      <c r="C888" s="288">
        <f t="shared" si="100"/>
        <v>0</v>
      </c>
      <c r="D888" s="275">
        <f t="shared" si="101"/>
        <v>8.8800000000000001E-4</v>
      </c>
      <c r="E888" s="296">
        <f t="shared" si="102"/>
        <v>0</v>
      </c>
      <c r="F888" s="296">
        <f t="shared" si="103"/>
        <v>8.8800000000000001E-4</v>
      </c>
      <c r="G888" s="276">
        <f t="shared" si="104"/>
        <v>362</v>
      </c>
      <c r="P888" s="280" t="s">
        <v>227</v>
      </c>
      <c r="Q888" s="280">
        <v>68</v>
      </c>
      <c r="R888" s="281" t="s">
        <v>192</v>
      </c>
      <c r="S888" s="281" t="s">
        <v>3122</v>
      </c>
      <c r="T888" s="282" t="s">
        <v>3123</v>
      </c>
      <c r="U888">
        <v>71</v>
      </c>
      <c r="V888">
        <f>IF(Visor_NARP_CNPV_2018!$H$3=Q888,1,0)</f>
        <v>0</v>
      </c>
      <c r="W888">
        <f t="shared" si="105"/>
        <v>0</v>
      </c>
      <c r="Y888" s="51" t="s">
        <v>3123</v>
      </c>
      <c r="Z888" s="51">
        <f t="shared" si="106"/>
        <v>798</v>
      </c>
    </row>
    <row r="889" spans="1:26" ht="15">
      <c r="A889" s="278" t="s">
        <v>3124</v>
      </c>
      <c r="B889" s="279" t="s">
        <v>3125</v>
      </c>
      <c r="C889" s="288">
        <f t="shared" si="100"/>
        <v>0</v>
      </c>
      <c r="D889" s="275">
        <f t="shared" si="101"/>
        <v>8.8899999999999992E-4</v>
      </c>
      <c r="E889" s="296">
        <f t="shared" si="102"/>
        <v>0</v>
      </c>
      <c r="F889" s="296">
        <f t="shared" si="103"/>
        <v>8.8899999999999992E-4</v>
      </c>
      <c r="G889" s="276">
        <f t="shared" si="104"/>
        <v>361</v>
      </c>
      <c r="P889" s="277" t="s">
        <v>227</v>
      </c>
      <c r="Q889" s="277">
        <v>68</v>
      </c>
      <c r="R889" s="278" t="s">
        <v>192</v>
      </c>
      <c r="S889" s="278" t="s">
        <v>3124</v>
      </c>
      <c r="T889" s="279" t="s">
        <v>3125</v>
      </c>
      <c r="U889">
        <v>21</v>
      </c>
      <c r="V889">
        <f>IF(Visor_NARP_CNPV_2018!$H$3=Q889,1,0)</f>
        <v>0</v>
      </c>
      <c r="W889">
        <f t="shared" si="105"/>
        <v>0</v>
      </c>
      <c r="Y889" s="51" t="s">
        <v>3125</v>
      </c>
      <c r="Z889" s="51">
        <f t="shared" si="106"/>
        <v>1024</v>
      </c>
    </row>
    <row r="890" spans="1:26" ht="15">
      <c r="A890" s="281" t="s">
        <v>3126</v>
      </c>
      <c r="B890" s="282" t="s">
        <v>3127</v>
      </c>
      <c r="C890" s="288">
        <f t="shared" si="100"/>
        <v>0</v>
      </c>
      <c r="D890" s="275">
        <f t="shared" si="101"/>
        <v>8.8999999999999995E-4</v>
      </c>
      <c r="E890" s="296">
        <f t="shared" si="102"/>
        <v>0</v>
      </c>
      <c r="F890" s="296">
        <f t="shared" si="103"/>
        <v>8.8999999999999995E-4</v>
      </c>
      <c r="G890" s="276">
        <f t="shared" si="104"/>
        <v>360</v>
      </c>
      <c r="P890" s="280" t="s">
        <v>227</v>
      </c>
      <c r="Q890" s="280">
        <v>68</v>
      </c>
      <c r="R890" s="281" t="s">
        <v>192</v>
      </c>
      <c r="S890" s="281" t="s">
        <v>3126</v>
      </c>
      <c r="T890" s="282" t="s">
        <v>3127</v>
      </c>
      <c r="U890">
        <v>20</v>
      </c>
      <c r="V890">
        <f>IF(Visor_NARP_CNPV_2018!$H$3=Q890,1,0)</f>
        <v>0</v>
      </c>
      <c r="W890">
        <f t="shared" si="105"/>
        <v>0</v>
      </c>
      <c r="Y890" s="51" t="s">
        <v>3127</v>
      </c>
      <c r="Z890" s="51">
        <f t="shared" si="106"/>
        <v>1031</v>
      </c>
    </row>
    <row r="891" spans="1:26" ht="15">
      <c r="A891" s="278" t="s">
        <v>3128</v>
      </c>
      <c r="B891" s="279" t="s">
        <v>3129</v>
      </c>
      <c r="C891" s="288">
        <f t="shared" si="100"/>
        <v>0</v>
      </c>
      <c r="D891" s="275">
        <f t="shared" si="101"/>
        <v>8.9099999999999997E-4</v>
      </c>
      <c r="E891" s="296">
        <f t="shared" si="102"/>
        <v>0</v>
      </c>
      <c r="F891" s="296">
        <f t="shared" si="103"/>
        <v>8.9099999999999997E-4</v>
      </c>
      <c r="G891" s="276">
        <f t="shared" si="104"/>
        <v>359</v>
      </c>
      <c r="P891" s="277" t="s">
        <v>227</v>
      </c>
      <c r="Q891" s="277">
        <v>68</v>
      </c>
      <c r="R891" s="278" t="s">
        <v>192</v>
      </c>
      <c r="S891" s="278" t="s">
        <v>3128</v>
      </c>
      <c r="T891" s="279" t="s">
        <v>3129</v>
      </c>
      <c r="U891">
        <v>7</v>
      </c>
      <c r="V891">
        <f>IF(Visor_NARP_CNPV_2018!$H$3=Q891,1,0)</f>
        <v>0</v>
      </c>
      <c r="W891">
        <f t="shared" si="105"/>
        <v>0</v>
      </c>
      <c r="Y891" s="51" t="s">
        <v>3129</v>
      </c>
      <c r="Z891" s="51">
        <f t="shared" si="106"/>
        <v>1102</v>
      </c>
    </row>
    <row r="892" spans="1:26" ht="15">
      <c r="A892" s="281" t="s">
        <v>3130</v>
      </c>
      <c r="B892" s="282" t="s">
        <v>3131</v>
      </c>
      <c r="C892" s="288">
        <f t="shared" si="100"/>
        <v>0</v>
      </c>
      <c r="D892" s="275">
        <f t="shared" si="101"/>
        <v>8.92E-4</v>
      </c>
      <c r="E892" s="296">
        <f t="shared" si="102"/>
        <v>0</v>
      </c>
      <c r="F892" s="296">
        <f t="shared" si="103"/>
        <v>8.92E-4</v>
      </c>
      <c r="G892" s="276">
        <f t="shared" si="104"/>
        <v>358</v>
      </c>
      <c r="P892" s="280" t="s">
        <v>227</v>
      </c>
      <c r="Q892" s="280">
        <v>68</v>
      </c>
      <c r="R892" s="281" t="s">
        <v>192</v>
      </c>
      <c r="S892" s="281" t="s">
        <v>3130</v>
      </c>
      <c r="T892" s="282" t="s">
        <v>3131</v>
      </c>
      <c r="U892">
        <v>50</v>
      </c>
      <c r="V892">
        <f>IF(Visor_NARP_CNPV_2018!$H$3=Q892,1,0)</f>
        <v>0</v>
      </c>
      <c r="W892">
        <f t="shared" si="105"/>
        <v>0</v>
      </c>
      <c r="Y892" s="51" t="s">
        <v>3131</v>
      </c>
      <c r="Z892" s="51">
        <f t="shared" si="106"/>
        <v>865</v>
      </c>
    </row>
    <row r="893" spans="1:26" ht="15">
      <c r="A893" s="278" t="s">
        <v>3132</v>
      </c>
      <c r="B893" s="279" t="s">
        <v>3133</v>
      </c>
      <c r="C893" s="288">
        <f t="shared" si="100"/>
        <v>0</v>
      </c>
      <c r="D893" s="275">
        <f t="shared" si="101"/>
        <v>8.9299999999999991E-4</v>
      </c>
      <c r="E893" s="296">
        <f t="shared" si="102"/>
        <v>0</v>
      </c>
      <c r="F893" s="296">
        <f t="shared" si="103"/>
        <v>8.9299999999999991E-4</v>
      </c>
      <c r="G893" s="276">
        <f t="shared" si="104"/>
        <v>357</v>
      </c>
      <c r="P893" s="277" t="s">
        <v>227</v>
      </c>
      <c r="Q893" s="277">
        <v>68</v>
      </c>
      <c r="R893" s="278" t="s">
        <v>192</v>
      </c>
      <c r="S893" s="278" t="s">
        <v>3132</v>
      </c>
      <c r="T893" s="279" t="s">
        <v>3133</v>
      </c>
      <c r="U893">
        <v>252</v>
      </c>
      <c r="V893">
        <f>IF(Visor_NARP_CNPV_2018!$H$3=Q893,1,0)</f>
        <v>0</v>
      </c>
      <c r="W893">
        <f t="shared" si="105"/>
        <v>0</v>
      </c>
      <c r="Y893" s="51" t="s">
        <v>3133</v>
      </c>
      <c r="Z893" s="51">
        <f t="shared" si="106"/>
        <v>536</v>
      </c>
    </row>
    <row r="894" spans="1:26" ht="15">
      <c r="A894" s="281" t="s">
        <v>3134</v>
      </c>
      <c r="B894" s="282" t="s">
        <v>2244</v>
      </c>
      <c r="C894" s="288">
        <f t="shared" si="100"/>
        <v>0</v>
      </c>
      <c r="D894" s="275">
        <f t="shared" si="101"/>
        <v>8.9399999999999994E-4</v>
      </c>
      <c r="E894" s="296">
        <f t="shared" si="102"/>
        <v>0</v>
      </c>
      <c r="F894" s="296">
        <f t="shared" si="103"/>
        <v>8.9399999999999994E-4</v>
      </c>
      <c r="G894" s="276">
        <f t="shared" si="104"/>
        <v>356</v>
      </c>
      <c r="P894" s="280" t="s">
        <v>227</v>
      </c>
      <c r="Q894" s="280">
        <v>68</v>
      </c>
      <c r="R894" s="281" t="s">
        <v>192</v>
      </c>
      <c r="S894" s="281" t="s">
        <v>3134</v>
      </c>
      <c r="T894" s="282" t="s">
        <v>2244</v>
      </c>
      <c r="U894">
        <v>46</v>
      </c>
      <c r="V894">
        <f>IF(Visor_NARP_CNPV_2018!$H$3=Q894,1,0)</f>
        <v>0</v>
      </c>
      <c r="W894">
        <f t="shared" si="105"/>
        <v>0</v>
      </c>
      <c r="Y894" s="51" t="s">
        <v>2244</v>
      </c>
      <c r="Z894" s="51">
        <f t="shared" si="106"/>
        <v>887</v>
      </c>
    </row>
    <row r="895" spans="1:26" ht="15">
      <c r="A895" s="278" t="s">
        <v>3135</v>
      </c>
      <c r="B895" s="279" t="s">
        <v>3136</v>
      </c>
      <c r="C895" s="288">
        <f t="shared" si="100"/>
        <v>0</v>
      </c>
      <c r="D895" s="275">
        <f t="shared" si="101"/>
        <v>8.9499999999999996E-4</v>
      </c>
      <c r="E895" s="296">
        <f t="shared" si="102"/>
        <v>0</v>
      </c>
      <c r="F895" s="296">
        <f t="shared" si="103"/>
        <v>8.9499999999999996E-4</v>
      </c>
      <c r="G895" s="276">
        <f t="shared" si="104"/>
        <v>355</v>
      </c>
      <c r="P895" s="277" t="s">
        <v>227</v>
      </c>
      <c r="Q895" s="277">
        <v>68</v>
      </c>
      <c r="R895" s="278" t="s">
        <v>192</v>
      </c>
      <c r="S895" s="278" t="s">
        <v>3135</v>
      </c>
      <c r="T895" s="279" t="s">
        <v>3136</v>
      </c>
      <c r="U895">
        <v>348</v>
      </c>
      <c r="V895">
        <f>IF(Visor_NARP_CNPV_2018!$H$3=Q895,1,0)</f>
        <v>0</v>
      </c>
      <c r="W895">
        <f t="shared" si="105"/>
        <v>0</v>
      </c>
      <c r="Y895" s="51" t="s">
        <v>3136</v>
      </c>
      <c r="Z895" s="51">
        <f t="shared" si="106"/>
        <v>474</v>
      </c>
    </row>
    <row r="896" spans="1:26" ht="15">
      <c r="A896" s="281" t="s">
        <v>3137</v>
      </c>
      <c r="B896" s="282" t="s">
        <v>3138</v>
      </c>
      <c r="C896" s="288">
        <f t="shared" si="100"/>
        <v>0</v>
      </c>
      <c r="D896" s="275">
        <f t="shared" si="101"/>
        <v>8.9599999999999999E-4</v>
      </c>
      <c r="E896" s="296">
        <f t="shared" si="102"/>
        <v>0</v>
      </c>
      <c r="F896" s="296">
        <f t="shared" si="103"/>
        <v>8.9599999999999999E-4</v>
      </c>
      <c r="G896" s="276">
        <f t="shared" si="104"/>
        <v>354</v>
      </c>
      <c r="P896" s="280" t="s">
        <v>227</v>
      </c>
      <c r="Q896" s="280">
        <v>68</v>
      </c>
      <c r="R896" s="281" t="s">
        <v>192</v>
      </c>
      <c r="S896" s="281" t="s">
        <v>3137</v>
      </c>
      <c r="T896" s="282" t="s">
        <v>3138</v>
      </c>
      <c r="U896">
        <v>81</v>
      </c>
      <c r="V896">
        <f>IF(Visor_NARP_CNPV_2018!$H$3=Q896,1,0)</f>
        <v>0</v>
      </c>
      <c r="W896">
        <f t="shared" si="105"/>
        <v>0</v>
      </c>
      <c r="Y896" s="51" t="s">
        <v>3138</v>
      </c>
      <c r="Z896" s="51">
        <f t="shared" si="106"/>
        <v>776</v>
      </c>
    </row>
    <row r="897" spans="1:26" ht="15">
      <c r="A897" s="278" t="s">
        <v>3139</v>
      </c>
      <c r="B897" s="279" t="s">
        <v>3140</v>
      </c>
      <c r="C897" s="288">
        <f t="shared" si="100"/>
        <v>0</v>
      </c>
      <c r="D897" s="275">
        <f t="shared" si="101"/>
        <v>8.9700000000000001E-4</v>
      </c>
      <c r="E897" s="296">
        <f t="shared" si="102"/>
        <v>0</v>
      </c>
      <c r="F897" s="296">
        <f t="shared" si="103"/>
        <v>8.9700000000000001E-4</v>
      </c>
      <c r="G897" s="276">
        <f t="shared" si="104"/>
        <v>353</v>
      </c>
      <c r="P897" s="277" t="s">
        <v>227</v>
      </c>
      <c r="Q897" s="277">
        <v>68</v>
      </c>
      <c r="R897" s="278" t="s">
        <v>192</v>
      </c>
      <c r="S897" s="278" t="s">
        <v>3139</v>
      </c>
      <c r="T897" s="279" t="s">
        <v>3140</v>
      </c>
      <c r="U897">
        <v>22</v>
      </c>
      <c r="V897">
        <f>IF(Visor_NARP_CNPV_2018!$H$3=Q897,1,0)</f>
        <v>0</v>
      </c>
      <c r="W897">
        <f t="shared" si="105"/>
        <v>0</v>
      </c>
      <c r="Y897" s="51" t="s">
        <v>3140</v>
      </c>
      <c r="Z897" s="51">
        <f t="shared" si="106"/>
        <v>1012</v>
      </c>
    </row>
    <row r="898" spans="1:26" ht="15">
      <c r="A898" s="281" t="s">
        <v>3141</v>
      </c>
      <c r="B898" s="282" t="s">
        <v>3142</v>
      </c>
      <c r="C898" s="288">
        <f t="shared" si="100"/>
        <v>0</v>
      </c>
      <c r="D898" s="275">
        <f t="shared" si="101"/>
        <v>8.9799999999999993E-4</v>
      </c>
      <c r="E898" s="296">
        <f t="shared" si="102"/>
        <v>0</v>
      </c>
      <c r="F898" s="296">
        <f t="shared" si="103"/>
        <v>8.9799999999999993E-4</v>
      </c>
      <c r="G898" s="276">
        <f t="shared" si="104"/>
        <v>352</v>
      </c>
      <c r="P898" s="280" t="s">
        <v>227</v>
      </c>
      <c r="Q898" s="280">
        <v>68</v>
      </c>
      <c r="R898" s="281" t="s">
        <v>192</v>
      </c>
      <c r="S898" s="281" t="s">
        <v>3141</v>
      </c>
      <c r="T898" s="282" t="s">
        <v>3142</v>
      </c>
      <c r="U898">
        <v>130</v>
      </c>
      <c r="V898">
        <f>IF(Visor_NARP_CNPV_2018!$H$3=Q898,1,0)</f>
        <v>0</v>
      </c>
      <c r="W898">
        <f t="shared" si="105"/>
        <v>0</v>
      </c>
      <c r="Y898" s="51" t="s">
        <v>3142</v>
      </c>
      <c r="Z898" s="51">
        <f t="shared" si="106"/>
        <v>670</v>
      </c>
    </row>
    <row r="899" spans="1:26" ht="15">
      <c r="A899" s="278" t="s">
        <v>3143</v>
      </c>
      <c r="B899" s="279" t="s">
        <v>3144</v>
      </c>
      <c r="C899" s="288">
        <f t="shared" ref="C899:C962" si="107">W899</f>
        <v>0</v>
      </c>
      <c r="D899" s="275">
        <f t="shared" si="101"/>
        <v>8.9899999999999995E-4</v>
      </c>
      <c r="E899" s="296">
        <f t="shared" si="102"/>
        <v>0</v>
      </c>
      <c r="F899" s="296">
        <f t="shared" si="103"/>
        <v>8.9899999999999995E-4</v>
      </c>
      <c r="G899" s="276">
        <f t="shared" si="104"/>
        <v>351</v>
      </c>
      <c r="P899" s="277" t="s">
        <v>227</v>
      </c>
      <c r="Q899" s="277">
        <v>68</v>
      </c>
      <c r="R899" s="278" t="s">
        <v>192</v>
      </c>
      <c r="S899" s="278" t="s">
        <v>3143</v>
      </c>
      <c r="T899" s="279" t="s">
        <v>3144</v>
      </c>
      <c r="U899">
        <v>36</v>
      </c>
      <c r="V899">
        <f>IF(Visor_NARP_CNPV_2018!$H$3=Q899,1,0)</f>
        <v>0</v>
      </c>
      <c r="W899">
        <f t="shared" si="105"/>
        <v>0</v>
      </c>
      <c r="Y899" s="51" t="s">
        <v>3144</v>
      </c>
      <c r="Z899" s="51">
        <f t="shared" si="106"/>
        <v>937</v>
      </c>
    </row>
    <row r="900" spans="1:26" ht="15">
      <c r="A900" s="281" t="s">
        <v>3145</v>
      </c>
      <c r="B900" s="282" t="s">
        <v>3146</v>
      </c>
      <c r="C900" s="288">
        <f t="shared" si="107"/>
        <v>0</v>
      </c>
      <c r="D900" s="275">
        <f t="shared" ref="D900:D963" si="108">C900+(0.000001*ROW(C900))</f>
        <v>8.9999999999999998E-4</v>
      </c>
      <c r="E900" s="296">
        <f t="shared" ref="E900:E963" si="109">0.01*V900</f>
        <v>0</v>
      </c>
      <c r="F900" s="296">
        <f t="shared" ref="F900:F963" si="110">D900+E900</f>
        <v>8.9999999999999998E-4</v>
      </c>
      <c r="G900" s="276">
        <f t="shared" ref="G900:G963" si="111">_xlfn.RANK.EQ(F900,$F$3:$F$1124)</f>
        <v>350</v>
      </c>
      <c r="P900" s="280" t="s">
        <v>227</v>
      </c>
      <c r="Q900" s="280">
        <v>68</v>
      </c>
      <c r="R900" s="281" t="s">
        <v>192</v>
      </c>
      <c r="S900" s="281" t="s">
        <v>3145</v>
      </c>
      <c r="T900" s="282" t="s">
        <v>3146</v>
      </c>
      <c r="U900">
        <v>153</v>
      </c>
      <c r="V900">
        <f>IF(Visor_NARP_CNPV_2018!$H$3=Q900,1,0)</f>
        <v>0</v>
      </c>
      <c r="W900">
        <f t="shared" ref="W900:W963" si="112">U900*V900</f>
        <v>0</v>
      </c>
      <c r="Y900" s="51" t="s">
        <v>3146</v>
      </c>
      <c r="Z900" s="51">
        <f t="shared" ref="Z900:Z963" si="113">_xlfn.RANK.EQ(U900,$U$3:$U$1124)</f>
        <v>631</v>
      </c>
    </row>
    <row r="901" spans="1:26" ht="15">
      <c r="A901" s="278" t="s">
        <v>3147</v>
      </c>
      <c r="B901" s="279" t="s">
        <v>3148</v>
      </c>
      <c r="C901" s="288">
        <f t="shared" si="107"/>
        <v>0</v>
      </c>
      <c r="D901" s="275">
        <f t="shared" si="108"/>
        <v>9.01E-4</v>
      </c>
      <c r="E901" s="296">
        <f t="shared" si="109"/>
        <v>0</v>
      </c>
      <c r="F901" s="296">
        <f t="shared" si="110"/>
        <v>9.01E-4</v>
      </c>
      <c r="G901" s="276">
        <f t="shared" si="111"/>
        <v>349</v>
      </c>
      <c r="P901" s="277" t="s">
        <v>227</v>
      </c>
      <c r="Q901" s="277">
        <v>68</v>
      </c>
      <c r="R901" s="278" t="s">
        <v>192</v>
      </c>
      <c r="S901" s="278" t="s">
        <v>3147</v>
      </c>
      <c r="T901" s="279" t="s">
        <v>3148</v>
      </c>
      <c r="U901">
        <v>35</v>
      </c>
      <c r="V901">
        <f>IF(Visor_NARP_CNPV_2018!$H$3=Q901,1,0)</f>
        <v>0</v>
      </c>
      <c r="W901">
        <f t="shared" si="112"/>
        <v>0</v>
      </c>
      <c r="Y901" s="51" t="s">
        <v>3148</v>
      </c>
      <c r="Z901" s="51">
        <f t="shared" si="113"/>
        <v>942</v>
      </c>
    </row>
    <row r="902" spans="1:26" ht="15">
      <c r="A902" s="281" t="s">
        <v>3149</v>
      </c>
      <c r="B902" s="282" t="s">
        <v>3150</v>
      </c>
      <c r="C902" s="288">
        <f t="shared" si="107"/>
        <v>0</v>
      </c>
      <c r="D902" s="275">
        <f t="shared" si="108"/>
        <v>9.0199999999999992E-4</v>
      </c>
      <c r="E902" s="296">
        <f t="shared" si="109"/>
        <v>0</v>
      </c>
      <c r="F902" s="296">
        <f t="shared" si="110"/>
        <v>9.0199999999999992E-4</v>
      </c>
      <c r="G902" s="276">
        <f t="shared" si="111"/>
        <v>348</v>
      </c>
      <c r="P902" s="280" t="s">
        <v>227</v>
      </c>
      <c r="Q902" s="280">
        <v>68</v>
      </c>
      <c r="R902" s="281" t="s">
        <v>192</v>
      </c>
      <c r="S902" s="281" t="s">
        <v>3149</v>
      </c>
      <c r="T902" s="282" t="s">
        <v>3150</v>
      </c>
      <c r="U902">
        <v>40</v>
      </c>
      <c r="V902">
        <f>IF(Visor_NARP_CNPV_2018!$H$3=Q902,1,0)</f>
        <v>0</v>
      </c>
      <c r="W902">
        <f t="shared" si="112"/>
        <v>0</v>
      </c>
      <c r="Y902" s="51" t="s">
        <v>3150</v>
      </c>
      <c r="Z902" s="51">
        <f t="shared" si="113"/>
        <v>912</v>
      </c>
    </row>
    <row r="903" spans="1:26" ht="15">
      <c r="A903" s="278" t="s">
        <v>3151</v>
      </c>
      <c r="B903" s="279" t="s">
        <v>3152</v>
      </c>
      <c r="C903" s="288">
        <f t="shared" si="107"/>
        <v>0</v>
      </c>
      <c r="D903" s="275">
        <f t="shared" si="108"/>
        <v>9.0299999999999994E-4</v>
      </c>
      <c r="E903" s="296">
        <f t="shared" si="109"/>
        <v>0</v>
      </c>
      <c r="F903" s="296">
        <f t="shared" si="110"/>
        <v>9.0299999999999994E-4</v>
      </c>
      <c r="G903" s="276">
        <f t="shared" si="111"/>
        <v>347</v>
      </c>
      <c r="P903" s="277" t="s">
        <v>227</v>
      </c>
      <c r="Q903" s="277">
        <v>68</v>
      </c>
      <c r="R903" s="278" t="s">
        <v>192</v>
      </c>
      <c r="S903" s="278" t="s">
        <v>3151</v>
      </c>
      <c r="T903" s="279" t="s">
        <v>3152</v>
      </c>
      <c r="U903">
        <v>75</v>
      </c>
      <c r="V903">
        <f>IF(Visor_NARP_CNPV_2018!$H$3=Q903,1,0)</f>
        <v>0</v>
      </c>
      <c r="W903">
        <f t="shared" si="112"/>
        <v>0</v>
      </c>
      <c r="Y903" s="51" t="s">
        <v>3152</v>
      </c>
      <c r="Z903" s="51">
        <f t="shared" si="113"/>
        <v>791</v>
      </c>
    </row>
    <row r="904" spans="1:26" ht="15">
      <c r="A904" s="281" t="s">
        <v>3153</v>
      </c>
      <c r="B904" s="282" t="s">
        <v>3154</v>
      </c>
      <c r="C904" s="288">
        <f t="shared" si="107"/>
        <v>0</v>
      </c>
      <c r="D904" s="275">
        <f t="shared" si="108"/>
        <v>9.0399999999999996E-4</v>
      </c>
      <c r="E904" s="296">
        <f t="shared" si="109"/>
        <v>0</v>
      </c>
      <c r="F904" s="296">
        <f t="shared" si="110"/>
        <v>9.0399999999999996E-4</v>
      </c>
      <c r="G904" s="276">
        <f t="shared" si="111"/>
        <v>346</v>
      </c>
      <c r="P904" s="280" t="s">
        <v>227</v>
      </c>
      <c r="Q904" s="280">
        <v>68</v>
      </c>
      <c r="R904" s="281" t="s">
        <v>192</v>
      </c>
      <c r="S904" s="281" t="s">
        <v>3153</v>
      </c>
      <c r="T904" s="282" t="s">
        <v>3154</v>
      </c>
      <c r="U904">
        <v>35</v>
      </c>
      <c r="V904">
        <f>IF(Visor_NARP_CNPV_2018!$H$3=Q904,1,0)</f>
        <v>0</v>
      </c>
      <c r="W904">
        <f t="shared" si="112"/>
        <v>0</v>
      </c>
      <c r="Y904" s="51" t="s">
        <v>3154</v>
      </c>
      <c r="Z904" s="51">
        <f t="shared" si="113"/>
        <v>942</v>
      </c>
    </row>
    <row r="905" spans="1:26" ht="15">
      <c r="A905" s="278" t="s">
        <v>3155</v>
      </c>
      <c r="B905" s="279" t="s">
        <v>3156</v>
      </c>
      <c r="C905" s="288">
        <f t="shared" si="107"/>
        <v>0</v>
      </c>
      <c r="D905" s="275">
        <f t="shared" si="108"/>
        <v>9.0499999999999999E-4</v>
      </c>
      <c r="E905" s="296">
        <f t="shared" si="109"/>
        <v>0</v>
      </c>
      <c r="F905" s="296">
        <f t="shared" si="110"/>
        <v>9.0499999999999999E-4</v>
      </c>
      <c r="G905" s="276">
        <f t="shared" si="111"/>
        <v>345</v>
      </c>
      <c r="P905" s="277" t="s">
        <v>227</v>
      </c>
      <c r="Q905" s="277">
        <v>68</v>
      </c>
      <c r="R905" s="278" t="s">
        <v>192</v>
      </c>
      <c r="S905" s="278" t="s">
        <v>3155</v>
      </c>
      <c r="T905" s="279" t="s">
        <v>3156</v>
      </c>
      <c r="U905">
        <v>8</v>
      </c>
      <c r="V905">
        <f>IF(Visor_NARP_CNPV_2018!$H$3=Q905,1,0)</f>
        <v>0</v>
      </c>
      <c r="W905">
        <f t="shared" si="112"/>
        <v>0</v>
      </c>
      <c r="Y905" s="51" t="s">
        <v>3156</v>
      </c>
      <c r="Z905" s="51">
        <f t="shared" si="113"/>
        <v>1097</v>
      </c>
    </row>
    <row r="906" spans="1:26" ht="15">
      <c r="A906" s="281" t="s">
        <v>3157</v>
      </c>
      <c r="B906" s="282" t="s">
        <v>3158</v>
      </c>
      <c r="C906" s="288">
        <f t="shared" si="107"/>
        <v>0</v>
      </c>
      <c r="D906" s="275">
        <f t="shared" si="108"/>
        <v>9.0600000000000001E-4</v>
      </c>
      <c r="E906" s="296">
        <f t="shared" si="109"/>
        <v>0</v>
      </c>
      <c r="F906" s="296">
        <f t="shared" si="110"/>
        <v>9.0600000000000001E-4</v>
      </c>
      <c r="G906" s="276">
        <f t="shared" si="111"/>
        <v>344</v>
      </c>
      <c r="P906" s="280" t="s">
        <v>227</v>
      </c>
      <c r="Q906" s="280">
        <v>68</v>
      </c>
      <c r="R906" s="281" t="s">
        <v>192</v>
      </c>
      <c r="S906" s="281" t="s">
        <v>3157</v>
      </c>
      <c r="T906" s="282" t="s">
        <v>3158</v>
      </c>
      <c r="U906">
        <v>12</v>
      </c>
      <c r="V906">
        <f>IF(Visor_NARP_CNPV_2018!$H$3=Q906,1,0)</f>
        <v>0</v>
      </c>
      <c r="W906">
        <f t="shared" si="112"/>
        <v>0</v>
      </c>
      <c r="Y906" s="51" t="s">
        <v>3158</v>
      </c>
      <c r="Z906" s="51">
        <f t="shared" si="113"/>
        <v>1082</v>
      </c>
    </row>
    <row r="907" spans="1:26" ht="15">
      <c r="A907" s="278" t="s">
        <v>3159</v>
      </c>
      <c r="B907" s="279" t="s">
        <v>3160</v>
      </c>
      <c r="C907" s="288">
        <f t="shared" si="107"/>
        <v>0</v>
      </c>
      <c r="D907" s="275">
        <f t="shared" si="108"/>
        <v>9.0699999999999993E-4</v>
      </c>
      <c r="E907" s="296">
        <f t="shared" si="109"/>
        <v>0</v>
      </c>
      <c r="F907" s="296">
        <f t="shared" si="110"/>
        <v>9.0699999999999993E-4</v>
      </c>
      <c r="G907" s="276">
        <f t="shared" si="111"/>
        <v>343</v>
      </c>
      <c r="P907" s="277" t="s">
        <v>227</v>
      </c>
      <c r="Q907" s="277">
        <v>68</v>
      </c>
      <c r="R907" s="278" t="s">
        <v>192</v>
      </c>
      <c r="S907" s="278" t="s">
        <v>3159</v>
      </c>
      <c r="T907" s="279" t="s">
        <v>3160</v>
      </c>
      <c r="U907">
        <v>62</v>
      </c>
      <c r="V907">
        <f>IF(Visor_NARP_CNPV_2018!$H$3=Q907,1,0)</f>
        <v>0</v>
      </c>
      <c r="W907">
        <f t="shared" si="112"/>
        <v>0</v>
      </c>
      <c r="Y907" s="51" t="s">
        <v>3160</v>
      </c>
      <c r="Z907" s="51">
        <f t="shared" si="113"/>
        <v>827</v>
      </c>
    </row>
    <row r="908" spans="1:26" ht="15">
      <c r="A908" s="281" t="s">
        <v>3161</v>
      </c>
      <c r="B908" s="282" t="s">
        <v>3162</v>
      </c>
      <c r="C908" s="288">
        <f t="shared" si="107"/>
        <v>0</v>
      </c>
      <c r="D908" s="275">
        <f t="shared" si="108"/>
        <v>9.0799999999999995E-4</v>
      </c>
      <c r="E908" s="296">
        <f t="shared" si="109"/>
        <v>0</v>
      </c>
      <c r="F908" s="296">
        <f t="shared" si="110"/>
        <v>9.0799999999999995E-4</v>
      </c>
      <c r="G908" s="276">
        <f t="shared" si="111"/>
        <v>342</v>
      </c>
      <c r="P908" s="280" t="s">
        <v>227</v>
      </c>
      <c r="Q908" s="280">
        <v>68</v>
      </c>
      <c r="R908" s="281" t="s">
        <v>192</v>
      </c>
      <c r="S908" s="281" t="s">
        <v>3161</v>
      </c>
      <c r="T908" s="282" t="s">
        <v>3162</v>
      </c>
      <c r="U908">
        <v>2249</v>
      </c>
      <c r="V908">
        <f>IF(Visor_NARP_CNPV_2018!$H$3=Q908,1,0)</f>
        <v>0</v>
      </c>
      <c r="W908">
        <f t="shared" si="112"/>
        <v>0</v>
      </c>
      <c r="Y908" s="51" t="s">
        <v>3162</v>
      </c>
      <c r="Z908" s="51">
        <f t="shared" si="113"/>
        <v>217</v>
      </c>
    </row>
    <row r="909" spans="1:26" ht="15">
      <c r="A909" s="278" t="s">
        <v>3163</v>
      </c>
      <c r="B909" s="279" t="s">
        <v>3164</v>
      </c>
      <c r="C909" s="288">
        <f t="shared" si="107"/>
        <v>0</v>
      </c>
      <c r="D909" s="275">
        <f t="shared" si="108"/>
        <v>9.0899999999999998E-4</v>
      </c>
      <c r="E909" s="296">
        <f t="shared" si="109"/>
        <v>0</v>
      </c>
      <c r="F909" s="296">
        <f t="shared" si="110"/>
        <v>9.0899999999999998E-4</v>
      </c>
      <c r="G909" s="276">
        <f t="shared" si="111"/>
        <v>341</v>
      </c>
      <c r="P909" s="277" t="s">
        <v>227</v>
      </c>
      <c r="Q909" s="277">
        <v>68</v>
      </c>
      <c r="R909" s="278" t="s">
        <v>192</v>
      </c>
      <c r="S909" s="278" t="s">
        <v>3163</v>
      </c>
      <c r="T909" s="279" t="s">
        <v>3164</v>
      </c>
      <c r="U909">
        <v>31</v>
      </c>
      <c r="V909">
        <f>IF(Visor_NARP_CNPV_2018!$H$3=Q909,1,0)</f>
        <v>0</v>
      </c>
      <c r="W909">
        <f t="shared" si="112"/>
        <v>0</v>
      </c>
      <c r="Y909" s="51" t="s">
        <v>3164</v>
      </c>
      <c r="Z909" s="51">
        <f t="shared" si="113"/>
        <v>960</v>
      </c>
    </row>
    <row r="910" spans="1:26" ht="15">
      <c r="A910" s="281" t="s">
        <v>3165</v>
      </c>
      <c r="B910" s="282" t="s">
        <v>3166</v>
      </c>
      <c r="C910" s="288">
        <f t="shared" si="107"/>
        <v>0</v>
      </c>
      <c r="D910" s="275">
        <f t="shared" si="108"/>
        <v>9.1E-4</v>
      </c>
      <c r="E910" s="296">
        <f t="shared" si="109"/>
        <v>0</v>
      </c>
      <c r="F910" s="296">
        <f t="shared" si="110"/>
        <v>9.1E-4</v>
      </c>
      <c r="G910" s="276">
        <f t="shared" si="111"/>
        <v>340</v>
      </c>
      <c r="P910" s="280" t="s">
        <v>227</v>
      </c>
      <c r="Q910" s="280">
        <v>68</v>
      </c>
      <c r="R910" s="281" t="s">
        <v>192</v>
      </c>
      <c r="S910" s="281" t="s">
        <v>3165</v>
      </c>
      <c r="T910" s="282" t="s">
        <v>3166</v>
      </c>
      <c r="U910">
        <v>133</v>
      </c>
      <c r="V910">
        <f>IF(Visor_NARP_CNPV_2018!$H$3=Q910,1,0)</f>
        <v>0</v>
      </c>
      <c r="W910">
        <f t="shared" si="112"/>
        <v>0</v>
      </c>
      <c r="Y910" s="51" t="s">
        <v>3166</v>
      </c>
      <c r="Z910" s="51">
        <f t="shared" si="113"/>
        <v>665</v>
      </c>
    </row>
    <row r="911" spans="1:26" ht="15">
      <c r="A911" s="278" t="s">
        <v>3167</v>
      </c>
      <c r="B911" s="279" t="s">
        <v>3168</v>
      </c>
      <c r="C911" s="288">
        <f t="shared" si="107"/>
        <v>0</v>
      </c>
      <c r="D911" s="275">
        <f t="shared" si="108"/>
        <v>9.1099999999999992E-4</v>
      </c>
      <c r="E911" s="296">
        <f t="shared" si="109"/>
        <v>0</v>
      </c>
      <c r="F911" s="296">
        <f t="shared" si="110"/>
        <v>9.1099999999999992E-4</v>
      </c>
      <c r="G911" s="276">
        <f t="shared" si="111"/>
        <v>339</v>
      </c>
      <c r="P911" s="277" t="s">
        <v>227</v>
      </c>
      <c r="Q911" s="277">
        <v>68</v>
      </c>
      <c r="R911" s="278" t="s">
        <v>192</v>
      </c>
      <c r="S911" s="278" t="s">
        <v>3167</v>
      </c>
      <c r="T911" s="279" t="s">
        <v>3168</v>
      </c>
      <c r="U911">
        <v>512</v>
      </c>
      <c r="V911">
        <f>IF(Visor_NARP_CNPV_2018!$H$3=Q911,1,0)</f>
        <v>0</v>
      </c>
      <c r="W911">
        <f t="shared" si="112"/>
        <v>0</v>
      </c>
      <c r="Y911" s="51" t="s">
        <v>3168</v>
      </c>
      <c r="Z911" s="51">
        <f t="shared" si="113"/>
        <v>393</v>
      </c>
    </row>
    <row r="912" spans="1:26" ht="15">
      <c r="A912" s="281" t="s">
        <v>3169</v>
      </c>
      <c r="B912" s="282" t="s">
        <v>3170</v>
      </c>
      <c r="C912" s="288">
        <f t="shared" si="107"/>
        <v>0</v>
      </c>
      <c r="D912" s="275">
        <f t="shared" si="108"/>
        <v>9.1199999999999994E-4</v>
      </c>
      <c r="E912" s="296">
        <f t="shared" si="109"/>
        <v>0</v>
      </c>
      <c r="F912" s="296">
        <f t="shared" si="110"/>
        <v>9.1199999999999994E-4</v>
      </c>
      <c r="G912" s="276">
        <f t="shared" si="111"/>
        <v>338</v>
      </c>
      <c r="P912" s="280" t="s">
        <v>227</v>
      </c>
      <c r="Q912" s="280">
        <v>68</v>
      </c>
      <c r="R912" s="281" t="s">
        <v>192</v>
      </c>
      <c r="S912" s="281" t="s">
        <v>3169</v>
      </c>
      <c r="T912" s="282" t="s">
        <v>3170</v>
      </c>
      <c r="U912">
        <v>1030</v>
      </c>
      <c r="V912">
        <f>IF(Visor_NARP_CNPV_2018!$H$3=Q912,1,0)</f>
        <v>0</v>
      </c>
      <c r="W912">
        <f t="shared" si="112"/>
        <v>0</v>
      </c>
      <c r="Y912" s="51" t="s">
        <v>3170</v>
      </c>
      <c r="Z912" s="51">
        <f t="shared" si="113"/>
        <v>295</v>
      </c>
    </row>
    <row r="913" spans="1:26" ht="15">
      <c r="A913" s="278" t="s">
        <v>3171</v>
      </c>
      <c r="B913" s="279" t="s">
        <v>1581</v>
      </c>
      <c r="C913" s="288">
        <f t="shared" si="107"/>
        <v>0</v>
      </c>
      <c r="D913" s="275">
        <f t="shared" si="108"/>
        <v>9.1299999999999997E-4</v>
      </c>
      <c r="E913" s="296">
        <f t="shared" si="109"/>
        <v>0</v>
      </c>
      <c r="F913" s="296">
        <f t="shared" si="110"/>
        <v>9.1299999999999997E-4</v>
      </c>
      <c r="G913" s="276">
        <f t="shared" si="111"/>
        <v>337</v>
      </c>
      <c r="P913" s="277" t="s">
        <v>227</v>
      </c>
      <c r="Q913" s="277">
        <v>68</v>
      </c>
      <c r="R913" s="278" t="s">
        <v>192</v>
      </c>
      <c r="S913" s="278" t="s">
        <v>3171</v>
      </c>
      <c r="T913" s="279" t="s">
        <v>1581</v>
      </c>
      <c r="U913">
        <v>211</v>
      </c>
      <c r="V913">
        <f>IF(Visor_NARP_CNPV_2018!$H$3=Q913,1,0)</f>
        <v>0</v>
      </c>
      <c r="W913">
        <f t="shared" si="112"/>
        <v>0</v>
      </c>
      <c r="Y913" s="51" t="s">
        <v>1581</v>
      </c>
      <c r="Z913" s="51">
        <f t="shared" si="113"/>
        <v>570</v>
      </c>
    </row>
    <row r="914" spans="1:26" ht="15">
      <c r="A914" s="281" t="s">
        <v>3172</v>
      </c>
      <c r="B914" s="282" t="s">
        <v>3173</v>
      </c>
      <c r="C914" s="288">
        <f t="shared" si="107"/>
        <v>0</v>
      </c>
      <c r="D914" s="275">
        <f t="shared" si="108"/>
        <v>9.1399999999999999E-4</v>
      </c>
      <c r="E914" s="296">
        <f t="shared" si="109"/>
        <v>0</v>
      </c>
      <c r="F914" s="296">
        <f t="shared" si="110"/>
        <v>9.1399999999999999E-4</v>
      </c>
      <c r="G914" s="276">
        <f t="shared" si="111"/>
        <v>336</v>
      </c>
      <c r="P914" s="280" t="s">
        <v>227</v>
      </c>
      <c r="Q914" s="280">
        <v>68</v>
      </c>
      <c r="R914" s="281" t="s">
        <v>192</v>
      </c>
      <c r="S914" s="281" t="s">
        <v>3172</v>
      </c>
      <c r="T914" s="282" t="s">
        <v>3173</v>
      </c>
      <c r="U914">
        <v>745</v>
      </c>
      <c r="V914">
        <f>IF(Visor_NARP_CNPV_2018!$H$3=Q914,1,0)</f>
        <v>0</v>
      </c>
      <c r="W914">
        <f t="shared" si="112"/>
        <v>0</v>
      </c>
      <c r="Y914" s="51" t="s">
        <v>3173</v>
      </c>
      <c r="Z914" s="51">
        <f t="shared" si="113"/>
        <v>336</v>
      </c>
    </row>
    <row r="915" spans="1:26" ht="15">
      <c r="A915" s="278" t="s">
        <v>3174</v>
      </c>
      <c r="B915" s="279" t="s">
        <v>3175</v>
      </c>
      <c r="C915" s="288">
        <f t="shared" si="107"/>
        <v>0</v>
      </c>
      <c r="D915" s="275">
        <f t="shared" si="108"/>
        <v>9.1499999999999991E-4</v>
      </c>
      <c r="E915" s="296">
        <f t="shared" si="109"/>
        <v>0</v>
      </c>
      <c r="F915" s="296">
        <f t="shared" si="110"/>
        <v>9.1499999999999991E-4</v>
      </c>
      <c r="G915" s="276">
        <f t="shared" si="111"/>
        <v>335</v>
      </c>
      <c r="P915" s="277" t="s">
        <v>227</v>
      </c>
      <c r="Q915" s="277">
        <v>68</v>
      </c>
      <c r="R915" s="278" t="s">
        <v>192</v>
      </c>
      <c r="S915" s="278" t="s">
        <v>3174</v>
      </c>
      <c r="T915" s="279" t="s">
        <v>3175</v>
      </c>
      <c r="U915">
        <v>59</v>
      </c>
      <c r="V915">
        <f>IF(Visor_NARP_CNPV_2018!$H$3=Q915,1,0)</f>
        <v>0</v>
      </c>
      <c r="W915">
        <f t="shared" si="112"/>
        <v>0</v>
      </c>
      <c r="Y915" s="51" t="s">
        <v>3175</v>
      </c>
      <c r="Z915" s="51">
        <f t="shared" si="113"/>
        <v>836</v>
      </c>
    </row>
    <row r="916" spans="1:26" ht="15">
      <c r="A916" s="281" t="s">
        <v>3176</v>
      </c>
      <c r="B916" s="282" t="s">
        <v>3177</v>
      </c>
      <c r="C916" s="288">
        <f t="shared" si="107"/>
        <v>0</v>
      </c>
      <c r="D916" s="275">
        <f t="shared" si="108"/>
        <v>9.1599999999999993E-4</v>
      </c>
      <c r="E916" s="296">
        <f t="shared" si="109"/>
        <v>0</v>
      </c>
      <c r="F916" s="296">
        <f t="shared" si="110"/>
        <v>9.1599999999999993E-4</v>
      </c>
      <c r="G916" s="276">
        <f t="shared" si="111"/>
        <v>334</v>
      </c>
      <c r="P916" s="280" t="s">
        <v>227</v>
      </c>
      <c r="Q916" s="280">
        <v>68</v>
      </c>
      <c r="R916" s="281" t="s">
        <v>192</v>
      </c>
      <c r="S916" s="281" t="s">
        <v>3176</v>
      </c>
      <c r="T916" s="282" t="s">
        <v>3177</v>
      </c>
      <c r="U916">
        <v>19</v>
      </c>
      <c r="V916">
        <f>IF(Visor_NARP_CNPV_2018!$H$3=Q916,1,0)</f>
        <v>0</v>
      </c>
      <c r="W916">
        <f t="shared" si="112"/>
        <v>0</v>
      </c>
      <c r="Y916" s="51" t="s">
        <v>3177</v>
      </c>
      <c r="Z916" s="51">
        <f t="shared" si="113"/>
        <v>1038</v>
      </c>
    </row>
    <row r="917" spans="1:26" ht="15">
      <c r="A917" s="278" t="s">
        <v>3178</v>
      </c>
      <c r="B917" s="279" t="s">
        <v>3179</v>
      </c>
      <c r="C917" s="288">
        <f t="shared" si="107"/>
        <v>0</v>
      </c>
      <c r="D917" s="275">
        <f t="shared" si="108"/>
        <v>9.1699999999999995E-4</v>
      </c>
      <c r="E917" s="296">
        <f t="shared" si="109"/>
        <v>0</v>
      </c>
      <c r="F917" s="296">
        <f t="shared" si="110"/>
        <v>9.1699999999999995E-4</v>
      </c>
      <c r="G917" s="276">
        <f t="shared" si="111"/>
        <v>333</v>
      </c>
      <c r="P917" s="277" t="s">
        <v>227</v>
      </c>
      <c r="Q917" s="277">
        <v>68</v>
      </c>
      <c r="R917" s="278" t="s">
        <v>192</v>
      </c>
      <c r="S917" s="278" t="s">
        <v>3178</v>
      </c>
      <c r="T917" s="279" t="s">
        <v>3179</v>
      </c>
      <c r="U917">
        <v>387</v>
      </c>
      <c r="V917">
        <f>IF(Visor_NARP_CNPV_2018!$H$3=Q917,1,0)</f>
        <v>0</v>
      </c>
      <c r="W917">
        <f t="shared" si="112"/>
        <v>0</v>
      </c>
      <c r="Y917" s="51" t="s">
        <v>3179</v>
      </c>
      <c r="Z917" s="51">
        <f t="shared" si="113"/>
        <v>453</v>
      </c>
    </row>
    <row r="918" spans="1:26" ht="15">
      <c r="A918" s="281" t="s">
        <v>3180</v>
      </c>
      <c r="B918" s="282" t="s">
        <v>3181</v>
      </c>
      <c r="C918" s="288">
        <f t="shared" si="107"/>
        <v>0</v>
      </c>
      <c r="D918" s="275">
        <f t="shared" si="108"/>
        <v>9.1799999999999998E-4</v>
      </c>
      <c r="E918" s="296">
        <f t="shared" si="109"/>
        <v>0</v>
      </c>
      <c r="F918" s="296">
        <f t="shared" si="110"/>
        <v>9.1799999999999998E-4</v>
      </c>
      <c r="G918" s="276">
        <f t="shared" si="111"/>
        <v>332</v>
      </c>
      <c r="P918" s="280" t="s">
        <v>227</v>
      </c>
      <c r="Q918" s="280">
        <v>68</v>
      </c>
      <c r="R918" s="281" t="s">
        <v>192</v>
      </c>
      <c r="S918" s="281" t="s">
        <v>3180</v>
      </c>
      <c r="T918" s="282" t="s">
        <v>3181</v>
      </c>
      <c r="U918">
        <v>15</v>
      </c>
      <c r="V918">
        <f>IF(Visor_NARP_CNPV_2018!$H$3=Q918,1,0)</f>
        <v>0</v>
      </c>
      <c r="W918">
        <f t="shared" si="112"/>
        <v>0</v>
      </c>
      <c r="Y918" s="51" t="s">
        <v>3181</v>
      </c>
      <c r="Z918" s="51">
        <f t="shared" si="113"/>
        <v>1063</v>
      </c>
    </row>
    <row r="919" spans="1:26" ht="15">
      <c r="A919" s="278" t="s">
        <v>3182</v>
      </c>
      <c r="B919" s="279" t="s">
        <v>3183</v>
      </c>
      <c r="C919" s="288">
        <f t="shared" si="107"/>
        <v>0</v>
      </c>
      <c r="D919" s="275">
        <f t="shared" si="108"/>
        <v>9.19E-4</v>
      </c>
      <c r="E919" s="296">
        <f t="shared" si="109"/>
        <v>0</v>
      </c>
      <c r="F919" s="296">
        <f t="shared" si="110"/>
        <v>9.19E-4</v>
      </c>
      <c r="G919" s="276">
        <f t="shared" si="111"/>
        <v>331</v>
      </c>
      <c r="P919" s="277" t="s">
        <v>227</v>
      </c>
      <c r="Q919" s="277">
        <v>68</v>
      </c>
      <c r="R919" s="278" t="s">
        <v>192</v>
      </c>
      <c r="S919" s="278" t="s">
        <v>3182</v>
      </c>
      <c r="T919" s="279" t="s">
        <v>3183</v>
      </c>
      <c r="U919">
        <v>37</v>
      </c>
      <c r="V919">
        <f>IF(Visor_NARP_CNPV_2018!$H$3=Q919,1,0)</f>
        <v>0</v>
      </c>
      <c r="W919">
        <f t="shared" si="112"/>
        <v>0</v>
      </c>
      <c r="Y919" s="51" t="s">
        <v>3183</v>
      </c>
      <c r="Z919" s="51">
        <f t="shared" si="113"/>
        <v>932</v>
      </c>
    </row>
    <row r="920" spans="1:26" ht="15">
      <c r="A920" s="281" t="s">
        <v>3184</v>
      </c>
      <c r="B920" s="282" t="s">
        <v>3185</v>
      </c>
      <c r="C920" s="288">
        <f t="shared" si="107"/>
        <v>0</v>
      </c>
      <c r="D920" s="275">
        <f t="shared" si="108"/>
        <v>9.1999999999999992E-4</v>
      </c>
      <c r="E920" s="296">
        <f t="shared" si="109"/>
        <v>0</v>
      </c>
      <c r="F920" s="296">
        <f t="shared" si="110"/>
        <v>9.1999999999999992E-4</v>
      </c>
      <c r="G920" s="276">
        <f t="shared" si="111"/>
        <v>330</v>
      </c>
      <c r="P920" s="280" t="s">
        <v>227</v>
      </c>
      <c r="Q920" s="280">
        <v>68</v>
      </c>
      <c r="R920" s="281" t="s">
        <v>192</v>
      </c>
      <c r="S920" s="281" t="s">
        <v>3184</v>
      </c>
      <c r="T920" s="282" t="s">
        <v>3185</v>
      </c>
      <c r="U920">
        <v>15</v>
      </c>
      <c r="V920">
        <f>IF(Visor_NARP_CNPV_2018!$H$3=Q920,1,0)</f>
        <v>0</v>
      </c>
      <c r="W920">
        <f t="shared" si="112"/>
        <v>0</v>
      </c>
      <c r="Y920" s="51" t="s">
        <v>3185</v>
      </c>
      <c r="Z920" s="51">
        <f t="shared" si="113"/>
        <v>1063</v>
      </c>
    </row>
    <row r="921" spans="1:26" ht="15">
      <c r="A921" s="278" t="s">
        <v>3186</v>
      </c>
      <c r="B921" s="279" t="s">
        <v>3187</v>
      </c>
      <c r="C921" s="288">
        <f t="shared" si="107"/>
        <v>0</v>
      </c>
      <c r="D921" s="275">
        <f t="shared" si="108"/>
        <v>9.2099999999999994E-4</v>
      </c>
      <c r="E921" s="296">
        <f t="shared" si="109"/>
        <v>0</v>
      </c>
      <c r="F921" s="296">
        <f t="shared" si="110"/>
        <v>9.2099999999999994E-4</v>
      </c>
      <c r="G921" s="276">
        <f t="shared" si="111"/>
        <v>329</v>
      </c>
      <c r="P921" s="277" t="s">
        <v>227</v>
      </c>
      <c r="Q921" s="277">
        <v>68</v>
      </c>
      <c r="R921" s="278" t="s">
        <v>192</v>
      </c>
      <c r="S921" s="278" t="s">
        <v>3186</v>
      </c>
      <c r="T921" s="279" t="s">
        <v>3187</v>
      </c>
      <c r="U921">
        <v>309</v>
      </c>
      <c r="V921">
        <f>IF(Visor_NARP_CNPV_2018!$H$3=Q921,1,0)</f>
        <v>0</v>
      </c>
      <c r="W921">
        <f t="shared" si="112"/>
        <v>0</v>
      </c>
      <c r="Y921" s="51" t="s">
        <v>3187</v>
      </c>
      <c r="Z921" s="51">
        <f t="shared" si="113"/>
        <v>496</v>
      </c>
    </row>
    <row r="922" spans="1:26" ht="15">
      <c r="A922" s="281" t="s">
        <v>3188</v>
      </c>
      <c r="B922" s="282" t="s">
        <v>1613</v>
      </c>
      <c r="C922" s="288">
        <f t="shared" si="107"/>
        <v>0</v>
      </c>
      <c r="D922" s="275">
        <f t="shared" si="108"/>
        <v>9.2199999999999997E-4</v>
      </c>
      <c r="E922" s="296">
        <f t="shared" si="109"/>
        <v>0</v>
      </c>
      <c r="F922" s="296">
        <f t="shared" si="110"/>
        <v>9.2199999999999997E-4</v>
      </c>
      <c r="G922" s="276">
        <f t="shared" si="111"/>
        <v>328</v>
      </c>
      <c r="P922" s="280" t="s">
        <v>227</v>
      </c>
      <c r="Q922" s="280">
        <v>68</v>
      </c>
      <c r="R922" s="281" t="s">
        <v>192</v>
      </c>
      <c r="S922" s="281" t="s">
        <v>3188</v>
      </c>
      <c r="T922" s="282" t="s">
        <v>1613</v>
      </c>
      <c r="U922">
        <v>19</v>
      </c>
      <c r="V922">
        <f>IF(Visor_NARP_CNPV_2018!$H$3=Q922,1,0)</f>
        <v>0</v>
      </c>
      <c r="W922">
        <f t="shared" si="112"/>
        <v>0</v>
      </c>
      <c r="Y922" s="51" t="s">
        <v>1613</v>
      </c>
      <c r="Z922" s="51">
        <f t="shared" si="113"/>
        <v>1038</v>
      </c>
    </row>
    <row r="923" spans="1:26" ht="15">
      <c r="A923" s="278" t="s">
        <v>3189</v>
      </c>
      <c r="B923" s="279" t="s">
        <v>3190</v>
      </c>
      <c r="C923" s="288">
        <f t="shared" si="107"/>
        <v>0</v>
      </c>
      <c r="D923" s="275">
        <f t="shared" si="108"/>
        <v>9.2299999999999999E-4</v>
      </c>
      <c r="E923" s="296">
        <f t="shared" si="109"/>
        <v>0</v>
      </c>
      <c r="F923" s="296">
        <f t="shared" si="110"/>
        <v>9.2299999999999999E-4</v>
      </c>
      <c r="G923" s="276">
        <f t="shared" si="111"/>
        <v>327</v>
      </c>
      <c r="P923" s="277" t="s">
        <v>227</v>
      </c>
      <c r="Q923" s="277">
        <v>68</v>
      </c>
      <c r="R923" s="278" t="s">
        <v>192</v>
      </c>
      <c r="S923" s="278" t="s">
        <v>3189</v>
      </c>
      <c r="T923" s="279" t="s">
        <v>3190</v>
      </c>
      <c r="U923">
        <v>20</v>
      </c>
      <c r="V923">
        <f>IF(Visor_NARP_CNPV_2018!$H$3=Q923,1,0)</f>
        <v>0</v>
      </c>
      <c r="W923">
        <f t="shared" si="112"/>
        <v>0</v>
      </c>
      <c r="Y923" s="51" t="s">
        <v>3190</v>
      </c>
      <c r="Z923" s="51">
        <f t="shared" si="113"/>
        <v>1031</v>
      </c>
    </row>
    <row r="924" spans="1:26" ht="15">
      <c r="A924" s="281" t="s">
        <v>3191</v>
      </c>
      <c r="B924" s="282" t="s">
        <v>3192</v>
      </c>
      <c r="C924" s="288">
        <f t="shared" si="107"/>
        <v>0</v>
      </c>
      <c r="D924" s="275">
        <f t="shared" si="108"/>
        <v>9.2399999999999991E-4</v>
      </c>
      <c r="E924" s="296">
        <f t="shared" si="109"/>
        <v>0</v>
      </c>
      <c r="F924" s="296">
        <f t="shared" si="110"/>
        <v>9.2399999999999991E-4</v>
      </c>
      <c r="G924" s="276">
        <f t="shared" si="111"/>
        <v>326</v>
      </c>
      <c r="P924" s="280" t="s">
        <v>227</v>
      </c>
      <c r="Q924" s="280">
        <v>68</v>
      </c>
      <c r="R924" s="281" t="s">
        <v>192</v>
      </c>
      <c r="S924" s="281" t="s">
        <v>3191</v>
      </c>
      <c r="T924" s="282" t="s">
        <v>3192</v>
      </c>
      <c r="U924">
        <v>100</v>
      </c>
      <c r="V924">
        <f>IF(Visor_NARP_CNPV_2018!$H$3=Q924,1,0)</f>
        <v>0</v>
      </c>
      <c r="W924">
        <f t="shared" si="112"/>
        <v>0</v>
      </c>
      <c r="Y924" s="51" t="s">
        <v>3192</v>
      </c>
      <c r="Z924" s="51">
        <f t="shared" si="113"/>
        <v>734</v>
      </c>
    </row>
    <row r="925" spans="1:26" ht="15">
      <c r="A925" s="278" t="s">
        <v>3193</v>
      </c>
      <c r="B925" s="279" t="s">
        <v>3194</v>
      </c>
      <c r="C925" s="288">
        <f t="shared" si="107"/>
        <v>0</v>
      </c>
      <c r="D925" s="275">
        <f t="shared" si="108"/>
        <v>9.2499999999999993E-4</v>
      </c>
      <c r="E925" s="296">
        <f t="shared" si="109"/>
        <v>0</v>
      </c>
      <c r="F925" s="296">
        <f t="shared" si="110"/>
        <v>9.2499999999999993E-4</v>
      </c>
      <c r="G925" s="276">
        <f t="shared" si="111"/>
        <v>325</v>
      </c>
      <c r="P925" s="277" t="s">
        <v>227</v>
      </c>
      <c r="Q925" s="277">
        <v>68</v>
      </c>
      <c r="R925" s="278" t="s">
        <v>192</v>
      </c>
      <c r="S925" s="278" t="s">
        <v>3193</v>
      </c>
      <c r="T925" s="279" t="s">
        <v>3194</v>
      </c>
      <c r="U925">
        <v>299</v>
      </c>
      <c r="V925">
        <f>IF(Visor_NARP_CNPV_2018!$H$3=Q925,1,0)</f>
        <v>0</v>
      </c>
      <c r="W925">
        <f t="shared" si="112"/>
        <v>0</v>
      </c>
      <c r="Y925" s="51" t="s">
        <v>3194</v>
      </c>
      <c r="Z925" s="51">
        <f t="shared" si="113"/>
        <v>503</v>
      </c>
    </row>
    <row r="926" spans="1:26" ht="15">
      <c r="A926" s="281" t="s">
        <v>3195</v>
      </c>
      <c r="B926" s="282" t="s">
        <v>3196</v>
      </c>
      <c r="C926" s="288">
        <f t="shared" si="107"/>
        <v>0</v>
      </c>
      <c r="D926" s="275">
        <f t="shared" si="108"/>
        <v>9.2599999999999996E-4</v>
      </c>
      <c r="E926" s="296">
        <f t="shared" si="109"/>
        <v>0</v>
      </c>
      <c r="F926" s="296">
        <f t="shared" si="110"/>
        <v>9.2599999999999996E-4</v>
      </c>
      <c r="G926" s="276">
        <f t="shared" si="111"/>
        <v>324</v>
      </c>
      <c r="P926" s="280" t="s">
        <v>227</v>
      </c>
      <c r="Q926" s="280">
        <v>68</v>
      </c>
      <c r="R926" s="281" t="s">
        <v>192</v>
      </c>
      <c r="S926" s="281" t="s">
        <v>3195</v>
      </c>
      <c r="T926" s="282" t="s">
        <v>3196</v>
      </c>
      <c r="U926">
        <v>76</v>
      </c>
      <c r="V926">
        <f>IF(Visor_NARP_CNPV_2018!$H$3=Q926,1,0)</f>
        <v>0</v>
      </c>
      <c r="W926">
        <f t="shared" si="112"/>
        <v>0</v>
      </c>
      <c r="Y926" s="51" t="s">
        <v>3196</v>
      </c>
      <c r="Z926" s="51">
        <f t="shared" si="113"/>
        <v>786</v>
      </c>
    </row>
    <row r="927" spans="1:26" ht="15">
      <c r="A927" s="278" t="s">
        <v>3197</v>
      </c>
      <c r="B927" s="279" t="s">
        <v>193</v>
      </c>
      <c r="C927" s="288">
        <f t="shared" si="107"/>
        <v>0</v>
      </c>
      <c r="D927" s="275">
        <f t="shared" si="108"/>
        <v>9.2699999999999998E-4</v>
      </c>
      <c r="E927" s="296">
        <f t="shared" si="109"/>
        <v>0</v>
      </c>
      <c r="F927" s="296">
        <f t="shared" si="110"/>
        <v>9.2699999999999998E-4</v>
      </c>
      <c r="G927" s="276">
        <f t="shared" si="111"/>
        <v>323</v>
      </c>
      <c r="P927" s="277" t="s">
        <v>227</v>
      </c>
      <c r="Q927" s="277">
        <v>68</v>
      </c>
      <c r="R927" s="278" t="s">
        <v>192</v>
      </c>
      <c r="S927" s="278" t="s">
        <v>3197</v>
      </c>
      <c r="T927" s="279" t="s">
        <v>193</v>
      </c>
      <c r="U927">
        <v>157</v>
      </c>
      <c r="V927">
        <f>IF(Visor_NARP_CNPV_2018!$H$3=Q927,1,0)</f>
        <v>0</v>
      </c>
      <c r="W927">
        <f t="shared" si="112"/>
        <v>0</v>
      </c>
      <c r="Y927" s="51" t="s">
        <v>193</v>
      </c>
      <c r="Z927" s="51">
        <f t="shared" si="113"/>
        <v>625</v>
      </c>
    </row>
    <row r="928" spans="1:26" ht="15">
      <c r="A928" s="281" t="s">
        <v>3198</v>
      </c>
      <c r="B928" s="282" t="s">
        <v>3199</v>
      </c>
      <c r="C928" s="288">
        <f t="shared" si="107"/>
        <v>0</v>
      </c>
      <c r="D928" s="275">
        <f t="shared" si="108"/>
        <v>9.2800000000000001E-4</v>
      </c>
      <c r="E928" s="296">
        <f t="shared" si="109"/>
        <v>0</v>
      </c>
      <c r="F928" s="296">
        <f t="shared" si="110"/>
        <v>9.2800000000000001E-4</v>
      </c>
      <c r="G928" s="276">
        <f t="shared" si="111"/>
        <v>322</v>
      </c>
      <c r="P928" s="280" t="s">
        <v>227</v>
      </c>
      <c r="Q928" s="280">
        <v>68</v>
      </c>
      <c r="R928" s="281" t="s">
        <v>192</v>
      </c>
      <c r="S928" s="281" t="s">
        <v>3198</v>
      </c>
      <c r="T928" s="282" t="s">
        <v>3199</v>
      </c>
      <c r="U928">
        <v>35</v>
      </c>
      <c r="V928">
        <f>IF(Visor_NARP_CNPV_2018!$H$3=Q928,1,0)</f>
        <v>0</v>
      </c>
      <c r="W928">
        <f t="shared" si="112"/>
        <v>0</v>
      </c>
      <c r="Y928" s="51" t="s">
        <v>3199</v>
      </c>
      <c r="Z928" s="51">
        <f t="shared" si="113"/>
        <v>942</v>
      </c>
    </row>
    <row r="929" spans="1:26" ht="15">
      <c r="A929" s="278" t="s">
        <v>3200</v>
      </c>
      <c r="B929" s="279" t="s">
        <v>3201</v>
      </c>
      <c r="C929" s="288">
        <f t="shared" si="107"/>
        <v>0</v>
      </c>
      <c r="D929" s="275">
        <f t="shared" si="108"/>
        <v>9.2899999999999992E-4</v>
      </c>
      <c r="E929" s="296">
        <f t="shared" si="109"/>
        <v>0</v>
      </c>
      <c r="F929" s="296">
        <f t="shared" si="110"/>
        <v>9.2899999999999992E-4</v>
      </c>
      <c r="G929" s="276">
        <f t="shared" si="111"/>
        <v>321</v>
      </c>
      <c r="P929" s="277" t="s">
        <v>227</v>
      </c>
      <c r="Q929" s="277">
        <v>68</v>
      </c>
      <c r="R929" s="278" t="s">
        <v>192</v>
      </c>
      <c r="S929" s="278" t="s">
        <v>3200</v>
      </c>
      <c r="T929" s="279" t="s">
        <v>3201</v>
      </c>
      <c r="U929">
        <v>45</v>
      </c>
      <c r="V929">
        <f>IF(Visor_NARP_CNPV_2018!$H$3=Q929,1,0)</f>
        <v>0</v>
      </c>
      <c r="W929">
        <f t="shared" si="112"/>
        <v>0</v>
      </c>
      <c r="Y929" s="51" t="s">
        <v>3201</v>
      </c>
      <c r="Z929" s="51">
        <f t="shared" si="113"/>
        <v>891</v>
      </c>
    </row>
    <row r="930" spans="1:26" ht="15">
      <c r="A930" s="281" t="s">
        <v>3202</v>
      </c>
      <c r="B930" s="282" t="s">
        <v>3203</v>
      </c>
      <c r="C930" s="288">
        <f t="shared" si="107"/>
        <v>0</v>
      </c>
      <c r="D930" s="275">
        <f t="shared" si="108"/>
        <v>9.2999999999999995E-4</v>
      </c>
      <c r="E930" s="296">
        <f t="shared" si="109"/>
        <v>0</v>
      </c>
      <c r="F930" s="296">
        <f t="shared" si="110"/>
        <v>9.2999999999999995E-4</v>
      </c>
      <c r="G930" s="276">
        <f t="shared" si="111"/>
        <v>320</v>
      </c>
      <c r="P930" s="280" t="s">
        <v>227</v>
      </c>
      <c r="Q930" s="280">
        <v>68</v>
      </c>
      <c r="R930" s="281" t="s">
        <v>192</v>
      </c>
      <c r="S930" s="281" t="s">
        <v>3202</v>
      </c>
      <c r="T930" s="282" t="s">
        <v>3203</v>
      </c>
      <c r="U930">
        <v>47</v>
      </c>
      <c r="V930">
        <f>IF(Visor_NARP_CNPV_2018!$H$3=Q930,1,0)</f>
        <v>0</v>
      </c>
      <c r="W930">
        <f t="shared" si="112"/>
        <v>0</v>
      </c>
      <c r="Y930" s="51" t="s">
        <v>3203</v>
      </c>
      <c r="Z930" s="51">
        <f t="shared" si="113"/>
        <v>881</v>
      </c>
    </row>
    <row r="931" spans="1:26" ht="15">
      <c r="A931" s="278" t="s">
        <v>3204</v>
      </c>
      <c r="B931" s="279" t="s">
        <v>3205</v>
      </c>
      <c r="C931" s="288">
        <f t="shared" si="107"/>
        <v>0</v>
      </c>
      <c r="D931" s="275">
        <f t="shared" si="108"/>
        <v>9.3099999999999997E-4</v>
      </c>
      <c r="E931" s="296">
        <f t="shared" si="109"/>
        <v>0</v>
      </c>
      <c r="F931" s="296">
        <f t="shared" si="110"/>
        <v>9.3099999999999997E-4</v>
      </c>
      <c r="G931" s="276">
        <f t="shared" si="111"/>
        <v>319</v>
      </c>
      <c r="P931" s="277" t="s">
        <v>227</v>
      </c>
      <c r="Q931" s="277">
        <v>68</v>
      </c>
      <c r="R931" s="278" t="s">
        <v>192</v>
      </c>
      <c r="S931" s="278" t="s">
        <v>3204</v>
      </c>
      <c r="T931" s="279" t="s">
        <v>3205</v>
      </c>
      <c r="U931">
        <v>249</v>
      </c>
      <c r="V931">
        <f>IF(Visor_NARP_CNPV_2018!$H$3=Q931,1,0)</f>
        <v>0</v>
      </c>
      <c r="W931">
        <f t="shared" si="112"/>
        <v>0</v>
      </c>
      <c r="Y931" s="51" t="s">
        <v>3205</v>
      </c>
      <c r="Z931" s="51">
        <f t="shared" si="113"/>
        <v>540</v>
      </c>
    </row>
    <row r="932" spans="1:26" ht="15">
      <c r="A932" s="281" t="s">
        <v>3206</v>
      </c>
      <c r="B932" s="282" t="s">
        <v>3207</v>
      </c>
      <c r="C932" s="288">
        <f t="shared" si="107"/>
        <v>0</v>
      </c>
      <c r="D932" s="275">
        <f t="shared" si="108"/>
        <v>9.3199999999999999E-4</v>
      </c>
      <c r="E932" s="296">
        <f t="shared" si="109"/>
        <v>0</v>
      </c>
      <c r="F932" s="296">
        <f t="shared" si="110"/>
        <v>9.3199999999999999E-4</v>
      </c>
      <c r="G932" s="276">
        <f t="shared" si="111"/>
        <v>318</v>
      </c>
      <c r="P932" s="280" t="s">
        <v>227</v>
      </c>
      <c r="Q932" s="280">
        <v>68</v>
      </c>
      <c r="R932" s="281" t="s">
        <v>192</v>
      </c>
      <c r="S932" s="281" t="s">
        <v>3206</v>
      </c>
      <c r="T932" s="282" t="s">
        <v>3207</v>
      </c>
      <c r="U932">
        <v>10</v>
      </c>
      <c r="V932">
        <f>IF(Visor_NARP_CNPV_2018!$H$3=Q932,1,0)</f>
        <v>0</v>
      </c>
      <c r="W932">
        <f t="shared" si="112"/>
        <v>0</v>
      </c>
      <c r="Y932" s="51" t="s">
        <v>3207</v>
      </c>
      <c r="Z932" s="51">
        <f t="shared" si="113"/>
        <v>1092</v>
      </c>
    </row>
    <row r="933" spans="1:26" ht="15">
      <c r="A933" s="278" t="s">
        <v>3208</v>
      </c>
      <c r="B933" s="279" t="s">
        <v>1796</v>
      </c>
      <c r="C933" s="288">
        <f t="shared" si="107"/>
        <v>0</v>
      </c>
      <c r="D933" s="275">
        <f t="shared" si="108"/>
        <v>9.3299999999999991E-4</v>
      </c>
      <c r="E933" s="296">
        <f t="shared" si="109"/>
        <v>0</v>
      </c>
      <c r="F933" s="296">
        <f t="shared" si="110"/>
        <v>9.3299999999999991E-4</v>
      </c>
      <c r="G933" s="276">
        <f t="shared" si="111"/>
        <v>317</v>
      </c>
      <c r="P933" s="277" t="s">
        <v>227</v>
      </c>
      <c r="Q933" s="277">
        <v>68</v>
      </c>
      <c r="R933" s="278" t="s">
        <v>192</v>
      </c>
      <c r="S933" s="278" t="s">
        <v>3208</v>
      </c>
      <c r="T933" s="279" t="s">
        <v>1796</v>
      </c>
      <c r="U933">
        <v>97</v>
      </c>
      <c r="V933">
        <f>IF(Visor_NARP_CNPV_2018!$H$3=Q933,1,0)</f>
        <v>0</v>
      </c>
      <c r="W933">
        <f t="shared" si="112"/>
        <v>0</v>
      </c>
      <c r="Y933" s="51" t="s">
        <v>1796</v>
      </c>
      <c r="Z933" s="51">
        <f t="shared" si="113"/>
        <v>739</v>
      </c>
    </row>
    <row r="934" spans="1:26" ht="15">
      <c r="A934" s="281" t="s">
        <v>3209</v>
      </c>
      <c r="B934" s="282" t="s">
        <v>3210</v>
      </c>
      <c r="C934" s="288">
        <f t="shared" si="107"/>
        <v>0</v>
      </c>
      <c r="D934" s="275">
        <f t="shared" si="108"/>
        <v>9.3399999999999993E-4</v>
      </c>
      <c r="E934" s="296">
        <f t="shared" si="109"/>
        <v>0</v>
      </c>
      <c r="F934" s="296">
        <f t="shared" si="110"/>
        <v>9.3399999999999993E-4</v>
      </c>
      <c r="G934" s="276">
        <f t="shared" si="111"/>
        <v>316</v>
      </c>
      <c r="P934" s="280" t="s">
        <v>227</v>
      </c>
      <c r="Q934" s="280">
        <v>68</v>
      </c>
      <c r="R934" s="281" t="s">
        <v>192</v>
      </c>
      <c r="S934" s="281" t="s">
        <v>3209</v>
      </c>
      <c r="T934" s="282" t="s">
        <v>3210</v>
      </c>
      <c r="U934">
        <v>106</v>
      </c>
      <c r="V934">
        <f>IF(Visor_NARP_CNPV_2018!$H$3=Q934,1,0)</f>
        <v>0</v>
      </c>
      <c r="W934">
        <f t="shared" si="112"/>
        <v>0</v>
      </c>
      <c r="Y934" s="51" t="s">
        <v>3210</v>
      </c>
      <c r="Z934" s="51">
        <f t="shared" si="113"/>
        <v>721</v>
      </c>
    </row>
    <row r="935" spans="1:26" ht="15">
      <c r="A935" s="278" t="s">
        <v>3211</v>
      </c>
      <c r="B935" s="279" t="s">
        <v>3212</v>
      </c>
      <c r="C935" s="288">
        <f t="shared" si="107"/>
        <v>0</v>
      </c>
      <c r="D935" s="275">
        <f t="shared" si="108"/>
        <v>9.3499999999999996E-4</v>
      </c>
      <c r="E935" s="296">
        <f t="shared" si="109"/>
        <v>0</v>
      </c>
      <c r="F935" s="296">
        <f t="shared" si="110"/>
        <v>9.3499999999999996E-4</v>
      </c>
      <c r="G935" s="276">
        <f t="shared" si="111"/>
        <v>315</v>
      </c>
      <c r="P935" s="277" t="s">
        <v>228</v>
      </c>
      <c r="Q935" s="277">
        <v>70</v>
      </c>
      <c r="R935" s="278" t="s">
        <v>193</v>
      </c>
      <c r="S935" s="278" t="s">
        <v>3211</v>
      </c>
      <c r="T935" s="279" t="s">
        <v>3212</v>
      </c>
      <c r="U935">
        <v>12376</v>
      </c>
      <c r="V935">
        <f>IF(Visor_NARP_CNPV_2018!$H$3=Q935,1,0)</f>
        <v>0</v>
      </c>
      <c r="W935">
        <f t="shared" si="112"/>
        <v>0</v>
      </c>
      <c r="Y935" s="51" t="s">
        <v>3212</v>
      </c>
      <c r="Z935" s="51">
        <f t="shared" si="113"/>
        <v>79</v>
      </c>
    </row>
    <row r="936" spans="1:26" ht="15">
      <c r="A936" s="281" t="s">
        <v>3213</v>
      </c>
      <c r="B936" s="282" t="s">
        <v>1818</v>
      </c>
      <c r="C936" s="288">
        <f t="shared" si="107"/>
        <v>0</v>
      </c>
      <c r="D936" s="275">
        <f t="shared" si="108"/>
        <v>9.3599999999999998E-4</v>
      </c>
      <c r="E936" s="296">
        <f t="shared" si="109"/>
        <v>0</v>
      </c>
      <c r="F936" s="296">
        <f t="shared" si="110"/>
        <v>9.3599999999999998E-4</v>
      </c>
      <c r="G936" s="276">
        <f t="shared" si="111"/>
        <v>314</v>
      </c>
      <c r="P936" s="280" t="s">
        <v>228</v>
      </c>
      <c r="Q936" s="280">
        <v>70</v>
      </c>
      <c r="R936" s="281" t="s">
        <v>193</v>
      </c>
      <c r="S936" s="281" t="s">
        <v>3213</v>
      </c>
      <c r="T936" s="282" t="s">
        <v>1818</v>
      </c>
      <c r="U936">
        <v>688</v>
      </c>
      <c r="V936">
        <f>IF(Visor_NARP_CNPV_2018!$H$3=Q936,1,0)</f>
        <v>0</v>
      </c>
      <c r="W936">
        <f t="shared" si="112"/>
        <v>0</v>
      </c>
      <c r="Y936" s="51" t="s">
        <v>1818</v>
      </c>
      <c r="Z936" s="51">
        <f t="shared" si="113"/>
        <v>350</v>
      </c>
    </row>
    <row r="937" spans="1:26" ht="15">
      <c r="A937" s="278" t="s">
        <v>3214</v>
      </c>
      <c r="B937" s="279" t="s">
        <v>3215</v>
      </c>
      <c r="C937" s="288">
        <f t="shared" si="107"/>
        <v>0</v>
      </c>
      <c r="D937" s="275">
        <f t="shared" si="108"/>
        <v>9.3700000000000001E-4</v>
      </c>
      <c r="E937" s="296">
        <f t="shared" si="109"/>
        <v>0</v>
      </c>
      <c r="F937" s="296">
        <f t="shared" si="110"/>
        <v>9.3700000000000001E-4</v>
      </c>
      <c r="G937" s="276">
        <f t="shared" si="111"/>
        <v>313</v>
      </c>
      <c r="P937" s="277" t="s">
        <v>228</v>
      </c>
      <c r="Q937" s="277">
        <v>70</v>
      </c>
      <c r="R937" s="278" t="s">
        <v>193</v>
      </c>
      <c r="S937" s="278" t="s">
        <v>3214</v>
      </c>
      <c r="T937" s="279" t="s">
        <v>3215</v>
      </c>
      <c r="U937">
        <v>783</v>
      </c>
      <c r="V937">
        <f>IF(Visor_NARP_CNPV_2018!$H$3=Q937,1,0)</f>
        <v>0</v>
      </c>
      <c r="W937">
        <f t="shared" si="112"/>
        <v>0</v>
      </c>
      <c r="Y937" s="51" t="s">
        <v>3215</v>
      </c>
      <c r="Z937" s="51">
        <f t="shared" si="113"/>
        <v>331</v>
      </c>
    </row>
    <row r="938" spans="1:26" ht="15">
      <c r="A938" s="281" t="s">
        <v>3216</v>
      </c>
      <c r="B938" s="282" t="s">
        <v>3217</v>
      </c>
      <c r="C938" s="288">
        <f t="shared" si="107"/>
        <v>0</v>
      </c>
      <c r="D938" s="275">
        <f t="shared" si="108"/>
        <v>9.3799999999999992E-4</v>
      </c>
      <c r="E938" s="296">
        <f t="shared" si="109"/>
        <v>0</v>
      </c>
      <c r="F938" s="296">
        <f t="shared" si="110"/>
        <v>9.3799999999999992E-4</v>
      </c>
      <c r="G938" s="276">
        <f t="shared" si="111"/>
        <v>312</v>
      </c>
      <c r="P938" s="280" t="s">
        <v>228</v>
      </c>
      <c r="Q938" s="280">
        <v>70</v>
      </c>
      <c r="R938" s="281" t="s">
        <v>193</v>
      </c>
      <c r="S938" s="281" t="s">
        <v>3216</v>
      </c>
      <c r="T938" s="282" t="s">
        <v>3217</v>
      </c>
      <c r="U938">
        <v>440</v>
      </c>
      <c r="V938">
        <f>IF(Visor_NARP_CNPV_2018!$H$3=Q938,1,0)</f>
        <v>0</v>
      </c>
      <c r="W938">
        <f t="shared" si="112"/>
        <v>0</v>
      </c>
      <c r="Y938" s="51" t="s">
        <v>3217</v>
      </c>
      <c r="Z938" s="51">
        <f t="shared" si="113"/>
        <v>426</v>
      </c>
    </row>
    <row r="939" spans="1:26" ht="15">
      <c r="A939" s="278" t="s">
        <v>3218</v>
      </c>
      <c r="B939" s="279" t="s">
        <v>3219</v>
      </c>
      <c r="C939" s="288">
        <f t="shared" si="107"/>
        <v>0</v>
      </c>
      <c r="D939" s="275">
        <f t="shared" si="108"/>
        <v>9.3899999999999995E-4</v>
      </c>
      <c r="E939" s="296">
        <f t="shared" si="109"/>
        <v>0</v>
      </c>
      <c r="F939" s="296">
        <f t="shared" si="110"/>
        <v>9.3899999999999995E-4</v>
      </c>
      <c r="G939" s="276">
        <f t="shared" si="111"/>
        <v>311</v>
      </c>
      <c r="P939" s="277" t="s">
        <v>228</v>
      </c>
      <c r="Q939" s="277">
        <v>70</v>
      </c>
      <c r="R939" s="278" t="s">
        <v>193</v>
      </c>
      <c r="S939" s="278" t="s">
        <v>3218</v>
      </c>
      <c r="T939" s="279" t="s">
        <v>3219</v>
      </c>
      <c r="U939">
        <v>1889</v>
      </c>
      <c r="V939">
        <f>IF(Visor_NARP_CNPV_2018!$H$3=Q939,1,0)</f>
        <v>0</v>
      </c>
      <c r="W939">
        <f t="shared" si="112"/>
        <v>0</v>
      </c>
      <c r="Y939" s="51" t="s">
        <v>3219</v>
      </c>
      <c r="Z939" s="51">
        <f t="shared" si="113"/>
        <v>231</v>
      </c>
    </row>
    <row r="940" spans="1:26" ht="15">
      <c r="A940" s="281" t="s">
        <v>3220</v>
      </c>
      <c r="B940" s="282" t="s">
        <v>3221</v>
      </c>
      <c r="C940" s="288">
        <f t="shared" si="107"/>
        <v>0</v>
      </c>
      <c r="D940" s="275">
        <f t="shared" si="108"/>
        <v>9.3999999999999997E-4</v>
      </c>
      <c r="E940" s="296">
        <f t="shared" si="109"/>
        <v>0</v>
      </c>
      <c r="F940" s="296">
        <f t="shared" si="110"/>
        <v>9.3999999999999997E-4</v>
      </c>
      <c r="G940" s="276">
        <f t="shared" si="111"/>
        <v>310</v>
      </c>
      <c r="P940" s="280" t="s">
        <v>228</v>
      </c>
      <c r="Q940" s="280">
        <v>70</v>
      </c>
      <c r="R940" s="281" t="s">
        <v>193</v>
      </c>
      <c r="S940" s="281" t="s">
        <v>3220</v>
      </c>
      <c r="T940" s="282" t="s">
        <v>3221</v>
      </c>
      <c r="U940">
        <v>5515</v>
      </c>
      <c r="V940">
        <f>IF(Visor_NARP_CNPV_2018!$H$3=Q940,1,0)</f>
        <v>0</v>
      </c>
      <c r="W940">
        <f t="shared" si="112"/>
        <v>0</v>
      </c>
      <c r="Y940" s="51" t="s">
        <v>3221</v>
      </c>
      <c r="Z940" s="51">
        <f t="shared" si="113"/>
        <v>138</v>
      </c>
    </row>
    <row r="941" spans="1:26" ht="15">
      <c r="A941" s="278" t="s">
        <v>3222</v>
      </c>
      <c r="B941" s="279" t="s">
        <v>3223</v>
      </c>
      <c r="C941" s="288">
        <f t="shared" si="107"/>
        <v>0</v>
      </c>
      <c r="D941" s="275">
        <f t="shared" si="108"/>
        <v>9.41E-4</v>
      </c>
      <c r="E941" s="296">
        <f t="shared" si="109"/>
        <v>0</v>
      </c>
      <c r="F941" s="296">
        <f t="shared" si="110"/>
        <v>9.41E-4</v>
      </c>
      <c r="G941" s="276">
        <f t="shared" si="111"/>
        <v>309</v>
      </c>
      <c r="P941" s="277" t="s">
        <v>228</v>
      </c>
      <c r="Q941" s="277">
        <v>70</v>
      </c>
      <c r="R941" s="278" t="s">
        <v>193</v>
      </c>
      <c r="S941" s="278" t="s">
        <v>3222</v>
      </c>
      <c r="T941" s="279" t="s">
        <v>3223</v>
      </c>
      <c r="U941">
        <v>709</v>
      </c>
      <c r="V941">
        <f>IF(Visor_NARP_CNPV_2018!$H$3=Q941,1,0)</f>
        <v>0</v>
      </c>
      <c r="W941">
        <f t="shared" si="112"/>
        <v>0</v>
      </c>
      <c r="Y941" s="51" t="s">
        <v>3223</v>
      </c>
      <c r="Z941" s="51">
        <f t="shared" si="113"/>
        <v>339</v>
      </c>
    </row>
    <row r="942" spans="1:26" ht="15">
      <c r="A942" s="281" t="s">
        <v>3224</v>
      </c>
      <c r="B942" s="282" t="s">
        <v>3225</v>
      </c>
      <c r="C942" s="288">
        <f t="shared" si="107"/>
        <v>0</v>
      </c>
      <c r="D942" s="275">
        <f t="shared" si="108"/>
        <v>9.4199999999999991E-4</v>
      </c>
      <c r="E942" s="296">
        <f t="shared" si="109"/>
        <v>0</v>
      </c>
      <c r="F942" s="296">
        <f t="shared" si="110"/>
        <v>9.4199999999999991E-4</v>
      </c>
      <c r="G942" s="276">
        <f t="shared" si="111"/>
        <v>308</v>
      </c>
      <c r="P942" s="280" t="s">
        <v>228</v>
      </c>
      <c r="Q942" s="280">
        <v>70</v>
      </c>
      <c r="R942" s="281" t="s">
        <v>193</v>
      </c>
      <c r="S942" s="281" t="s">
        <v>3224</v>
      </c>
      <c r="T942" s="282" t="s">
        <v>3225</v>
      </c>
      <c r="U942">
        <v>105</v>
      </c>
      <c r="V942">
        <f>IF(Visor_NARP_CNPV_2018!$H$3=Q942,1,0)</f>
        <v>0</v>
      </c>
      <c r="W942">
        <f t="shared" si="112"/>
        <v>0</v>
      </c>
      <c r="Y942" s="51" t="s">
        <v>3225</v>
      </c>
      <c r="Z942" s="51">
        <f t="shared" si="113"/>
        <v>723</v>
      </c>
    </row>
    <row r="943" spans="1:26" ht="15">
      <c r="A943" s="278" t="s">
        <v>3226</v>
      </c>
      <c r="B943" s="279" t="s">
        <v>3227</v>
      </c>
      <c r="C943" s="288">
        <f t="shared" si="107"/>
        <v>0</v>
      </c>
      <c r="D943" s="275">
        <f t="shared" si="108"/>
        <v>9.4299999999999994E-4</v>
      </c>
      <c r="E943" s="296">
        <f t="shared" si="109"/>
        <v>0</v>
      </c>
      <c r="F943" s="296">
        <f t="shared" si="110"/>
        <v>9.4299999999999994E-4</v>
      </c>
      <c r="G943" s="276">
        <f t="shared" si="111"/>
        <v>307</v>
      </c>
      <c r="P943" s="277" t="s">
        <v>228</v>
      </c>
      <c r="Q943" s="277">
        <v>70</v>
      </c>
      <c r="R943" s="278" t="s">
        <v>193</v>
      </c>
      <c r="S943" s="278" t="s">
        <v>3226</v>
      </c>
      <c r="T943" s="279" t="s">
        <v>3227</v>
      </c>
      <c r="U943">
        <v>882</v>
      </c>
      <c r="V943">
        <f>IF(Visor_NARP_CNPV_2018!$H$3=Q943,1,0)</f>
        <v>0</v>
      </c>
      <c r="W943">
        <f t="shared" si="112"/>
        <v>0</v>
      </c>
      <c r="Y943" s="51" t="s">
        <v>3227</v>
      </c>
      <c r="Z943" s="51">
        <f t="shared" si="113"/>
        <v>312</v>
      </c>
    </row>
    <row r="944" spans="1:26" ht="15">
      <c r="A944" s="281" t="s">
        <v>3228</v>
      </c>
      <c r="B944" s="282" t="s">
        <v>3229</v>
      </c>
      <c r="C944" s="288">
        <f t="shared" si="107"/>
        <v>0</v>
      </c>
      <c r="D944" s="275">
        <f t="shared" si="108"/>
        <v>9.4399999999999996E-4</v>
      </c>
      <c r="E944" s="296">
        <f t="shared" si="109"/>
        <v>0</v>
      </c>
      <c r="F944" s="296">
        <f t="shared" si="110"/>
        <v>9.4399999999999996E-4</v>
      </c>
      <c r="G944" s="276">
        <f t="shared" si="111"/>
        <v>306</v>
      </c>
      <c r="P944" s="280" t="s">
        <v>228</v>
      </c>
      <c r="Q944" s="280">
        <v>70</v>
      </c>
      <c r="R944" s="281" t="s">
        <v>193</v>
      </c>
      <c r="S944" s="281" t="s">
        <v>3228</v>
      </c>
      <c r="T944" s="282" t="s">
        <v>3229</v>
      </c>
      <c r="U944">
        <v>303</v>
      </c>
      <c r="V944">
        <f>IF(Visor_NARP_CNPV_2018!$H$3=Q944,1,0)</f>
        <v>0</v>
      </c>
      <c r="W944">
        <f t="shared" si="112"/>
        <v>0</v>
      </c>
      <c r="Y944" s="51" t="s">
        <v>3229</v>
      </c>
      <c r="Z944" s="51">
        <f t="shared" si="113"/>
        <v>501</v>
      </c>
    </row>
    <row r="945" spans="1:26" ht="15">
      <c r="A945" s="278" t="s">
        <v>3230</v>
      </c>
      <c r="B945" s="279" t="s">
        <v>1544</v>
      </c>
      <c r="C945" s="288">
        <f t="shared" si="107"/>
        <v>0</v>
      </c>
      <c r="D945" s="275">
        <f t="shared" si="108"/>
        <v>9.4499999999999998E-4</v>
      </c>
      <c r="E945" s="296">
        <f t="shared" si="109"/>
        <v>0</v>
      </c>
      <c r="F945" s="296">
        <f t="shared" si="110"/>
        <v>9.4499999999999998E-4</v>
      </c>
      <c r="G945" s="276">
        <f t="shared" si="111"/>
        <v>305</v>
      </c>
      <c r="P945" s="277" t="s">
        <v>228</v>
      </c>
      <c r="Q945" s="277">
        <v>70</v>
      </c>
      <c r="R945" s="278" t="s">
        <v>193</v>
      </c>
      <c r="S945" s="278" t="s">
        <v>3230</v>
      </c>
      <c r="T945" s="279" t="s">
        <v>1544</v>
      </c>
      <c r="U945">
        <v>265</v>
      </c>
      <c r="V945">
        <f>IF(Visor_NARP_CNPV_2018!$H$3=Q945,1,0)</f>
        <v>0</v>
      </c>
      <c r="W945">
        <f t="shared" si="112"/>
        <v>0</v>
      </c>
      <c r="Y945" s="51" t="s">
        <v>1544</v>
      </c>
      <c r="Z945" s="51">
        <f t="shared" si="113"/>
        <v>523</v>
      </c>
    </row>
    <row r="946" spans="1:26" ht="15">
      <c r="A946" s="281" t="s">
        <v>3231</v>
      </c>
      <c r="B946" s="282" t="s">
        <v>3232</v>
      </c>
      <c r="C946" s="288">
        <f t="shared" si="107"/>
        <v>0</v>
      </c>
      <c r="D946" s="275">
        <f t="shared" si="108"/>
        <v>9.4600000000000001E-4</v>
      </c>
      <c r="E946" s="296">
        <f t="shared" si="109"/>
        <v>0</v>
      </c>
      <c r="F946" s="296">
        <f t="shared" si="110"/>
        <v>9.4600000000000001E-4</v>
      </c>
      <c r="G946" s="276">
        <f t="shared" si="111"/>
        <v>304</v>
      </c>
      <c r="P946" s="280" t="s">
        <v>228</v>
      </c>
      <c r="Q946" s="280">
        <v>70</v>
      </c>
      <c r="R946" s="281" t="s">
        <v>193</v>
      </c>
      <c r="S946" s="281" t="s">
        <v>3231</v>
      </c>
      <c r="T946" s="282" t="s">
        <v>3232</v>
      </c>
      <c r="U946">
        <v>726</v>
      </c>
      <c r="V946">
        <f>IF(Visor_NARP_CNPV_2018!$H$3=Q946,1,0)</f>
        <v>0</v>
      </c>
      <c r="W946">
        <f t="shared" si="112"/>
        <v>0</v>
      </c>
      <c r="Y946" s="51" t="s">
        <v>3232</v>
      </c>
      <c r="Z946" s="51">
        <f t="shared" si="113"/>
        <v>338</v>
      </c>
    </row>
    <row r="947" spans="1:26" ht="15">
      <c r="A947" s="278" t="s">
        <v>3233</v>
      </c>
      <c r="B947" s="279" t="s">
        <v>3234</v>
      </c>
      <c r="C947" s="288">
        <f t="shared" si="107"/>
        <v>0</v>
      </c>
      <c r="D947" s="275">
        <f t="shared" si="108"/>
        <v>9.4699999999999993E-4</v>
      </c>
      <c r="E947" s="296">
        <f t="shared" si="109"/>
        <v>0</v>
      </c>
      <c r="F947" s="296">
        <f t="shared" si="110"/>
        <v>9.4699999999999993E-4</v>
      </c>
      <c r="G947" s="276">
        <f t="shared" si="111"/>
        <v>303</v>
      </c>
      <c r="P947" s="277" t="s">
        <v>228</v>
      </c>
      <c r="Q947" s="277">
        <v>70</v>
      </c>
      <c r="R947" s="278" t="s">
        <v>193</v>
      </c>
      <c r="S947" s="278" t="s">
        <v>3233</v>
      </c>
      <c r="T947" s="279" t="s">
        <v>3234</v>
      </c>
      <c r="U947">
        <v>666</v>
      </c>
      <c r="V947">
        <f>IF(Visor_NARP_CNPV_2018!$H$3=Q947,1,0)</f>
        <v>0</v>
      </c>
      <c r="W947">
        <f t="shared" si="112"/>
        <v>0</v>
      </c>
      <c r="Y947" s="51" t="s">
        <v>3234</v>
      </c>
      <c r="Z947" s="51">
        <f t="shared" si="113"/>
        <v>360</v>
      </c>
    </row>
    <row r="948" spans="1:26" ht="15">
      <c r="A948" s="281" t="s">
        <v>3235</v>
      </c>
      <c r="B948" s="282" t="s">
        <v>3236</v>
      </c>
      <c r="C948" s="288">
        <f t="shared" si="107"/>
        <v>0</v>
      </c>
      <c r="D948" s="275">
        <f t="shared" si="108"/>
        <v>9.4799999999999995E-4</v>
      </c>
      <c r="E948" s="296">
        <f t="shared" si="109"/>
        <v>0</v>
      </c>
      <c r="F948" s="296">
        <f t="shared" si="110"/>
        <v>9.4799999999999995E-4</v>
      </c>
      <c r="G948" s="276">
        <f t="shared" si="111"/>
        <v>302</v>
      </c>
      <c r="P948" s="280" t="s">
        <v>228</v>
      </c>
      <c r="Q948" s="280">
        <v>70</v>
      </c>
      <c r="R948" s="281" t="s">
        <v>193</v>
      </c>
      <c r="S948" s="281" t="s">
        <v>3235</v>
      </c>
      <c r="T948" s="282" t="s">
        <v>3236</v>
      </c>
      <c r="U948">
        <v>250</v>
      </c>
      <c r="V948">
        <f>IF(Visor_NARP_CNPV_2018!$H$3=Q948,1,0)</f>
        <v>0</v>
      </c>
      <c r="W948">
        <f t="shared" si="112"/>
        <v>0</v>
      </c>
      <c r="Y948" s="51" t="s">
        <v>3236</v>
      </c>
      <c r="Z948" s="51">
        <f t="shared" si="113"/>
        <v>539</v>
      </c>
    </row>
    <row r="949" spans="1:26" ht="15">
      <c r="A949" s="278" t="s">
        <v>3237</v>
      </c>
      <c r="B949" s="279" t="s">
        <v>3238</v>
      </c>
      <c r="C949" s="288">
        <f t="shared" si="107"/>
        <v>0</v>
      </c>
      <c r="D949" s="275">
        <f t="shared" si="108"/>
        <v>9.4899999999999997E-4</v>
      </c>
      <c r="E949" s="296">
        <f t="shared" si="109"/>
        <v>0</v>
      </c>
      <c r="F949" s="296">
        <f t="shared" si="110"/>
        <v>9.4899999999999997E-4</v>
      </c>
      <c r="G949" s="276">
        <f t="shared" si="111"/>
        <v>301</v>
      </c>
      <c r="P949" s="277" t="s">
        <v>228</v>
      </c>
      <c r="Q949" s="277">
        <v>70</v>
      </c>
      <c r="R949" s="278" t="s">
        <v>193</v>
      </c>
      <c r="S949" s="278" t="s">
        <v>3237</v>
      </c>
      <c r="T949" s="279" t="s">
        <v>3238</v>
      </c>
      <c r="U949">
        <v>989</v>
      </c>
      <c r="V949">
        <f>IF(Visor_NARP_CNPV_2018!$H$3=Q949,1,0)</f>
        <v>0</v>
      </c>
      <c r="W949">
        <f t="shared" si="112"/>
        <v>0</v>
      </c>
      <c r="Y949" s="51" t="s">
        <v>3238</v>
      </c>
      <c r="Z949" s="51">
        <f t="shared" si="113"/>
        <v>298</v>
      </c>
    </row>
    <row r="950" spans="1:26" ht="15">
      <c r="A950" s="281" t="s">
        <v>3239</v>
      </c>
      <c r="B950" s="282" t="s">
        <v>3240</v>
      </c>
      <c r="C950" s="288">
        <f t="shared" si="107"/>
        <v>0</v>
      </c>
      <c r="D950" s="275">
        <f t="shared" si="108"/>
        <v>9.5E-4</v>
      </c>
      <c r="E950" s="296">
        <f t="shared" si="109"/>
        <v>0</v>
      </c>
      <c r="F950" s="296">
        <f t="shared" si="110"/>
        <v>9.5E-4</v>
      </c>
      <c r="G950" s="276">
        <f t="shared" si="111"/>
        <v>300</v>
      </c>
      <c r="P950" s="280" t="s">
        <v>228</v>
      </c>
      <c r="Q950" s="280">
        <v>70</v>
      </c>
      <c r="R950" s="281" t="s">
        <v>193</v>
      </c>
      <c r="S950" s="281" t="s">
        <v>3239</v>
      </c>
      <c r="T950" s="282" t="s">
        <v>3240</v>
      </c>
      <c r="U950">
        <v>1082</v>
      </c>
      <c r="V950">
        <f>IF(Visor_NARP_CNPV_2018!$H$3=Q950,1,0)</f>
        <v>0</v>
      </c>
      <c r="W950">
        <f t="shared" si="112"/>
        <v>0</v>
      </c>
      <c r="Y950" s="51" t="s">
        <v>3240</v>
      </c>
      <c r="Z950" s="51">
        <f t="shared" si="113"/>
        <v>288</v>
      </c>
    </row>
    <row r="951" spans="1:26" ht="15">
      <c r="A951" s="278" t="s">
        <v>3241</v>
      </c>
      <c r="B951" s="279" t="s">
        <v>3242</v>
      </c>
      <c r="C951" s="288">
        <f t="shared" si="107"/>
        <v>0</v>
      </c>
      <c r="D951" s="275">
        <f t="shared" si="108"/>
        <v>9.5099999999999991E-4</v>
      </c>
      <c r="E951" s="296">
        <f t="shared" si="109"/>
        <v>0</v>
      </c>
      <c r="F951" s="296">
        <f t="shared" si="110"/>
        <v>9.5099999999999991E-4</v>
      </c>
      <c r="G951" s="276">
        <f t="shared" si="111"/>
        <v>299</v>
      </c>
      <c r="P951" s="277" t="s">
        <v>228</v>
      </c>
      <c r="Q951" s="277">
        <v>70</v>
      </c>
      <c r="R951" s="278" t="s">
        <v>193</v>
      </c>
      <c r="S951" s="278" t="s">
        <v>3241</v>
      </c>
      <c r="T951" s="279" t="s">
        <v>3242</v>
      </c>
      <c r="U951">
        <v>1094</v>
      </c>
      <c r="V951">
        <f>IF(Visor_NARP_CNPV_2018!$H$3=Q951,1,0)</f>
        <v>0</v>
      </c>
      <c r="W951">
        <f t="shared" si="112"/>
        <v>0</v>
      </c>
      <c r="Y951" s="51" t="s">
        <v>3242</v>
      </c>
      <c r="Z951" s="51">
        <f t="shared" si="113"/>
        <v>285</v>
      </c>
    </row>
    <row r="952" spans="1:26" ht="15">
      <c r="A952" s="281" t="s">
        <v>3243</v>
      </c>
      <c r="B952" s="282" t="s">
        <v>3244</v>
      </c>
      <c r="C952" s="288">
        <f t="shared" si="107"/>
        <v>0</v>
      </c>
      <c r="D952" s="275">
        <f t="shared" si="108"/>
        <v>9.5199999999999994E-4</v>
      </c>
      <c r="E952" s="296">
        <f t="shared" si="109"/>
        <v>0</v>
      </c>
      <c r="F952" s="296">
        <f t="shared" si="110"/>
        <v>9.5199999999999994E-4</v>
      </c>
      <c r="G952" s="276">
        <f t="shared" si="111"/>
        <v>298</v>
      </c>
      <c r="P952" s="280" t="s">
        <v>228</v>
      </c>
      <c r="Q952" s="280">
        <v>70</v>
      </c>
      <c r="R952" s="281" t="s">
        <v>193</v>
      </c>
      <c r="S952" s="281" t="s">
        <v>3243</v>
      </c>
      <c r="T952" s="282" t="s">
        <v>3244</v>
      </c>
      <c r="U952">
        <v>7421</v>
      </c>
      <c r="V952">
        <f>IF(Visor_NARP_CNPV_2018!$H$3=Q952,1,0)</f>
        <v>0</v>
      </c>
      <c r="W952">
        <f t="shared" si="112"/>
        <v>0</v>
      </c>
      <c r="Y952" s="51" t="s">
        <v>3244</v>
      </c>
      <c r="Z952" s="51">
        <f t="shared" si="113"/>
        <v>117</v>
      </c>
    </row>
    <row r="953" spans="1:26" ht="15">
      <c r="A953" s="278" t="s">
        <v>3245</v>
      </c>
      <c r="B953" s="279" t="s">
        <v>3246</v>
      </c>
      <c r="C953" s="288">
        <f t="shared" si="107"/>
        <v>0</v>
      </c>
      <c r="D953" s="275">
        <f t="shared" si="108"/>
        <v>9.5299999999999996E-4</v>
      </c>
      <c r="E953" s="296">
        <f t="shared" si="109"/>
        <v>0</v>
      </c>
      <c r="F953" s="296">
        <f t="shared" si="110"/>
        <v>9.5299999999999996E-4</v>
      </c>
      <c r="G953" s="276">
        <f t="shared" si="111"/>
        <v>297</v>
      </c>
      <c r="P953" s="277" t="s">
        <v>228</v>
      </c>
      <c r="Q953" s="277">
        <v>70</v>
      </c>
      <c r="R953" s="278" t="s">
        <v>193</v>
      </c>
      <c r="S953" s="278" t="s">
        <v>3245</v>
      </c>
      <c r="T953" s="279" t="s">
        <v>3246</v>
      </c>
      <c r="U953">
        <v>127</v>
      </c>
      <c r="V953">
        <f>IF(Visor_NARP_CNPV_2018!$H$3=Q953,1,0)</f>
        <v>0</v>
      </c>
      <c r="W953">
        <f t="shared" si="112"/>
        <v>0</v>
      </c>
      <c r="Y953" s="51" t="s">
        <v>3246</v>
      </c>
      <c r="Z953" s="51">
        <f t="shared" si="113"/>
        <v>678</v>
      </c>
    </row>
    <row r="954" spans="1:26" ht="15">
      <c r="A954" s="281" t="s">
        <v>3247</v>
      </c>
      <c r="B954" s="282" t="s">
        <v>3248</v>
      </c>
      <c r="C954" s="288">
        <f t="shared" si="107"/>
        <v>0</v>
      </c>
      <c r="D954" s="275">
        <f t="shared" si="108"/>
        <v>9.5399999999999999E-4</v>
      </c>
      <c r="E954" s="296">
        <f t="shared" si="109"/>
        <v>0</v>
      </c>
      <c r="F954" s="296">
        <f t="shared" si="110"/>
        <v>9.5399999999999999E-4</v>
      </c>
      <c r="G954" s="276">
        <f t="shared" si="111"/>
        <v>296</v>
      </c>
      <c r="P954" s="280" t="s">
        <v>228</v>
      </c>
      <c r="Q954" s="280">
        <v>70</v>
      </c>
      <c r="R954" s="281" t="s">
        <v>193</v>
      </c>
      <c r="S954" s="281" t="s">
        <v>3247</v>
      </c>
      <c r="T954" s="282" t="s">
        <v>3248</v>
      </c>
      <c r="U954">
        <v>17105</v>
      </c>
      <c r="V954">
        <f>IF(Visor_NARP_CNPV_2018!$H$3=Q954,1,0)</f>
        <v>0</v>
      </c>
      <c r="W954">
        <f t="shared" si="112"/>
        <v>0</v>
      </c>
      <c r="Y954" s="51" t="s">
        <v>3248</v>
      </c>
      <c r="Z954" s="51">
        <f t="shared" si="113"/>
        <v>57</v>
      </c>
    </row>
    <row r="955" spans="1:26" ht="15">
      <c r="A955" s="278" t="s">
        <v>3249</v>
      </c>
      <c r="B955" s="279" t="s">
        <v>3250</v>
      </c>
      <c r="C955" s="288">
        <f t="shared" si="107"/>
        <v>0</v>
      </c>
      <c r="D955" s="275">
        <f t="shared" si="108"/>
        <v>9.549999999999999E-4</v>
      </c>
      <c r="E955" s="296">
        <f t="shared" si="109"/>
        <v>0</v>
      </c>
      <c r="F955" s="296">
        <f t="shared" si="110"/>
        <v>9.549999999999999E-4</v>
      </c>
      <c r="G955" s="276">
        <f t="shared" si="111"/>
        <v>295</v>
      </c>
      <c r="P955" s="277" t="s">
        <v>228</v>
      </c>
      <c r="Q955" s="277">
        <v>70</v>
      </c>
      <c r="R955" s="278" t="s">
        <v>193</v>
      </c>
      <c r="S955" s="278" t="s">
        <v>3249</v>
      </c>
      <c r="T955" s="279" t="s">
        <v>3250</v>
      </c>
      <c r="U955">
        <v>44458</v>
      </c>
      <c r="V955">
        <f>IF(Visor_NARP_CNPV_2018!$H$3=Q955,1,0)</f>
        <v>0</v>
      </c>
      <c r="W955">
        <f t="shared" si="112"/>
        <v>0</v>
      </c>
      <c r="Y955" s="51" t="s">
        <v>3250</v>
      </c>
      <c r="Z955" s="51">
        <f t="shared" si="113"/>
        <v>14</v>
      </c>
    </row>
    <row r="956" spans="1:26" ht="15">
      <c r="A956" s="281" t="s">
        <v>3251</v>
      </c>
      <c r="B956" s="282" t="s">
        <v>1603</v>
      </c>
      <c r="C956" s="288">
        <f t="shared" si="107"/>
        <v>0</v>
      </c>
      <c r="D956" s="275">
        <f t="shared" si="108"/>
        <v>9.5599999999999993E-4</v>
      </c>
      <c r="E956" s="296">
        <f t="shared" si="109"/>
        <v>0</v>
      </c>
      <c r="F956" s="296">
        <f t="shared" si="110"/>
        <v>9.5599999999999993E-4</v>
      </c>
      <c r="G956" s="276">
        <f t="shared" si="111"/>
        <v>294</v>
      </c>
      <c r="P956" s="280" t="s">
        <v>228</v>
      </c>
      <c r="Q956" s="280">
        <v>70</v>
      </c>
      <c r="R956" s="281" t="s">
        <v>193</v>
      </c>
      <c r="S956" s="281" t="s">
        <v>3251</v>
      </c>
      <c r="T956" s="282" t="s">
        <v>1603</v>
      </c>
      <c r="U956">
        <v>2293</v>
      </c>
      <c r="V956">
        <f>IF(Visor_NARP_CNPV_2018!$H$3=Q956,1,0)</f>
        <v>0</v>
      </c>
      <c r="W956">
        <f t="shared" si="112"/>
        <v>0</v>
      </c>
      <c r="Y956" s="51" t="s">
        <v>1603</v>
      </c>
      <c r="Z956" s="51">
        <f t="shared" si="113"/>
        <v>215</v>
      </c>
    </row>
    <row r="957" spans="1:26" ht="15">
      <c r="A957" s="278" t="s">
        <v>3252</v>
      </c>
      <c r="B957" s="279" t="s">
        <v>3253</v>
      </c>
      <c r="C957" s="288">
        <f t="shared" si="107"/>
        <v>0</v>
      </c>
      <c r="D957" s="275">
        <f t="shared" si="108"/>
        <v>9.5699999999999995E-4</v>
      </c>
      <c r="E957" s="296">
        <f t="shared" si="109"/>
        <v>0</v>
      </c>
      <c r="F957" s="296">
        <f t="shared" si="110"/>
        <v>9.5699999999999995E-4</v>
      </c>
      <c r="G957" s="276">
        <f t="shared" si="111"/>
        <v>293</v>
      </c>
      <c r="P957" s="277" t="s">
        <v>228</v>
      </c>
      <c r="Q957" s="277">
        <v>70</v>
      </c>
      <c r="R957" s="278" t="s">
        <v>193</v>
      </c>
      <c r="S957" s="278" t="s">
        <v>3252</v>
      </c>
      <c r="T957" s="279" t="s">
        <v>3253</v>
      </c>
      <c r="U957">
        <v>998</v>
      </c>
      <c r="V957">
        <f>IF(Visor_NARP_CNPV_2018!$H$3=Q957,1,0)</f>
        <v>0</v>
      </c>
      <c r="W957">
        <f t="shared" si="112"/>
        <v>0</v>
      </c>
      <c r="Y957" s="51" t="s">
        <v>3253</v>
      </c>
      <c r="Z957" s="51">
        <f t="shared" si="113"/>
        <v>297</v>
      </c>
    </row>
    <row r="958" spans="1:26" ht="15">
      <c r="A958" s="281" t="s">
        <v>3254</v>
      </c>
      <c r="B958" s="282" t="s">
        <v>193</v>
      </c>
      <c r="C958" s="288">
        <f t="shared" si="107"/>
        <v>0</v>
      </c>
      <c r="D958" s="275">
        <f t="shared" si="108"/>
        <v>9.5799999999999998E-4</v>
      </c>
      <c r="E958" s="296">
        <f t="shared" si="109"/>
        <v>0</v>
      </c>
      <c r="F958" s="296">
        <f t="shared" si="110"/>
        <v>9.5799999999999998E-4</v>
      </c>
      <c r="G958" s="276">
        <f t="shared" si="111"/>
        <v>292</v>
      </c>
      <c r="P958" s="280" t="s">
        <v>228</v>
      </c>
      <c r="Q958" s="280">
        <v>70</v>
      </c>
      <c r="R958" s="281" t="s">
        <v>193</v>
      </c>
      <c r="S958" s="281" t="s">
        <v>3254</v>
      </c>
      <c r="T958" s="282" t="s">
        <v>193</v>
      </c>
      <c r="U958">
        <v>572</v>
      </c>
      <c r="V958">
        <f>IF(Visor_NARP_CNPV_2018!$H$3=Q958,1,0)</f>
        <v>0</v>
      </c>
      <c r="W958">
        <f t="shared" si="112"/>
        <v>0</v>
      </c>
      <c r="Y958" s="51" t="s">
        <v>193</v>
      </c>
      <c r="Z958" s="51">
        <f t="shared" si="113"/>
        <v>377</v>
      </c>
    </row>
    <row r="959" spans="1:26" ht="15">
      <c r="A959" s="278" t="s">
        <v>3255</v>
      </c>
      <c r="B959" s="279" t="s">
        <v>3256</v>
      </c>
      <c r="C959" s="288">
        <f t="shared" si="107"/>
        <v>0</v>
      </c>
      <c r="D959" s="275">
        <f t="shared" si="108"/>
        <v>9.59E-4</v>
      </c>
      <c r="E959" s="296">
        <f t="shared" si="109"/>
        <v>0</v>
      </c>
      <c r="F959" s="296">
        <f t="shared" si="110"/>
        <v>9.59E-4</v>
      </c>
      <c r="G959" s="276">
        <f t="shared" si="111"/>
        <v>291</v>
      </c>
      <c r="P959" s="277" t="s">
        <v>228</v>
      </c>
      <c r="Q959" s="277">
        <v>70</v>
      </c>
      <c r="R959" s="278" t="s">
        <v>193</v>
      </c>
      <c r="S959" s="278" t="s">
        <v>3255</v>
      </c>
      <c r="T959" s="279" t="s">
        <v>3256</v>
      </c>
      <c r="U959">
        <v>21727</v>
      </c>
      <c r="V959">
        <f>IF(Visor_NARP_CNPV_2018!$H$3=Q959,1,0)</f>
        <v>0</v>
      </c>
      <c r="W959">
        <f t="shared" si="112"/>
        <v>0</v>
      </c>
      <c r="Y959" s="51" t="s">
        <v>3256</v>
      </c>
      <c r="Z959" s="51">
        <f t="shared" si="113"/>
        <v>41</v>
      </c>
    </row>
    <row r="960" spans="1:26" ht="15">
      <c r="A960" s="281" t="s">
        <v>3257</v>
      </c>
      <c r="B960" s="282" t="s">
        <v>3258</v>
      </c>
      <c r="C960" s="288">
        <f t="shared" si="107"/>
        <v>0</v>
      </c>
      <c r="D960" s="275">
        <f t="shared" si="108"/>
        <v>9.5999999999999992E-4</v>
      </c>
      <c r="E960" s="296">
        <f t="shared" si="109"/>
        <v>0</v>
      </c>
      <c r="F960" s="296">
        <f t="shared" si="110"/>
        <v>9.5999999999999992E-4</v>
      </c>
      <c r="G960" s="276">
        <f t="shared" si="111"/>
        <v>290</v>
      </c>
      <c r="P960" s="280" t="s">
        <v>228</v>
      </c>
      <c r="Q960" s="280">
        <v>70</v>
      </c>
      <c r="R960" s="281" t="s">
        <v>193</v>
      </c>
      <c r="S960" s="281" t="s">
        <v>3257</v>
      </c>
      <c r="T960" s="282" t="s">
        <v>3258</v>
      </c>
      <c r="U960">
        <v>3458</v>
      </c>
      <c r="V960">
        <f>IF(Visor_NARP_CNPV_2018!$H$3=Q960,1,0)</f>
        <v>0</v>
      </c>
      <c r="W960">
        <f t="shared" si="112"/>
        <v>0</v>
      </c>
      <c r="Y960" s="51" t="s">
        <v>3258</v>
      </c>
      <c r="Z960" s="51">
        <f t="shared" si="113"/>
        <v>181</v>
      </c>
    </row>
    <row r="961" spans="1:26" ht="15">
      <c r="A961" s="278" t="s">
        <v>3259</v>
      </c>
      <c r="B961" s="279" t="s">
        <v>3260</v>
      </c>
      <c r="C961" s="288">
        <f t="shared" si="107"/>
        <v>0</v>
      </c>
      <c r="D961" s="275">
        <f t="shared" si="108"/>
        <v>9.6099999999999994E-4</v>
      </c>
      <c r="E961" s="296">
        <f t="shared" si="109"/>
        <v>0</v>
      </c>
      <c r="F961" s="296">
        <f t="shared" si="110"/>
        <v>9.6099999999999994E-4</v>
      </c>
      <c r="G961" s="276">
        <f t="shared" si="111"/>
        <v>289</v>
      </c>
      <c r="P961" s="277" t="s">
        <v>229</v>
      </c>
      <c r="Q961" s="277">
        <v>73</v>
      </c>
      <c r="R961" s="278" t="s">
        <v>194</v>
      </c>
      <c r="S961" s="278" t="s">
        <v>3259</v>
      </c>
      <c r="T961" s="279" t="s">
        <v>3260</v>
      </c>
      <c r="U961">
        <v>7308</v>
      </c>
      <c r="V961">
        <f>IF(Visor_NARP_CNPV_2018!$H$3=Q961,1,0)</f>
        <v>0</v>
      </c>
      <c r="W961">
        <f t="shared" si="112"/>
        <v>0</v>
      </c>
      <c r="Y961" s="51" t="s">
        <v>3260</v>
      </c>
      <c r="Z961" s="51">
        <f t="shared" si="113"/>
        <v>118</v>
      </c>
    </row>
    <row r="962" spans="1:26" ht="15">
      <c r="A962" s="281" t="s">
        <v>3261</v>
      </c>
      <c r="B962" s="282" t="s">
        <v>3262</v>
      </c>
      <c r="C962" s="288">
        <f t="shared" si="107"/>
        <v>0</v>
      </c>
      <c r="D962" s="275">
        <f t="shared" si="108"/>
        <v>9.6199999999999996E-4</v>
      </c>
      <c r="E962" s="296">
        <f t="shared" si="109"/>
        <v>0</v>
      </c>
      <c r="F962" s="296">
        <f t="shared" si="110"/>
        <v>9.6199999999999996E-4</v>
      </c>
      <c r="G962" s="276">
        <f t="shared" si="111"/>
        <v>288</v>
      </c>
      <c r="P962" s="280" t="s">
        <v>229</v>
      </c>
      <c r="Q962" s="280">
        <v>73</v>
      </c>
      <c r="R962" s="281" t="s">
        <v>194</v>
      </c>
      <c r="S962" s="281" t="s">
        <v>3261</v>
      </c>
      <c r="T962" s="282" t="s">
        <v>3262</v>
      </c>
      <c r="U962">
        <v>48</v>
      </c>
      <c r="V962">
        <f>IF(Visor_NARP_CNPV_2018!$H$3=Q962,1,0)</f>
        <v>0</v>
      </c>
      <c r="W962">
        <f t="shared" si="112"/>
        <v>0</v>
      </c>
      <c r="Y962" s="51" t="s">
        <v>3262</v>
      </c>
      <c r="Z962" s="51">
        <f t="shared" si="113"/>
        <v>876</v>
      </c>
    </row>
    <row r="963" spans="1:26" ht="15">
      <c r="A963" s="278" t="s">
        <v>3263</v>
      </c>
      <c r="B963" s="279" t="s">
        <v>3264</v>
      </c>
      <c r="C963" s="288">
        <f t="shared" ref="C963:C1026" si="114">W963</f>
        <v>0</v>
      </c>
      <c r="D963" s="275">
        <f t="shared" si="108"/>
        <v>9.6299999999999999E-4</v>
      </c>
      <c r="E963" s="296">
        <f t="shared" si="109"/>
        <v>0</v>
      </c>
      <c r="F963" s="296">
        <f t="shared" si="110"/>
        <v>9.6299999999999999E-4</v>
      </c>
      <c r="G963" s="276">
        <f t="shared" si="111"/>
        <v>287</v>
      </c>
      <c r="P963" s="277" t="s">
        <v>229</v>
      </c>
      <c r="Q963" s="277">
        <v>73</v>
      </c>
      <c r="R963" s="278" t="s">
        <v>194</v>
      </c>
      <c r="S963" s="278" t="s">
        <v>3263</v>
      </c>
      <c r="T963" s="279" t="s">
        <v>3264</v>
      </c>
      <c r="U963">
        <v>103</v>
      </c>
      <c r="V963">
        <f>IF(Visor_NARP_CNPV_2018!$H$3=Q963,1,0)</f>
        <v>0</v>
      </c>
      <c r="W963">
        <f t="shared" si="112"/>
        <v>0</v>
      </c>
      <c r="Y963" s="51" t="s">
        <v>3264</v>
      </c>
      <c r="Z963" s="51">
        <f t="shared" si="113"/>
        <v>726</v>
      </c>
    </row>
    <row r="964" spans="1:26" ht="15">
      <c r="A964" s="281" t="s">
        <v>3265</v>
      </c>
      <c r="B964" s="282" t="s">
        <v>3266</v>
      </c>
      <c r="C964" s="288">
        <f t="shared" si="114"/>
        <v>0</v>
      </c>
      <c r="D964" s="275">
        <f t="shared" ref="D964:D1027" si="115">C964+(0.000001*ROW(C964))</f>
        <v>9.639999999999999E-4</v>
      </c>
      <c r="E964" s="296">
        <f t="shared" ref="E964:E1027" si="116">0.01*V964</f>
        <v>0</v>
      </c>
      <c r="F964" s="296">
        <f t="shared" ref="F964:F1027" si="117">D964+E964</f>
        <v>9.639999999999999E-4</v>
      </c>
      <c r="G964" s="276">
        <f t="shared" ref="G964:G1027" si="118">_xlfn.RANK.EQ(F964,$F$3:$F$1124)</f>
        <v>286</v>
      </c>
      <c r="P964" s="280" t="s">
        <v>229</v>
      </c>
      <c r="Q964" s="280">
        <v>73</v>
      </c>
      <c r="R964" s="281" t="s">
        <v>194</v>
      </c>
      <c r="S964" s="281" t="s">
        <v>3265</v>
      </c>
      <c r="T964" s="282" t="s">
        <v>3266</v>
      </c>
      <c r="U964">
        <v>56</v>
      </c>
      <c r="V964">
        <f>IF(Visor_NARP_CNPV_2018!$H$3=Q964,1,0)</f>
        <v>0</v>
      </c>
      <c r="W964">
        <f t="shared" ref="W964:W1027" si="119">U964*V964</f>
        <v>0</v>
      </c>
      <c r="Y964" s="51" t="s">
        <v>3266</v>
      </c>
      <c r="Z964" s="51">
        <f t="shared" ref="Z964:Z1027" si="120">_xlfn.RANK.EQ(U964,$U$3:$U$1124)</f>
        <v>849</v>
      </c>
    </row>
    <row r="965" spans="1:26" ht="15">
      <c r="A965" s="278" t="s">
        <v>3267</v>
      </c>
      <c r="B965" s="279" t="s">
        <v>3268</v>
      </c>
      <c r="C965" s="288">
        <f t="shared" si="114"/>
        <v>0</v>
      </c>
      <c r="D965" s="275">
        <f t="shared" si="115"/>
        <v>9.6499999999999993E-4</v>
      </c>
      <c r="E965" s="296">
        <f t="shared" si="116"/>
        <v>0</v>
      </c>
      <c r="F965" s="296">
        <f t="shared" si="117"/>
        <v>9.6499999999999993E-4</v>
      </c>
      <c r="G965" s="276">
        <f t="shared" si="118"/>
        <v>285</v>
      </c>
      <c r="P965" s="277" t="s">
        <v>229</v>
      </c>
      <c r="Q965" s="277">
        <v>73</v>
      </c>
      <c r="R965" s="278" t="s">
        <v>194</v>
      </c>
      <c r="S965" s="278" t="s">
        <v>3267</v>
      </c>
      <c r="T965" s="279" t="s">
        <v>3268</v>
      </c>
      <c r="U965">
        <v>108</v>
      </c>
      <c r="V965">
        <f>IF(Visor_NARP_CNPV_2018!$H$3=Q965,1,0)</f>
        <v>0</v>
      </c>
      <c r="W965">
        <f t="shared" si="119"/>
        <v>0</v>
      </c>
      <c r="Y965" s="51" t="s">
        <v>3268</v>
      </c>
      <c r="Z965" s="51">
        <f t="shared" si="120"/>
        <v>718</v>
      </c>
    </row>
    <row r="966" spans="1:26" ht="15">
      <c r="A966" s="281" t="s">
        <v>3269</v>
      </c>
      <c r="B966" s="282" t="s">
        <v>3270</v>
      </c>
      <c r="C966" s="288">
        <f t="shared" si="114"/>
        <v>0</v>
      </c>
      <c r="D966" s="275">
        <f t="shared" si="115"/>
        <v>9.6599999999999995E-4</v>
      </c>
      <c r="E966" s="296">
        <f t="shared" si="116"/>
        <v>0</v>
      </c>
      <c r="F966" s="296">
        <f t="shared" si="117"/>
        <v>9.6599999999999995E-4</v>
      </c>
      <c r="G966" s="276">
        <f t="shared" si="118"/>
        <v>284</v>
      </c>
      <c r="P966" s="280" t="s">
        <v>229</v>
      </c>
      <c r="Q966" s="280">
        <v>73</v>
      </c>
      <c r="R966" s="281" t="s">
        <v>194</v>
      </c>
      <c r="S966" s="281" t="s">
        <v>3269</v>
      </c>
      <c r="T966" s="282" t="s">
        <v>3270</v>
      </c>
      <c r="U966">
        <v>97</v>
      </c>
      <c r="V966">
        <f>IF(Visor_NARP_CNPV_2018!$H$3=Q966,1,0)</f>
        <v>0</v>
      </c>
      <c r="W966">
        <f t="shared" si="119"/>
        <v>0</v>
      </c>
      <c r="Y966" s="51" t="s">
        <v>3270</v>
      </c>
      <c r="Z966" s="51">
        <f t="shared" si="120"/>
        <v>739</v>
      </c>
    </row>
    <row r="967" spans="1:26" ht="15">
      <c r="A967" s="278" t="s">
        <v>3271</v>
      </c>
      <c r="B967" s="279" t="s">
        <v>3272</v>
      </c>
      <c r="C967" s="288">
        <f t="shared" si="114"/>
        <v>0</v>
      </c>
      <c r="D967" s="275">
        <f t="shared" si="115"/>
        <v>9.6699999999999998E-4</v>
      </c>
      <c r="E967" s="296">
        <f t="shared" si="116"/>
        <v>0</v>
      </c>
      <c r="F967" s="296">
        <f t="shared" si="117"/>
        <v>9.6699999999999998E-4</v>
      </c>
      <c r="G967" s="276">
        <f t="shared" si="118"/>
        <v>283</v>
      </c>
      <c r="P967" s="277" t="s">
        <v>229</v>
      </c>
      <c r="Q967" s="277">
        <v>73</v>
      </c>
      <c r="R967" s="278" t="s">
        <v>194</v>
      </c>
      <c r="S967" s="278" t="s">
        <v>3271</v>
      </c>
      <c r="T967" s="279" t="s">
        <v>3272</v>
      </c>
      <c r="U967">
        <v>369</v>
      </c>
      <c r="V967">
        <f>IF(Visor_NARP_CNPV_2018!$H$3=Q967,1,0)</f>
        <v>0</v>
      </c>
      <c r="W967">
        <f t="shared" si="119"/>
        <v>0</v>
      </c>
      <c r="Y967" s="51" t="s">
        <v>3272</v>
      </c>
      <c r="Z967" s="51">
        <f t="shared" si="120"/>
        <v>465</v>
      </c>
    </row>
    <row r="968" spans="1:26" ht="15">
      <c r="A968" s="281" t="s">
        <v>3273</v>
      </c>
      <c r="B968" s="282" t="s">
        <v>3274</v>
      </c>
      <c r="C968" s="288">
        <f t="shared" si="114"/>
        <v>0</v>
      </c>
      <c r="D968" s="275">
        <f t="shared" si="115"/>
        <v>9.68E-4</v>
      </c>
      <c r="E968" s="296">
        <f t="shared" si="116"/>
        <v>0</v>
      </c>
      <c r="F968" s="296">
        <f t="shared" si="117"/>
        <v>9.68E-4</v>
      </c>
      <c r="G968" s="276">
        <f t="shared" si="118"/>
        <v>282</v>
      </c>
      <c r="P968" s="280" t="s">
        <v>229</v>
      </c>
      <c r="Q968" s="280">
        <v>73</v>
      </c>
      <c r="R968" s="281" t="s">
        <v>194</v>
      </c>
      <c r="S968" s="281" t="s">
        <v>3273</v>
      </c>
      <c r="T968" s="282" t="s">
        <v>3274</v>
      </c>
      <c r="U968">
        <v>140</v>
      </c>
      <c r="V968">
        <f>IF(Visor_NARP_CNPV_2018!$H$3=Q968,1,0)</f>
        <v>0</v>
      </c>
      <c r="W968">
        <f t="shared" si="119"/>
        <v>0</v>
      </c>
      <c r="Y968" s="51" t="s">
        <v>3274</v>
      </c>
      <c r="Z968" s="51">
        <f t="shared" si="120"/>
        <v>651</v>
      </c>
    </row>
    <row r="969" spans="1:26" ht="15">
      <c r="A969" s="278" t="s">
        <v>3275</v>
      </c>
      <c r="B969" s="279" t="s">
        <v>3276</v>
      </c>
      <c r="C969" s="288">
        <f t="shared" si="114"/>
        <v>0</v>
      </c>
      <c r="D969" s="275">
        <f t="shared" si="115"/>
        <v>9.6899999999999992E-4</v>
      </c>
      <c r="E969" s="296">
        <f t="shared" si="116"/>
        <v>0</v>
      </c>
      <c r="F969" s="296">
        <f t="shared" si="117"/>
        <v>9.6899999999999992E-4</v>
      </c>
      <c r="G969" s="276">
        <f t="shared" si="118"/>
        <v>281</v>
      </c>
      <c r="P969" s="277" t="s">
        <v>229</v>
      </c>
      <c r="Q969" s="277">
        <v>73</v>
      </c>
      <c r="R969" s="278" t="s">
        <v>194</v>
      </c>
      <c r="S969" s="278" t="s">
        <v>3275</v>
      </c>
      <c r="T969" s="279" t="s">
        <v>3276</v>
      </c>
      <c r="U969">
        <v>75</v>
      </c>
      <c r="V969">
        <f>IF(Visor_NARP_CNPV_2018!$H$3=Q969,1,0)</f>
        <v>0</v>
      </c>
      <c r="W969">
        <f t="shared" si="119"/>
        <v>0</v>
      </c>
      <c r="Y969" s="51" t="s">
        <v>3276</v>
      </c>
      <c r="Z969" s="51">
        <f t="shared" si="120"/>
        <v>791</v>
      </c>
    </row>
    <row r="970" spans="1:26" ht="15">
      <c r="A970" s="281" t="s">
        <v>3277</v>
      </c>
      <c r="B970" s="282" t="s">
        <v>3278</v>
      </c>
      <c r="C970" s="288">
        <f t="shared" si="114"/>
        <v>0</v>
      </c>
      <c r="D970" s="275">
        <f t="shared" si="115"/>
        <v>9.6999999999999994E-4</v>
      </c>
      <c r="E970" s="296">
        <f t="shared" si="116"/>
        <v>0</v>
      </c>
      <c r="F970" s="296">
        <f t="shared" si="117"/>
        <v>9.6999999999999994E-4</v>
      </c>
      <c r="G970" s="276">
        <f t="shared" si="118"/>
        <v>280</v>
      </c>
      <c r="P970" s="280" t="s">
        <v>229</v>
      </c>
      <c r="Q970" s="280">
        <v>73</v>
      </c>
      <c r="R970" s="281" t="s">
        <v>194</v>
      </c>
      <c r="S970" s="281" t="s">
        <v>3277</v>
      </c>
      <c r="T970" s="282" t="s">
        <v>3278</v>
      </c>
      <c r="U970">
        <v>39</v>
      </c>
      <c r="V970">
        <f>IF(Visor_NARP_CNPV_2018!$H$3=Q970,1,0)</f>
        <v>0</v>
      </c>
      <c r="W970">
        <f t="shared" si="119"/>
        <v>0</v>
      </c>
      <c r="Y970" s="51" t="s">
        <v>3278</v>
      </c>
      <c r="Z970" s="51">
        <f t="shared" si="120"/>
        <v>919</v>
      </c>
    </row>
    <row r="971" spans="1:26" ht="15">
      <c r="A971" s="278" t="s">
        <v>3279</v>
      </c>
      <c r="B971" s="279" t="s">
        <v>3280</v>
      </c>
      <c r="C971" s="288">
        <f t="shared" si="114"/>
        <v>0</v>
      </c>
      <c r="D971" s="275">
        <f t="shared" si="115"/>
        <v>9.7099999999999997E-4</v>
      </c>
      <c r="E971" s="296">
        <f t="shared" si="116"/>
        <v>0</v>
      </c>
      <c r="F971" s="296">
        <f t="shared" si="117"/>
        <v>9.7099999999999997E-4</v>
      </c>
      <c r="G971" s="276">
        <f t="shared" si="118"/>
        <v>279</v>
      </c>
      <c r="P971" s="277" t="s">
        <v>229</v>
      </c>
      <c r="Q971" s="277">
        <v>73</v>
      </c>
      <c r="R971" s="278" t="s">
        <v>194</v>
      </c>
      <c r="S971" s="278" t="s">
        <v>3279</v>
      </c>
      <c r="T971" s="279" t="s">
        <v>3280</v>
      </c>
      <c r="U971">
        <v>940</v>
      </c>
      <c r="V971">
        <f>IF(Visor_NARP_CNPV_2018!$H$3=Q971,1,0)</f>
        <v>0</v>
      </c>
      <c r="W971">
        <f t="shared" si="119"/>
        <v>0</v>
      </c>
      <c r="Y971" s="51" t="s">
        <v>3280</v>
      </c>
      <c r="Z971" s="51">
        <f t="shared" si="120"/>
        <v>302</v>
      </c>
    </row>
    <row r="972" spans="1:26" ht="15">
      <c r="A972" s="281" t="s">
        <v>3281</v>
      </c>
      <c r="B972" s="282" t="s">
        <v>3282</v>
      </c>
      <c r="C972" s="288">
        <f t="shared" si="114"/>
        <v>0</v>
      </c>
      <c r="D972" s="275">
        <f t="shared" si="115"/>
        <v>9.7199999999999999E-4</v>
      </c>
      <c r="E972" s="296">
        <f t="shared" si="116"/>
        <v>0</v>
      </c>
      <c r="F972" s="296">
        <f t="shared" si="117"/>
        <v>9.7199999999999999E-4</v>
      </c>
      <c r="G972" s="276">
        <f t="shared" si="118"/>
        <v>278</v>
      </c>
      <c r="P972" s="280" t="s">
        <v>229</v>
      </c>
      <c r="Q972" s="280">
        <v>73</v>
      </c>
      <c r="R972" s="281" t="s">
        <v>194</v>
      </c>
      <c r="S972" s="281" t="s">
        <v>3281</v>
      </c>
      <c r="T972" s="282" t="s">
        <v>3282</v>
      </c>
      <c r="U972">
        <v>103</v>
      </c>
      <c r="V972">
        <f>IF(Visor_NARP_CNPV_2018!$H$3=Q972,1,0)</f>
        <v>0</v>
      </c>
      <c r="W972">
        <f t="shared" si="119"/>
        <v>0</v>
      </c>
      <c r="Y972" s="51" t="s">
        <v>3282</v>
      </c>
      <c r="Z972" s="51">
        <f t="shared" si="120"/>
        <v>726</v>
      </c>
    </row>
    <row r="973" spans="1:26" ht="15">
      <c r="A973" s="278" t="s">
        <v>3283</v>
      </c>
      <c r="B973" s="279" t="s">
        <v>3284</v>
      </c>
      <c r="C973" s="288">
        <f t="shared" si="114"/>
        <v>0</v>
      </c>
      <c r="D973" s="275">
        <f t="shared" si="115"/>
        <v>9.7299999999999991E-4</v>
      </c>
      <c r="E973" s="296">
        <f t="shared" si="116"/>
        <v>0</v>
      </c>
      <c r="F973" s="296">
        <f t="shared" si="117"/>
        <v>9.7299999999999991E-4</v>
      </c>
      <c r="G973" s="276">
        <f t="shared" si="118"/>
        <v>277</v>
      </c>
      <c r="P973" s="277" t="s">
        <v>229</v>
      </c>
      <c r="Q973" s="277">
        <v>73</v>
      </c>
      <c r="R973" s="278" t="s">
        <v>194</v>
      </c>
      <c r="S973" s="278" t="s">
        <v>3283</v>
      </c>
      <c r="T973" s="279" t="s">
        <v>3284</v>
      </c>
      <c r="U973">
        <v>879</v>
      </c>
      <c r="V973">
        <f>IF(Visor_NARP_CNPV_2018!$H$3=Q973,1,0)</f>
        <v>0</v>
      </c>
      <c r="W973">
        <f t="shared" si="119"/>
        <v>0</v>
      </c>
      <c r="Y973" s="51" t="s">
        <v>3284</v>
      </c>
      <c r="Z973" s="51">
        <f t="shared" si="120"/>
        <v>314</v>
      </c>
    </row>
    <row r="974" spans="1:26" ht="15">
      <c r="A974" s="281" t="s">
        <v>3285</v>
      </c>
      <c r="B974" s="282" t="s">
        <v>3286</v>
      </c>
      <c r="C974" s="288">
        <f t="shared" si="114"/>
        <v>0</v>
      </c>
      <c r="D974" s="275">
        <f t="shared" si="115"/>
        <v>9.7399999999999993E-4</v>
      </c>
      <c r="E974" s="296">
        <f t="shared" si="116"/>
        <v>0</v>
      </c>
      <c r="F974" s="296">
        <f t="shared" si="117"/>
        <v>9.7399999999999993E-4</v>
      </c>
      <c r="G974" s="276">
        <f t="shared" si="118"/>
        <v>276</v>
      </c>
      <c r="P974" s="280" t="s">
        <v>229</v>
      </c>
      <c r="Q974" s="280">
        <v>73</v>
      </c>
      <c r="R974" s="281" t="s">
        <v>194</v>
      </c>
      <c r="S974" s="281" t="s">
        <v>3285</v>
      </c>
      <c r="T974" s="282" t="s">
        <v>3286</v>
      </c>
      <c r="U974">
        <v>125</v>
      </c>
      <c r="V974">
        <f>IF(Visor_NARP_CNPV_2018!$H$3=Q974,1,0)</f>
        <v>0</v>
      </c>
      <c r="W974">
        <f t="shared" si="119"/>
        <v>0</v>
      </c>
      <c r="Y974" s="51" t="s">
        <v>3286</v>
      </c>
      <c r="Z974" s="51">
        <f t="shared" si="120"/>
        <v>684</v>
      </c>
    </row>
    <row r="975" spans="1:26" ht="15">
      <c r="A975" s="278" t="s">
        <v>3287</v>
      </c>
      <c r="B975" s="279" t="s">
        <v>3288</v>
      </c>
      <c r="C975" s="288">
        <f t="shared" si="114"/>
        <v>0</v>
      </c>
      <c r="D975" s="275">
        <f t="shared" si="115"/>
        <v>9.7499999999999996E-4</v>
      </c>
      <c r="E975" s="296">
        <f t="shared" si="116"/>
        <v>0</v>
      </c>
      <c r="F975" s="296">
        <f t="shared" si="117"/>
        <v>9.7499999999999996E-4</v>
      </c>
      <c r="G975" s="276">
        <f t="shared" si="118"/>
        <v>275</v>
      </c>
      <c r="P975" s="277" t="s">
        <v>229</v>
      </c>
      <c r="Q975" s="277">
        <v>73</v>
      </c>
      <c r="R975" s="278" t="s">
        <v>194</v>
      </c>
      <c r="S975" s="278" t="s">
        <v>3287</v>
      </c>
      <c r="T975" s="279" t="s">
        <v>3288</v>
      </c>
      <c r="U975">
        <v>114</v>
      </c>
      <c r="V975">
        <f>IF(Visor_NARP_CNPV_2018!$H$3=Q975,1,0)</f>
        <v>0</v>
      </c>
      <c r="W975">
        <f t="shared" si="119"/>
        <v>0</v>
      </c>
      <c r="Y975" s="51" t="s">
        <v>3288</v>
      </c>
      <c r="Z975" s="51">
        <f t="shared" si="120"/>
        <v>709</v>
      </c>
    </row>
    <row r="976" spans="1:26" ht="15">
      <c r="A976" s="281" t="s">
        <v>3289</v>
      </c>
      <c r="B976" s="282" t="s">
        <v>3290</v>
      </c>
      <c r="C976" s="288">
        <f t="shared" si="114"/>
        <v>0</v>
      </c>
      <c r="D976" s="275">
        <f t="shared" si="115"/>
        <v>9.7599999999999998E-4</v>
      </c>
      <c r="E976" s="296">
        <f t="shared" si="116"/>
        <v>0</v>
      </c>
      <c r="F976" s="296">
        <f t="shared" si="117"/>
        <v>9.7599999999999998E-4</v>
      </c>
      <c r="G976" s="276">
        <f t="shared" si="118"/>
        <v>274</v>
      </c>
      <c r="P976" s="280" t="s">
        <v>229</v>
      </c>
      <c r="Q976" s="280">
        <v>73</v>
      </c>
      <c r="R976" s="281" t="s">
        <v>194</v>
      </c>
      <c r="S976" s="281" t="s">
        <v>3289</v>
      </c>
      <c r="T976" s="282" t="s">
        <v>3290</v>
      </c>
      <c r="U976">
        <v>505</v>
      </c>
      <c r="V976">
        <f>IF(Visor_NARP_CNPV_2018!$H$3=Q976,1,0)</f>
        <v>0</v>
      </c>
      <c r="W976">
        <f t="shared" si="119"/>
        <v>0</v>
      </c>
      <c r="Y976" s="51" t="s">
        <v>3290</v>
      </c>
      <c r="Z976" s="51">
        <f t="shared" si="120"/>
        <v>398</v>
      </c>
    </row>
    <row r="977" spans="1:26" ht="15">
      <c r="A977" s="278" t="s">
        <v>3291</v>
      </c>
      <c r="B977" s="279" t="s">
        <v>3292</v>
      </c>
      <c r="C977" s="288">
        <f t="shared" si="114"/>
        <v>0</v>
      </c>
      <c r="D977" s="275">
        <f t="shared" si="115"/>
        <v>9.77E-4</v>
      </c>
      <c r="E977" s="296">
        <f t="shared" si="116"/>
        <v>0</v>
      </c>
      <c r="F977" s="296">
        <f t="shared" si="117"/>
        <v>9.77E-4</v>
      </c>
      <c r="G977" s="276">
        <f t="shared" si="118"/>
        <v>273</v>
      </c>
      <c r="P977" s="277" t="s">
        <v>229</v>
      </c>
      <c r="Q977" s="277">
        <v>73</v>
      </c>
      <c r="R977" s="278" t="s">
        <v>194</v>
      </c>
      <c r="S977" s="278" t="s">
        <v>3291</v>
      </c>
      <c r="T977" s="279" t="s">
        <v>3292</v>
      </c>
      <c r="U977">
        <v>43</v>
      </c>
      <c r="V977">
        <f>IF(Visor_NARP_CNPV_2018!$H$3=Q977,1,0)</f>
        <v>0</v>
      </c>
      <c r="W977">
        <f t="shared" si="119"/>
        <v>0</v>
      </c>
      <c r="Y977" s="51" t="s">
        <v>3292</v>
      </c>
      <c r="Z977" s="51">
        <f t="shared" si="120"/>
        <v>898</v>
      </c>
    </row>
    <row r="978" spans="1:26" ht="15">
      <c r="A978" s="281" t="s">
        <v>3293</v>
      </c>
      <c r="B978" s="282" t="s">
        <v>3294</v>
      </c>
      <c r="C978" s="288">
        <f t="shared" si="114"/>
        <v>0</v>
      </c>
      <c r="D978" s="275">
        <f t="shared" si="115"/>
        <v>9.7799999999999992E-4</v>
      </c>
      <c r="E978" s="296">
        <f t="shared" si="116"/>
        <v>0</v>
      </c>
      <c r="F978" s="296">
        <f t="shared" si="117"/>
        <v>9.7799999999999992E-4</v>
      </c>
      <c r="G978" s="276">
        <f t="shared" si="118"/>
        <v>272</v>
      </c>
      <c r="P978" s="280" t="s">
        <v>229</v>
      </c>
      <c r="Q978" s="280">
        <v>73</v>
      </c>
      <c r="R978" s="281" t="s">
        <v>194</v>
      </c>
      <c r="S978" s="281" t="s">
        <v>3293</v>
      </c>
      <c r="T978" s="282" t="s">
        <v>3294</v>
      </c>
      <c r="U978">
        <v>298</v>
      </c>
      <c r="V978">
        <f>IF(Visor_NARP_CNPV_2018!$H$3=Q978,1,0)</f>
        <v>0</v>
      </c>
      <c r="W978">
        <f t="shared" si="119"/>
        <v>0</v>
      </c>
      <c r="Y978" s="51" t="s">
        <v>3294</v>
      </c>
      <c r="Z978" s="51">
        <f t="shared" si="120"/>
        <v>505</v>
      </c>
    </row>
    <row r="979" spans="1:26" ht="15">
      <c r="A979" s="278" t="s">
        <v>3295</v>
      </c>
      <c r="B979" s="279" t="s">
        <v>3296</v>
      </c>
      <c r="C979" s="288">
        <f t="shared" si="114"/>
        <v>0</v>
      </c>
      <c r="D979" s="275">
        <f t="shared" si="115"/>
        <v>9.7900000000000005E-4</v>
      </c>
      <c r="E979" s="296">
        <f t="shared" si="116"/>
        <v>0</v>
      </c>
      <c r="F979" s="296">
        <f t="shared" si="117"/>
        <v>9.7900000000000005E-4</v>
      </c>
      <c r="G979" s="276">
        <f t="shared" si="118"/>
        <v>271</v>
      </c>
      <c r="P979" s="277" t="s">
        <v>229</v>
      </c>
      <c r="Q979" s="277">
        <v>73</v>
      </c>
      <c r="R979" s="278" t="s">
        <v>194</v>
      </c>
      <c r="S979" s="278" t="s">
        <v>3295</v>
      </c>
      <c r="T979" s="279" t="s">
        <v>3296</v>
      </c>
      <c r="U979">
        <v>218</v>
      </c>
      <c r="V979">
        <f>IF(Visor_NARP_CNPV_2018!$H$3=Q979,1,0)</f>
        <v>0</v>
      </c>
      <c r="W979">
        <f t="shared" si="119"/>
        <v>0</v>
      </c>
      <c r="Y979" s="51" t="s">
        <v>3296</v>
      </c>
      <c r="Z979" s="51">
        <f t="shared" si="120"/>
        <v>565</v>
      </c>
    </row>
    <row r="980" spans="1:26" ht="15">
      <c r="A980" s="281" t="s">
        <v>3297</v>
      </c>
      <c r="B980" s="282" t="s">
        <v>3298</v>
      </c>
      <c r="C980" s="288">
        <f t="shared" si="114"/>
        <v>0</v>
      </c>
      <c r="D980" s="275">
        <f t="shared" si="115"/>
        <v>9.7999999999999997E-4</v>
      </c>
      <c r="E980" s="296">
        <f t="shared" si="116"/>
        <v>0</v>
      </c>
      <c r="F980" s="296">
        <f t="shared" si="117"/>
        <v>9.7999999999999997E-4</v>
      </c>
      <c r="G980" s="276">
        <f t="shared" si="118"/>
        <v>270</v>
      </c>
      <c r="P980" s="280" t="s">
        <v>229</v>
      </c>
      <c r="Q980" s="280">
        <v>73</v>
      </c>
      <c r="R980" s="281" t="s">
        <v>194</v>
      </c>
      <c r="S980" s="281" t="s">
        <v>3297</v>
      </c>
      <c r="T980" s="282" t="s">
        <v>3298</v>
      </c>
      <c r="U980">
        <v>311</v>
      </c>
      <c r="V980">
        <f>IF(Visor_NARP_CNPV_2018!$H$3=Q980,1,0)</f>
        <v>0</v>
      </c>
      <c r="W980">
        <f t="shared" si="119"/>
        <v>0</v>
      </c>
      <c r="Y980" s="51" t="s">
        <v>3298</v>
      </c>
      <c r="Z980" s="51">
        <f t="shared" si="120"/>
        <v>495</v>
      </c>
    </row>
    <row r="981" spans="1:26" ht="15">
      <c r="A981" s="278" t="s">
        <v>3299</v>
      </c>
      <c r="B981" s="279" t="s">
        <v>3300</v>
      </c>
      <c r="C981" s="288">
        <f t="shared" si="114"/>
        <v>0</v>
      </c>
      <c r="D981" s="275">
        <f t="shared" si="115"/>
        <v>9.8099999999999988E-4</v>
      </c>
      <c r="E981" s="296">
        <f t="shared" si="116"/>
        <v>0</v>
      </c>
      <c r="F981" s="296">
        <f t="shared" si="117"/>
        <v>9.8099999999999988E-4</v>
      </c>
      <c r="G981" s="276">
        <f t="shared" si="118"/>
        <v>269</v>
      </c>
      <c r="P981" s="277" t="s">
        <v>229</v>
      </c>
      <c r="Q981" s="277">
        <v>73</v>
      </c>
      <c r="R981" s="278" t="s">
        <v>194</v>
      </c>
      <c r="S981" s="278" t="s">
        <v>3299</v>
      </c>
      <c r="T981" s="279" t="s">
        <v>3300</v>
      </c>
      <c r="U981">
        <v>61</v>
      </c>
      <c r="V981">
        <f>IF(Visor_NARP_CNPV_2018!$H$3=Q981,1,0)</f>
        <v>0</v>
      </c>
      <c r="W981">
        <f t="shared" si="119"/>
        <v>0</v>
      </c>
      <c r="Y981" s="51" t="s">
        <v>3300</v>
      </c>
      <c r="Z981" s="51">
        <f t="shared" si="120"/>
        <v>830</v>
      </c>
    </row>
    <row r="982" spans="1:26" ht="15">
      <c r="A982" s="281" t="s">
        <v>3301</v>
      </c>
      <c r="B982" s="282" t="s">
        <v>3302</v>
      </c>
      <c r="C982" s="288">
        <f t="shared" si="114"/>
        <v>0</v>
      </c>
      <c r="D982" s="275">
        <f t="shared" si="115"/>
        <v>9.8200000000000002E-4</v>
      </c>
      <c r="E982" s="296">
        <f t="shared" si="116"/>
        <v>0</v>
      </c>
      <c r="F982" s="296">
        <f t="shared" si="117"/>
        <v>9.8200000000000002E-4</v>
      </c>
      <c r="G982" s="276">
        <f t="shared" si="118"/>
        <v>268</v>
      </c>
      <c r="P982" s="280" t="s">
        <v>229</v>
      </c>
      <c r="Q982" s="280">
        <v>73</v>
      </c>
      <c r="R982" s="281" t="s">
        <v>194</v>
      </c>
      <c r="S982" s="281" t="s">
        <v>3301</v>
      </c>
      <c r="T982" s="282" t="s">
        <v>3302</v>
      </c>
      <c r="U982">
        <v>270</v>
      </c>
      <c r="V982">
        <f>IF(Visor_NARP_CNPV_2018!$H$3=Q982,1,0)</f>
        <v>0</v>
      </c>
      <c r="W982">
        <f t="shared" si="119"/>
        <v>0</v>
      </c>
      <c r="Y982" s="51" t="s">
        <v>3302</v>
      </c>
      <c r="Z982" s="51">
        <f t="shared" si="120"/>
        <v>521</v>
      </c>
    </row>
    <row r="983" spans="1:26" ht="15">
      <c r="A983" s="278" t="s">
        <v>3303</v>
      </c>
      <c r="B983" s="279" t="s">
        <v>3304</v>
      </c>
      <c r="C983" s="288">
        <f t="shared" si="114"/>
        <v>0</v>
      </c>
      <c r="D983" s="275">
        <f t="shared" si="115"/>
        <v>9.8299999999999993E-4</v>
      </c>
      <c r="E983" s="296">
        <f t="shared" si="116"/>
        <v>0</v>
      </c>
      <c r="F983" s="296">
        <f t="shared" si="117"/>
        <v>9.8299999999999993E-4</v>
      </c>
      <c r="G983" s="276">
        <f t="shared" si="118"/>
        <v>267</v>
      </c>
      <c r="P983" s="277" t="s">
        <v>229</v>
      </c>
      <c r="Q983" s="277">
        <v>73</v>
      </c>
      <c r="R983" s="278" t="s">
        <v>194</v>
      </c>
      <c r="S983" s="278" t="s">
        <v>3303</v>
      </c>
      <c r="T983" s="279" t="s">
        <v>3304</v>
      </c>
      <c r="U983">
        <v>117</v>
      </c>
      <c r="V983">
        <f>IF(Visor_NARP_CNPV_2018!$H$3=Q983,1,0)</f>
        <v>0</v>
      </c>
      <c r="W983">
        <f t="shared" si="119"/>
        <v>0</v>
      </c>
      <c r="Y983" s="51" t="s">
        <v>3304</v>
      </c>
      <c r="Z983" s="51">
        <f t="shared" si="120"/>
        <v>701</v>
      </c>
    </row>
    <row r="984" spans="1:26" ht="15">
      <c r="A984" s="281" t="s">
        <v>3305</v>
      </c>
      <c r="B984" s="282" t="s">
        <v>3306</v>
      </c>
      <c r="C984" s="288">
        <f t="shared" si="114"/>
        <v>0</v>
      </c>
      <c r="D984" s="275">
        <f t="shared" si="115"/>
        <v>9.8399999999999985E-4</v>
      </c>
      <c r="E984" s="296">
        <f t="shared" si="116"/>
        <v>0</v>
      </c>
      <c r="F984" s="296">
        <f t="shared" si="117"/>
        <v>9.8399999999999985E-4</v>
      </c>
      <c r="G984" s="276">
        <f t="shared" si="118"/>
        <v>266</v>
      </c>
      <c r="P984" s="280" t="s">
        <v>229</v>
      </c>
      <c r="Q984" s="280">
        <v>73</v>
      </c>
      <c r="R984" s="281" t="s">
        <v>194</v>
      </c>
      <c r="S984" s="281" t="s">
        <v>3305</v>
      </c>
      <c r="T984" s="282" t="s">
        <v>3306</v>
      </c>
      <c r="U984">
        <v>197</v>
      </c>
      <c r="V984">
        <f>IF(Visor_NARP_CNPV_2018!$H$3=Q984,1,0)</f>
        <v>0</v>
      </c>
      <c r="W984">
        <f t="shared" si="119"/>
        <v>0</v>
      </c>
      <c r="Y984" s="51" t="s">
        <v>3306</v>
      </c>
      <c r="Z984" s="51">
        <f t="shared" si="120"/>
        <v>580</v>
      </c>
    </row>
    <row r="985" spans="1:26" ht="15">
      <c r="A985" s="278" t="s">
        <v>3307</v>
      </c>
      <c r="B985" s="279" t="s">
        <v>3308</v>
      </c>
      <c r="C985" s="288">
        <f t="shared" si="114"/>
        <v>0</v>
      </c>
      <c r="D985" s="275">
        <f t="shared" si="115"/>
        <v>9.8499999999999998E-4</v>
      </c>
      <c r="E985" s="296">
        <f t="shared" si="116"/>
        <v>0</v>
      </c>
      <c r="F985" s="296">
        <f t="shared" si="117"/>
        <v>9.8499999999999998E-4</v>
      </c>
      <c r="G985" s="276">
        <f t="shared" si="118"/>
        <v>265</v>
      </c>
      <c r="P985" s="277" t="s">
        <v>229</v>
      </c>
      <c r="Q985" s="277">
        <v>73</v>
      </c>
      <c r="R985" s="278" t="s">
        <v>194</v>
      </c>
      <c r="S985" s="278" t="s">
        <v>3307</v>
      </c>
      <c r="T985" s="279" t="s">
        <v>3308</v>
      </c>
      <c r="U985">
        <v>342</v>
      </c>
      <c r="V985">
        <f>IF(Visor_NARP_CNPV_2018!$H$3=Q985,1,0)</f>
        <v>0</v>
      </c>
      <c r="W985">
        <f t="shared" si="119"/>
        <v>0</v>
      </c>
      <c r="Y985" s="51" t="s">
        <v>3308</v>
      </c>
      <c r="Z985" s="51">
        <f t="shared" si="120"/>
        <v>477</v>
      </c>
    </row>
    <row r="986" spans="1:26" ht="15">
      <c r="A986" s="281" t="s">
        <v>3309</v>
      </c>
      <c r="B986" s="282" t="s">
        <v>3310</v>
      </c>
      <c r="C986" s="288">
        <f t="shared" si="114"/>
        <v>0</v>
      </c>
      <c r="D986" s="275">
        <f t="shared" si="115"/>
        <v>9.859999999999999E-4</v>
      </c>
      <c r="E986" s="296">
        <f t="shared" si="116"/>
        <v>0</v>
      </c>
      <c r="F986" s="296">
        <f t="shared" si="117"/>
        <v>9.859999999999999E-4</v>
      </c>
      <c r="G986" s="276">
        <f t="shared" si="118"/>
        <v>264</v>
      </c>
      <c r="P986" s="280" t="s">
        <v>229</v>
      </c>
      <c r="Q986" s="280">
        <v>73</v>
      </c>
      <c r="R986" s="281" t="s">
        <v>194</v>
      </c>
      <c r="S986" s="281" t="s">
        <v>3309</v>
      </c>
      <c r="T986" s="282" t="s">
        <v>3310</v>
      </c>
      <c r="U986">
        <v>289</v>
      </c>
      <c r="V986">
        <f>IF(Visor_NARP_CNPV_2018!$H$3=Q986,1,0)</f>
        <v>0</v>
      </c>
      <c r="W986">
        <f t="shared" si="119"/>
        <v>0</v>
      </c>
      <c r="Y986" s="51" t="s">
        <v>3310</v>
      </c>
      <c r="Z986" s="51">
        <f t="shared" si="120"/>
        <v>510</v>
      </c>
    </row>
    <row r="987" spans="1:26" ht="15">
      <c r="A987" s="278" t="s">
        <v>3311</v>
      </c>
      <c r="B987" s="279" t="s">
        <v>3312</v>
      </c>
      <c r="C987" s="288">
        <f t="shared" si="114"/>
        <v>0</v>
      </c>
      <c r="D987" s="275">
        <f t="shared" si="115"/>
        <v>9.8700000000000003E-4</v>
      </c>
      <c r="E987" s="296">
        <f t="shared" si="116"/>
        <v>0</v>
      </c>
      <c r="F987" s="296">
        <f t="shared" si="117"/>
        <v>9.8700000000000003E-4</v>
      </c>
      <c r="G987" s="276">
        <f t="shared" si="118"/>
        <v>263</v>
      </c>
      <c r="P987" s="277" t="s">
        <v>229</v>
      </c>
      <c r="Q987" s="277">
        <v>73</v>
      </c>
      <c r="R987" s="278" t="s">
        <v>194</v>
      </c>
      <c r="S987" s="278" t="s">
        <v>3311</v>
      </c>
      <c r="T987" s="279" t="s">
        <v>3312</v>
      </c>
      <c r="U987">
        <v>935</v>
      </c>
      <c r="V987">
        <f>IF(Visor_NARP_CNPV_2018!$H$3=Q987,1,0)</f>
        <v>0</v>
      </c>
      <c r="W987">
        <f t="shared" si="119"/>
        <v>0</v>
      </c>
      <c r="Y987" s="51" t="s">
        <v>3312</v>
      </c>
      <c r="Z987" s="51">
        <f t="shared" si="120"/>
        <v>303</v>
      </c>
    </row>
    <row r="988" spans="1:26" ht="15">
      <c r="A988" s="281" t="s">
        <v>3313</v>
      </c>
      <c r="B988" s="282" t="s">
        <v>3314</v>
      </c>
      <c r="C988" s="288">
        <f t="shared" si="114"/>
        <v>0</v>
      </c>
      <c r="D988" s="275">
        <f t="shared" si="115"/>
        <v>9.8799999999999995E-4</v>
      </c>
      <c r="E988" s="296">
        <f t="shared" si="116"/>
        <v>0</v>
      </c>
      <c r="F988" s="296">
        <f t="shared" si="117"/>
        <v>9.8799999999999995E-4</v>
      </c>
      <c r="G988" s="276">
        <f t="shared" si="118"/>
        <v>262</v>
      </c>
      <c r="P988" s="280" t="s">
        <v>229</v>
      </c>
      <c r="Q988" s="280">
        <v>73</v>
      </c>
      <c r="R988" s="281" t="s">
        <v>194</v>
      </c>
      <c r="S988" s="281" t="s">
        <v>3313</v>
      </c>
      <c r="T988" s="282" t="s">
        <v>3314</v>
      </c>
      <c r="U988">
        <v>48</v>
      </c>
      <c r="V988">
        <f>IF(Visor_NARP_CNPV_2018!$H$3=Q988,1,0)</f>
        <v>0</v>
      </c>
      <c r="W988">
        <f t="shared" si="119"/>
        <v>0</v>
      </c>
      <c r="Y988" s="51" t="s">
        <v>3314</v>
      </c>
      <c r="Z988" s="51">
        <f t="shared" si="120"/>
        <v>876</v>
      </c>
    </row>
    <row r="989" spans="1:26" ht="15">
      <c r="A989" s="278" t="s">
        <v>3315</v>
      </c>
      <c r="B989" s="279" t="s">
        <v>3316</v>
      </c>
      <c r="C989" s="288">
        <f t="shared" si="114"/>
        <v>0</v>
      </c>
      <c r="D989" s="275">
        <f t="shared" si="115"/>
        <v>9.8899999999999986E-4</v>
      </c>
      <c r="E989" s="296">
        <f t="shared" si="116"/>
        <v>0</v>
      </c>
      <c r="F989" s="296">
        <f t="shared" si="117"/>
        <v>9.8899999999999986E-4</v>
      </c>
      <c r="G989" s="276">
        <f t="shared" si="118"/>
        <v>261</v>
      </c>
      <c r="P989" s="277" t="s">
        <v>229</v>
      </c>
      <c r="Q989" s="277">
        <v>73</v>
      </c>
      <c r="R989" s="278" t="s">
        <v>194</v>
      </c>
      <c r="S989" s="278" t="s">
        <v>3315</v>
      </c>
      <c r="T989" s="279" t="s">
        <v>3316</v>
      </c>
      <c r="U989">
        <v>55</v>
      </c>
      <c r="V989">
        <f>IF(Visor_NARP_CNPV_2018!$H$3=Q989,1,0)</f>
        <v>0</v>
      </c>
      <c r="W989">
        <f t="shared" si="119"/>
        <v>0</v>
      </c>
      <c r="Y989" s="51" t="s">
        <v>3316</v>
      </c>
      <c r="Z989" s="51">
        <f t="shared" si="120"/>
        <v>850</v>
      </c>
    </row>
    <row r="990" spans="1:26" ht="15">
      <c r="A990" s="281" t="s">
        <v>3317</v>
      </c>
      <c r="B990" s="282" t="s">
        <v>3318</v>
      </c>
      <c r="C990" s="288">
        <f t="shared" si="114"/>
        <v>0</v>
      </c>
      <c r="D990" s="275">
        <f t="shared" si="115"/>
        <v>9.8999999999999999E-4</v>
      </c>
      <c r="E990" s="296">
        <f t="shared" si="116"/>
        <v>0</v>
      </c>
      <c r="F990" s="296">
        <f t="shared" si="117"/>
        <v>9.8999999999999999E-4</v>
      </c>
      <c r="G990" s="276">
        <f t="shared" si="118"/>
        <v>260</v>
      </c>
      <c r="P990" s="280" t="s">
        <v>229</v>
      </c>
      <c r="Q990" s="280">
        <v>73</v>
      </c>
      <c r="R990" s="281" t="s">
        <v>194</v>
      </c>
      <c r="S990" s="281" t="s">
        <v>3317</v>
      </c>
      <c r="T990" s="282" t="s">
        <v>3318</v>
      </c>
      <c r="U990">
        <v>1743</v>
      </c>
      <c r="V990">
        <f>IF(Visor_NARP_CNPV_2018!$H$3=Q990,1,0)</f>
        <v>0</v>
      </c>
      <c r="W990">
        <f t="shared" si="119"/>
        <v>0</v>
      </c>
      <c r="Y990" s="51" t="s">
        <v>3318</v>
      </c>
      <c r="Z990" s="51">
        <f t="shared" si="120"/>
        <v>242</v>
      </c>
    </row>
    <row r="991" spans="1:26" ht="15">
      <c r="A991" s="278" t="s">
        <v>3319</v>
      </c>
      <c r="B991" s="279" t="s">
        <v>3320</v>
      </c>
      <c r="C991" s="288">
        <f t="shared" si="114"/>
        <v>0</v>
      </c>
      <c r="D991" s="275">
        <f t="shared" si="115"/>
        <v>9.9099999999999991E-4</v>
      </c>
      <c r="E991" s="296">
        <f t="shared" si="116"/>
        <v>0</v>
      </c>
      <c r="F991" s="296">
        <f t="shared" si="117"/>
        <v>9.9099999999999991E-4</v>
      </c>
      <c r="G991" s="276">
        <f t="shared" si="118"/>
        <v>259</v>
      </c>
      <c r="P991" s="277" t="s">
        <v>229</v>
      </c>
      <c r="Q991" s="277">
        <v>73</v>
      </c>
      <c r="R991" s="278" t="s">
        <v>194</v>
      </c>
      <c r="S991" s="278" t="s">
        <v>3319</v>
      </c>
      <c r="T991" s="279" t="s">
        <v>3320</v>
      </c>
      <c r="U991">
        <v>43</v>
      </c>
      <c r="V991">
        <f>IF(Visor_NARP_CNPV_2018!$H$3=Q991,1,0)</f>
        <v>0</v>
      </c>
      <c r="W991">
        <f t="shared" si="119"/>
        <v>0</v>
      </c>
      <c r="Y991" s="51" t="s">
        <v>3320</v>
      </c>
      <c r="Z991" s="51">
        <f t="shared" si="120"/>
        <v>898</v>
      </c>
    </row>
    <row r="992" spans="1:26" ht="15">
      <c r="A992" s="281" t="s">
        <v>3321</v>
      </c>
      <c r="B992" s="282" t="s">
        <v>3322</v>
      </c>
      <c r="C992" s="288">
        <f t="shared" si="114"/>
        <v>0</v>
      </c>
      <c r="D992" s="275">
        <f t="shared" si="115"/>
        <v>9.9200000000000004E-4</v>
      </c>
      <c r="E992" s="296">
        <f t="shared" si="116"/>
        <v>0</v>
      </c>
      <c r="F992" s="296">
        <f t="shared" si="117"/>
        <v>9.9200000000000004E-4</v>
      </c>
      <c r="G992" s="276">
        <f t="shared" si="118"/>
        <v>258</v>
      </c>
      <c r="P992" s="280" t="s">
        <v>229</v>
      </c>
      <c r="Q992" s="280">
        <v>73</v>
      </c>
      <c r="R992" s="281" t="s">
        <v>194</v>
      </c>
      <c r="S992" s="281" t="s">
        <v>3321</v>
      </c>
      <c r="T992" s="282" t="s">
        <v>3322</v>
      </c>
      <c r="U992">
        <v>117</v>
      </c>
      <c r="V992">
        <f>IF(Visor_NARP_CNPV_2018!$H$3=Q992,1,0)</f>
        <v>0</v>
      </c>
      <c r="W992">
        <f t="shared" si="119"/>
        <v>0</v>
      </c>
      <c r="Y992" s="51" t="s">
        <v>3322</v>
      </c>
      <c r="Z992" s="51">
        <f t="shared" si="120"/>
        <v>701</v>
      </c>
    </row>
    <row r="993" spans="1:26" ht="15">
      <c r="A993" s="278" t="s">
        <v>3323</v>
      </c>
      <c r="B993" s="279" t="s">
        <v>3324</v>
      </c>
      <c r="C993" s="288">
        <f t="shared" si="114"/>
        <v>0</v>
      </c>
      <c r="D993" s="275">
        <f t="shared" si="115"/>
        <v>9.9299999999999996E-4</v>
      </c>
      <c r="E993" s="296">
        <f t="shared" si="116"/>
        <v>0</v>
      </c>
      <c r="F993" s="296">
        <f t="shared" si="117"/>
        <v>9.9299999999999996E-4</v>
      </c>
      <c r="G993" s="276">
        <f t="shared" si="118"/>
        <v>257</v>
      </c>
      <c r="P993" s="277" t="s">
        <v>229</v>
      </c>
      <c r="Q993" s="277">
        <v>73</v>
      </c>
      <c r="R993" s="278" t="s">
        <v>194</v>
      </c>
      <c r="S993" s="278" t="s">
        <v>3323</v>
      </c>
      <c r="T993" s="279" t="s">
        <v>3324</v>
      </c>
      <c r="U993">
        <v>424</v>
      </c>
      <c r="V993">
        <f>IF(Visor_NARP_CNPV_2018!$H$3=Q993,1,0)</f>
        <v>0</v>
      </c>
      <c r="W993">
        <f t="shared" si="119"/>
        <v>0</v>
      </c>
      <c r="Y993" s="51" t="s">
        <v>3324</v>
      </c>
      <c r="Z993" s="51">
        <f t="shared" si="120"/>
        <v>434</v>
      </c>
    </row>
    <row r="994" spans="1:26" ht="15">
      <c r="A994" s="281" t="s">
        <v>3325</v>
      </c>
      <c r="B994" s="282" t="s">
        <v>3326</v>
      </c>
      <c r="C994" s="288">
        <f t="shared" si="114"/>
        <v>0</v>
      </c>
      <c r="D994" s="275">
        <f t="shared" si="115"/>
        <v>9.9399999999999987E-4</v>
      </c>
      <c r="E994" s="296">
        <f t="shared" si="116"/>
        <v>0</v>
      </c>
      <c r="F994" s="296">
        <f t="shared" si="117"/>
        <v>9.9399999999999987E-4</v>
      </c>
      <c r="G994" s="276">
        <f t="shared" si="118"/>
        <v>256</v>
      </c>
      <c r="P994" s="280" t="s">
        <v>229</v>
      </c>
      <c r="Q994" s="280">
        <v>73</v>
      </c>
      <c r="R994" s="281" t="s">
        <v>194</v>
      </c>
      <c r="S994" s="281" t="s">
        <v>3325</v>
      </c>
      <c r="T994" s="282" t="s">
        <v>3326</v>
      </c>
      <c r="U994">
        <v>103</v>
      </c>
      <c r="V994">
        <f>IF(Visor_NARP_CNPV_2018!$H$3=Q994,1,0)</f>
        <v>0</v>
      </c>
      <c r="W994">
        <f t="shared" si="119"/>
        <v>0</v>
      </c>
      <c r="Y994" s="51" t="s">
        <v>3326</v>
      </c>
      <c r="Z994" s="51">
        <f t="shared" si="120"/>
        <v>726</v>
      </c>
    </row>
    <row r="995" spans="1:26" ht="15">
      <c r="A995" s="278" t="s">
        <v>3327</v>
      </c>
      <c r="B995" s="279" t="s">
        <v>3328</v>
      </c>
      <c r="C995" s="288">
        <f t="shared" si="114"/>
        <v>0</v>
      </c>
      <c r="D995" s="275">
        <f t="shared" si="115"/>
        <v>9.9500000000000001E-4</v>
      </c>
      <c r="E995" s="296">
        <f t="shared" si="116"/>
        <v>0</v>
      </c>
      <c r="F995" s="296">
        <f t="shared" si="117"/>
        <v>9.9500000000000001E-4</v>
      </c>
      <c r="G995" s="276">
        <f t="shared" si="118"/>
        <v>255</v>
      </c>
      <c r="P995" s="277" t="s">
        <v>229</v>
      </c>
      <c r="Q995" s="277">
        <v>73</v>
      </c>
      <c r="R995" s="278" t="s">
        <v>194</v>
      </c>
      <c r="S995" s="278" t="s">
        <v>3327</v>
      </c>
      <c r="T995" s="279" t="s">
        <v>3328</v>
      </c>
      <c r="U995">
        <v>307</v>
      </c>
      <c r="V995">
        <f>IF(Visor_NARP_CNPV_2018!$H$3=Q995,1,0)</f>
        <v>0</v>
      </c>
      <c r="W995">
        <f t="shared" si="119"/>
        <v>0</v>
      </c>
      <c r="Y995" s="51" t="s">
        <v>3328</v>
      </c>
      <c r="Z995" s="51">
        <f t="shared" si="120"/>
        <v>498</v>
      </c>
    </row>
    <row r="996" spans="1:26" ht="15">
      <c r="A996" s="281" t="s">
        <v>3329</v>
      </c>
      <c r="B996" s="282" t="s">
        <v>3330</v>
      </c>
      <c r="C996" s="288">
        <f t="shared" si="114"/>
        <v>0</v>
      </c>
      <c r="D996" s="275">
        <f t="shared" si="115"/>
        <v>9.9599999999999992E-4</v>
      </c>
      <c r="E996" s="296">
        <f t="shared" si="116"/>
        <v>0</v>
      </c>
      <c r="F996" s="296">
        <f t="shared" si="117"/>
        <v>9.9599999999999992E-4</v>
      </c>
      <c r="G996" s="276">
        <f t="shared" si="118"/>
        <v>254</v>
      </c>
      <c r="P996" s="280" t="s">
        <v>229</v>
      </c>
      <c r="Q996" s="280">
        <v>73</v>
      </c>
      <c r="R996" s="281" t="s">
        <v>194</v>
      </c>
      <c r="S996" s="281" t="s">
        <v>3329</v>
      </c>
      <c r="T996" s="282" t="s">
        <v>3330</v>
      </c>
      <c r="U996">
        <v>234</v>
      </c>
      <c r="V996">
        <f>IF(Visor_NARP_CNPV_2018!$H$3=Q996,1,0)</f>
        <v>0</v>
      </c>
      <c r="W996">
        <f t="shared" si="119"/>
        <v>0</v>
      </c>
      <c r="Y996" s="51" t="s">
        <v>3330</v>
      </c>
      <c r="Z996" s="51">
        <f t="shared" si="120"/>
        <v>555</v>
      </c>
    </row>
    <row r="997" spans="1:26" ht="15">
      <c r="A997" s="278" t="s">
        <v>3331</v>
      </c>
      <c r="B997" s="279" t="s">
        <v>3332</v>
      </c>
      <c r="C997" s="288">
        <f t="shared" si="114"/>
        <v>0</v>
      </c>
      <c r="D997" s="275">
        <f t="shared" si="115"/>
        <v>9.9700000000000006E-4</v>
      </c>
      <c r="E997" s="296">
        <f t="shared" si="116"/>
        <v>0</v>
      </c>
      <c r="F997" s="296">
        <f t="shared" si="117"/>
        <v>9.9700000000000006E-4</v>
      </c>
      <c r="G997" s="276">
        <f t="shared" si="118"/>
        <v>253</v>
      </c>
      <c r="P997" s="277" t="s">
        <v>229</v>
      </c>
      <c r="Q997" s="277">
        <v>73</v>
      </c>
      <c r="R997" s="278" t="s">
        <v>194</v>
      </c>
      <c r="S997" s="278" t="s">
        <v>3331</v>
      </c>
      <c r="T997" s="279" t="s">
        <v>3332</v>
      </c>
      <c r="U997">
        <v>60</v>
      </c>
      <c r="V997">
        <f>IF(Visor_NARP_CNPV_2018!$H$3=Q997,1,0)</f>
        <v>0</v>
      </c>
      <c r="W997">
        <f t="shared" si="119"/>
        <v>0</v>
      </c>
      <c r="Y997" s="51" t="s">
        <v>3332</v>
      </c>
      <c r="Z997" s="51">
        <f t="shared" si="120"/>
        <v>832</v>
      </c>
    </row>
    <row r="998" spans="1:26" ht="15">
      <c r="A998" s="281" t="s">
        <v>3333</v>
      </c>
      <c r="B998" s="282" t="s">
        <v>3334</v>
      </c>
      <c r="C998" s="288">
        <f t="shared" si="114"/>
        <v>0</v>
      </c>
      <c r="D998" s="275">
        <f t="shared" si="115"/>
        <v>9.9799999999999997E-4</v>
      </c>
      <c r="E998" s="296">
        <f t="shared" si="116"/>
        <v>0</v>
      </c>
      <c r="F998" s="296">
        <f t="shared" si="117"/>
        <v>9.9799999999999997E-4</v>
      </c>
      <c r="G998" s="276">
        <f t="shared" si="118"/>
        <v>252</v>
      </c>
      <c r="P998" s="280" t="s">
        <v>229</v>
      </c>
      <c r="Q998" s="280">
        <v>73</v>
      </c>
      <c r="R998" s="281" t="s">
        <v>194</v>
      </c>
      <c r="S998" s="281" t="s">
        <v>3333</v>
      </c>
      <c r="T998" s="282" t="s">
        <v>3334</v>
      </c>
      <c r="U998">
        <v>162</v>
      </c>
      <c r="V998">
        <f>IF(Visor_NARP_CNPV_2018!$H$3=Q998,1,0)</f>
        <v>0</v>
      </c>
      <c r="W998">
        <f t="shared" si="119"/>
        <v>0</v>
      </c>
      <c r="Y998" s="51" t="s">
        <v>3334</v>
      </c>
      <c r="Z998" s="51">
        <f t="shared" si="120"/>
        <v>620</v>
      </c>
    </row>
    <row r="999" spans="1:26" ht="15">
      <c r="A999" s="278" t="s">
        <v>3335</v>
      </c>
      <c r="B999" s="279" t="s">
        <v>3336</v>
      </c>
      <c r="C999" s="288">
        <f t="shared" si="114"/>
        <v>0</v>
      </c>
      <c r="D999" s="275">
        <f t="shared" si="115"/>
        <v>9.9899999999999989E-4</v>
      </c>
      <c r="E999" s="296">
        <f t="shared" si="116"/>
        <v>0</v>
      </c>
      <c r="F999" s="296">
        <f t="shared" si="117"/>
        <v>9.9899999999999989E-4</v>
      </c>
      <c r="G999" s="276">
        <f t="shared" si="118"/>
        <v>251</v>
      </c>
      <c r="P999" s="277" t="s">
        <v>229</v>
      </c>
      <c r="Q999" s="277">
        <v>73</v>
      </c>
      <c r="R999" s="278" t="s">
        <v>194</v>
      </c>
      <c r="S999" s="278" t="s">
        <v>3335</v>
      </c>
      <c r="T999" s="279" t="s">
        <v>3336</v>
      </c>
      <c r="U999">
        <v>76</v>
      </c>
      <c r="V999">
        <f>IF(Visor_NARP_CNPV_2018!$H$3=Q999,1,0)</f>
        <v>0</v>
      </c>
      <c r="W999">
        <f t="shared" si="119"/>
        <v>0</v>
      </c>
      <c r="Y999" s="51" t="s">
        <v>3336</v>
      </c>
      <c r="Z999" s="51">
        <f t="shared" si="120"/>
        <v>786</v>
      </c>
    </row>
    <row r="1000" spans="1:26" ht="15">
      <c r="A1000" s="281" t="s">
        <v>3337</v>
      </c>
      <c r="B1000" s="282" t="s">
        <v>3338</v>
      </c>
      <c r="C1000" s="288">
        <f t="shared" si="114"/>
        <v>0</v>
      </c>
      <c r="D1000" s="275">
        <f t="shared" si="115"/>
        <v>1E-3</v>
      </c>
      <c r="E1000" s="296">
        <f t="shared" si="116"/>
        <v>0</v>
      </c>
      <c r="F1000" s="296">
        <f t="shared" si="117"/>
        <v>1E-3</v>
      </c>
      <c r="G1000" s="276">
        <f t="shared" si="118"/>
        <v>250</v>
      </c>
      <c r="P1000" s="280" t="s">
        <v>229</v>
      </c>
      <c r="Q1000" s="280">
        <v>73</v>
      </c>
      <c r="R1000" s="281" t="s">
        <v>194</v>
      </c>
      <c r="S1000" s="281" t="s">
        <v>3337</v>
      </c>
      <c r="T1000" s="282" t="s">
        <v>3338</v>
      </c>
      <c r="U1000">
        <v>262</v>
      </c>
      <c r="V1000">
        <f>IF(Visor_NARP_CNPV_2018!$H$3=Q1000,1,0)</f>
        <v>0</v>
      </c>
      <c r="W1000">
        <f t="shared" si="119"/>
        <v>0</v>
      </c>
      <c r="Y1000" s="51" t="s">
        <v>3338</v>
      </c>
      <c r="Z1000" s="51">
        <f t="shared" si="120"/>
        <v>527</v>
      </c>
    </row>
    <row r="1001" spans="1:26" ht="15">
      <c r="A1001" s="278" t="s">
        <v>3339</v>
      </c>
      <c r="B1001" s="279" t="s">
        <v>1601</v>
      </c>
      <c r="C1001" s="288">
        <f t="shared" si="114"/>
        <v>0</v>
      </c>
      <c r="D1001" s="275">
        <f t="shared" si="115"/>
        <v>1.0009999999999999E-3</v>
      </c>
      <c r="E1001" s="296">
        <f t="shared" si="116"/>
        <v>0</v>
      </c>
      <c r="F1001" s="296">
        <f t="shared" si="117"/>
        <v>1.0009999999999999E-3</v>
      </c>
      <c r="G1001" s="276">
        <f t="shared" si="118"/>
        <v>249</v>
      </c>
      <c r="P1001" s="277" t="s">
        <v>229</v>
      </c>
      <c r="Q1001" s="277">
        <v>73</v>
      </c>
      <c r="R1001" s="278" t="s">
        <v>194</v>
      </c>
      <c r="S1001" s="278" t="s">
        <v>3339</v>
      </c>
      <c r="T1001" s="279" t="s">
        <v>1601</v>
      </c>
      <c r="U1001">
        <v>115</v>
      </c>
      <c r="V1001">
        <f>IF(Visor_NARP_CNPV_2018!$H$3=Q1001,1,0)</f>
        <v>0</v>
      </c>
      <c r="W1001">
        <f t="shared" si="119"/>
        <v>0</v>
      </c>
      <c r="Y1001" s="51" t="s">
        <v>1601</v>
      </c>
      <c r="Z1001" s="51">
        <f t="shared" si="120"/>
        <v>705</v>
      </c>
    </row>
    <row r="1002" spans="1:26" ht="15">
      <c r="A1002" s="281" t="s">
        <v>3340</v>
      </c>
      <c r="B1002" s="282" t="s">
        <v>3341</v>
      </c>
      <c r="C1002" s="288">
        <f t="shared" si="114"/>
        <v>0</v>
      </c>
      <c r="D1002" s="275">
        <f t="shared" si="115"/>
        <v>1.0019999999999999E-3</v>
      </c>
      <c r="E1002" s="296">
        <f t="shared" si="116"/>
        <v>0</v>
      </c>
      <c r="F1002" s="296">
        <f t="shared" si="117"/>
        <v>1.0019999999999999E-3</v>
      </c>
      <c r="G1002" s="276">
        <f t="shared" si="118"/>
        <v>248</v>
      </c>
      <c r="P1002" s="280" t="s">
        <v>229</v>
      </c>
      <c r="Q1002" s="280">
        <v>73</v>
      </c>
      <c r="R1002" s="281" t="s">
        <v>194</v>
      </c>
      <c r="S1002" s="281" t="s">
        <v>3340</v>
      </c>
      <c r="T1002" s="282" t="s">
        <v>3341</v>
      </c>
      <c r="U1002">
        <v>47</v>
      </c>
      <c r="V1002">
        <f>IF(Visor_NARP_CNPV_2018!$H$3=Q1002,1,0)</f>
        <v>0</v>
      </c>
      <c r="W1002">
        <f t="shared" si="119"/>
        <v>0</v>
      </c>
      <c r="Y1002" s="51" t="s">
        <v>3341</v>
      </c>
      <c r="Z1002" s="51">
        <f t="shared" si="120"/>
        <v>881</v>
      </c>
    </row>
    <row r="1003" spans="1:26" ht="15">
      <c r="A1003" s="278" t="s">
        <v>3342</v>
      </c>
      <c r="B1003" s="279" t="s">
        <v>2191</v>
      </c>
      <c r="C1003" s="288">
        <f t="shared" si="114"/>
        <v>0</v>
      </c>
      <c r="D1003" s="275">
        <f t="shared" si="115"/>
        <v>1.003E-3</v>
      </c>
      <c r="E1003" s="296">
        <f t="shared" si="116"/>
        <v>0</v>
      </c>
      <c r="F1003" s="296">
        <f t="shared" si="117"/>
        <v>1.003E-3</v>
      </c>
      <c r="G1003" s="276">
        <f t="shared" si="118"/>
        <v>247</v>
      </c>
      <c r="P1003" s="277" t="s">
        <v>229</v>
      </c>
      <c r="Q1003" s="277">
        <v>73</v>
      </c>
      <c r="R1003" s="278" t="s">
        <v>194</v>
      </c>
      <c r="S1003" s="278" t="s">
        <v>3342</v>
      </c>
      <c r="T1003" s="279" t="s">
        <v>2191</v>
      </c>
      <c r="U1003">
        <v>40</v>
      </c>
      <c r="V1003">
        <f>IF(Visor_NARP_CNPV_2018!$H$3=Q1003,1,0)</f>
        <v>0</v>
      </c>
      <c r="W1003">
        <f t="shared" si="119"/>
        <v>0</v>
      </c>
      <c r="Y1003" s="51" t="s">
        <v>2191</v>
      </c>
      <c r="Z1003" s="51">
        <f t="shared" si="120"/>
        <v>912</v>
      </c>
    </row>
    <row r="1004" spans="1:26" ht="15">
      <c r="A1004" s="281" t="s">
        <v>3343</v>
      </c>
      <c r="B1004" s="282" t="s">
        <v>3344</v>
      </c>
      <c r="C1004" s="288">
        <f t="shared" si="114"/>
        <v>0</v>
      </c>
      <c r="D1004" s="275">
        <f t="shared" si="115"/>
        <v>1.0039999999999999E-3</v>
      </c>
      <c r="E1004" s="296">
        <f t="shared" si="116"/>
        <v>0</v>
      </c>
      <c r="F1004" s="296">
        <f t="shared" si="117"/>
        <v>1.0039999999999999E-3</v>
      </c>
      <c r="G1004" s="276">
        <f t="shared" si="118"/>
        <v>246</v>
      </c>
      <c r="P1004" s="280" t="s">
        <v>229</v>
      </c>
      <c r="Q1004" s="280">
        <v>73</v>
      </c>
      <c r="R1004" s="281" t="s">
        <v>194</v>
      </c>
      <c r="S1004" s="281" t="s">
        <v>3343</v>
      </c>
      <c r="T1004" s="282" t="s">
        <v>3344</v>
      </c>
      <c r="U1004">
        <v>29</v>
      </c>
      <c r="V1004">
        <f>IF(Visor_NARP_CNPV_2018!$H$3=Q1004,1,0)</f>
        <v>0</v>
      </c>
      <c r="W1004">
        <f t="shared" si="119"/>
        <v>0</v>
      </c>
      <c r="Y1004" s="51" t="s">
        <v>3344</v>
      </c>
      <c r="Z1004" s="51">
        <f t="shared" si="120"/>
        <v>975</v>
      </c>
    </row>
    <row r="1005" spans="1:26" ht="15">
      <c r="A1005" s="278" t="s">
        <v>3345</v>
      </c>
      <c r="B1005" s="279" t="s">
        <v>3346</v>
      </c>
      <c r="C1005" s="288">
        <f t="shared" si="114"/>
        <v>0</v>
      </c>
      <c r="D1005" s="275">
        <f t="shared" si="115"/>
        <v>1.005E-3</v>
      </c>
      <c r="E1005" s="296">
        <f t="shared" si="116"/>
        <v>0</v>
      </c>
      <c r="F1005" s="296">
        <f t="shared" si="117"/>
        <v>1.005E-3</v>
      </c>
      <c r="G1005" s="276">
        <f t="shared" si="118"/>
        <v>245</v>
      </c>
      <c r="P1005" s="277" t="s">
        <v>229</v>
      </c>
      <c r="Q1005" s="277">
        <v>73</v>
      </c>
      <c r="R1005" s="278" t="s">
        <v>194</v>
      </c>
      <c r="S1005" s="278" t="s">
        <v>3345</v>
      </c>
      <c r="T1005" s="279" t="s">
        <v>3346</v>
      </c>
      <c r="U1005">
        <v>69</v>
      </c>
      <c r="V1005">
        <f>IF(Visor_NARP_CNPV_2018!$H$3=Q1005,1,0)</f>
        <v>0</v>
      </c>
      <c r="W1005">
        <f t="shared" si="119"/>
        <v>0</v>
      </c>
      <c r="Y1005" s="51" t="s">
        <v>3346</v>
      </c>
      <c r="Z1005" s="51">
        <f t="shared" si="120"/>
        <v>804</v>
      </c>
    </row>
    <row r="1006" spans="1:26" ht="15">
      <c r="A1006" s="281" t="s">
        <v>3347</v>
      </c>
      <c r="B1006" s="282" t="s">
        <v>3348</v>
      </c>
      <c r="C1006" s="288">
        <f t="shared" si="114"/>
        <v>0</v>
      </c>
      <c r="D1006" s="275">
        <f t="shared" si="115"/>
        <v>1.0059999999999999E-3</v>
      </c>
      <c r="E1006" s="296">
        <f t="shared" si="116"/>
        <v>0</v>
      </c>
      <c r="F1006" s="296">
        <f t="shared" si="117"/>
        <v>1.0059999999999999E-3</v>
      </c>
      <c r="G1006" s="276">
        <f t="shared" si="118"/>
        <v>244</v>
      </c>
      <c r="P1006" s="280" t="s">
        <v>229</v>
      </c>
      <c r="Q1006" s="280">
        <v>73</v>
      </c>
      <c r="R1006" s="281" t="s">
        <v>194</v>
      </c>
      <c r="S1006" s="281" t="s">
        <v>3347</v>
      </c>
      <c r="T1006" s="282" t="s">
        <v>3348</v>
      </c>
      <c r="U1006">
        <v>86</v>
      </c>
      <c r="V1006">
        <f>IF(Visor_NARP_CNPV_2018!$H$3=Q1006,1,0)</f>
        <v>0</v>
      </c>
      <c r="W1006">
        <f t="shared" si="119"/>
        <v>0</v>
      </c>
      <c r="Y1006" s="51" t="s">
        <v>3348</v>
      </c>
      <c r="Z1006" s="51">
        <f t="shared" si="120"/>
        <v>763</v>
      </c>
    </row>
    <row r="1007" spans="1:26" ht="15">
      <c r="A1007" s="278" t="s">
        <v>3349</v>
      </c>
      <c r="B1007" s="279" t="s">
        <v>3350</v>
      </c>
      <c r="C1007" s="288">
        <f t="shared" si="114"/>
        <v>0</v>
      </c>
      <c r="D1007" s="275">
        <f t="shared" si="115"/>
        <v>1.0069999999999999E-3</v>
      </c>
      <c r="E1007" s="296">
        <f t="shared" si="116"/>
        <v>0</v>
      </c>
      <c r="F1007" s="296">
        <f t="shared" si="117"/>
        <v>1.0069999999999999E-3</v>
      </c>
      <c r="G1007" s="276">
        <f t="shared" si="118"/>
        <v>243</v>
      </c>
      <c r="P1007" s="277" t="s">
        <v>229</v>
      </c>
      <c r="Q1007" s="277">
        <v>73</v>
      </c>
      <c r="R1007" s="278" t="s">
        <v>194</v>
      </c>
      <c r="S1007" s="278" t="s">
        <v>3349</v>
      </c>
      <c r="T1007" s="279" t="s">
        <v>3350</v>
      </c>
      <c r="U1007">
        <v>31</v>
      </c>
      <c r="V1007">
        <f>IF(Visor_NARP_CNPV_2018!$H$3=Q1007,1,0)</f>
        <v>0</v>
      </c>
      <c r="W1007">
        <f t="shared" si="119"/>
        <v>0</v>
      </c>
      <c r="Y1007" s="51" t="s">
        <v>3350</v>
      </c>
      <c r="Z1007" s="51">
        <f t="shared" si="120"/>
        <v>960</v>
      </c>
    </row>
    <row r="1008" spans="1:26" ht="15">
      <c r="A1008" s="281" t="s">
        <v>3351</v>
      </c>
      <c r="B1008" s="282" t="s">
        <v>3352</v>
      </c>
      <c r="C1008" s="288">
        <f t="shared" si="114"/>
        <v>0</v>
      </c>
      <c r="D1008" s="275">
        <f t="shared" si="115"/>
        <v>1.008E-3</v>
      </c>
      <c r="E1008" s="296">
        <f t="shared" si="116"/>
        <v>0</v>
      </c>
      <c r="F1008" s="296">
        <f t="shared" si="117"/>
        <v>1.008E-3</v>
      </c>
      <c r="G1008" s="276">
        <f t="shared" si="118"/>
        <v>242</v>
      </c>
      <c r="P1008" s="280" t="s">
        <v>230</v>
      </c>
      <c r="Q1008" s="280">
        <v>76</v>
      </c>
      <c r="R1008" s="281" t="s">
        <v>195</v>
      </c>
      <c r="S1008" s="281" t="s">
        <v>3351</v>
      </c>
      <c r="T1008" s="282" t="s">
        <v>3352</v>
      </c>
      <c r="U1008">
        <v>455161</v>
      </c>
      <c r="V1008">
        <f>IF(Visor_NARP_CNPV_2018!$H$3=Q1008,1,0)</f>
        <v>0</v>
      </c>
      <c r="W1008">
        <f t="shared" si="119"/>
        <v>0</v>
      </c>
      <c r="Y1008" s="51" t="s">
        <v>3352</v>
      </c>
      <c r="Z1008" s="51">
        <f t="shared" si="120"/>
        <v>1</v>
      </c>
    </row>
    <row r="1009" spans="1:26" ht="15">
      <c r="A1009" s="278" t="s">
        <v>3353</v>
      </c>
      <c r="B1009" s="279" t="s">
        <v>3354</v>
      </c>
      <c r="C1009" s="288">
        <f t="shared" si="114"/>
        <v>0</v>
      </c>
      <c r="D1009" s="275">
        <f t="shared" si="115"/>
        <v>1.0089999999999999E-3</v>
      </c>
      <c r="E1009" s="296">
        <f t="shared" si="116"/>
        <v>0</v>
      </c>
      <c r="F1009" s="296">
        <f t="shared" si="117"/>
        <v>1.0089999999999999E-3</v>
      </c>
      <c r="G1009" s="276">
        <f t="shared" si="118"/>
        <v>241</v>
      </c>
      <c r="P1009" s="277" t="s">
        <v>230</v>
      </c>
      <c r="Q1009" s="277">
        <v>76</v>
      </c>
      <c r="R1009" s="278" t="s">
        <v>195</v>
      </c>
      <c r="S1009" s="278" t="s">
        <v>3353</v>
      </c>
      <c r="T1009" s="279" t="s">
        <v>3354</v>
      </c>
      <c r="U1009">
        <v>361</v>
      </c>
      <c r="V1009">
        <f>IF(Visor_NARP_CNPV_2018!$H$3=Q1009,1,0)</f>
        <v>0</v>
      </c>
      <c r="W1009">
        <f t="shared" si="119"/>
        <v>0</v>
      </c>
      <c r="Y1009" s="51" t="s">
        <v>3354</v>
      </c>
      <c r="Z1009" s="51">
        <f t="shared" si="120"/>
        <v>469</v>
      </c>
    </row>
    <row r="1010" spans="1:26" ht="15">
      <c r="A1010" s="281" t="s">
        <v>3355</v>
      </c>
      <c r="B1010" s="282" t="s">
        <v>3356</v>
      </c>
      <c r="C1010" s="288">
        <f t="shared" si="114"/>
        <v>0</v>
      </c>
      <c r="D1010" s="275">
        <f t="shared" si="115"/>
        <v>1.01E-3</v>
      </c>
      <c r="E1010" s="296">
        <f t="shared" si="116"/>
        <v>0</v>
      </c>
      <c r="F1010" s="296">
        <f t="shared" si="117"/>
        <v>1.01E-3</v>
      </c>
      <c r="G1010" s="276">
        <f t="shared" si="118"/>
        <v>240</v>
      </c>
      <c r="P1010" s="280" t="s">
        <v>230</v>
      </c>
      <c r="Q1010" s="280">
        <v>76</v>
      </c>
      <c r="R1010" s="281" t="s">
        <v>195</v>
      </c>
      <c r="S1010" s="281" t="s">
        <v>3355</v>
      </c>
      <c r="T1010" s="282" t="s">
        <v>3356</v>
      </c>
      <c r="U1010">
        <v>15260</v>
      </c>
      <c r="V1010">
        <f>IF(Visor_NARP_CNPV_2018!$H$3=Q1010,1,0)</f>
        <v>0</v>
      </c>
      <c r="W1010">
        <f t="shared" si="119"/>
        <v>0</v>
      </c>
      <c r="Y1010" s="51" t="s">
        <v>3356</v>
      </c>
      <c r="Z1010" s="51">
        <f t="shared" si="120"/>
        <v>65</v>
      </c>
    </row>
    <row r="1011" spans="1:26" ht="15">
      <c r="A1011" s="278" t="s">
        <v>3357</v>
      </c>
      <c r="B1011" s="279" t="s">
        <v>3358</v>
      </c>
      <c r="C1011" s="288">
        <f t="shared" si="114"/>
        <v>0</v>
      </c>
      <c r="D1011" s="275">
        <f t="shared" si="115"/>
        <v>1.011E-3</v>
      </c>
      <c r="E1011" s="296">
        <f t="shared" si="116"/>
        <v>0</v>
      </c>
      <c r="F1011" s="296">
        <f t="shared" si="117"/>
        <v>1.011E-3</v>
      </c>
      <c r="G1011" s="276">
        <f t="shared" si="118"/>
        <v>239</v>
      </c>
      <c r="P1011" s="277" t="s">
        <v>230</v>
      </c>
      <c r="Q1011" s="277">
        <v>76</v>
      </c>
      <c r="R1011" s="278" t="s">
        <v>195</v>
      </c>
      <c r="S1011" s="278" t="s">
        <v>3357</v>
      </c>
      <c r="T1011" s="279" t="s">
        <v>3358</v>
      </c>
      <c r="U1011">
        <v>414</v>
      </c>
      <c r="V1011">
        <f>IF(Visor_NARP_CNPV_2018!$H$3=Q1011,1,0)</f>
        <v>0</v>
      </c>
      <c r="W1011">
        <f t="shared" si="119"/>
        <v>0</v>
      </c>
      <c r="Y1011" s="51" t="s">
        <v>3358</v>
      </c>
      <c r="Z1011" s="51">
        <f t="shared" si="120"/>
        <v>437</v>
      </c>
    </row>
    <row r="1012" spans="1:26" ht="15">
      <c r="A1012" s="281" t="s">
        <v>3359</v>
      </c>
      <c r="B1012" s="282" t="s">
        <v>1443</v>
      </c>
      <c r="C1012" s="288">
        <f t="shared" si="114"/>
        <v>0</v>
      </c>
      <c r="D1012" s="275">
        <f t="shared" si="115"/>
        <v>1.0119999999999999E-3</v>
      </c>
      <c r="E1012" s="296">
        <f t="shared" si="116"/>
        <v>0</v>
      </c>
      <c r="F1012" s="296">
        <f t="shared" si="117"/>
        <v>1.0119999999999999E-3</v>
      </c>
      <c r="G1012" s="276">
        <f t="shared" si="118"/>
        <v>238</v>
      </c>
      <c r="P1012" s="280" t="s">
        <v>230</v>
      </c>
      <c r="Q1012" s="280">
        <v>76</v>
      </c>
      <c r="R1012" s="281" t="s">
        <v>195</v>
      </c>
      <c r="S1012" s="281" t="s">
        <v>3359</v>
      </c>
      <c r="T1012" s="282" t="s">
        <v>1443</v>
      </c>
      <c r="U1012">
        <v>125</v>
      </c>
      <c r="V1012">
        <f>IF(Visor_NARP_CNPV_2018!$H$3=Q1012,1,0)</f>
        <v>0</v>
      </c>
      <c r="W1012">
        <f t="shared" si="119"/>
        <v>0</v>
      </c>
      <c r="Y1012" s="51" t="s">
        <v>1443</v>
      </c>
      <c r="Z1012" s="51">
        <f t="shared" si="120"/>
        <v>684</v>
      </c>
    </row>
    <row r="1013" spans="1:26" ht="15">
      <c r="A1013" s="278" t="s">
        <v>3360</v>
      </c>
      <c r="B1013" s="279" t="s">
        <v>175</v>
      </c>
      <c r="C1013" s="288">
        <f t="shared" si="114"/>
        <v>0</v>
      </c>
      <c r="D1013" s="275">
        <f t="shared" si="115"/>
        <v>1.013E-3</v>
      </c>
      <c r="E1013" s="296">
        <f t="shared" si="116"/>
        <v>0</v>
      </c>
      <c r="F1013" s="296">
        <f t="shared" si="117"/>
        <v>1.013E-3</v>
      </c>
      <c r="G1013" s="276">
        <f t="shared" si="118"/>
        <v>237</v>
      </c>
      <c r="P1013" s="277" t="s">
        <v>230</v>
      </c>
      <c r="Q1013" s="277">
        <v>76</v>
      </c>
      <c r="R1013" s="278" t="s">
        <v>195</v>
      </c>
      <c r="S1013" s="278" t="s">
        <v>3360</v>
      </c>
      <c r="T1013" s="279" t="s">
        <v>175</v>
      </c>
      <c r="U1013">
        <v>453</v>
      </c>
      <c r="V1013">
        <f>IF(Visor_NARP_CNPV_2018!$H$3=Q1013,1,0)</f>
        <v>0</v>
      </c>
      <c r="W1013">
        <f t="shared" si="119"/>
        <v>0</v>
      </c>
      <c r="Y1013" s="51" t="s">
        <v>175</v>
      </c>
      <c r="Z1013" s="51">
        <f t="shared" si="120"/>
        <v>421</v>
      </c>
    </row>
    <row r="1014" spans="1:26" ht="15">
      <c r="A1014" s="281" t="s">
        <v>3361</v>
      </c>
      <c r="B1014" s="282" t="s">
        <v>3362</v>
      </c>
      <c r="C1014" s="288">
        <f t="shared" si="114"/>
        <v>0</v>
      </c>
      <c r="D1014" s="275">
        <f t="shared" si="115"/>
        <v>1.0139999999999999E-3</v>
      </c>
      <c r="E1014" s="296">
        <f t="shared" si="116"/>
        <v>0</v>
      </c>
      <c r="F1014" s="296">
        <f t="shared" si="117"/>
        <v>1.0139999999999999E-3</v>
      </c>
      <c r="G1014" s="276">
        <f t="shared" si="118"/>
        <v>236</v>
      </c>
      <c r="P1014" s="280" t="s">
        <v>230</v>
      </c>
      <c r="Q1014" s="280">
        <v>76</v>
      </c>
      <c r="R1014" s="281" t="s">
        <v>195</v>
      </c>
      <c r="S1014" s="281" t="s">
        <v>3361</v>
      </c>
      <c r="T1014" s="282" t="s">
        <v>3362</v>
      </c>
      <c r="U1014">
        <v>272841</v>
      </c>
      <c r="V1014">
        <f>IF(Visor_NARP_CNPV_2018!$H$3=Q1014,1,0)</f>
        <v>0</v>
      </c>
      <c r="W1014">
        <f t="shared" si="119"/>
        <v>0</v>
      </c>
      <c r="Y1014" s="51" t="s">
        <v>3362</v>
      </c>
      <c r="Z1014" s="51">
        <f t="shared" si="120"/>
        <v>2</v>
      </c>
    </row>
    <row r="1015" spans="1:26" ht="15">
      <c r="A1015" s="278" t="s">
        <v>3363</v>
      </c>
      <c r="B1015" s="279" t="s">
        <v>3364</v>
      </c>
      <c r="C1015" s="288">
        <f t="shared" si="114"/>
        <v>0</v>
      </c>
      <c r="D1015" s="275">
        <f t="shared" si="115"/>
        <v>1.0150000000000001E-3</v>
      </c>
      <c r="E1015" s="296">
        <f t="shared" si="116"/>
        <v>0</v>
      </c>
      <c r="F1015" s="296">
        <f t="shared" si="117"/>
        <v>1.0150000000000001E-3</v>
      </c>
      <c r="G1015" s="276">
        <f t="shared" si="118"/>
        <v>235</v>
      </c>
      <c r="P1015" s="277" t="s">
        <v>230</v>
      </c>
      <c r="Q1015" s="277">
        <v>76</v>
      </c>
      <c r="R1015" s="278" t="s">
        <v>195</v>
      </c>
      <c r="S1015" s="278" t="s">
        <v>3363</v>
      </c>
      <c r="T1015" s="279" t="s">
        <v>3364</v>
      </c>
      <c r="U1015">
        <v>4659</v>
      </c>
      <c r="V1015">
        <f>IF(Visor_NARP_CNPV_2018!$H$3=Q1015,1,0)</f>
        <v>0</v>
      </c>
      <c r="W1015">
        <f t="shared" si="119"/>
        <v>0</v>
      </c>
      <c r="Y1015" s="51" t="s">
        <v>3364</v>
      </c>
      <c r="Z1015" s="51">
        <f t="shared" si="120"/>
        <v>154</v>
      </c>
    </row>
    <row r="1016" spans="1:26" ht="15">
      <c r="A1016" s="281" t="s">
        <v>3365</v>
      </c>
      <c r="B1016" s="282" t="s">
        <v>3366</v>
      </c>
      <c r="C1016" s="288">
        <f t="shared" si="114"/>
        <v>0</v>
      </c>
      <c r="D1016" s="275">
        <f t="shared" si="115"/>
        <v>1.016E-3</v>
      </c>
      <c r="E1016" s="296">
        <f t="shared" si="116"/>
        <v>0</v>
      </c>
      <c r="F1016" s="296">
        <f t="shared" si="117"/>
        <v>1.016E-3</v>
      </c>
      <c r="G1016" s="276">
        <f t="shared" si="118"/>
        <v>234</v>
      </c>
      <c r="P1016" s="280" t="s">
        <v>230</v>
      </c>
      <c r="Q1016" s="280">
        <v>76</v>
      </c>
      <c r="R1016" s="281" t="s">
        <v>195</v>
      </c>
      <c r="S1016" s="281" t="s">
        <v>3365</v>
      </c>
      <c r="T1016" s="282" t="s">
        <v>3366</v>
      </c>
      <c r="U1016">
        <v>673</v>
      </c>
      <c r="V1016">
        <f>IF(Visor_NARP_CNPV_2018!$H$3=Q1016,1,0)</f>
        <v>0</v>
      </c>
      <c r="W1016">
        <f t="shared" si="119"/>
        <v>0</v>
      </c>
      <c r="Y1016" s="51" t="s">
        <v>3366</v>
      </c>
      <c r="Z1016" s="51">
        <f t="shared" si="120"/>
        <v>356</v>
      </c>
    </row>
    <row r="1017" spans="1:26" ht="15">
      <c r="A1017" s="278" t="s">
        <v>3367</v>
      </c>
      <c r="B1017" s="279" t="s">
        <v>3368</v>
      </c>
      <c r="C1017" s="288">
        <f t="shared" si="114"/>
        <v>0</v>
      </c>
      <c r="D1017" s="275">
        <f t="shared" si="115"/>
        <v>1.0169999999999999E-3</v>
      </c>
      <c r="E1017" s="296">
        <f t="shared" si="116"/>
        <v>0</v>
      </c>
      <c r="F1017" s="296">
        <f t="shared" si="117"/>
        <v>1.0169999999999999E-3</v>
      </c>
      <c r="G1017" s="276">
        <f t="shared" si="118"/>
        <v>233</v>
      </c>
      <c r="P1017" s="277" t="s">
        <v>230</v>
      </c>
      <c r="Q1017" s="277">
        <v>76</v>
      </c>
      <c r="R1017" s="278" t="s">
        <v>195</v>
      </c>
      <c r="S1017" s="278" t="s">
        <v>3367</v>
      </c>
      <c r="T1017" s="279" t="s">
        <v>3368</v>
      </c>
      <c r="U1017">
        <v>788</v>
      </c>
      <c r="V1017">
        <f>IF(Visor_NARP_CNPV_2018!$H$3=Q1017,1,0)</f>
        <v>0</v>
      </c>
      <c r="W1017">
        <f t="shared" si="119"/>
        <v>0</v>
      </c>
      <c r="Y1017" s="51" t="s">
        <v>3368</v>
      </c>
      <c r="Z1017" s="51">
        <f t="shared" si="120"/>
        <v>330</v>
      </c>
    </row>
    <row r="1018" spans="1:26" ht="15">
      <c r="A1018" s="281" t="s">
        <v>3369</v>
      </c>
      <c r="B1018" s="282" t="s">
        <v>3370</v>
      </c>
      <c r="C1018" s="288">
        <f t="shared" si="114"/>
        <v>0</v>
      </c>
      <c r="D1018" s="275">
        <f t="shared" si="115"/>
        <v>1.018E-3</v>
      </c>
      <c r="E1018" s="296">
        <f t="shared" si="116"/>
        <v>0</v>
      </c>
      <c r="F1018" s="296">
        <f t="shared" si="117"/>
        <v>1.018E-3</v>
      </c>
      <c r="G1018" s="276">
        <f t="shared" si="118"/>
        <v>232</v>
      </c>
      <c r="P1018" s="280" t="s">
        <v>230</v>
      </c>
      <c r="Q1018" s="280">
        <v>76</v>
      </c>
      <c r="R1018" s="281" t="s">
        <v>195</v>
      </c>
      <c r="S1018" s="281" t="s">
        <v>3369</v>
      </c>
      <c r="T1018" s="282" t="s">
        <v>3370</v>
      </c>
      <c r="U1018">
        <v>573</v>
      </c>
      <c r="V1018">
        <f>IF(Visor_NARP_CNPV_2018!$H$3=Q1018,1,0)</f>
        <v>0</v>
      </c>
      <c r="W1018">
        <f t="shared" si="119"/>
        <v>0</v>
      </c>
      <c r="Y1018" s="51" t="s">
        <v>3370</v>
      </c>
      <c r="Z1018" s="51">
        <f t="shared" si="120"/>
        <v>376</v>
      </c>
    </row>
    <row r="1019" spans="1:26" ht="15">
      <c r="A1019" s="278" t="s">
        <v>3371</v>
      </c>
      <c r="B1019" s="279" t="s">
        <v>1669</v>
      </c>
      <c r="C1019" s="288">
        <f t="shared" si="114"/>
        <v>0</v>
      </c>
      <c r="D1019" s="275">
        <f t="shared" si="115"/>
        <v>1.0189999999999999E-3</v>
      </c>
      <c r="E1019" s="296">
        <f t="shared" si="116"/>
        <v>0</v>
      </c>
      <c r="F1019" s="296">
        <f t="shared" si="117"/>
        <v>1.0189999999999999E-3</v>
      </c>
      <c r="G1019" s="276">
        <f t="shared" si="118"/>
        <v>231</v>
      </c>
      <c r="P1019" s="277" t="s">
        <v>230</v>
      </c>
      <c r="Q1019" s="277">
        <v>76</v>
      </c>
      <c r="R1019" s="278" t="s">
        <v>195</v>
      </c>
      <c r="S1019" s="278" t="s">
        <v>3371</v>
      </c>
      <c r="T1019" s="279" t="s">
        <v>1669</v>
      </c>
      <c r="U1019">
        <v>26461</v>
      </c>
      <c r="V1019">
        <f>IF(Visor_NARP_CNPV_2018!$H$3=Q1019,1,0)</f>
        <v>0</v>
      </c>
      <c r="W1019">
        <f t="shared" si="119"/>
        <v>0</v>
      </c>
      <c r="Y1019" s="51" t="s">
        <v>1669</v>
      </c>
      <c r="Z1019" s="51">
        <f t="shared" si="120"/>
        <v>31</v>
      </c>
    </row>
    <row r="1020" spans="1:26" ht="15">
      <c r="A1020" s="281" t="s">
        <v>3372</v>
      </c>
      <c r="B1020" s="282" t="s">
        <v>3373</v>
      </c>
      <c r="C1020" s="288">
        <f t="shared" si="114"/>
        <v>0</v>
      </c>
      <c r="D1020" s="275">
        <f t="shared" si="115"/>
        <v>1.0199999999999999E-3</v>
      </c>
      <c r="E1020" s="296">
        <f t="shared" si="116"/>
        <v>0</v>
      </c>
      <c r="F1020" s="296">
        <f t="shared" si="117"/>
        <v>1.0199999999999999E-3</v>
      </c>
      <c r="G1020" s="276">
        <f t="shared" si="118"/>
        <v>230</v>
      </c>
      <c r="P1020" s="280" t="s">
        <v>230</v>
      </c>
      <c r="Q1020" s="280">
        <v>76</v>
      </c>
      <c r="R1020" s="281" t="s">
        <v>195</v>
      </c>
      <c r="S1020" s="281" t="s">
        <v>3372</v>
      </c>
      <c r="T1020" s="282" t="s">
        <v>3373</v>
      </c>
      <c r="U1020">
        <v>5563</v>
      </c>
      <c r="V1020">
        <f>IF(Visor_NARP_CNPV_2018!$H$3=Q1020,1,0)</f>
        <v>0</v>
      </c>
      <c r="W1020">
        <f t="shared" si="119"/>
        <v>0</v>
      </c>
      <c r="Y1020" s="51" t="s">
        <v>3373</v>
      </c>
      <c r="Z1020" s="51">
        <f t="shared" si="120"/>
        <v>137</v>
      </c>
    </row>
    <row r="1021" spans="1:26" ht="15">
      <c r="A1021" s="278" t="s">
        <v>3374</v>
      </c>
      <c r="B1021" s="279" t="s">
        <v>3375</v>
      </c>
      <c r="C1021" s="288">
        <f t="shared" si="114"/>
        <v>0</v>
      </c>
      <c r="D1021" s="275">
        <f t="shared" si="115"/>
        <v>1.021E-3</v>
      </c>
      <c r="E1021" s="296">
        <f t="shared" si="116"/>
        <v>0</v>
      </c>
      <c r="F1021" s="296">
        <f t="shared" si="117"/>
        <v>1.021E-3</v>
      </c>
      <c r="G1021" s="276">
        <f t="shared" si="118"/>
        <v>229</v>
      </c>
      <c r="P1021" s="277" t="s">
        <v>230</v>
      </c>
      <c r="Q1021" s="277">
        <v>76</v>
      </c>
      <c r="R1021" s="278" t="s">
        <v>195</v>
      </c>
      <c r="S1021" s="278" t="s">
        <v>3374</v>
      </c>
      <c r="T1021" s="279" t="s">
        <v>3375</v>
      </c>
      <c r="U1021">
        <v>13491</v>
      </c>
      <c r="V1021">
        <f>IF(Visor_NARP_CNPV_2018!$H$3=Q1021,1,0)</f>
        <v>0</v>
      </c>
      <c r="W1021">
        <f t="shared" si="119"/>
        <v>0</v>
      </c>
      <c r="Y1021" s="51" t="s">
        <v>3375</v>
      </c>
      <c r="Z1021" s="51">
        <f t="shared" si="120"/>
        <v>68</v>
      </c>
    </row>
    <row r="1022" spans="1:26" ht="15">
      <c r="A1022" s="281" t="s">
        <v>3376</v>
      </c>
      <c r="B1022" s="282" t="s">
        <v>3377</v>
      </c>
      <c r="C1022" s="288">
        <f t="shared" si="114"/>
        <v>0</v>
      </c>
      <c r="D1022" s="275">
        <f t="shared" si="115"/>
        <v>1.0219999999999999E-3</v>
      </c>
      <c r="E1022" s="296">
        <f t="shared" si="116"/>
        <v>0</v>
      </c>
      <c r="F1022" s="296">
        <f t="shared" si="117"/>
        <v>1.0219999999999999E-3</v>
      </c>
      <c r="G1022" s="276">
        <f t="shared" si="118"/>
        <v>228</v>
      </c>
      <c r="P1022" s="280" t="s">
        <v>230</v>
      </c>
      <c r="Q1022" s="280">
        <v>76</v>
      </c>
      <c r="R1022" s="281" t="s">
        <v>195</v>
      </c>
      <c r="S1022" s="281" t="s">
        <v>3376</v>
      </c>
      <c r="T1022" s="282" t="s">
        <v>3377</v>
      </c>
      <c r="U1022">
        <v>178</v>
      </c>
      <c r="V1022">
        <f>IF(Visor_NARP_CNPV_2018!$H$3=Q1022,1,0)</f>
        <v>0</v>
      </c>
      <c r="W1022">
        <f t="shared" si="119"/>
        <v>0</v>
      </c>
      <c r="Y1022" s="51" t="s">
        <v>3377</v>
      </c>
      <c r="Z1022" s="51">
        <f t="shared" si="120"/>
        <v>595</v>
      </c>
    </row>
    <row r="1023" spans="1:26" ht="15">
      <c r="A1023" s="278" t="s">
        <v>3378</v>
      </c>
      <c r="B1023" s="279" t="s">
        <v>3379</v>
      </c>
      <c r="C1023" s="288">
        <f t="shared" si="114"/>
        <v>0</v>
      </c>
      <c r="D1023" s="275">
        <f t="shared" si="115"/>
        <v>1.023E-3</v>
      </c>
      <c r="E1023" s="296">
        <f t="shared" si="116"/>
        <v>0</v>
      </c>
      <c r="F1023" s="296">
        <f t="shared" si="117"/>
        <v>1.023E-3</v>
      </c>
      <c r="G1023" s="276">
        <f t="shared" si="118"/>
        <v>227</v>
      </c>
      <c r="P1023" s="277" t="s">
        <v>230</v>
      </c>
      <c r="Q1023" s="277">
        <v>76</v>
      </c>
      <c r="R1023" s="278" t="s">
        <v>195</v>
      </c>
      <c r="S1023" s="278" t="s">
        <v>3378</v>
      </c>
      <c r="T1023" s="279" t="s">
        <v>3379</v>
      </c>
      <c r="U1023">
        <v>275</v>
      </c>
      <c r="V1023">
        <f>IF(Visor_NARP_CNPV_2018!$H$3=Q1023,1,0)</f>
        <v>0</v>
      </c>
      <c r="W1023">
        <f t="shared" si="119"/>
        <v>0</v>
      </c>
      <c r="Y1023" s="51" t="s">
        <v>3379</v>
      </c>
      <c r="Z1023" s="51">
        <f t="shared" si="120"/>
        <v>519</v>
      </c>
    </row>
    <row r="1024" spans="1:26" ht="15">
      <c r="A1024" s="281" t="s">
        <v>3380</v>
      </c>
      <c r="B1024" s="282" t="s">
        <v>3381</v>
      </c>
      <c r="C1024" s="288">
        <f t="shared" si="114"/>
        <v>0</v>
      </c>
      <c r="D1024" s="275">
        <f t="shared" si="115"/>
        <v>1.024E-3</v>
      </c>
      <c r="E1024" s="296">
        <f t="shared" si="116"/>
        <v>0</v>
      </c>
      <c r="F1024" s="296">
        <f t="shared" si="117"/>
        <v>1.024E-3</v>
      </c>
      <c r="G1024" s="276">
        <f t="shared" si="118"/>
        <v>226</v>
      </c>
      <c r="P1024" s="280" t="s">
        <v>230</v>
      </c>
      <c r="Q1024" s="280">
        <v>76</v>
      </c>
      <c r="R1024" s="281" t="s">
        <v>195</v>
      </c>
      <c r="S1024" s="281" t="s">
        <v>3380</v>
      </c>
      <c r="T1024" s="282" t="s">
        <v>3381</v>
      </c>
      <c r="U1024">
        <v>15480</v>
      </c>
      <c r="V1024">
        <f>IF(Visor_NARP_CNPV_2018!$H$3=Q1024,1,0)</f>
        <v>0</v>
      </c>
      <c r="W1024">
        <f t="shared" si="119"/>
        <v>0</v>
      </c>
      <c r="Y1024" s="51" t="s">
        <v>3381</v>
      </c>
      <c r="Z1024" s="51">
        <f t="shared" si="120"/>
        <v>61</v>
      </c>
    </row>
    <row r="1025" spans="1:26" ht="15">
      <c r="A1025" s="278" t="s">
        <v>3382</v>
      </c>
      <c r="B1025" s="279" t="s">
        <v>3383</v>
      </c>
      <c r="C1025" s="288">
        <f t="shared" si="114"/>
        <v>0</v>
      </c>
      <c r="D1025" s="275">
        <f t="shared" si="115"/>
        <v>1.0249999999999999E-3</v>
      </c>
      <c r="E1025" s="296">
        <f t="shared" si="116"/>
        <v>0</v>
      </c>
      <c r="F1025" s="296">
        <f t="shared" si="117"/>
        <v>1.0249999999999999E-3</v>
      </c>
      <c r="G1025" s="276">
        <f t="shared" si="118"/>
        <v>225</v>
      </c>
      <c r="P1025" s="277" t="s">
        <v>230</v>
      </c>
      <c r="Q1025" s="277">
        <v>76</v>
      </c>
      <c r="R1025" s="278" t="s">
        <v>195</v>
      </c>
      <c r="S1025" s="278" t="s">
        <v>3382</v>
      </c>
      <c r="T1025" s="279" t="s">
        <v>3383</v>
      </c>
      <c r="U1025">
        <v>133</v>
      </c>
      <c r="V1025">
        <f>IF(Visor_NARP_CNPV_2018!$H$3=Q1025,1,0)</f>
        <v>0</v>
      </c>
      <c r="W1025">
        <f t="shared" si="119"/>
        <v>0</v>
      </c>
      <c r="Y1025" s="51" t="s">
        <v>3383</v>
      </c>
      <c r="Z1025" s="51">
        <f t="shared" si="120"/>
        <v>665</v>
      </c>
    </row>
    <row r="1026" spans="1:26" ht="15">
      <c r="A1026" s="281" t="s">
        <v>3384</v>
      </c>
      <c r="B1026" s="282" t="s">
        <v>3385</v>
      </c>
      <c r="C1026" s="288">
        <f t="shared" si="114"/>
        <v>0</v>
      </c>
      <c r="D1026" s="275">
        <f t="shared" si="115"/>
        <v>1.026E-3</v>
      </c>
      <c r="E1026" s="296">
        <f t="shared" si="116"/>
        <v>0</v>
      </c>
      <c r="F1026" s="296">
        <f t="shared" si="117"/>
        <v>1.026E-3</v>
      </c>
      <c r="G1026" s="276">
        <f t="shared" si="118"/>
        <v>224</v>
      </c>
      <c r="P1026" s="280" t="s">
        <v>230</v>
      </c>
      <c r="Q1026" s="280">
        <v>76</v>
      </c>
      <c r="R1026" s="281" t="s">
        <v>195</v>
      </c>
      <c r="S1026" s="281" t="s">
        <v>3384</v>
      </c>
      <c r="T1026" s="282" t="s">
        <v>3385</v>
      </c>
      <c r="U1026">
        <v>7834</v>
      </c>
      <c r="V1026">
        <f>IF(Visor_NARP_CNPV_2018!$H$3=Q1026,1,0)</f>
        <v>0</v>
      </c>
      <c r="W1026">
        <f t="shared" si="119"/>
        <v>0</v>
      </c>
      <c r="Y1026" s="51" t="s">
        <v>3385</v>
      </c>
      <c r="Z1026" s="51">
        <f t="shared" si="120"/>
        <v>111</v>
      </c>
    </row>
    <row r="1027" spans="1:26" ht="15">
      <c r="A1027" s="278" t="s">
        <v>3386</v>
      </c>
      <c r="B1027" s="279" t="s">
        <v>3387</v>
      </c>
      <c r="C1027" s="288">
        <f t="shared" ref="C1027:C1090" si="121">W1027</f>
        <v>0</v>
      </c>
      <c r="D1027" s="275">
        <f t="shared" si="115"/>
        <v>1.0269999999999999E-3</v>
      </c>
      <c r="E1027" s="296">
        <f t="shared" si="116"/>
        <v>0</v>
      </c>
      <c r="F1027" s="296">
        <f t="shared" si="117"/>
        <v>1.0269999999999999E-3</v>
      </c>
      <c r="G1027" s="276">
        <f t="shared" si="118"/>
        <v>223</v>
      </c>
      <c r="P1027" s="277" t="s">
        <v>230</v>
      </c>
      <c r="Q1027" s="277">
        <v>76</v>
      </c>
      <c r="R1027" s="278" t="s">
        <v>195</v>
      </c>
      <c r="S1027" s="278" t="s">
        <v>3386</v>
      </c>
      <c r="T1027" s="279" t="s">
        <v>3387</v>
      </c>
      <c r="U1027">
        <v>610</v>
      </c>
      <c r="V1027">
        <f>IF(Visor_NARP_CNPV_2018!$H$3=Q1027,1,0)</f>
        <v>0</v>
      </c>
      <c r="W1027">
        <f t="shared" si="119"/>
        <v>0</v>
      </c>
      <c r="Y1027" s="51" t="s">
        <v>3387</v>
      </c>
      <c r="Z1027" s="51">
        <f t="shared" si="120"/>
        <v>368</v>
      </c>
    </row>
    <row r="1028" spans="1:26" ht="15">
      <c r="A1028" s="281" t="s">
        <v>3388</v>
      </c>
      <c r="B1028" s="282" t="s">
        <v>3389</v>
      </c>
      <c r="C1028" s="288">
        <f t="shared" si="121"/>
        <v>0</v>
      </c>
      <c r="D1028" s="275">
        <f t="shared" ref="D1028:D1091" si="122">C1028+(0.000001*ROW(C1028))</f>
        <v>1.0280000000000001E-3</v>
      </c>
      <c r="E1028" s="296">
        <f t="shared" ref="E1028:E1091" si="123">0.01*V1028</f>
        <v>0</v>
      </c>
      <c r="F1028" s="296">
        <f t="shared" ref="F1028:F1091" si="124">D1028+E1028</f>
        <v>1.0280000000000001E-3</v>
      </c>
      <c r="G1028" s="276">
        <f t="shared" ref="G1028:G1091" si="125">_xlfn.RANK.EQ(F1028,$F$3:$F$1124)</f>
        <v>222</v>
      </c>
      <c r="P1028" s="280" t="s">
        <v>230</v>
      </c>
      <c r="Q1028" s="280">
        <v>76</v>
      </c>
      <c r="R1028" s="281" t="s">
        <v>195</v>
      </c>
      <c r="S1028" s="281" t="s">
        <v>3388</v>
      </c>
      <c r="T1028" s="282" t="s">
        <v>3389</v>
      </c>
      <c r="U1028">
        <v>12343</v>
      </c>
      <c r="V1028">
        <f>IF(Visor_NARP_CNPV_2018!$H$3=Q1028,1,0)</f>
        <v>0</v>
      </c>
      <c r="W1028">
        <f t="shared" ref="W1028:W1091" si="126">U1028*V1028</f>
        <v>0</v>
      </c>
      <c r="Y1028" s="51" t="s">
        <v>3389</v>
      </c>
      <c r="Z1028" s="51">
        <f t="shared" ref="Z1028:Z1091" si="127">_xlfn.RANK.EQ(U1028,$U$3:$U$1124)</f>
        <v>80</v>
      </c>
    </row>
    <row r="1029" spans="1:26" ht="15">
      <c r="A1029" s="278" t="s">
        <v>3390</v>
      </c>
      <c r="B1029" s="279" t="s">
        <v>3391</v>
      </c>
      <c r="C1029" s="288">
        <f t="shared" si="121"/>
        <v>0</v>
      </c>
      <c r="D1029" s="275">
        <f t="shared" si="122"/>
        <v>1.029E-3</v>
      </c>
      <c r="E1029" s="296">
        <f t="shared" si="123"/>
        <v>0</v>
      </c>
      <c r="F1029" s="296">
        <f t="shared" si="124"/>
        <v>1.029E-3</v>
      </c>
      <c r="G1029" s="276">
        <f t="shared" si="125"/>
        <v>221</v>
      </c>
      <c r="P1029" s="277" t="s">
        <v>230</v>
      </c>
      <c r="Q1029" s="277">
        <v>76</v>
      </c>
      <c r="R1029" s="278" t="s">
        <v>195</v>
      </c>
      <c r="S1029" s="278" t="s">
        <v>3390</v>
      </c>
      <c r="T1029" s="279" t="s">
        <v>3391</v>
      </c>
      <c r="U1029">
        <v>58932</v>
      </c>
      <c r="V1029">
        <f>IF(Visor_NARP_CNPV_2018!$H$3=Q1029,1,0)</f>
        <v>0</v>
      </c>
      <c r="W1029">
        <f t="shared" si="126"/>
        <v>0</v>
      </c>
      <c r="Y1029" s="51" t="s">
        <v>3391</v>
      </c>
      <c r="Z1029" s="51">
        <f t="shared" si="127"/>
        <v>10</v>
      </c>
    </row>
    <row r="1030" spans="1:26" ht="15">
      <c r="A1030" s="281" t="s">
        <v>3392</v>
      </c>
      <c r="B1030" s="282" t="s">
        <v>3393</v>
      </c>
      <c r="C1030" s="288">
        <f t="shared" si="121"/>
        <v>0</v>
      </c>
      <c r="D1030" s="275">
        <f t="shared" si="122"/>
        <v>1.0299999999999999E-3</v>
      </c>
      <c r="E1030" s="296">
        <f t="shared" si="123"/>
        <v>0</v>
      </c>
      <c r="F1030" s="296">
        <f t="shared" si="124"/>
        <v>1.0299999999999999E-3</v>
      </c>
      <c r="G1030" s="276">
        <f t="shared" si="125"/>
        <v>220</v>
      </c>
      <c r="P1030" s="280" t="s">
        <v>230</v>
      </c>
      <c r="Q1030" s="280">
        <v>76</v>
      </c>
      <c r="R1030" s="281" t="s">
        <v>195</v>
      </c>
      <c r="S1030" s="281" t="s">
        <v>3392</v>
      </c>
      <c r="T1030" s="282" t="s">
        <v>3393</v>
      </c>
      <c r="U1030">
        <v>504</v>
      </c>
      <c r="V1030">
        <f>IF(Visor_NARP_CNPV_2018!$H$3=Q1030,1,0)</f>
        <v>0</v>
      </c>
      <c r="W1030">
        <f t="shared" si="126"/>
        <v>0</v>
      </c>
      <c r="Y1030" s="51" t="s">
        <v>3393</v>
      </c>
      <c r="Z1030" s="51">
        <f t="shared" si="127"/>
        <v>399</v>
      </c>
    </row>
    <row r="1031" spans="1:26" ht="15">
      <c r="A1031" s="278" t="s">
        <v>3394</v>
      </c>
      <c r="B1031" s="279" t="s">
        <v>1544</v>
      </c>
      <c r="C1031" s="288">
        <f t="shared" si="121"/>
        <v>0</v>
      </c>
      <c r="D1031" s="275">
        <f t="shared" si="122"/>
        <v>1.031E-3</v>
      </c>
      <c r="E1031" s="296">
        <f t="shared" si="123"/>
        <v>0</v>
      </c>
      <c r="F1031" s="296">
        <f t="shared" si="124"/>
        <v>1.031E-3</v>
      </c>
      <c r="G1031" s="276">
        <f t="shared" si="125"/>
        <v>219</v>
      </c>
      <c r="P1031" s="277" t="s">
        <v>230</v>
      </c>
      <c r="Q1031" s="277">
        <v>76</v>
      </c>
      <c r="R1031" s="278" t="s">
        <v>195</v>
      </c>
      <c r="S1031" s="278" t="s">
        <v>3394</v>
      </c>
      <c r="T1031" s="279" t="s">
        <v>1544</v>
      </c>
      <c r="U1031">
        <v>760</v>
      </c>
      <c r="V1031">
        <f>IF(Visor_NARP_CNPV_2018!$H$3=Q1031,1,0)</f>
        <v>0</v>
      </c>
      <c r="W1031">
        <f t="shared" si="126"/>
        <v>0</v>
      </c>
      <c r="Y1031" s="51" t="s">
        <v>1544</v>
      </c>
      <c r="Z1031" s="51">
        <f t="shared" si="127"/>
        <v>334</v>
      </c>
    </row>
    <row r="1032" spans="1:26" ht="15">
      <c r="A1032" s="281" t="s">
        <v>3395</v>
      </c>
      <c r="B1032" s="282" t="s">
        <v>1892</v>
      </c>
      <c r="C1032" s="288">
        <f t="shared" si="121"/>
        <v>0</v>
      </c>
      <c r="D1032" s="275">
        <f t="shared" si="122"/>
        <v>1.0319999999999999E-3</v>
      </c>
      <c r="E1032" s="296">
        <f t="shared" si="123"/>
        <v>0</v>
      </c>
      <c r="F1032" s="296">
        <f t="shared" si="124"/>
        <v>1.0319999999999999E-3</v>
      </c>
      <c r="G1032" s="276">
        <f t="shared" si="125"/>
        <v>218</v>
      </c>
      <c r="P1032" s="280" t="s">
        <v>230</v>
      </c>
      <c r="Q1032" s="280">
        <v>76</v>
      </c>
      <c r="R1032" s="281" t="s">
        <v>195</v>
      </c>
      <c r="S1032" s="281" t="s">
        <v>3395</v>
      </c>
      <c r="T1032" s="282" t="s">
        <v>1892</v>
      </c>
      <c r="U1032">
        <v>257</v>
      </c>
      <c r="V1032">
        <f>IF(Visor_NARP_CNPV_2018!$H$3=Q1032,1,0)</f>
        <v>0</v>
      </c>
      <c r="W1032">
        <f t="shared" si="126"/>
        <v>0</v>
      </c>
      <c r="Y1032" s="51" t="s">
        <v>1892</v>
      </c>
      <c r="Z1032" s="51">
        <f t="shared" si="127"/>
        <v>530</v>
      </c>
    </row>
    <row r="1033" spans="1:26" ht="15">
      <c r="A1033" s="278" t="s">
        <v>3396</v>
      </c>
      <c r="B1033" s="279" t="s">
        <v>3397</v>
      </c>
      <c r="C1033" s="288">
        <f t="shared" si="121"/>
        <v>0</v>
      </c>
      <c r="D1033" s="275">
        <f t="shared" si="122"/>
        <v>1.0329999999999998E-3</v>
      </c>
      <c r="E1033" s="296">
        <f t="shared" si="123"/>
        <v>0</v>
      </c>
      <c r="F1033" s="296">
        <f t="shared" si="124"/>
        <v>1.0329999999999998E-3</v>
      </c>
      <c r="G1033" s="276">
        <f t="shared" si="125"/>
        <v>217</v>
      </c>
      <c r="P1033" s="277" t="s">
        <v>230</v>
      </c>
      <c r="Q1033" s="277">
        <v>76</v>
      </c>
      <c r="R1033" s="278" t="s">
        <v>195</v>
      </c>
      <c r="S1033" s="278" t="s">
        <v>3396</v>
      </c>
      <c r="T1033" s="279" t="s">
        <v>3397</v>
      </c>
      <c r="U1033">
        <v>603</v>
      </c>
      <c r="V1033">
        <f>IF(Visor_NARP_CNPV_2018!$H$3=Q1033,1,0)</f>
        <v>0</v>
      </c>
      <c r="W1033">
        <f t="shared" si="126"/>
        <v>0</v>
      </c>
      <c r="Y1033" s="51" t="s">
        <v>3397</v>
      </c>
      <c r="Z1033" s="51">
        <f t="shared" si="127"/>
        <v>373</v>
      </c>
    </row>
    <row r="1034" spans="1:26" ht="15">
      <c r="A1034" s="281" t="s">
        <v>3398</v>
      </c>
      <c r="B1034" s="282" t="s">
        <v>3399</v>
      </c>
      <c r="C1034" s="288">
        <f t="shared" si="121"/>
        <v>0</v>
      </c>
      <c r="D1034" s="275">
        <f t="shared" si="122"/>
        <v>1.034E-3</v>
      </c>
      <c r="E1034" s="296">
        <f t="shared" si="123"/>
        <v>0</v>
      </c>
      <c r="F1034" s="296">
        <f t="shared" si="124"/>
        <v>1.034E-3</v>
      </c>
      <c r="G1034" s="276">
        <f t="shared" si="125"/>
        <v>216</v>
      </c>
      <c r="P1034" s="280" t="s">
        <v>230</v>
      </c>
      <c r="Q1034" s="280">
        <v>76</v>
      </c>
      <c r="R1034" s="281" t="s">
        <v>195</v>
      </c>
      <c r="S1034" s="281" t="s">
        <v>3398</v>
      </c>
      <c r="T1034" s="282" t="s">
        <v>3399</v>
      </c>
      <c r="U1034">
        <v>34065</v>
      </c>
      <c r="V1034">
        <f>IF(Visor_NARP_CNPV_2018!$H$3=Q1034,1,0)</f>
        <v>0</v>
      </c>
      <c r="W1034">
        <f t="shared" si="126"/>
        <v>0</v>
      </c>
      <c r="Y1034" s="51" t="s">
        <v>3399</v>
      </c>
      <c r="Z1034" s="51">
        <f t="shared" si="127"/>
        <v>19</v>
      </c>
    </row>
    <row r="1035" spans="1:26" ht="15">
      <c r="A1035" s="278" t="s">
        <v>3400</v>
      </c>
      <c r="B1035" s="279" t="s">
        <v>3401</v>
      </c>
      <c r="C1035" s="288">
        <f t="shared" si="121"/>
        <v>0</v>
      </c>
      <c r="D1035" s="275">
        <f t="shared" si="122"/>
        <v>1.0349999999999999E-3</v>
      </c>
      <c r="E1035" s="296">
        <f t="shared" si="123"/>
        <v>0</v>
      </c>
      <c r="F1035" s="296">
        <f t="shared" si="124"/>
        <v>1.0349999999999999E-3</v>
      </c>
      <c r="G1035" s="276">
        <f t="shared" si="125"/>
        <v>215</v>
      </c>
      <c r="P1035" s="277" t="s">
        <v>230</v>
      </c>
      <c r="Q1035" s="277">
        <v>76</v>
      </c>
      <c r="R1035" s="278" t="s">
        <v>195</v>
      </c>
      <c r="S1035" s="278" t="s">
        <v>3400</v>
      </c>
      <c r="T1035" s="279" t="s">
        <v>3401</v>
      </c>
      <c r="U1035">
        <v>18033</v>
      </c>
      <c r="V1035">
        <f>IF(Visor_NARP_CNPV_2018!$H$3=Q1035,1,0)</f>
        <v>0</v>
      </c>
      <c r="W1035">
        <f t="shared" si="126"/>
        <v>0</v>
      </c>
      <c r="Y1035" s="51" t="s">
        <v>3401</v>
      </c>
      <c r="Z1035" s="51">
        <f t="shared" si="127"/>
        <v>54</v>
      </c>
    </row>
    <row r="1036" spans="1:26" ht="15">
      <c r="A1036" s="281" t="s">
        <v>3402</v>
      </c>
      <c r="B1036" s="282" t="s">
        <v>2797</v>
      </c>
      <c r="C1036" s="288">
        <f t="shared" si="121"/>
        <v>0</v>
      </c>
      <c r="D1036" s="275">
        <f t="shared" si="122"/>
        <v>1.036E-3</v>
      </c>
      <c r="E1036" s="296">
        <f t="shared" si="123"/>
        <v>0</v>
      </c>
      <c r="F1036" s="296">
        <f t="shared" si="124"/>
        <v>1.036E-3</v>
      </c>
      <c r="G1036" s="276">
        <f t="shared" si="125"/>
        <v>214</v>
      </c>
      <c r="P1036" s="280" t="s">
        <v>230</v>
      </c>
      <c r="Q1036" s="280">
        <v>76</v>
      </c>
      <c r="R1036" s="281" t="s">
        <v>195</v>
      </c>
      <c r="S1036" s="281" t="s">
        <v>3402</v>
      </c>
      <c r="T1036" s="282" t="s">
        <v>2797</v>
      </c>
      <c r="U1036">
        <v>318</v>
      </c>
      <c r="V1036">
        <f>IF(Visor_NARP_CNPV_2018!$H$3=Q1036,1,0)</f>
        <v>0</v>
      </c>
      <c r="W1036">
        <f t="shared" si="126"/>
        <v>0</v>
      </c>
      <c r="Y1036" s="51" t="s">
        <v>2797</v>
      </c>
      <c r="Z1036" s="51">
        <f t="shared" si="127"/>
        <v>491</v>
      </c>
    </row>
    <row r="1037" spans="1:26" ht="15">
      <c r="A1037" s="278" t="s">
        <v>3403</v>
      </c>
      <c r="B1037" s="279" t="s">
        <v>3404</v>
      </c>
      <c r="C1037" s="288">
        <f t="shared" si="121"/>
        <v>0</v>
      </c>
      <c r="D1037" s="275">
        <f t="shared" si="122"/>
        <v>1.0369999999999999E-3</v>
      </c>
      <c r="E1037" s="296">
        <f t="shared" si="123"/>
        <v>0</v>
      </c>
      <c r="F1037" s="296">
        <f t="shared" si="124"/>
        <v>1.0369999999999999E-3</v>
      </c>
      <c r="G1037" s="276">
        <f t="shared" si="125"/>
        <v>213</v>
      </c>
      <c r="P1037" s="277" t="s">
        <v>230</v>
      </c>
      <c r="Q1037" s="277">
        <v>76</v>
      </c>
      <c r="R1037" s="278" t="s">
        <v>195</v>
      </c>
      <c r="S1037" s="278" t="s">
        <v>3403</v>
      </c>
      <c r="T1037" s="279" t="s">
        <v>3404</v>
      </c>
      <c r="U1037">
        <v>676</v>
      </c>
      <c r="V1037">
        <f>IF(Visor_NARP_CNPV_2018!$H$3=Q1037,1,0)</f>
        <v>0</v>
      </c>
      <c r="W1037">
        <f t="shared" si="126"/>
        <v>0</v>
      </c>
      <c r="Y1037" s="51" t="s">
        <v>3404</v>
      </c>
      <c r="Z1037" s="51">
        <f t="shared" si="127"/>
        <v>353</v>
      </c>
    </row>
    <row r="1038" spans="1:26" ht="15">
      <c r="A1038" s="281" t="s">
        <v>3405</v>
      </c>
      <c r="B1038" s="282" t="s">
        <v>3406</v>
      </c>
      <c r="C1038" s="288">
        <f t="shared" si="121"/>
        <v>0</v>
      </c>
      <c r="D1038" s="275">
        <f t="shared" si="122"/>
        <v>1.0379999999999999E-3</v>
      </c>
      <c r="E1038" s="296">
        <f t="shared" si="123"/>
        <v>0</v>
      </c>
      <c r="F1038" s="296">
        <f t="shared" si="124"/>
        <v>1.0379999999999999E-3</v>
      </c>
      <c r="G1038" s="276">
        <f t="shared" si="125"/>
        <v>212</v>
      </c>
      <c r="P1038" s="280" t="s">
        <v>230</v>
      </c>
      <c r="Q1038" s="280">
        <v>76</v>
      </c>
      <c r="R1038" s="281" t="s">
        <v>195</v>
      </c>
      <c r="S1038" s="281" t="s">
        <v>3405</v>
      </c>
      <c r="T1038" s="282" t="s">
        <v>3406</v>
      </c>
      <c r="U1038">
        <v>867</v>
      </c>
      <c r="V1038">
        <f>IF(Visor_NARP_CNPV_2018!$H$3=Q1038,1,0)</f>
        <v>0</v>
      </c>
      <c r="W1038">
        <f t="shared" si="126"/>
        <v>0</v>
      </c>
      <c r="Y1038" s="51" t="s">
        <v>3406</v>
      </c>
      <c r="Z1038" s="51">
        <f t="shared" si="127"/>
        <v>317</v>
      </c>
    </row>
    <row r="1039" spans="1:26" ht="15">
      <c r="A1039" s="278" t="s">
        <v>3407</v>
      </c>
      <c r="B1039" s="279" t="s">
        <v>1603</v>
      </c>
      <c r="C1039" s="288">
        <f t="shared" si="121"/>
        <v>0</v>
      </c>
      <c r="D1039" s="275">
        <f t="shared" si="122"/>
        <v>1.039E-3</v>
      </c>
      <c r="E1039" s="296">
        <f t="shared" si="123"/>
        <v>0</v>
      </c>
      <c r="F1039" s="296">
        <f t="shared" si="124"/>
        <v>1.039E-3</v>
      </c>
      <c r="G1039" s="276">
        <f t="shared" si="125"/>
        <v>211</v>
      </c>
      <c r="P1039" s="277" t="s">
        <v>230</v>
      </c>
      <c r="Q1039" s="277">
        <v>76</v>
      </c>
      <c r="R1039" s="278" t="s">
        <v>195</v>
      </c>
      <c r="S1039" s="278" t="s">
        <v>3407</v>
      </c>
      <c r="T1039" s="279" t="s">
        <v>1603</v>
      </c>
      <c r="U1039">
        <v>248</v>
      </c>
      <c r="V1039">
        <f>IF(Visor_NARP_CNPV_2018!$H$3=Q1039,1,0)</f>
        <v>0</v>
      </c>
      <c r="W1039">
        <f t="shared" si="126"/>
        <v>0</v>
      </c>
      <c r="Y1039" s="51" t="s">
        <v>1603</v>
      </c>
      <c r="Z1039" s="51">
        <f t="shared" si="127"/>
        <v>541</v>
      </c>
    </row>
    <row r="1040" spans="1:26" ht="15">
      <c r="A1040" s="281" t="s">
        <v>3408</v>
      </c>
      <c r="B1040" s="282" t="s">
        <v>3409</v>
      </c>
      <c r="C1040" s="288">
        <f t="shared" si="121"/>
        <v>0</v>
      </c>
      <c r="D1040" s="275">
        <f t="shared" si="122"/>
        <v>1.0399999999999999E-3</v>
      </c>
      <c r="E1040" s="296">
        <f t="shared" si="123"/>
        <v>0</v>
      </c>
      <c r="F1040" s="296">
        <f t="shared" si="124"/>
        <v>1.0399999999999999E-3</v>
      </c>
      <c r="G1040" s="276">
        <f t="shared" si="125"/>
        <v>210</v>
      </c>
      <c r="P1040" s="280" t="s">
        <v>230</v>
      </c>
      <c r="Q1040" s="280">
        <v>76</v>
      </c>
      <c r="R1040" s="281" t="s">
        <v>195</v>
      </c>
      <c r="S1040" s="281" t="s">
        <v>3408</v>
      </c>
      <c r="T1040" s="282" t="s">
        <v>3409</v>
      </c>
      <c r="U1040">
        <v>817</v>
      </c>
      <c r="V1040">
        <f>IF(Visor_NARP_CNPV_2018!$H$3=Q1040,1,0)</f>
        <v>0</v>
      </c>
      <c r="W1040">
        <f t="shared" si="126"/>
        <v>0</v>
      </c>
      <c r="Y1040" s="51" t="s">
        <v>3409</v>
      </c>
      <c r="Z1040" s="51">
        <f t="shared" si="127"/>
        <v>324</v>
      </c>
    </row>
    <row r="1041" spans="1:26" ht="15">
      <c r="A1041" s="278" t="s">
        <v>3410</v>
      </c>
      <c r="B1041" s="279" t="s">
        <v>3411</v>
      </c>
      <c r="C1041" s="288">
        <f t="shared" si="121"/>
        <v>0</v>
      </c>
      <c r="D1041" s="275">
        <f t="shared" si="122"/>
        <v>1.041E-3</v>
      </c>
      <c r="E1041" s="296">
        <f t="shared" si="123"/>
        <v>0</v>
      </c>
      <c r="F1041" s="296">
        <f t="shared" si="124"/>
        <v>1.041E-3</v>
      </c>
      <c r="G1041" s="276">
        <f t="shared" si="125"/>
        <v>209</v>
      </c>
      <c r="P1041" s="277" t="s">
        <v>230</v>
      </c>
      <c r="Q1041" s="277">
        <v>76</v>
      </c>
      <c r="R1041" s="278" t="s">
        <v>195</v>
      </c>
      <c r="S1041" s="278" t="s">
        <v>3410</v>
      </c>
      <c r="T1041" s="279" t="s">
        <v>3411</v>
      </c>
      <c r="U1041">
        <v>527</v>
      </c>
      <c r="V1041">
        <f>IF(Visor_NARP_CNPV_2018!$H$3=Q1041,1,0)</f>
        <v>0</v>
      </c>
      <c r="W1041">
        <f t="shared" si="126"/>
        <v>0</v>
      </c>
      <c r="Y1041" s="51" t="s">
        <v>3411</v>
      </c>
      <c r="Z1041" s="51">
        <f t="shared" si="127"/>
        <v>387</v>
      </c>
    </row>
    <row r="1042" spans="1:26" ht="15">
      <c r="A1042" s="281" t="s">
        <v>3412</v>
      </c>
      <c r="B1042" s="282" t="s">
        <v>3413</v>
      </c>
      <c r="C1042" s="288">
        <f t="shared" si="121"/>
        <v>0</v>
      </c>
      <c r="D1042" s="275">
        <f t="shared" si="122"/>
        <v>1.042E-3</v>
      </c>
      <c r="E1042" s="296">
        <f t="shared" si="123"/>
        <v>0</v>
      </c>
      <c r="F1042" s="296">
        <f t="shared" si="124"/>
        <v>1.042E-3</v>
      </c>
      <c r="G1042" s="276">
        <f t="shared" si="125"/>
        <v>208</v>
      </c>
      <c r="P1042" s="280" t="s">
        <v>230</v>
      </c>
      <c r="Q1042" s="280">
        <v>76</v>
      </c>
      <c r="R1042" s="281" t="s">
        <v>195</v>
      </c>
      <c r="S1042" s="281" t="s">
        <v>3412</v>
      </c>
      <c r="T1042" s="282" t="s">
        <v>3413</v>
      </c>
      <c r="U1042">
        <v>398</v>
      </c>
      <c r="V1042">
        <f>IF(Visor_NARP_CNPV_2018!$H$3=Q1042,1,0)</f>
        <v>0</v>
      </c>
      <c r="W1042">
        <f t="shared" si="126"/>
        <v>0</v>
      </c>
      <c r="Y1042" s="51" t="s">
        <v>3413</v>
      </c>
      <c r="Z1042" s="51">
        <f t="shared" si="127"/>
        <v>446</v>
      </c>
    </row>
    <row r="1043" spans="1:26" ht="15">
      <c r="A1043" s="278" t="s">
        <v>3414</v>
      </c>
      <c r="B1043" s="279" t="s">
        <v>3415</v>
      </c>
      <c r="C1043" s="288">
        <f t="shared" si="121"/>
        <v>0</v>
      </c>
      <c r="D1043" s="275">
        <f t="shared" si="122"/>
        <v>1.0429999999999999E-3</v>
      </c>
      <c r="E1043" s="296">
        <f t="shared" si="123"/>
        <v>0</v>
      </c>
      <c r="F1043" s="296">
        <f t="shared" si="124"/>
        <v>1.0429999999999999E-3</v>
      </c>
      <c r="G1043" s="276">
        <f t="shared" si="125"/>
        <v>207</v>
      </c>
      <c r="P1043" s="277" t="s">
        <v>230</v>
      </c>
      <c r="Q1043" s="277">
        <v>76</v>
      </c>
      <c r="R1043" s="278" t="s">
        <v>195</v>
      </c>
      <c r="S1043" s="278" t="s">
        <v>3414</v>
      </c>
      <c r="T1043" s="279" t="s">
        <v>3415</v>
      </c>
      <c r="U1043">
        <v>14562</v>
      </c>
      <c r="V1043">
        <f>IF(Visor_NARP_CNPV_2018!$H$3=Q1043,1,0)</f>
        <v>0</v>
      </c>
      <c r="W1043">
        <f t="shared" si="126"/>
        <v>0</v>
      </c>
      <c r="Y1043" s="51" t="s">
        <v>3415</v>
      </c>
      <c r="Z1043" s="51">
        <f t="shared" si="127"/>
        <v>66</v>
      </c>
    </row>
    <row r="1044" spans="1:26" ht="15">
      <c r="A1044" s="281" t="s">
        <v>3416</v>
      </c>
      <c r="B1044" s="282" t="s">
        <v>3417</v>
      </c>
      <c r="C1044" s="288">
        <f t="shared" si="121"/>
        <v>0</v>
      </c>
      <c r="D1044" s="275">
        <f t="shared" si="122"/>
        <v>1.044E-3</v>
      </c>
      <c r="E1044" s="296">
        <f t="shared" si="123"/>
        <v>0</v>
      </c>
      <c r="F1044" s="296">
        <f t="shared" si="124"/>
        <v>1.044E-3</v>
      </c>
      <c r="G1044" s="276">
        <f t="shared" si="125"/>
        <v>206</v>
      </c>
      <c r="P1044" s="280" t="s">
        <v>230</v>
      </c>
      <c r="Q1044" s="280">
        <v>76</v>
      </c>
      <c r="R1044" s="281" t="s">
        <v>195</v>
      </c>
      <c r="S1044" s="281" t="s">
        <v>3416</v>
      </c>
      <c r="T1044" s="282" t="s">
        <v>3417</v>
      </c>
      <c r="U1044">
        <v>106</v>
      </c>
      <c r="V1044">
        <f>IF(Visor_NARP_CNPV_2018!$H$3=Q1044,1,0)</f>
        <v>0</v>
      </c>
      <c r="W1044">
        <f t="shared" si="126"/>
        <v>0</v>
      </c>
      <c r="Y1044" s="51" t="s">
        <v>3417</v>
      </c>
      <c r="Z1044" s="51">
        <f t="shared" si="127"/>
        <v>721</v>
      </c>
    </row>
    <row r="1045" spans="1:26" ht="15">
      <c r="A1045" s="278" t="s">
        <v>3418</v>
      </c>
      <c r="B1045" s="279" t="s">
        <v>3419</v>
      </c>
      <c r="C1045" s="288">
        <f t="shared" si="121"/>
        <v>0</v>
      </c>
      <c r="D1045" s="275">
        <f t="shared" si="122"/>
        <v>1.0449999999999999E-3</v>
      </c>
      <c r="E1045" s="296">
        <f t="shared" si="123"/>
        <v>0</v>
      </c>
      <c r="F1045" s="296">
        <f t="shared" si="124"/>
        <v>1.0449999999999999E-3</v>
      </c>
      <c r="G1045" s="276">
        <f t="shared" si="125"/>
        <v>205</v>
      </c>
      <c r="P1045" s="277" t="s">
        <v>230</v>
      </c>
      <c r="Q1045" s="277">
        <v>76</v>
      </c>
      <c r="R1045" s="278" t="s">
        <v>195</v>
      </c>
      <c r="S1045" s="278" t="s">
        <v>3418</v>
      </c>
      <c r="T1045" s="279" t="s">
        <v>3419</v>
      </c>
      <c r="U1045">
        <v>138</v>
      </c>
      <c r="V1045">
        <f>IF(Visor_NARP_CNPV_2018!$H$3=Q1045,1,0)</f>
        <v>0</v>
      </c>
      <c r="W1045">
        <f t="shared" si="126"/>
        <v>0</v>
      </c>
      <c r="Y1045" s="51" t="s">
        <v>3419</v>
      </c>
      <c r="Z1045" s="51">
        <f t="shared" si="127"/>
        <v>657</v>
      </c>
    </row>
    <row r="1046" spans="1:26" ht="15">
      <c r="A1046" s="281" t="s">
        <v>3420</v>
      </c>
      <c r="B1046" s="282" t="s">
        <v>3421</v>
      </c>
      <c r="C1046" s="288">
        <f t="shared" si="121"/>
        <v>0</v>
      </c>
      <c r="D1046" s="275">
        <f t="shared" si="122"/>
        <v>1.0460000000000001E-3</v>
      </c>
      <c r="E1046" s="296">
        <f t="shared" si="123"/>
        <v>0</v>
      </c>
      <c r="F1046" s="296">
        <f t="shared" si="124"/>
        <v>1.0460000000000001E-3</v>
      </c>
      <c r="G1046" s="276">
        <f t="shared" si="125"/>
        <v>204</v>
      </c>
      <c r="P1046" s="280" t="s">
        <v>230</v>
      </c>
      <c r="Q1046" s="280">
        <v>76</v>
      </c>
      <c r="R1046" s="281" t="s">
        <v>195</v>
      </c>
      <c r="S1046" s="281" t="s">
        <v>3420</v>
      </c>
      <c r="T1046" s="282" t="s">
        <v>3421</v>
      </c>
      <c r="U1046">
        <v>399</v>
      </c>
      <c r="V1046">
        <f>IF(Visor_NARP_CNPV_2018!$H$3=Q1046,1,0)</f>
        <v>0</v>
      </c>
      <c r="W1046">
        <f t="shared" si="126"/>
        <v>0</v>
      </c>
      <c r="Y1046" s="51" t="s">
        <v>3421</v>
      </c>
      <c r="Z1046" s="51">
        <f t="shared" si="127"/>
        <v>445</v>
      </c>
    </row>
    <row r="1047" spans="1:26" ht="15">
      <c r="A1047" s="278" t="s">
        <v>3422</v>
      </c>
      <c r="B1047" s="279" t="s">
        <v>3423</v>
      </c>
      <c r="C1047" s="288">
        <f t="shared" si="121"/>
        <v>0</v>
      </c>
      <c r="D1047" s="275">
        <f t="shared" si="122"/>
        <v>1.047E-3</v>
      </c>
      <c r="E1047" s="296">
        <f t="shared" si="123"/>
        <v>0</v>
      </c>
      <c r="F1047" s="296">
        <f t="shared" si="124"/>
        <v>1.047E-3</v>
      </c>
      <c r="G1047" s="276">
        <f t="shared" si="125"/>
        <v>203</v>
      </c>
      <c r="P1047" s="277" t="s">
        <v>230</v>
      </c>
      <c r="Q1047" s="277">
        <v>76</v>
      </c>
      <c r="R1047" s="278" t="s">
        <v>195</v>
      </c>
      <c r="S1047" s="278" t="s">
        <v>3422</v>
      </c>
      <c r="T1047" s="279" t="s">
        <v>3423</v>
      </c>
      <c r="U1047">
        <v>264</v>
      </c>
      <c r="V1047">
        <f>IF(Visor_NARP_CNPV_2018!$H$3=Q1047,1,0)</f>
        <v>0</v>
      </c>
      <c r="W1047">
        <f t="shared" si="126"/>
        <v>0</v>
      </c>
      <c r="Y1047" s="51" t="s">
        <v>3423</v>
      </c>
      <c r="Z1047" s="51">
        <f t="shared" si="127"/>
        <v>524</v>
      </c>
    </row>
    <row r="1048" spans="1:26" ht="15">
      <c r="A1048" s="281" t="s">
        <v>3424</v>
      </c>
      <c r="B1048" s="282" t="s">
        <v>3425</v>
      </c>
      <c r="C1048" s="288">
        <f t="shared" si="121"/>
        <v>0</v>
      </c>
      <c r="D1048" s="275">
        <f t="shared" si="122"/>
        <v>1.0479999999999999E-3</v>
      </c>
      <c r="E1048" s="296">
        <f t="shared" si="123"/>
        <v>0</v>
      </c>
      <c r="F1048" s="296">
        <f t="shared" si="124"/>
        <v>1.0479999999999999E-3</v>
      </c>
      <c r="G1048" s="276">
        <f t="shared" si="125"/>
        <v>202</v>
      </c>
      <c r="P1048" s="280" t="s">
        <v>230</v>
      </c>
      <c r="Q1048" s="280">
        <v>76</v>
      </c>
      <c r="R1048" s="281" t="s">
        <v>195</v>
      </c>
      <c r="S1048" s="281" t="s">
        <v>3424</v>
      </c>
      <c r="T1048" s="282" t="s">
        <v>3425</v>
      </c>
      <c r="U1048">
        <v>6263</v>
      </c>
      <c r="V1048">
        <f>IF(Visor_NARP_CNPV_2018!$H$3=Q1048,1,0)</f>
        <v>0</v>
      </c>
      <c r="W1048">
        <f t="shared" si="126"/>
        <v>0</v>
      </c>
      <c r="Y1048" s="51" t="s">
        <v>3425</v>
      </c>
      <c r="Z1048" s="51">
        <f t="shared" si="127"/>
        <v>127</v>
      </c>
    </row>
    <row r="1049" spans="1:26" ht="15">
      <c r="A1049" s="278" t="s">
        <v>3426</v>
      </c>
      <c r="B1049" s="279" t="s">
        <v>3427</v>
      </c>
      <c r="C1049" s="288">
        <f t="shared" si="121"/>
        <v>0</v>
      </c>
      <c r="D1049" s="275">
        <f t="shared" si="122"/>
        <v>1.049E-3</v>
      </c>
      <c r="E1049" s="296">
        <f t="shared" si="123"/>
        <v>0</v>
      </c>
      <c r="F1049" s="296">
        <f t="shared" si="124"/>
        <v>1.049E-3</v>
      </c>
      <c r="G1049" s="276">
        <f t="shared" si="125"/>
        <v>201</v>
      </c>
      <c r="P1049" s="277" t="s">
        <v>230</v>
      </c>
      <c r="Q1049" s="277">
        <v>76</v>
      </c>
      <c r="R1049" s="278" t="s">
        <v>195</v>
      </c>
      <c r="S1049" s="278" t="s">
        <v>3426</v>
      </c>
      <c r="T1049" s="279" t="s">
        <v>3427</v>
      </c>
      <c r="U1049">
        <v>9036</v>
      </c>
      <c r="V1049">
        <f>IF(Visor_NARP_CNPV_2018!$H$3=Q1049,1,0)</f>
        <v>0</v>
      </c>
      <c r="W1049">
        <f t="shared" si="126"/>
        <v>0</v>
      </c>
      <c r="Y1049" s="51" t="s">
        <v>3427</v>
      </c>
      <c r="Z1049" s="51">
        <f t="shared" si="127"/>
        <v>103</v>
      </c>
    </row>
    <row r="1050" spans="1:26" ht="15">
      <c r="A1050" s="281" t="s">
        <v>3428</v>
      </c>
      <c r="B1050" s="282" t="s">
        <v>196</v>
      </c>
      <c r="C1050" s="288">
        <f t="shared" si="121"/>
        <v>0</v>
      </c>
      <c r="D1050" s="275">
        <f t="shared" si="122"/>
        <v>1.0499999999999999E-3</v>
      </c>
      <c r="E1050" s="296">
        <f t="shared" si="123"/>
        <v>0</v>
      </c>
      <c r="F1050" s="296">
        <f t="shared" si="124"/>
        <v>1.0499999999999999E-3</v>
      </c>
      <c r="G1050" s="276">
        <f t="shared" si="125"/>
        <v>200</v>
      </c>
      <c r="P1050" s="280" t="s">
        <v>231</v>
      </c>
      <c r="Q1050" s="280">
        <v>81</v>
      </c>
      <c r="R1050" s="281" t="s">
        <v>196</v>
      </c>
      <c r="S1050" s="281" t="s">
        <v>3428</v>
      </c>
      <c r="T1050" s="282" t="s">
        <v>196</v>
      </c>
      <c r="U1050">
        <v>5988</v>
      </c>
      <c r="V1050">
        <f>IF(Visor_NARP_CNPV_2018!$H$3=Q1050,1,0)</f>
        <v>0</v>
      </c>
      <c r="W1050">
        <f t="shared" si="126"/>
        <v>0</v>
      </c>
      <c r="Y1050" s="51" t="s">
        <v>196</v>
      </c>
      <c r="Z1050" s="51">
        <f t="shared" si="127"/>
        <v>134</v>
      </c>
    </row>
    <row r="1051" spans="1:26" ht="15">
      <c r="A1051" s="278" t="s">
        <v>3429</v>
      </c>
      <c r="B1051" s="279" t="s">
        <v>3430</v>
      </c>
      <c r="C1051" s="288">
        <f t="shared" si="121"/>
        <v>0</v>
      </c>
      <c r="D1051" s="275">
        <f t="shared" si="122"/>
        <v>1.0509999999999999E-3</v>
      </c>
      <c r="E1051" s="296">
        <f t="shared" si="123"/>
        <v>0</v>
      </c>
      <c r="F1051" s="296">
        <f t="shared" si="124"/>
        <v>1.0509999999999999E-3</v>
      </c>
      <c r="G1051" s="276">
        <f t="shared" si="125"/>
        <v>199</v>
      </c>
      <c r="P1051" s="277" t="s">
        <v>231</v>
      </c>
      <c r="Q1051" s="277">
        <v>81</v>
      </c>
      <c r="R1051" s="278" t="s">
        <v>196</v>
      </c>
      <c r="S1051" s="278" t="s">
        <v>3429</v>
      </c>
      <c r="T1051" s="279" t="s">
        <v>3430</v>
      </c>
      <c r="U1051">
        <v>3921</v>
      </c>
      <c r="V1051">
        <f>IF(Visor_NARP_CNPV_2018!$H$3=Q1051,1,0)</f>
        <v>0</v>
      </c>
      <c r="W1051">
        <f t="shared" si="126"/>
        <v>0</v>
      </c>
      <c r="Y1051" s="51" t="s">
        <v>3430</v>
      </c>
      <c r="Z1051" s="51">
        <f t="shared" si="127"/>
        <v>172</v>
      </c>
    </row>
    <row r="1052" spans="1:26" ht="15">
      <c r="A1052" s="281" t="s">
        <v>3431</v>
      </c>
      <c r="B1052" s="282" t="s">
        <v>3432</v>
      </c>
      <c r="C1052" s="288">
        <f t="shared" si="121"/>
        <v>0</v>
      </c>
      <c r="D1052" s="275">
        <f t="shared" si="122"/>
        <v>1.052E-3</v>
      </c>
      <c r="E1052" s="296">
        <f t="shared" si="123"/>
        <v>0</v>
      </c>
      <c r="F1052" s="296">
        <f t="shared" si="124"/>
        <v>1.052E-3</v>
      </c>
      <c r="G1052" s="276">
        <f t="shared" si="125"/>
        <v>198</v>
      </c>
      <c r="P1052" s="280" t="s">
        <v>231</v>
      </c>
      <c r="Q1052" s="280">
        <v>81</v>
      </c>
      <c r="R1052" s="281" t="s">
        <v>196</v>
      </c>
      <c r="S1052" s="281" t="s">
        <v>3431</v>
      </c>
      <c r="T1052" s="282" t="s">
        <v>3432</v>
      </c>
      <c r="U1052">
        <v>63</v>
      </c>
      <c r="V1052">
        <f>IF(Visor_NARP_CNPV_2018!$H$3=Q1052,1,0)</f>
        <v>0</v>
      </c>
      <c r="W1052">
        <f t="shared" si="126"/>
        <v>0</v>
      </c>
      <c r="Y1052" s="51" t="s">
        <v>3432</v>
      </c>
      <c r="Z1052" s="51">
        <f t="shared" si="127"/>
        <v>823</v>
      </c>
    </row>
    <row r="1053" spans="1:26" ht="15">
      <c r="A1053" s="278" t="s">
        <v>3433</v>
      </c>
      <c r="B1053" s="279" t="s">
        <v>3434</v>
      </c>
      <c r="C1053" s="288">
        <f t="shared" si="121"/>
        <v>0</v>
      </c>
      <c r="D1053" s="275">
        <f t="shared" si="122"/>
        <v>1.0529999999999999E-3</v>
      </c>
      <c r="E1053" s="296">
        <f t="shared" si="123"/>
        <v>0</v>
      </c>
      <c r="F1053" s="296">
        <f t="shared" si="124"/>
        <v>1.0529999999999999E-3</v>
      </c>
      <c r="G1053" s="276">
        <f t="shared" si="125"/>
        <v>197</v>
      </c>
      <c r="P1053" s="277" t="s">
        <v>231</v>
      </c>
      <c r="Q1053" s="277">
        <v>81</v>
      </c>
      <c r="R1053" s="278" t="s">
        <v>196</v>
      </c>
      <c r="S1053" s="278" t="s">
        <v>3433</v>
      </c>
      <c r="T1053" s="279" t="s">
        <v>3434</v>
      </c>
      <c r="U1053">
        <v>378</v>
      </c>
      <c r="V1053">
        <f>IF(Visor_NARP_CNPV_2018!$H$3=Q1053,1,0)</f>
        <v>0</v>
      </c>
      <c r="W1053">
        <f t="shared" si="126"/>
        <v>0</v>
      </c>
      <c r="Y1053" s="51" t="s">
        <v>3434</v>
      </c>
      <c r="Z1053" s="51">
        <f t="shared" si="127"/>
        <v>458</v>
      </c>
    </row>
    <row r="1054" spans="1:26" ht="15">
      <c r="A1054" s="281" t="s">
        <v>3435</v>
      </c>
      <c r="B1054" s="282" t="s">
        <v>3436</v>
      </c>
      <c r="C1054" s="288">
        <f t="shared" si="121"/>
        <v>0</v>
      </c>
      <c r="D1054" s="275">
        <f t="shared" si="122"/>
        <v>1.054E-3</v>
      </c>
      <c r="E1054" s="296">
        <f t="shared" si="123"/>
        <v>0</v>
      </c>
      <c r="F1054" s="296">
        <f t="shared" si="124"/>
        <v>1.054E-3</v>
      </c>
      <c r="G1054" s="276">
        <f t="shared" si="125"/>
        <v>196</v>
      </c>
      <c r="P1054" s="280" t="s">
        <v>231</v>
      </c>
      <c r="Q1054" s="280">
        <v>81</v>
      </c>
      <c r="R1054" s="281" t="s">
        <v>196</v>
      </c>
      <c r="S1054" s="281" t="s">
        <v>3435</v>
      </c>
      <c r="T1054" s="282" t="s">
        <v>3436</v>
      </c>
      <c r="U1054">
        <v>38</v>
      </c>
      <c r="V1054">
        <f>IF(Visor_NARP_CNPV_2018!$H$3=Q1054,1,0)</f>
        <v>0</v>
      </c>
      <c r="W1054">
        <f t="shared" si="126"/>
        <v>0</v>
      </c>
      <c r="Y1054" s="51" t="s">
        <v>3436</v>
      </c>
      <c r="Z1054" s="51">
        <f t="shared" si="127"/>
        <v>924</v>
      </c>
    </row>
    <row r="1055" spans="1:26" ht="15">
      <c r="A1055" s="278" t="s">
        <v>3437</v>
      </c>
      <c r="B1055" s="279" t="s">
        <v>3438</v>
      </c>
      <c r="C1055" s="288">
        <f t="shared" si="121"/>
        <v>0</v>
      </c>
      <c r="D1055" s="275">
        <f t="shared" si="122"/>
        <v>1.0549999999999999E-3</v>
      </c>
      <c r="E1055" s="296">
        <f t="shared" si="123"/>
        <v>0</v>
      </c>
      <c r="F1055" s="296">
        <f t="shared" si="124"/>
        <v>1.0549999999999999E-3</v>
      </c>
      <c r="G1055" s="276">
        <f t="shared" si="125"/>
        <v>195</v>
      </c>
      <c r="P1055" s="277" t="s">
        <v>231</v>
      </c>
      <c r="Q1055" s="277">
        <v>81</v>
      </c>
      <c r="R1055" s="278" t="s">
        <v>196</v>
      </c>
      <c r="S1055" s="278" t="s">
        <v>3437</v>
      </c>
      <c r="T1055" s="279" t="s">
        <v>3438</v>
      </c>
      <c r="U1055">
        <v>1397</v>
      </c>
      <c r="V1055">
        <f>IF(Visor_NARP_CNPV_2018!$H$3=Q1055,1,0)</f>
        <v>0</v>
      </c>
      <c r="W1055">
        <f t="shared" si="126"/>
        <v>0</v>
      </c>
      <c r="Y1055" s="51" t="s">
        <v>3438</v>
      </c>
      <c r="Z1055" s="51">
        <f t="shared" si="127"/>
        <v>260</v>
      </c>
    </row>
    <row r="1056" spans="1:26" ht="15">
      <c r="A1056" s="281" t="s">
        <v>3439</v>
      </c>
      <c r="B1056" s="282" t="s">
        <v>3440</v>
      </c>
      <c r="C1056" s="288">
        <f t="shared" si="121"/>
        <v>0</v>
      </c>
      <c r="D1056" s="275">
        <f t="shared" si="122"/>
        <v>1.0559999999999999E-3</v>
      </c>
      <c r="E1056" s="296">
        <f t="shared" si="123"/>
        <v>0</v>
      </c>
      <c r="F1056" s="296">
        <f t="shared" si="124"/>
        <v>1.0559999999999999E-3</v>
      </c>
      <c r="G1056" s="276">
        <f t="shared" si="125"/>
        <v>194</v>
      </c>
      <c r="P1056" s="280" t="s">
        <v>231</v>
      </c>
      <c r="Q1056" s="280">
        <v>81</v>
      </c>
      <c r="R1056" s="281" t="s">
        <v>196</v>
      </c>
      <c r="S1056" s="281" t="s">
        <v>3439</v>
      </c>
      <c r="T1056" s="282" t="s">
        <v>3440</v>
      </c>
      <c r="U1056">
        <v>1463</v>
      </c>
      <c r="V1056">
        <f>IF(Visor_NARP_CNPV_2018!$H$3=Q1056,1,0)</f>
        <v>0</v>
      </c>
      <c r="W1056">
        <f t="shared" si="126"/>
        <v>0</v>
      </c>
      <c r="Y1056" s="51" t="s">
        <v>3440</v>
      </c>
      <c r="Z1056" s="51">
        <f t="shared" si="127"/>
        <v>254</v>
      </c>
    </row>
    <row r="1057" spans="1:26" ht="15">
      <c r="A1057" s="278" t="s">
        <v>3441</v>
      </c>
      <c r="B1057" s="279" t="s">
        <v>3442</v>
      </c>
      <c r="C1057" s="288">
        <f t="shared" si="121"/>
        <v>0</v>
      </c>
      <c r="D1057" s="275">
        <f t="shared" si="122"/>
        <v>1.057E-3</v>
      </c>
      <c r="E1057" s="296">
        <f t="shared" si="123"/>
        <v>0</v>
      </c>
      <c r="F1057" s="296">
        <f t="shared" si="124"/>
        <v>1.057E-3</v>
      </c>
      <c r="G1057" s="276">
        <f t="shared" si="125"/>
        <v>193</v>
      </c>
      <c r="P1057" s="277" t="s">
        <v>232</v>
      </c>
      <c r="Q1057" s="277">
        <v>85</v>
      </c>
      <c r="R1057" s="278" t="s">
        <v>197</v>
      </c>
      <c r="S1057" s="278" t="s">
        <v>3441</v>
      </c>
      <c r="T1057" s="279" t="s">
        <v>3442</v>
      </c>
      <c r="U1057">
        <v>3818</v>
      </c>
      <c r="V1057">
        <f>IF(Visor_NARP_CNPV_2018!$H$3=Q1057,1,0)</f>
        <v>0</v>
      </c>
      <c r="W1057">
        <f t="shared" si="126"/>
        <v>0</v>
      </c>
      <c r="Y1057" s="51" t="s">
        <v>3442</v>
      </c>
      <c r="Z1057" s="51">
        <f t="shared" si="127"/>
        <v>178</v>
      </c>
    </row>
    <row r="1058" spans="1:26" ht="15">
      <c r="A1058" s="281" t="s">
        <v>3443</v>
      </c>
      <c r="B1058" s="282" t="s">
        <v>3444</v>
      </c>
      <c r="C1058" s="288">
        <f t="shared" si="121"/>
        <v>0</v>
      </c>
      <c r="D1058" s="275">
        <f t="shared" si="122"/>
        <v>1.0579999999999999E-3</v>
      </c>
      <c r="E1058" s="296">
        <f t="shared" si="123"/>
        <v>0</v>
      </c>
      <c r="F1058" s="296">
        <f t="shared" si="124"/>
        <v>1.0579999999999999E-3</v>
      </c>
      <c r="G1058" s="276">
        <f t="shared" si="125"/>
        <v>192</v>
      </c>
      <c r="P1058" s="280" t="s">
        <v>232</v>
      </c>
      <c r="Q1058" s="280">
        <v>85</v>
      </c>
      <c r="R1058" s="281" t="s">
        <v>197</v>
      </c>
      <c r="S1058" s="281" t="s">
        <v>3443</v>
      </c>
      <c r="T1058" s="282" t="s">
        <v>3444</v>
      </c>
      <c r="U1058">
        <v>397</v>
      </c>
      <c r="V1058">
        <f>IF(Visor_NARP_CNPV_2018!$H$3=Q1058,1,0)</f>
        <v>0</v>
      </c>
      <c r="W1058">
        <f t="shared" si="126"/>
        <v>0</v>
      </c>
      <c r="Y1058" s="51" t="s">
        <v>3444</v>
      </c>
      <c r="Z1058" s="51">
        <f t="shared" si="127"/>
        <v>447</v>
      </c>
    </row>
    <row r="1059" spans="1:26" ht="15">
      <c r="A1059" s="278" t="s">
        <v>3445</v>
      </c>
      <c r="B1059" s="279" t="s">
        <v>3446</v>
      </c>
      <c r="C1059" s="288">
        <f t="shared" si="121"/>
        <v>0</v>
      </c>
      <c r="D1059" s="275">
        <f t="shared" si="122"/>
        <v>1.059E-3</v>
      </c>
      <c r="E1059" s="296">
        <f t="shared" si="123"/>
        <v>0</v>
      </c>
      <c r="F1059" s="296">
        <f t="shared" si="124"/>
        <v>1.059E-3</v>
      </c>
      <c r="G1059" s="276">
        <f t="shared" si="125"/>
        <v>191</v>
      </c>
      <c r="P1059" s="277" t="s">
        <v>232</v>
      </c>
      <c r="Q1059" s="277">
        <v>85</v>
      </c>
      <c r="R1059" s="278" t="s">
        <v>197</v>
      </c>
      <c r="S1059" s="278" t="s">
        <v>3445</v>
      </c>
      <c r="T1059" s="279" t="s">
        <v>3446</v>
      </c>
      <c r="U1059">
        <v>7</v>
      </c>
      <c r="V1059">
        <f>IF(Visor_NARP_CNPV_2018!$H$3=Q1059,1,0)</f>
        <v>0</v>
      </c>
      <c r="W1059">
        <f t="shared" si="126"/>
        <v>0</v>
      </c>
      <c r="Y1059" s="51" t="s">
        <v>3446</v>
      </c>
      <c r="Z1059" s="51">
        <f t="shared" si="127"/>
        <v>1102</v>
      </c>
    </row>
    <row r="1060" spans="1:26" ht="15">
      <c r="A1060" s="281" t="s">
        <v>3447</v>
      </c>
      <c r="B1060" s="282" t="s">
        <v>3448</v>
      </c>
      <c r="C1060" s="288">
        <f t="shared" si="121"/>
        <v>0</v>
      </c>
      <c r="D1060" s="275">
        <f t="shared" si="122"/>
        <v>1.06E-3</v>
      </c>
      <c r="E1060" s="296">
        <f t="shared" si="123"/>
        <v>0</v>
      </c>
      <c r="F1060" s="296">
        <f t="shared" si="124"/>
        <v>1.06E-3</v>
      </c>
      <c r="G1060" s="276">
        <f t="shared" si="125"/>
        <v>190</v>
      </c>
      <c r="P1060" s="280" t="s">
        <v>232</v>
      </c>
      <c r="Q1060" s="280">
        <v>85</v>
      </c>
      <c r="R1060" s="281" t="s">
        <v>197</v>
      </c>
      <c r="S1060" s="281" t="s">
        <v>3447</v>
      </c>
      <c r="T1060" s="282" t="s">
        <v>3448</v>
      </c>
      <c r="U1060">
        <v>68</v>
      </c>
      <c r="V1060">
        <f>IF(Visor_NARP_CNPV_2018!$H$3=Q1060,1,0)</f>
        <v>0</v>
      </c>
      <c r="W1060">
        <f t="shared" si="126"/>
        <v>0</v>
      </c>
      <c r="Y1060" s="51" t="s">
        <v>3448</v>
      </c>
      <c r="Z1060" s="51">
        <f t="shared" si="127"/>
        <v>809</v>
      </c>
    </row>
    <row r="1061" spans="1:26" ht="15">
      <c r="A1061" s="278" t="s">
        <v>3449</v>
      </c>
      <c r="B1061" s="279" t="s">
        <v>3450</v>
      </c>
      <c r="C1061" s="288">
        <f t="shared" si="121"/>
        <v>0</v>
      </c>
      <c r="D1061" s="275">
        <f t="shared" si="122"/>
        <v>1.0609999999999999E-3</v>
      </c>
      <c r="E1061" s="296">
        <f t="shared" si="123"/>
        <v>0</v>
      </c>
      <c r="F1061" s="296">
        <f t="shared" si="124"/>
        <v>1.0609999999999999E-3</v>
      </c>
      <c r="G1061" s="276">
        <f t="shared" si="125"/>
        <v>189</v>
      </c>
      <c r="P1061" s="277" t="s">
        <v>232</v>
      </c>
      <c r="Q1061" s="277">
        <v>85</v>
      </c>
      <c r="R1061" s="278" t="s">
        <v>197</v>
      </c>
      <c r="S1061" s="278" t="s">
        <v>3449</v>
      </c>
      <c r="T1061" s="279" t="s">
        <v>3450</v>
      </c>
      <c r="U1061">
        <v>11</v>
      </c>
      <c r="V1061">
        <f>IF(Visor_NARP_CNPV_2018!$H$3=Q1061,1,0)</f>
        <v>0</v>
      </c>
      <c r="W1061">
        <f t="shared" si="126"/>
        <v>0</v>
      </c>
      <c r="Y1061" s="51" t="s">
        <v>3450</v>
      </c>
      <c r="Z1061" s="51">
        <f t="shared" si="127"/>
        <v>1089</v>
      </c>
    </row>
    <row r="1062" spans="1:26" ht="15">
      <c r="A1062" s="281" t="s">
        <v>3451</v>
      </c>
      <c r="B1062" s="282" t="s">
        <v>3452</v>
      </c>
      <c r="C1062" s="288">
        <f t="shared" si="121"/>
        <v>0</v>
      </c>
      <c r="D1062" s="275">
        <f t="shared" si="122"/>
        <v>1.062E-3</v>
      </c>
      <c r="E1062" s="296">
        <f t="shared" si="123"/>
        <v>0</v>
      </c>
      <c r="F1062" s="296">
        <f t="shared" si="124"/>
        <v>1.062E-3</v>
      </c>
      <c r="G1062" s="276">
        <f t="shared" si="125"/>
        <v>188</v>
      </c>
      <c r="P1062" s="280" t="s">
        <v>232</v>
      </c>
      <c r="Q1062" s="280">
        <v>85</v>
      </c>
      <c r="R1062" s="281" t="s">
        <v>197</v>
      </c>
      <c r="S1062" s="281" t="s">
        <v>3451</v>
      </c>
      <c r="T1062" s="282" t="s">
        <v>3452</v>
      </c>
      <c r="U1062">
        <v>295</v>
      </c>
      <c r="V1062">
        <f>IF(Visor_NARP_CNPV_2018!$H$3=Q1062,1,0)</f>
        <v>0</v>
      </c>
      <c r="W1062">
        <f t="shared" si="126"/>
        <v>0</v>
      </c>
      <c r="Y1062" s="51" t="s">
        <v>3452</v>
      </c>
      <c r="Z1062" s="51">
        <f t="shared" si="127"/>
        <v>507</v>
      </c>
    </row>
    <row r="1063" spans="1:26" ht="15">
      <c r="A1063" s="278" t="s">
        <v>3453</v>
      </c>
      <c r="B1063" s="279" t="s">
        <v>3454</v>
      </c>
      <c r="C1063" s="288">
        <f t="shared" si="121"/>
        <v>0</v>
      </c>
      <c r="D1063" s="275">
        <f t="shared" si="122"/>
        <v>1.0629999999999999E-3</v>
      </c>
      <c r="E1063" s="296">
        <f t="shared" si="123"/>
        <v>0</v>
      </c>
      <c r="F1063" s="296">
        <f t="shared" si="124"/>
        <v>1.0629999999999999E-3</v>
      </c>
      <c r="G1063" s="276">
        <f t="shared" si="125"/>
        <v>187</v>
      </c>
      <c r="P1063" s="277" t="s">
        <v>232</v>
      </c>
      <c r="Q1063" s="277">
        <v>85</v>
      </c>
      <c r="R1063" s="278" t="s">
        <v>197</v>
      </c>
      <c r="S1063" s="278" t="s">
        <v>3453</v>
      </c>
      <c r="T1063" s="279" t="s">
        <v>3454</v>
      </c>
      <c r="U1063">
        <v>220</v>
      </c>
      <c r="V1063">
        <f>IF(Visor_NARP_CNPV_2018!$H$3=Q1063,1,0)</f>
        <v>0</v>
      </c>
      <c r="W1063">
        <f t="shared" si="126"/>
        <v>0</v>
      </c>
      <c r="Y1063" s="51" t="s">
        <v>3454</v>
      </c>
      <c r="Z1063" s="51">
        <f t="shared" si="127"/>
        <v>564</v>
      </c>
    </row>
    <row r="1064" spans="1:26" ht="15">
      <c r="A1064" s="281" t="s">
        <v>3455</v>
      </c>
      <c r="B1064" s="282" t="s">
        <v>3456</v>
      </c>
      <c r="C1064" s="288">
        <f t="shared" si="121"/>
        <v>0</v>
      </c>
      <c r="D1064" s="275">
        <f t="shared" si="122"/>
        <v>1.0640000000000001E-3</v>
      </c>
      <c r="E1064" s="296">
        <f t="shared" si="123"/>
        <v>0</v>
      </c>
      <c r="F1064" s="296">
        <f t="shared" si="124"/>
        <v>1.0640000000000001E-3</v>
      </c>
      <c r="G1064" s="276">
        <f t="shared" si="125"/>
        <v>186</v>
      </c>
      <c r="P1064" s="280" t="s">
        <v>232</v>
      </c>
      <c r="Q1064" s="280">
        <v>85</v>
      </c>
      <c r="R1064" s="281" t="s">
        <v>197</v>
      </c>
      <c r="S1064" s="281" t="s">
        <v>3455</v>
      </c>
      <c r="T1064" s="282" t="s">
        <v>3456</v>
      </c>
      <c r="U1064">
        <v>22</v>
      </c>
      <c r="V1064">
        <f>IF(Visor_NARP_CNPV_2018!$H$3=Q1064,1,0)</f>
        <v>0</v>
      </c>
      <c r="W1064">
        <f t="shared" si="126"/>
        <v>0</v>
      </c>
      <c r="Y1064" s="51" t="s">
        <v>3456</v>
      </c>
      <c r="Z1064" s="51">
        <f t="shared" si="127"/>
        <v>1012</v>
      </c>
    </row>
    <row r="1065" spans="1:26" ht="15">
      <c r="A1065" s="278" t="s">
        <v>3457</v>
      </c>
      <c r="B1065" s="279" t="s">
        <v>3458</v>
      </c>
      <c r="C1065" s="288">
        <f t="shared" si="121"/>
        <v>0</v>
      </c>
      <c r="D1065" s="275">
        <f t="shared" si="122"/>
        <v>1.065E-3</v>
      </c>
      <c r="E1065" s="296">
        <f t="shared" si="123"/>
        <v>0</v>
      </c>
      <c r="F1065" s="296">
        <f t="shared" si="124"/>
        <v>1.065E-3</v>
      </c>
      <c r="G1065" s="276">
        <f t="shared" si="125"/>
        <v>185</v>
      </c>
      <c r="P1065" s="277" t="s">
        <v>232</v>
      </c>
      <c r="Q1065" s="277">
        <v>85</v>
      </c>
      <c r="R1065" s="278" t="s">
        <v>197</v>
      </c>
      <c r="S1065" s="278" t="s">
        <v>3457</v>
      </c>
      <c r="T1065" s="279" t="s">
        <v>3458</v>
      </c>
      <c r="U1065">
        <v>279</v>
      </c>
      <c r="V1065">
        <f>IF(Visor_NARP_CNPV_2018!$H$3=Q1065,1,0)</f>
        <v>0</v>
      </c>
      <c r="W1065">
        <f t="shared" si="126"/>
        <v>0</v>
      </c>
      <c r="Y1065" s="51" t="s">
        <v>3458</v>
      </c>
      <c r="Z1065" s="51">
        <f t="shared" si="127"/>
        <v>516</v>
      </c>
    </row>
    <row r="1066" spans="1:26" ht="15">
      <c r="A1066" s="281" t="s">
        <v>3459</v>
      </c>
      <c r="B1066" s="282" t="s">
        <v>3460</v>
      </c>
      <c r="C1066" s="288">
        <f t="shared" si="121"/>
        <v>0</v>
      </c>
      <c r="D1066" s="275">
        <f t="shared" si="122"/>
        <v>1.0659999999999999E-3</v>
      </c>
      <c r="E1066" s="296">
        <f t="shared" si="123"/>
        <v>0</v>
      </c>
      <c r="F1066" s="296">
        <f t="shared" si="124"/>
        <v>1.0659999999999999E-3</v>
      </c>
      <c r="G1066" s="276">
        <f t="shared" si="125"/>
        <v>184</v>
      </c>
      <c r="P1066" s="280" t="s">
        <v>232</v>
      </c>
      <c r="Q1066" s="280">
        <v>85</v>
      </c>
      <c r="R1066" s="281" t="s">
        <v>197</v>
      </c>
      <c r="S1066" s="281" t="s">
        <v>3459</v>
      </c>
      <c r="T1066" s="282" t="s">
        <v>3460</v>
      </c>
      <c r="U1066">
        <v>358</v>
      </c>
      <c r="V1066">
        <f>IF(Visor_NARP_CNPV_2018!$H$3=Q1066,1,0)</f>
        <v>0</v>
      </c>
      <c r="W1066">
        <f t="shared" si="126"/>
        <v>0</v>
      </c>
      <c r="Y1066" s="51" t="s">
        <v>3460</v>
      </c>
      <c r="Z1066" s="51">
        <f t="shared" si="127"/>
        <v>471</v>
      </c>
    </row>
    <row r="1067" spans="1:26" ht="15">
      <c r="A1067" s="278" t="s">
        <v>3461</v>
      </c>
      <c r="B1067" s="279" t="s">
        <v>3462</v>
      </c>
      <c r="C1067" s="288">
        <f t="shared" si="121"/>
        <v>0</v>
      </c>
      <c r="D1067" s="275">
        <f t="shared" si="122"/>
        <v>1.067E-3</v>
      </c>
      <c r="E1067" s="296">
        <f t="shared" si="123"/>
        <v>0</v>
      </c>
      <c r="F1067" s="296">
        <f t="shared" si="124"/>
        <v>1.067E-3</v>
      </c>
      <c r="G1067" s="276">
        <f t="shared" si="125"/>
        <v>183</v>
      </c>
      <c r="P1067" s="277" t="s">
        <v>232</v>
      </c>
      <c r="Q1067" s="277">
        <v>85</v>
      </c>
      <c r="R1067" s="278" t="s">
        <v>197</v>
      </c>
      <c r="S1067" s="278" t="s">
        <v>3461</v>
      </c>
      <c r="T1067" s="279" t="s">
        <v>3462</v>
      </c>
      <c r="U1067">
        <v>80</v>
      </c>
      <c r="V1067">
        <f>IF(Visor_NARP_CNPV_2018!$H$3=Q1067,1,0)</f>
        <v>0</v>
      </c>
      <c r="W1067">
        <f t="shared" si="126"/>
        <v>0</v>
      </c>
      <c r="Y1067" s="51" t="s">
        <v>3462</v>
      </c>
      <c r="Z1067" s="51">
        <f t="shared" si="127"/>
        <v>778</v>
      </c>
    </row>
    <row r="1068" spans="1:26" ht="15">
      <c r="A1068" s="281" t="s">
        <v>3463</v>
      </c>
      <c r="B1068" s="282" t="s">
        <v>3464</v>
      </c>
      <c r="C1068" s="288">
        <f t="shared" si="121"/>
        <v>0</v>
      </c>
      <c r="D1068" s="275">
        <f t="shared" si="122"/>
        <v>1.0679999999999999E-3</v>
      </c>
      <c r="E1068" s="296">
        <f t="shared" si="123"/>
        <v>0</v>
      </c>
      <c r="F1068" s="296">
        <f t="shared" si="124"/>
        <v>1.0679999999999999E-3</v>
      </c>
      <c r="G1068" s="276">
        <f t="shared" si="125"/>
        <v>182</v>
      </c>
      <c r="P1068" s="280" t="s">
        <v>232</v>
      </c>
      <c r="Q1068" s="280">
        <v>85</v>
      </c>
      <c r="R1068" s="281" t="s">
        <v>197</v>
      </c>
      <c r="S1068" s="281" t="s">
        <v>3463</v>
      </c>
      <c r="T1068" s="282" t="s">
        <v>3464</v>
      </c>
      <c r="U1068">
        <v>3</v>
      </c>
      <c r="V1068">
        <f>IF(Visor_NARP_CNPV_2018!$H$3=Q1068,1,0)</f>
        <v>0</v>
      </c>
      <c r="W1068">
        <f t="shared" si="126"/>
        <v>0</v>
      </c>
      <c r="Y1068" s="51" t="s">
        <v>3464</v>
      </c>
      <c r="Z1068" s="51">
        <f t="shared" si="127"/>
        <v>1113</v>
      </c>
    </row>
    <row r="1069" spans="1:26" ht="15">
      <c r="A1069" s="278" t="s">
        <v>3465</v>
      </c>
      <c r="B1069" s="279" t="s">
        <v>1583</v>
      </c>
      <c r="C1069" s="288">
        <f t="shared" si="121"/>
        <v>0</v>
      </c>
      <c r="D1069" s="275">
        <f t="shared" si="122"/>
        <v>1.0689999999999999E-3</v>
      </c>
      <c r="E1069" s="296">
        <f t="shared" si="123"/>
        <v>0</v>
      </c>
      <c r="F1069" s="296">
        <f t="shared" si="124"/>
        <v>1.0689999999999999E-3</v>
      </c>
      <c r="G1069" s="276">
        <f t="shared" si="125"/>
        <v>181</v>
      </c>
      <c r="P1069" s="277" t="s">
        <v>232</v>
      </c>
      <c r="Q1069" s="277">
        <v>85</v>
      </c>
      <c r="R1069" s="278" t="s">
        <v>197</v>
      </c>
      <c r="S1069" s="278" t="s">
        <v>3465</v>
      </c>
      <c r="T1069" s="279" t="s">
        <v>1583</v>
      </c>
      <c r="U1069">
        <v>23</v>
      </c>
      <c r="V1069">
        <f>IF(Visor_NARP_CNPV_2018!$H$3=Q1069,1,0)</f>
        <v>0</v>
      </c>
      <c r="W1069">
        <f t="shared" si="126"/>
        <v>0</v>
      </c>
      <c r="Y1069" s="51" t="s">
        <v>1583</v>
      </c>
      <c r="Z1069" s="51">
        <f t="shared" si="127"/>
        <v>1005</v>
      </c>
    </row>
    <row r="1070" spans="1:26" ht="15">
      <c r="A1070" s="281" t="s">
        <v>3466</v>
      </c>
      <c r="B1070" s="282" t="s">
        <v>3467</v>
      </c>
      <c r="C1070" s="288">
        <f t="shared" si="121"/>
        <v>0</v>
      </c>
      <c r="D1070" s="275">
        <f t="shared" si="122"/>
        <v>1.07E-3</v>
      </c>
      <c r="E1070" s="296">
        <f t="shared" si="123"/>
        <v>0</v>
      </c>
      <c r="F1070" s="296">
        <f t="shared" si="124"/>
        <v>1.07E-3</v>
      </c>
      <c r="G1070" s="276">
        <f t="shared" si="125"/>
        <v>180</v>
      </c>
      <c r="P1070" s="280" t="s">
        <v>232</v>
      </c>
      <c r="Q1070" s="280">
        <v>85</v>
      </c>
      <c r="R1070" s="281" t="s">
        <v>197</v>
      </c>
      <c r="S1070" s="281" t="s">
        <v>3466</v>
      </c>
      <c r="T1070" s="282" t="s">
        <v>3467</v>
      </c>
      <c r="U1070">
        <v>3</v>
      </c>
      <c r="V1070">
        <f>IF(Visor_NARP_CNPV_2018!$H$3=Q1070,1,0)</f>
        <v>0</v>
      </c>
      <c r="W1070">
        <f t="shared" si="126"/>
        <v>0</v>
      </c>
      <c r="Y1070" s="51" t="s">
        <v>3467</v>
      </c>
      <c r="Z1070" s="51">
        <f t="shared" si="127"/>
        <v>1113</v>
      </c>
    </row>
    <row r="1071" spans="1:26" ht="15">
      <c r="A1071" s="278" t="s">
        <v>3468</v>
      </c>
      <c r="B1071" s="279" t="s">
        <v>3469</v>
      </c>
      <c r="C1071" s="288">
        <f t="shared" si="121"/>
        <v>0</v>
      </c>
      <c r="D1071" s="275">
        <f t="shared" si="122"/>
        <v>1.0709999999999999E-3</v>
      </c>
      <c r="E1071" s="296">
        <f t="shared" si="123"/>
        <v>0</v>
      </c>
      <c r="F1071" s="296">
        <f t="shared" si="124"/>
        <v>1.0709999999999999E-3</v>
      </c>
      <c r="G1071" s="276">
        <f t="shared" si="125"/>
        <v>179</v>
      </c>
      <c r="P1071" s="277" t="s">
        <v>232</v>
      </c>
      <c r="Q1071" s="277">
        <v>85</v>
      </c>
      <c r="R1071" s="278" t="s">
        <v>197</v>
      </c>
      <c r="S1071" s="278" t="s">
        <v>3468</v>
      </c>
      <c r="T1071" s="279" t="s">
        <v>3469</v>
      </c>
      <c r="U1071">
        <v>68</v>
      </c>
      <c r="V1071">
        <f>IF(Visor_NARP_CNPV_2018!$H$3=Q1071,1,0)</f>
        <v>0</v>
      </c>
      <c r="W1071">
        <f t="shared" si="126"/>
        <v>0</v>
      </c>
      <c r="Y1071" s="51" t="s">
        <v>3469</v>
      </c>
      <c r="Z1071" s="51">
        <f t="shared" si="127"/>
        <v>809</v>
      </c>
    </row>
    <row r="1072" spans="1:26" ht="15">
      <c r="A1072" s="281" t="s">
        <v>3470</v>
      </c>
      <c r="B1072" s="282" t="s">
        <v>3471</v>
      </c>
      <c r="C1072" s="288">
        <f t="shared" si="121"/>
        <v>0</v>
      </c>
      <c r="D1072" s="275">
        <f t="shared" si="122"/>
        <v>1.072E-3</v>
      </c>
      <c r="E1072" s="296">
        <f t="shared" si="123"/>
        <v>0</v>
      </c>
      <c r="F1072" s="296">
        <f t="shared" si="124"/>
        <v>1.072E-3</v>
      </c>
      <c r="G1072" s="276">
        <f t="shared" si="125"/>
        <v>178</v>
      </c>
      <c r="P1072" s="280" t="s">
        <v>232</v>
      </c>
      <c r="Q1072" s="280">
        <v>85</v>
      </c>
      <c r="R1072" s="281" t="s">
        <v>197</v>
      </c>
      <c r="S1072" s="281" t="s">
        <v>3470</v>
      </c>
      <c r="T1072" s="282" t="s">
        <v>3471</v>
      </c>
      <c r="U1072">
        <v>70</v>
      </c>
      <c r="V1072">
        <f>IF(Visor_NARP_CNPV_2018!$H$3=Q1072,1,0)</f>
        <v>0</v>
      </c>
      <c r="W1072">
        <f t="shared" si="126"/>
        <v>0</v>
      </c>
      <c r="Y1072" s="51" t="s">
        <v>3471</v>
      </c>
      <c r="Z1072" s="51">
        <f t="shared" si="127"/>
        <v>802</v>
      </c>
    </row>
    <row r="1073" spans="1:26" ht="15">
      <c r="A1073" s="278" t="s">
        <v>3472</v>
      </c>
      <c r="B1073" s="279" t="s">
        <v>3473</v>
      </c>
      <c r="C1073" s="288">
        <f t="shared" si="121"/>
        <v>0</v>
      </c>
      <c r="D1073" s="275">
        <f t="shared" si="122"/>
        <v>1.073E-3</v>
      </c>
      <c r="E1073" s="296">
        <f t="shared" si="123"/>
        <v>0</v>
      </c>
      <c r="F1073" s="296">
        <f t="shared" si="124"/>
        <v>1.073E-3</v>
      </c>
      <c r="G1073" s="276">
        <f t="shared" si="125"/>
        <v>177</v>
      </c>
      <c r="P1073" s="277" t="s">
        <v>232</v>
      </c>
      <c r="Q1073" s="277">
        <v>85</v>
      </c>
      <c r="R1073" s="278" t="s">
        <v>197</v>
      </c>
      <c r="S1073" s="278" t="s">
        <v>3472</v>
      </c>
      <c r="T1073" s="279" t="s">
        <v>3473</v>
      </c>
      <c r="U1073">
        <v>598</v>
      </c>
      <c r="V1073">
        <f>IF(Visor_NARP_CNPV_2018!$H$3=Q1073,1,0)</f>
        <v>0</v>
      </c>
      <c r="W1073">
        <f t="shared" si="126"/>
        <v>0</v>
      </c>
      <c r="Y1073" s="51" t="s">
        <v>3473</v>
      </c>
      <c r="Z1073" s="51">
        <f t="shared" si="127"/>
        <v>374</v>
      </c>
    </row>
    <row r="1074" spans="1:26" ht="15">
      <c r="A1074" s="281" t="s">
        <v>3474</v>
      </c>
      <c r="B1074" s="282" t="s">
        <v>3475</v>
      </c>
      <c r="C1074" s="288">
        <f t="shared" si="121"/>
        <v>0</v>
      </c>
      <c r="D1074" s="275">
        <f t="shared" si="122"/>
        <v>1.0739999999999999E-3</v>
      </c>
      <c r="E1074" s="296">
        <f t="shared" si="123"/>
        <v>0</v>
      </c>
      <c r="F1074" s="296">
        <f t="shared" si="124"/>
        <v>1.0739999999999999E-3</v>
      </c>
      <c r="G1074" s="276">
        <f t="shared" si="125"/>
        <v>176</v>
      </c>
      <c r="P1074" s="280" t="s">
        <v>232</v>
      </c>
      <c r="Q1074" s="280">
        <v>85</v>
      </c>
      <c r="R1074" s="281" t="s">
        <v>197</v>
      </c>
      <c r="S1074" s="281" t="s">
        <v>3474</v>
      </c>
      <c r="T1074" s="282" t="s">
        <v>3475</v>
      </c>
      <c r="U1074">
        <v>69</v>
      </c>
      <c r="V1074">
        <f>IF(Visor_NARP_CNPV_2018!$H$3=Q1074,1,0)</f>
        <v>0</v>
      </c>
      <c r="W1074">
        <f t="shared" si="126"/>
        <v>0</v>
      </c>
      <c r="Y1074" s="51" t="s">
        <v>3475</v>
      </c>
      <c r="Z1074" s="51">
        <f t="shared" si="127"/>
        <v>804</v>
      </c>
    </row>
    <row r="1075" spans="1:26" ht="15">
      <c r="A1075" s="278" t="s">
        <v>3476</v>
      </c>
      <c r="B1075" s="279" t="s">
        <v>1796</v>
      </c>
      <c r="C1075" s="288">
        <f t="shared" si="121"/>
        <v>0</v>
      </c>
      <c r="D1075" s="275">
        <f t="shared" si="122"/>
        <v>1.075E-3</v>
      </c>
      <c r="E1075" s="296">
        <f t="shared" si="123"/>
        <v>0</v>
      </c>
      <c r="F1075" s="296">
        <f t="shared" si="124"/>
        <v>1.075E-3</v>
      </c>
      <c r="G1075" s="276">
        <f t="shared" si="125"/>
        <v>175</v>
      </c>
      <c r="P1075" s="277" t="s">
        <v>232</v>
      </c>
      <c r="Q1075" s="277">
        <v>85</v>
      </c>
      <c r="R1075" s="278" t="s">
        <v>197</v>
      </c>
      <c r="S1075" s="278" t="s">
        <v>3476</v>
      </c>
      <c r="T1075" s="279" t="s">
        <v>1796</v>
      </c>
      <c r="U1075">
        <v>1778</v>
      </c>
      <c r="V1075">
        <f>IF(Visor_NARP_CNPV_2018!$H$3=Q1075,1,0)</f>
        <v>0</v>
      </c>
      <c r="W1075">
        <f t="shared" si="126"/>
        <v>0</v>
      </c>
      <c r="Y1075" s="51" t="s">
        <v>1796</v>
      </c>
      <c r="Z1075" s="51">
        <f t="shared" si="127"/>
        <v>240</v>
      </c>
    </row>
    <row r="1076" spans="1:26" ht="15">
      <c r="A1076" s="281" t="s">
        <v>3477</v>
      </c>
      <c r="B1076" s="282" t="s">
        <v>3478</v>
      </c>
      <c r="C1076" s="288">
        <f t="shared" si="121"/>
        <v>0</v>
      </c>
      <c r="D1076" s="275">
        <f t="shared" si="122"/>
        <v>1.0759999999999999E-3</v>
      </c>
      <c r="E1076" s="296">
        <f t="shared" si="123"/>
        <v>0</v>
      </c>
      <c r="F1076" s="296">
        <f t="shared" si="124"/>
        <v>1.0759999999999999E-3</v>
      </c>
      <c r="G1076" s="276">
        <f t="shared" si="125"/>
        <v>174</v>
      </c>
      <c r="P1076" s="280" t="s">
        <v>233</v>
      </c>
      <c r="Q1076" s="280">
        <v>86</v>
      </c>
      <c r="R1076" s="281" t="s">
        <v>198</v>
      </c>
      <c r="S1076" s="281" t="s">
        <v>3477</v>
      </c>
      <c r="T1076" s="282" t="s">
        <v>3478</v>
      </c>
      <c r="U1076">
        <v>2386</v>
      </c>
      <c r="V1076">
        <f>IF(Visor_NARP_CNPV_2018!$H$3=Q1076,1,0)</f>
        <v>0</v>
      </c>
      <c r="W1076">
        <f t="shared" si="126"/>
        <v>0</v>
      </c>
      <c r="Y1076" s="51" t="s">
        <v>3478</v>
      </c>
      <c r="Z1076" s="51">
        <f t="shared" si="127"/>
        <v>210</v>
      </c>
    </row>
    <row r="1077" spans="1:26" ht="15">
      <c r="A1077" s="278" t="s">
        <v>3479</v>
      </c>
      <c r="B1077" s="279" t="s">
        <v>2822</v>
      </c>
      <c r="C1077" s="288">
        <f t="shared" si="121"/>
        <v>0</v>
      </c>
      <c r="D1077" s="275">
        <f t="shared" si="122"/>
        <v>1.077E-3</v>
      </c>
      <c r="E1077" s="296">
        <f t="shared" si="123"/>
        <v>0</v>
      </c>
      <c r="F1077" s="296">
        <f t="shared" si="124"/>
        <v>1.077E-3</v>
      </c>
      <c r="G1077" s="276">
        <f t="shared" si="125"/>
        <v>173</v>
      </c>
      <c r="P1077" s="277" t="s">
        <v>233</v>
      </c>
      <c r="Q1077" s="277">
        <v>86</v>
      </c>
      <c r="R1077" s="278" t="s">
        <v>198</v>
      </c>
      <c r="S1077" s="278" t="s">
        <v>3479</v>
      </c>
      <c r="T1077" s="279" t="s">
        <v>2822</v>
      </c>
      <c r="U1077">
        <v>59</v>
      </c>
      <c r="V1077">
        <f>IF(Visor_NARP_CNPV_2018!$H$3=Q1077,1,0)</f>
        <v>0</v>
      </c>
      <c r="W1077">
        <f t="shared" si="126"/>
        <v>0</v>
      </c>
      <c r="Y1077" s="51" t="s">
        <v>2822</v>
      </c>
      <c r="Z1077" s="51">
        <f t="shared" si="127"/>
        <v>836</v>
      </c>
    </row>
    <row r="1078" spans="1:26" ht="15">
      <c r="A1078" s="281" t="s">
        <v>3480</v>
      </c>
      <c r="B1078" s="282" t="s">
        <v>3481</v>
      </c>
      <c r="C1078" s="288">
        <f t="shared" si="121"/>
        <v>0</v>
      </c>
      <c r="D1078" s="275">
        <f t="shared" si="122"/>
        <v>1.078E-3</v>
      </c>
      <c r="E1078" s="296">
        <f t="shared" si="123"/>
        <v>0</v>
      </c>
      <c r="F1078" s="296">
        <f t="shared" si="124"/>
        <v>1.078E-3</v>
      </c>
      <c r="G1078" s="276">
        <f t="shared" si="125"/>
        <v>172</v>
      </c>
      <c r="P1078" s="280" t="s">
        <v>233</v>
      </c>
      <c r="Q1078" s="280">
        <v>86</v>
      </c>
      <c r="R1078" s="281" t="s">
        <v>198</v>
      </c>
      <c r="S1078" s="281" t="s">
        <v>3480</v>
      </c>
      <c r="T1078" s="282" t="s">
        <v>3481</v>
      </c>
      <c r="U1078">
        <v>2510</v>
      </c>
      <c r="V1078">
        <f>IF(Visor_NARP_CNPV_2018!$H$3=Q1078,1,0)</f>
        <v>0</v>
      </c>
      <c r="W1078">
        <f t="shared" si="126"/>
        <v>0</v>
      </c>
      <c r="Y1078" s="51" t="s">
        <v>3481</v>
      </c>
      <c r="Z1078" s="51">
        <f t="shared" si="127"/>
        <v>207</v>
      </c>
    </row>
    <row r="1079" spans="1:26" ht="15">
      <c r="A1079" s="278" t="s">
        <v>3482</v>
      </c>
      <c r="B1079" s="279" t="s">
        <v>3483</v>
      </c>
      <c r="C1079" s="288">
        <f t="shared" si="121"/>
        <v>0</v>
      </c>
      <c r="D1079" s="275">
        <f t="shared" si="122"/>
        <v>1.0789999999999999E-3</v>
      </c>
      <c r="E1079" s="296">
        <f t="shared" si="123"/>
        <v>0</v>
      </c>
      <c r="F1079" s="296">
        <f t="shared" si="124"/>
        <v>1.0789999999999999E-3</v>
      </c>
      <c r="G1079" s="276">
        <f t="shared" si="125"/>
        <v>171</v>
      </c>
      <c r="P1079" s="277" t="s">
        <v>233</v>
      </c>
      <c r="Q1079" s="277">
        <v>86</v>
      </c>
      <c r="R1079" s="278" t="s">
        <v>198</v>
      </c>
      <c r="S1079" s="278" t="s">
        <v>3482</v>
      </c>
      <c r="T1079" s="279" t="s">
        <v>3483</v>
      </c>
      <c r="U1079">
        <v>2785</v>
      </c>
      <c r="V1079">
        <f>IF(Visor_NARP_CNPV_2018!$H$3=Q1079,1,0)</f>
        <v>0</v>
      </c>
      <c r="W1079">
        <f t="shared" si="126"/>
        <v>0</v>
      </c>
      <c r="Y1079" s="51" t="s">
        <v>3483</v>
      </c>
      <c r="Z1079" s="51">
        <f t="shared" si="127"/>
        <v>194</v>
      </c>
    </row>
    <row r="1080" spans="1:26" ht="15">
      <c r="A1080" s="281" t="s">
        <v>3484</v>
      </c>
      <c r="B1080" s="282" t="s">
        <v>3485</v>
      </c>
      <c r="C1080" s="288">
        <f t="shared" si="121"/>
        <v>0</v>
      </c>
      <c r="D1080" s="275">
        <f t="shared" si="122"/>
        <v>1.08E-3</v>
      </c>
      <c r="E1080" s="296">
        <f t="shared" si="123"/>
        <v>0</v>
      </c>
      <c r="F1080" s="296">
        <f t="shared" si="124"/>
        <v>1.08E-3</v>
      </c>
      <c r="G1080" s="276">
        <f t="shared" si="125"/>
        <v>170</v>
      </c>
      <c r="P1080" s="280" t="s">
        <v>233</v>
      </c>
      <c r="Q1080" s="280">
        <v>86</v>
      </c>
      <c r="R1080" s="281" t="s">
        <v>198</v>
      </c>
      <c r="S1080" s="281" t="s">
        <v>3484</v>
      </c>
      <c r="T1080" s="282" t="s">
        <v>3485</v>
      </c>
      <c r="U1080">
        <v>742</v>
      </c>
      <c r="V1080">
        <f>IF(Visor_NARP_CNPV_2018!$H$3=Q1080,1,0)</f>
        <v>0</v>
      </c>
      <c r="W1080">
        <f t="shared" si="126"/>
        <v>0</v>
      </c>
      <c r="Y1080" s="51" t="s">
        <v>3485</v>
      </c>
      <c r="Z1080" s="51">
        <f t="shared" si="127"/>
        <v>337</v>
      </c>
    </row>
    <row r="1081" spans="1:26" ht="15">
      <c r="A1081" s="278" t="s">
        <v>3486</v>
      </c>
      <c r="B1081" s="279" t="s">
        <v>3487</v>
      </c>
      <c r="C1081" s="288">
        <f t="shared" si="121"/>
        <v>0</v>
      </c>
      <c r="D1081" s="275">
        <f t="shared" si="122"/>
        <v>1.0809999999999999E-3</v>
      </c>
      <c r="E1081" s="296">
        <f t="shared" si="123"/>
        <v>0</v>
      </c>
      <c r="F1081" s="296">
        <f t="shared" si="124"/>
        <v>1.0809999999999999E-3</v>
      </c>
      <c r="G1081" s="276">
        <f t="shared" si="125"/>
        <v>169</v>
      </c>
      <c r="P1081" s="277" t="s">
        <v>233</v>
      </c>
      <c r="Q1081" s="277">
        <v>86</v>
      </c>
      <c r="R1081" s="278" t="s">
        <v>198</v>
      </c>
      <c r="S1081" s="278" t="s">
        <v>3486</v>
      </c>
      <c r="T1081" s="279" t="s">
        <v>3487</v>
      </c>
      <c r="U1081">
        <v>2093</v>
      </c>
      <c r="V1081">
        <f>IF(Visor_NARP_CNPV_2018!$H$3=Q1081,1,0)</f>
        <v>0</v>
      </c>
      <c r="W1081">
        <f t="shared" si="126"/>
        <v>0</v>
      </c>
      <c r="Y1081" s="51" t="s">
        <v>3487</v>
      </c>
      <c r="Z1081" s="51">
        <f t="shared" si="127"/>
        <v>221</v>
      </c>
    </row>
    <row r="1082" spans="1:26" ht="15">
      <c r="A1082" s="281" t="s">
        <v>3488</v>
      </c>
      <c r="B1082" s="282" t="s">
        <v>3489</v>
      </c>
      <c r="C1082" s="288">
        <f t="shared" si="121"/>
        <v>0</v>
      </c>
      <c r="D1082" s="275">
        <f t="shared" si="122"/>
        <v>1.0819999999999998E-3</v>
      </c>
      <c r="E1082" s="296">
        <f t="shared" si="123"/>
        <v>0</v>
      </c>
      <c r="F1082" s="296">
        <f t="shared" si="124"/>
        <v>1.0819999999999998E-3</v>
      </c>
      <c r="G1082" s="276">
        <f t="shared" si="125"/>
        <v>168</v>
      </c>
      <c r="P1082" s="280" t="s">
        <v>233</v>
      </c>
      <c r="Q1082" s="280">
        <v>86</v>
      </c>
      <c r="R1082" s="281" t="s">
        <v>198</v>
      </c>
      <c r="S1082" s="281" t="s">
        <v>3488</v>
      </c>
      <c r="T1082" s="282" t="s">
        <v>3489</v>
      </c>
      <c r="U1082">
        <v>1165</v>
      </c>
      <c r="V1082">
        <f>IF(Visor_NARP_CNPV_2018!$H$3=Q1082,1,0)</f>
        <v>0</v>
      </c>
      <c r="W1082">
        <f t="shared" si="126"/>
        <v>0</v>
      </c>
      <c r="Y1082" s="51" t="s">
        <v>3489</v>
      </c>
      <c r="Z1082" s="51">
        <f t="shared" si="127"/>
        <v>278</v>
      </c>
    </row>
    <row r="1083" spans="1:26" ht="15">
      <c r="A1083" s="278" t="s">
        <v>3490</v>
      </c>
      <c r="B1083" s="279" t="s">
        <v>3491</v>
      </c>
      <c r="C1083" s="288">
        <f t="shared" si="121"/>
        <v>0</v>
      </c>
      <c r="D1083" s="275">
        <f t="shared" si="122"/>
        <v>1.083E-3</v>
      </c>
      <c r="E1083" s="296">
        <f t="shared" si="123"/>
        <v>0</v>
      </c>
      <c r="F1083" s="296">
        <f t="shared" si="124"/>
        <v>1.083E-3</v>
      </c>
      <c r="G1083" s="276">
        <f t="shared" si="125"/>
        <v>167</v>
      </c>
      <c r="P1083" s="277" t="s">
        <v>233</v>
      </c>
      <c r="Q1083" s="277">
        <v>86</v>
      </c>
      <c r="R1083" s="278" t="s">
        <v>198</v>
      </c>
      <c r="S1083" s="278" t="s">
        <v>3490</v>
      </c>
      <c r="T1083" s="279" t="s">
        <v>3491</v>
      </c>
      <c r="U1083">
        <v>182</v>
      </c>
      <c r="V1083">
        <f>IF(Visor_NARP_CNPV_2018!$H$3=Q1083,1,0)</f>
        <v>0</v>
      </c>
      <c r="W1083">
        <f t="shared" si="126"/>
        <v>0</v>
      </c>
      <c r="Y1083" s="51" t="s">
        <v>3491</v>
      </c>
      <c r="Z1083" s="51">
        <f t="shared" si="127"/>
        <v>590</v>
      </c>
    </row>
    <row r="1084" spans="1:26" ht="15">
      <c r="A1084" s="281" t="s">
        <v>3492</v>
      </c>
      <c r="B1084" s="282" t="s">
        <v>1593</v>
      </c>
      <c r="C1084" s="288">
        <f t="shared" si="121"/>
        <v>0</v>
      </c>
      <c r="D1084" s="275">
        <f t="shared" si="122"/>
        <v>1.0839999999999999E-3</v>
      </c>
      <c r="E1084" s="296">
        <f t="shared" si="123"/>
        <v>0</v>
      </c>
      <c r="F1084" s="296">
        <f t="shared" si="124"/>
        <v>1.0839999999999999E-3</v>
      </c>
      <c r="G1084" s="276">
        <f t="shared" si="125"/>
        <v>166</v>
      </c>
      <c r="P1084" s="280" t="s">
        <v>233</v>
      </c>
      <c r="Q1084" s="280">
        <v>86</v>
      </c>
      <c r="R1084" s="281" t="s">
        <v>198</v>
      </c>
      <c r="S1084" s="281" t="s">
        <v>3492</v>
      </c>
      <c r="T1084" s="282" t="s">
        <v>1593</v>
      </c>
      <c r="U1084">
        <v>76</v>
      </c>
      <c r="V1084">
        <f>IF(Visor_NARP_CNPV_2018!$H$3=Q1084,1,0)</f>
        <v>0</v>
      </c>
      <c r="W1084">
        <f t="shared" si="126"/>
        <v>0</v>
      </c>
      <c r="Y1084" s="51" t="s">
        <v>1593</v>
      </c>
      <c r="Z1084" s="51">
        <f t="shared" si="127"/>
        <v>786</v>
      </c>
    </row>
    <row r="1085" spans="1:26" ht="15">
      <c r="A1085" s="278" t="s">
        <v>3493</v>
      </c>
      <c r="B1085" s="279" t="s">
        <v>3185</v>
      </c>
      <c r="C1085" s="288">
        <f t="shared" si="121"/>
        <v>0</v>
      </c>
      <c r="D1085" s="275">
        <f t="shared" si="122"/>
        <v>1.085E-3</v>
      </c>
      <c r="E1085" s="296">
        <f t="shared" si="123"/>
        <v>0</v>
      </c>
      <c r="F1085" s="296">
        <f t="shared" si="124"/>
        <v>1.085E-3</v>
      </c>
      <c r="G1085" s="276">
        <f t="shared" si="125"/>
        <v>165</v>
      </c>
      <c r="P1085" s="277" t="s">
        <v>233</v>
      </c>
      <c r="Q1085" s="277">
        <v>86</v>
      </c>
      <c r="R1085" s="278" t="s">
        <v>198</v>
      </c>
      <c r="S1085" s="278" t="s">
        <v>3493</v>
      </c>
      <c r="T1085" s="279" t="s">
        <v>3185</v>
      </c>
      <c r="U1085">
        <v>1013</v>
      </c>
      <c r="V1085">
        <f>IF(Visor_NARP_CNPV_2018!$H$3=Q1085,1,0)</f>
        <v>0</v>
      </c>
      <c r="W1085">
        <f t="shared" si="126"/>
        <v>0</v>
      </c>
      <c r="Y1085" s="51" t="s">
        <v>3185</v>
      </c>
      <c r="Z1085" s="51">
        <f t="shared" si="127"/>
        <v>296</v>
      </c>
    </row>
    <row r="1086" spans="1:26" ht="15">
      <c r="A1086" s="281" t="s">
        <v>3494</v>
      </c>
      <c r="B1086" s="282" t="s">
        <v>2988</v>
      </c>
      <c r="C1086" s="288">
        <f t="shared" si="121"/>
        <v>0</v>
      </c>
      <c r="D1086" s="275">
        <f t="shared" si="122"/>
        <v>1.0859999999999999E-3</v>
      </c>
      <c r="E1086" s="296">
        <f t="shared" si="123"/>
        <v>0</v>
      </c>
      <c r="F1086" s="296">
        <f t="shared" si="124"/>
        <v>1.0859999999999999E-3</v>
      </c>
      <c r="G1086" s="276">
        <f t="shared" si="125"/>
        <v>164</v>
      </c>
      <c r="P1086" s="280" t="s">
        <v>233</v>
      </c>
      <c r="Q1086" s="280">
        <v>86</v>
      </c>
      <c r="R1086" s="281" t="s">
        <v>198</v>
      </c>
      <c r="S1086" s="281" t="s">
        <v>3494</v>
      </c>
      <c r="T1086" s="282" t="s">
        <v>2988</v>
      </c>
      <c r="U1086">
        <v>96</v>
      </c>
      <c r="V1086">
        <f>IF(Visor_NARP_CNPV_2018!$H$3=Q1086,1,0)</f>
        <v>0</v>
      </c>
      <c r="W1086">
        <f t="shared" si="126"/>
        <v>0</v>
      </c>
      <c r="Y1086" s="51" t="s">
        <v>2988</v>
      </c>
      <c r="Z1086" s="51">
        <f t="shared" si="127"/>
        <v>743</v>
      </c>
    </row>
    <row r="1087" spans="1:26" ht="15">
      <c r="A1087" s="278" t="s">
        <v>3495</v>
      </c>
      <c r="B1087" s="279" t="s">
        <v>3496</v>
      </c>
      <c r="C1087" s="288">
        <f t="shared" si="121"/>
        <v>0</v>
      </c>
      <c r="D1087" s="275">
        <f t="shared" si="122"/>
        <v>1.0869999999999999E-3</v>
      </c>
      <c r="E1087" s="296">
        <f t="shared" si="123"/>
        <v>0</v>
      </c>
      <c r="F1087" s="296">
        <f t="shared" si="124"/>
        <v>1.0869999999999999E-3</v>
      </c>
      <c r="G1087" s="276">
        <f t="shared" si="125"/>
        <v>163</v>
      </c>
      <c r="P1087" s="277" t="s">
        <v>233</v>
      </c>
      <c r="Q1087" s="277">
        <v>86</v>
      </c>
      <c r="R1087" s="278" t="s">
        <v>198</v>
      </c>
      <c r="S1087" s="278" t="s">
        <v>3495</v>
      </c>
      <c r="T1087" s="279" t="s">
        <v>3496</v>
      </c>
      <c r="U1087">
        <v>1191</v>
      </c>
      <c r="V1087">
        <f>IF(Visor_NARP_CNPV_2018!$H$3=Q1087,1,0)</f>
        <v>0</v>
      </c>
      <c r="W1087">
        <f t="shared" si="126"/>
        <v>0</v>
      </c>
      <c r="Y1087" s="51" t="s">
        <v>3496</v>
      </c>
      <c r="Z1087" s="51">
        <f t="shared" si="127"/>
        <v>273</v>
      </c>
    </row>
    <row r="1088" spans="1:26" ht="15">
      <c r="A1088" s="281" t="s">
        <v>3497</v>
      </c>
      <c r="B1088" s="282" t="s">
        <v>3498</v>
      </c>
      <c r="C1088" s="288">
        <f t="shared" si="121"/>
        <v>0</v>
      </c>
      <c r="D1088" s="275">
        <f t="shared" si="122"/>
        <v>1.088E-3</v>
      </c>
      <c r="E1088" s="296">
        <f t="shared" si="123"/>
        <v>0</v>
      </c>
      <c r="F1088" s="296">
        <f t="shared" si="124"/>
        <v>1.088E-3</v>
      </c>
      <c r="G1088" s="276">
        <f t="shared" si="125"/>
        <v>162</v>
      </c>
      <c r="P1088" s="280" t="s">
        <v>233</v>
      </c>
      <c r="Q1088" s="280">
        <v>86</v>
      </c>
      <c r="R1088" s="281" t="s">
        <v>198</v>
      </c>
      <c r="S1088" s="281" t="s">
        <v>3497</v>
      </c>
      <c r="T1088" s="282" t="s">
        <v>3498</v>
      </c>
      <c r="U1088">
        <v>704</v>
      </c>
      <c r="V1088">
        <f>IF(Visor_NARP_CNPV_2018!$H$3=Q1088,1,0)</f>
        <v>0</v>
      </c>
      <c r="W1088">
        <f t="shared" si="126"/>
        <v>0</v>
      </c>
      <c r="Y1088" s="51" t="s">
        <v>3498</v>
      </c>
      <c r="Z1088" s="51">
        <f t="shared" si="127"/>
        <v>340</v>
      </c>
    </row>
    <row r="1089" spans="1:26" ht="15">
      <c r="A1089" s="278" t="s">
        <v>3500</v>
      </c>
      <c r="B1089" s="279" t="s">
        <v>3175</v>
      </c>
      <c r="C1089" s="288">
        <f t="shared" si="121"/>
        <v>0</v>
      </c>
      <c r="D1089" s="275">
        <f t="shared" si="122"/>
        <v>1.0889999999999999E-3</v>
      </c>
      <c r="E1089" s="296">
        <f t="shared" si="123"/>
        <v>0</v>
      </c>
      <c r="F1089" s="296">
        <f t="shared" si="124"/>
        <v>1.0889999999999999E-3</v>
      </c>
      <c r="G1089" s="276">
        <f t="shared" si="125"/>
        <v>161</v>
      </c>
      <c r="P1089" s="277" t="s">
        <v>3499</v>
      </c>
      <c r="Q1089" s="277">
        <v>88</v>
      </c>
      <c r="R1089" s="278" t="s">
        <v>199</v>
      </c>
      <c r="S1089" s="278" t="s">
        <v>3500</v>
      </c>
      <c r="T1089" s="279" t="s">
        <v>3175</v>
      </c>
      <c r="U1089">
        <v>29382</v>
      </c>
      <c r="V1089">
        <f>IF(Visor_NARP_CNPV_2018!$H$3=Q1089,1,0)</f>
        <v>0</v>
      </c>
      <c r="W1089">
        <f t="shared" si="126"/>
        <v>0</v>
      </c>
      <c r="Y1089" s="51" t="s">
        <v>3175</v>
      </c>
      <c r="Z1089" s="51">
        <f t="shared" si="127"/>
        <v>23</v>
      </c>
    </row>
    <row r="1090" spans="1:26" ht="15">
      <c r="A1090" s="281" t="s">
        <v>3501</v>
      </c>
      <c r="B1090" s="282" t="s">
        <v>2891</v>
      </c>
      <c r="C1090" s="288">
        <f t="shared" si="121"/>
        <v>0</v>
      </c>
      <c r="D1090" s="275">
        <f t="shared" si="122"/>
        <v>1.09E-3</v>
      </c>
      <c r="E1090" s="296">
        <f t="shared" si="123"/>
        <v>0</v>
      </c>
      <c r="F1090" s="296">
        <f t="shared" si="124"/>
        <v>1.09E-3</v>
      </c>
      <c r="G1090" s="276">
        <f t="shared" si="125"/>
        <v>160</v>
      </c>
      <c r="P1090" s="280" t="s">
        <v>3499</v>
      </c>
      <c r="Q1090" s="280">
        <v>88</v>
      </c>
      <c r="R1090" s="281" t="s">
        <v>199</v>
      </c>
      <c r="S1090" s="281" t="s">
        <v>3501</v>
      </c>
      <c r="T1090" s="282" t="s">
        <v>2891</v>
      </c>
      <c r="U1090">
        <v>5498</v>
      </c>
      <c r="V1090">
        <f>IF(Visor_NARP_CNPV_2018!$H$3=Q1090,1,0)</f>
        <v>0</v>
      </c>
      <c r="W1090">
        <f t="shared" si="126"/>
        <v>0</v>
      </c>
      <c r="Y1090" s="51" t="s">
        <v>2891</v>
      </c>
      <c r="Z1090" s="51">
        <f t="shared" si="127"/>
        <v>139</v>
      </c>
    </row>
    <row r="1091" spans="1:26" ht="15">
      <c r="A1091" s="278" t="s">
        <v>3502</v>
      </c>
      <c r="B1091" s="279" t="s">
        <v>3503</v>
      </c>
      <c r="C1091" s="288">
        <f t="shared" ref="C1091:C1124" si="128">W1091</f>
        <v>0</v>
      </c>
      <c r="D1091" s="275">
        <f t="shared" si="122"/>
        <v>1.091E-3</v>
      </c>
      <c r="E1091" s="296">
        <f t="shared" si="123"/>
        <v>0</v>
      </c>
      <c r="F1091" s="296">
        <f t="shared" si="124"/>
        <v>1.091E-3</v>
      </c>
      <c r="G1091" s="276">
        <f t="shared" si="125"/>
        <v>159</v>
      </c>
      <c r="P1091" s="277" t="s">
        <v>234</v>
      </c>
      <c r="Q1091" s="277">
        <v>91</v>
      </c>
      <c r="R1091" s="278" t="s">
        <v>200</v>
      </c>
      <c r="S1091" s="278" t="s">
        <v>3502</v>
      </c>
      <c r="T1091" s="279" t="s">
        <v>3503</v>
      </c>
      <c r="U1091">
        <v>527</v>
      </c>
      <c r="V1091">
        <f>IF(Visor_NARP_CNPV_2018!$H$3=Q1091,1,0)</f>
        <v>0</v>
      </c>
      <c r="W1091">
        <f t="shared" si="126"/>
        <v>0</v>
      </c>
      <c r="Y1091" s="51" t="s">
        <v>3503</v>
      </c>
      <c r="Z1091" s="51">
        <f t="shared" si="127"/>
        <v>387</v>
      </c>
    </row>
    <row r="1092" spans="1:26" ht="15">
      <c r="A1092" s="281" t="s">
        <v>3504</v>
      </c>
      <c r="B1092" s="282" t="s">
        <v>3505</v>
      </c>
      <c r="C1092" s="288">
        <f t="shared" si="128"/>
        <v>0</v>
      </c>
      <c r="D1092" s="275">
        <f t="shared" ref="D1092:D1124" si="129">C1092+(0.000001*ROW(C1092))</f>
        <v>1.0919999999999999E-3</v>
      </c>
      <c r="E1092" s="296">
        <f t="shared" ref="E1092:E1124" si="130">0.01*V1092</f>
        <v>0</v>
      </c>
      <c r="F1092" s="296">
        <f t="shared" ref="F1092:F1124" si="131">D1092+E1092</f>
        <v>1.0919999999999999E-3</v>
      </c>
      <c r="G1092" s="276">
        <f t="shared" ref="G1092:G1124" si="132">_xlfn.RANK.EQ(F1092,$F$3:$F$1124)</f>
        <v>158</v>
      </c>
      <c r="P1092" s="280" t="s">
        <v>234</v>
      </c>
      <c r="Q1092" s="280">
        <v>91</v>
      </c>
      <c r="R1092" s="281" t="s">
        <v>200</v>
      </c>
      <c r="S1092" s="281" t="s">
        <v>3504</v>
      </c>
      <c r="T1092" s="282" t="s">
        <v>3505</v>
      </c>
      <c r="U1092">
        <v>38</v>
      </c>
      <c r="V1092">
        <f>IF(Visor_NARP_CNPV_2018!$H$3=Q1092,1,0)</f>
        <v>0</v>
      </c>
      <c r="W1092">
        <f t="shared" ref="W1092:W1124" si="133">U1092*V1092</f>
        <v>0</v>
      </c>
      <c r="Y1092" s="51" t="s">
        <v>3505</v>
      </c>
      <c r="Z1092" s="51">
        <f t="shared" ref="Z1092:Z1124" si="134">_xlfn.RANK.EQ(U1092,$U$3:$U$1124)</f>
        <v>924</v>
      </c>
    </row>
    <row r="1093" spans="1:26" ht="15">
      <c r="A1093" s="278" t="s">
        <v>3506</v>
      </c>
      <c r="B1093" s="279" t="s">
        <v>3507</v>
      </c>
      <c r="C1093" s="288">
        <f t="shared" si="128"/>
        <v>0</v>
      </c>
      <c r="D1093" s="275">
        <f t="shared" si="129"/>
        <v>1.093E-3</v>
      </c>
      <c r="E1093" s="296">
        <f t="shared" si="130"/>
        <v>0</v>
      </c>
      <c r="F1093" s="296">
        <f t="shared" si="131"/>
        <v>1.093E-3</v>
      </c>
      <c r="G1093" s="276">
        <f t="shared" si="132"/>
        <v>157</v>
      </c>
      <c r="P1093" s="277" t="s">
        <v>234</v>
      </c>
      <c r="Q1093" s="277">
        <v>91</v>
      </c>
      <c r="R1093" s="278" t="s">
        <v>200</v>
      </c>
      <c r="S1093" s="278" t="s">
        <v>3506</v>
      </c>
      <c r="T1093" s="279" t="s">
        <v>3507</v>
      </c>
      <c r="U1093">
        <v>15</v>
      </c>
      <c r="V1093">
        <f>IF(Visor_NARP_CNPV_2018!$H$3=Q1093,1,0)</f>
        <v>0</v>
      </c>
      <c r="W1093">
        <f t="shared" si="133"/>
        <v>0</v>
      </c>
      <c r="Y1093" s="51" t="s">
        <v>3507</v>
      </c>
      <c r="Z1093" s="51">
        <f t="shared" si="134"/>
        <v>1063</v>
      </c>
    </row>
    <row r="1094" spans="1:26" ht="15">
      <c r="A1094" s="281" t="s">
        <v>3508</v>
      </c>
      <c r="B1094" s="282" t="s">
        <v>3509</v>
      </c>
      <c r="C1094" s="288">
        <f t="shared" si="128"/>
        <v>0</v>
      </c>
      <c r="D1094" s="275">
        <f t="shared" si="129"/>
        <v>1.0939999999999999E-3</v>
      </c>
      <c r="E1094" s="296">
        <f t="shared" si="130"/>
        <v>0</v>
      </c>
      <c r="F1094" s="296">
        <f t="shared" si="131"/>
        <v>1.0939999999999999E-3</v>
      </c>
      <c r="G1094" s="276">
        <f t="shared" si="132"/>
        <v>156</v>
      </c>
      <c r="P1094" s="280" t="s">
        <v>234</v>
      </c>
      <c r="Q1094" s="280">
        <v>91</v>
      </c>
      <c r="R1094" s="281" t="s">
        <v>200</v>
      </c>
      <c r="S1094" s="281" t="s">
        <v>3508</v>
      </c>
      <c r="T1094" s="282" t="s">
        <v>3509</v>
      </c>
      <c r="U1094">
        <v>9</v>
      </c>
      <c r="V1094">
        <f>IF(Visor_NARP_CNPV_2018!$H$3=Q1094,1,0)</f>
        <v>0</v>
      </c>
      <c r="W1094">
        <f t="shared" si="133"/>
        <v>0</v>
      </c>
      <c r="Y1094" s="51" t="s">
        <v>3509</v>
      </c>
      <c r="Z1094" s="51">
        <f t="shared" si="134"/>
        <v>1094</v>
      </c>
    </row>
    <row r="1095" spans="1:26" ht="15">
      <c r="A1095" s="278" t="s">
        <v>3510</v>
      </c>
      <c r="B1095" s="279" t="s">
        <v>3511</v>
      </c>
      <c r="C1095" s="288">
        <f t="shared" si="128"/>
        <v>0</v>
      </c>
      <c r="D1095" s="275">
        <f t="shared" si="129"/>
        <v>1.0950000000000001E-3</v>
      </c>
      <c r="E1095" s="296">
        <f t="shared" si="130"/>
        <v>0</v>
      </c>
      <c r="F1095" s="296">
        <f t="shared" si="131"/>
        <v>1.0950000000000001E-3</v>
      </c>
      <c r="G1095" s="276">
        <f t="shared" si="132"/>
        <v>155</v>
      </c>
      <c r="P1095" s="277" t="s">
        <v>234</v>
      </c>
      <c r="Q1095" s="277">
        <v>91</v>
      </c>
      <c r="R1095" s="278" t="s">
        <v>200</v>
      </c>
      <c r="S1095" s="278" t="s">
        <v>3510</v>
      </c>
      <c r="T1095" s="279" t="s">
        <v>3511</v>
      </c>
      <c r="U1095">
        <v>0</v>
      </c>
      <c r="V1095">
        <f>IF(Visor_NARP_CNPV_2018!$H$3=Q1095,1,0)</f>
        <v>0</v>
      </c>
      <c r="W1095">
        <f t="shared" si="133"/>
        <v>0</v>
      </c>
      <c r="Y1095" s="51" t="s">
        <v>3511</v>
      </c>
      <c r="Z1095" s="51">
        <f t="shared" si="134"/>
        <v>1119</v>
      </c>
    </row>
    <row r="1096" spans="1:26" ht="15">
      <c r="A1096" s="281" t="s">
        <v>3512</v>
      </c>
      <c r="B1096" s="282" t="s">
        <v>3513</v>
      </c>
      <c r="C1096" s="288">
        <f t="shared" si="128"/>
        <v>0</v>
      </c>
      <c r="D1096" s="275">
        <f t="shared" si="129"/>
        <v>1.096E-3</v>
      </c>
      <c r="E1096" s="296">
        <f t="shared" si="130"/>
        <v>0</v>
      </c>
      <c r="F1096" s="296">
        <f t="shared" si="131"/>
        <v>1.096E-3</v>
      </c>
      <c r="G1096" s="276">
        <f t="shared" si="132"/>
        <v>154</v>
      </c>
      <c r="P1096" s="280" t="s">
        <v>234</v>
      </c>
      <c r="Q1096" s="280">
        <v>91</v>
      </c>
      <c r="R1096" s="281" t="s">
        <v>200</v>
      </c>
      <c r="S1096" s="281" t="s">
        <v>3512</v>
      </c>
      <c r="T1096" s="282" t="s">
        <v>3513</v>
      </c>
      <c r="U1096">
        <v>3</v>
      </c>
      <c r="V1096">
        <f>IF(Visor_NARP_CNPV_2018!$H$3=Q1096,1,0)</f>
        <v>0</v>
      </c>
      <c r="W1096">
        <f t="shared" si="133"/>
        <v>0</v>
      </c>
      <c r="Y1096" s="51" t="s">
        <v>3513</v>
      </c>
      <c r="Z1096" s="51">
        <f t="shared" si="134"/>
        <v>1113</v>
      </c>
    </row>
    <row r="1097" spans="1:26" ht="15">
      <c r="A1097" s="278" t="s">
        <v>3514</v>
      </c>
      <c r="B1097" s="279" t="s">
        <v>3515</v>
      </c>
      <c r="C1097" s="288">
        <f t="shared" si="128"/>
        <v>0</v>
      </c>
      <c r="D1097" s="275">
        <f t="shared" si="129"/>
        <v>1.0969999999999999E-3</v>
      </c>
      <c r="E1097" s="296">
        <f t="shared" si="130"/>
        <v>0</v>
      </c>
      <c r="F1097" s="296">
        <f t="shared" si="131"/>
        <v>1.0969999999999999E-3</v>
      </c>
      <c r="G1097" s="276">
        <f t="shared" si="132"/>
        <v>153</v>
      </c>
      <c r="P1097" s="277" t="s">
        <v>234</v>
      </c>
      <c r="Q1097" s="277">
        <v>91</v>
      </c>
      <c r="R1097" s="278" t="s">
        <v>200</v>
      </c>
      <c r="S1097" s="278" t="s">
        <v>3514</v>
      </c>
      <c r="T1097" s="279" t="s">
        <v>3515</v>
      </c>
      <c r="U1097">
        <v>18</v>
      </c>
      <c r="V1097">
        <f>IF(Visor_NARP_CNPV_2018!$H$3=Q1097,1,0)</f>
        <v>0</v>
      </c>
      <c r="W1097">
        <f t="shared" si="133"/>
        <v>0</v>
      </c>
      <c r="Y1097" s="51" t="s">
        <v>3515</v>
      </c>
      <c r="Z1097" s="51">
        <f t="shared" si="134"/>
        <v>1045</v>
      </c>
    </row>
    <row r="1098" spans="1:26" ht="15">
      <c r="A1098" s="281" t="s">
        <v>3516</v>
      </c>
      <c r="B1098" s="282" t="s">
        <v>3517</v>
      </c>
      <c r="C1098" s="288">
        <f t="shared" si="128"/>
        <v>0</v>
      </c>
      <c r="D1098" s="275">
        <f t="shared" si="129"/>
        <v>1.098E-3</v>
      </c>
      <c r="E1098" s="296">
        <f t="shared" si="130"/>
        <v>0</v>
      </c>
      <c r="F1098" s="296">
        <f t="shared" si="131"/>
        <v>1.098E-3</v>
      </c>
      <c r="G1098" s="276">
        <f t="shared" si="132"/>
        <v>152</v>
      </c>
      <c r="P1098" s="280" t="s">
        <v>234</v>
      </c>
      <c r="Q1098" s="280">
        <v>91</v>
      </c>
      <c r="R1098" s="281" t="s">
        <v>200</v>
      </c>
      <c r="S1098" s="281" t="s">
        <v>3516</v>
      </c>
      <c r="T1098" s="282" t="s">
        <v>3517</v>
      </c>
      <c r="U1098">
        <v>20</v>
      </c>
      <c r="V1098">
        <f>IF(Visor_NARP_CNPV_2018!$H$3=Q1098,1,0)</f>
        <v>0</v>
      </c>
      <c r="W1098">
        <f t="shared" si="133"/>
        <v>0</v>
      </c>
      <c r="Y1098" s="51" t="s">
        <v>3517</v>
      </c>
      <c r="Z1098" s="51">
        <f t="shared" si="134"/>
        <v>1031</v>
      </c>
    </row>
    <row r="1099" spans="1:26" ht="15">
      <c r="A1099" s="278" t="s">
        <v>3518</v>
      </c>
      <c r="B1099" s="279" t="s">
        <v>3519</v>
      </c>
      <c r="C1099" s="288">
        <f t="shared" si="128"/>
        <v>0</v>
      </c>
      <c r="D1099" s="275">
        <f t="shared" si="129"/>
        <v>1.0989999999999999E-3</v>
      </c>
      <c r="E1099" s="296">
        <f t="shared" si="130"/>
        <v>0</v>
      </c>
      <c r="F1099" s="296">
        <f t="shared" si="131"/>
        <v>1.0989999999999999E-3</v>
      </c>
      <c r="G1099" s="276">
        <f t="shared" si="132"/>
        <v>151</v>
      </c>
      <c r="P1099" s="277" t="s">
        <v>234</v>
      </c>
      <c r="Q1099" s="277">
        <v>91</v>
      </c>
      <c r="R1099" s="278" t="s">
        <v>200</v>
      </c>
      <c r="S1099" s="278" t="s">
        <v>3518</v>
      </c>
      <c r="T1099" s="279" t="s">
        <v>3519</v>
      </c>
      <c r="U1099">
        <v>49</v>
      </c>
      <c r="V1099">
        <f>IF(Visor_NARP_CNPV_2018!$H$3=Q1099,1,0)</f>
        <v>0</v>
      </c>
      <c r="W1099">
        <f t="shared" si="133"/>
        <v>0</v>
      </c>
      <c r="Y1099" s="51" t="s">
        <v>3519</v>
      </c>
      <c r="Z1099" s="51">
        <f t="shared" si="134"/>
        <v>870</v>
      </c>
    </row>
    <row r="1100" spans="1:26" ht="15">
      <c r="A1100" s="281" t="s">
        <v>3520</v>
      </c>
      <c r="B1100" s="282" t="s">
        <v>3521</v>
      </c>
      <c r="C1100" s="288">
        <f t="shared" si="128"/>
        <v>0</v>
      </c>
      <c r="D1100" s="275">
        <f t="shared" si="129"/>
        <v>1.0999999999999998E-3</v>
      </c>
      <c r="E1100" s="296">
        <f t="shared" si="130"/>
        <v>0</v>
      </c>
      <c r="F1100" s="296">
        <f t="shared" si="131"/>
        <v>1.0999999999999998E-3</v>
      </c>
      <c r="G1100" s="276">
        <f t="shared" si="132"/>
        <v>150</v>
      </c>
      <c r="P1100" s="280" t="s">
        <v>234</v>
      </c>
      <c r="Q1100" s="280">
        <v>91</v>
      </c>
      <c r="R1100" s="281" t="s">
        <v>200</v>
      </c>
      <c r="S1100" s="281" t="s">
        <v>3520</v>
      </c>
      <c r="T1100" s="282" t="s">
        <v>3521</v>
      </c>
      <c r="U1100">
        <v>2</v>
      </c>
      <c r="V1100">
        <f>IF(Visor_NARP_CNPV_2018!$H$3=Q1100,1,0)</f>
        <v>0</v>
      </c>
      <c r="W1100">
        <f t="shared" si="133"/>
        <v>0</v>
      </c>
      <c r="Y1100" s="51" t="s">
        <v>3521</v>
      </c>
      <c r="Z1100" s="51">
        <f t="shared" si="134"/>
        <v>1117</v>
      </c>
    </row>
    <row r="1101" spans="1:26" ht="15">
      <c r="A1101" s="278" t="s">
        <v>3522</v>
      </c>
      <c r="B1101" s="279" t="s">
        <v>3523</v>
      </c>
      <c r="C1101" s="288">
        <f t="shared" si="128"/>
        <v>0</v>
      </c>
      <c r="D1101" s="275">
        <f t="shared" si="129"/>
        <v>1.101E-3</v>
      </c>
      <c r="E1101" s="296">
        <f t="shared" si="130"/>
        <v>0</v>
      </c>
      <c r="F1101" s="296">
        <f t="shared" si="131"/>
        <v>1.101E-3</v>
      </c>
      <c r="G1101" s="276">
        <f t="shared" si="132"/>
        <v>149</v>
      </c>
      <c r="P1101" s="277" t="s">
        <v>234</v>
      </c>
      <c r="Q1101" s="277">
        <v>91</v>
      </c>
      <c r="R1101" s="278" t="s">
        <v>200</v>
      </c>
      <c r="S1101" s="278" t="s">
        <v>3522</v>
      </c>
      <c r="T1101" s="279" t="s">
        <v>3523</v>
      </c>
      <c r="U1101">
        <v>12</v>
      </c>
      <c r="V1101">
        <f>IF(Visor_NARP_CNPV_2018!$H$3=Q1101,1,0)</f>
        <v>0</v>
      </c>
      <c r="W1101">
        <f t="shared" si="133"/>
        <v>0</v>
      </c>
      <c r="Y1101" s="51" t="s">
        <v>3523</v>
      </c>
      <c r="Z1101" s="51">
        <f t="shared" si="134"/>
        <v>1082</v>
      </c>
    </row>
    <row r="1102" spans="1:26" ht="15">
      <c r="A1102" s="281" t="s">
        <v>3524</v>
      </c>
      <c r="B1102" s="282" t="s">
        <v>3525</v>
      </c>
      <c r="C1102" s="288">
        <f t="shared" si="128"/>
        <v>0</v>
      </c>
      <c r="D1102" s="275">
        <f t="shared" si="129"/>
        <v>1.1019999999999999E-3</v>
      </c>
      <c r="E1102" s="296">
        <f t="shared" si="130"/>
        <v>0</v>
      </c>
      <c r="F1102" s="296">
        <f t="shared" si="131"/>
        <v>1.1019999999999999E-3</v>
      </c>
      <c r="G1102" s="276">
        <f t="shared" si="132"/>
        <v>148</v>
      </c>
      <c r="P1102" s="280" t="s">
        <v>235</v>
      </c>
      <c r="Q1102" s="280">
        <v>94</v>
      </c>
      <c r="R1102" s="281" t="s">
        <v>201</v>
      </c>
      <c r="S1102" s="281" t="s">
        <v>3524</v>
      </c>
      <c r="T1102" s="282" t="s">
        <v>3525</v>
      </c>
      <c r="U1102">
        <v>571</v>
      </c>
      <c r="V1102">
        <f>IF(Visor_NARP_CNPV_2018!$H$3=Q1102,1,0)</f>
        <v>0</v>
      </c>
      <c r="W1102">
        <f t="shared" si="133"/>
        <v>0</v>
      </c>
      <c r="Y1102" s="51" t="s">
        <v>3525</v>
      </c>
      <c r="Z1102" s="51">
        <f t="shared" si="134"/>
        <v>378</v>
      </c>
    </row>
    <row r="1103" spans="1:26" ht="15">
      <c r="A1103" s="278" t="s">
        <v>3526</v>
      </c>
      <c r="B1103" s="279" t="s">
        <v>3527</v>
      </c>
      <c r="C1103" s="288">
        <f t="shared" si="128"/>
        <v>0</v>
      </c>
      <c r="D1103" s="275">
        <f t="shared" si="129"/>
        <v>1.103E-3</v>
      </c>
      <c r="E1103" s="296">
        <f t="shared" si="130"/>
        <v>0</v>
      </c>
      <c r="F1103" s="296">
        <f t="shared" si="131"/>
        <v>1.103E-3</v>
      </c>
      <c r="G1103" s="276">
        <f t="shared" si="132"/>
        <v>147</v>
      </c>
      <c r="P1103" s="277" t="s">
        <v>235</v>
      </c>
      <c r="Q1103" s="277">
        <v>94</v>
      </c>
      <c r="R1103" s="278" t="s">
        <v>201</v>
      </c>
      <c r="S1103" s="278" t="s">
        <v>3526</v>
      </c>
      <c r="T1103" s="279" t="s">
        <v>3527</v>
      </c>
      <c r="U1103">
        <v>25</v>
      </c>
      <c r="V1103">
        <f>IF(Visor_NARP_CNPV_2018!$H$3=Q1103,1,0)</f>
        <v>0</v>
      </c>
      <c r="W1103">
        <f t="shared" si="133"/>
        <v>0</v>
      </c>
      <c r="Y1103" s="51" t="s">
        <v>3527</v>
      </c>
      <c r="Z1103" s="51">
        <f t="shared" si="134"/>
        <v>989</v>
      </c>
    </row>
    <row r="1104" spans="1:26" ht="15">
      <c r="A1104" s="281" t="s">
        <v>3528</v>
      </c>
      <c r="B1104" s="282" t="s">
        <v>3529</v>
      </c>
      <c r="C1104" s="288">
        <f t="shared" si="128"/>
        <v>0</v>
      </c>
      <c r="D1104" s="275">
        <f t="shared" si="129"/>
        <v>1.1039999999999999E-3</v>
      </c>
      <c r="E1104" s="296">
        <f t="shared" si="130"/>
        <v>0</v>
      </c>
      <c r="F1104" s="296">
        <f t="shared" si="131"/>
        <v>1.1039999999999999E-3</v>
      </c>
      <c r="G1104" s="276">
        <f t="shared" si="132"/>
        <v>146</v>
      </c>
      <c r="P1104" s="280" t="s">
        <v>235</v>
      </c>
      <c r="Q1104" s="280">
        <v>94</v>
      </c>
      <c r="R1104" s="281" t="s">
        <v>201</v>
      </c>
      <c r="S1104" s="281" t="s">
        <v>3528</v>
      </c>
      <c r="T1104" s="282" t="s">
        <v>3529</v>
      </c>
      <c r="U1104">
        <v>7</v>
      </c>
      <c r="V1104">
        <f>IF(Visor_NARP_CNPV_2018!$H$3=Q1104,1,0)</f>
        <v>0</v>
      </c>
      <c r="W1104">
        <f t="shared" si="133"/>
        <v>0</v>
      </c>
      <c r="Y1104" s="51" t="s">
        <v>3529</v>
      </c>
      <c r="Z1104" s="51">
        <f t="shared" si="134"/>
        <v>1102</v>
      </c>
    </row>
    <row r="1105" spans="1:26" ht="15">
      <c r="A1105" s="278" t="s">
        <v>3530</v>
      </c>
      <c r="B1105" s="279" t="s">
        <v>3531</v>
      </c>
      <c r="C1105" s="288">
        <f t="shared" si="128"/>
        <v>0</v>
      </c>
      <c r="D1105" s="275">
        <f t="shared" si="129"/>
        <v>1.1049999999999999E-3</v>
      </c>
      <c r="E1105" s="296">
        <f t="shared" si="130"/>
        <v>0</v>
      </c>
      <c r="F1105" s="296">
        <f t="shared" si="131"/>
        <v>1.1049999999999999E-3</v>
      </c>
      <c r="G1105" s="276">
        <f t="shared" si="132"/>
        <v>145</v>
      </c>
      <c r="P1105" s="277" t="s">
        <v>235</v>
      </c>
      <c r="Q1105" s="277">
        <v>94</v>
      </c>
      <c r="R1105" s="278" t="s">
        <v>201</v>
      </c>
      <c r="S1105" s="278" t="s">
        <v>3530</v>
      </c>
      <c r="T1105" s="279" t="s">
        <v>3531</v>
      </c>
      <c r="U1105">
        <v>0</v>
      </c>
      <c r="V1105">
        <f>IF(Visor_NARP_CNPV_2018!$H$3=Q1105,1,0)</f>
        <v>0</v>
      </c>
      <c r="W1105">
        <f t="shared" si="133"/>
        <v>0</v>
      </c>
      <c r="Y1105" s="51" t="s">
        <v>3531</v>
      </c>
      <c r="Z1105" s="51">
        <f t="shared" si="134"/>
        <v>1119</v>
      </c>
    </row>
    <row r="1106" spans="1:26" ht="15">
      <c r="A1106" s="281" t="s">
        <v>3532</v>
      </c>
      <c r="B1106" s="282" t="s">
        <v>3533</v>
      </c>
      <c r="C1106" s="288">
        <f t="shared" si="128"/>
        <v>0</v>
      </c>
      <c r="D1106" s="275">
        <f t="shared" si="129"/>
        <v>1.106E-3</v>
      </c>
      <c r="E1106" s="296">
        <f t="shared" si="130"/>
        <v>0</v>
      </c>
      <c r="F1106" s="296">
        <f t="shared" si="131"/>
        <v>1.106E-3</v>
      </c>
      <c r="G1106" s="276">
        <f t="shared" si="132"/>
        <v>144</v>
      </c>
      <c r="P1106" s="280" t="s">
        <v>235</v>
      </c>
      <c r="Q1106" s="280">
        <v>94</v>
      </c>
      <c r="R1106" s="281" t="s">
        <v>201</v>
      </c>
      <c r="S1106" s="281" t="s">
        <v>3532</v>
      </c>
      <c r="T1106" s="282" t="s">
        <v>3533</v>
      </c>
      <c r="U1106">
        <v>8</v>
      </c>
      <c r="V1106">
        <f>IF(Visor_NARP_CNPV_2018!$H$3=Q1106,1,0)</f>
        <v>0</v>
      </c>
      <c r="W1106">
        <f t="shared" si="133"/>
        <v>0</v>
      </c>
      <c r="Y1106" s="51" t="s">
        <v>3533</v>
      </c>
      <c r="Z1106" s="51">
        <f t="shared" si="134"/>
        <v>1097</v>
      </c>
    </row>
    <row r="1107" spans="1:26" ht="15">
      <c r="A1107" s="278" t="s">
        <v>3534</v>
      </c>
      <c r="B1107" s="279" t="s">
        <v>3535</v>
      </c>
      <c r="C1107" s="288">
        <f t="shared" si="128"/>
        <v>0</v>
      </c>
      <c r="D1107" s="275">
        <f t="shared" si="129"/>
        <v>1.1069999999999999E-3</v>
      </c>
      <c r="E1107" s="296">
        <f t="shared" si="130"/>
        <v>0</v>
      </c>
      <c r="F1107" s="296">
        <f t="shared" si="131"/>
        <v>1.1069999999999999E-3</v>
      </c>
      <c r="G1107" s="276">
        <f t="shared" si="132"/>
        <v>143</v>
      </c>
      <c r="P1107" s="277" t="s">
        <v>235</v>
      </c>
      <c r="Q1107" s="277">
        <v>94</v>
      </c>
      <c r="R1107" s="278" t="s">
        <v>201</v>
      </c>
      <c r="S1107" s="278" t="s">
        <v>3534</v>
      </c>
      <c r="T1107" s="279" t="s">
        <v>3535</v>
      </c>
      <c r="U1107">
        <v>0</v>
      </c>
      <c r="V1107">
        <f>IF(Visor_NARP_CNPV_2018!$H$3=Q1107,1,0)</f>
        <v>0</v>
      </c>
      <c r="W1107">
        <f t="shared" si="133"/>
        <v>0</v>
      </c>
      <c r="Y1107" s="51" t="s">
        <v>3535</v>
      </c>
      <c r="Z1107" s="51">
        <f t="shared" si="134"/>
        <v>1119</v>
      </c>
    </row>
    <row r="1108" spans="1:26" ht="15">
      <c r="A1108" s="281" t="s">
        <v>3536</v>
      </c>
      <c r="B1108" s="282" t="s">
        <v>3537</v>
      </c>
      <c r="C1108" s="288">
        <f t="shared" si="128"/>
        <v>0</v>
      </c>
      <c r="D1108" s="275">
        <f t="shared" si="129"/>
        <v>1.108E-3</v>
      </c>
      <c r="E1108" s="296">
        <f t="shared" si="130"/>
        <v>0</v>
      </c>
      <c r="F1108" s="296">
        <f t="shared" si="131"/>
        <v>1.108E-3</v>
      </c>
      <c r="G1108" s="276">
        <f t="shared" si="132"/>
        <v>142</v>
      </c>
      <c r="P1108" s="280" t="s">
        <v>235</v>
      </c>
      <c r="Q1108" s="280">
        <v>94</v>
      </c>
      <c r="R1108" s="281" t="s">
        <v>201</v>
      </c>
      <c r="S1108" s="281" t="s">
        <v>3536</v>
      </c>
      <c r="T1108" s="282" t="s">
        <v>3537</v>
      </c>
      <c r="U1108">
        <v>0</v>
      </c>
      <c r="V1108">
        <f>IF(Visor_NARP_CNPV_2018!$H$3=Q1108,1,0)</f>
        <v>0</v>
      </c>
      <c r="W1108">
        <f t="shared" si="133"/>
        <v>0</v>
      </c>
      <c r="Y1108" s="51" t="s">
        <v>3537</v>
      </c>
      <c r="Z1108" s="51">
        <f t="shared" si="134"/>
        <v>1119</v>
      </c>
    </row>
    <row r="1109" spans="1:26" ht="15">
      <c r="A1109" s="278" t="s">
        <v>3538</v>
      </c>
      <c r="B1109" s="279" t="s">
        <v>3539</v>
      </c>
      <c r="C1109" s="288">
        <f t="shared" si="128"/>
        <v>0</v>
      </c>
      <c r="D1109" s="275">
        <f t="shared" si="129"/>
        <v>1.109E-3</v>
      </c>
      <c r="E1109" s="296">
        <f t="shared" si="130"/>
        <v>0</v>
      </c>
      <c r="F1109" s="296">
        <f t="shared" si="131"/>
        <v>1.109E-3</v>
      </c>
      <c r="G1109" s="276">
        <f t="shared" si="132"/>
        <v>141</v>
      </c>
      <c r="P1109" s="277" t="s">
        <v>235</v>
      </c>
      <c r="Q1109" s="277">
        <v>94</v>
      </c>
      <c r="R1109" s="278" t="s">
        <v>201</v>
      </c>
      <c r="S1109" s="278" t="s">
        <v>3538</v>
      </c>
      <c r="T1109" s="279" t="s">
        <v>3539</v>
      </c>
      <c r="U1109">
        <v>14</v>
      </c>
      <c r="V1109">
        <f>IF(Visor_NARP_CNPV_2018!$H$3=Q1109,1,0)</f>
        <v>0</v>
      </c>
      <c r="W1109">
        <f t="shared" si="133"/>
        <v>0</v>
      </c>
      <c r="Y1109" s="51" t="s">
        <v>3539</v>
      </c>
      <c r="Z1109" s="51">
        <f t="shared" si="134"/>
        <v>1071</v>
      </c>
    </row>
    <row r="1110" spans="1:26" ht="15">
      <c r="A1110" s="281" t="s">
        <v>3540</v>
      </c>
      <c r="B1110" s="282" t="s">
        <v>3541</v>
      </c>
      <c r="C1110" s="288">
        <f t="shared" si="128"/>
        <v>0</v>
      </c>
      <c r="D1110" s="275">
        <f t="shared" si="129"/>
        <v>1.1099999999999999E-3</v>
      </c>
      <c r="E1110" s="296">
        <f t="shared" si="130"/>
        <v>0</v>
      </c>
      <c r="F1110" s="296">
        <f t="shared" si="131"/>
        <v>1.1099999999999999E-3</v>
      </c>
      <c r="G1110" s="276">
        <f t="shared" si="132"/>
        <v>140</v>
      </c>
      <c r="P1110" s="280" t="s">
        <v>235</v>
      </c>
      <c r="Q1110" s="280">
        <v>94</v>
      </c>
      <c r="R1110" s="281" t="s">
        <v>201</v>
      </c>
      <c r="S1110" s="281" t="s">
        <v>3540</v>
      </c>
      <c r="T1110" s="282" t="s">
        <v>3541</v>
      </c>
      <c r="U1110">
        <v>5</v>
      </c>
      <c r="V1110">
        <f>IF(Visor_NARP_CNPV_2018!$H$3=Q1110,1,0)</f>
        <v>0</v>
      </c>
      <c r="W1110">
        <f t="shared" si="133"/>
        <v>0</v>
      </c>
      <c r="Y1110" s="51" t="s">
        <v>3541</v>
      </c>
      <c r="Z1110" s="51">
        <f t="shared" si="134"/>
        <v>1109</v>
      </c>
    </row>
    <row r="1111" spans="1:26" ht="15">
      <c r="A1111" s="278" t="s">
        <v>3542</v>
      </c>
      <c r="B1111" s="279" t="s">
        <v>3543</v>
      </c>
      <c r="C1111" s="288">
        <f t="shared" si="128"/>
        <v>0</v>
      </c>
      <c r="D1111" s="275">
        <f t="shared" si="129"/>
        <v>1.111E-3</v>
      </c>
      <c r="E1111" s="296">
        <f t="shared" si="130"/>
        <v>0</v>
      </c>
      <c r="F1111" s="296">
        <f t="shared" si="131"/>
        <v>1.111E-3</v>
      </c>
      <c r="G1111" s="276">
        <f t="shared" si="132"/>
        <v>139</v>
      </c>
      <c r="P1111" s="277" t="s">
        <v>236</v>
      </c>
      <c r="Q1111" s="277">
        <v>95</v>
      </c>
      <c r="R1111" s="278" t="s">
        <v>202</v>
      </c>
      <c r="S1111" s="278" t="s">
        <v>3542</v>
      </c>
      <c r="T1111" s="279" t="s">
        <v>3543</v>
      </c>
      <c r="U1111">
        <v>2638</v>
      </c>
      <c r="V1111">
        <f>IF(Visor_NARP_CNPV_2018!$H$3=Q1111,1,0)</f>
        <v>0</v>
      </c>
      <c r="W1111">
        <f t="shared" si="133"/>
        <v>0</v>
      </c>
      <c r="Y1111" s="51" t="s">
        <v>3543</v>
      </c>
      <c r="Z1111" s="51">
        <f t="shared" si="134"/>
        <v>203</v>
      </c>
    </row>
    <row r="1112" spans="1:26" ht="15">
      <c r="A1112" s="281" t="s">
        <v>3544</v>
      </c>
      <c r="B1112" s="282" t="s">
        <v>1723</v>
      </c>
      <c r="C1112" s="288">
        <f t="shared" si="128"/>
        <v>0</v>
      </c>
      <c r="D1112" s="275">
        <f t="shared" si="129"/>
        <v>1.1119999999999999E-3</v>
      </c>
      <c r="E1112" s="296">
        <f t="shared" si="130"/>
        <v>0</v>
      </c>
      <c r="F1112" s="296">
        <f t="shared" si="131"/>
        <v>1.1119999999999999E-3</v>
      </c>
      <c r="G1112" s="276">
        <f t="shared" si="132"/>
        <v>138</v>
      </c>
      <c r="P1112" s="280" t="s">
        <v>236</v>
      </c>
      <c r="Q1112" s="280">
        <v>95</v>
      </c>
      <c r="R1112" s="281" t="s">
        <v>202</v>
      </c>
      <c r="S1112" s="281" t="s">
        <v>3544</v>
      </c>
      <c r="T1112" s="282" t="s">
        <v>1723</v>
      </c>
      <c r="U1112">
        <v>546</v>
      </c>
      <c r="V1112">
        <f>IF(Visor_NARP_CNPV_2018!$H$3=Q1112,1,0)</f>
        <v>0</v>
      </c>
      <c r="W1112">
        <f t="shared" si="133"/>
        <v>0</v>
      </c>
      <c r="Y1112" s="51" t="s">
        <v>1723</v>
      </c>
      <c r="Z1112" s="51">
        <f t="shared" si="134"/>
        <v>384</v>
      </c>
    </row>
    <row r="1113" spans="1:26" ht="15">
      <c r="A1113" s="278" t="s">
        <v>3545</v>
      </c>
      <c r="B1113" s="279" t="s">
        <v>3546</v>
      </c>
      <c r="C1113" s="288">
        <f t="shared" si="128"/>
        <v>0</v>
      </c>
      <c r="D1113" s="275">
        <f t="shared" si="129"/>
        <v>1.1130000000000001E-3</v>
      </c>
      <c r="E1113" s="296">
        <f t="shared" si="130"/>
        <v>0</v>
      </c>
      <c r="F1113" s="296">
        <f t="shared" si="131"/>
        <v>1.1130000000000001E-3</v>
      </c>
      <c r="G1113" s="276">
        <f t="shared" si="132"/>
        <v>137</v>
      </c>
      <c r="P1113" s="277" t="s">
        <v>236</v>
      </c>
      <c r="Q1113" s="277">
        <v>95</v>
      </c>
      <c r="R1113" s="278" t="s">
        <v>202</v>
      </c>
      <c r="S1113" s="278" t="s">
        <v>3545</v>
      </c>
      <c r="T1113" s="279" t="s">
        <v>3546</v>
      </c>
      <c r="U1113">
        <v>495</v>
      </c>
      <c r="V1113">
        <f>IF(Visor_NARP_CNPV_2018!$H$3=Q1113,1,0)</f>
        <v>0</v>
      </c>
      <c r="W1113">
        <f t="shared" si="133"/>
        <v>0</v>
      </c>
      <c r="Y1113" s="51" t="s">
        <v>3546</v>
      </c>
      <c r="Z1113" s="51">
        <f t="shared" si="134"/>
        <v>405</v>
      </c>
    </row>
    <row r="1114" spans="1:26" ht="15">
      <c r="A1114" s="281" t="s">
        <v>3547</v>
      </c>
      <c r="B1114" s="282" t="s">
        <v>1902</v>
      </c>
      <c r="C1114" s="288">
        <f t="shared" si="128"/>
        <v>0</v>
      </c>
      <c r="D1114" s="275">
        <f t="shared" si="129"/>
        <v>1.114E-3</v>
      </c>
      <c r="E1114" s="296">
        <f t="shared" si="130"/>
        <v>0</v>
      </c>
      <c r="F1114" s="296">
        <f t="shared" si="131"/>
        <v>1.114E-3</v>
      </c>
      <c r="G1114" s="276">
        <f t="shared" si="132"/>
        <v>136</v>
      </c>
      <c r="P1114" s="280" t="s">
        <v>236</v>
      </c>
      <c r="Q1114" s="280">
        <v>95</v>
      </c>
      <c r="R1114" s="281" t="s">
        <v>202</v>
      </c>
      <c r="S1114" s="281" t="s">
        <v>3547</v>
      </c>
      <c r="T1114" s="282" t="s">
        <v>1902</v>
      </c>
      <c r="U1114">
        <v>378</v>
      </c>
      <c r="V1114">
        <f>IF(Visor_NARP_CNPV_2018!$H$3=Q1114,1,0)</f>
        <v>0</v>
      </c>
      <c r="W1114">
        <f t="shared" si="133"/>
        <v>0</v>
      </c>
      <c r="Y1114" s="51" t="s">
        <v>1902</v>
      </c>
      <c r="Z1114" s="51">
        <f t="shared" si="134"/>
        <v>458</v>
      </c>
    </row>
    <row r="1115" spans="1:26" ht="15">
      <c r="A1115" s="278" t="s">
        <v>3548</v>
      </c>
      <c r="B1115" s="279" t="s">
        <v>3549</v>
      </c>
      <c r="C1115" s="288">
        <f t="shared" si="128"/>
        <v>0</v>
      </c>
      <c r="D1115" s="275">
        <f t="shared" si="129"/>
        <v>1.1149999999999999E-3</v>
      </c>
      <c r="E1115" s="296">
        <f t="shared" si="130"/>
        <v>0</v>
      </c>
      <c r="F1115" s="296">
        <f t="shared" si="131"/>
        <v>1.1149999999999999E-3</v>
      </c>
      <c r="G1115" s="276">
        <f t="shared" si="132"/>
        <v>135</v>
      </c>
      <c r="P1115" s="277" t="s">
        <v>237</v>
      </c>
      <c r="Q1115" s="277">
        <v>97</v>
      </c>
      <c r="R1115" s="278" t="s">
        <v>203</v>
      </c>
      <c r="S1115" s="278" t="s">
        <v>3548</v>
      </c>
      <c r="T1115" s="279" t="s">
        <v>3549</v>
      </c>
      <c r="U1115">
        <v>333</v>
      </c>
      <c r="V1115">
        <f>IF(Visor_NARP_CNPV_2018!$H$3=Q1115,1,0)</f>
        <v>0</v>
      </c>
      <c r="W1115">
        <f t="shared" si="133"/>
        <v>0</v>
      </c>
      <c r="Y1115" s="51" t="s">
        <v>3549</v>
      </c>
      <c r="Z1115" s="51">
        <f t="shared" si="134"/>
        <v>483</v>
      </c>
    </row>
    <row r="1116" spans="1:26" ht="15">
      <c r="A1116" s="281" t="s">
        <v>3550</v>
      </c>
      <c r="B1116" s="282" t="s">
        <v>3551</v>
      </c>
      <c r="C1116" s="288">
        <f t="shared" si="128"/>
        <v>0</v>
      </c>
      <c r="D1116" s="275">
        <f t="shared" si="129"/>
        <v>1.116E-3</v>
      </c>
      <c r="E1116" s="296">
        <f t="shared" si="130"/>
        <v>0</v>
      </c>
      <c r="F1116" s="296">
        <f t="shared" si="131"/>
        <v>1.116E-3</v>
      </c>
      <c r="G1116" s="276">
        <f t="shared" si="132"/>
        <v>134</v>
      </c>
      <c r="P1116" s="280" t="s">
        <v>237</v>
      </c>
      <c r="Q1116" s="280">
        <v>97</v>
      </c>
      <c r="R1116" s="281" t="s">
        <v>203</v>
      </c>
      <c r="S1116" s="281" t="s">
        <v>3550</v>
      </c>
      <c r="T1116" s="282" t="s">
        <v>3551</v>
      </c>
      <c r="U1116">
        <v>29</v>
      </c>
      <c r="V1116">
        <f>IF(Visor_NARP_CNPV_2018!$H$3=Q1116,1,0)</f>
        <v>0</v>
      </c>
      <c r="W1116">
        <f t="shared" si="133"/>
        <v>0</v>
      </c>
      <c r="Y1116" s="51" t="s">
        <v>3551</v>
      </c>
      <c r="Z1116" s="51">
        <f t="shared" si="134"/>
        <v>975</v>
      </c>
    </row>
    <row r="1117" spans="1:26" ht="15">
      <c r="A1117" s="278" t="s">
        <v>3552</v>
      </c>
      <c r="B1117" s="279" t="s">
        <v>3553</v>
      </c>
      <c r="C1117" s="288">
        <f t="shared" si="128"/>
        <v>0</v>
      </c>
      <c r="D1117" s="275">
        <f t="shared" si="129"/>
        <v>1.1169999999999999E-3</v>
      </c>
      <c r="E1117" s="296">
        <f t="shared" si="130"/>
        <v>0</v>
      </c>
      <c r="F1117" s="296">
        <f t="shared" si="131"/>
        <v>1.1169999999999999E-3</v>
      </c>
      <c r="G1117" s="276">
        <f t="shared" si="132"/>
        <v>133</v>
      </c>
      <c r="P1117" s="277" t="s">
        <v>237</v>
      </c>
      <c r="Q1117" s="277">
        <v>97</v>
      </c>
      <c r="R1117" s="278" t="s">
        <v>203</v>
      </c>
      <c r="S1117" s="278" t="s">
        <v>3552</v>
      </c>
      <c r="T1117" s="279" t="s">
        <v>3553</v>
      </c>
      <c r="U1117">
        <v>2</v>
      </c>
      <c r="V1117">
        <f>IF(Visor_NARP_CNPV_2018!$H$3=Q1117,1,0)</f>
        <v>0</v>
      </c>
      <c r="W1117">
        <f t="shared" si="133"/>
        <v>0</v>
      </c>
      <c r="Y1117" s="51" t="s">
        <v>3553</v>
      </c>
      <c r="Z1117" s="51">
        <f t="shared" si="134"/>
        <v>1117</v>
      </c>
    </row>
    <row r="1118" spans="1:26" ht="15">
      <c r="A1118" s="281" t="s">
        <v>3554</v>
      </c>
      <c r="B1118" s="282" t="s">
        <v>3555</v>
      </c>
      <c r="C1118" s="288">
        <f t="shared" si="128"/>
        <v>0</v>
      </c>
      <c r="D1118" s="275">
        <f t="shared" si="129"/>
        <v>1.1179999999999999E-3</v>
      </c>
      <c r="E1118" s="296">
        <f t="shared" si="130"/>
        <v>0</v>
      </c>
      <c r="F1118" s="296">
        <f t="shared" si="131"/>
        <v>1.1179999999999999E-3</v>
      </c>
      <c r="G1118" s="276">
        <f t="shared" si="132"/>
        <v>132</v>
      </c>
      <c r="P1118" s="280" t="s">
        <v>237</v>
      </c>
      <c r="Q1118" s="280">
        <v>97</v>
      </c>
      <c r="R1118" s="281" t="s">
        <v>203</v>
      </c>
      <c r="S1118" s="281" t="s">
        <v>3554</v>
      </c>
      <c r="T1118" s="282" t="s">
        <v>3555</v>
      </c>
      <c r="U1118">
        <v>8</v>
      </c>
      <c r="V1118">
        <f>IF(Visor_NARP_CNPV_2018!$H$3=Q1118,1,0)</f>
        <v>0</v>
      </c>
      <c r="W1118">
        <f t="shared" si="133"/>
        <v>0</v>
      </c>
      <c r="Y1118" s="51" t="s">
        <v>3555</v>
      </c>
      <c r="Z1118" s="51">
        <f t="shared" si="134"/>
        <v>1097</v>
      </c>
    </row>
    <row r="1119" spans="1:26" ht="15">
      <c r="A1119" s="278" t="s">
        <v>3556</v>
      </c>
      <c r="B1119" s="279" t="s">
        <v>3557</v>
      </c>
      <c r="C1119" s="288">
        <f t="shared" si="128"/>
        <v>0</v>
      </c>
      <c r="D1119" s="275">
        <f t="shared" si="129"/>
        <v>1.119E-3</v>
      </c>
      <c r="E1119" s="296">
        <f t="shared" si="130"/>
        <v>0</v>
      </c>
      <c r="F1119" s="296">
        <f t="shared" si="131"/>
        <v>1.119E-3</v>
      </c>
      <c r="G1119" s="276">
        <f t="shared" si="132"/>
        <v>131</v>
      </c>
      <c r="P1119" s="277" t="s">
        <v>237</v>
      </c>
      <c r="Q1119" s="277">
        <v>97</v>
      </c>
      <c r="R1119" s="278" t="s">
        <v>203</v>
      </c>
      <c r="S1119" s="278" t="s">
        <v>3556</v>
      </c>
      <c r="T1119" s="279" t="s">
        <v>3557</v>
      </c>
      <c r="U1119">
        <v>12</v>
      </c>
      <c r="V1119">
        <f>IF(Visor_NARP_CNPV_2018!$H$3=Q1119,1,0)</f>
        <v>0</v>
      </c>
      <c r="W1119">
        <f t="shared" si="133"/>
        <v>0</v>
      </c>
      <c r="Y1119" s="51" t="s">
        <v>3557</v>
      </c>
      <c r="Z1119" s="51">
        <f t="shared" si="134"/>
        <v>1082</v>
      </c>
    </row>
    <row r="1120" spans="1:26" ht="15">
      <c r="A1120" s="281" t="s">
        <v>3558</v>
      </c>
      <c r="B1120" s="282" t="s">
        <v>3559</v>
      </c>
      <c r="C1120" s="288">
        <f t="shared" si="128"/>
        <v>0</v>
      </c>
      <c r="D1120" s="275">
        <f t="shared" si="129"/>
        <v>1.1199999999999999E-3</v>
      </c>
      <c r="E1120" s="296">
        <f t="shared" si="130"/>
        <v>0</v>
      </c>
      <c r="F1120" s="296">
        <f t="shared" si="131"/>
        <v>1.1199999999999999E-3</v>
      </c>
      <c r="G1120" s="276">
        <f t="shared" si="132"/>
        <v>130</v>
      </c>
      <c r="P1120" s="280" t="s">
        <v>237</v>
      </c>
      <c r="Q1120" s="280">
        <v>97</v>
      </c>
      <c r="R1120" s="281" t="s">
        <v>203</v>
      </c>
      <c r="S1120" s="281" t="s">
        <v>3558</v>
      </c>
      <c r="T1120" s="282" t="s">
        <v>3559</v>
      </c>
      <c r="U1120">
        <v>4</v>
      </c>
      <c r="V1120">
        <f>IF(Visor_NARP_CNPV_2018!$H$3=Q1120,1,0)</f>
        <v>0</v>
      </c>
      <c r="W1120">
        <f t="shared" si="133"/>
        <v>0</v>
      </c>
      <c r="Y1120" s="51" t="s">
        <v>3559</v>
      </c>
      <c r="Z1120" s="51">
        <f t="shared" si="134"/>
        <v>1110</v>
      </c>
    </row>
    <row r="1121" spans="1:26" ht="15">
      <c r="A1121" s="278" t="s">
        <v>3560</v>
      </c>
      <c r="B1121" s="279" t="s">
        <v>3561</v>
      </c>
      <c r="C1121" s="288">
        <f t="shared" si="128"/>
        <v>0</v>
      </c>
      <c r="D1121" s="275">
        <f t="shared" si="129"/>
        <v>1.121E-3</v>
      </c>
      <c r="E1121" s="296">
        <f t="shared" si="130"/>
        <v>0</v>
      </c>
      <c r="F1121" s="296">
        <f t="shared" si="131"/>
        <v>1.121E-3</v>
      </c>
      <c r="G1121" s="276">
        <f t="shared" si="132"/>
        <v>129</v>
      </c>
      <c r="P1121" s="277" t="s">
        <v>238</v>
      </c>
      <c r="Q1121" s="277">
        <v>99</v>
      </c>
      <c r="R1121" s="278" t="s">
        <v>204</v>
      </c>
      <c r="S1121" s="278" t="s">
        <v>3560</v>
      </c>
      <c r="T1121" s="279" t="s">
        <v>3561</v>
      </c>
      <c r="U1121">
        <v>334</v>
      </c>
      <c r="V1121">
        <f>IF(Visor_NARP_CNPV_2018!$H$3=Q1121,1,0)</f>
        <v>0</v>
      </c>
      <c r="W1121">
        <f t="shared" si="133"/>
        <v>0</v>
      </c>
      <c r="Y1121" s="51" t="s">
        <v>3561</v>
      </c>
      <c r="Z1121" s="51">
        <f t="shared" si="134"/>
        <v>482</v>
      </c>
    </row>
    <row r="1122" spans="1:26" ht="15">
      <c r="A1122" s="281" t="s">
        <v>3562</v>
      </c>
      <c r="B1122" s="282" t="s">
        <v>3563</v>
      </c>
      <c r="C1122" s="288">
        <f t="shared" si="128"/>
        <v>0</v>
      </c>
      <c r="D1122" s="275">
        <f t="shared" si="129"/>
        <v>1.122E-3</v>
      </c>
      <c r="E1122" s="296">
        <f t="shared" si="130"/>
        <v>0</v>
      </c>
      <c r="F1122" s="296">
        <f t="shared" si="131"/>
        <v>1.122E-3</v>
      </c>
      <c r="G1122" s="276">
        <f t="shared" si="132"/>
        <v>128</v>
      </c>
      <c r="P1122" s="280" t="s">
        <v>238</v>
      </c>
      <c r="Q1122" s="280">
        <v>99</v>
      </c>
      <c r="R1122" s="281" t="s">
        <v>204</v>
      </c>
      <c r="S1122" s="281" t="s">
        <v>3562</v>
      </c>
      <c r="T1122" s="282" t="s">
        <v>3563</v>
      </c>
      <c r="U1122">
        <v>125</v>
      </c>
      <c r="V1122">
        <f>IF(Visor_NARP_CNPV_2018!$H$3=Q1122,1,0)</f>
        <v>0</v>
      </c>
      <c r="W1122">
        <f t="shared" si="133"/>
        <v>0</v>
      </c>
      <c r="Y1122" s="51" t="s">
        <v>3563</v>
      </c>
      <c r="Z1122" s="51">
        <f t="shared" si="134"/>
        <v>684</v>
      </c>
    </row>
    <row r="1123" spans="1:26" ht="15">
      <c r="A1123" s="278" t="s">
        <v>3564</v>
      </c>
      <c r="B1123" s="279" t="s">
        <v>3565</v>
      </c>
      <c r="C1123" s="288">
        <f t="shared" si="128"/>
        <v>0</v>
      </c>
      <c r="D1123" s="275">
        <f t="shared" si="129"/>
        <v>1.1229999999999999E-3</v>
      </c>
      <c r="E1123" s="296">
        <f t="shared" si="130"/>
        <v>0</v>
      </c>
      <c r="F1123" s="296">
        <f t="shared" si="131"/>
        <v>1.1229999999999999E-3</v>
      </c>
      <c r="G1123" s="276">
        <f t="shared" si="132"/>
        <v>127</v>
      </c>
      <c r="P1123" s="277" t="s">
        <v>238</v>
      </c>
      <c r="Q1123" s="277">
        <v>99</v>
      </c>
      <c r="R1123" s="278" t="s">
        <v>204</v>
      </c>
      <c r="S1123" s="278" t="s">
        <v>3564</v>
      </c>
      <c r="T1123" s="279" t="s">
        <v>3565</v>
      </c>
      <c r="U1123">
        <v>51</v>
      </c>
      <c r="V1123">
        <f>IF(Visor_NARP_CNPV_2018!$H$3=Q1123,1,0)</f>
        <v>0</v>
      </c>
      <c r="W1123">
        <f t="shared" si="133"/>
        <v>0</v>
      </c>
      <c r="Y1123" s="51" t="s">
        <v>3565</v>
      </c>
      <c r="Z1123" s="51">
        <f t="shared" si="134"/>
        <v>860</v>
      </c>
    </row>
    <row r="1124" spans="1:26" ht="15.5" thickBot="1">
      <c r="A1124" s="284" t="s">
        <v>3566</v>
      </c>
      <c r="B1124" s="285" t="s">
        <v>3567</v>
      </c>
      <c r="C1124" s="288">
        <f t="shared" si="128"/>
        <v>0</v>
      </c>
      <c r="D1124" s="275">
        <f t="shared" si="129"/>
        <v>1.124E-3</v>
      </c>
      <c r="E1124" s="296">
        <f t="shared" si="130"/>
        <v>0</v>
      </c>
      <c r="F1124" s="296">
        <f t="shared" si="131"/>
        <v>1.124E-3</v>
      </c>
      <c r="G1124" s="276">
        <f t="shared" si="132"/>
        <v>126</v>
      </c>
      <c r="P1124" s="283" t="s">
        <v>238</v>
      </c>
      <c r="Q1124" s="283">
        <v>99</v>
      </c>
      <c r="R1124" s="284" t="s">
        <v>204</v>
      </c>
      <c r="S1124" s="284" t="s">
        <v>3566</v>
      </c>
      <c r="T1124" s="285" t="s">
        <v>3567</v>
      </c>
      <c r="U1124">
        <v>350</v>
      </c>
      <c r="V1124">
        <f>IF(Visor_NARP_CNPV_2018!$H$3=Q1124,1,0)</f>
        <v>0</v>
      </c>
      <c r="W1124">
        <f t="shared" si="133"/>
        <v>0</v>
      </c>
      <c r="Y1124" s="51" t="s">
        <v>3567</v>
      </c>
      <c r="Z1124" s="51">
        <f t="shared" si="134"/>
        <v>473</v>
      </c>
    </row>
  </sheetData>
  <mergeCells count="2">
    <mergeCell ref="D1:D2"/>
    <mergeCell ref="G1:K1"/>
  </mergeCells>
  <pageMargins left="0.7" right="0.7" top="0.75" bottom="0.75" header="0.3" footer="0.3"/>
  <pageSetup orientation="portrait" horizontalDpi="0"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FFC000"/>
  </sheetPr>
  <dimension ref="A1:P6204"/>
  <sheetViews>
    <sheetView topLeftCell="A6189" workbookViewId="0">
      <selection activeCell="G6204" sqref="G6204"/>
    </sheetView>
  </sheetViews>
  <sheetFormatPr baseColWidth="10" defaultRowHeight="14.5"/>
  <cols>
    <col min="6" max="6" width="16.6328125" customWidth="1"/>
  </cols>
  <sheetData>
    <row r="1" spans="1:16">
      <c r="B1" t="s">
        <v>123</v>
      </c>
      <c r="C1" t="s">
        <v>170</v>
      </c>
      <c r="D1" t="s">
        <v>3580</v>
      </c>
      <c r="E1" t="s">
        <v>244</v>
      </c>
      <c r="F1" t="s">
        <v>248</v>
      </c>
      <c r="G1" t="s">
        <v>3581</v>
      </c>
      <c r="H1" t="s">
        <v>37</v>
      </c>
      <c r="I1">
        <v>41468384</v>
      </c>
      <c r="J1" t="s">
        <v>1413</v>
      </c>
    </row>
    <row r="2" spans="1:16">
      <c r="A2">
        <v>1</v>
      </c>
      <c r="B2">
        <v>5</v>
      </c>
      <c r="C2" t="s">
        <v>107</v>
      </c>
      <c r="D2" t="s">
        <v>1413</v>
      </c>
      <c r="E2" t="s">
        <v>249</v>
      </c>
      <c r="F2" t="s">
        <v>63</v>
      </c>
      <c r="G2">
        <v>2399</v>
      </c>
      <c r="H2">
        <v>28914</v>
      </c>
      <c r="J2" t="s">
        <v>3582</v>
      </c>
      <c r="P2" t="s">
        <v>249</v>
      </c>
    </row>
    <row r="3" spans="1:16">
      <c r="A3">
        <v>2</v>
      </c>
      <c r="B3">
        <v>5</v>
      </c>
      <c r="C3" t="s">
        <v>107</v>
      </c>
      <c r="D3" t="s">
        <v>1413</v>
      </c>
      <c r="E3" t="s">
        <v>1386</v>
      </c>
      <c r="F3" t="s">
        <v>63</v>
      </c>
      <c r="G3">
        <v>2131</v>
      </c>
      <c r="H3">
        <v>28914</v>
      </c>
      <c r="J3" t="s">
        <v>3597</v>
      </c>
      <c r="P3" t="s">
        <v>1386</v>
      </c>
    </row>
    <row r="4" spans="1:16">
      <c r="A4">
        <v>3</v>
      </c>
      <c r="B4">
        <v>5</v>
      </c>
      <c r="C4" t="s">
        <v>107</v>
      </c>
      <c r="D4" t="s">
        <v>1413</v>
      </c>
      <c r="E4" t="s">
        <v>1387</v>
      </c>
      <c r="F4" t="s">
        <v>63</v>
      </c>
      <c r="G4">
        <v>1749</v>
      </c>
      <c r="H4">
        <v>28914</v>
      </c>
      <c r="J4" t="s">
        <v>3598</v>
      </c>
      <c r="P4" t="s">
        <v>1387</v>
      </c>
    </row>
    <row r="5" spans="1:16">
      <c r="A5">
        <v>4</v>
      </c>
      <c r="B5">
        <v>5</v>
      </c>
      <c r="C5" t="s">
        <v>107</v>
      </c>
      <c r="D5" t="s">
        <v>1413</v>
      </c>
      <c r="E5" t="s">
        <v>1388</v>
      </c>
      <c r="F5" t="s">
        <v>63</v>
      </c>
      <c r="G5">
        <v>1546</v>
      </c>
      <c r="H5">
        <v>28914</v>
      </c>
      <c r="J5" t="s">
        <v>3586</v>
      </c>
      <c r="P5" t="s">
        <v>1388</v>
      </c>
    </row>
    <row r="6" spans="1:16">
      <c r="A6">
        <v>5</v>
      </c>
      <c r="B6">
        <v>5</v>
      </c>
      <c r="C6" t="s">
        <v>107</v>
      </c>
      <c r="D6" t="s">
        <v>1413</v>
      </c>
      <c r="E6" t="s">
        <v>1389</v>
      </c>
      <c r="F6" t="s">
        <v>63</v>
      </c>
      <c r="G6">
        <v>1285</v>
      </c>
      <c r="H6">
        <v>28914</v>
      </c>
      <c r="J6" t="s">
        <v>45</v>
      </c>
      <c r="P6" t="s">
        <v>1389</v>
      </c>
    </row>
    <row r="7" spans="1:16">
      <c r="A7">
        <v>6</v>
      </c>
      <c r="B7">
        <v>5</v>
      </c>
      <c r="C7" t="s">
        <v>107</v>
      </c>
      <c r="D7" t="s">
        <v>1413</v>
      </c>
      <c r="E7" t="s">
        <v>1390</v>
      </c>
      <c r="F7" t="s">
        <v>63</v>
      </c>
      <c r="G7">
        <v>1058</v>
      </c>
      <c r="H7">
        <v>28914</v>
      </c>
      <c r="J7" t="s">
        <v>3599</v>
      </c>
      <c r="P7" t="s">
        <v>1390</v>
      </c>
    </row>
    <row r="8" spans="1:16">
      <c r="A8">
        <v>7</v>
      </c>
      <c r="B8">
        <v>5</v>
      </c>
      <c r="C8" t="s">
        <v>107</v>
      </c>
      <c r="D8" t="s">
        <v>1413</v>
      </c>
      <c r="E8" t="s">
        <v>1391</v>
      </c>
      <c r="F8" t="s">
        <v>63</v>
      </c>
      <c r="G8">
        <v>1027</v>
      </c>
      <c r="H8">
        <v>28914</v>
      </c>
      <c r="P8" t="s">
        <v>1391</v>
      </c>
    </row>
    <row r="9" spans="1:16">
      <c r="A9">
        <v>8</v>
      </c>
      <c r="B9">
        <v>5</v>
      </c>
      <c r="C9" t="s">
        <v>107</v>
      </c>
      <c r="D9" t="s">
        <v>1413</v>
      </c>
      <c r="E9" t="s">
        <v>1392</v>
      </c>
      <c r="F9" t="s">
        <v>63</v>
      </c>
      <c r="G9">
        <v>859</v>
      </c>
      <c r="H9">
        <v>28914</v>
      </c>
      <c r="J9" t="s">
        <v>1413</v>
      </c>
      <c r="P9" t="s">
        <v>1392</v>
      </c>
    </row>
    <row r="10" spans="1:16">
      <c r="A10">
        <v>9</v>
      </c>
      <c r="B10">
        <v>5</v>
      </c>
      <c r="C10" t="s">
        <v>107</v>
      </c>
      <c r="D10" t="s">
        <v>1413</v>
      </c>
      <c r="E10" t="s">
        <v>1393</v>
      </c>
      <c r="F10" t="s">
        <v>63</v>
      </c>
      <c r="G10">
        <v>681</v>
      </c>
      <c r="H10">
        <v>28914</v>
      </c>
      <c r="J10" t="s">
        <v>3582</v>
      </c>
      <c r="P10" t="s">
        <v>1393</v>
      </c>
    </row>
    <row r="11" spans="1:16">
      <c r="A11">
        <v>10</v>
      </c>
      <c r="B11">
        <v>5</v>
      </c>
      <c r="C11" t="s">
        <v>107</v>
      </c>
      <c r="D11" t="s">
        <v>1413</v>
      </c>
      <c r="E11" t="s">
        <v>1394</v>
      </c>
      <c r="F11" t="s">
        <v>63</v>
      </c>
      <c r="G11">
        <v>579</v>
      </c>
      <c r="H11">
        <v>28914</v>
      </c>
      <c r="J11" t="s">
        <v>3583</v>
      </c>
      <c r="P11" t="s">
        <v>1394</v>
      </c>
    </row>
    <row r="12" spans="1:16">
      <c r="A12">
        <v>11</v>
      </c>
      <c r="B12">
        <v>5</v>
      </c>
      <c r="C12" t="s">
        <v>107</v>
      </c>
      <c r="D12" t="s">
        <v>1413</v>
      </c>
      <c r="E12" t="s">
        <v>1395</v>
      </c>
      <c r="F12" t="s">
        <v>63</v>
      </c>
      <c r="G12">
        <v>452</v>
      </c>
      <c r="H12">
        <v>28914</v>
      </c>
      <c r="J12" t="s">
        <v>3585</v>
      </c>
      <c r="P12" t="s">
        <v>1395</v>
      </c>
    </row>
    <row r="13" spans="1:16">
      <c r="A13">
        <v>12</v>
      </c>
      <c r="B13">
        <v>5</v>
      </c>
      <c r="C13" t="s">
        <v>107</v>
      </c>
      <c r="D13" t="s">
        <v>1413</v>
      </c>
      <c r="E13" t="s">
        <v>1396</v>
      </c>
      <c r="F13" t="s">
        <v>63</v>
      </c>
      <c r="G13">
        <v>339</v>
      </c>
      <c r="H13">
        <v>28914</v>
      </c>
      <c r="J13" t="s">
        <v>3586</v>
      </c>
      <c r="P13" t="s">
        <v>1396</v>
      </c>
    </row>
    <row r="14" spans="1:16">
      <c r="A14">
        <v>13</v>
      </c>
      <c r="B14">
        <v>5</v>
      </c>
      <c r="C14" t="s">
        <v>107</v>
      </c>
      <c r="D14" t="s">
        <v>1413</v>
      </c>
      <c r="E14" t="s">
        <v>1397</v>
      </c>
      <c r="F14" t="s">
        <v>63</v>
      </c>
      <c r="G14">
        <v>273</v>
      </c>
      <c r="H14">
        <v>28914</v>
      </c>
      <c r="J14" t="s">
        <v>45</v>
      </c>
      <c r="P14" t="s">
        <v>1397</v>
      </c>
    </row>
    <row r="15" spans="1:16">
      <c r="A15">
        <v>14</v>
      </c>
      <c r="B15">
        <v>5</v>
      </c>
      <c r="C15" t="s">
        <v>107</v>
      </c>
      <c r="D15" t="s">
        <v>1413</v>
      </c>
      <c r="E15" t="s">
        <v>1398</v>
      </c>
      <c r="F15" t="s">
        <v>63</v>
      </c>
      <c r="G15">
        <v>241</v>
      </c>
      <c r="H15">
        <v>28914</v>
      </c>
      <c r="J15" t="s">
        <v>3584</v>
      </c>
      <c r="P15" t="s">
        <v>1398</v>
      </c>
    </row>
    <row r="16" spans="1:16">
      <c r="A16">
        <v>15</v>
      </c>
      <c r="B16">
        <v>5</v>
      </c>
      <c r="C16" t="s">
        <v>107</v>
      </c>
      <c r="D16" t="s">
        <v>1413</v>
      </c>
      <c r="E16" t="s">
        <v>1399</v>
      </c>
      <c r="F16" t="s">
        <v>63</v>
      </c>
      <c r="G16">
        <v>147</v>
      </c>
      <c r="H16">
        <v>28914</v>
      </c>
      <c r="P16" t="s">
        <v>1399</v>
      </c>
    </row>
    <row r="17" spans="1:16">
      <c r="A17">
        <v>16</v>
      </c>
      <c r="B17">
        <v>5</v>
      </c>
      <c r="C17" t="s">
        <v>107</v>
      </c>
      <c r="D17" t="s">
        <v>1413</v>
      </c>
      <c r="E17" t="s">
        <v>1400</v>
      </c>
      <c r="F17" t="s">
        <v>63</v>
      </c>
      <c r="G17">
        <v>100</v>
      </c>
      <c r="H17">
        <v>28914</v>
      </c>
      <c r="P17" t="s">
        <v>1400</v>
      </c>
    </row>
    <row r="18" spans="1:16">
      <c r="A18">
        <v>17</v>
      </c>
      <c r="B18">
        <v>5</v>
      </c>
      <c r="C18" t="s">
        <v>107</v>
      </c>
      <c r="D18" t="s">
        <v>1413</v>
      </c>
      <c r="E18" t="s">
        <v>1401</v>
      </c>
      <c r="F18" t="s">
        <v>63</v>
      </c>
      <c r="G18">
        <v>28</v>
      </c>
      <c r="H18">
        <v>28914</v>
      </c>
      <c r="P18" t="s">
        <v>1401</v>
      </c>
    </row>
    <row r="19" spans="1:16">
      <c r="A19">
        <v>18</v>
      </c>
      <c r="B19">
        <v>5</v>
      </c>
      <c r="C19" t="s">
        <v>107</v>
      </c>
      <c r="D19" t="s">
        <v>1413</v>
      </c>
      <c r="E19" t="s">
        <v>1402</v>
      </c>
      <c r="F19" t="s">
        <v>63</v>
      </c>
      <c r="G19">
        <v>52</v>
      </c>
      <c r="H19">
        <v>28914</v>
      </c>
      <c r="P19" t="s">
        <v>1402</v>
      </c>
    </row>
    <row r="20" spans="1:16">
      <c r="A20">
        <v>19</v>
      </c>
      <c r="B20">
        <v>5</v>
      </c>
      <c r="C20" t="s">
        <v>107</v>
      </c>
      <c r="D20" t="s">
        <v>1413</v>
      </c>
      <c r="E20" t="s">
        <v>249</v>
      </c>
      <c r="F20" t="s">
        <v>46</v>
      </c>
      <c r="G20">
        <v>2294</v>
      </c>
      <c r="H20">
        <v>28914</v>
      </c>
    </row>
    <row r="21" spans="1:16">
      <c r="A21">
        <v>20</v>
      </c>
      <c r="B21">
        <v>5</v>
      </c>
      <c r="C21" t="s">
        <v>107</v>
      </c>
      <c r="D21" t="s">
        <v>1413</v>
      </c>
      <c r="E21" t="s">
        <v>1386</v>
      </c>
      <c r="F21" t="s">
        <v>46</v>
      </c>
      <c r="G21">
        <v>1987</v>
      </c>
      <c r="H21">
        <v>28914</v>
      </c>
    </row>
    <row r="22" spans="1:16">
      <c r="A22">
        <v>21</v>
      </c>
      <c r="B22">
        <v>5</v>
      </c>
      <c r="C22" t="s">
        <v>107</v>
      </c>
      <c r="D22" t="s">
        <v>1413</v>
      </c>
      <c r="E22" t="s">
        <v>1387</v>
      </c>
      <c r="F22" t="s">
        <v>46</v>
      </c>
      <c r="G22">
        <v>1692</v>
      </c>
      <c r="H22">
        <v>28914</v>
      </c>
    </row>
    <row r="23" spans="1:16">
      <c r="A23">
        <v>22</v>
      </c>
      <c r="B23">
        <v>5</v>
      </c>
      <c r="C23" t="s">
        <v>107</v>
      </c>
      <c r="D23" t="s">
        <v>1413</v>
      </c>
      <c r="E23" t="s">
        <v>1388</v>
      </c>
      <c r="F23" t="s">
        <v>46</v>
      </c>
      <c r="G23">
        <v>1530</v>
      </c>
      <c r="H23">
        <v>28914</v>
      </c>
    </row>
    <row r="24" spans="1:16">
      <c r="A24">
        <v>23</v>
      </c>
      <c r="B24">
        <v>5</v>
      </c>
      <c r="C24" t="s">
        <v>107</v>
      </c>
      <c r="D24" t="s">
        <v>1413</v>
      </c>
      <c r="E24" t="s">
        <v>1389</v>
      </c>
      <c r="F24" t="s">
        <v>46</v>
      </c>
      <c r="G24">
        <v>1171</v>
      </c>
      <c r="H24">
        <v>28914</v>
      </c>
    </row>
    <row r="25" spans="1:16">
      <c r="A25">
        <v>24</v>
      </c>
      <c r="B25">
        <v>5</v>
      </c>
      <c r="C25" t="s">
        <v>107</v>
      </c>
      <c r="D25" t="s">
        <v>1413</v>
      </c>
      <c r="E25" t="s">
        <v>1390</v>
      </c>
      <c r="F25" t="s">
        <v>46</v>
      </c>
      <c r="G25">
        <v>1042</v>
      </c>
      <c r="H25">
        <v>28914</v>
      </c>
    </row>
    <row r="26" spans="1:16">
      <c r="A26">
        <v>25</v>
      </c>
      <c r="B26">
        <v>5</v>
      </c>
      <c r="C26" t="s">
        <v>107</v>
      </c>
      <c r="D26" t="s">
        <v>1413</v>
      </c>
      <c r="E26" t="s">
        <v>1391</v>
      </c>
      <c r="F26" t="s">
        <v>46</v>
      </c>
      <c r="G26">
        <v>957</v>
      </c>
      <c r="H26">
        <v>28914</v>
      </c>
    </row>
    <row r="27" spans="1:16">
      <c r="A27">
        <v>26</v>
      </c>
      <c r="B27">
        <v>5</v>
      </c>
      <c r="C27" t="s">
        <v>107</v>
      </c>
      <c r="D27" t="s">
        <v>1413</v>
      </c>
      <c r="E27" t="s">
        <v>1392</v>
      </c>
      <c r="F27" t="s">
        <v>46</v>
      </c>
      <c r="G27">
        <v>788</v>
      </c>
      <c r="H27">
        <v>28914</v>
      </c>
    </row>
    <row r="28" spans="1:16">
      <c r="A28">
        <v>27</v>
      </c>
      <c r="B28">
        <v>5</v>
      </c>
      <c r="C28" t="s">
        <v>107</v>
      </c>
      <c r="D28" t="s">
        <v>1413</v>
      </c>
      <c r="E28" t="s">
        <v>1393</v>
      </c>
      <c r="F28" t="s">
        <v>46</v>
      </c>
      <c r="G28">
        <v>627</v>
      </c>
      <c r="H28">
        <v>28914</v>
      </c>
    </row>
    <row r="29" spans="1:16">
      <c r="A29">
        <v>28</v>
      </c>
      <c r="B29">
        <v>5</v>
      </c>
      <c r="C29" t="s">
        <v>107</v>
      </c>
      <c r="D29" t="s">
        <v>1413</v>
      </c>
      <c r="E29" t="s">
        <v>1394</v>
      </c>
      <c r="F29" t="s">
        <v>46</v>
      </c>
      <c r="G29">
        <v>495</v>
      </c>
      <c r="H29">
        <v>28914</v>
      </c>
    </row>
    <row r="30" spans="1:16">
      <c r="A30">
        <v>29</v>
      </c>
      <c r="B30">
        <v>5</v>
      </c>
      <c r="C30" t="s">
        <v>107</v>
      </c>
      <c r="D30" t="s">
        <v>1413</v>
      </c>
      <c r="E30" t="s">
        <v>1395</v>
      </c>
      <c r="F30" t="s">
        <v>46</v>
      </c>
      <c r="G30">
        <v>406</v>
      </c>
      <c r="H30">
        <v>28914</v>
      </c>
    </row>
    <row r="31" spans="1:16">
      <c r="A31">
        <v>30</v>
      </c>
      <c r="B31">
        <v>5</v>
      </c>
      <c r="C31" t="s">
        <v>107</v>
      </c>
      <c r="D31" t="s">
        <v>1413</v>
      </c>
      <c r="E31" t="s">
        <v>1396</v>
      </c>
      <c r="F31" t="s">
        <v>46</v>
      </c>
      <c r="G31">
        <v>308</v>
      </c>
      <c r="H31">
        <v>28914</v>
      </c>
    </row>
    <row r="32" spans="1:16">
      <c r="A32">
        <v>31</v>
      </c>
      <c r="B32">
        <v>5</v>
      </c>
      <c r="C32" t="s">
        <v>107</v>
      </c>
      <c r="D32" t="s">
        <v>1413</v>
      </c>
      <c r="E32" t="s">
        <v>1397</v>
      </c>
      <c r="F32" t="s">
        <v>46</v>
      </c>
      <c r="G32">
        <v>206</v>
      </c>
      <c r="H32">
        <v>28914</v>
      </c>
    </row>
    <row r="33" spans="1:8">
      <c r="A33">
        <v>32</v>
      </c>
      <c r="B33">
        <v>5</v>
      </c>
      <c r="C33" t="s">
        <v>107</v>
      </c>
      <c r="D33" t="s">
        <v>1413</v>
      </c>
      <c r="E33" t="s">
        <v>1398</v>
      </c>
      <c r="F33" t="s">
        <v>46</v>
      </c>
      <c r="G33">
        <v>195</v>
      </c>
      <c r="H33">
        <v>28914</v>
      </c>
    </row>
    <row r="34" spans="1:8">
      <c r="A34">
        <v>33</v>
      </c>
      <c r="B34">
        <v>5</v>
      </c>
      <c r="C34" t="s">
        <v>107</v>
      </c>
      <c r="D34" t="s">
        <v>1413</v>
      </c>
      <c r="E34" t="s">
        <v>1399</v>
      </c>
      <c r="F34" t="s">
        <v>46</v>
      </c>
      <c r="G34">
        <v>123</v>
      </c>
      <c r="H34">
        <v>28914</v>
      </c>
    </row>
    <row r="35" spans="1:8">
      <c r="A35">
        <v>34</v>
      </c>
      <c r="B35">
        <v>5</v>
      </c>
      <c r="C35" t="s">
        <v>107</v>
      </c>
      <c r="D35" t="s">
        <v>1413</v>
      </c>
      <c r="E35" t="s">
        <v>1400</v>
      </c>
      <c r="F35" t="s">
        <v>46</v>
      </c>
      <c r="G35">
        <v>72</v>
      </c>
      <c r="H35">
        <v>28914</v>
      </c>
    </row>
    <row r="36" spans="1:8">
      <c r="A36">
        <v>35</v>
      </c>
      <c r="B36">
        <v>5</v>
      </c>
      <c r="C36" t="s">
        <v>107</v>
      </c>
      <c r="D36" t="s">
        <v>1413</v>
      </c>
      <c r="E36" t="s">
        <v>1401</v>
      </c>
      <c r="F36" t="s">
        <v>46</v>
      </c>
      <c r="G36">
        <v>45</v>
      </c>
      <c r="H36">
        <v>28914</v>
      </c>
    </row>
    <row r="37" spans="1:8">
      <c r="A37">
        <v>36</v>
      </c>
      <c r="B37">
        <v>5</v>
      </c>
      <c r="C37" t="s">
        <v>107</v>
      </c>
      <c r="D37" t="s">
        <v>1413</v>
      </c>
      <c r="E37" t="s">
        <v>1402</v>
      </c>
      <c r="F37" t="s">
        <v>46</v>
      </c>
      <c r="G37">
        <v>30</v>
      </c>
      <c r="H37">
        <v>28914</v>
      </c>
    </row>
    <row r="38" spans="1:8">
      <c r="A38">
        <v>37</v>
      </c>
      <c r="B38">
        <v>5</v>
      </c>
      <c r="C38" t="s">
        <v>107</v>
      </c>
      <c r="D38" t="s">
        <v>3582</v>
      </c>
      <c r="E38" t="s">
        <v>249</v>
      </c>
      <c r="F38" t="s">
        <v>63</v>
      </c>
      <c r="G38">
        <v>3</v>
      </c>
      <c r="H38">
        <v>75</v>
      </c>
    </row>
    <row r="39" spans="1:8">
      <c r="A39">
        <v>38</v>
      </c>
      <c r="B39">
        <v>5</v>
      </c>
      <c r="C39" t="s">
        <v>107</v>
      </c>
      <c r="D39" t="s">
        <v>3582</v>
      </c>
      <c r="E39" t="s">
        <v>1386</v>
      </c>
      <c r="F39" t="s">
        <v>63</v>
      </c>
      <c r="G39">
        <v>5</v>
      </c>
      <c r="H39">
        <v>75</v>
      </c>
    </row>
    <row r="40" spans="1:8">
      <c r="A40">
        <v>39</v>
      </c>
      <c r="B40">
        <v>5</v>
      </c>
      <c r="C40" t="s">
        <v>107</v>
      </c>
      <c r="D40" t="s">
        <v>3582</v>
      </c>
      <c r="E40" t="s">
        <v>1387</v>
      </c>
      <c r="F40" t="s">
        <v>63</v>
      </c>
      <c r="G40">
        <v>1</v>
      </c>
      <c r="H40">
        <v>75</v>
      </c>
    </row>
    <row r="41" spans="1:8">
      <c r="A41">
        <v>40</v>
      </c>
      <c r="B41">
        <v>5</v>
      </c>
      <c r="C41" t="s">
        <v>107</v>
      </c>
      <c r="D41" t="s">
        <v>3582</v>
      </c>
      <c r="E41" t="s">
        <v>1388</v>
      </c>
      <c r="F41" t="s">
        <v>63</v>
      </c>
      <c r="G41">
        <v>3</v>
      </c>
      <c r="H41">
        <v>75</v>
      </c>
    </row>
    <row r="42" spans="1:8">
      <c r="A42">
        <v>41</v>
      </c>
      <c r="B42">
        <v>5</v>
      </c>
      <c r="C42" t="s">
        <v>107</v>
      </c>
      <c r="D42" t="s">
        <v>3582</v>
      </c>
      <c r="E42" t="s">
        <v>1389</v>
      </c>
      <c r="F42" t="s">
        <v>63</v>
      </c>
      <c r="G42">
        <v>7</v>
      </c>
      <c r="H42">
        <v>75</v>
      </c>
    </row>
    <row r="43" spans="1:8">
      <c r="A43">
        <v>42</v>
      </c>
      <c r="B43">
        <v>5</v>
      </c>
      <c r="C43" t="s">
        <v>107</v>
      </c>
      <c r="D43" t="s">
        <v>3582</v>
      </c>
      <c r="E43" t="s">
        <v>1390</v>
      </c>
      <c r="F43" t="s">
        <v>63</v>
      </c>
      <c r="G43">
        <v>4</v>
      </c>
      <c r="H43">
        <v>75</v>
      </c>
    </row>
    <row r="44" spans="1:8">
      <c r="A44">
        <v>43</v>
      </c>
      <c r="B44">
        <v>5</v>
      </c>
      <c r="C44" t="s">
        <v>107</v>
      </c>
      <c r="D44" t="s">
        <v>3582</v>
      </c>
      <c r="E44" t="s">
        <v>1391</v>
      </c>
      <c r="F44" t="s">
        <v>63</v>
      </c>
      <c r="G44">
        <v>3</v>
      </c>
      <c r="H44">
        <v>75</v>
      </c>
    </row>
    <row r="45" spans="1:8">
      <c r="A45">
        <v>44</v>
      </c>
      <c r="B45">
        <v>5</v>
      </c>
      <c r="C45" t="s">
        <v>107</v>
      </c>
      <c r="D45" t="s">
        <v>3582</v>
      </c>
      <c r="E45" t="s">
        <v>1392</v>
      </c>
      <c r="F45" t="s">
        <v>63</v>
      </c>
      <c r="G45">
        <v>2</v>
      </c>
      <c r="H45">
        <v>75</v>
      </c>
    </row>
    <row r="46" spans="1:8">
      <c r="A46">
        <v>45</v>
      </c>
      <c r="B46">
        <v>5</v>
      </c>
      <c r="C46" t="s">
        <v>107</v>
      </c>
      <c r="D46" t="s">
        <v>3582</v>
      </c>
      <c r="E46" t="s">
        <v>1393</v>
      </c>
      <c r="F46" t="s">
        <v>63</v>
      </c>
      <c r="G46">
        <v>6</v>
      </c>
      <c r="H46">
        <v>75</v>
      </c>
    </row>
    <row r="47" spans="1:8">
      <c r="A47">
        <v>46</v>
      </c>
      <c r="B47">
        <v>5</v>
      </c>
      <c r="C47" t="s">
        <v>107</v>
      </c>
      <c r="D47" t="s">
        <v>3582</v>
      </c>
      <c r="E47" t="s">
        <v>1396</v>
      </c>
      <c r="F47" t="s">
        <v>63</v>
      </c>
      <c r="G47">
        <v>2</v>
      </c>
      <c r="H47">
        <v>75</v>
      </c>
    </row>
    <row r="48" spans="1:8">
      <c r="A48">
        <v>47</v>
      </c>
      <c r="B48">
        <v>5</v>
      </c>
      <c r="C48" t="s">
        <v>107</v>
      </c>
      <c r="D48" t="s">
        <v>3582</v>
      </c>
      <c r="E48" t="s">
        <v>1397</v>
      </c>
      <c r="F48" t="s">
        <v>63</v>
      </c>
      <c r="G48">
        <v>3</v>
      </c>
      <c r="H48">
        <v>75</v>
      </c>
    </row>
    <row r="49" spans="1:8">
      <c r="A49">
        <v>48</v>
      </c>
      <c r="B49">
        <v>5</v>
      </c>
      <c r="C49" t="s">
        <v>107</v>
      </c>
      <c r="D49" t="s">
        <v>3582</v>
      </c>
      <c r="E49" t="s">
        <v>1398</v>
      </c>
      <c r="F49" t="s">
        <v>63</v>
      </c>
      <c r="G49">
        <v>1</v>
      </c>
      <c r="H49">
        <v>75</v>
      </c>
    </row>
    <row r="50" spans="1:8">
      <c r="A50">
        <v>49</v>
      </c>
      <c r="B50">
        <v>5</v>
      </c>
      <c r="C50" t="s">
        <v>107</v>
      </c>
      <c r="D50" t="s">
        <v>3582</v>
      </c>
      <c r="E50" t="s">
        <v>249</v>
      </c>
      <c r="F50" t="s">
        <v>46</v>
      </c>
      <c r="G50">
        <v>6</v>
      </c>
      <c r="H50">
        <v>75</v>
      </c>
    </row>
    <row r="51" spans="1:8">
      <c r="A51">
        <v>50</v>
      </c>
      <c r="B51">
        <v>5</v>
      </c>
      <c r="C51" t="s">
        <v>107</v>
      </c>
      <c r="D51" t="s">
        <v>3582</v>
      </c>
      <c r="E51" t="s">
        <v>1386</v>
      </c>
      <c r="F51" t="s">
        <v>46</v>
      </c>
      <c r="G51">
        <v>6</v>
      </c>
      <c r="H51">
        <v>75</v>
      </c>
    </row>
    <row r="52" spans="1:8">
      <c r="A52">
        <v>51</v>
      </c>
      <c r="B52">
        <v>5</v>
      </c>
      <c r="C52" t="s">
        <v>107</v>
      </c>
      <c r="D52" t="s">
        <v>3582</v>
      </c>
      <c r="E52" t="s">
        <v>1387</v>
      </c>
      <c r="F52" t="s">
        <v>46</v>
      </c>
      <c r="G52">
        <v>2</v>
      </c>
      <c r="H52">
        <v>75</v>
      </c>
    </row>
    <row r="53" spans="1:8">
      <c r="A53">
        <v>52</v>
      </c>
      <c r="B53">
        <v>5</v>
      </c>
      <c r="C53" t="s">
        <v>107</v>
      </c>
      <c r="D53" t="s">
        <v>3582</v>
      </c>
      <c r="E53" t="s">
        <v>1388</v>
      </c>
      <c r="F53" t="s">
        <v>46</v>
      </c>
      <c r="G53">
        <v>1</v>
      </c>
      <c r="H53">
        <v>75</v>
      </c>
    </row>
    <row r="54" spans="1:8">
      <c r="A54">
        <v>53</v>
      </c>
      <c r="B54">
        <v>5</v>
      </c>
      <c r="C54" t="s">
        <v>107</v>
      </c>
      <c r="D54" t="s">
        <v>3582</v>
      </c>
      <c r="E54" t="s">
        <v>1389</v>
      </c>
      <c r="F54" t="s">
        <v>46</v>
      </c>
      <c r="G54">
        <v>5</v>
      </c>
      <c r="H54">
        <v>75</v>
      </c>
    </row>
    <row r="55" spans="1:8">
      <c r="A55">
        <v>54</v>
      </c>
      <c r="B55">
        <v>5</v>
      </c>
      <c r="C55" t="s">
        <v>107</v>
      </c>
      <c r="D55" t="s">
        <v>3582</v>
      </c>
      <c r="E55" t="s">
        <v>1390</v>
      </c>
      <c r="F55" t="s">
        <v>46</v>
      </c>
      <c r="G55">
        <v>4</v>
      </c>
      <c r="H55">
        <v>75</v>
      </c>
    </row>
    <row r="56" spans="1:8">
      <c r="A56">
        <v>55</v>
      </c>
      <c r="B56">
        <v>5</v>
      </c>
      <c r="C56" t="s">
        <v>107</v>
      </c>
      <c r="D56" t="s">
        <v>3582</v>
      </c>
      <c r="E56" t="s">
        <v>1391</v>
      </c>
      <c r="F56" t="s">
        <v>46</v>
      </c>
      <c r="G56">
        <v>1</v>
      </c>
      <c r="H56">
        <v>75</v>
      </c>
    </row>
    <row r="57" spans="1:8">
      <c r="A57">
        <v>56</v>
      </c>
      <c r="B57">
        <v>5</v>
      </c>
      <c r="C57" t="s">
        <v>107</v>
      </c>
      <c r="D57" t="s">
        <v>3582</v>
      </c>
      <c r="E57" t="s">
        <v>1392</v>
      </c>
      <c r="F57" t="s">
        <v>46</v>
      </c>
      <c r="G57">
        <v>1</v>
      </c>
      <c r="H57">
        <v>75</v>
      </c>
    </row>
    <row r="58" spans="1:8">
      <c r="A58">
        <v>57</v>
      </c>
      <c r="B58">
        <v>5</v>
      </c>
      <c r="C58" t="s">
        <v>107</v>
      </c>
      <c r="D58" t="s">
        <v>3582</v>
      </c>
      <c r="E58" t="s">
        <v>1393</v>
      </c>
      <c r="F58" t="s">
        <v>46</v>
      </c>
      <c r="G58">
        <v>2</v>
      </c>
      <c r="H58">
        <v>75</v>
      </c>
    </row>
    <row r="59" spans="1:8">
      <c r="A59">
        <v>58</v>
      </c>
      <c r="B59">
        <v>5</v>
      </c>
      <c r="C59" t="s">
        <v>107</v>
      </c>
      <c r="D59" t="s">
        <v>3582</v>
      </c>
      <c r="E59" t="s">
        <v>1394</v>
      </c>
      <c r="F59" t="s">
        <v>46</v>
      </c>
      <c r="G59">
        <v>1</v>
      </c>
      <c r="H59">
        <v>75</v>
      </c>
    </row>
    <row r="60" spans="1:8">
      <c r="A60">
        <v>59</v>
      </c>
      <c r="B60">
        <v>5</v>
      </c>
      <c r="C60" t="s">
        <v>107</v>
      </c>
      <c r="D60" t="s">
        <v>3582</v>
      </c>
      <c r="E60" t="s">
        <v>1396</v>
      </c>
      <c r="F60" t="s">
        <v>46</v>
      </c>
      <c r="G60">
        <v>1</v>
      </c>
      <c r="H60">
        <v>75</v>
      </c>
    </row>
    <row r="61" spans="1:8">
      <c r="A61">
        <v>60</v>
      </c>
      <c r="B61">
        <v>5</v>
      </c>
      <c r="C61" t="s">
        <v>107</v>
      </c>
      <c r="D61" t="s">
        <v>3582</v>
      </c>
      <c r="E61" t="s">
        <v>1397</v>
      </c>
      <c r="F61" t="s">
        <v>46</v>
      </c>
      <c r="G61">
        <v>2</v>
      </c>
      <c r="H61">
        <v>75</v>
      </c>
    </row>
    <row r="62" spans="1:8">
      <c r="A62">
        <v>61</v>
      </c>
      <c r="B62">
        <v>5</v>
      </c>
      <c r="C62" t="s">
        <v>107</v>
      </c>
      <c r="D62" t="s">
        <v>3582</v>
      </c>
      <c r="E62" t="s">
        <v>1398</v>
      </c>
      <c r="F62" t="s">
        <v>46</v>
      </c>
      <c r="G62">
        <v>1</v>
      </c>
      <c r="H62">
        <v>75</v>
      </c>
    </row>
    <row r="63" spans="1:8">
      <c r="A63">
        <v>62</v>
      </c>
      <c r="B63">
        <v>5</v>
      </c>
      <c r="C63" t="s">
        <v>107</v>
      </c>
      <c r="D63" t="s">
        <v>3582</v>
      </c>
      <c r="E63" t="s">
        <v>1400</v>
      </c>
      <c r="F63" t="s">
        <v>46</v>
      </c>
      <c r="G63">
        <v>1</v>
      </c>
      <c r="H63">
        <v>75</v>
      </c>
    </row>
    <row r="64" spans="1:8">
      <c r="A64">
        <v>63</v>
      </c>
      <c r="B64">
        <v>5</v>
      </c>
      <c r="C64" t="s">
        <v>107</v>
      </c>
      <c r="D64" t="s">
        <v>3582</v>
      </c>
      <c r="E64" t="s">
        <v>1402</v>
      </c>
      <c r="F64" t="s">
        <v>46</v>
      </c>
      <c r="G64">
        <v>1</v>
      </c>
      <c r="H64">
        <v>75</v>
      </c>
    </row>
    <row r="65" spans="1:8">
      <c r="A65">
        <v>64</v>
      </c>
      <c r="B65">
        <v>5</v>
      </c>
      <c r="C65" t="s">
        <v>107</v>
      </c>
      <c r="D65" t="s">
        <v>3597</v>
      </c>
      <c r="E65" t="s">
        <v>249</v>
      </c>
      <c r="F65" t="s">
        <v>63</v>
      </c>
      <c r="G65">
        <v>14</v>
      </c>
      <c r="H65">
        <v>552</v>
      </c>
    </row>
    <row r="66" spans="1:8">
      <c r="A66">
        <v>65</v>
      </c>
      <c r="B66">
        <v>5</v>
      </c>
      <c r="C66" t="s">
        <v>107</v>
      </c>
      <c r="D66" t="s">
        <v>3597</v>
      </c>
      <c r="E66" t="s">
        <v>1386</v>
      </c>
      <c r="F66" t="s">
        <v>63</v>
      </c>
      <c r="G66">
        <v>15</v>
      </c>
      <c r="H66">
        <v>552</v>
      </c>
    </row>
    <row r="67" spans="1:8">
      <c r="A67">
        <v>66</v>
      </c>
      <c r="B67">
        <v>5</v>
      </c>
      <c r="C67" t="s">
        <v>107</v>
      </c>
      <c r="D67" t="s">
        <v>3597</v>
      </c>
      <c r="E67" t="s">
        <v>1387</v>
      </c>
      <c r="F67" t="s">
        <v>63</v>
      </c>
      <c r="G67">
        <v>13</v>
      </c>
      <c r="H67">
        <v>552</v>
      </c>
    </row>
    <row r="68" spans="1:8">
      <c r="A68">
        <v>67</v>
      </c>
      <c r="B68">
        <v>5</v>
      </c>
      <c r="C68" t="s">
        <v>107</v>
      </c>
      <c r="D68" t="s">
        <v>3597</v>
      </c>
      <c r="E68" t="s">
        <v>1388</v>
      </c>
      <c r="F68" t="s">
        <v>63</v>
      </c>
      <c r="G68">
        <v>41</v>
      </c>
      <c r="H68">
        <v>552</v>
      </c>
    </row>
    <row r="69" spans="1:8">
      <c r="A69">
        <v>68</v>
      </c>
      <c r="B69">
        <v>5</v>
      </c>
      <c r="C69" t="s">
        <v>107</v>
      </c>
      <c r="D69" t="s">
        <v>3597</v>
      </c>
      <c r="E69" t="s">
        <v>1389</v>
      </c>
      <c r="F69" t="s">
        <v>63</v>
      </c>
      <c r="G69">
        <v>48</v>
      </c>
      <c r="H69">
        <v>552</v>
      </c>
    </row>
    <row r="70" spans="1:8">
      <c r="A70">
        <v>69</v>
      </c>
      <c r="B70">
        <v>5</v>
      </c>
      <c r="C70" t="s">
        <v>107</v>
      </c>
      <c r="D70" t="s">
        <v>3597</v>
      </c>
      <c r="E70" t="s">
        <v>1390</v>
      </c>
      <c r="F70" t="s">
        <v>63</v>
      </c>
      <c r="G70">
        <v>36</v>
      </c>
      <c r="H70">
        <v>552</v>
      </c>
    </row>
    <row r="71" spans="1:8">
      <c r="A71">
        <v>70</v>
      </c>
      <c r="B71">
        <v>5</v>
      </c>
      <c r="C71" t="s">
        <v>107</v>
      </c>
      <c r="D71" t="s">
        <v>3597</v>
      </c>
      <c r="E71" t="s">
        <v>1391</v>
      </c>
      <c r="F71" t="s">
        <v>63</v>
      </c>
      <c r="G71">
        <v>22</v>
      </c>
      <c r="H71">
        <v>552</v>
      </c>
    </row>
    <row r="72" spans="1:8">
      <c r="A72">
        <v>71</v>
      </c>
      <c r="B72">
        <v>5</v>
      </c>
      <c r="C72" t="s">
        <v>107</v>
      </c>
      <c r="D72" t="s">
        <v>3597</v>
      </c>
      <c r="E72" t="s">
        <v>1392</v>
      </c>
      <c r="F72" t="s">
        <v>63</v>
      </c>
      <c r="G72">
        <v>22</v>
      </c>
      <c r="H72">
        <v>552</v>
      </c>
    </row>
    <row r="73" spans="1:8">
      <c r="A73">
        <v>72</v>
      </c>
      <c r="B73">
        <v>5</v>
      </c>
      <c r="C73" t="s">
        <v>107</v>
      </c>
      <c r="D73" t="s">
        <v>3597</v>
      </c>
      <c r="E73" t="s">
        <v>1393</v>
      </c>
      <c r="F73" t="s">
        <v>63</v>
      </c>
      <c r="G73">
        <v>20</v>
      </c>
      <c r="H73">
        <v>552</v>
      </c>
    </row>
    <row r="74" spans="1:8">
      <c r="A74">
        <v>73</v>
      </c>
      <c r="B74">
        <v>5</v>
      </c>
      <c r="C74" t="s">
        <v>107</v>
      </c>
      <c r="D74" t="s">
        <v>3597</v>
      </c>
      <c r="E74" t="s">
        <v>1394</v>
      </c>
      <c r="F74" t="s">
        <v>63</v>
      </c>
      <c r="G74">
        <v>16</v>
      </c>
      <c r="H74">
        <v>552</v>
      </c>
    </row>
    <row r="75" spans="1:8">
      <c r="A75">
        <v>74</v>
      </c>
      <c r="B75">
        <v>5</v>
      </c>
      <c r="C75" t="s">
        <v>107</v>
      </c>
      <c r="D75" t="s">
        <v>3597</v>
      </c>
      <c r="E75" t="s">
        <v>1395</v>
      </c>
      <c r="F75" t="s">
        <v>63</v>
      </c>
      <c r="G75">
        <v>6</v>
      </c>
      <c r="H75">
        <v>552</v>
      </c>
    </row>
    <row r="76" spans="1:8">
      <c r="A76">
        <v>75</v>
      </c>
      <c r="B76">
        <v>5</v>
      </c>
      <c r="C76" t="s">
        <v>107</v>
      </c>
      <c r="D76" t="s">
        <v>3597</v>
      </c>
      <c r="E76" t="s">
        <v>1396</v>
      </c>
      <c r="F76" t="s">
        <v>63</v>
      </c>
      <c r="G76">
        <v>11</v>
      </c>
      <c r="H76">
        <v>552</v>
      </c>
    </row>
    <row r="77" spans="1:8">
      <c r="A77">
        <v>76</v>
      </c>
      <c r="B77">
        <v>5</v>
      </c>
      <c r="C77" t="s">
        <v>107</v>
      </c>
      <c r="D77" t="s">
        <v>3597</v>
      </c>
      <c r="E77" t="s">
        <v>1397</v>
      </c>
      <c r="F77" t="s">
        <v>63</v>
      </c>
      <c r="G77">
        <v>2</v>
      </c>
      <c r="H77">
        <v>552</v>
      </c>
    </row>
    <row r="78" spans="1:8">
      <c r="A78">
        <v>77</v>
      </c>
      <c r="B78">
        <v>5</v>
      </c>
      <c r="C78" t="s">
        <v>107</v>
      </c>
      <c r="D78" t="s">
        <v>3597</v>
      </c>
      <c r="E78" t="s">
        <v>1398</v>
      </c>
      <c r="F78" t="s">
        <v>63</v>
      </c>
      <c r="G78">
        <v>4</v>
      </c>
      <c r="H78">
        <v>552</v>
      </c>
    </row>
    <row r="79" spans="1:8">
      <c r="A79">
        <v>78</v>
      </c>
      <c r="B79">
        <v>5</v>
      </c>
      <c r="C79" t="s">
        <v>107</v>
      </c>
      <c r="D79" t="s">
        <v>3597</v>
      </c>
      <c r="E79" t="s">
        <v>1399</v>
      </c>
      <c r="F79" t="s">
        <v>63</v>
      </c>
      <c r="G79">
        <v>7</v>
      </c>
      <c r="H79">
        <v>552</v>
      </c>
    </row>
    <row r="80" spans="1:8">
      <c r="A80">
        <v>79</v>
      </c>
      <c r="B80">
        <v>5</v>
      </c>
      <c r="C80" t="s">
        <v>107</v>
      </c>
      <c r="D80" t="s">
        <v>3597</v>
      </c>
      <c r="E80" t="s">
        <v>1401</v>
      </c>
      <c r="F80" t="s">
        <v>63</v>
      </c>
      <c r="G80">
        <v>2</v>
      </c>
      <c r="H80">
        <v>552</v>
      </c>
    </row>
    <row r="81" spans="1:8">
      <c r="A81">
        <v>80</v>
      </c>
      <c r="B81">
        <v>5</v>
      </c>
      <c r="C81" t="s">
        <v>107</v>
      </c>
      <c r="D81" t="s">
        <v>3597</v>
      </c>
      <c r="E81" t="s">
        <v>1402</v>
      </c>
      <c r="F81" t="s">
        <v>63</v>
      </c>
      <c r="G81">
        <v>4</v>
      </c>
      <c r="H81">
        <v>552</v>
      </c>
    </row>
    <row r="82" spans="1:8">
      <c r="A82">
        <v>81</v>
      </c>
      <c r="B82">
        <v>5</v>
      </c>
      <c r="C82" t="s">
        <v>107</v>
      </c>
      <c r="D82" t="s">
        <v>3597</v>
      </c>
      <c r="E82" t="s">
        <v>249</v>
      </c>
      <c r="F82" t="s">
        <v>46</v>
      </c>
      <c r="G82">
        <v>21</v>
      </c>
      <c r="H82">
        <v>552</v>
      </c>
    </row>
    <row r="83" spans="1:8">
      <c r="A83">
        <v>82</v>
      </c>
      <c r="B83">
        <v>5</v>
      </c>
      <c r="C83" t="s">
        <v>107</v>
      </c>
      <c r="D83" t="s">
        <v>3597</v>
      </c>
      <c r="E83" t="s">
        <v>1386</v>
      </c>
      <c r="F83" t="s">
        <v>46</v>
      </c>
      <c r="G83">
        <v>15</v>
      </c>
      <c r="H83">
        <v>552</v>
      </c>
    </row>
    <row r="84" spans="1:8">
      <c r="A84">
        <v>83</v>
      </c>
      <c r="B84">
        <v>5</v>
      </c>
      <c r="C84" t="s">
        <v>107</v>
      </c>
      <c r="D84" t="s">
        <v>3597</v>
      </c>
      <c r="E84" t="s">
        <v>1387</v>
      </c>
      <c r="F84" t="s">
        <v>46</v>
      </c>
      <c r="G84">
        <v>21</v>
      </c>
      <c r="H84">
        <v>552</v>
      </c>
    </row>
    <row r="85" spans="1:8">
      <c r="A85">
        <v>84</v>
      </c>
      <c r="B85">
        <v>5</v>
      </c>
      <c r="C85" t="s">
        <v>107</v>
      </c>
      <c r="D85" t="s">
        <v>3597</v>
      </c>
      <c r="E85" t="s">
        <v>1388</v>
      </c>
      <c r="F85" t="s">
        <v>46</v>
      </c>
      <c r="G85">
        <v>47</v>
      </c>
      <c r="H85">
        <v>552</v>
      </c>
    </row>
    <row r="86" spans="1:8">
      <c r="A86">
        <v>85</v>
      </c>
      <c r="B86">
        <v>5</v>
      </c>
      <c r="C86" t="s">
        <v>107</v>
      </c>
      <c r="D86" t="s">
        <v>3597</v>
      </c>
      <c r="E86" t="s">
        <v>1389</v>
      </c>
      <c r="F86" t="s">
        <v>46</v>
      </c>
      <c r="G86">
        <v>41</v>
      </c>
      <c r="H86">
        <v>552</v>
      </c>
    </row>
    <row r="87" spans="1:8">
      <c r="A87">
        <v>86</v>
      </c>
      <c r="B87">
        <v>5</v>
      </c>
      <c r="C87" t="s">
        <v>107</v>
      </c>
      <c r="D87" t="s">
        <v>3597</v>
      </c>
      <c r="E87" t="s">
        <v>1390</v>
      </c>
      <c r="F87" t="s">
        <v>46</v>
      </c>
      <c r="G87">
        <v>29</v>
      </c>
      <c r="H87">
        <v>552</v>
      </c>
    </row>
    <row r="88" spans="1:8">
      <c r="A88">
        <v>87</v>
      </c>
      <c r="B88">
        <v>5</v>
      </c>
      <c r="C88" t="s">
        <v>107</v>
      </c>
      <c r="D88" t="s">
        <v>3597</v>
      </c>
      <c r="E88" t="s">
        <v>1391</v>
      </c>
      <c r="F88" t="s">
        <v>46</v>
      </c>
      <c r="G88">
        <v>20</v>
      </c>
      <c r="H88">
        <v>552</v>
      </c>
    </row>
    <row r="89" spans="1:8">
      <c r="A89">
        <v>88</v>
      </c>
      <c r="B89">
        <v>5</v>
      </c>
      <c r="C89" t="s">
        <v>107</v>
      </c>
      <c r="D89" t="s">
        <v>3597</v>
      </c>
      <c r="E89" t="s">
        <v>1392</v>
      </c>
      <c r="F89" t="s">
        <v>46</v>
      </c>
      <c r="G89">
        <v>14</v>
      </c>
      <c r="H89">
        <v>552</v>
      </c>
    </row>
    <row r="90" spans="1:8">
      <c r="A90">
        <v>89</v>
      </c>
      <c r="B90">
        <v>5</v>
      </c>
      <c r="C90" t="s">
        <v>107</v>
      </c>
      <c r="D90" t="s">
        <v>3597</v>
      </c>
      <c r="E90" t="s">
        <v>1393</v>
      </c>
      <c r="F90" t="s">
        <v>46</v>
      </c>
      <c r="G90">
        <v>17</v>
      </c>
      <c r="H90">
        <v>552</v>
      </c>
    </row>
    <row r="91" spans="1:8">
      <c r="A91">
        <v>90</v>
      </c>
      <c r="B91">
        <v>5</v>
      </c>
      <c r="C91" t="s">
        <v>107</v>
      </c>
      <c r="D91" t="s">
        <v>3597</v>
      </c>
      <c r="E91" t="s">
        <v>1394</v>
      </c>
      <c r="F91" t="s">
        <v>46</v>
      </c>
      <c r="G91">
        <v>14</v>
      </c>
      <c r="H91">
        <v>552</v>
      </c>
    </row>
    <row r="92" spans="1:8">
      <c r="A92">
        <v>91</v>
      </c>
      <c r="B92">
        <v>5</v>
      </c>
      <c r="C92" t="s">
        <v>107</v>
      </c>
      <c r="D92" t="s">
        <v>3597</v>
      </c>
      <c r="E92" t="s">
        <v>1395</v>
      </c>
      <c r="F92" t="s">
        <v>46</v>
      </c>
      <c r="G92">
        <v>7</v>
      </c>
      <c r="H92">
        <v>552</v>
      </c>
    </row>
    <row r="93" spans="1:8">
      <c r="A93">
        <v>92</v>
      </c>
      <c r="B93">
        <v>5</v>
      </c>
      <c r="C93" t="s">
        <v>107</v>
      </c>
      <c r="D93" t="s">
        <v>3597</v>
      </c>
      <c r="E93" t="s">
        <v>1396</v>
      </c>
      <c r="F93" t="s">
        <v>46</v>
      </c>
      <c r="G93">
        <v>8</v>
      </c>
      <c r="H93">
        <v>552</v>
      </c>
    </row>
    <row r="94" spans="1:8">
      <c r="A94">
        <v>93</v>
      </c>
      <c r="B94">
        <v>5</v>
      </c>
      <c r="C94" t="s">
        <v>107</v>
      </c>
      <c r="D94" t="s">
        <v>3597</v>
      </c>
      <c r="E94" t="s">
        <v>1397</v>
      </c>
      <c r="F94" t="s">
        <v>46</v>
      </c>
      <c r="G94">
        <v>5</v>
      </c>
      <c r="H94">
        <v>552</v>
      </c>
    </row>
    <row r="95" spans="1:8">
      <c r="A95">
        <v>94</v>
      </c>
      <c r="B95">
        <v>5</v>
      </c>
      <c r="C95" t="s">
        <v>107</v>
      </c>
      <c r="D95" t="s">
        <v>3597</v>
      </c>
      <c r="E95" t="s">
        <v>1398</v>
      </c>
      <c r="F95" t="s">
        <v>46</v>
      </c>
      <c r="G95">
        <v>2</v>
      </c>
      <c r="H95">
        <v>552</v>
      </c>
    </row>
    <row r="96" spans="1:8">
      <c r="A96">
        <v>95</v>
      </c>
      <c r="B96">
        <v>5</v>
      </c>
      <c r="C96" t="s">
        <v>107</v>
      </c>
      <c r="D96" t="s">
        <v>3597</v>
      </c>
      <c r="E96" t="s">
        <v>1399</v>
      </c>
      <c r="F96" t="s">
        <v>46</v>
      </c>
      <c r="G96">
        <v>2</v>
      </c>
      <c r="H96">
        <v>552</v>
      </c>
    </row>
    <row r="97" spans="1:8">
      <c r="A97">
        <v>96</v>
      </c>
      <c r="B97">
        <v>5</v>
      </c>
      <c r="C97" t="s">
        <v>107</v>
      </c>
      <c r="D97" t="s">
        <v>3597</v>
      </c>
      <c r="E97" t="s">
        <v>1400</v>
      </c>
      <c r="F97" t="s">
        <v>46</v>
      </c>
      <c r="G97">
        <v>3</v>
      </c>
      <c r="H97">
        <v>552</v>
      </c>
    </row>
    <row r="98" spans="1:8">
      <c r="A98">
        <v>97</v>
      </c>
      <c r="B98">
        <v>5</v>
      </c>
      <c r="C98" t="s">
        <v>107</v>
      </c>
      <c r="D98" t="s">
        <v>3597</v>
      </c>
      <c r="E98" t="s">
        <v>1401</v>
      </c>
      <c r="F98" t="s">
        <v>46</v>
      </c>
      <c r="G98">
        <v>1</v>
      </c>
      <c r="H98">
        <v>552</v>
      </c>
    </row>
    <row r="99" spans="1:8">
      <c r="A99">
        <v>98</v>
      </c>
      <c r="B99">
        <v>5</v>
      </c>
      <c r="C99" t="s">
        <v>107</v>
      </c>
      <c r="D99" t="s">
        <v>3597</v>
      </c>
      <c r="E99" t="s">
        <v>1402</v>
      </c>
      <c r="F99" t="s">
        <v>46</v>
      </c>
      <c r="G99">
        <v>2</v>
      </c>
      <c r="H99">
        <v>552</v>
      </c>
    </row>
    <row r="100" spans="1:8">
      <c r="A100">
        <v>99</v>
      </c>
      <c r="B100">
        <v>5</v>
      </c>
      <c r="C100" t="s">
        <v>107</v>
      </c>
      <c r="D100" t="s">
        <v>3598</v>
      </c>
      <c r="E100" t="s">
        <v>249</v>
      </c>
      <c r="F100" t="s">
        <v>63</v>
      </c>
      <c r="G100">
        <v>34320</v>
      </c>
      <c r="H100">
        <v>593174</v>
      </c>
    </row>
    <row r="101" spans="1:8">
      <c r="A101">
        <v>100</v>
      </c>
      <c r="B101">
        <v>5</v>
      </c>
      <c r="C101" t="s">
        <v>107</v>
      </c>
      <c r="D101" t="s">
        <v>3598</v>
      </c>
      <c r="E101" t="s">
        <v>1386</v>
      </c>
      <c r="F101" t="s">
        <v>63</v>
      </c>
      <c r="G101">
        <v>34587</v>
      </c>
      <c r="H101">
        <v>593174</v>
      </c>
    </row>
    <row r="102" spans="1:8">
      <c r="A102">
        <v>101</v>
      </c>
      <c r="B102">
        <v>5</v>
      </c>
      <c r="C102" t="s">
        <v>107</v>
      </c>
      <c r="D102" t="s">
        <v>3598</v>
      </c>
      <c r="E102" t="s">
        <v>1387</v>
      </c>
      <c r="F102" t="s">
        <v>63</v>
      </c>
      <c r="G102">
        <v>35056</v>
      </c>
      <c r="H102">
        <v>593174</v>
      </c>
    </row>
    <row r="103" spans="1:8">
      <c r="A103">
        <v>102</v>
      </c>
      <c r="B103">
        <v>5</v>
      </c>
      <c r="C103" t="s">
        <v>107</v>
      </c>
      <c r="D103" t="s">
        <v>3598</v>
      </c>
      <c r="E103" t="s">
        <v>1388</v>
      </c>
      <c r="F103" t="s">
        <v>63</v>
      </c>
      <c r="G103">
        <v>31453</v>
      </c>
      <c r="H103">
        <v>593174</v>
      </c>
    </row>
    <row r="104" spans="1:8">
      <c r="A104">
        <v>103</v>
      </c>
      <c r="B104">
        <v>5</v>
      </c>
      <c r="C104" t="s">
        <v>107</v>
      </c>
      <c r="D104" t="s">
        <v>3598</v>
      </c>
      <c r="E104" t="s">
        <v>1389</v>
      </c>
      <c r="F104" t="s">
        <v>63</v>
      </c>
      <c r="G104">
        <v>26500</v>
      </c>
      <c r="H104">
        <v>593174</v>
      </c>
    </row>
    <row r="105" spans="1:8">
      <c r="A105">
        <v>104</v>
      </c>
      <c r="B105">
        <v>5</v>
      </c>
      <c r="C105" t="s">
        <v>107</v>
      </c>
      <c r="D105" t="s">
        <v>3598</v>
      </c>
      <c r="E105" t="s">
        <v>1390</v>
      </c>
      <c r="F105" t="s">
        <v>63</v>
      </c>
      <c r="G105">
        <v>23125</v>
      </c>
      <c r="H105">
        <v>593174</v>
      </c>
    </row>
    <row r="106" spans="1:8">
      <c r="A106">
        <v>105</v>
      </c>
      <c r="B106">
        <v>5</v>
      </c>
      <c r="C106" t="s">
        <v>107</v>
      </c>
      <c r="D106" t="s">
        <v>3598</v>
      </c>
      <c r="E106" t="s">
        <v>1391</v>
      </c>
      <c r="F106" t="s">
        <v>63</v>
      </c>
      <c r="G106">
        <v>19705</v>
      </c>
      <c r="H106">
        <v>593174</v>
      </c>
    </row>
    <row r="107" spans="1:8">
      <c r="A107">
        <v>106</v>
      </c>
      <c r="B107">
        <v>5</v>
      </c>
      <c r="C107" t="s">
        <v>107</v>
      </c>
      <c r="D107" t="s">
        <v>3598</v>
      </c>
      <c r="E107" t="s">
        <v>1392</v>
      </c>
      <c r="F107" t="s">
        <v>63</v>
      </c>
      <c r="G107">
        <v>19547</v>
      </c>
      <c r="H107">
        <v>593174</v>
      </c>
    </row>
    <row r="108" spans="1:8">
      <c r="A108">
        <v>107</v>
      </c>
      <c r="B108">
        <v>5</v>
      </c>
      <c r="C108" t="s">
        <v>107</v>
      </c>
      <c r="D108" t="s">
        <v>3598</v>
      </c>
      <c r="E108" t="s">
        <v>1393</v>
      </c>
      <c r="F108" t="s">
        <v>63</v>
      </c>
      <c r="G108">
        <v>17825</v>
      </c>
      <c r="H108">
        <v>593174</v>
      </c>
    </row>
    <row r="109" spans="1:8">
      <c r="A109">
        <v>108</v>
      </c>
      <c r="B109">
        <v>5</v>
      </c>
      <c r="C109" t="s">
        <v>107</v>
      </c>
      <c r="D109" t="s">
        <v>3598</v>
      </c>
      <c r="E109" t="s">
        <v>1394</v>
      </c>
      <c r="F109" t="s">
        <v>63</v>
      </c>
      <c r="G109">
        <v>14721</v>
      </c>
      <c r="H109">
        <v>593174</v>
      </c>
    </row>
    <row r="110" spans="1:8">
      <c r="A110">
        <v>109</v>
      </c>
      <c r="B110">
        <v>5</v>
      </c>
      <c r="C110" t="s">
        <v>107</v>
      </c>
      <c r="D110" t="s">
        <v>3598</v>
      </c>
      <c r="E110" t="s">
        <v>1395</v>
      </c>
      <c r="F110" t="s">
        <v>63</v>
      </c>
      <c r="G110">
        <v>10663</v>
      </c>
      <c r="H110">
        <v>593174</v>
      </c>
    </row>
    <row r="111" spans="1:8">
      <c r="A111">
        <v>110</v>
      </c>
      <c r="B111">
        <v>5</v>
      </c>
      <c r="C111" t="s">
        <v>107</v>
      </c>
      <c r="D111" t="s">
        <v>3598</v>
      </c>
      <c r="E111" t="s">
        <v>1396</v>
      </c>
      <c r="F111" t="s">
        <v>63</v>
      </c>
      <c r="G111">
        <v>7957</v>
      </c>
      <c r="H111">
        <v>593174</v>
      </c>
    </row>
    <row r="112" spans="1:8">
      <c r="A112">
        <v>111</v>
      </c>
      <c r="B112">
        <v>5</v>
      </c>
      <c r="C112" t="s">
        <v>107</v>
      </c>
      <c r="D112" t="s">
        <v>3598</v>
      </c>
      <c r="E112" t="s">
        <v>1397</v>
      </c>
      <c r="F112" t="s">
        <v>63</v>
      </c>
      <c r="G112">
        <v>5869</v>
      </c>
      <c r="H112">
        <v>593174</v>
      </c>
    </row>
    <row r="113" spans="1:8">
      <c r="A113">
        <v>112</v>
      </c>
      <c r="B113">
        <v>5</v>
      </c>
      <c r="C113" t="s">
        <v>107</v>
      </c>
      <c r="D113" t="s">
        <v>3598</v>
      </c>
      <c r="E113" t="s">
        <v>1398</v>
      </c>
      <c r="F113" t="s">
        <v>63</v>
      </c>
      <c r="G113">
        <v>4793</v>
      </c>
      <c r="H113">
        <v>593174</v>
      </c>
    </row>
    <row r="114" spans="1:8">
      <c r="A114">
        <v>113</v>
      </c>
      <c r="B114">
        <v>5</v>
      </c>
      <c r="C114" t="s">
        <v>107</v>
      </c>
      <c r="D114" t="s">
        <v>3598</v>
      </c>
      <c r="E114" t="s">
        <v>1399</v>
      </c>
      <c r="F114" t="s">
        <v>63</v>
      </c>
      <c r="G114">
        <v>3521</v>
      </c>
      <c r="H114">
        <v>593174</v>
      </c>
    </row>
    <row r="115" spans="1:8">
      <c r="A115">
        <v>114</v>
      </c>
      <c r="B115">
        <v>5</v>
      </c>
      <c r="C115" t="s">
        <v>107</v>
      </c>
      <c r="D115" t="s">
        <v>3598</v>
      </c>
      <c r="E115" t="s">
        <v>1400</v>
      </c>
      <c r="F115" t="s">
        <v>63</v>
      </c>
      <c r="G115">
        <v>2423</v>
      </c>
      <c r="H115">
        <v>593174</v>
      </c>
    </row>
    <row r="116" spans="1:8">
      <c r="A116">
        <v>115</v>
      </c>
      <c r="B116">
        <v>5</v>
      </c>
      <c r="C116" t="s">
        <v>107</v>
      </c>
      <c r="D116" t="s">
        <v>3598</v>
      </c>
      <c r="E116" t="s">
        <v>1401</v>
      </c>
      <c r="F116" t="s">
        <v>63</v>
      </c>
      <c r="G116">
        <v>1269</v>
      </c>
      <c r="H116">
        <v>593174</v>
      </c>
    </row>
    <row r="117" spans="1:8">
      <c r="A117">
        <v>116</v>
      </c>
      <c r="B117">
        <v>5</v>
      </c>
      <c r="C117" t="s">
        <v>107</v>
      </c>
      <c r="D117" t="s">
        <v>3598</v>
      </c>
      <c r="E117" t="s">
        <v>1402</v>
      </c>
      <c r="F117" t="s">
        <v>63</v>
      </c>
      <c r="G117">
        <v>920</v>
      </c>
      <c r="H117">
        <v>593174</v>
      </c>
    </row>
    <row r="118" spans="1:8">
      <c r="A118">
        <v>117</v>
      </c>
      <c r="B118">
        <v>5</v>
      </c>
      <c r="C118" t="s">
        <v>107</v>
      </c>
      <c r="D118" t="s">
        <v>3598</v>
      </c>
      <c r="E118" t="s">
        <v>249</v>
      </c>
      <c r="F118" t="s">
        <v>46</v>
      </c>
      <c r="G118">
        <v>32498</v>
      </c>
      <c r="H118">
        <v>593174</v>
      </c>
    </row>
    <row r="119" spans="1:8">
      <c r="A119">
        <v>118</v>
      </c>
      <c r="B119">
        <v>5</v>
      </c>
      <c r="C119" t="s">
        <v>107</v>
      </c>
      <c r="D119" t="s">
        <v>3598</v>
      </c>
      <c r="E119" t="s">
        <v>1386</v>
      </c>
      <c r="F119" t="s">
        <v>46</v>
      </c>
      <c r="G119">
        <v>32763</v>
      </c>
      <c r="H119">
        <v>593174</v>
      </c>
    </row>
    <row r="120" spans="1:8">
      <c r="A120">
        <v>119</v>
      </c>
      <c r="B120">
        <v>5</v>
      </c>
      <c r="C120" t="s">
        <v>107</v>
      </c>
      <c r="D120" t="s">
        <v>3598</v>
      </c>
      <c r="E120" t="s">
        <v>1387</v>
      </c>
      <c r="F120" t="s">
        <v>46</v>
      </c>
      <c r="G120">
        <v>33188</v>
      </c>
      <c r="H120">
        <v>593174</v>
      </c>
    </row>
    <row r="121" spans="1:8">
      <c r="A121">
        <v>120</v>
      </c>
      <c r="B121">
        <v>5</v>
      </c>
      <c r="C121" t="s">
        <v>107</v>
      </c>
      <c r="D121" t="s">
        <v>3598</v>
      </c>
      <c r="E121" t="s">
        <v>1388</v>
      </c>
      <c r="F121" t="s">
        <v>46</v>
      </c>
      <c r="G121">
        <v>31590</v>
      </c>
      <c r="H121">
        <v>593174</v>
      </c>
    </row>
    <row r="122" spans="1:8">
      <c r="A122">
        <v>121</v>
      </c>
      <c r="B122">
        <v>5</v>
      </c>
      <c r="C122" t="s">
        <v>107</v>
      </c>
      <c r="D122" t="s">
        <v>3598</v>
      </c>
      <c r="E122" t="s">
        <v>1389</v>
      </c>
      <c r="F122" t="s">
        <v>46</v>
      </c>
      <c r="G122">
        <v>27621</v>
      </c>
      <c r="H122">
        <v>593174</v>
      </c>
    </row>
    <row r="123" spans="1:8">
      <c r="A123">
        <v>122</v>
      </c>
      <c r="B123">
        <v>5</v>
      </c>
      <c r="C123" t="s">
        <v>107</v>
      </c>
      <c r="D123" t="s">
        <v>3598</v>
      </c>
      <c r="E123" t="s">
        <v>1390</v>
      </c>
      <c r="F123" t="s">
        <v>46</v>
      </c>
      <c r="G123">
        <v>24612</v>
      </c>
      <c r="H123">
        <v>593174</v>
      </c>
    </row>
    <row r="124" spans="1:8">
      <c r="A124">
        <v>123</v>
      </c>
      <c r="B124">
        <v>5</v>
      </c>
      <c r="C124" t="s">
        <v>107</v>
      </c>
      <c r="D124" t="s">
        <v>3598</v>
      </c>
      <c r="E124" t="s">
        <v>1391</v>
      </c>
      <c r="F124" t="s">
        <v>46</v>
      </c>
      <c r="G124">
        <v>21633</v>
      </c>
      <c r="H124">
        <v>593174</v>
      </c>
    </row>
    <row r="125" spans="1:8">
      <c r="A125">
        <v>124</v>
      </c>
      <c r="B125">
        <v>5</v>
      </c>
      <c r="C125" t="s">
        <v>107</v>
      </c>
      <c r="D125" t="s">
        <v>3598</v>
      </c>
      <c r="E125" t="s">
        <v>1392</v>
      </c>
      <c r="F125" t="s">
        <v>46</v>
      </c>
      <c r="G125">
        <v>20834</v>
      </c>
      <c r="H125">
        <v>593174</v>
      </c>
    </row>
    <row r="126" spans="1:8">
      <c r="A126">
        <v>125</v>
      </c>
      <c r="B126">
        <v>5</v>
      </c>
      <c r="C126" t="s">
        <v>107</v>
      </c>
      <c r="D126" t="s">
        <v>3598</v>
      </c>
      <c r="E126" t="s">
        <v>1393</v>
      </c>
      <c r="F126" t="s">
        <v>46</v>
      </c>
      <c r="G126">
        <v>18591</v>
      </c>
      <c r="H126">
        <v>593174</v>
      </c>
    </row>
    <row r="127" spans="1:8">
      <c r="A127">
        <v>126</v>
      </c>
      <c r="B127">
        <v>5</v>
      </c>
      <c r="C127" t="s">
        <v>107</v>
      </c>
      <c r="D127" t="s">
        <v>3598</v>
      </c>
      <c r="E127" t="s">
        <v>1394</v>
      </c>
      <c r="F127" t="s">
        <v>46</v>
      </c>
      <c r="G127">
        <v>15343</v>
      </c>
      <c r="H127">
        <v>593174</v>
      </c>
    </row>
    <row r="128" spans="1:8">
      <c r="A128">
        <v>127</v>
      </c>
      <c r="B128">
        <v>5</v>
      </c>
      <c r="C128" t="s">
        <v>107</v>
      </c>
      <c r="D128" t="s">
        <v>3598</v>
      </c>
      <c r="E128" t="s">
        <v>1395</v>
      </c>
      <c r="F128" t="s">
        <v>46</v>
      </c>
      <c r="G128">
        <v>11040</v>
      </c>
      <c r="H128">
        <v>593174</v>
      </c>
    </row>
    <row r="129" spans="1:8">
      <c r="A129">
        <v>128</v>
      </c>
      <c r="B129">
        <v>5</v>
      </c>
      <c r="C129" t="s">
        <v>107</v>
      </c>
      <c r="D129" t="s">
        <v>3598</v>
      </c>
      <c r="E129" t="s">
        <v>1396</v>
      </c>
      <c r="F129" t="s">
        <v>46</v>
      </c>
      <c r="G129">
        <v>8373</v>
      </c>
      <c r="H129">
        <v>593174</v>
      </c>
    </row>
    <row r="130" spans="1:8">
      <c r="A130">
        <v>129</v>
      </c>
      <c r="B130">
        <v>5</v>
      </c>
      <c r="C130" t="s">
        <v>107</v>
      </c>
      <c r="D130" t="s">
        <v>3598</v>
      </c>
      <c r="E130" t="s">
        <v>1397</v>
      </c>
      <c r="F130" t="s">
        <v>46</v>
      </c>
      <c r="G130">
        <v>6095</v>
      </c>
      <c r="H130">
        <v>593174</v>
      </c>
    </row>
    <row r="131" spans="1:8">
      <c r="A131">
        <v>130</v>
      </c>
      <c r="B131">
        <v>5</v>
      </c>
      <c r="C131" t="s">
        <v>107</v>
      </c>
      <c r="D131" t="s">
        <v>3598</v>
      </c>
      <c r="E131" t="s">
        <v>1398</v>
      </c>
      <c r="F131" t="s">
        <v>46</v>
      </c>
      <c r="G131">
        <v>5277</v>
      </c>
      <c r="H131">
        <v>593174</v>
      </c>
    </row>
    <row r="132" spans="1:8">
      <c r="A132">
        <v>131</v>
      </c>
      <c r="B132">
        <v>5</v>
      </c>
      <c r="C132" t="s">
        <v>107</v>
      </c>
      <c r="D132" t="s">
        <v>3598</v>
      </c>
      <c r="E132" t="s">
        <v>1399</v>
      </c>
      <c r="F132" t="s">
        <v>46</v>
      </c>
      <c r="G132">
        <v>4080</v>
      </c>
      <c r="H132">
        <v>593174</v>
      </c>
    </row>
    <row r="133" spans="1:8">
      <c r="A133">
        <v>132</v>
      </c>
      <c r="B133">
        <v>5</v>
      </c>
      <c r="C133" t="s">
        <v>107</v>
      </c>
      <c r="D133" t="s">
        <v>3598</v>
      </c>
      <c r="E133" t="s">
        <v>1400</v>
      </c>
      <c r="F133" t="s">
        <v>46</v>
      </c>
      <c r="G133">
        <v>2713</v>
      </c>
      <c r="H133">
        <v>593174</v>
      </c>
    </row>
    <row r="134" spans="1:8">
      <c r="A134">
        <v>133</v>
      </c>
      <c r="B134">
        <v>5</v>
      </c>
      <c r="C134" t="s">
        <v>107</v>
      </c>
      <c r="D134" t="s">
        <v>3598</v>
      </c>
      <c r="E134" t="s">
        <v>1401</v>
      </c>
      <c r="F134" t="s">
        <v>46</v>
      </c>
      <c r="G134">
        <v>1487</v>
      </c>
      <c r="H134">
        <v>593174</v>
      </c>
    </row>
    <row r="135" spans="1:8">
      <c r="A135">
        <v>134</v>
      </c>
      <c r="B135">
        <v>5</v>
      </c>
      <c r="C135" t="s">
        <v>107</v>
      </c>
      <c r="D135" t="s">
        <v>3598</v>
      </c>
      <c r="E135" t="s">
        <v>1402</v>
      </c>
      <c r="F135" t="s">
        <v>46</v>
      </c>
      <c r="G135">
        <v>1182</v>
      </c>
      <c r="H135">
        <v>593174</v>
      </c>
    </row>
    <row r="136" spans="1:8">
      <c r="A136">
        <v>135</v>
      </c>
      <c r="B136">
        <v>5</v>
      </c>
      <c r="C136" t="s">
        <v>107</v>
      </c>
      <c r="D136" t="s">
        <v>3586</v>
      </c>
      <c r="E136" t="s">
        <v>249</v>
      </c>
      <c r="F136" t="s">
        <v>63</v>
      </c>
      <c r="G136">
        <v>215991</v>
      </c>
      <c r="H136">
        <v>4836203</v>
      </c>
    </row>
    <row r="137" spans="1:8">
      <c r="A137">
        <v>136</v>
      </c>
      <c r="B137">
        <v>5</v>
      </c>
      <c r="C137" t="s">
        <v>107</v>
      </c>
      <c r="D137" t="s">
        <v>3586</v>
      </c>
      <c r="E137" t="s">
        <v>1386</v>
      </c>
      <c r="F137" t="s">
        <v>63</v>
      </c>
      <c r="G137">
        <v>237206</v>
      </c>
      <c r="H137">
        <v>4836203</v>
      </c>
    </row>
    <row r="138" spans="1:8">
      <c r="A138">
        <v>137</v>
      </c>
      <c r="B138">
        <v>5</v>
      </c>
      <c r="C138" t="s">
        <v>107</v>
      </c>
      <c r="D138" t="s">
        <v>3586</v>
      </c>
      <c r="E138" t="s">
        <v>1387</v>
      </c>
      <c r="F138" t="s">
        <v>63</v>
      </c>
      <c r="G138">
        <v>247748</v>
      </c>
      <c r="H138">
        <v>4836203</v>
      </c>
    </row>
    <row r="139" spans="1:8">
      <c r="A139">
        <v>138</v>
      </c>
      <c r="B139">
        <v>5</v>
      </c>
      <c r="C139" t="s">
        <v>107</v>
      </c>
      <c r="D139" t="s">
        <v>3586</v>
      </c>
      <c r="E139" t="s">
        <v>1388</v>
      </c>
      <c r="F139" t="s">
        <v>63</v>
      </c>
      <c r="G139">
        <v>227934</v>
      </c>
      <c r="H139">
        <v>4836203</v>
      </c>
    </row>
    <row r="140" spans="1:8">
      <c r="A140">
        <v>139</v>
      </c>
      <c r="B140">
        <v>5</v>
      </c>
      <c r="C140" t="s">
        <v>107</v>
      </c>
      <c r="D140" t="s">
        <v>3586</v>
      </c>
      <c r="E140" t="s">
        <v>1389</v>
      </c>
      <c r="F140" t="s">
        <v>63</v>
      </c>
      <c r="G140">
        <v>201659</v>
      </c>
      <c r="H140">
        <v>4836203</v>
      </c>
    </row>
    <row r="141" spans="1:8">
      <c r="A141">
        <v>140</v>
      </c>
      <c r="B141">
        <v>5</v>
      </c>
      <c r="C141" t="s">
        <v>107</v>
      </c>
      <c r="D141" t="s">
        <v>3586</v>
      </c>
      <c r="E141" t="s">
        <v>1390</v>
      </c>
      <c r="F141" t="s">
        <v>63</v>
      </c>
      <c r="G141">
        <v>177597</v>
      </c>
      <c r="H141">
        <v>4836203</v>
      </c>
    </row>
    <row r="142" spans="1:8">
      <c r="A142">
        <v>141</v>
      </c>
      <c r="B142">
        <v>5</v>
      </c>
      <c r="C142" t="s">
        <v>107</v>
      </c>
      <c r="D142" t="s">
        <v>3586</v>
      </c>
      <c r="E142" t="s">
        <v>1391</v>
      </c>
      <c r="F142" t="s">
        <v>63</v>
      </c>
      <c r="G142">
        <v>154299</v>
      </c>
      <c r="H142">
        <v>4836203</v>
      </c>
    </row>
    <row r="143" spans="1:8">
      <c r="A143">
        <v>142</v>
      </c>
      <c r="B143">
        <v>5</v>
      </c>
      <c r="C143" t="s">
        <v>107</v>
      </c>
      <c r="D143" t="s">
        <v>3586</v>
      </c>
      <c r="E143" t="s">
        <v>1392</v>
      </c>
      <c r="F143" t="s">
        <v>63</v>
      </c>
      <c r="G143">
        <v>166347</v>
      </c>
      <c r="H143">
        <v>4836203</v>
      </c>
    </row>
    <row r="144" spans="1:8">
      <c r="A144">
        <v>143</v>
      </c>
      <c r="B144">
        <v>5</v>
      </c>
      <c r="C144" t="s">
        <v>107</v>
      </c>
      <c r="D144" t="s">
        <v>3586</v>
      </c>
      <c r="E144" t="s">
        <v>1393</v>
      </c>
      <c r="F144" t="s">
        <v>63</v>
      </c>
      <c r="G144">
        <v>164893</v>
      </c>
      <c r="H144">
        <v>4836203</v>
      </c>
    </row>
    <row r="145" spans="1:8">
      <c r="A145">
        <v>144</v>
      </c>
      <c r="B145">
        <v>5</v>
      </c>
      <c r="C145" t="s">
        <v>107</v>
      </c>
      <c r="D145" t="s">
        <v>3586</v>
      </c>
      <c r="E145" t="s">
        <v>1394</v>
      </c>
      <c r="F145" t="s">
        <v>63</v>
      </c>
      <c r="G145">
        <v>137376</v>
      </c>
      <c r="H145">
        <v>4836203</v>
      </c>
    </row>
    <row r="146" spans="1:8">
      <c r="A146">
        <v>145</v>
      </c>
      <c r="B146">
        <v>5</v>
      </c>
      <c r="C146" t="s">
        <v>107</v>
      </c>
      <c r="D146" t="s">
        <v>3586</v>
      </c>
      <c r="E146" t="s">
        <v>1395</v>
      </c>
      <c r="F146" t="s">
        <v>63</v>
      </c>
      <c r="G146">
        <v>110846</v>
      </c>
      <c r="H146">
        <v>4836203</v>
      </c>
    </row>
    <row r="147" spans="1:8">
      <c r="A147">
        <v>146</v>
      </c>
      <c r="B147">
        <v>5</v>
      </c>
      <c r="C147" t="s">
        <v>107</v>
      </c>
      <c r="D147" t="s">
        <v>3586</v>
      </c>
      <c r="E147" t="s">
        <v>1396</v>
      </c>
      <c r="F147" t="s">
        <v>63</v>
      </c>
      <c r="G147">
        <v>84833</v>
      </c>
      <c r="H147">
        <v>4836203</v>
      </c>
    </row>
    <row r="148" spans="1:8">
      <c r="A148">
        <v>147</v>
      </c>
      <c r="B148">
        <v>5</v>
      </c>
      <c r="C148" t="s">
        <v>107</v>
      </c>
      <c r="D148" t="s">
        <v>3586</v>
      </c>
      <c r="E148" t="s">
        <v>1397</v>
      </c>
      <c r="F148" t="s">
        <v>63</v>
      </c>
      <c r="G148">
        <v>62532</v>
      </c>
      <c r="H148">
        <v>4836203</v>
      </c>
    </row>
    <row r="149" spans="1:8">
      <c r="A149">
        <v>148</v>
      </c>
      <c r="B149">
        <v>5</v>
      </c>
      <c r="C149" t="s">
        <v>107</v>
      </c>
      <c r="D149" t="s">
        <v>3586</v>
      </c>
      <c r="E149" t="s">
        <v>1398</v>
      </c>
      <c r="F149" t="s">
        <v>63</v>
      </c>
      <c r="G149">
        <v>49095</v>
      </c>
      <c r="H149">
        <v>4836203</v>
      </c>
    </row>
    <row r="150" spans="1:8">
      <c r="A150">
        <v>149</v>
      </c>
      <c r="B150">
        <v>5</v>
      </c>
      <c r="C150" t="s">
        <v>107</v>
      </c>
      <c r="D150" t="s">
        <v>3586</v>
      </c>
      <c r="E150" t="s">
        <v>1399</v>
      </c>
      <c r="F150" t="s">
        <v>63</v>
      </c>
      <c r="G150">
        <v>37096</v>
      </c>
      <c r="H150">
        <v>4836203</v>
      </c>
    </row>
    <row r="151" spans="1:8">
      <c r="A151">
        <v>150</v>
      </c>
      <c r="B151">
        <v>5</v>
      </c>
      <c r="C151" t="s">
        <v>107</v>
      </c>
      <c r="D151" t="s">
        <v>3586</v>
      </c>
      <c r="E151" t="s">
        <v>1400</v>
      </c>
      <c r="F151" t="s">
        <v>63</v>
      </c>
      <c r="G151">
        <v>27612</v>
      </c>
      <c r="H151">
        <v>4836203</v>
      </c>
    </row>
    <row r="152" spans="1:8">
      <c r="A152">
        <v>151</v>
      </c>
      <c r="B152">
        <v>5</v>
      </c>
      <c r="C152" t="s">
        <v>107</v>
      </c>
      <c r="D152" t="s">
        <v>3586</v>
      </c>
      <c r="E152" t="s">
        <v>1401</v>
      </c>
      <c r="F152" t="s">
        <v>63</v>
      </c>
      <c r="G152">
        <v>14228</v>
      </c>
      <c r="H152">
        <v>4836203</v>
      </c>
    </row>
    <row r="153" spans="1:8">
      <c r="A153">
        <v>152</v>
      </c>
      <c r="B153">
        <v>5</v>
      </c>
      <c r="C153" t="s">
        <v>107</v>
      </c>
      <c r="D153" t="s">
        <v>3586</v>
      </c>
      <c r="E153" t="s">
        <v>1402</v>
      </c>
      <c r="F153" t="s">
        <v>63</v>
      </c>
      <c r="G153">
        <v>10105</v>
      </c>
      <c r="H153">
        <v>4836203</v>
      </c>
    </row>
    <row r="154" spans="1:8">
      <c r="A154">
        <v>153</v>
      </c>
      <c r="B154">
        <v>5</v>
      </c>
      <c r="C154" t="s">
        <v>107</v>
      </c>
      <c r="D154" t="s">
        <v>3586</v>
      </c>
      <c r="E154" t="s">
        <v>249</v>
      </c>
      <c r="F154" t="s">
        <v>46</v>
      </c>
      <c r="G154">
        <v>205880</v>
      </c>
      <c r="H154">
        <v>4836203</v>
      </c>
    </row>
    <row r="155" spans="1:8">
      <c r="A155">
        <v>154</v>
      </c>
      <c r="B155">
        <v>5</v>
      </c>
      <c r="C155" t="s">
        <v>107</v>
      </c>
      <c r="D155" t="s">
        <v>3586</v>
      </c>
      <c r="E155" t="s">
        <v>1386</v>
      </c>
      <c r="F155" t="s">
        <v>46</v>
      </c>
      <c r="G155">
        <v>227833</v>
      </c>
      <c r="H155">
        <v>4836203</v>
      </c>
    </row>
    <row r="156" spans="1:8">
      <c r="A156">
        <v>155</v>
      </c>
      <c r="B156">
        <v>5</v>
      </c>
      <c r="C156" t="s">
        <v>107</v>
      </c>
      <c r="D156" t="s">
        <v>3586</v>
      </c>
      <c r="E156" t="s">
        <v>1387</v>
      </c>
      <c r="F156" t="s">
        <v>46</v>
      </c>
      <c r="G156">
        <v>238282</v>
      </c>
      <c r="H156">
        <v>4836203</v>
      </c>
    </row>
    <row r="157" spans="1:8">
      <c r="A157">
        <v>156</v>
      </c>
      <c r="B157">
        <v>5</v>
      </c>
      <c r="C157" t="s">
        <v>107</v>
      </c>
      <c r="D157" t="s">
        <v>3586</v>
      </c>
      <c r="E157" t="s">
        <v>1388</v>
      </c>
      <c r="F157" t="s">
        <v>46</v>
      </c>
      <c r="G157">
        <v>228203</v>
      </c>
      <c r="H157">
        <v>4836203</v>
      </c>
    </row>
    <row r="158" spans="1:8">
      <c r="A158">
        <v>157</v>
      </c>
      <c r="B158">
        <v>5</v>
      </c>
      <c r="C158" t="s">
        <v>107</v>
      </c>
      <c r="D158" t="s">
        <v>3586</v>
      </c>
      <c r="E158" t="s">
        <v>1389</v>
      </c>
      <c r="F158" t="s">
        <v>46</v>
      </c>
      <c r="G158">
        <v>213933</v>
      </c>
      <c r="H158">
        <v>4836203</v>
      </c>
    </row>
    <row r="159" spans="1:8">
      <c r="A159">
        <v>158</v>
      </c>
      <c r="B159">
        <v>5</v>
      </c>
      <c r="C159" t="s">
        <v>107</v>
      </c>
      <c r="D159" t="s">
        <v>3586</v>
      </c>
      <c r="E159" t="s">
        <v>1390</v>
      </c>
      <c r="F159" t="s">
        <v>46</v>
      </c>
      <c r="G159">
        <v>195966</v>
      </c>
      <c r="H159">
        <v>4836203</v>
      </c>
    </row>
    <row r="160" spans="1:8">
      <c r="A160">
        <v>159</v>
      </c>
      <c r="B160">
        <v>5</v>
      </c>
      <c r="C160" t="s">
        <v>107</v>
      </c>
      <c r="D160" t="s">
        <v>3586</v>
      </c>
      <c r="E160" t="s">
        <v>1391</v>
      </c>
      <c r="F160" t="s">
        <v>46</v>
      </c>
      <c r="G160">
        <v>175408</v>
      </c>
      <c r="H160">
        <v>4836203</v>
      </c>
    </row>
    <row r="161" spans="1:8">
      <c r="A161">
        <v>160</v>
      </c>
      <c r="B161">
        <v>5</v>
      </c>
      <c r="C161" t="s">
        <v>107</v>
      </c>
      <c r="D161" t="s">
        <v>3586</v>
      </c>
      <c r="E161" t="s">
        <v>1392</v>
      </c>
      <c r="F161" t="s">
        <v>46</v>
      </c>
      <c r="G161">
        <v>190538</v>
      </c>
      <c r="H161">
        <v>4836203</v>
      </c>
    </row>
    <row r="162" spans="1:8">
      <c r="A162">
        <v>161</v>
      </c>
      <c r="B162">
        <v>5</v>
      </c>
      <c r="C162" t="s">
        <v>107</v>
      </c>
      <c r="D162" t="s">
        <v>3586</v>
      </c>
      <c r="E162" t="s">
        <v>1393</v>
      </c>
      <c r="F162" t="s">
        <v>46</v>
      </c>
      <c r="G162">
        <v>188526</v>
      </c>
      <c r="H162">
        <v>4836203</v>
      </c>
    </row>
    <row r="163" spans="1:8">
      <c r="A163">
        <v>162</v>
      </c>
      <c r="B163">
        <v>5</v>
      </c>
      <c r="C163" t="s">
        <v>107</v>
      </c>
      <c r="D163" t="s">
        <v>3586</v>
      </c>
      <c r="E163" t="s">
        <v>1394</v>
      </c>
      <c r="F163" t="s">
        <v>46</v>
      </c>
      <c r="G163">
        <v>160784</v>
      </c>
      <c r="H163">
        <v>4836203</v>
      </c>
    </row>
    <row r="164" spans="1:8">
      <c r="A164">
        <v>163</v>
      </c>
      <c r="B164">
        <v>5</v>
      </c>
      <c r="C164" t="s">
        <v>107</v>
      </c>
      <c r="D164" t="s">
        <v>3586</v>
      </c>
      <c r="E164" t="s">
        <v>1395</v>
      </c>
      <c r="F164" t="s">
        <v>46</v>
      </c>
      <c r="G164">
        <v>128231</v>
      </c>
      <c r="H164">
        <v>4836203</v>
      </c>
    </row>
    <row r="165" spans="1:8">
      <c r="A165">
        <v>164</v>
      </c>
      <c r="B165">
        <v>5</v>
      </c>
      <c r="C165" t="s">
        <v>107</v>
      </c>
      <c r="D165" t="s">
        <v>3586</v>
      </c>
      <c r="E165" t="s">
        <v>1396</v>
      </c>
      <c r="F165" t="s">
        <v>46</v>
      </c>
      <c r="G165">
        <v>100089</v>
      </c>
      <c r="H165">
        <v>4836203</v>
      </c>
    </row>
    <row r="166" spans="1:8">
      <c r="A166">
        <v>165</v>
      </c>
      <c r="B166">
        <v>5</v>
      </c>
      <c r="C166" t="s">
        <v>107</v>
      </c>
      <c r="D166" t="s">
        <v>3586</v>
      </c>
      <c r="E166" t="s">
        <v>1397</v>
      </c>
      <c r="F166" t="s">
        <v>46</v>
      </c>
      <c r="G166">
        <v>74681</v>
      </c>
      <c r="H166">
        <v>4836203</v>
      </c>
    </row>
    <row r="167" spans="1:8">
      <c r="A167">
        <v>166</v>
      </c>
      <c r="B167">
        <v>5</v>
      </c>
      <c r="C167" t="s">
        <v>107</v>
      </c>
      <c r="D167" t="s">
        <v>3586</v>
      </c>
      <c r="E167" t="s">
        <v>1398</v>
      </c>
      <c r="F167" t="s">
        <v>46</v>
      </c>
      <c r="G167">
        <v>60505</v>
      </c>
      <c r="H167">
        <v>4836203</v>
      </c>
    </row>
    <row r="168" spans="1:8">
      <c r="A168">
        <v>167</v>
      </c>
      <c r="B168">
        <v>5</v>
      </c>
      <c r="C168" t="s">
        <v>107</v>
      </c>
      <c r="D168" t="s">
        <v>3586</v>
      </c>
      <c r="E168" t="s">
        <v>1399</v>
      </c>
      <c r="F168" t="s">
        <v>46</v>
      </c>
      <c r="G168">
        <v>47232</v>
      </c>
      <c r="H168">
        <v>4836203</v>
      </c>
    </row>
    <row r="169" spans="1:8">
      <c r="A169">
        <v>168</v>
      </c>
      <c r="B169">
        <v>5</v>
      </c>
      <c r="C169" t="s">
        <v>107</v>
      </c>
      <c r="D169" t="s">
        <v>3586</v>
      </c>
      <c r="E169" t="s">
        <v>1400</v>
      </c>
      <c r="F169" t="s">
        <v>46</v>
      </c>
      <c r="G169">
        <v>36403</v>
      </c>
      <c r="H169">
        <v>4836203</v>
      </c>
    </row>
    <row r="170" spans="1:8">
      <c r="A170">
        <v>169</v>
      </c>
      <c r="B170">
        <v>5</v>
      </c>
      <c r="C170" t="s">
        <v>107</v>
      </c>
      <c r="D170" t="s">
        <v>3586</v>
      </c>
      <c r="E170" t="s">
        <v>1401</v>
      </c>
      <c r="F170" t="s">
        <v>46</v>
      </c>
      <c r="G170">
        <v>20166</v>
      </c>
      <c r="H170">
        <v>4836203</v>
      </c>
    </row>
    <row r="171" spans="1:8">
      <c r="A171">
        <v>170</v>
      </c>
      <c r="B171">
        <v>5</v>
      </c>
      <c r="C171" t="s">
        <v>107</v>
      </c>
      <c r="D171" t="s">
        <v>3586</v>
      </c>
      <c r="E171" t="s">
        <v>1402</v>
      </c>
      <c r="F171" t="s">
        <v>46</v>
      </c>
      <c r="G171">
        <v>16146</v>
      </c>
      <c r="H171">
        <v>4836203</v>
      </c>
    </row>
    <row r="172" spans="1:8">
      <c r="A172">
        <v>171</v>
      </c>
      <c r="B172">
        <v>5</v>
      </c>
      <c r="C172" t="s">
        <v>107</v>
      </c>
      <c r="D172" t="s">
        <v>45</v>
      </c>
      <c r="E172" t="s">
        <v>249</v>
      </c>
      <c r="F172" t="s">
        <v>63</v>
      </c>
      <c r="G172">
        <v>8796</v>
      </c>
    </row>
    <row r="173" spans="1:8">
      <c r="A173">
        <v>172</v>
      </c>
      <c r="B173">
        <v>5</v>
      </c>
      <c r="C173" t="s">
        <v>107</v>
      </c>
      <c r="D173" t="s">
        <v>45</v>
      </c>
      <c r="E173" t="s">
        <v>1386</v>
      </c>
      <c r="F173" t="s">
        <v>63</v>
      </c>
      <c r="G173">
        <v>5202</v>
      </c>
    </row>
    <row r="174" spans="1:8">
      <c r="A174">
        <v>173</v>
      </c>
      <c r="B174">
        <v>5</v>
      </c>
      <c r="C174" t="s">
        <v>107</v>
      </c>
      <c r="D174" t="s">
        <v>45</v>
      </c>
      <c r="E174" t="s">
        <v>1387</v>
      </c>
      <c r="F174" t="s">
        <v>63</v>
      </c>
      <c r="G174">
        <v>6719</v>
      </c>
    </row>
    <row r="175" spans="1:8">
      <c r="A175">
        <v>174</v>
      </c>
      <c r="B175">
        <v>5</v>
      </c>
      <c r="C175" t="s">
        <v>107</v>
      </c>
      <c r="D175" t="s">
        <v>45</v>
      </c>
      <c r="E175" t="s">
        <v>1388</v>
      </c>
      <c r="F175" t="s">
        <v>63</v>
      </c>
      <c r="G175">
        <v>4623</v>
      </c>
    </row>
    <row r="176" spans="1:8">
      <c r="A176">
        <v>175</v>
      </c>
      <c r="B176">
        <v>5</v>
      </c>
      <c r="C176" t="s">
        <v>107</v>
      </c>
      <c r="D176" t="s">
        <v>45</v>
      </c>
      <c r="E176" t="s">
        <v>1389</v>
      </c>
      <c r="F176" t="s">
        <v>63</v>
      </c>
      <c r="G176">
        <v>3968</v>
      </c>
    </row>
    <row r="177" spans="1:7">
      <c r="A177">
        <v>176</v>
      </c>
      <c r="B177">
        <v>5</v>
      </c>
      <c r="C177" t="s">
        <v>107</v>
      </c>
      <c r="D177" t="s">
        <v>45</v>
      </c>
      <c r="E177" t="s">
        <v>1390</v>
      </c>
      <c r="F177" t="s">
        <v>63</v>
      </c>
      <c r="G177">
        <v>3880</v>
      </c>
    </row>
    <row r="178" spans="1:7">
      <c r="A178">
        <v>177</v>
      </c>
      <c r="B178">
        <v>5</v>
      </c>
      <c r="C178" t="s">
        <v>107</v>
      </c>
      <c r="D178" t="s">
        <v>45</v>
      </c>
      <c r="E178" t="s">
        <v>1391</v>
      </c>
      <c r="F178" t="s">
        <v>63</v>
      </c>
      <c r="G178">
        <v>4359</v>
      </c>
    </row>
    <row r="179" spans="1:7">
      <c r="A179">
        <v>178</v>
      </c>
      <c r="B179">
        <v>5</v>
      </c>
      <c r="C179" t="s">
        <v>107</v>
      </c>
      <c r="D179" t="s">
        <v>45</v>
      </c>
      <c r="E179" t="s">
        <v>1392</v>
      </c>
      <c r="F179" t="s">
        <v>63</v>
      </c>
      <c r="G179">
        <v>6086</v>
      </c>
    </row>
    <row r="180" spans="1:7">
      <c r="A180">
        <v>179</v>
      </c>
      <c r="B180">
        <v>5</v>
      </c>
      <c r="C180" t="s">
        <v>107</v>
      </c>
      <c r="D180" t="s">
        <v>45</v>
      </c>
      <c r="E180" t="s">
        <v>1393</v>
      </c>
      <c r="F180" t="s">
        <v>63</v>
      </c>
      <c r="G180">
        <v>3928</v>
      </c>
    </row>
    <row r="181" spans="1:7">
      <c r="A181">
        <v>180</v>
      </c>
      <c r="B181">
        <v>5</v>
      </c>
      <c r="C181" t="s">
        <v>107</v>
      </c>
      <c r="D181" t="s">
        <v>45</v>
      </c>
      <c r="E181" t="s">
        <v>1394</v>
      </c>
      <c r="F181" t="s">
        <v>63</v>
      </c>
      <c r="G181">
        <v>4145</v>
      </c>
    </row>
    <row r="182" spans="1:7">
      <c r="A182">
        <v>181</v>
      </c>
      <c r="B182">
        <v>5</v>
      </c>
      <c r="C182" t="s">
        <v>107</v>
      </c>
      <c r="D182" t="s">
        <v>45</v>
      </c>
      <c r="E182" t="s">
        <v>1395</v>
      </c>
      <c r="F182" t="s">
        <v>63</v>
      </c>
      <c r="G182">
        <v>3975</v>
      </c>
    </row>
    <row r="183" spans="1:7">
      <c r="A183">
        <v>182</v>
      </c>
      <c r="B183">
        <v>5</v>
      </c>
      <c r="C183" t="s">
        <v>107</v>
      </c>
      <c r="D183" t="s">
        <v>45</v>
      </c>
      <c r="E183" t="s">
        <v>1396</v>
      </c>
      <c r="F183" t="s">
        <v>63</v>
      </c>
      <c r="G183">
        <v>3890</v>
      </c>
    </row>
    <row r="184" spans="1:7">
      <c r="A184">
        <v>183</v>
      </c>
      <c r="B184">
        <v>5</v>
      </c>
      <c r="C184" t="s">
        <v>107</v>
      </c>
      <c r="D184" t="s">
        <v>45</v>
      </c>
      <c r="E184" t="s">
        <v>1397</v>
      </c>
      <c r="F184" t="s">
        <v>63</v>
      </c>
      <c r="G184">
        <v>3758</v>
      </c>
    </row>
    <row r="185" spans="1:7">
      <c r="A185">
        <v>184</v>
      </c>
      <c r="B185">
        <v>5</v>
      </c>
      <c r="C185" t="s">
        <v>107</v>
      </c>
      <c r="D185" t="s">
        <v>45</v>
      </c>
      <c r="E185" t="s">
        <v>1398</v>
      </c>
      <c r="F185" t="s">
        <v>63</v>
      </c>
      <c r="G185">
        <v>3751</v>
      </c>
    </row>
    <row r="186" spans="1:7">
      <c r="A186">
        <v>185</v>
      </c>
      <c r="B186">
        <v>5</v>
      </c>
      <c r="C186" t="s">
        <v>107</v>
      </c>
      <c r="D186" t="s">
        <v>45</v>
      </c>
      <c r="E186" t="s">
        <v>1399</v>
      </c>
      <c r="F186" t="s">
        <v>63</v>
      </c>
      <c r="G186">
        <v>3768</v>
      </c>
    </row>
    <row r="187" spans="1:7">
      <c r="A187">
        <v>186</v>
      </c>
      <c r="B187">
        <v>5</v>
      </c>
      <c r="C187" t="s">
        <v>107</v>
      </c>
      <c r="D187" t="s">
        <v>45</v>
      </c>
      <c r="E187" t="s">
        <v>1400</v>
      </c>
      <c r="F187" t="s">
        <v>63</v>
      </c>
      <c r="G187">
        <v>253</v>
      </c>
    </row>
    <row r="188" spans="1:7">
      <c r="A188">
        <v>187</v>
      </c>
      <c r="B188">
        <v>5</v>
      </c>
      <c r="C188" t="s">
        <v>107</v>
      </c>
      <c r="D188" t="s">
        <v>45</v>
      </c>
      <c r="E188" t="s">
        <v>1401</v>
      </c>
      <c r="F188" t="s">
        <v>63</v>
      </c>
      <c r="G188">
        <v>96</v>
      </c>
    </row>
    <row r="189" spans="1:7">
      <c r="A189">
        <v>188</v>
      </c>
      <c r="B189">
        <v>5</v>
      </c>
      <c r="C189" t="s">
        <v>107</v>
      </c>
      <c r="D189" t="s">
        <v>45</v>
      </c>
      <c r="E189" t="s">
        <v>1402</v>
      </c>
      <c r="F189" t="s">
        <v>63</v>
      </c>
      <c r="G189">
        <v>105</v>
      </c>
    </row>
    <row r="190" spans="1:7">
      <c r="A190">
        <v>189</v>
      </c>
      <c r="B190">
        <v>5</v>
      </c>
      <c r="C190" t="s">
        <v>107</v>
      </c>
      <c r="D190" t="s">
        <v>45</v>
      </c>
      <c r="E190" t="s">
        <v>249</v>
      </c>
      <c r="F190" t="s">
        <v>46</v>
      </c>
      <c r="G190">
        <v>8640</v>
      </c>
    </row>
    <row r="191" spans="1:7">
      <c r="A191">
        <v>190</v>
      </c>
      <c r="B191">
        <v>5</v>
      </c>
      <c r="C191" t="s">
        <v>107</v>
      </c>
      <c r="D191" t="s">
        <v>45</v>
      </c>
      <c r="E191" t="s">
        <v>1386</v>
      </c>
      <c r="F191" t="s">
        <v>46</v>
      </c>
      <c r="G191">
        <v>5205</v>
      </c>
    </row>
    <row r="192" spans="1:7">
      <c r="A192">
        <v>191</v>
      </c>
      <c r="B192">
        <v>5</v>
      </c>
      <c r="C192" t="s">
        <v>107</v>
      </c>
      <c r="D192" t="s">
        <v>45</v>
      </c>
      <c r="E192" t="s">
        <v>1387</v>
      </c>
      <c r="F192" t="s">
        <v>46</v>
      </c>
      <c r="G192">
        <v>6845</v>
      </c>
    </row>
    <row r="193" spans="1:8">
      <c r="A193">
        <v>192</v>
      </c>
      <c r="B193">
        <v>5</v>
      </c>
      <c r="C193" t="s">
        <v>107</v>
      </c>
      <c r="D193" t="s">
        <v>45</v>
      </c>
      <c r="E193" t="s">
        <v>1388</v>
      </c>
      <c r="F193" t="s">
        <v>46</v>
      </c>
      <c r="G193">
        <v>4489</v>
      </c>
    </row>
    <row r="194" spans="1:8">
      <c r="A194">
        <v>193</v>
      </c>
      <c r="B194">
        <v>5</v>
      </c>
      <c r="C194" t="s">
        <v>107</v>
      </c>
      <c r="D194" t="s">
        <v>45</v>
      </c>
      <c r="E194" t="s">
        <v>1389</v>
      </c>
      <c r="F194" t="s">
        <v>46</v>
      </c>
      <c r="G194">
        <v>4073</v>
      </c>
    </row>
    <row r="195" spans="1:8">
      <c r="A195">
        <v>194</v>
      </c>
      <c r="B195">
        <v>5</v>
      </c>
      <c r="C195" t="s">
        <v>107</v>
      </c>
      <c r="D195" t="s">
        <v>45</v>
      </c>
      <c r="E195" t="s">
        <v>1390</v>
      </c>
      <c r="F195" t="s">
        <v>46</v>
      </c>
      <c r="G195">
        <v>3912</v>
      </c>
    </row>
    <row r="196" spans="1:8">
      <c r="A196">
        <v>195</v>
      </c>
      <c r="B196">
        <v>5</v>
      </c>
      <c r="C196" t="s">
        <v>107</v>
      </c>
      <c r="D196" t="s">
        <v>45</v>
      </c>
      <c r="E196" t="s">
        <v>1391</v>
      </c>
      <c r="F196" t="s">
        <v>46</v>
      </c>
      <c r="G196">
        <v>4210</v>
      </c>
    </row>
    <row r="197" spans="1:8">
      <c r="A197">
        <v>196</v>
      </c>
      <c r="B197">
        <v>5</v>
      </c>
      <c r="C197" t="s">
        <v>107</v>
      </c>
      <c r="D197" t="s">
        <v>45</v>
      </c>
      <c r="E197" t="s">
        <v>1392</v>
      </c>
      <c r="F197" t="s">
        <v>46</v>
      </c>
      <c r="G197">
        <v>6283</v>
      </c>
    </row>
    <row r="198" spans="1:8">
      <c r="A198">
        <v>197</v>
      </c>
      <c r="B198">
        <v>5</v>
      </c>
      <c r="C198" t="s">
        <v>107</v>
      </c>
      <c r="D198" t="s">
        <v>45</v>
      </c>
      <c r="E198" t="s">
        <v>1393</v>
      </c>
      <c r="F198" t="s">
        <v>46</v>
      </c>
      <c r="G198">
        <v>3991</v>
      </c>
    </row>
    <row r="199" spans="1:8">
      <c r="A199">
        <v>198</v>
      </c>
      <c r="B199">
        <v>5</v>
      </c>
      <c r="C199" t="s">
        <v>107</v>
      </c>
      <c r="D199" t="s">
        <v>45</v>
      </c>
      <c r="E199" t="s">
        <v>1394</v>
      </c>
      <c r="F199" t="s">
        <v>46</v>
      </c>
      <c r="G199">
        <v>3972</v>
      </c>
    </row>
    <row r="200" spans="1:8">
      <c r="A200">
        <v>199</v>
      </c>
      <c r="B200">
        <v>5</v>
      </c>
      <c r="C200" t="s">
        <v>107</v>
      </c>
      <c r="D200" t="s">
        <v>45</v>
      </c>
      <c r="E200" t="s">
        <v>1395</v>
      </c>
      <c r="F200" t="s">
        <v>46</v>
      </c>
      <c r="G200">
        <v>3918</v>
      </c>
    </row>
    <row r="201" spans="1:8">
      <c r="A201">
        <v>200</v>
      </c>
      <c r="B201">
        <v>5</v>
      </c>
      <c r="C201" t="s">
        <v>107</v>
      </c>
      <c r="D201" t="s">
        <v>45</v>
      </c>
      <c r="E201" t="s">
        <v>1396</v>
      </c>
      <c r="F201" t="s">
        <v>46</v>
      </c>
      <c r="G201">
        <v>3866</v>
      </c>
    </row>
    <row r="202" spans="1:8">
      <c r="A202">
        <v>201</v>
      </c>
      <c r="B202">
        <v>5</v>
      </c>
      <c r="C202" t="s">
        <v>107</v>
      </c>
      <c r="D202" t="s">
        <v>45</v>
      </c>
      <c r="E202" t="s">
        <v>1397</v>
      </c>
      <c r="F202" t="s">
        <v>46</v>
      </c>
      <c r="G202">
        <v>3770</v>
      </c>
    </row>
    <row r="203" spans="1:8">
      <c r="A203">
        <v>202</v>
      </c>
      <c r="B203">
        <v>5</v>
      </c>
      <c r="C203" t="s">
        <v>107</v>
      </c>
      <c r="D203" t="s">
        <v>45</v>
      </c>
      <c r="E203" t="s">
        <v>1398</v>
      </c>
      <c r="F203" t="s">
        <v>46</v>
      </c>
      <c r="G203">
        <v>3838</v>
      </c>
    </row>
    <row r="204" spans="1:8">
      <c r="A204">
        <v>203</v>
      </c>
      <c r="B204">
        <v>5</v>
      </c>
      <c r="C204" t="s">
        <v>107</v>
      </c>
      <c r="D204" t="s">
        <v>45</v>
      </c>
      <c r="E204" t="s">
        <v>1399</v>
      </c>
      <c r="F204" t="s">
        <v>46</v>
      </c>
      <c r="G204">
        <v>3875</v>
      </c>
    </row>
    <row r="205" spans="1:8">
      <c r="A205">
        <v>204</v>
      </c>
      <c r="B205">
        <v>5</v>
      </c>
      <c r="C205" t="s">
        <v>107</v>
      </c>
      <c r="D205" t="s">
        <v>45</v>
      </c>
      <c r="E205" t="s">
        <v>1400</v>
      </c>
      <c r="F205" t="s">
        <v>46</v>
      </c>
      <c r="G205">
        <v>212</v>
      </c>
    </row>
    <row r="206" spans="1:8">
      <c r="A206">
        <v>205</v>
      </c>
      <c r="B206">
        <v>5</v>
      </c>
      <c r="C206" t="s">
        <v>107</v>
      </c>
      <c r="D206" t="s">
        <v>45</v>
      </c>
      <c r="E206" t="s">
        <v>1401</v>
      </c>
      <c r="F206" t="s">
        <v>46</v>
      </c>
      <c r="G206">
        <v>129</v>
      </c>
    </row>
    <row r="207" spans="1:8">
      <c r="A207">
        <v>206</v>
      </c>
      <c r="B207">
        <v>5</v>
      </c>
      <c r="C207" t="s">
        <v>107</v>
      </c>
      <c r="D207" t="s">
        <v>45</v>
      </c>
      <c r="E207" t="s">
        <v>1402</v>
      </c>
      <c r="F207" t="s">
        <v>46</v>
      </c>
      <c r="G207">
        <v>59</v>
      </c>
    </row>
    <row r="208" spans="1:8">
      <c r="A208">
        <v>207</v>
      </c>
      <c r="B208">
        <v>8</v>
      </c>
      <c r="C208" t="s">
        <v>173</v>
      </c>
      <c r="D208" t="s">
        <v>1413</v>
      </c>
      <c r="E208" t="s">
        <v>249</v>
      </c>
      <c r="F208" t="s">
        <v>63</v>
      </c>
      <c r="G208">
        <v>1279</v>
      </c>
      <c r="H208">
        <v>27972</v>
      </c>
    </row>
    <row r="209" spans="1:8">
      <c r="A209">
        <v>208</v>
      </c>
      <c r="B209">
        <v>8</v>
      </c>
      <c r="C209" t="s">
        <v>173</v>
      </c>
      <c r="D209" t="s">
        <v>1413</v>
      </c>
      <c r="E209" t="s">
        <v>1386</v>
      </c>
      <c r="F209" t="s">
        <v>63</v>
      </c>
      <c r="G209">
        <v>1425</v>
      </c>
      <c r="H209">
        <v>27972</v>
      </c>
    </row>
    <row r="210" spans="1:8">
      <c r="A210">
        <v>209</v>
      </c>
      <c r="B210">
        <v>8</v>
      </c>
      <c r="C210" t="s">
        <v>173</v>
      </c>
      <c r="D210" t="s">
        <v>1413</v>
      </c>
      <c r="E210" t="s">
        <v>1387</v>
      </c>
      <c r="F210" t="s">
        <v>63</v>
      </c>
      <c r="G210">
        <v>1367</v>
      </c>
      <c r="H210">
        <v>27972</v>
      </c>
    </row>
    <row r="211" spans="1:8">
      <c r="A211">
        <v>210</v>
      </c>
      <c r="B211">
        <v>8</v>
      </c>
      <c r="C211" t="s">
        <v>173</v>
      </c>
      <c r="D211" t="s">
        <v>1413</v>
      </c>
      <c r="E211" t="s">
        <v>1388</v>
      </c>
      <c r="F211" t="s">
        <v>63</v>
      </c>
      <c r="G211">
        <v>1400</v>
      </c>
      <c r="H211">
        <v>27972</v>
      </c>
    </row>
    <row r="212" spans="1:8">
      <c r="A212">
        <v>211</v>
      </c>
      <c r="B212">
        <v>8</v>
      </c>
      <c r="C212" t="s">
        <v>173</v>
      </c>
      <c r="D212" t="s">
        <v>1413</v>
      </c>
      <c r="E212" t="s">
        <v>1389</v>
      </c>
      <c r="F212" t="s">
        <v>63</v>
      </c>
      <c r="G212">
        <v>1387</v>
      </c>
      <c r="H212">
        <v>27972</v>
      </c>
    </row>
    <row r="213" spans="1:8">
      <c r="A213">
        <v>212</v>
      </c>
      <c r="B213">
        <v>8</v>
      </c>
      <c r="C213" t="s">
        <v>173</v>
      </c>
      <c r="D213" t="s">
        <v>1413</v>
      </c>
      <c r="E213" t="s">
        <v>1390</v>
      </c>
      <c r="F213" t="s">
        <v>63</v>
      </c>
      <c r="G213">
        <v>1161</v>
      </c>
      <c r="H213">
        <v>27972</v>
      </c>
    </row>
    <row r="214" spans="1:8">
      <c r="A214">
        <v>213</v>
      </c>
      <c r="B214">
        <v>8</v>
      </c>
      <c r="C214" t="s">
        <v>173</v>
      </c>
      <c r="D214" t="s">
        <v>1413</v>
      </c>
      <c r="E214" t="s">
        <v>1391</v>
      </c>
      <c r="F214" t="s">
        <v>63</v>
      </c>
      <c r="G214">
        <v>995</v>
      </c>
      <c r="H214">
        <v>27972</v>
      </c>
    </row>
    <row r="215" spans="1:8">
      <c r="A215">
        <v>214</v>
      </c>
      <c r="B215">
        <v>8</v>
      </c>
      <c r="C215" t="s">
        <v>173</v>
      </c>
      <c r="D215" t="s">
        <v>1413</v>
      </c>
      <c r="E215" t="s">
        <v>1392</v>
      </c>
      <c r="F215" t="s">
        <v>63</v>
      </c>
      <c r="G215">
        <v>1062</v>
      </c>
      <c r="H215">
        <v>27972</v>
      </c>
    </row>
    <row r="216" spans="1:8">
      <c r="A216">
        <v>215</v>
      </c>
      <c r="B216">
        <v>8</v>
      </c>
      <c r="C216" t="s">
        <v>173</v>
      </c>
      <c r="D216" t="s">
        <v>1413</v>
      </c>
      <c r="E216" t="s">
        <v>1393</v>
      </c>
      <c r="F216" t="s">
        <v>63</v>
      </c>
      <c r="G216">
        <v>987</v>
      </c>
      <c r="H216">
        <v>27972</v>
      </c>
    </row>
    <row r="217" spans="1:8">
      <c r="A217">
        <v>216</v>
      </c>
      <c r="B217">
        <v>8</v>
      </c>
      <c r="C217" t="s">
        <v>173</v>
      </c>
      <c r="D217" t="s">
        <v>1413</v>
      </c>
      <c r="E217" t="s">
        <v>1394</v>
      </c>
      <c r="F217" t="s">
        <v>63</v>
      </c>
      <c r="G217">
        <v>806</v>
      </c>
      <c r="H217">
        <v>27972</v>
      </c>
    </row>
    <row r="218" spans="1:8">
      <c r="A218">
        <v>217</v>
      </c>
      <c r="B218">
        <v>8</v>
      </c>
      <c r="C218" t="s">
        <v>173</v>
      </c>
      <c r="D218" t="s">
        <v>1413</v>
      </c>
      <c r="E218" t="s">
        <v>1395</v>
      </c>
      <c r="F218" t="s">
        <v>63</v>
      </c>
      <c r="G218">
        <v>640</v>
      </c>
      <c r="H218">
        <v>27972</v>
      </c>
    </row>
    <row r="219" spans="1:8">
      <c r="A219">
        <v>218</v>
      </c>
      <c r="B219">
        <v>8</v>
      </c>
      <c r="C219" t="s">
        <v>173</v>
      </c>
      <c r="D219" t="s">
        <v>1413</v>
      </c>
      <c r="E219" t="s">
        <v>1396</v>
      </c>
      <c r="F219" t="s">
        <v>63</v>
      </c>
      <c r="G219">
        <v>525</v>
      </c>
      <c r="H219">
        <v>27972</v>
      </c>
    </row>
    <row r="220" spans="1:8">
      <c r="A220">
        <v>219</v>
      </c>
      <c r="B220">
        <v>8</v>
      </c>
      <c r="C220" t="s">
        <v>173</v>
      </c>
      <c r="D220" t="s">
        <v>1413</v>
      </c>
      <c r="E220" t="s">
        <v>1397</v>
      </c>
      <c r="F220" t="s">
        <v>63</v>
      </c>
      <c r="G220">
        <v>404</v>
      </c>
      <c r="H220">
        <v>27972</v>
      </c>
    </row>
    <row r="221" spans="1:8">
      <c r="A221">
        <v>220</v>
      </c>
      <c r="B221">
        <v>8</v>
      </c>
      <c r="C221" t="s">
        <v>173</v>
      </c>
      <c r="D221" t="s">
        <v>1413</v>
      </c>
      <c r="E221" t="s">
        <v>1398</v>
      </c>
      <c r="F221" t="s">
        <v>63</v>
      </c>
      <c r="G221">
        <v>368</v>
      </c>
      <c r="H221">
        <v>27972</v>
      </c>
    </row>
    <row r="222" spans="1:8">
      <c r="A222">
        <v>221</v>
      </c>
      <c r="B222">
        <v>8</v>
      </c>
      <c r="C222" t="s">
        <v>173</v>
      </c>
      <c r="D222" t="s">
        <v>1413</v>
      </c>
      <c r="E222" t="s">
        <v>1399</v>
      </c>
      <c r="F222" t="s">
        <v>63</v>
      </c>
      <c r="G222">
        <v>261</v>
      </c>
      <c r="H222">
        <v>27972</v>
      </c>
    </row>
    <row r="223" spans="1:8">
      <c r="A223">
        <v>222</v>
      </c>
      <c r="B223">
        <v>8</v>
      </c>
      <c r="C223" t="s">
        <v>173</v>
      </c>
      <c r="D223" t="s">
        <v>1413</v>
      </c>
      <c r="E223" t="s">
        <v>1400</v>
      </c>
      <c r="F223" t="s">
        <v>63</v>
      </c>
      <c r="G223">
        <v>191</v>
      </c>
      <c r="H223">
        <v>27972</v>
      </c>
    </row>
    <row r="224" spans="1:8">
      <c r="A224">
        <v>223</v>
      </c>
      <c r="B224">
        <v>8</v>
      </c>
      <c r="C224" t="s">
        <v>173</v>
      </c>
      <c r="D224" t="s">
        <v>1413</v>
      </c>
      <c r="E224" t="s">
        <v>1401</v>
      </c>
      <c r="F224" t="s">
        <v>63</v>
      </c>
      <c r="G224">
        <v>112</v>
      </c>
      <c r="H224">
        <v>27972</v>
      </c>
    </row>
    <row r="225" spans="1:8">
      <c r="A225">
        <v>224</v>
      </c>
      <c r="B225">
        <v>8</v>
      </c>
      <c r="C225" t="s">
        <v>173</v>
      </c>
      <c r="D225" t="s">
        <v>1413</v>
      </c>
      <c r="E225" t="s">
        <v>1402</v>
      </c>
      <c r="F225" t="s">
        <v>63</v>
      </c>
      <c r="G225">
        <v>99</v>
      </c>
      <c r="H225">
        <v>27972</v>
      </c>
    </row>
    <row r="226" spans="1:8">
      <c r="A226">
        <v>225</v>
      </c>
      <c r="B226">
        <v>8</v>
      </c>
      <c r="C226" t="s">
        <v>173</v>
      </c>
      <c r="D226" t="s">
        <v>1413</v>
      </c>
      <c r="E226" t="s">
        <v>249</v>
      </c>
      <c r="F226" t="s">
        <v>46</v>
      </c>
      <c r="G226">
        <v>1246</v>
      </c>
      <c r="H226">
        <v>27972</v>
      </c>
    </row>
    <row r="227" spans="1:8">
      <c r="A227">
        <v>226</v>
      </c>
      <c r="B227">
        <v>8</v>
      </c>
      <c r="C227" t="s">
        <v>173</v>
      </c>
      <c r="D227" t="s">
        <v>1413</v>
      </c>
      <c r="E227" t="s">
        <v>1386</v>
      </c>
      <c r="F227" t="s">
        <v>46</v>
      </c>
      <c r="G227">
        <v>1264</v>
      </c>
      <c r="H227">
        <v>27972</v>
      </c>
    </row>
    <row r="228" spans="1:8">
      <c r="A228">
        <v>227</v>
      </c>
      <c r="B228">
        <v>8</v>
      </c>
      <c r="C228" t="s">
        <v>173</v>
      </c>
      <c r="D228" t="s">
        <v>1413</v>
      </c>
      <c r="E228" t="s">
        <v>1387</v>
      </c>
      <c r="F228" t="s">
        <v>46</v>
      </c>
      <c r="G228">
        <v>1293</v>
      </c>
      <c r="H228">
        <v>27972</v>
      </c>
    </row>
    <row r="229" spans="1:8">
      <c r="A229">
        <v>228</v>
      </c>
      <c r="B229">
        <v>8</v>
      </c>
      <c r="C229" t="s">
        <v>173</v>
      </c>
      <c r="D229" t="s">
        <v>1413</v>
      </c>
      <c r="E229" t="s">
        <v>1388</v>
      </c>
      <c r="F229" t="s">
        <v>46</v>
      </c>
      <c r="G229">
        <v>1284</v>
      </c>
      <c r="H229">
        <v>27972</v>
      </c>
    </row>
    <row r="230" spans="1:8">
      <c r="A230">
        <v>229</v>
      </c>
      <c r="B230">
        <v>8</v>
      </c>
      <c r="C230" t="s">
        <v>173</v>
      </c>
      <c r="D230" t="s">
        <v>1413</v>
      </c>
      <c r="E230" t="s">
        <v>1389</v>
      </c>
      <c r="F230" t="s">
        <v>46</v>
      </c>
      <c r="G230">
        <v>1237</v>
      </c>
      <c r="H230">
        <v>27972</v>
      </c>
    </row>
    <row r="231" spans="1:8">
      <c r="A231">
        <v>230</v>
      </c>
      <c r="B231">
        <v>8</v>
      </c>
      <c r="C231" t="s">
        <v>173</v>
      </c>
      <c r="D231" t="s">
        <v>1413</v>
      </c>
      <c r="E231" t="s">
        <v>1390</v>
      </c>
      <c r="F231" t="s">
        <v>46</v>
      </c>
      <c r="G231">
        <v>1108</v>
      </c>
      <c r="H231">
        <v>27972</v>
      </c>
    </row>
    <row r="232" spans="1:8">
      <c r="A232">
        <v>231</v>
      </c>
      <c r="B232">
        <v>8</v>
      </c>
      <c r="C232" t="s">
        <v>173</v>
      </c>
      <c r="D232" t="s">
        <v>1413</v>
      </c>
      <c r="E232" t="s">
        <v>1391</v>
      </c>
      <c r="F232" t="s">
        <v>46</v>
      </c>
      <c r="G232">
        <v>934</v>
      </c>
      <c r="H232">
        <v>27972</v>
      </c>
    </row>
    <row r="233" spans="1:8">
      <c r="A233">
        <v>232</v>
      </c>
      <c r="B233">
        <v>8</v>
      </c>
      <c r="C233" t="s">
        <v>173</v>
      </c>
      <c r="D233" t="s">
        <v>1413</v>
      </c>
      <c r="E233" t="s">
        <v>1392</v>
      </c>
      <c r="F233" t="s">
        <v>46</v>
      </c>
      <c r="G233">
        <v>965</v>
      </c>
      <c r="H233">
        <v>27972</v>
      </c>
    </row>
    <row r="234" spans="1:8">
      <c r="A234">
        <v>233</v>
      </c>
      <c r="B234">
        <v>8</v>
      </c>
      <c r="C234" t="s">
        <v>173</v>
      </c>
      <c r="D234" t="s">
        <v>1413</v>
      </c>
      <c r="E234" t="s">
        <v>1393</v>
      </c>
      <c r="F234" t="s">
        <v>46</v>
      </c>
      <c r="G234">
        <v>913</v>
      </c>
      <c r="H234">
        <v>27972</v>
      </c>
    </row>
    <row r="235" spans="1:8">
      <c r="A235">
        <v>234</v>
      </c>
      <c r="B235">
        <v>8</v>
      </c>
      <c r="C235" t="s">
        <v>173</v>
      </c>
      <c r="D235" t="s">
        <v>1413</v>
      </c>
      <c r="E235" t="s">
        <v>1394</v>
      </c>
      <c r="F235" t="s">
        <v>46</v>
      </c>
      <c r="G235">
        <v>780</v>
      </c>
      <c r="H235">
        <v>27972</v>
      </c>
    </row>
    <row r="236" spans="1:8">
      <c r="A236">
        <v>235</v>
      </c>
      <c r="B236">
        <v>8</v>
      </c>
      <c r="C236" t="s">
        <v>173</v>
      </c>
      <c r="D236" t="s">
        <v>1413</v>
      </c>
      <c r="E236" t="s">
        <v>1395</v>
      </c>
      <c r="F236" t="s">
        <v>46</v>
      </c>
      <c r="G236">
        <v>609</v>
      </c>
      <c r="H236">
        <v>27972</v>
      </c>
    </row>
    <row r="237" spans="1:8">
      <c r="A237">
        <v>236</v>
      </c>
      <c r="B237">
        <v>8</v>
      </c>
      <c r="C237" t="s">
        <v>173</v>
      </c>
      <c r="D237" t="s">
        <v>1413</v>
      </c>
      <c r="E237" t="s">
        <v>1396</v>
      </c>
      <c r="F237" t="s">
        <v>46</v>
      </c>
      <c r="G237">
        <v>505</v>
      </c>
      <c r="H237">
        <v>27972</v>
      </c>
    </row>
    <row r="238" spans="1:8">
      <c r="A238">
        <v>237</v>
      </c>
      <c r="B238">
        <v>8</v>
      </c>
      <c r="C238" t="s">
        <v>173</v>
      </c>
      <c r="D238" t="s">
        <v>1413</v>
      </c>
      <c r="E238" t="s">
        <v>1397</v>
      </c>
      <c r="F238" t="s">
        <v>46</v>
      </c>
      <c r="G238">
        <v>373</v>
      </c>
      <c r="H238">
        <v>27972</v>
      </c>
    </row>
    <row r="239" spans="1:8">
      <c r="A239">
        <v>238</v>
      </c>
      <c r="B239">
        <v>8</v>
      </c>
      <c r="C239" t="s">
        <v>173</v>
      </c>
      <c r="D239" t="s">
        <v>1413</v>
      </c>
      <c r="E239" t="s">
        <v>1398</v>
      </c>
      <c r="F239" t="s">
        <v>46</v>
      </c>
      <c r="G239">
        <v>330</v>
      </c>
      <c r="H239">
        <v>27972</v>
      </c>
    </row>
    <row r="240" spans="1:8">
      <c r="A240">
        <v>239</v>
      </c>
      <c r="B240">
        <v>8</v>
      </c>
      <c r="C240" t="s">
        <v>173</v>
      </c>
      <c r="D240" t="s">
        <v>1413</v>
      </c>
      <c r="E240" t="s">
        <v>1399</v>
      </c>
      <c r="F240" t="s">
        <v>46</v>
      </c>
      <c r="G240">
        <v>239</v>
      </c>
      <c r="H240">
        <v>27972</v>
      </c>
    </row>
    <row r="241" spans="1:8">
      <c r="A241">
        <v>240</v>
      </c>
      <c r="B241">
        <v>8</v>
      </c>
      <c r="C241" t="s">
        <v>173</v>
      </c>
      <c r="D241" t="s">
        <v>1413</v>
      </c>
      <c r="E241" t="s">
        <v>1400</v>
      </c>
      <c r="F241" t="s">
        <v>46</v>
      </c>
      <c r="G241">
        <v>187</v>
      </c>
      <c r="H241">
        <v>27972</v>
      </c>
    </row>
    <row r="242" spans="1:8">
      <c r="A242">
        <v>241</v>
      </c>
      <c r="B242">
        <v>8</v>
      </c>
      <c r="C242" t="s">
        <v>173</v>
      </c>
      <c r="D242" t="s">
        <v>1413</v>
      </c>
      <c r="E242" t="s">
        <v>1401</v>
      </c>
      <c r="F242" t="s">
        <v>46</v>
      </c>
      <c r="G242">
        <v>128</v>
      </c>
      <c r="H242">
        <v>27972</v>
      </c>
    </row>
    <row r="243" spans="1:8">
      <c r="A243">
        <v>242</v>
      </c>
      <c r="B243">
        <v>8</v>
      </c>
      <c r="C243" t="s">
        <v>173</v>
      </c>
      <c r="D243" t="s">
        <v>1413</v>
      </c>
      <c r="E243" t="s">
        <v>1402</v>
      </c>
      <c r="F243" t="s">
        <v>46</v>
      </c>
      <c r="G243">
        <v>108</v>
      </c>
      <c r="H243">
        <v>27972</v>
      </c>
    </row>
    <row r="244" spans="1:8">
      <c r="A244">
        <v>243</v>
      </c>
      <c r="B244">
        <v>8</v>
      </c>
      <c r="C244" t="s">
        <v>173</v>
      </c>
      <c r="D244" t="s">
        <v>3582</v>
      </c>
      <c r="E244" t="s">
        <v>249</v>
      </c>
      <c r="F244" t="s">
        <v>63</v>
      </c>
      <c r="G244">
        <v>91</v>
      </c>
      <c r="H244">
        <v>1975</v>
      </c>
    </row>
    <row r="245" spans="1:8">
      <c r="A245">
        <v>244</v>
      </c>
      <c r="B245">
        <v>8</v>
      </c>
      <c r="C245" t="s">
        <v>173</v>
      </c>
      <c r="D245" t="s">
        <v>3582</v>
      </c>
      <c r="E245" t="s">
        <v>1386</v>
      </c>
      <c r="F245" t="s">
        <v>63</v>
      </c>
      <c r="G245">
        <v>76</v>
      </c>
      <c r="H245">
        <v>1975</v>
      </c>
    </row>
    <row r="246" spans="1:8">
      <c r="A246">
        <v>245</v>
      </c>
      <c r="B246">
        <v>8</v>
      </c>
      <c r="C246" t="s">
        <v>173</v>
      </c>
      <c r="D246" t="s">
        <v>3582</v>
      </c>
      <c r="E246" t="s">
        <v>1387</v>
      </c>
      <c r="F246" t="s">
        <v>63</v>
      </c>
      <c r="G246">
        <v>82</v>
      </c>
      <c r="H246">
        <v>1975</v>
      </c>
    </row>
    <row r="247" spans="1:8">
      <c r="A247">
        <v>246</v>
      </c>
      <c r="B247">
        <v>8</v>
      </c>
      <c r="C247" t="s">
        <v>173</v>
      </c>
      <c r="D247" t="s">
        <v>3582</v>
      </c>
      <c r="E247" t="s">
        <v>1388</v>
      </c>
      <c r="F247" t="s">
        <v>63</v>
      </c>
      <c r="G247">
        <v>72</v>
      </c>
      <c r="H247">
        <v>1975</v>
      </c>
    </row>
    <row r="248" spans="1:8">
      <c r="A248">
        <v>247</v>
      </c>
      <c r="B248">
        <v>8</v>
      </c>
      <c r="C248" t="s">
        <v>173</v>
      </c>
      <c r="D248" t="s">
        <v>3582</v>
      </c>
      <c r="E248" t="s">
        <v>1389</v>
      </c>
      <c r="F248" t="s">
        <v>63</v>
      </c>
      <c r="G248">
        <v>77</v>
      </c>
      <c r="H248">
        <v>1975</v>
      </c>
    </row>
    <row r="249" spans="1:8">
      <c r="A249">
        <v>248</v>
      </c>
      <c r="B249">
        <v>8</v>
      </c>
      <c r="C249" t="s">
        <v>173</v>
      </c>
      <c r="D249" t="s">
        <v>3582</v>
      </c>
      <c r="E249" t="s">
        <v>1390</v>
      </c>
      <c r="F249" t="s">
        <v>63</v>
      </c>
      <c r="G249">
        <v>67</v>
      </c>
      <c r="H249">
        <v>1975</v>
      </c>
    </row>
    <row r="250" spans="1:8">
      <c r="A250">
        <v>249</v>
      </c>
      <c r="B250">
        <v>8</v>
      </c>
      <c r="C250" t="s">
        <v>173</v>
      </c>
      <c r="D250" t="s">
        <v>3582</v>
      </c>
      <c r="E250" t="s">
        <v>1391</v>
      </c>
      <c r="F250" t="s">
        <v>63</v>
      </c>
      <c r="G250">
        <v>55</v>
      </c>
      <c r="H250">
        <v>1975</v>
      </c>
    </row>
    <row r="251" spans="1:8">
      <c r="A251">
        <v>250</v>
      </c>
      <c r="B251">
        <v>8</v>
      </c>
      <c r="C251" t="s">
        <v>173</v>
      </c>
      <c r="D251" t="s">
        <v>3582</v>
      </c>
      <c r="E251" t="s">
        <v>1392</v>
      </c>
      <c r="F251" t="s">
        <v>63</v>
      </c>
      <c r="G251">
        <v>105</v>
      </c>
      <c r="H251">
        <v>1975</v>
      </c>
    </row>
    <row r="252" spans="1:8">
      <c r="A252">
        <v>251</v>
      </c>
      <c r="B252">
        <v>8</v>
      </c>
      <c r="C252" t="s">
        <v>173</v>
      </c>
      <c r="D252" t="s">
        <v>3582</v>
      </c>
      <c r="E252" t="s">
        <v>1393</v>
      </c>
      <c r="F252" t="s">
        <v>63</v>
      </c>
      <c r="G252">
        <v>91</v>
      </c>
      <c r="H252">
        <v>1975</v>
      </c>
    </row>
    <row r="253" spans="1:8">
      <c r="A253">
        <v>252</v>
      </c>
      <c r="B253">
        <v>8</v>
      </c>
      <c r="C253" t="s">
        <v>173</v>
      </c>
      <c r="D253" t="s">
        <v>3582</v>
      </c>
      <c r="E253" t="s">
        <v>1394</v>
      </c>
      <c r="F253" t="s">
        <v>63</v>
      </c>
      <c r="G253">
        <v>73</v>
      </c>
      <c r="H253">
        <v>1975</v>
      </c>
    </row>
    <row r="254" spans="1:8">
      <c r="A254">
        <v>253</v>
      </c>
      <c r="B254">
        <v>8</v>
      </c>
      <c r="C254" t="s">
        <v>173</v>
      </c>
      <c r="D254" t="s">
        <v>3582</v>
      </c>
      <c r="E254" t="s">
        <v>1395</v>
      </c>
      <c r="F254" t="s">
        <v>63</v>
      </c>
      <c r="G254">
        <v>47</v>
      </c>
      <c r="H254">
        <v>1975</v>
      </c>
    </row>
    <row r="255" spans="1:8">
      <c r="A255">
        <v>254</v>
      </c>
      <c r="B255">
        <v>8</v>
      </c>
      <c r="C255" t="s">
        <v>173</v>
      </c>
      <c r="D255" t="s">
        <v>3582</v>
      </c>
      <c r="E255" t="s">
        <v>1396</v>
      </c>
      <c r="F255" t="s">
        <v>63</v>
      </c>
      <c r="G255">
        <v>32</v>
      </c>
      <c r="H255">
        <v>1975</v>
      </c>
    </row>
    <row r="256" spans="1:8">
      <c r="A256">
        <v>255</v>
      </c>
      <c r="B256">
        <v>8</v>
      </c>
      <c r="C256" t="s">
        <v>173</v>
      </c>
      <c r="D256" t="s">
        <v>3582</v>
      </c>
      <c r="E256" t="s">
        <v>1397</v>
      </c>
      <c r="F256" t="s">
        <v>63</v>
      </c>
      <c r="G256">
        <v>30</v>
      </c>
      <c r="H256">
        <v>1975</v>
      </c>
    </row>
    <row r="257" spans="1:8">
      <c r="A257">
        <v>256</v>
      </c>
      <c r="B257">
        <v>8</v>
      </c>
      <c r="C257" t="s">
        <v>173</v>
      </c>
      <c r="D257" t="s">
        <v>3582</v>
      </c>
      <c r="E257" t="s">
        <v>1398</v>
      </c>
      <c r="F257" t="s">
        <v>63</v>
      </c>
      <c r="G257">
        <v>21</v>
      </c>
      <c r="H257">
        <v>1975</v>
      </c>
    </row>
    <row r="258" spans="1:8">
      <c r="A258">
        <v>257</v>
      </c>
      <c r="B258">
        <v>8</v>
      </c>
      <c r="C258" t="s">
        <v>173</v>
      </c>
      <c r="D258" t="s">
        <v>3582</v>
      </c>
      <c r="E258" t="s">
        <v>1399</v>
      </c>
      <c r="F258" t="s">
        <v>63</v>
      </c>
      <c r="G258">
        <v>17</v>
      </c>
      <c r="H258">
        <v>1975</v>
      </c>
    </row>
    <row r="259" spans="1:8">
      <c r="A259">
        <v>258</v>
      </c>
      <c r="B259">
        <v>8</v>
      </c>
      <c r="C259" t="s">
        <v>173</v>
      </c>
      <c r="D259" t="s">
        <v>3582</v>
      </c>
      <c r="E259" t="s">
        <v>1400</v>
      </c>
      <c r="F259" t="s">
        <v>63</v>
      </c>
      <c r="G259">
        <v>15</v>
      </c>
      <c r="H259">
        <v>1975</v>
      </c>
    </row>
    <row r="260" spans="1:8">
      <c r="A260">
        <v>259</v>
      </c>
      <c r="B260">
        <v>8</v>
      </c>
      <c r="C260" t="s">
        <v>173</v>
      </c>
      <c r="D260" t="s">
        <v>3582</v>
      </c>
      <c r="E260" t="s">
        <v>1401</v>
      </c>
      <c r="F260" t="s">
        <v>63</v>
      </c>
      <c r="G260">
        <v>5</v>
      </c>
      <c r="H260">
        <v>1975</v>
      </c>
    </row>
    <row r="261" spans="1:8">
      <c r="A261">
        <v>260</v>
      </c>
      <c r="B261">
        <v>8</v>
      </c>
      <c r="C261" t="s">
        <v>173</v>
      </c>
      <c r="D261" t="s">
        <v>3582</v>
      </c>
      <c r="E261" t="s">
        <v>1402</v>
      </c>
      <c r="F261" t="s">
        <v>63</v>
      </c>
      <c r="G261">
        <v>3</v>
      </c>
      <c r="H261">
        <v>1975</v>
      </c>
    </row>
    <row r="262" spans="1:8">
      <c r="A262">
        <v>261</v>
      </c>
      <c r="B262">
        <v>8</v>
      </c>
      <c r="C262" t="s">
        <v>173</v>
      </c>
      <c r="D262" t="s">
        <v>3582</v>
      </c>
      <c r="E262" t="s">
        <v>249</v>
      </c>
      <c r="F262" t="s">
        <v>46</v>
      </c>
      <c r="G262">
        <v>71</v>
      </c>
      <c r="H262">
        <v>1975</v>
      </c>
    </row>
    <row r="263" spans="1:8">
      <c r="A263">
        <v>262</v>
      </c>
      <c r="B263">
        <v>8</v>
      </c>
      <c r="C263" t="s">
        <v>173</v>
      </c>
      <c r="D263" t="s">
        <v>3582</v>
      </c>
      <c r="E263" t="s">
        <v>1386</v>
      </c>
      <c r="F263" t="s">
        <v>46</v>
      </c>
      <c r="G263">
        <v>69</v>
      </c>
      <c r="H263">
        <v>1975</v>
      </c>
    </row>
    <row r="264" spans="1:8">
      <c r="A264">
        <v>263</v>
      </c>
      <c r="B264">
        <v>8</v>
      </c>
      <c r="C264" t="s">
        <v>173</v>
      </c>
      <c r="D264" t="s">
        <v>3582</v>
      </c>
      <c r="E264" t="s">
        <v>1387</v>
      </c>
      <c r="F264" t="s">
        <v>46</v>
      </c>
      <c r="G264">
        <v>91</v>
      </c>
      <c r="H264">
        <v>1975</v>
      </c>
    </row>
    <row r="265" spans="1:8">
      <c r="A265">
        <v>264</v>
      </c>
      <c r="B265">
        <v>8</v>
      </c>
      <c r="C265" t="s">
        <v>173</v>
      </c>
      <c r="D265" t="s">
        <v>3582</v>
      </c>
      <c r="E265" t="s">
        <v>1388</v>
      </c>
      <c r="F265" t="s">
        <v>46</v>
      </c>
      <c r="G265">
        <v>86</v>
      </c>
      <c r="H265">
        <v>1975</v>
      </c>
    </row>
    <row r="266" spans="1:8">
      <c r="A266">
        <v>265</v>
      </c>
      <c r="B266">
        <v>8</v>
      </c>
      <c r="C266" t="s">
        <v>173</v>
      </c>
      <c r="D266" t="s">
        <v>3582</v>
      </c>
      <c r="E266" t="s">
        <v>1389</v>
      </c>
      <c r="F266" t="s">
        <v>46</v>
      </c>
      <c r="G266">
        <v>112</v>
      </c>
      <c r="H266">
        <v>1975</v>
      </c>
    </row>
    <row r="267" spans="1:8">
      <c r="A267">
        <v>266</v>
      </c>
      <c r="B267">
        <v>8</v>
      </c>
      <c r="C267" t="s">
        <v>173</v>
      </c>
      <c r="D267" t="s">
        <v>3582</v>
      </c>
      <c r="E267" t="s">
        <v>1390</v>
      </c>
      <c r="F267" t="s">
        <v>46</v>
      </c>
      <c r="G267">
        <v>85</v>
      </c>
      <c r="H267">
        <v>1975</v>
      </c>
    </row>
    <row r="268" spans="1:8">
      <c r="A268">
        <v>267</v>
      </c>
      <c r="B268">
        <v>8</v>
      </c>
      <c r="C268" t="s">
        <v>173</v>
      </c>
      <c r="D268" t="s">
        <v>3582</v>
      </c>
      <c r="E268" t="s">
        <v>1391</v>
      </c>
      <c r="F268" t="s">
        <v>46</v>
      </c>
      <c r="G268">
        <v>84</v>
      </c>
      <c r="H268">
        <v>1975</v>
      </c>
    </row>
    <row r="269" spans="1:8">
      <c r="A269">
        <v>268</v>
      </c>
      <c r="B269">
        <v>8</v>
      </c>
      <c r="C269" t="s">
        <v>173</v>
      </c>
      <c r="D269" t="s">
        <v>3582</v>
      </c>
      <c r="E269" t="s">
        <v>1392</v>
      </c>
      <c r="F269" t="s">
        <v>46</v>
      </c>
      <c r="G269">
        <v>91</v>
      </c>
      <c r="H269">
        <v>1975</v>
      </c>
    </row>
    <row r="270" spans="1:8">
      <c r="A270">
        <v>269</v>
      </c>
      <c r="B270">
        <v>8</v>
      </c>
      <c r="C270" t="s">
        <v>173</v>
      </c>
      <c r="D270" t="s">
        <v>3582</v>
      </c>
      <c r="E270" t="s">
        <v>1393</v>
      </c>
      <c r="F270" t="s">
        <v>46</v>
      </c>
      <c r="G270">
        <v>89</v>
      </c>
      <c r="H270">
        <v>1975</v>
      </c>
    </row>
    <row r="271" spans="1:8">
      <c r="A271">
        <v>270</v>
      </c>
      <c r="B271">
        <v>8</v>
      </c>
      <c r="C271" t="s">
        <v>173</v>
      </c>
      <c r="D271" t="s">
        <v>3582</v>
      </c>
      <c r="E271" t="s">
        <v>1394</v>
      </c>
      <c r="F271" t="s">
        <v>46</v>
      </c>
      <c r="G271">
        <v>74</v>
      </c>
      <c r="H271">
        <v>1975</v>
      </c>
    </row>
    <row r="272" spans="1:8">
      <c r="A272">
        <v>271</v>
      </c>
      <c r="B272">
        <v>8</v>
      </c>
      <c r="C272" t="s">
        <v>173</v>
      </c>
      <c r="D272" t="s">
        <v>3582</v>
      </c>
      <c r="E272" t="s">
        <v>1395</v>
      </c>
      <c r="F272" t="s">
        <v>46</v>
      </c>
      <c r="G272">
        <v>33</v>
      </c>
      <c r="H272">
        <v>1975</v>
      </c>
    </row>
    <row r="273" spans="1:8">
      <c r="A273">
        <v>272</v>
      </c>
      <c r="B273">
        <v>8</v>
      </c>
      <c r="C273" t="s">
        <v>173</v>
      </c>
      <c r="D273" t="s">
        <v>3582</v>
      </c>
      <c r="E273" t="s">
        <v>1396</v>
      </c>
      <c r="F273" t="s">
        <v>46</v>
      </c>
      <c r="G273">
        <v>45</v>
      </c>
      <c r="H273">
        <v>1975</v>
      </c>
    </row>
    <row r="274" spans="1:8">
      <c r="A274">
        <v>273</v>
      </c>
      <c r="B274">
        <v>8</v>
      </c>
      <c r="C274" t="s">
        <v>173</v>
      </c>
      <c r="D274" t="s">
        <v>3582</v>
      </c>
      <c r="E274" t="s">
        <v>1397</v>
      </c>
      <c r="F274" t="s">
        <v>46</v>
      </c>
      <c r="G274">
        <v>24</v>
      </c>
      <c r="H274">
        <v>1975</v>
      </c>
    </row>
    <row r="275" spans="1:8">
      <c r="A275">
        <v>274</v>
      </c>
      <c r="B275">
        <v>8</v>
      </c>
      <c r="C275" t="s">
        <v>173</v>
      </c>
      <c r="D275" t="s">
        <v>3582</v>
      </c>
      <c r="E275" t="s">
        <v>1398</v>
      </c>
      <c r="F275" t="s">
        <v>46</v>
      </c>
      <c r="G275">
        <v>17</v>
      </c>
      <c r="H275">
        <v>1975</v>
      </c>
    </row>
    <row r="276" spans="1:8">
      <c r="A276">
        <v>275</v>
      </c>
      <c r="B276">
        <v>8</v>
      </c>
      <c r="C276" t="s">
        <v>173</v>
      </c>
      <c r="D276" t="s">
        <v>3582</v>
      </c>
      <c r="E276" t="s">
        <v>1399</v>
      </c>
      <c r="F276" t="s">
        <v>46</v>
      </c>
      <c r="G276">
        <v>13</v>
      </c>
      <c r="H276">
        <v>1975</v>
      </c>
    </row>
    <row r="277" spans="1:8">
      <c r="A277">
        <v>276</v>
      </c>
      <c r="B277">
        <v>8</v>
      </c>
      <c r="C277" t="s">
        <v>173</v>
      </c>
      <c r="D277" t="s">
        <v>3582</v>
      </c>
      <c r="E277" t="s">
        <v>1400</v>
      </c>
      <c r="F277" t="s">
        <v>46</v>
      </c>
      <c r="G277">
        <v>14</v>
      </c>
      <c r="H277">
        <v>1975</v>
      </c>
    </row>
    <row r="278" spans="1:8">
      <c r="A278">
        <v>277</v>
      </c>
      <c r="B278">
        <v>8</v>
      </c>
      <c r="C278" t="s">
        <v>173</v>
      </c>
      <c r="D278" t="s">
        <v>3582</v>
      </c>
      <c r="E278" t="s">
        <v>1401</v>
      </c>
      <c r="F278" t="s">
        <v>46</v>
      </c>
      <c r="G278">
        <v>11</v>
      </c>
      <c r="H278">
        <v>1975</v>
      </c>
    </row>
    <row r="279" spans="1:8">
      <c r="A279">
        <v>278</v>
      </c>
      <c r="B279">
        <v>8</v>
      </c>
      <c r="C279" t="s">
        <v>173</v>
      </c>
      <c r="D279" t="s">
        <v>3582</v>
      </c>
      <c r="E279" t="s">
        <v>1402</v>
      </c>
      <c r="F279" t="s">
        <v>46</v>
      </c>
      <c r="G279">
        <v>7</v>
      </c>
      <c r="H279">
        <v>1975</v>
      </c>
    </row>
    <row r="280" spans="1:8">
      <c r="A280">
        <v>279</v>
      </c>
      <c r="B280">
        <v>8</v>
      </c>
      <c r="C280" t="s">
        <v>173</v>
      </c>
      <c r="D280" t="s">
        <v>3597</v>
      </c>
      <c r="E280" t="s">
        <v>249</v>
      </c>
      <c r="F280" t="s">
        <v>63</v>
      </c>
      <c r="G280">
        <v>15</v>
      </c>
      <c r="H280">
        <v>697</v>
      </c>
    </row>
    <row r="281" spans="1:8">
      <c r="A281">
        <v>280</v>
      </c>
      <c r="B281">
        <v>8</v>
      </c>
      <c r="C281" t="s">
        <v>173</v>
      </c>
      <c r="D281" t="s">
        <v>3597</v>
      </c>
      <c r="E281" t="s">
        <v>1386</v>
      </c>
      <c r="F281" t="s">
        <v>63</v>
      </c>
      <c r="G281">
        <v>30</v>
      </c>
      <c r="H281">
        <v>697</v>
      </c>
    </row>
    <row r="282" spans="1:8">
      <c r="A282">
        <v>281</v>
      </c>
      <c r="B282">
        <v>8</v>
      </c>
      <c r="C282" t="s">
        <v>173</v>
      </c>
      <c r="D282" t="s">
        <v>3597</v>
      </c>
      <c r="E282" t="s">
        <v>1387</v>
      </c>
      <c r="F282" t="s">
        <v>63</v>
      </c>
      <c r="G282">
        <v>39</v>
      </c>
      <c r="H282">
        <v>697</v>
      </c>
    </row>
    <row r="283" spans="1:8">
      <c r="A283">
        <v>282</v>
      </c>
      <c r="B283">
        <v>8</v>
      </c>
      <c r="C283" t="s">
        <v>173</v>
      </c>
      <c r="D283" t="s">
        <v>3597</v>
      </c>
      <c r="E283" t="s">
        <v>1388</v>
      </c>
      <c r="F283" t="s">
        <v>63</v>
      </c>
      <c r="G283">
        <v>56</v>
      </c>
      <c r="H283">
        <v>697</v>
      </c>
    </row>
    <row r="284" spans="1:8">
      <c r="A284">
        <v>283</v>
      </c>
      <c r="B284">
        <v>8</v>
      </c>
      <c r="C284" t="s">
        <v>173</v>
      </c>
      <c r="D284" t="s">
        <v>3597</v>
      </c>
      <c r="E284" t="s">
        <v>1389</v>
      </c>
      <c r="F284" t="s">
        <v>63</v>
      </c>
      <c r="G284">
        <v>57</v>
      </c>
      <c r="H284">
        <v>697</v>
      </c>
    </row>
    <row r="285" spans="1:8">
      <c r="A285">
        <v>284</v>
      </c>
      <c r="B285">
        <v>8</v>
      </c>
      <c r="C285" t="s">
        <v>173</v>
      </c>
      <c r="D285" t="s">
        <v>3597</v>
      </c>
      <c r="E285" t="s">
        <v>1390</v>
      </c>
      <c r="F285" t="s">
        <v>63</v>
      </c>
      <c r="G285">
        <v>29</v>
      </c>
      <c r="H285">
        <v>697</v>
      </c>
    </row>
    <row r="286" spans="1:8">
      <c r="A286">
        <v>285</v>
      </c>
      <c r="B286">
        <v>8</v>
      </c>
      <c r="C286" t="s">
        <v>173</v>
      </c>
      <c r="D286" t="s">
        <v>3597</v>
      </c>
      <c r="E286" t="s">
        <v>1391</v>
      </c>
      <c r="F286" t="s">
        <v>63</v>
      </c>
      <c r="G286">
        <v>20</v>
      </c>
      <c r="H286">
        <v>697</v>
      </c>
    </row>
    <row r="287" spans="1:8">
      <c r="A287">
        <v>286</v>
      </c>
      <c r="B287">
        <v>8</v>
      </c>
      <c r="C287" t="s">
        <v>173</v>
      </c>
      <c r="D287" t="s">
        <v>3597</v>
      </c>
      <c r="E287" t="s">
        <v>1392</v>
      </c>
      <c r="F287" t="s">
        <v>63</v>
      </c>
      <c r="G287">
        <v>19</v>
      </c>
      <c r="H287">
        <v>697</v>
      </c>
    </row>
    <row r="288" spans="1:8">
      <c r="A288">
        <v>287</v>
      </c>
      <c r="B288">
        <v>8</v>
      </c>
      <c r="C288" t="s">
        <v>173</v>
      </c>
      <c r="D288" t="s">
        <v>3597</v>
      </c>
      <c r="E288" t="s">
        <v>1393</v>
      </c>
      <c r="F288" t="s">
        <v>63</v>
      </c>
      <c r="G288">
        <v>18</v>
      </c>
      <c r="H288">
        <v>697</v>
      </c>
    </row>
    <row r="289" spans="1:8">
      <c r="A289">
        <v>288</v>
      </c>
      <c r="B289">
        <v>8</v>
      </c>
      <c r="C289" t="s">
        <v>173</v>
      </c>
      <c r="D289" t="s">
        <v>3597</v>
      </c>
      <c r="E289" t="s">
        <v>1394</v>
      </c>
      <c r="F289" t="s">
        <v>63</v>
      </c>
      <c r="G289">
        <v>10</v>
      </c>
      <c r="H289">
        <v>697</v>
      </c>
    </row>
    <row r="290" spans="1:8">
      <c r="A290">
        <v>289</v>
      </c>
      <c r="B290">
        <v>8</v>
      </c>
      <c r="C290" t="s">
        <v>173</v>
      </c>
      <c r="D290" t="s">
        <v>3597</v>
      </c>
      <c r="E290" t="s">
        <v>1395</v>
      </c>
      <c r="F290" t="s">
        <v>63</v>
      </c>
      <c r="G290">
        <v>8</v>
      </c>
      <c r="H290">
        <v>697</v>
      </c>
    </row>
    <row r="291" spans="1:8">
      <c r="A291">
        <v>290</v>
      </c>
      <c r="B291">
        <v>8</v>
      </c>
      <c r="C291" t="s">
        <v>173</v>
      </c>
      <c r="D291" t="s">
        <v>3597</v>
      </c>
      <c r="E291" t="s">
        <v>1396</v>
      </c>
      <c r="F291" t="s">
        <v>63</v>
      </c>
      <c r="G291">
        <v>14</v>
      </c>
      <c r="H291">
        <v>697</v>
      </c>
    </row>
    <row r="292" spans="1:8">
      <c r="A292">
        <v>291</v>
      </c>
      <c r="B292">
        <v>8</v>
      </c>
      <c r="C292" t="s">
        <v>173</v>
      </c>
      <c r="D292" t="s">
        <v>3597</v>
      </c>
      <c r="E292" t="s">
        <v>1397</v>
      </c>
      <c r="F292" t="s">
        <v>63</v>
      </c>
      <c r="G292">
        <v>11</v>
      </c>
      <c r="H292">
        <v>697</v>
      </c>
    </row>
    <row r="293" spans="1:8">
      <c r="A293">
        <v>292</v>
      </c>
      <c r="B293">
        <v>8</v>
      </c>
      <c r="C293" t="s">
        <v>173</v>
      </c>
      <c r="D293" t="s">
        <v>3597</v>
      </c>
      <c r="E293" t="s">
        <v>1398</v>
      </c>
      <c r="F293" t="s">
        <v>63</v>
      </c>
      <c r="G293">
        <v>7</v>
      </c>
      <c r="H293">
        <v>697</v>
      </c>
    </row>
    <row r="294" spans="1:8">
      <c r="A294">
        <v>293</v>
      </c>
      <c r="B294">
        <v>8</v>
      </c>
      <c r="C294" t="s">
        <v>173</v>
      </c>
      <c r="D294" t="s">
        <v>3597</v>
      </c>
      <c r="E294" t="s">
        <v>1399</v>
      </c>
      <c r="F294" t="s">
        <v>63</v>
      </c>
      <c r="G294">
        <v>1</v>
      </c>
      <c r="H294">
        <v>697</v>
      </c>
    </row>
    <row r="295" spans="1:8">
      <c r="A295">
        <v>294</v>
      </c>
      <c r="B295">
        <v>8</v>
      </c>
      <c r="C295" t="s">
        <v>173</v>
      </c>
      <c r="D295" t="s">
        <v>3597</v>
      </c>
      <c r="E295" t="s">
        <v>1400</v>
      </c>
      <c r="F295" t="s">
        <v>63</v>
      </c>
      <c r="G295">
        <v>7</v>
      </c>
      <c r="H295">
        <v>697</v>
      </c>
    </row>
    <row r="296" spans="1:8">
      <c r="A296">
        <v>295</v>
      </c>
      <c r="B296">
        <v>8</v>
      </c>
      <c r="C296" t="s">
        <v>173</v>
      </c>
      <c r="D296" t="s">
        <v>3597</v>
      </c>
      <c r="E296" t="s">
        <v>1401</v>
      </c>
      <c r="F296" t="s">
        <v>63</v>
      </c>
      <c r="G296">
        <v>1</v>
      </c>
      <c r="H296">
        <v>697</v>
      </c>
    </row>
    <row r="297" spans="1:8">
      <c r="A297">
        <v>296</v>
      </c>
      <c r="B297">
        <v>8</v>
      </c>
      <c r="C297" t="s">
        <v>173</v>
      </c>
      <c r="D297" t="s">
        <v>3597</v>
      </c>
      <c r="E297" t="s">
        <v>1402</v>
      </c>
      <c r="F297" t="s">
        <v>63</v>
      </c>
      <c r="G297">
        <v>1</v>
      </c>
      <c r="H297">
        <v>697</v>
      </c>
    </row>
    <row r="298" spans="1:8">
      <c r="A298">
        <v>297</v>
      </c>
      <c r="B298">
        <v>8</v>
      </c>
      <c r="C298" t="s">
        <v>173</v>
      </c>
      <c r="D298" t="s">
        <v>3597</v>
      </c>
      <c r="E298" t="s">
        <v>249</v>
      </c>
      <c r="F298" t="s">
        <v>46</v>
      </c>
      <c r="G298">
        <v>15</v>
      </c>
      <c r="H298">
        <v>697</v>
      </c>
    </row>
    <row r="299" spans="1:8">
      <c r="A299">
        <v>298</v>
      </c>
      <c r="B299">
        <v>8</v>
      </c>
      <c r="C299" t="s">
        <v>173</v>
      </c>
      <c r="D299" t="s">
        <v>3597</v>
      </c>
      <c r="E299" t="s">
        <v>1386</v>
      </c>
      <c r="F299" t="s">
        <v>46</v>
      </c>
      <c r="G299">
        <v>30</v>
      </c>
      <c r="H299">
        <v>697</v>
      </c>
    </row>
    <row r="300" spans="1:8">
      <c r="A300">
        <v>299</v>
      </c>
      <c r="B300">
        <v>8</v>
      </c>
      <c r="C300" t="s">
        <v>173</v>
      </c>
      <c r="D300" t="s">
        <v>3597</v>
      </c>
      <c r="E300" t="s">
        <v>1387</v>
      </c>
      <c r="F300" t="s">
        <v>46</v>
      </c>
      <c r="G300">
        <v>55</v>
      </c>
      <c r="H300">
        <v>697</v>
      </c>
    </row>
    <row r="301" spans="1:8">
      <c r="A301">
        <v>300</v>
      </c>
      <c r="B301">
        <v>8</v>
      </c>
      <c r="C301" t="s">
        <v>173</v>
      </c>
      <c r="D301" t="s">
        <v>3597</v>
      </c>
      <c r="E301" t="s">
        <v>1388</v>
      </c>
      <c r="F301" t="s">
        <v>46</v>
      </c>
      <c r="G301">
        <v>54</v>
      </c>
      <c r="H301">
        <v>697</v>
      </c>
    </row>
    <row r="302" spans="1:8">
      <c r="A302">
        <v>301</v>
      </c>
      <c r="B302">
        <v>8</v>
      </c>
      <c r="C302" t="s">
        <v>173</v>
      </c>
      <c r="D302" t="s">
        <v>3597</v>
      </c>
      <c r="E302" t="s">
        <v>1389</v>
      </c>
      <c r="F302" t="s">
        <v>46</v>
      </c>
      <c r="G302">
        <v>59</v>
      </c>
      <c r="H302">
        <v>697</v>
      </c>
    </row>
    <row r="303" spans="1:8">
      <c r="A303">
        <v>302</v>
      </c>
      <c r="B303">
        <v>8</v>
      </c>
      <c r="C303" t="s">
        <v>173</v>
      </c>
      <c r="D303" t="s">
        <v>3597</v>
      </c>
      <c r="E303" t="s">
        <v>1390</v>
      </c>
      <c r="F303" t="s">
        <v>46</v>
      </c>
      <c r="G303">
        <v>23</v>
      </c>
      <c r="H303">
        <v>697</v>
      </c>
    </row>
    <row r="304" spans="1:8">
      <c r="A304">
        <v>303</v>
      </c>
      <c r="B304">
        <v>8</v>
      </c>
      <c r="C304" t="s">
        <v>173</v>
      </c>
      <c r="D304" t="s">
        <v>3597</v>
      </c>
      <c r="E304" t="s">
        <v>1391</v>
      </c>
      <c r="F304" t="s">
        <v>46</v>
      </c>
      <c r="G304">
        <v>30</v>
      </c>
      <c r="H304">
        <v>697</v>
      </c>
    </row>
    <row r="305" spans="1:8">
      <c r="A305">
        <v>304</v>
      </c>
      <c r="B305">
        <v>8</v>
      </c>
      <c r="C305" t="s">
        <v>173</v>
      </c>
      <c r="D305" t="s">
        <v>3597</v>
      </c>
      <c r="E305" t="s">
        <v>1392</v>
      </c>
      <c r="F305" t="s">
        <v>46</v>
      </c>
      <c r="G305">
        <v>14</v>
      </c>
      <c r="H305">
        <v>697</v>
      </c>
    </row>
    <row r="306" spans="1:8">
      <c r="A306">
        <v>305</v>
      </c>
      <c r="B306">
        <v>8</v>
      </c>
      <c r="C306" t="s">
        <v>173</v>
      </c>
      <c r="D306" t="s">
        <v>3597</v>
      </c>
      <c r="E306" t="s">
        <v>1393</v>
      </c>
      <c r="F306" t="s">
        <v>46</v>
      </c>
      <c r="G306">
        <v>26</v>
      </c>
      <c r="H306">
        <v>697</v>
      </c>
    </row>
    <row r="307" spans="1:8">
      <c r="A307">
        <v>306</v>
      </c>
      <c r="B307">
        <v>8</v>
      </c>
      <c r="C307" t="s">
        <v>173</v>
      </c>
      <c r="D307" t="s">
        <v>3597</v>
      </c>
      <c r="E307" t="s">
        <v>1394</v>
      </c>
      <c r="F307" t="s">
        <v>46</v>
      </c>
      <c r="G307">
        <v>11</v>
      </c>
      <c r="H307">
        <v>697</v>
      </c>
    </row>
    <row r="308" spans="1:8">
      <c r="A308">
        <v>307</v>
      </c>
      <c r="B308">
        <v>8</v>
      </c>
      <c r="C308" t="s">
        <v>173</v>
      </c>
      <c r="D308" t="s">
        <v>3597</v>
      </c>
      <c r="E308" t="s">
        <v>1395</v>
      </c>
      <c r="F308" t="s">
        <v>46</v>
      </c>
      <c r="G308">
        <v>9</v>
      </c>
      <c r="H308">
        <v>697</v>
      </c>
    </row>
    <row r="309" spans="1:8">
      <c r="A309">
        <v>308</v>
      </c>
      <c r="B309">
        <v>8</v>
      </c>
      <c r="C309" t="s">
        <v>173</v>
      </c>
      <c r="D309" t="s">
        <v>3597</v>
      </c>
      <c r="E309" t="s">
        <v>1396</v>
      </c>
      <c r="F309" t="s">
        <v>46</v>
      </c>
      <c r="G309">
        <v>10</v>
      </c>
      <c r="H309">
        <v>697</v>
      </c>
    </row>
    <row r="310" spans="1:8">
      <c r="A310">
        <v>309</v>
      </c>
      <c r="B310">
        <v>8</v>
      </c>
      <c r="C310" t="s">
        <v>173</v>
      </c>
      <c r="D310" t="s">
        <v>3597</v>
      </c>
      <c r="E310" t="s">
        <v>1397</v>
      </c>
      <c r="F310" t="s">
        <v>46</v>
      </c>
      <c r="G310">
        <v>6</v>
      </c>
      <c r="H310">
        <v>697</v>
      </c>
    </row>
    <row r="311" spans="1:8">
      <c r="A311">
        <v>310</v>
      </c>
      <c r="B311">
        <v>8</v>
      </c>
      <c r="C311" t="s">
        <v>173</v>
      </c>
      <c r="D311" t="s">
        <v>3597</v>
      </c>
      <c r="E311" t="s">
        <v>1398</v>
      </c>
      <c r="F311" t="s">
        <v>46</v>
      </c>
      <c r="G311">
        <v>3</v>
      </c>
      <c r="H311">
        <v>697</v>
      </c>
    </row>
    <row r="312" spans="1:8">
      <c r="A312">
        <v>311</v>
      </c>
      <c r="B312">
        <v>8</v>
      </c>
      <c r="C312" t="s">
        <v>173</v>
      </c>
      <c r="D312" t="s">
        <v>3597</v>
      </c>
      <c r="E312" t="s">
        <v>1399</v>
      </c>
      <c r="F312" t="s">
        <v>46</v>
      </c>
      <c r="G312">
        <v>3</v>
      </c>
      <c r="H312">
        <v>697</v>
      </c>
    </row>
    <row r="313" spans="1:8">
      <c r="A313">
        <v>312</v>
      </c>
      <c r="B313">
        <v>8</v>
      </c>
      <c r="C313" t="s">
        <v>173</v>
      </c>
      <c r="D313" t="s">
        <v>3597</v>
      </c>
      <c r="E313" t="s">
        <v>1400</v>
      </c>
      <c r="F313" t="s">
        <v>46</v>
      </c>
      <c r="G313">
        <v>1</v>
      </c>
      <c r="H313">
        <v>697</v>
      </c>
    </row>
    <row r="314" spans="1:8">
      <c r="A314">
        <v>313</v>
      </c>
      <c r="B314">
        <v>8</v>
      </c>
      <c r="C314" t="s">
        <v>173</v>
      </c>
      <c r="D314" t="s">
        <v>3597</v>
      </c>
      <c r="E314" t="s">
        <v>1401</v>
      </c>
      <c r="F314" t="s">
        <v>46</v>
      </c>
      <c r="G314">
        <v>1</v>
      </c>
      <c r="H314">
        <v>697</v>
      </c>
    </row>
    <row r="315" spans="1:8">
      <c r="A315">
        <v>314</v>
      </c>
      <c r="B315">
        <v>8</v>
      </c>
      <c r="C315" t="s">
        <v>173</v>
      </c>
      <c r="D315" t="s">
        <v>3597</v>
      </c>
      <c r="E315" t="s">
        <v>1402</v>
      </c>
      <c r="F315" t="s">
        <v>46</v>
      </c>
      <c r="G315">
        <v>4</v>
      </c>
      <c r="H315">
        <v>697</v>
      </c>
    </row>
    <row r="316" spans="1:8">
      <c r="A316">
        <v>315</v>
      </c>
      <c r="B316">
        <v>8</v>
      </c>
      <c r="C316" t="s">
        <v>173</v>
      </c>
      <c r="D316" t="s">
        <v>3599</v>
      </c>
      <c r="E316" t="s">
        <v>249</v>
      </c>
      <c r="F316" t="s">
        <v>63</v>
      </c>
      <c r="G316">
        <v>92</v>
      </c>
      <c r="H316">
        <v>2445</v>
      </c>
    </row>
    <row r="317" spans="1:8">
      <c r="A317">
        <v>316</v>
      </c>
      <c r="B317">
        <v>8</v>
      </c>
      <c r="C317" t="s">
        <v>173</v>
      </c>
      <c r="D317" t="s">
        <v>3599</v>
      </c>
      <c r="E317" t="s">
        <v>1386</v>
      </c>
      <c r="F317" t="s">
        <v>63</v>
      </c>
      <c r="G317">
        <v>108</v>
      </c>
      <c r="H317">
        <v>2445</v>
      </c>
    </row>
    <row r="318" spans="1:8">
      <c r="A318">
        <v>317</v>
      </c>
      <c r="B318">
        <v>8</v>
      </c>
      <c r="C318" t="s">
        <v>173</v>
      </c>
      <c r="D318" t="s">
        <v>3599</v>
      </c>
      <c r="E318" t="s">
        <v>1387</v>
      </c>
      <c r="F318" t="s">
        <v>63</v>
      </c>
      <c r="G318">
        <v>116</v>
      </c>
      <c r="H318">
        <v>2445</v>
      </c>
    </row>
    <row r="319" spans="1:8">
      <c r="A319">
        <v>318</v>
      </c>
      <c r="B319">
        <v>8</v>
      </c>
      <c r="C319" t="s">
        <v>173</v>
      </c>
      <c r="D319" t="s">
        <v>3599</v>
      </c>
      <c r="E319" t="s">
        <v>1388</v>
      </c>
      <c r="F319" t="s">
        <v>63</v>
      </c>
      <c r="G319">
        <v>125</v>
      </c>
      <c r="H319">
        <v>2445</v>
      </c>
    </row>
    <row r="320" spans="1:8">
      <c r="A320">
        <v>319</v>
      </c>
      <c r="B320">
        <v>8</v>
      </c>
      <c r="C320" t="s">
        <v>173</v>
      </c>
      <c r="D320" t="s">
        <v>3599</v>
      </c>
      <c r="E320" t="s">
        <v>1389</v>
      </c>
      <c r="F320" t="s">
        <v>63</v>
      </c>
      <c r="G320">
        <v>130</v>
      </c>
      <c r="H320">
        <v>2445</v>
      </c>
    </row>
    <row r="321" spans="1:8">
      <c r="A321">
        <v>320</v>
      </c>
      <c r="B321">
        <v>8</v>
      </c>
      <c r="C321" t="s">
        <v>173</v>
      </c>
      <c r="D321" t="s">
        <v>3599</v>
      </c>
      <c r="E321" t="s">
        <v>1390</v>
      </c>
      <c r="F321" t="s">
        <v>63</v>
      </c>
      <c r="G321">
        <v>118</v>
      </c>
      <c r="H321">
        <v>2445</v>
      </c>
    </row>
    <row r="322" spans="1:8">
      <c r="A322">
        <v>321</v>
      </c>
      <c r="B322">
        <v>8</v>
      </c>
      <c r="C322" t="s">
        <v>173</v>
      </c>
      <c r="D322" t="s">
        <v>3599</v>
      </c>
      <c r="E322" t="s">
        <v>1391</v>
      </c>
      <c r="F322" t="s">
        <v>63</v>
      </c>
      <c r="G322">
        <v>104</v>
      </c>
      <c r="H322">
        <v>2445</v>
      </c>
    </row>
    <row r="323" spans="1:8">
      <c r="A323">
        <v>322</v>
      </c>
      <c r="B323">
        <v>8</v>
      </c>
      <c r="C323" t="s">
        <v>173</v>
      </c>
      <c r="D323" t="s">
        <v>3599</v>
      </c>
      <c r="E323" t="s">
        <v>1392</v>
      </c>
      <c r="F323" t="s">
        <v>63</v>
      </c>
      <c r="G323">
        <v>97</v>
      </c>
      <c r="H323">
        <v>2445</v>
      </c>
    </row>
    <row r="324" spans="1:8">
      <c r="A324">
        <v>323</v>
      </c>
      <c r="B324">
        <v>8</v>
      </c>
      <c r="C324" t="s">
        <v>173</v>
      </c>
      <c r="D324" t="s">
        <v>3599</v>
      </c>
      <c r="E324" t="s">
        <v>1393</v>
      </c>
      <c r="F324" t="s">
        <v>63</v>
      </c>
      <c r="G324">
        <v>90</v>
      </c>
      <c r="H324">
        <v>2445</v>
      </c>
    </row>
    <row r="325" spans="1:8">
      <c r="A325">
        <v>324</v>
      </c>
      <c r="B325">
        <v>8</v>
      </c>
      <c r="C325" t="s">
        <v>173</v>
      </c>
      <c r="D325" t="s">
        <v>3599</v>
      </c>
      <c r="E325" t="s">
        <v>1394</v>
      </c>
      <c r="F325" t="s">
        <v>63</v>
      </c>
      <c r="G325">
        <v>61</v>
      </c>
      <c r="H325">
        <v>2445</v>
      </c>
    </row>
    <row r="326" spans="1:8">
      <c r="A326">
        <v>325</v>
      </c>
      <c r="B326">
        <v>8</v>
      </c>
      <c r="C326" t="s">
        <v>173</v>
      </c>
      <c r="D326" t="s">
        <v>3599</v>
      </c>
      <c r="E326" t="s">
        <v>1395</v>
      </c>
      <c r="F326" t="s">
        <v>63</v>
      </c>
      <c r="G326">
        <v>39</v>
      </c>
      <c r="H326">
        <v>2445</v>
      </c>
    </row>
    <row r="327" spans="1:8">
      <c r="A327">
        <v>326</v>
      </c>
      <c r="B327">
        <v>8</v>
      </c>
      <c r="C327" t="s">
        <v>173</v>
      </c>
      <c r="D327" t="s">
        <v>3599</v>
      </c>
      <c r="E327" t="s">
        <v>1396</v>
      </c>
      <c r="F327" t="s">
        <v>63</v>
      </c>
      <c r="G327">
        <v>39</v>
      </c>
      <c r="H327">
        <v>2445</v>
      </c>
    </row>
    <row r="328" spans="1:8">
      <c r="A328">
        <v>327</v>
      </c>
      <c r="B328">
        <v>8</v>
      </c>
      <c r="C328" t="s">
        <v>173</v>
      </c>
      <c r="D328" t="s">
        <v>3599</v>
      </c>
      <c r="E328" t="s">
        <v>1397</v>
      </c>
      <c r="F328" t="s">
        <v>63</v>
      </c>
      <c r="G328">
        <v>30</v>
      </c>
      <c r="H328">
        <v>2445</v>
      </c>
    </row>
    <row r="329" spans="1:8">
      <c r="A329">
        <v>328</v>
      </c>
      <c r="B329">
        <v>8</v>
      </c>
      <c r="C329" t="s">
        <v>173</v>
      </c>
      <c r="D329" t="s">
        <v>3599</v>
      </c>
      <c r="E329" t="s">
        <v>1398</v>
      </c>
      <c r="F329" t="s">
        <v>63</v>
      </c>
      <c r="G329">
        <v>21</v>
      </c>
      <c r="H329">
        <v>2445</v>
      </c>
    </row>
    <row r="330" spans="1:8">
      <c r="A330">
        <v>329</v>
      </c>
      <c r="B330">
        <v>8</v>
      </c>
      <c r="C330" t="s">
        <v>173</v>
      </c>
      <c r="D330" t="s">
        <v>3599</v>
      </c>
      <c r="E330" t="s">
        <v>1399</v>
      </c>
      <c r="F330" t="s">
        <v>63</v>
      </c>
      <c r="G330">
        <v>20</v>
      </c>
      <c r="H330">
        <v>2445</v>
      </c>
    </row>
    <row r="331" spans="1:8">
      <c r="A331">
        <v>330</v>
      </c>
      <c r="B331">
        <v>8</v>
      </c>
      <c r="C331" t="s">
        <v>173</v>
      </c>
      <c r="D331" t="s">
        <v>3599</v>
      </c>
      <c r="E331" t="s">
        <v>1400</v>
      </c>
      <c r="F331" t="s">
        <v>63</v>
      </c>
      <c r="G331">
        <v>12</v>
      </c>
      <c r="H331">
        <v>2445</v>
      </c>
    </row>
    <row r="332" spans="1:8">
      <c r="A332">
        <v>331</v>
      </c>
      <c r="B332">
        <v>8</v>
      </c>
      <c r="C332" t="s">
        <v>173</v>
      </c>
      <c r="D332" t="s">
        <v>3599</v>
      </c>
      <c r="E332" t="s">
        <v>1401</v>
      </c>
      <c r="F332" t="s">
        <v>63</v>
      </c>
      <c r="G332">
        <v>3</v>
      </c>
      <c r="H332">
        <v>2445</v>
      </c>
    </row>
    <row r="333" spans="1:8">
      <c r="A333">
        <v>332</v>
      </c>
      <c r="B333">
        <v>8</v>
      </c>
      <c r="C333" t="s">
        <v>173</v>
      </c>
      <c r="D333" t="s">
        <v>3599</v>
      </c>
      <c r="E333" t="s">
        <v>1402</v>
      </c>
      <c r="F333" t="s">
        <v>63</v>
      </c>
      <c r="G333">
        <v>2</v>
      </c>
      <c r="H333">
        <v>2445</v>
      </c>
    </row>
    <row r="334" spans="1:8">
      <c r="A334">
        <v>333</v>
      </c>
      <c r="B334">
        <v>8</v>
      </c>
      <c r="C334" t="s">
        <v>173</v>
      </c>
      <c r="D334" t="s">
        <v>3599</v>
      </c>
      <c r="E334" t="s">
        <v>249</v>
      </c>
      <c r="F334" t="s">
        <v>46</v>
      </c>
      <c r="G334">
        <v>112</v>
      </c>
      <c r="H334">
        <v>2445</v>
      </c>
    </row>
    <row r="335" spans="1:8">
      <c r="A335">
        <v>334</v>
      </c>
      <c r="B335">
        <v>8</v>
      </c>
      <c r="C335" t="s">
        <v>173</v>
      </c>
      <c r="D335" t="s">
        <v>3599</v>
      </c>
      <c r="E335" t="s">
        <v>1386</v>
      </c>
      <c r="F335" t="s">
        <v>46</v>
      </c>
      <c r="G335">
        <v>94</v>
      </c>
      <c r="H335">
        <v>2445</v>
      </c>
    </row>
    <row r="336" spans="1:8">
      <c r="A336">
        <v>335</v>
      </c>
      <c r="B336">
        <v>8</v>
      </c>
      <c r="C336" t="s">
        <v>173</v>
      </c>
      <c r="D336" t="s">
        <v>3599</v>
      </c>
      <c r="E336" t="s">
        <v>1387</v>
      </c>
      <c r="F336" t="s">
        <v>46</v>
      </c>
      <c r="G336">
        <v>99</v>
      </c>
      <c r="H336">
        <v>2445</v>
      </c>
    </row>
    <row r="337" spans="1:8">
      <c r="A337">
        <v>336</v>
      </c>
      <c r="B337">
        <v>8</v>
      </c>
      <c r="C337" t="s">
        <v>173</v>
      </c>
      <c r="D337" t="s">
        <v>3599</v>
      </c>
      <c r="E337" t="s">
        <v>1388</v>
      </c>
      <c r="F337" t="s">
        <v>46</v>
      </c>
      <c r="G337">
        <v>111</v>
      </c>
      <c r="H337">
        <v>2445</v>
      </c>
    </row>
    <row r="338" spans="1:8">
      <c r="A338">
        <v>337</v>
      </c>
      <c r="B338">
        <v>8</v>
      </c>
      <c r="C338" t="s">
        <v>173</v>
      </c>
      <c r="D338" t="s">
        <v>3599</v>
      </c>
      <c r="E338" t="s">
        <v>1389</v>
      </c>
      <c r="F338" t="s">
        <v>46</v>
      </c>
      <c r="G338">
        <v>120</v>
      </c>
      <c r="H338">
        <v>2445</v>
      </c>
    </row>
    <row r="339" spans="1:8">
      <c r="A339">
        <v>338</v>
      </c>
      <c r="B339">
        <v>8</v>
      </c>
      <c r="C339" t="s">
        <v>173</v>
      </c>
      <c r="D339" t="s">
        <v>3599</v>
      </c>
      <c r="E339" t="s">
        <v>1390</v>
      </c>
      <c r="F339" t="s">
        <v>46</v>
      </c>
      <c r="G339">
        <v>121</v>
      </c>
      <c r="H339">
        <v>2445</v>
      </c>
    </row>
    <row r="340" spans="1:8">
      <c r="A340">
        <v>339</v>
      </c>
      <c r="B340">
        <v>8</v>
      </c>
      <c r="C340" t="s">
        <v>173</v>
      </c>
      <c r="D340" t="s">
        <v>3599</v>
      </c>
      <c r="E340" t="s">
        <v>1391</v>
      </c>
      <c r="F340" t="s">
        <v>46</v>
      </c>
      <c r="G340">
        <v>100</v>
      </c>
      <c r="H340">
        <v>2445</v>
      </c>
    </row>
    <row r="341" spans="1:8">
      <c r="A341">
        <v>340</v>
      </c>
      <c r="B341">
        <v>8</v>
      </c>
      <c r="C341" t="s">
        <v>173</v>
      </c>
      <c r="D341" t="s">
        <v>3599</v>
      </c>
      <c r="E341" t="s">
        <v>1392</v>
      </c>
      <c r="F341" t="s">
        <v>46</v>
      </c>
      <c r="G341">
        <v>99</v>
      </c>
      <c r="H341">
        <v>2445</v>
      </c>
    </row>
    <row r="342" spans="1:8">
      <c r="A342">
        <v>341</v>
      </c>
      <c r="B342">
        <v>8</v>
      </c>
      <c r="C342" t="s">
        <v>173</v>
      </c>
      <c r="D342" t="s">
        <v>3599</v>
      </c>
      <c r="E342" t="s">
        <v>1393</v>
      </c>
      <c r="F342" t="s">
        <v>46</v>
      </c>
      <c r="G342">
        <v>98</v>
      </c>
      <c r="H342">
        <v>2445</v>
      </c>
    </row>
    <row r="343" spans="1:8">
      <c r="A343">
        <v>342</v>
      </c>
      <c r="B343">
        <v>8</v>
      </c>
      <c r="C343" t="s">
        <v>173</v>
      </c>
      <c r="D343" t="s">
        <v>3599</v>
      </c>
      <c r="E343" t="s">
        <v>1394</v>
      </c>
      <c r="F343" t="s">
        <v>46</v>
      </c>
      <c r="G343">
        <v>70</v>
      </c>
      <c r="H343">
        <v>2445</v>
      </c>
    </row>
    <row r="344" spans="1:8">
      <c r="A344">
        <v>343</v>
      </c>
      <c r="B344">
        <v>8</v>
      </c>
      <c r="C344" t="s">
        <v>173</v>
      </c>
      <c r="D344" t="s">
        <v>3599</v>
      </c>
      <c r="E344" t="s">
        <v>1395</v>
      </c>
      <c r="F344" t="s">
        <v>46</v>
      </c>
      <c r="G344">
        <v>48</v>
      </c>
      <c r="H344">
        <v>2445</v>
      </c>
    </row>
    <row r="345" spans="1:8">
      <c r="A345">
        <v>344</v>
      </c>
      <c r="B345">
        <v>8</v>
      </c>
      <c r="C345" t="s">
        <v>173</v>
      </c>
      <c r="D345" t="s">
        <v>3599</v>
      </c>
      <c r="E345" t="s">
        <v>1396</v>
      </c>
      <c r="F345" t="s">
        <v>46</v>
      </c>
      <c r="G345">
        <v>45</v>
      </c>
      <c r="H345">
        <v>2445</v>
      </c>
    </row>
    <row r="346" spans="1:8">
      <c r="A346">
        <v>345</v>
      </c>
      <c r="B346">
        <v>8</v>
      </c>
      <c r="C346" t="s">
        <v>173</v>
      </c>
      <c r="D346" t="s">
        <v>3599</v>
      </c>
      <c r="E346" t="s">
        <v>1397</v>
      </c>
      <c r="F346" t="s">
        <v>46</v>
      </c>
      <c r="G346">
        <v>34</v>
      </c>
      <c r="H346">
        <v>2445</v>
      </c>
    </row>
    <row r="347" spans="1:8">
      <c r="A347">
        <v>346</v>
      </c>
      <c r="B347">
        <v>8</v>
      </c>
      <c r="C347" t="s">
        <v>173</v>
      </c>
      <c r="D347" t="s">
        <v>3599</v>
      </c>
      <c r="E347" t="s">
        <v>1398</v>
      </c>
      <c r="F347" t="s">
        <v>46</v>
      </c>
      <c r="G347">
        <v>36</v>
      </c>
      <c r="H347">
        <v>2445</v>
      </c>
    </row>
    <row r="348" spans="1:8">
      <c r="A348">
        <v>347</v>
      </c>
      <c r="B348">
        <v>8</v>
      </c>
      <c r="C348" t="s">
        <v>173</v>
      </c>
      <c r="D348" t="s">
        <v>3599</v>
      </c>
      <c r="E348" t="s">
        <v>1399</v>
      </c>
      <c r="F348" t="s">
        <v>46</v>
      </c>
      <c r="G348">
        <v>21</v>
      </c>
      <c r="H348">
        <v>2445</v>
      </c>
    </row>
    <row r="349" spans="1:8">
      <c r="A349">
        <v>348</v>
      </c>
      <c r="B349">
        <v>8</v>
      </c>
      <c r="C349" t="s">
        <v>173</v>
      </c>
      <c r="D349" t="s">
        <v>3599</v>
      </c>
      <c r="E349" t="s">
        <v>1400</v>
      </c>
      <c r="F349" t="s">
        <v>46</v>
      </c>
      <c r="G349">
        <v>17</v>
      </c>
      <c r="H349">
        <v>2445</v>
      </c>
    </row>
    <row r="350" spans="1:8">
      <c r="A350">
        <v>349</v>
      </c>
      <c r="B350">
        <v>8</v>
      </c>
      <c r="C350" t="s">
        <v>173</v>
      </c>
      <c r="D350" t="s">
        <v>3599</v>
      </c>
      <c r="E350" t="s">
        <v>1401</v>
      </c>
      <c r="F350" t="s">
        <v>46</v>
      </c>
      <c r="G350">
        <v>9</v>
      </c>
      <c r="H350">
        <v>2445</v>
      </c>
    </row>
    <row r="351" spans="1:8">
      <c r="A351">
        <v>350</v>
      </c>
      <c r="B351">
        <v>8</v>
      </c>
      <c r="C351" t="s">
        <v>173</v>
      </c>
      <c r="D351" t="s">
        <v>3599</v>
      </c>
      <c r="E351" t="s">
        <v>1402</v>
      </c>
      <c r="F351" t="s">
        <v>46</v>
      </c>
      <c r="G351">
        <v>4</v>
      </c>
      <c r="H351">
        <v>2445</v>
      </c>
    </row>
    <row r="352" spans="1:8">
      <c r="A352">
        <v>351</v>
      </c>
      <c r="B352">
        <v>8</v>
      </c>
      <c r="C352" t="s">
        <v>173</v>
      </c>
      <c r="D352" t="s">
        <v>3598</v>
      </c>
      <c r="E352" t="s">
        <v>249</v>
      </c>
      <c r="F352" t="s">
        <v>63</v>
      </c>
      <c r="G352">
        <v>11722</v>
      </c>
      <c r="H352">
        <v>224109</v>
      </c>
    </row>
    <row r="353" spans="1:8">
      <c r="A353">
        <v>352</v>
      </c>
      <c r="B353">
        <v>8</v>
      </c>
      <c r="C353" t="s">
        <v>173</v>
      </c>
      <c r="D353" t="s">
        <v>3598</v>
      </c>
      <c r="E353" t="s">
        <v>1386</v>
      </c>
      <c r="F353" t="s">
        <v>63</v>
      </c>
      <c r="G353">
        <v>11705</v>
      </c>
      <c r="H353">
        <v>224109</v>
      </c>
    </row>
    <row r="354" spans="1:8">
      <c r="A354">
        <v>353</v>
      </c>
      <c r="B354">
        <v>8</v>
      </c>
      <c r="C354" t="s">
        <v>173</v>
      </c>
      <c r="D354" t="s">
        <v>3598</v>
      </c>
      <c r="E354" t="s">
        <v>1387</v>
      </c>
      <c r="F354" t="s">
        <v>63</v>
      </c>
      <c r="G354">
        <v>11619</v>
      </c>
      <c r="H354">
        <v>224109</v>
      </c>
    </row>
    <row r="355" spans="1:8">
      <c r="A355">
        <v>354</v>
      </c>
      <c r="B355">
        <v>8</v>
      </c>
      <c r="C355" t="s">
        <v>173</v>
      </c>
      <c r="D355" t="s">
        <v>3598</v>
      </c>
      <c r="E355" t="s">
        <v>1388</v>
      </c>
      <c r="F355" t="s">
        <v>63</v>
      </c>
      <c r="G355">
        <v>11138</v>
      </c>
      <c r="H355">
        <v>224109</v>
      </c>
    </row>
    <row r="356" spans="1:8">
      <c r="A356">
        <v>355</v>
      </c>
      <c r="B356">
        <v>8</v>
      </c>
      <c r="C356" t="s">
        <v>173</v>
      </c>
      <c r="D356" t="s">
        <v>3598</v>
      </c>
      <c r="E356" t="s">
        <v>1389</v>
      </c>
      <c r="F356" t="s">
        <v>63</v>
      </c>
      <c r="G356">
        <v>10547</v>
      </c>
      <c r="H356">
        <v>224109</v>
      </c>
    </row>
    <row r="357" spans="1:8">
      <c r="A357">
        <v>356</v>
      </c>
      <c r="B357">
        <v>8</v>
      </c>
      <c r="C357" t="s">
        <v>173</v>
      </c>
      <c r="D357" t="s">
        <v>3598</v>
      </c>
      <c r="E357" t="s">
        <v>1390</v>
      </c>
      <c r="F357" t="s">
        <v>63</v>
      </c>
      <c r="G357">
        <v>9331</v>
      </c>
      <c r="H357">
        <v>224109</v>
      </c>
    </row>
    <row r="358" spans="1:8">
      <c r="A358">
        <v>357</v>
      </c>
      <c r="B358">
        <v>8</v>
      </c>
      <c r="C358" t="s">
        <v>173</v>
      </c>
      <c r="D358" t="s">
        <v>3598</v>
      </c>
      <c r="E358" t="s">
        <v>1391</v>
      </c>
      <c r="F358" t="s">
        <v>63</v>
      </c>
      <c r="G358">
        <v>7777</v>
      </c>
      <c r="H358">
        <v>224109</v>
      </c>
    </row>
    <row r="359" spans="1:8">
      <c r="A359">
        <v>358</v>
      </c>
      <c r="B359">
        <v>8</v>
      </c>
      <c r="C359" t="s">
        <v>173</v>
      </c>
      <c r="D359" t="s">
        <v>3598</v>
      </c>
      <c r="E359" t="s">
        <v>1392</v>
      </c>
      <c r="F359" t="s">
        <v>63</v>
      </c>
      <c r="G359">
        <v>7693</v>
      </c>
      <c r="H359">
        <v>224109</v>
      </c>
    </row>
    <row r="360" spans="1:8">
      <c r="A360">
        <v>359</v>
      </c>
      <c r="B360">
        <v>8</v>
      </c>
      <c r="C360" t="s">
        <v>173</v>
      </c>
      <c r="D360" t="s">
        <v>3598</v>
      </c>
      <c r="E360" t="s">
        <v>1393</v>
      </c>
      <c r="F360" t="s">
        <v>63</v>
      </c>
      <c r="G360">
        <v>7226</v>
      </c>
      <c r="H360">
        <v>224109</v>
      </c>
    </row>
    <row r="361" spans="1:8">
      <c r="A361">
        <v>360</v>
      </c>
      <c r="B361">
        <v>8</v>
      </c>
      <c r="C361" t="s">
        <v>173</v>
      </c>
      <c r="D361" t="s">
        <v>3598</v>
      </c>
      <c r="E361" t="s">
        <v>1394</v>
      </c>
      <c r="F361" t="s">
        <v>63</v>
      </c>
      <c r="G361">
        <v>5795</v>
      </c>
      <c r="H361">
        <v>224109</v>
      </c>
    </row>
    <row r="362" spans="1:8">
      <c r="A362">
        <v>361</v>
      </c>
      <c r="B362">
        <v>8</v>
      </c>
      <c r="C362" t="s">
        <v>173</v>
      </c>
      <c r="D362" t="s">
        <v>3598</v>
      </c>
      <c r="E362" t="s">
        <v>1395</v>
      </c>
      <c r="F362" t="s">
        <v>63</v>
      </c>
      <c r="G362">
        <v>4690</v>
      </c>
      <c r="H362">
        <v>224109</v>
      </c>
    </row>
    <row r="363" spans="1:8">
      <c r="A363">
        <v>362</v>
      </c>
      <c r="B363">
        <v>8</v>
      </c>
      <c r="C363" t="s">
        <v>173</v>
      </c>
      <c r="D363" t="s">
        <v>3598</v>
      </c>
      <c r="E363" t="s">
        <v>1396</v>
      </c>
      <c r="F363" t="s">
        <v>63</v>
      </c>
      <c r="G363">
        <v>3449</v>
      </c>
      <c r="H363">
        <v>224109</v>
      </c>
    </row>
    <row r="364" spans="1:8">
      <c r="A364">
        <v>363</v>
      </c>
      <c r="B364">
        <v>8</v>
      </c>
      <c r="C364" t="s">
        <v>173</v>
      </c>
      <c r="D364" t="s">
        <v>3598</v>
      </c>
      <c r="E364" t="s">
        <v>1397</v>
      </c>
      <c r="F364" t="s">
        <v>63</v>
      </c>
      <c r="G364">
        <v>2517</v>
      </c>
      <c r="H364">
        <v>224109</v>
      </c>
    </row>
    <row r="365" spans="1:8">
      <c r="A365">
        <v>364</v>
      </c>
      <c r="B365">
        <v>8</v>
      </c>
      <c r="C365" t="s">
        <v>173</v>
      </c>
      <c r="D365" t="s">
        <v>3598</v>
      </c>
      <c r="E365" t="s">
        <v>1398</v>
      </c>
      <c r="F365" t="s">
        <v>63</v>
      </c>
      <c r="G365">
        <v>2207</v>
      </c>
      <c r="H365">
        <v>224109</v>
      </c>
    </row>
    <row r="366" spans="1:8">
      <c r="A366">
        <v>365</v>
      </c>
      <c r="B366">
        <v>8</v>
      </c>
      <c r="C366" t="s">
        <v>173</v>
      </c>
      <c r="D366" t="s">
        <v>3598</v>
      </c>
      <c r="E366" t="s">
        <v>1399</v>
      </c>
      <c r="F366" t="s">
        <v>63</v>
      </c>
      <c r="G366">
        <v>1536</v>
      </c>
      <c r="H366">
        <v>224109</v>
      </c>
    </row>
    <row r="367" spans="1:8">
      <c r="A367">
        <v>366</v>
      </c>
      <c r="B367">
        <v>8</v>
      </c>
      <c r="C367" t="s">
        <v>173</v>
      </c>
      <c r="D367" t="s">
        <v>3598</v>
      </c>
      <c r="E367" t="s">
        <v>1400</v>
      </c>
      <c r="F367" t="s">
        <v>63</v>
      </c>
      <c r="G367">
        <v>1103</v>
      </c>
      <c r="H367">
        <v>224109</v>
      </c>
    </row>
    <row r="368" spans="1:8">
      <c r="A368">
        <v>367</v>
      </c>
      <c r="B368">
        <v>8</v>
      </c>
      <c r="C368" t="s">
        <v>173</v>
      </c>
      <c r="D368" t="s">
        <v>3598</v>
      </c>
      <c r="E368" t="s">
        <v>1401</v>
      </c>
      <c r="F368" t="s">
        <v>63</v>
      </c>
      <c r="G368">
        <v>607</v>
      </c>
      <c r="H368">
        <v>224109</v>
      </c>
    </row>
    <row r="369" spans="1:8">
      <c r="A369">
        <v>368</v>
      </c>
      <c r="B369">
        <v>8</v>
      </c>
      <c r="C369" t="s">
        <v>173</v>
      </c>
      <c r="D369" t="s">
        <v>3598</v>
      </c>
      <c r="E369" t="s">
        <v>1402</v>
      </c>
      <c r="F369" t="s">
        <v>63</v>
      </c>
      <c r="G369">
        <v>446</v>
      </c>
      <c r="H369">
        <v>224109</v>
      </c>
    </row>
    <row r="370" spans="1:8">
      <c r="A370">
        <v>369</v>
      </c>
      <c r="B370">
        <v>8</v>
      </c>
      <c r="C370" t="s">
        <v>173</v>
      </c>
      <c r="D370" t="s">
        <v>3598</v>
      </c>
      <c r="E370" t="s">
        <v>249</v>
      </c>
      <c r="F370" t="s">
        <v>46</v>
      </c>
      <c r="G370">
        <v>10883</v>
      </c>
      <c r="H370">
        <v>224109</v>
      </c>
    </row>
    <row r="371" spans="1:8">
      <c r="A371">
        <v>370</v>
      </c>
      <c r="B371">
        <v>8</v>
      </c>
      <c r="C371" t="s">
        <v>173</v>
      </c>
      <c r="D371" t="s">
        <v>3598</v>
      </c>
      <c r="E371" t="s">
        <v>1386</v>
      </c>
      <c r="F371" t="s">
        <v>46</v>
      </c>
      <c r="G371">
        <v>10998</v>
      </c>
      <c r="H371">
        <v>224109</v>
      </c>
    </row>
    <row r="372" spans="1:8">
      <c r="A372">
        <v>371</v>
      </c>
      <c r="B372">
        <v>8</v>
      </c>
      <c r="C372" t="s">
        <v>173</v>
      </c>
      <c r="D372" t="s">
        <v>3598</v>
      </c>
      <c r="E372" t="s">
        <v>1387</v>
      </c>
      <c r="F372" t="s">
        <v>46</v>
      </c>
      <c r="G372">
        <v>10879</v>
      </c>
      <c r="H372">
        <v>224109</v>
      </c>
    </row>
    <row r="373" spans="1:8">
      <c r="A373">
        <v>372</v>
      </c>
      <c r="B373">
        <v>8</v>
      </c>
      <c r="C373" t="s">
        <v>173</v>
      </c>
      <c r="D373" t="s">
        <v>3598</v>
      </c>
      <c r="E373" t="s">
        <v>1388</v>
      </c>
      <c r="F373" t="s">
        <v>46</v>
      </c>
      <c r="G373">
        <v>10781</v>
      </c>
      <c r="H373">
        <v>224109</v>
      </c>
    </row>
    <row r="374" spans="1:8">
      <c r="A374">
        <v>373</v>
      </c>
      <c r="B374">
        <v>8</v>
      </c>
      <c r="C374" t="s">
        <v>173</v>
      </c>
      <c r="D374" t="s">
        <v>3598</v>
      </c>
      <c r="E374" t="s">
        <v>1389</v>
      </c>
      <c r="F374" t="s">
        <v>46</v>
      </c>
      <c r="G374">
        <v>10875</v>
      </c>
      <c r="H374">
        <v>224109</v>
      </c>
    </row>
    <row r="375" spans="1:8">
      <c r="A375">
        <v>374</v>
      </c>
      <c r="B375">
        <v>8</v>
      </c>
      <c r="C375" t="s">
        <v>173</v>
      </c>
      <c r="D375" t="s">
        <v>3598</v>
      </c>
      <c r="E375" t="s">
        <v>1390</v>
      </c>
      <c r="F375" t="s">
        <v>46</v>
      </c>
      <c r="G375">
        <v>9712</v>
      </c>
      <c r="H375">
        <v>224109</v>
      </c>
    </row>
    <row r="376" spans="1:8">
      <c r="A376">
        <v>375</v>
      </c>
      <c r="B376">
        <v>8</v>
      </c>
      <c r="C376" t="s">
        <v>173</v>
      </c>
      <c r="D376" t="s">
        <v>3598</v>
      </c>
      <c r="E376" t="s">
        <v>1391</v>
      </c>
      <c r="F376" t="s">
        <v>46</v>
      </c>
      <c r="G376">
        <v>8128</v>
      </c>
      <c r="H376">
        <v>224109</v>
      </c>
    </row>
    <row r="377" spans="1:8">
      <c r="A377">
        <v>376</v>
      </c>
      <c r="B377">
        <v>8</v>
      </c>
      <c r="C377" t="s">
        <v>173</v>
      </c>
      <c r="D377" t="s">
        <v>3598</v>
      </c>
      <c r="E377" t="s">
        <v>1392</v>
      </c>
      <c r="F377" t="s">
        <v>46</v>
      </c>
      <c r="G377">
        <v>8328</v>
      </c>
      <c r="H377">
        <v>224109</v>
      </c>
    </row>
    <row r="378" spans="1:8">
      <c r="A378">
        <v>377</v>
      </c>
      <c r="B378">
        <v>8</v>
      </c>
      <c r="C378" t="s">
        <v>173</v>
      </c>
      <c r="D378" t="s">
        <v>3598</v>
      </c>
      <c r="E378" t="s">
        <v>1393</v>
      </c>
      <c r="F378" t="s">
        <v>46</v>
      </c>
      <c r="G378">
        <v>7595</v>
      </c>
      <c r="H378">
        <v>224109</v>
      </c>
    </row>
    <row r="379" spans="1:8">
      <c r="A379">
        <v>378</v>
      </c>
      <c r="B379">
        <v>8</v>
      </c>
      <c r="C379" t="s">
        <v>173</v>
      </c>
      <c r="D379" t="s">
        <v>3598</v>
      </c>
      <c r="E379" t="s">
        <v>1394</v>
      </c>
      <c r="F379" t="s">
        <v>46</v>
      </c>
      <c r="G379">
        <v>6241</v>
      </c>
      <c r="H379">
        <v>224109</v>
      </c>
    </row>
    <row r="380" spans="1:8">
      <c r="A380">
        <v>379</v>
      </c>
      <c r="B380">
        <v>8</v>
      </c>
      <c r="C380" t="s">
        <v>173</v>
      </c>
      <c r="D380" t="s">
        <v>3598</v>
      </c>
      <c r="E380" t="s">
        <v>1395</v>
      </c>
      <c r="F380" t="s">
        <v>46</v>
      </c>
      <c r="G380">
        <v>5051</v>
      </c>
      <c r="H380">
        <v>224109</v>
      </c>
    </row>
    <row r="381" spans="1:8">
      <c r="A381">
        <v>380</v>
      </c>
      <c r="B381">
        <v>8</v>
      </c>
      <c r="C381" t="s">
        <v>173</v>
      </c>
      <c r="D381" t="s">
        <v>3598</v>
      </c>
      <c r="E381" t="s">
        <v>1396</v>
      </c>
      <c r="F381" t="s">
        <v>46</v>
      </c>
      <c r="G381">
        <v>3635</v>
      </c>
      <c r="H381">
        <v>224109</v>
      </c>
    </row>
    <row r="382" spans="1:8">
      <c r="A382">
        <v>381</v>
      </c>
      <c r="B382">
        <v>8</v>
      </c>
      <c r="C382" t="s">
        <v>173</v>
      </c>
      <c r="D382" t="s">
        <v>3598</v>
      </c>
      <c r="E382" t="s">
        <v>1397</v>
      </c>
      <c r="F382" t="s">
        <v>46</v>
      </c>
      <c r="G382">
        <v>2749</v>
      </c>
      <c r="H382">
        <v>224109</v>
      </c>
    </row>
    <row r="383" spans="1:8">
      <c r="A383">
        <v>382</v>
      </c>
      <c r="B383">
        <v>8</v>
      </c>
      <c r="C383" t="s">
        <v>173</v>
      </c>
      <c r="D383" t="s">
        <v>3598</v>
      </c>
      <c r="E383" t="s">
        <v>1398</v>
      </c>
      <c r="F383" t="s">
        <v>46</v>
      </c>
      <c r="G383">
        <v>2503</v>
      </c>
      <c r="H383">
        <v>224109</v>
      </c>
    </row>
    <row r="384" spans="1:8">
      <c r="A384">
        <v>383</v>
      </c>
      <c r="B384">
        <v>8</v>
      </c>
      <c r="C384" t="s">
        <v>173</v>
      </c>
      <c r="D384" t="s">
        <v>3598</v>
      </c>
      <c r="E384" t="s">
        <v>1399</v>
      </c>
      <c r="F384" t="s">
        <v>46</v>
      </c>
      <c r="G384">
        <v>1775</v>
      </c>
      <c r="H384">
        <v>224109</v>
      </c>
    </row>
    <row r="385" spans="1:8">
      <c r="A385">
        <v>384</v>
      </c>
      <c r="B385">
        <v>8</v>
      </c>
      <c r="C385" t="s">
        <v>173</v>
      </c>
      <c r="D385" t="s">
        <v>3598</v>
      </c>
      <c r="E385" t="s">
        <v>1400</v>
      </c>
      <c r="F385" t="s">
        <v>46</v>
      </c>
      <c r="G385">
        <v>1392</v>
      </c>
      <c r="H385">
        <v>224109</v>
      </c>
    </row>
    <row r="386" spans="1:8">
      <c r="A386">
        <v>385</v>
      </c>
      <c r="B386">
        <v>8</v>
      </c>
      <c r="C386" t="s">
        <v>173</v>
      </c>
      <c r="D386" t="s">
        <v>3598</v>
      </c>
      <c r="E386" t="s">
        <v>1401</v>
      </c>
      <c r="F386" t="s">
        <v>46</v>
      </c>
      <c r="G386">
        <v>806</v>
      </c>
      <c r="H386">
        <v>224109</v>
      </c>
    </row>
    <row r="387" spans="1:8">
      <c r="A387">
        <v>386</v>
      </c>
      <c r="B387">
        <v>8</v>
      </c>
      <c r="C387" t="s">
        <v>173</v>
      </c>
      <c r="D387" t="s">
        <v>3598</v>
      </c>
      <c r="E387" t="s">
        <v>1402</v>
      </c>
      <c r="F387" t="s">
        <v>46</v>
      </c>
      <c r="G387">
        <v>670</v>
      </c>
      <c r="H387">
        <v>224109</v>
      </c>
    </row>
    <row r="388" spans="1:8">
      <c r="A388">
        <v>387</v>
      </c>
      <c r="B388">
        <v>8</v>
      </c>
      <c r="C388" t="s">
        <v>173</v>
      </c>
      <c r="D388" t="s">
        <v>3586</v>
      </c>
      <c r="E388" t="s">
        <v>249</v>
      </c>
      <c r="F388" t="s">
        <v>63</v>
      </c>
      <c r="G388">
        <v>96339</v>
      </c>
      <c r="H388">
        <v>1839491</v>
      </c>
    </row>
    <row r="389" spans="1:8">
      <c r="A389">
        <v>388</v>
      </c>
      <c r="B389">
        <v>8</v>
      </c>
      <c r="C389" t="s">
        <v>173</v>
      </c>
      <c r="D389" t="s">
        <v>3586</v>
      </c>
      <c r="E389" t="s">
        <v>1386</v>
      </c>
      <c r="F389" t="s">
        <v>63</v>
      </c>
      <c r="G389">
        <v>94952</v>
      </c>
      <c r="H389">
        <v>1839491</v>
      </c>
    </row>
    <row r="390" spans="1:8">
      <c r="A390">
        <v>389</v>
      </c>
      <c r="B390">
        <v>8</v>
      </c>
      <c r="C390" t="s">
        <v>173</v>
      </c>
      <c r="D390" t="s">
        <v>3586</v>
      </c>
      <c r="E390" t="s">
        <v>1387</v>
      </c>
      <c r="F390" t="s">
        <v>63</v>
      </c>
      <c r="G390">
        <v>91393</v>
      </c>
      <c r="H390">
        <v>1839491</v>
      </c>
    </row>
    <row r="391" spans="1:8">
      <c r="A391">
        <v>390</v>
      </c>
      <c r="B391">
        <v>8</v>
      </c>
      <c r="C391" t="s">
        <v>173</v>
      </c>
      <c r="D391" t="s">
        <v>3586</v>
      </c>
      <c r="E391" t="s">
        <v>1388</v>
      </c>
      <c r="F391" t="s">
        <v>63</v>
      </c>
      <c r="G391">
        <v>87065</v>
      </c>
      <c r="H391">
        <v>1839491</v>
      </c>
    </row>
    <row r="392" spans="1:8">
      <c r="A392">
        <v>391</v>
      </c>
      <c r="B392">
        <v>8</v>
      </c>
      <c r="C392" t="s">
        <v>173</v>
      </c>
      <c r="D392" t="s">
        <v>3586</v>
      </c>
      <c r="E392" t="s">
        <v>1389</v>
      </c>
      <c r="F392" t="s">
        <v>63</v>
      </c>
      <c r="G392">
        <v>83944</v>
      </c>
      <c r="H392">
        <v>1839491</v>
      </c>
    </row>
    <row r="393" spans="1:8">
      <c r="A393">
        <v>392</v>
      </c>
      <c r="B393">
        <v>8</v>
      </c>
      <c r="C393" t="s">
        <v>173</v>
      </c>
      <c r="D393" t="s">
        <v>3586</v>
      </c>
      <c r="E393" t="s">
        <v>1390</v>
      </c>
      <c r="F393" t="s">
        <v>63</v>
      </c>
      <c r="G393">
        <v>72957</v>
      </c>
      <c r="H393">
        <v>1839491</v>
      </c>
    </row>
    <row r="394" spans="1:8">
      <c r="A394">
        <v>393</v>
      </c>
      <c r="B394">
        <v>8</v>
      </c>
      <c r="C394" t="s">
        <v>173</v>
      </c>
      <c r="D394" t="s">
        <v>3586</v>
      </c>
      <c r="E394" t="s">
        <v>1391</v>
      </c>
      <c r="F394" t="s">
        <v>63</v>
      </c>
      <c r="G394">
        <v>61965</v>
      </c>
      <c r="H394">
        <v>1839491</v>
      </c>
    </row>
    <row r="395" spans="1:8">
      <c r="A395">
        <v>394</v>
      </c>
      <c r="B395">
        <v>8</v>
      </c>
      <c r="C395" t="s">
        <v>173</v>
      </c>
      <c r="D395" t="s">
        <v>3586</v>
      </c>
      <c r="E395" t="s">
        <v>1392</v>
      </c>
      <c r="F395" t="s">
        <v>63</v>
      </c>
      <c r="G395">
        <v>61179</v>
      </c>
      <c r="H395">
        <v>1839491</v>
      </c>
    </row>
    <row r="396" spans="1:8">
      <c r="A396">
        <v>395</v>
      </c>
      <c r="B396">
        <v>8</v>
      </c>
      <c r="C396" t="s">
        <v>173</v>
      </c>
      <c r="D396" t="s">
        <v>3586</v>
      </c>
      <c r="E396" t="s">
        <v>1393</v>
      </c>
      <c r="F396" t="s">
        <v>63</v>
      </c>
      <c r="G396">
        <v>59710</v>
      </c>
      <c r="H396">
        <v>1839491</v>
      </c>
    </row>
    <row r="397" spans="1:8">
      <c r="A397">
        <v>396</v>
      </c>
      <c r="B397">
        <v>8</v>
      </c>
      <c r="C397" t="s">
        <v>173</v>
      </c>
      <c r="D397" t="s">
        <v>3586</v>
      </c>
      <c r="E397" t="s">
        <v>1394</v>
      </c>
      <c r="F397" t="s">
        <v>63</v>
      </c>
      <c r="G397">
        <v>48009</v>
      </c>
      <c r="H397">
        <v>1839491</v>
      </c>
    </row>
    <row r="398" spans="1:8">
      <c r="A398">
        <v>397</v>
      </c>
      <c r="B398">
        <v>8</v>
      </c>
      <c r="C398" t="s">
        <v>173</v>
      </c>
      <c r="D398" t="s">
        <v>3586</v>
      </c>
      <c r="E398" t="s">
        <v>1395</v>
      </c>
      <c r="F398" t="s">
        <v>63</v>
      </c>
      <c r="G398">
        <v>37744</v>
      </c>
      <c r="H398">
        <v>1839491</v>
      </c>
    </row>
    <row r="399" spans="1:8">
      <c r="A399">
        <v>398</v>
      </c>
      <c r="B399">
        <v>8</v>
      </c>
      <c r="C399" t="s">
        <v>173</v>
      </c>
      <c r="D399" t="s">
        <v>3586</v>
      </c>
      <c r="E399" t="s">
        <v>1396</v>
      </c>
      <c r="F399" t="s">
        <v>63</v>
      </c>
      <c r="G399">
        <v>28590</v>
      </c>
      <c r="H399">
        <v>1839491</v>
      </c>
    </row>
    <row r="400" spans="1:8">
      <c r="A400">
        <v>399</v>
      </c>
      <c r="B400">
        <v>8</v>
      </c>
      <c r="C400" t="s">
        <v>173</v>
      </c>
      <c r="D400" t="s">
        <v>3586</v>
      </c>
      <c r="E400" t="s">
        <v>1397</v>
      </c>
      <c r="F400" t="s">
        <v>63</v>
      </c>
      <c r="G400">
        <v>19991</v>
      </c>
      <c r="H400">
        <v>1839491</v>
      </c>
    </row>
    <row r="401" spans="1:8">
      <c r="A401">
        <v>400</v>
      </c>
      <c r="B401">
        <v>8</v>
      </c>
      <c r="C401" t="s">
        <v>173</v>
      </c>
      <c r="D401" t="s">
        <v>3586</v>
      </c>
      <c r="E401" t="s">
        <v>1398</v>
      </c>
      <c r="F401" t="s">
        <v>63</v>
      </c>
      <c r="G401">
        <v>16419</v>
      </c>
      <c r="H401">
        <v>1839491</v>
      </c>
    </row>
    <row r="402" spans="1:8">
      <c r="A402">
        <v>401</v>
      </c>
      <c r="B402">
        <v>8</v>
      </c>
      <c r="C402" t="s">
        <v>173</v>
      </c>
      <c r="D402" t="s">
        <v>3586</v>
      </c>
      <c r="E402" t="s">
        <v>1399</v>
      </c>
      <c r="F402" t="s">
        <v>63</v>
      </c>
      <c r="G402">
        <v>12102</v>
      </c>
      <c r="H402">
        <v>1839491</v>
      </c>
    </row>
    <row r="403" spans="1:8">
      <c r="A403">
        <v>402</v>
      </c>
      <c r="B403">
        <v>8</v>
      </c>
      <c r="C403" t="s">
        <v>173</v>
      </c>
      <c r="D403" t="s">
        <v>3586</v>
      </c>
      <c r="E403" t="s">
        <v>1400</v>
      </c>
      <c r="F403" t="s">
        <v>63</v>
      </c>
      <c r="G403">
        <v>9286</v>
      </c>
      <c r="H403">
        <v>1839491</v>
      </c>
    </row>
    <row r="404" spans="1:8">
      <c r="A404">
        <v>403</v>
      </c>
      <c r="B404">
        <v>8</v>
      </c>
      <c r="C404" t="s">
        <v>173</v>
      </c>
      <c r="D404" t="s">
        <v>3586</v>
      </c>
      <c r="E404" t="s">
        <v>1401</v>
      </c>
      <c r="F404" t="s">
        <v>63</v>
      </c>
      <c r="G404">
        <v>5187</v>
      </c>
      <c r="H404">
        <v>1839491</v>
      </c>
    </row>
    <row r="405" spans="1:8">
      <c r="A405">
        <v>404</v>
      </c>
      <c r="B405">
        <v>8</v>
      </c>
      <c r="C405" t="s">
        <v>173</v>
      </c>
      <c r="D405" t="s">
        <v>3586</v>
      </c>
      <c r="E405" t="s">
        <v>1402</v>
      </c>
      <c r="F405" t="s">
        <v>63</v>
      </c>
      <c r="G405">
        <v>3762</v>
      </c>
      <c r="H405">
        <v>1839491</v>
      </c>
    </row>
    <row r="406" spans="1:8">
      <c r="A406">
        <v>405</v>
      </c>
      <c r="B406">
        <v>8</v>
      </c>
      <c r="C406" t="s">
        <v>173</v>
      </c>
      <c r="D406" t="s">
        <v>3586</v>
      </c>
      <c r="E406" t="s">
        <v>249</v>
      </c>
      <c r="F406" t="s">
        <v>46</v>
      </c>
      <c r="G406">
        <v>91071</v>
      </c>
      <c r="H406">
        <v>1839491</v>
      </c>
    </row>
    <row r="407" spans="1:8">
      <c r="A407">
        <v>406</v>
      </c>
      <c r="B407">
        <v>8</v>
      </c>
      <c r="C407" t="s">
        <v>173</v>
      </c>
      <c r="D407" t="s">
        <v>3586</v>
      </c>
      <c r="E407" t="s">
        <v>1386</v>
      </c>
      <c r="F407" t="s">
        <v>46</v>
      </c>
      <c r="G407">
        <v>90691</v>
      </c>
      <c r="H407">
        <v>1839491</v>
      </c>
    </row>
    <row r="408" spans="1:8">
      <c r="A408">
        <v>407</v>
      </c>
      <c r="B408">
        <v>8</v>
      </c>
      <c r="C408" t="s">
        <v>173</v>
      </c>
      <c r="D408" t="s">
        <v>3586</v>
      </c>
      <c r="E408" t="s">
        <v>1387</v>
      </c>
      <c r="F408" t="s">
        <v>46</v>
      </c>
      <c r="G408">
        <v>88000</v>
      </c>
      <c r="H408">
        <v>1839491</v>
      </c>
    </row>
    <row r="409" spans="1:8">
      <c r="A409">
        <v>408</v>
      </c>
      <c r="B409">
        <v>8</v>
      </c>
      <c r="C409" t="s">
        <v>173</v>
      </c>
      <c r="D409" t="s">
        <v>3586</v>
      </c>
      <c r="E409" t="s">
        <v>1388</v>
      </c>
      <c r="F409" t="s">
        <v>46</v>
      </c>
      <c r="G409">
        <v>89280</v>
      </c>
      <c r="H409">
        <v>1839491</v>
      </c>
    </row>
    <row r="410" spans="1:8">
      <c r="A410">
        <v>409</v>
      </c>
      <c r="B410">
        <v>8</v>
      </c>
      <c r="C410" t="s">
        <v>173</v>
      </c>
      <c r="D410" t="s">
        <v>3586</v>
      </c>
      <c r="E410" t="s">
        <v>1389</v>
      </c>
      <c r="F410" t="s">
        <v>46</v>
      </c>
      <c r="G410">
        <v>90927</v>
      </c>
      <c r="H410">
        <v>1839491</v>
      </c>
    </row>
    <row r="411" spans="1:8">
      <c r="A411">
        <v>410</v>
      </c>
      <c r="B411">
        <v>8</v>
      </c>
      <c r="C411" t="s">
        <v>173</v>
      </c>
      <c r="D411" t="s">
        <v>3586</v>
      </c>
      <c r="E411" t="s">
        <v>1390</v>
      </c>
      <c r="F411" t="s">
        <v>46</v>
      </c>
      <c r="G411">
        <v>79252</v>
      </c>
      <c r="H411">
        <v>1839491</v>
      </c>
    </row>
    <row r="412" spans="1:8">
      <c r="A412">
        <v>411</v>
      </c>
      <c r="B412">
        <v>8</v>
      </c>
      <c r="C412" t="s">
        <v>173</v>
      </c>
      <c r="D412" t="s">
        <v>3586</v>
      </c>
      <c r="E412" t="s">
        <v>1391</v>
      </c>
      <c r="F412" t="s">
        <v>46</v>
      </c>
      <c r="G412">
        <v>69092</v>
      </c>
      <c r="H412">
        <v>1839491</v>
      </c>
    </row>
    <row r="413" spans="1:8">
      <c r="A413">
        <v>412</v>
      </c>
      <c r="B413">
        <v>8</v>
      </c>
      <c r="C413" t="s">
        <v>173</v>
      </c>
      <c r="D413" t="s">
        <v>3586</v>
      </c>
      <c r="E413" t="s">
        <v>1392</v>
      </c>
      <c r="F413" t="s">
        <v>46</v>
      </c>
      <c r="G413">
        <v>69945</v>
      </c>
      <c r="H413">
        <v>1839491</v>
      </c>
    </row>
    <row r="414" spans="1:8">
      <c r="A414">
        <v>413</v>
      </c>
      <c r="B414">
        <v>8</v>
      </c>
      <c r="C414" t="s">
        <v>173</v>
      </c>
      <c r="D414" t="s">
        <v>3586</v>
      </c>
      <c r="E414" t="s">
        <v>1393</v>
      </c>
      <c r="F414" t="s">
        <v>46</v>
      </c>
      <c r="G414">
        <v>66713</v>
      </c>
      <c r="H414">
        <v>1839491</v>
      </c>
    </row>
    <row r="415" spans="1:8">
      <c r="A415">
        <v>414</v>
      </c>
      <c r="B415">
        <v>8</v>
      </c>
      <c r="C415" t="s">
        <v>173</v>
      </c>
      <c r="D415" t="s">
        <v>3586</v>
      </c>
      <c r="E415" t="s">
        <v>1394</v>
      </c>
      <c r="F415" t="s">
        <v>46</v>
      </c>
      <c r="G415">
        <v>53808</v>
      </c>
      <c r="H415">
        <v>1839491</v>
      </c>
    </row>
    <row r="416" spans="1:8">
      <c r="A416">
        <v>415</v>
      </c>
      <c r="B416">
        <v>8</v>
      </c>
      <c r="C416" t="s">
        <v>173</v>
      </c>
      <c r="D416" t="s">
        <v>3586</v>
      </c>
      <c r="E416" t="s">
        <v>1395</v>
      </c>
      <c r="F416" t="s">
        <v>46</v>
      </c>
      <c r="G416">
        <v>41876</v>
      </c>
      <c r="H416">
        <v>1839491</v>
      </c>
    </row>
    <row r="417" spans="1:8">
      <c r="A417">
        <v>416</v>
      </c>
      <c r="B417">
        <v>8</v>
      </c>
      <c r="C417" t="s">
        <v>173</v>
      </c>
      <c r="D417" t="s">
        <v>3586</v>
      </c>
      <c r="E417" t="s">
        <v>1396</v>
      </c>
      <c r="F417" t="s">
        <v>46</v>
      </c>
      <c r="G417">
        <v>32267</v>
      </c>
      <c r="H417">
        <v>1839491</v>
      </c>
    </row>
    <row r="418" spans="1:8">
      <c r="A418">
        <v>417</v>
      </c>
      <c r="B418">
        <v>8</v>
      </c>
      <c r="C418" t="s">
        <v>173</v>
      </c>
      <c r="D418" t="s">
        <v>3586</v>
      </c>
      <c r="E418" t="s">
        <v>1397</v>
      </c>
      <c r="F418" t="s">
        <v>46</v>
      </c>
      <c r="G418">
        <v>23372</v>
      </c>
      <c r="H418">
        <v>1839491</v>
      </c>
    </row>
    <row r="419" spans="1:8">
      <c r="A419">
        <v>418</v>
      </c>
      <c r="B419">
        <v>8</v>
      </c>
      <c r="C419" t="s">
        <v>173</v>
      </c>
      <c r="D419" t="s">
        <v>3586</v>
      </c>
      <c r="E419" t="s">
        <v>1398</v>
      </c>
      <c r="F419" t="s">
        <v>46</v>
      </c>
      <c r="G419">
        <v>20637</v>
      </c>
      <c r="H419">
        <v>1839491</v>
      </c>
    </row>
    <row r="420" spans="1:8">
      <c r="A420">
        <v>419</v>
      </c>
      <c r="B420">
        <v>8</v>
      </c>
      <c r="C420" t="s">
        <v>173</v>
      </c>
      <c r="D420" t="s">
        <v>3586</v>
      </c>
      <c r="E420" t="s">
        <v>1399</v>
      </c>
      <c r="F420" t="s">
        <v>46</v>
      </c>
      <c r="G420">
        <v>15690</v>
      </c>
      <c r="H420">
        <v>1839491</v>
      </c>
    </row>
    <row r="421" spans="1:8">
      <c r="A421">
        <v>420</v>
      </c>
      <c r="B421">
        <v>8</v>
      </c>
      <c r="C421" t="s">
        <v>173</v>
      </c>
      <c r="D421" t="s">
        <v>3586</v>
      </c>
      <c r="E421" t="s">
        <v>1400</v>
      </c>
      <c r="F421" t="s">
        <v>46</v>
      </c>
      <c r="G421">
        <v>12368</v>
      </c>
      <c r="H421">
        <v>1839491</v>
      </c>
    </row>
    <row r="422" spans="1:8">
      <c r="A422">
        <v>421</v>
      </c>
      <c r="B422">
        <v>8</v>
      </c>
      <c r="C422" t="s">
        <v>173</v>
      </c>
      <c r="D422" t="s">
        <v>3586</v>
      </c>
      <c r="E422" t="s">
        <v>1401</v>
      </c>
      <c r="F422" t="s">
        <v>46</v>
      </c>
      <c r="G422">
        <v>7561</v>
      </c>
      <c r="H422">
        <v>1839491</v>
      </c>
    </row>
    <row r="423" spans="1:8">
      <c r="A423">
        <v>422</v>
      </c>
      <c r="B423">
        <v>8</v>
      </c>
      <c r="C423" t="s">
        <v>173</v>
      </c>
      <c r="D423" t="s">
        <v>3586</v>
      </c>
      <c r="E423" t="s">
        <v>1402</v>
      </c>
      <c r="F423" t="s">
        <v>46</v>
      </c>
      <c r="G423">
        <v>6347</v>
      </c>
      <c r="H423">
        <v>1839491</v>
      </c>
    </row>
    <row r="424" spans="1:8">
      <c r="A424">
        <v>423</v>
      </c>
      <c r="B424">
        <v>8</v>
      </c>
      <c r="C424" t="s">
        <v>173</v>
      </c>
      <c r="D424" t="s">
        <v>45</v>
      </c>
      <c r="E424" t="s">
        <v>249</v>
      </c>
      <c r="F424" t="s">
        <v>63</v>
      </c>
      <c r="G424">
        <v>1347</v>
      </c>
    </row>
    <row r="425" spans="1:8">
      <c r="A425">
        <v>424</v>
      </c>
      <c r="B425">
        <v>8</v>
      </c>
      <c r="C425" t="s">
        <v>173</v>
      </c>
      <c r="D425" t="s">
        <v>45</v>
      </c>
      <c r="E425" t="s">
        <v>1386</v>
      </c>
      <c r="F425" t="s">
        <v>63</v>
      </c>
      <c r="G425">
        <v>416</v>
      </c>
    </row>
    <row r="426" spans="1:8">
      <c r="A426">
        <v>425</v>
      </c>
      <c r="B426">
        <v>8</v>
      </c>
      <c r="C426" t="s">
        <v>173</v>
      </c>
      <c r="D426" t="s">
        <v>45</v>
      </c>
      <c r="E426" t="s">
        <v>1387</v>
      </c>
      <c r="F426" t="s">
        <v>63</v>
      </c>
      <c r="G426">
        <v>471</v>
      </c>
    </row>
    <row r="427" spans="1:8">
      <c r="A427">
        <v>426</v>
      </c>
      <c r="B427">
        <v>8</v>
      </c>
      <c r="C427" t="s">
        <v>173</v>
      </c>
      <c r="D427" t="s">
        <v>45</v>
      </c>
      <c r="E427" t="s">
        <v>1388</v>
      </c>
      <c r="F427" t="s">
        <v>63</v>
      </c>
      <c r="G427">
        <v>492</v>
      </c>
    </row>
    <row r="428" spans="1:8">
      <c r="A428">
        <v>427</v>
      </c>
      <c r="B428">
        <v>8</v>
      </c>
      <c r="C428" t="s">
        <v>173</v>
      </c>
      <c r="D428" t="s">
        <v>45</v>
      </c>
      <c r="E428" t="s">
        <v>1389</v>
      </c>
      <c r="F428" t="s">
        <v>63</v>
      </c>
      <c r="G428">
        <v>552</v>
      </c>
    </row>
    <row r="429" spans="1:8">
      <c r="A429">
        <v>428</v>
      </c>
      <c r="B429">
        <v>8</v>
      </c>
      <c r="C429" t="s">
        <v>173</v>
      </c>
      <c r="D429" t="s">
        <v>45</v>
      </c>
      <c r="E429" t="s">
        <v>1390</v>
      </c>
      <c r="F429" t="s">
        <v>63</v>
      </c>
      <c r="G429">
        <v>507</v>
      </c>
    </row>
    <row r="430" spans="1:8">
      <c r="A430">
        <v>429</v>
      </c>
      <c r="B430">
        <v>8</v>
      </c>
      <c r="C430" t="s">
        <v>173</v>
      </c>
      <c r="D430" t="s">
        <v>45</v>
      </c>
      <c r="E430" t="s">
        <v>1391</v>
      </c>
      <c r="F430" t="s">
        <v>63</v>
      </c>
      <c r="G430">
        <v>453</v>
      </c>
    </row>
    <row r="431" spans="1:8">
      <c r="A431">
        <v>430</v>
      </c>
      <c r="B431">
        <v>8</v>
      </c>
      <c r="C431" t="s">
        <v>173</v>
      </c>
      <c r="D431" t="s">
        <v>45</v>
      </c>
      <c r="E431" t="s">
        <v>1392</v>
      </c>
      <c r="F431" t="s">
        <v>63</v>
      </c>
      <c r="G431">
        <v>528</v>
      </c>
    </row>
    <row r="432" spans="1:8">
      <c r="A432">
        <v>431</v>
      </c>
      <c r="B432">
        <v>8</v>
      </c>
      <c r="C432" t="s">
        <v>173</v>
      </c>
      <c r="D432" t="s">
        <v>45</v>
      </c>
      <c r="E432" t="s">
        <v>1393</v>
      </c>
      <c r="F432" t="s">
        <v>63</v>
      </c>
      <c r="G432">
        <v>425</v>
      </c>
    </row>
    <row r="433" spans="1:7">
      <c r="A433">
        <v>432</v>
      </c>
      <c r="B433">
        <v>8</v>
      </c>
      <c r="C433" t="s">
        <v>173</v>
      </c>
      <c r="D433" t="s">
        <v>45</v>
      </c>
      <c r="E433" t="s">
        <v>1394</v>
      </c>
      <c r="F433" t="s">
        <v>63</v>
      </c>
      <c r="G433">
        <v>431</v>
      </c>
    </row>
    <row r="434" spans="1:7">
      <c r="A434">
        <v>433</v>
      </c>
      <c r="B434">
        <v>8</v>
      </c>
      <c r="C434" t="s">
        <v>173</v>
      </c>
      <c r="D434" t="s">
        <v>45</v>
      </c>
      <c r="E434" t="s">
        <v>1395</v>
      </c>
      <c r="F434" t="s">
        <v>63</v>
      </c>
      <c r="G434">
        <v>437</v>
      </c>
    </row>
    <row r="435" spans="1:7">
      <c r="A435">
        <v>434</v>
      </c>
      <c r="B435">
        <v>8</v>
      </c>
      <c r="C435" t="s">
        <v>173</v>
      </c>
      <c r="D435" t="s">
        <v>45</v>
      </c>
      <c r="E435" t="s">
        <v>1396</v>
      </c>
      <c r="F435" t="s">
        <v>63</v>
      </c>
      <c r="G435">
        <v>444</v>
      </c>
    </row>
    <row r="436" spans="1:7">
      <c r="A436">
        <v>435</v>
      </c>
      <c r="B436">
        <v>8</v>
      </c>
      <c r="C436" t="s">
        <v>173</v>
      </c>
      <c r="D436" t="s">
        <v>45</v>
      </c>
      <c r="E436" t="s">
        <v>1397</v>
      </c>
      <c r="F436" t="s">
        <v>63</v>
      </c>
      <c r="G436">
        <v>423</v>
      </c>
    </row>
    <row r="437" spans="1:7">
      <c r="A437">
        <v>436</v>
      </c>
      <c r="B437">
        <v>8</v>
      </c>
      <c r="C437" t="s">
        <v>173</v>
      </c>
      <c r="D437" t="s">
        <v>45</v>
      </c>
      <c r="E437" t="s">
        <v>1398</v>
      </c>
      <c r="F437" t="s">
        <v>63</v>
      </c>
      <c r="G437">
        <v>415</v>
      </c>
    </row>
    <row r="438" spans="1:7">
      <c r="A438">
        <v>437</v>
      </c>
      <c r="B438">
        <v>8</v>
      </c>
      <c r="C438" t="s">
        <v>173</v>
      </c>
      <c r="D438" t="s">
        <v>45</v>
      </c>
      <c r="E438" t="s">
        <v>1399</v>
      </c>
      <c r="F438" t="s">
        <v>63</v>
      </c>
      <c r="G438">
        <v>376</v>
      </c>
    </row>
    <row r="439" spans="1:7">
      <c r="A439">
        <v>438</v>
      </c>
      <c r="B439">
        <v>8</v>
      </c>
      <c r="C439" t="s">
        <v>173</v>
      </c>
      <c r="D439" t="s">
        <v>45</v>
      </c>
      <c r="E439" t="s">
        <v>1400</v>
      </c>
      <c r="F439" t="s">
        <v>63</v>
      </c>
      <c r="G439">
        <v>41</v>
      </c>
    </row>
    <row r="440" spans="1:7">
      <c r="A440">
        <v>439</v>
      </c>
      <c r="B440">
        <v>8</v>
      </c>
      <c r="C440" t="s">
        <v>173</v>
      </c>
      <c r="D440" t="s">
        <v>45</v>
      </c>
      <c r="E440" t="s">
        <v>1401</v>
      </c>
      <c r="F440" t="s">
        <v>63</v>
      </c>
      <c r="G440">
        <v>16</v>
      </c>
    </row>
    <row r="441" spans="1:7">
      <c r="A441">
        <v>440</v>
      </c>
      <c r="B441">
        <v>8</v>
      </c>
      <c r="C441" t="s">
        <v>173</v>
      </c>
      <c r="D441" t="s">
        <v>45</v>
      </c>
      <c r="E441" t="s">
        <v>1402</v>
      </c>
      <c r="F441" t="s">
        <v>63</v>
      </c>
      <c r="G441">
        <v>23</v>
      </c>
    </row>
    <row r="442" spans="1:7">
      <c r="A442">
        <v>441</v>
      </c>
      <c r="B442">
        <v>8</v>
      </c>
      <c r="C442" t="s">
        <v>173</v>
      </c>
      <c r="D442" t="s">
        <v>45</v>
      </c>
      <c r="E442" t="s">
        <v>249</v>
      </c>
      <c r="F442" t="s">
        <v>46</v>
      </c>
      <c r="G442">
        <v>1151</v>
      </c>
    </row>
    <row r="443" spans="1:7">
      <c r="A443">
        <v>442</v>
      </c>
      <c r="B443">
        <v>8</v>
      </c>
      <c r="C443" t="s">
        <v>173</v>
      </c>
      <c r="D443" t="s">
        <v>45</v>
      </c>
      <c r="E443" t="s">
        <v>1386</v>
      </c>
      <c r="F443" t="s">
        <v>46</v>
      </c>
      <c r="G443">
        <v>366</v>
      </c>
    </row>
    <row r="444" spans="1:7">
      <c r="A444">
        <v>443</v>
      </c>
      <c r="B444">
        <v>8</v>
      </c>
      <c r="C444" t="s">
        <v>173</v>
      </c>
      <c r="D444" t="s">
        <v>45</v>
      </c>
      <c r="E444" t="s">
        <v>1387</v>
      </c>
      <c r="F444" t="s">
        <v>46</v>
      </c>
      <c r="G444">
        <v>499</v>
      </c>
    </row>
    <row r="445" spans="1:7">
      <c r="A445">
        <v>444</v>
      </c>
      <c r="B445">
        <v>8</v>
      </c>
      <c r="C445" t="s">
        <v>173</v>
      </c>
      <c r="D445" t="s">
        <v>45</v>
      </c>
      <c r="E445" t="s">
        <v>1388</v>
      </c>
      <c r="F445" t="s">
        <v>46</v>
      </c>
      <c r="G445">
        <v>514</v>
      </c>
    </row>
    <row r="446" spans="1:7">
      <c r="A446">
        <v>445</v>
      </c>
      <c r="B446">
        <v>8</v>
      </c>
      <c r="C446" t="s">
        <v>173</v>
      </c>
      <c r="D446" t="s">
        <v>45</v>
      </c>
      <c r="E446" t="s">
        <v>1389</v>
      </c>
      <c r="F446" t="s">
        <v>46</v>
      </c>
      <c r="G446">
        <v>527</v>
      </c>
    </row>
    <row r="447" spans="1:7">
      <c r="A447">
        <v>446</v>
      </c>
      <c r="B447">
        <v>8</v>
      </c>
      <c r="C447" t="s">
        <v>173</v>
      </c>
      <c r="D447" t="s">
        <v>45</v>
      </c>
      <c r="E447" t="s">
        <v>1390</v>
      </c>
      <c r="F447" t="s">
        <v>46</v>
      </c>
      <c r="G447">
        <v>546</v>
      </c>
    </row>
    <row r="448" spans="1:7">
      <c r="A448">
        <v>447</v>
      </c>
      <c r="B448">
        <v>8</v>
      </c>
      <c r="C448" t="s">
        <v>173</v>
      </c>
      <c r="D448" t="s">
        <v>45</v>
      </c>
      <c r="E448" t="s">
        <v>1391</v>
      </c>
      <c r="F448" t="s">
        <v>46</v>
      </c>
      <c r="G448">
        <v>467</v>
      </c>
    </row>
    <row r="449" spans="1:8">
      <c r="A449">
        <v>448</v>
      </c>
      <c r="B449">
        <v>8</v>
      </c>
      <c r="C449" t="s">
        <v>173</v>
      </c>
      <c r="D449" t="s">
        <v>45</v>
      </c>
      <c r="E449" t="s">
        <v>1392</v>
      </c>
      <c r="F449" t="s">
        <v>46</v>
      </c>
      <c r="G449">
        <v>500</v>
      </c>
    </row>
    <row r="450" spans="1:8">
      <c r="A450">
        <v>449</v>
      </c>
      <c r="B450">
        <v>8</v>
      </c>
      <c r="C450" t="s">
        <v>173</v>
      </c>
      <c r="D450" t="s">
        <v>45</v>
      </c>
      <c r="E450" t="s">
        <v>1393</v>
      </c>
      <c r="F450" t="s">
        <v>46</v>
      </c>
      <c r="G450">
        <v>410</v>
      </c>
    </row>
    <row r="451" spans="1:8">
      <c r="A451">
        <v>450</v>
      </c>
      <c r="B451">
        <v>8</v>
      </c>
      <c r="C451" t="s">
        <v>173</v>
      </c>
      <c r="D451" t="s">
        <v>45</v>
      </c>
      <c r="E451" t="s">
        <v>1394</v>
      </c>
      <c r="F451" t="s">
        <v>46</v>
      </c>
      <c r="G451">
        <v>434</v>
      </c>
    </row>
    <row r="452" spans="1:8">
      <c r="A452">
        <v>451</v>
      </c>
      <c r="B452">
        <v>8</v>
      </c>
      <c r="C452" t="s">
        <v>173</v>
      </c>
      <c r="D452" t="s">
        <v>45</v>
      </c>
      <c r="E452" t="s">
        <v>1395</v>
      </c>
      <c r="F452" t="s">
        <v>46</v>
      </c>
      <c r="G452">
        <v>410</v>
      </c>
    </row>
    <row r="453" spans="1:8">
      <c r="A453">
        <v>452</v>
      </c>
      <c r="B453">
        <v>8</v>
      </c>
      <c r="C453" t="s">
        <v>173</v>
      </c>
      <c r="D453" t="s">
        <v>45</v>
      </c>
      <c r="E453" t="s">
        <v>1396</v>
      </c>
      <c r="F453" t="s">
        <v>46</v>
      </c>
      <c r="G453">
        <v>442</v>
      </c>
    </row>
    <row r="454" spans="1:8">
      <c r="A454">
        <v>453</v>
      </c>
      <c r="B454">
        <v>8</v>
      </c>
      <c r="C454" t="s">
        <v>173</v>
      </c>
      <c r="D454" t="s">
        <v>45</v>
      </c>
      <c r="E454" t="s">
        <v>1397</v>
      </c>
      <c r="F454" t="s">
        <v>46</v>
      </c>
      <c r="G454">
        <v>421</v>
      </c>
    </row>
    <row r="455" spans="1:8">
      <c r="A455">
        <v>454</v>
      </c>
      <c r="B455">
        <v>8</v>
      </c>
      <c r="C455" t="s">
        <v>173</v>
      </c>
      <c r="D455" t="s">
        <v>45</v>
      </c>
      <c r="E455" t="s">
        <v>1398</v>
      </c>
      <c r="F455" t="s">
        <v>46</v>
      </c>
      <c r="G455">
        <v>392</v>
      </c>
    </row>
    <row r="456" spans="1:8">
      <c r="A456">
        <v>455</v>
      </c>
      <c r="B456">
        <v>8</v>
      </c>
      <c r="C456" t="s">
        <v>173</v>
      </c>
      <c r="D456" t="s">
        <v>45</v>
      </c>
      <c r="E456" t="s">
        <v>1399</v>
      </c>
      <c r="F456" t="s">
        <v>46</v>
      </c>
      <c r="G456">
        <v>375</v>
      </c>
    </row>
    <row r="457" spans="1:8">
      <c r="A457">
        <v>456</v>
      </c>
      <c r="B457">
        <v>8</v>
      </c>
      <c r="C457" t="s">
        <v>173</v>
      </c>
      <c r="D457" t="s">
        <v>45</v>
      </c>
      <c r="E457" t="s">
        <v>1400</v>
      </c>
      <c r="F457" t="s">
        <v>46</v>
      </c>
      <c r="G457">
        <v>29</v>
      </c>
    </row>
    <row r="458" spans="1:8">
      <c r="A458">
        <v>457</v>
      </c>
      <c r="B458">
        <v>8</v>
      </c>
      <c r="C458" t="s">
        <v>173</v>
      </c>
      <c r="D458" t="s">
        <v>45</v>
      </c>
      <c r="E458" t="s">
        <v>1401</v>
      </c>
      <c r="F458" t="s">
        <v>46</v>
      </c>
      <c r="G458">
        <v>16</v>
      </c>
    </row>
    <row r="459" spans="1:8">
      <c r="A459">
        <v>458</v>
      </c>
      <c r="B459">
        <v>8</v>
      </c>
      <c r="C459" t="s">
        <v>173</v>
      </c>
      <c r="D459" t="s">
        <v>45</v>
      </c>
      <c r="E459" t="s">
        <v>1402</v>
      </c>
      <c r="F459" t="s">
        <v>46</v>
      </c>
      <c r="G459">
        <v>16</v>
      </c>
    </row>
    <row r="460" spans="1:8">
      <c r="A460">
        <v>459</v>
      </c>
      <c r="B460">
        <v>11</v>
      </c>
      <c r="C460" t="s">
        <v>174</v>
      </c>
      <c r="D460" t="s">
        <v>1413</v>
      </c>
      <c r="E460" t="s">
        <v>249</v>
      </c>
      <c r="F460" t="s">
        <v>63</v>
      </c>
      <c r="G460">
        <v>392</v>
      </c>
      <c r="H460">
        <v>15032</v>
      </c>
    </row>
    <row r="461" spans="1:8">
      <c r="A461">
        <v>460</v>
      </c>
      <c r="B461">
        <v>11</v>
      </c>
      <c r="C461" t="s">
        <v>174</v>
      </c>
      <c r="D461" t="s">
        <v>1413</v>
      </c>
      <c r="E461" t="s">
        <v>1386</v>
      </c>
      <c r="F461" t="s">
        <v>63</v>
      </c>
      <c r="G461">
        <v>533</v>
      </c>
      <c r="H461">
        <v>15032</v>
      </c>
    </row>
    <row r="462" spans="1:8">
      <c r="A462">
        <v>461</v>
      </c>
      <c r="B462">
        <v>11</v>
      </c>
      <c r="C462" t="s">
        <v>174</v>
      </c>
      <c r="D462" t="s">
        <v>1413</v>
      </c>
      <c r="E462" t="s">
        <v>1387</v>
      </c>
      <c r="F462" t="s">
        <v>63</v>
      </c>
      <c r="G462">
        <v>469</v>
      </c>
      <c r="H462">
        <v>15032</v>
      </c>
    </row>
    <row r="463" spans="1:8">
      <c r="A463">
        <v>462</v>
      </c>
      <c r="B463">
        <v>11</v>
      </c>
      <c r="C463" t="s">
        <v>174</v>
      </c>
      <c r="D463" t="s">
        <v>1413</v>
      </c>
      <c r="E463" t="s">
        <v>1388</v>
      </c>
      <c r="F463" t="s">
        <v>63</v>
      </c>
      <c r="G463">
        <v>513</v>
      </c>
      <c r="H463">
        <v>15032</v>
      </c>
    </row>
    <row r="464" spans="1:8">
      <c r="A464">
        <v>463</v>
      </c>
      <c r="B464">
        <v>11</v>
      </c>
      <c r="C464" t="s">
        <v>174</v>
      </c>
      <c r="D464" t="s">
        <v>1413</v>
      </c>
      <c r="E464" t="s">
        <v>1389</v>
      </c>
      <c r="F464" t="s">
        <v>63</v>
      </c>
      <c r="G464">
        <v>793</v>
      </c>
      <c r="H464">
        <v>15032</v>
      </c>
    </row>
    <row r="465" spans="1:8">
      <c r="A465">
        <v>464</v>
      </c>
      <c r="B465">
        <v>11</v>
      </c>
      <c r="C465" t="s">
        <v>174</v>
      </c>
      <c r="D465" t="s">
        <v>1413</v>
      </c>
      <c r="E465" t="s">
        <v>1390</v>
      </c>
      <c r="F465" t="s">
        <v>63</v>
      </c>
      <c r="G465">
        <v>755</v>
      </c>
      <c r="H465">
        <v>15032</v>
      </c>
    </row>
    <row r="466" spans="1:8">
      <c r="A466">
        <v>465</v>
      </c>
      <c r="B466">
        <v>11</v>
      </c>
      <c r="C466" t="s">
        <v>174</v>
      </c>
      <c r="D466" t="s">
        <v>1413</v>
      </c>
      <c r="E466" t="s">
        <v>1391</v>
      </c>
      <c r="F466" t="s">
        <v>63</v>
      </c>
      <c r="G466">
        <v>769</v>
      </c>
      <c r="H466">
        <v>15032</v>
      </c>
    </row>
    <row r="467" spans="1:8">
      <c r="A467">
        <v>466</v>
      </c>
      <c r="B467">
        <v>11</v>
      </c>
      <c r="C467" t="s">
        <v>174</v>
      </c>
      <c r="D467" t="s">
        <v>1413</v>
      </c>
      <c r="E467" t="s">
        <v>1392</v>
      </c>
      <c r="F467" t="s">
        <v>63</v>
      </c>
      <c r="G467">
        <v>704</v>
      </c>
      <c r="H467">
        <v>15032</v>
      </c>
    </row>
    <row r="468" spans="1:8">
      <c r="A468">
        <v>467</v>
      </c>
      <c r="B468">
        <v>11</v>
      </c>
      <c r="C468" t="s">
        <v>174</v>
      </c>
      <c r="D468" t="s">
        <v>1413</v>
      </c>
      <c r="E468" t="s">
        <v>1393</v>
      </c>
      <c r="F468" t="s">
        <v>63</v>
      </c>
      <c r="G468">
        <v>679</v>
      </c>
      <c r="H468">
        <v>15032</v>
      </c>
    </row>
    <row r="469" spans="1:8">
      <c r="A469">
        <v>468</v>
      </c>
      <c r="B469">
        <v>11</v>
      </c>
      <c r="C469" t="s">
        <v>174</v>
      </c>
      <c r="D469" t="s">
        <v>1413</v>
      </c>
      <c r="E469" t="s">
        <v>1394</v>
      </c>
      <c r="F469" t="s">
        <v>63</v>
      </c>
      <c r="G469">
        <v>544</v>
      </c>
      <c r="H469">
        <v>15032</v>
      </c>
    </row>
    <row r="470" spans="1:8">
      <c r="A470">
        <v>469</v>
      </c>
      <c r="B470">
        <v>11</v>
      </c>
      <c r="C470" t="s">
        <v>174</v>
      </c>
      <c r="D470" t="s">
        <v>1413</v>
      </c>
      <c r="E470" t="s">
        <v>1395</v>
      </c>
      <c r="F470" t="s">
        <v>63</v>
      </c>
      <c r="G470">
        <v>395</v>
      </c>
      <c r="H470">
        <v>15032</v>
      </c>
    </row>
    <row r="471" spans="1:8">
      <c r="A471">
        <v>470</v>
      </c>
      <c r="B471">
        <v>11</v>
      </c>
      <c r="C471" t="s">
        <v>174</v>
      </c>
      <c r="D471" t="s">
        <v>1413</v>
      </c>
      <c r="E471" t="s">
        <v>1396</v>
      </c>
      <c r="F471" t="s">
        <v>63</v>
      </c>
      <c r="G471">
        <v>309</v>
      </c>
      <c r="H471">
        <v>15032</v>
      </c>
    </row>
    <row r="472" spans="1:8">
      <c r="A472">
        <v>471</v>
      </c>
      <c r="B472">
        <v>11</v>
      </c>
      <c r="C472" t="s">
        <v>174</v>
      </c>
      <c r="D472" t="s">
        <v>1413</v>
      </c>
      <c r="E472" t="s">
        <v>1397</v>
      </c>
      <c r="F472" t="s">
        <v>63</v>
      </c>
      <c r="G472">
        <v>237</v>
      </c>
      <c r="H472">
        <v>15032</v>
      </c>
    </row>
    <row r="473" spans="1:8">
      <c r="A473">
        <v>472</v>
      </c>
      <c r="B473">
        <v>11</v>
      </c>
      <c r="C473" t="s">
        <v>174</v>
      </c>
      <c r="D473" t="s">
        <v>1413</v>
      </c>
      <c r="E473" t="s">
        <v>1398</v>
      </c>
      <c r="F473" t="s">
        <v>63</v>
      </c>
      <c r="G473">
        <v>179</v>
      </c>
      <c r="H473">
        <v>15032</v>
      </c>
    </row>
    <row r="474" spans="1:8">
      <c r="A474">
        <v>473</v>
      </c>
      <c r="B474">
        <v>11</v>
      </c>
      <c r="C474" t="s">
        <v>174</v>
      </c>
      <c r="D474" t="s">
        <v>1413</v>
      </c>
      <c r="E474" t="s">
        <v>1399</v>
      </c>
      <c r="F474" t="s">
        <v>63</v>
      </c>
      <c r="G474">
        <v>107</v>
      </c>
      <c r="H474">
        <v>15032</v>
      </c>
    </row>
    <row r="475" spans="1:8">
      <c r="A475">
        <v>474</v>
      </c>
      <c r="B475">
        <v>11</v>
      </c>
      <c r="C475" t="s">
        <v>174</v>
      </c>
      <c r="D475" t="s">
        <v>1413</v>
      </c>
      <c r="E475" t="s">
        <v>1400</v>
      </c>
      <c r="F475" t="s">
        <v>63</v>
      </c>
      <c r="G475">
        <v>71</v>
      </c>
      <c r="H475">
        <v>15032</v>
      </c>
    </row>
    <row r="476" spans="1:8">
      <c r="A476">
        <v>475</v>
      </c>
      <c r="B476">
        <v>11</v>
      </c>
      <c r="C476" t="s">
        <v>174</v>
      </c>
      <c r="D476" t="s">
        <v>1413</v>
      </c>
      <c r="E476" t="s">
        <v>1401</v>
      </c>
      <c r="F476" t="s">
        <v>63</v>
      </c>
      <c r="G476">
        <v>28</v>
      </c>
      <c r="H476">
        <v>15032</v>
      </c>
    </row>
    <row r="477" spans="1:8">
      <c r="A477">
        <v>476</v>
      </c>
      <c r="B477">
        <v>11</v>
      </c>
      <c r="C477" t="s">
        <v>174</v>
      </c>
      <c r="D477" t="s">
        <v>1413</v>
      </c>
      <c r="E477" t="s">
        <v>1402</v>
      </c>
      <c r="F477" t="s">
        <v>63</v>
      </c>
      <c r="G477">
        <v>47</v>
      </c>
      <c r="H477">
        <v>15032</v>
      </c>
    </row>
    <row r="478" spans="1:8">
      <c r="A478">
        <v>477</v>
      </c>
      <c r="B478">
        <v>11</v>
      </c>
      <c r="C478" t="s">
        <v>174</v>
      </c>
      <c r="D478" t="s">
        <v>1413</v>
      </c>
      <c r="E478" t="s">
        <v>249</v>
      </c>
      <c r="F478" t="s">
        <v>46</v>
      </c>
      <c r="G478">
        <v>357</v>
      </c>
      <c r="H478">
        <v>15032</v>
      </c>
    </row>
    <row r="479" spans="1:8">
      <c r="A479">
        <v>478</v>
      </c>
      <c r="B479">
        <v>11</v>
      </c>
      <c r="C479" t="s">
        <v>174</v>
      </c>
      <c r="D479" t="s">
        <v>1413</v>
      </c>
      <c r="E479" t="s">
        <v>1386</v>
      </c>
      <c r="F479" t="s">
        <v>46</v>
      </c>
      <c r="G479">
        <v>505</v>
      </c>
      <c r="H479">
        <v>15032</v>
      </c>
    </row>
    <row r="480" spans="1:8">
      <c r="A480">
        <v>479</v>
      </c>
      <c r="B480">
        <v>11</v>
      </c>
      <c r="C480" t="s">
        <v>174</v>
      </c>
      <c r="D480" t="s">
        <v>1413</v>
      </c>
      <c r="E480" t="s">
        <v>1387</v>
      </c>
      <c r="F480" t="s">
        <v>46</v>
      </c>
      <c r="G480">
        <v>453</v>
      </c>
      <c r="H480">
        <v>15032</v>
      </c>
    </row>
    <row r="481" spans="1:8">
      <c r="A481">
        <v>480</v>
      </c>
      <c r="B481">
        <v>11</v>
      </c>
      <c r="C481" t="s">
        <v>174</v>
      </c>
      <c r="D481" t="s">
        <v>1413</v>
      </c>
      <c r="E481" t="s">
        <v>1388</v>
      </c>
      <c r="F481" t="s">
        <v>46</v>
      </c>
      <c r="G481">
        <v>698</v>
      </c>
      <c r="H481">
        <v>15032</v>
      </c>
    </row>
    <row r="482" spans="1:8">
      <c r="A482">
        <v>481</v>
      </c>
      <c r="B482">
        <v>11</v>
      </c>
      <c r="C482" t="s">
        <v>174</v>
      </c>
      <c r="D482" t="s">
        <v>1413</v>
      </c>
      <c r="E482" t="s">
        <v>1389</v>
      </c>
      <c r="F482" t="s">
        <v>46</v>
      </c>
      <c r="G482">
        <v>906</v>
      </c>
      <c r="H482">
        <v>15032</v>
      </c>
    </row>
    <row r="483" spans="1:8">
      <c r="A483">
        <v>482</v>
      </c>
      <c r="B483">
        <v>11</v>
      </c>
      <c r="C483" t="s">
        <v>174</v>
      </c>
      <c r="D483" t="s">
        <v>1413</v>
      </c>
      <c r="E483" t="s">
        <v>1390</v>
      </c>
      <c r="F483" t="s">
        <v>46</v>
      </c>
      <c r="G483">
        <v>773</v>
      </c>
      <c r="H483">
        <v>15032</v>
      </c>
    </row>
    <row r="484" spans="1:8">
      <c r="A484">
        <v>483</v>
      </c>
      <c r="B484">
        <v>11</v>
      </c>
      <c r="C484" t="s">
        <v>174</v>
      </c>
      <c r="D484" t="s">
        <v>1413</v>
      </c>
      <c r="E484" t="s">
        <v>1391</v>
      </c>
      <c r="F484" t="s">
        <v>46</v>
      </c>
      <c r="G484">
        <v>772</v>
      </c>
      <c r="H484">
        <v>15032</v>
      </c>
    </row>
    <row r="485" spans="1:8">
      <c r="A485">
        <v>484</v>
      </c>
      <c r="B485">
        <v>11</v>
      </c>
      <c r="C485" t="s">
        <v>174</v>
      </c>
      <c r="D485" t="s">
        <v>1413</v>
      </c>
      <c r="E485" t="s">
        <v>1392</v>
      </c>
      <c r="F485" t="s">
        <v>46</v>
      </c>
      <c r="G485">
        <v>714</v>
      </c>
      <c r="H485">
        <v>15032</v>
      </c>
    </row>
    <row r="486" spans="1:8">
      <c r="A486">
        <v>485</v>
      </c>
      <c r="B486">
        <v>11</v>
      </c>
      <c r="C486" t="s">
        <v>174</v>
      </c>
      <c r="D486" t="s">
        <v>1413</v>
      </c>
      <c r="E486" t="s">
        <v>1393</v>
      </c>
      <c r="F486" t="s">
        <v>46</v>
      </c>
      <c r="G486">
        <v>574</v>
      </c>
      <c r="H486">
        <v>15032</v>
      </c>
    </row>
    <row r="487" spans="1:8">
      <c r="A487">
        <v>486</v>
      </c>
      <c r="B487">
        <v>11</v>
      </c>
      <c r="C487" t="s">
        <v>174</v>
      </c>
      <c r="D487" t="s">
        <v>1413</v>
      </c>
      <c r="E487" t="s">
        <v>1394</v>
      </c>
      <c r="F487" t="s">
        <v>46</v>
      </c>
      <c r="G487">
        <v>476</v>
      </c>
      <c r="H487">
        <v>15032</v>
      </c>
    </row>
    <row r="488" spans="1:8">
      <c r="A488">
        <v>487</v>
      </c>
      <c r="B488">
        <v>11</v>
      </c>
      <c r="C488" t="s">
        <v>174</v>
      </c>
      <c r="D488" t="s">
        <v>1413</v>
      </c>
      <c r="E488" t="s">
        <v>1395</v>
      </c>
      <c r="F488" t="s">
        <v>46</v>
      </c>
      <c r="G488">
        <v>418</v>
      </c>
      <c r="H488">
        <v>15032</v>
      </c>
    </row>
    <row r="489" spans="1:8">
      <c r="A489">
        <v>488</v>
      </c>
      <c r="B489">
        <v>11</v>
      </c>
      <c r="C489" t="s">
        <v>174</v>
      </c>
      <c r="D489" t="s">
        <v>1413</v>
      </c>
      <c r="E489" t="s">
        <v>1396</v>
      </c>
      <c r="F489" t="s">
        <v>46</v>
      </c>
      <c r="G489">
        <v>281</v>
      </c>
      <c r="H489">
        <v>15032</v>
      </c>
    </row>
    <row r="490" spans="1:8">
      <c r="A490">
        <v>489</v>
      </c>
      <c r="B490">
        <v>11</v>
      </c>
      <c r="C490" t="s">
        <v>174</v>
      </c>
      <c r="D490" t="s">
        <v>1413</v>
      </c>
      <c r="E490" t="s">
        <v>1397</v>
      </c>
      <c r="F490" t="s">
        <v>46</v>
      </c>
      <c r="G490">
        <v>195</v>
      </c>
      <c r="H490">
        <v>15032</v>
      </c>
    </row>
    <row r="491" spans="1:8">
      <c r="A491">
        <v>490</v>
      </c>
      <c r="B491">
        <v>11</v>
      </c>
      <c r="C491" t="s">
        <v>174</v>
      </c>
      <c r="D491" t="s">
        <v>1413</v>
      </c>
      <c r="E491" t="s">
        <v>1398</v>
      </c>
      <c r="F491" t="s">
        <v>46</v>
      </c>
      <c r="G491">
        <v>138</v>
      </c>
      <c r="H491">
        <v>15032</v>
      </c>
    </row>
    <row r="492" spans="1:8">
      <c r="A492">
        <v>491</v>
      </c>
      <c r="B492">
        <v>11</v>
      </c>
      <c r="C492" t="s">
        <v>174</v>
      </c>
      <c r="D492" t="s">
        <v>1413</v>
      </c>
      <c r="E492" t="s">
        <v>1399</v>
      </c>
      <c r="F492" t="s">
        <v>46</v>
      </c>
      <c r="G492">
        <v>118</v>
      </c>
      <c r="H492">
        <v>15032</v>
      </c>
    </row>
    <row r="493" spans="1:8">
      <c r="A493">
        <v>492</v>
      </c>
      <c r="B493">
        <v>11</v>
      </c>
      <c r="C493" t="s">
        <v>174</v>
      </c>
      <c r="D493" t="s">
        <v>1413</v>
      </c>
      <c r="E493" t="s">
        <v>1400</v>
      </c>
      <c r="F493" t="s">
        <v>46</v>
      </c>
      <c r="G493">
        <v>56</v>
      </c>
      <c r="H493">
        <v>15032</v>
      </c>
    </row>
    <row r="494" spans="1:8">
      <c r="A494">
        <v>493</v>
      </c>
      <c r="B494">
        <v>11</v>
      </c>
      <c r="C494" t="s">
        <v>174</v>
      </c>
      <c r="D494" t="s">
        <v>1413</v>
      </c>
      <c r="E494" t="s">
        <v>1401</v>
      </c>
      <c r="F494" t="s">
        <v>46</v>
      </c>
      <c r="G494">
        <v>37</v>
      </c>
      <c r="H494">
        <v>15032</v>
      </c>
    </row>
    <row r="495" spans="1:8">
      <c r="A495">
        <v>494</v>
      </c>
      <c r="B495">
        <v>11</v>
      </c>
      <c r="C495" t="s">
        <v>174</v>
      </c>
      <c r="D495" t="s">
        <v>1413</v>
      </c>
      <c r="E495" t="s">
        <v>1402</v>
      </c>
      <c r="F495" t="s">
        <v>46</v>
      </c>
      <c r="G495">
        <v>37</v>
      </c>
      <c r="H495">
        <v>15032</v>
      </c>
    </row>
    <row r="496" spans="1:8">
      <c r="A496">
        <v>495</v>
      </c>
      <c r="B496">
        <v>11</v>
      </c>
      <c r="C496" t="s">
        <v>174</v>
      </c>
      <c r="D496" t="s">
        <v>3582</v>
      </c>
      <c r="E496" t="s">
        <v>249</v>
      </c>
      <c r="F496" t="s">
        <v>63</v>
      </c>
      <c r="G496">
        <v>13</v>
      </c>
      <c r="H496">
        <v>523</v>
      </c>
    </row>
    <row r="497" spans="1:8">
      <c r="A497">
        <v>496</v>
      </c>
      <c r="B497">
        <v>11</v>
      </c>
      <c r="C497" t="s">
        <v>174</v>
      </c>
      <c r="D497" t="s">
        <v>3582</v>
      </c>
      <c r="E497" t="s">
        <v>1386</v>
      </c>
      <c r="F497" t="s">
        <v>63</v>
      </c>
      <c r="G497">
        <v>26</v>
      </c>
      <c r="H497">
        <v>523</v>
      </c>
    </row>
    <row r="498" spans="1:8">
      <c r="A498">
        <v>497</v>
      </c>
      <c r="B498">
        <v>11</v>
      </c>
      <c r="C498" t="s">
        <v>174</v>
      </c>
      <c r="D498" t="s">
        <v>3582</v>
      </c>
      <c r="E498" t="s">
        <v>1387</v>
      </c>
      <c r="F498" t="s">
        <v>63</v>
      </c>
      <c r="G498">
        <v>24</v>
      </c>
      <c r="H498">
        <v>523</v>
      </c>
    </row>
    <row r="499" spans="1:8">
      <c r="A499">
        <v>498</v>
      </c>
      <c r="B499">
        <v>11</v>
      </c>
      <c r="C499" t="s">
        <v>174</v>
      </c>
      <c r="D499" t="s">
        <v>3582</v>
      </c>
      <c r="E499" t="s">
        <v>1388</v>
      </c>
      <c r="F499" t="s">
        <v>63</v>
      </c>
      <c r="G499">
        <v>43</v>
      </c>
      <c r="H499">
        <v>523</v>
      </c>
    </row>
    <row r="500" spans="1:8">
      <c r="A500">
        <v>499</v>
      </c>
      <c r="B500">
        <v>11</v>
      </c>
      <c r="C500" t="s">
        <v>174</v>
      </c>
      <c r="D500" t="s">
        <v>3582</v>
      </c>
      <c r="E500" t="s">
        <v>1389</v>
      </c>
      <c r="F500" t="s">
        <v>63</v>
      </c>
      <c r="G500">
        <v>34</v>
      </c>
      <c r="H500">
        <v>523</v>
      </c>
    </row>
    <row r="501" spans="1:8">
      <c r="A501">
        <v>500</v>
      </c>
      <c r="B501">
        <v>11</v>
      </c>
      <c r="C501" t="s">
        <v>174</v>
      </c>
      <c r="D501" t="s">
        <v>3582</v>
      </c>
      <c r="E501" t="s">
        <v>1390</v>
      </c>
      <c r="F501" t="s">
        <v>63</v>
      </c>
      <c r="G501">
        <v>16</v>
      </c>
      <c r="H501">
        <v>523</v>
      </c>
    </row>
    <row r="502" spans="1:8">
      <c r="A502">
        <v>501</v>
      </c>
      <c r="B502">
        <v>11</v>
      </c>
      <c r="C502" t="s">
        <v>174</v>
      </c>
      <c r="D502" t="s">
        <v>3582</v>
      </c>
      <c r="E502" t="s">
        <v>1391</v>
      </c>
      <c r="F502" t="s">
        <v>63</v>
      </c>
      <c r="G502">
        <v>18</v>
      </c>
      <c r="H502">
        <v>523</v>
      </c>
    </row>
    <row r="503" spans="1:8">
      <c r="A503">
        <v>502</v>
      </c>
      <c r="B503">
        <v>11</v>
      </c>
      <c r="C503" t="s">
        <v>174</v>
      </c>
      <c r="D503" t="s">
        <v>3582</v>
      </c>
      <c r="E503" t="s">
        <v>1392</v>
      </c>
      <c r="F503" t="s">
        <v>63</v>
      </c>
      <c r="G503">
        <v>22</v>
      </c>
      <c r="H503">
        <v>523</v>
      </c>
    </row>
    <row r="504" spans="1:8">
      <c r="A504">
        <v>503</v>
      </c>
      <c r="B504">
        <v>11</v>
      </c>
      <c r="C504" t="s">
        <v>174</v>
      </c>
      <c r="D504" t="s">
        <v>3582</v>
      </c>
      <c r="E504" t="s">
        <v>1393</v>
      </c>
      <c r="F504" t="s">
        <v>63</v>
      </c>
      <c r="G504">
        <v>18</v>
      </c>
      <c r="H504">
        <v>523</v>
      </c>
    </row>
    <row r="505" spans="1:8">
      <c r="A505">
        <v>504</v>
      </c>
      <c r="B505">
        <v>11</v>
      </c>
      <c r="C505" t="s">
        <v>174</v>
      </c>
      <c r="D505" t="s">
        <v>3582</v>
      </c>
      <c r="E505" t="s">
        <v>1394</v>
      </c>
      <c r="F505" t="s">
        <v>63</v>
      </c>
      <c r="G505">
        <v>14</v>
      </c>
      <c r="H505">
        <v>523</v>
      </c>
    </row>
    <row r="506" spans="1:8">
      <c r="A506">
        <v>505</v>
      </c>
      <c r="B506">
        <v>11</v>
      </c>
      <c r="C506" t="s">
        <v>174</v>
      </c>
      <c r="D506" t="s">
        <v>3582</v>
      </c>
      <c r="E506" t="s">
        <v>1395</v>
      </c>
      <c r="F506" t="s">
        <v>63</v>
      </c>
      <c r="G506">
        <v>29</v>
      </c>
      <c r="H506">
        <v>523</v>
      </c>
    </row>
    <row r="507" spans="1:8">
      <c r="A507">
        <v>506</v>
      </c>
      <c r="B507">
        <v>11</v>
      </c>
      <c r="C507" t="s">
        <v>174</v>
      </c>
      <c r="D507" t="s">
        <v>3582</v>
      </c>
      <c r="E507" t="s">
        <v>1396</v>
      </c>
      <c r="F507" t="s">
        <v>63</v>
      </c>
      <c r="G507">
        <v>11</v>
      </c>
      <c r="H507">
        <v>523</v>
      </c>
    </row>
    <row r="508" spans="1:8">
      <c r="A508">
        <v>507</v>
      </c>
      <c r="B508">
        <v>11</v>
      </c>
      <c r="C508" t="s">
        <v>174</v>
      </c>
      <c r="D508" t="s">
        <v>3582</v>
      </c>
      <c r="E508" t="s">
        <v>1397</v>
      </c>
      <c r="F508" t="s">
        <v>63</v>
      </c>
      <c r="G508">
        <v>7</v>
      </c>
      <c r="H508">
        <v>523</v>
      </c>
    </row>
    <row r="509" spans="1:8">
      <c r="A509">
        <v>508</v>
      </c>
      <c r="B509">
        <v>11</v>
      </c>
      <c r="C509" t="s">
        <v>174</v>
      </c>
      <c r="D509" t="s">
        <v>3582</v>
      </c>
      <c r="E509" t="s">
        <v>1398</v>
      </c>
      <c r="F509" t="s">
        <v>63</v>
      </c>
      <c r="G509">
        <v>7</v>
      </c>
      <c r="H509">
        <v>523</v>
      </c>
    </row>
    <row r="510" spans="1:8">
      <c r="A510">
        <v>509</v>
      </c>
      <c r="B510">
        <v>11</v>
      </c>
      <c r="C510" t="s">
        <v>174</v>
      </c>
      <c r="D510" t="s">
        <v>3582</v>
      </c>
      <c r="E510" t="s">
        <v>1399</v>
      </c>
      <c r="F510" t="s">
        <v>63</v>
      </c>
      <c r="G510">
        <v>4</v>
      </c>
      <c r="H510">
        <v>523</v>
      </c>
    </row>
    <row r="511" spans="1:8">
      <c r="A511">
        <v>510</v>
      </c>
      <c r="B511">
        <v>11</v>
      </c>
      <c r="C511" t="s">
        <v>174</v>
      </c>
      <c r="D511" t="s">
        <v>3582</v>
      </c>
      <c r="E511" t="s">
        <v>1400</v>
      </c>
      <c r="F511" t="s">
        <v>63</v>
      </c>
      <c r="G511">
        <v>1</v>
      </c>
      <c r="H511">
        <v>523</v>
      </c>
    </row>
    <row r="512" spans="1:8">
      <c r="A512">
        <v>511</v>
      </c>
      <c r="B512">
        <v>11</v>
      </c>
      <c r="C512" t="s">
        <v>174</v>
      </c>
      <c r="D512" t="s">
        <v>3582</v>
      </c>
      <c r="E512" t="s">
        <v>1401</v>
      </c>
      <c r="F512" t="s">
        <v>63</v>
      </c>
      <c r="G512">
        <v>1</v>
      </c>
      <c r="H512">
        <v>523</v>
      </c>
    </row>
    <row r="513" spans="1:8">
      <c r="A513">
        <v>512</v>
      </c>
      <c r="B513">
        <v>11</v>
      </c>
      <c r="C513" t="s">
        <v>174</v>
      </c>
      <c r="D513" t="s">
        <v>3582</v>
      </c>
      <c r="E513" t="s">
        <v>249</v>
      </c>
      <c r="F513" t="s">
        <v>46</v>
      </c>
      <c r="G513">
        <v>19</v>
      </c>
      <c r="H513">
        <v>523</v>
      </c>
    </row>
    <row r="514" spans="1:8">
      <c r="A514">
        <v>513</v>
      </c>
      <c r="B514">
        <v>11</v>
      </c>
      <c r="C514" t="s">
        <v>174</v>
      </c>
      <c r="D514" t="s">
        <v>3582</v>
      </c>
      <c r="E514" t="s">
        <v>1386</v>
      </c>
      <c r="F514" t="s">
        <v>46</v>
      </c>
      <c r="G514">
        <v>14</v>
      </c>
      <c r="H514">
        <v>523</v>
      </c>
    </row>
    <row r="515" spans="1:8">
      <c r="A515">
        <v>514</v>
      </c>
      <c r="B515">
        <v>11</v>
      </c>
      <c r="C515" t="s">
        <v>174</v>
      </c>
      <c r="D515" t="s">
        <v>3582</v>
      </c>
      <c r="E515" t="s">
        <v>1387</v>
      </c>
      <c r="F515" t="s">
        <v>46</v>
      </c>
      <c r="G515">
        <v>16</v>
      </c>
      <c r="H515">
        <v>523</v>
      </c>
    </row>
    <row r="516" spans="1:8">
      <c r="A516">
        <v>515</v>
      </c>
      <c r="B516">
        <v>11</v>
      </c>
      <c r="C516" t="s">
        <v>174</v>
      </c>
      <c r="D516" t="s">
        <v>3582</v>
      </c>
      <c r="E516" t="s">
        <v>1388</v>
      </c>
      <c r="F516" t="s">
        <v>46</v>
      </c>
      <c r="G516">
        <v>22</v>
      </c>
      <c r="H516">
        <v>523</v>
      </c>
    </row>
    <row r="517" spans="1:8">
      <c r="A517">
        <v>516</v>
      </c>
      <c r="B517">
        <v>11</v>
      </c>
      <c r="C517" t="s">
        <v>174</v>
      </c>
      <c r="D517" t="s">
        <v>3582</v>
      </c>
      <c r="E517" t="s">
        <v>1389</v>
      </c>
      <c r="F517" t="s">
        <v>46</v>
      </c>
      <c r="G517">
        <v>27</v>
      </c>
      <c r="H517">
        <v>523</v>
      </c>
    </row>
    <row r="518" spans="1:8">
      <c r="A518">
        <v>517</v>
      </c>
      <c r="B518">
        <v>11</v>
      </c>
      <c r="C518" t="s">
        <v>174</v>
      </c>
      <c r="D518" t="s">
        <v>3582</v>
      </c>
      <c r="E518" t="s">
        <v>1390</v>
      </c>
      <c r="F518" t="s">
        <v>46</v>
      </c>
      <c r="G518">
        <v>18</v>
      </c>
      <c r="H518">
        <v>523</v>
      </c>
    </row>
    <row r="519" spans="1:8">
      <c r="A519">
        <v>518</v>
      </c>
      <c r="B519">
        <v>11</v>
      </c>
      <c r="C519" t="s">
        <v>174</v>
      </c>
      <c r="D519" t="s">
        <v>3582</v>
      </c>
      <c r="E519" t="s">
        <v>1391</v>
      </c>
      <c r="F519" t="s">
        <v>46</v>
      </c>
      <c r="G519">
        <v>23</v>
      </c>
      <c r="H519">
        <v>523</v>
      </c>
    </row>
    <row r="520" spans="1:8">
      <c r="A520">
        <v>519</v>
      </c>
      <c r="B520">
        <v>11</v>
      </c>
      <c r="C520" t="s">
        <v>174</v>
      </c>
      <c r="D520" t="s">
        <v>3582</v>
      </c>
      <c r="E520" t="s">
        <v>1392</v>
      </c>
      <c r="F520" t="s">
        <v>46</v>
      </c>
      <c r="G520">
        <v>16</v>
      </c>
      <c r="H520">
        <v>523</v>
      </c>
    </row>
    <row r="521" spans="1:8">
      <c r="A521">
        <v>520</v>
      </c>
      <c r="B521">
        <v>11</v>
      </c>
      <c r="C521" t="s">
        <v>174</v>
      </c>
      <c r="D521" t="s">
        <v>3582</v>
      </c>
      <c r="E521" t="s">
        <v>1393</v>
      </c>
      <c r="F521" t="s">
        <v>46</v>
      </c>
      <c r="G521">
        <v>16</v>
      </c>
      <c r="H521">
        <v>523</v>
      </c>
    </row>
    <row r="522" spans="1:8">
      <c r="A522">
        <v>521</v>
      </c>
      <c r="B522">
        <v>11</v>
      </c>
      <c r="C522" t="s">
        <v>174</v>
      </c>
      <c r="D522" t="s">
        <v>3582</v>
      </c>
      <c r="E522" t="s">
        <v>1394</v>
      </c>
      <c r="F522" t="s">
        <v>46</v>
      </c>
      <c r="G522">
        <v>13</v>
      </c>
      <c r="H522">
        <v>523</v>
      </c>
    </row>
    <row r="523" spans="1:8">
      <c r="A523">
        <v>522</v>
      </c>
      <c r="B523">
        <v>11</v>
      </c>
      <c r="C523" t="s">
        <v>174</v>
      </c>
      <c r="D523" t="s">
        <v>3582</v>
      </c>
      <c r="E523" t="s">
        <v>1395</v>
      </c>
      <c r="F523" t="s">
        <v>46</v>
      </c>
      <c r="G523">
        <v>29</v>
      </c>
      <c r="H523">
        <v>523</v>
      </c>
    </row>
    <row r="524" spans="1:8">
      <c r="A524">
        <v>523</v>
      </c>
      <c r="B524">
        <v>11</v>
      </c>
      <c r="C524" t="s">
        <v>174</v>
      </c>
      <c r="D524" t="s">
        <v>3582</v>
      </c>
      <c r="E524" t="s">
        <v>1396</v>
      </c>
      <c r="F524" t="s">
        <v>46</v>
      </c>
      <c r="G524">
        <v>10</v>
      </c>
      <c r="H524">
        <v>523</v>
      </c>
    </row>
    <row r="525" spans="1:8">
      <c r="A525">
        <v>524</v>
      </c>
      <c r="B525">
        <v>11</v>
      </c>
      <c r="C525" t="s">
        <v>174</v>
      </c>
      <c r="D525" t="s">
        <v>3582</v>
      </c>
      <c r="E525" t="s">
        <v>1397</v>
      </c>
      <c r="F525" t="s">
        <v>46</v>
      </c>
      <c r="G525">
        <v>7</v>
      </c>
      <c r="H525">
        <v>523</v>
      </c>
    </row>
    <row r="526" spans="1:8">
      <c r="A526">
        <v>525</v>
      </c>
      <c r="B526">
        <v>11</v>
      </c>
      <c r="C526" t="s">
        <v>174</v>
      </c>
      <c r="D526" t="s">
        <v>3582</v>
      </c>
      <c r="E526" t="s">
        <v>1398</v>
      </c>
      <c r="F526" t="s">
        <v>46</v>
      </c>
      <c r="G526">
        <v>3</v>
      </c>
      <c r="H526">
        <v>523</v>
      </c>
    </row>
    <row r="527" spans="1:8">
      <c r="A527">
        <v>526</v>
      </c>
      <c r="B527">
        <v>11</v>
      </c>
      <c r="C527" t="s">
        <v>174</v>
      </c>
      <c r="D527" t="s">
        <v>3582</v>
      </c>
      <c r="E527" t="s">
        <v>1399</v>
      </c>
      <c r="F527" t="s">
        <v>46</v>
      </c>
      <c r="G527">
        <v>1</v>
      </c>
      <c r="H527">
        <v>523</v>
      </c>
    </row>
    <row r="528" spans="1:8">
      <c r="A528">
        <v>527</v>
      </c>
      <c r="B528">
        <v>11</v>
      </c>
      <c r="C528" t="s">
        <v>174</v>
      </c>
      <c r="D528" t="s">
        <v>3582</v>
      </c>
      <c r="E528" t="s">
        <v>1400</v>
      </c>
      <c r="F528" t="s">
        <v>46</v>
      </c>
      <c r="G528">
        <v>1</v>
      </c>
      <c r="H528">
        <v>523</v>
      </c>
    </row>
    <row r="529" spans="1:8">
      <c r="A529">
        <v>528</v>
      </c>
      <c r="B529">
        <v>11</v>
      </c>
      <c r="C529" t="s">
        <v>174</v>
      </c>
      <c r="D529" t="s">
        <v>3597</v>
      </c>
      <c r="E529" t="s">
        <v>249</v>
      </c>
      <c r="F529" t="s">
        <v>63</v>
      </c>
      <c r="G529">
        <v>44</v>
      </c>
      <c r="H529">
        <v>1355</v>
      </c>
    </row>
    <row r="530" spans="1:8">
      <c r="A530">
        <v>529</v>
      </c>
      <c r="B530">
        <v>11</v>
      </c>
      <c r="C530" t="s">
        <v>174</v>
      </c>
      <c r="D530" t="s">
        <v>3597</v>
      </c>
      <c r="E530" t="s">
        <v>1386</v>
      </c>
      <c r="F530" t="s">
        <v>63</v>
      </c>
      <c r="G530">
        <v>47</v>
      </c>
      <c r="H530">
        <v>1355</v>
      </c>
    </row>
    <row r="531" spans="1:8">
      <c r="A531">
        <v>530</v>
      </c>
      <c r="B531">
        <v>11</v>
      </c>
      <c r="C531" t="s">
        <v>174</v>
      </c>
      <c r="D531" t="s">
        <v>3597</v>
      </c>
      <c r="E531" t="s">
        <v>1387</v>
      </c>
      <c r="F531" t="s">
        <v>63</v>
      </c>
      <c r="G531">
        <v>45</v>
      </c>
      <c r="H531">
        <v>1355</v>
      </c>
    </row>
    <row r="532" spans="1:8">
      <c r="A532">
        <v>531</v>
      </c>
      <c r="B532">
        <v>11</v>
      </c>
      <c r="C532" t="s">
        <v>174</v>
      </c>
      <c r="D532" t="s">
        <v>3597</v>
      </c>
      <c r="E532" t="s">
        <v>1388</v>
      </c>
      <c r="F532" t="s">
        <v>63</v>
      </c>
      <c r="G532">
        <v>76</v>
      </c>
      <c r="H532">
        <v>1355</v>
      </c>
    </row>
    <row r="533" spans="1:8">
      <c r="A533">
        <v>532</v>
      </c>
      <c r="B533">
        <v>11</v>
      </c>
      <c r="C533" t="s">
        <v>174</v>
      </c>
      <c r="D533" t="s">
        <v>3597</v>
      </c>
      <c r="E533" t="s">
        <v>1389</v>
      </c>
      <c r="F533" t="s">
        <v>63</v>
      </c>
      <c r="G533">
        <v>98</v>
      </c>
      <c r="H533">
        <v>1355</v>
      </c>
    </row>
    <row r="534" spans="1:8">
      <c r="A534">
        <v>533</v>
      </c>
      <c r="B534">
        <v>11</v>
      </c>
      <c r="C534" t="s">
        <v>174</v>
      </c>
      <c r="D534" t="s">
        <v>3597</v>
      </c>
      <c r="E534" t="s">
        <v>1390</v>
      </c>
      <c r="F534" t="s">
        <v>63</v>
      </c>
      <c r="G534">
        <v>88</v>
      </c>
      <c r="H534">
        <v>1355</v>
      </c>
    </row>
    <row r="535" spans="1:8">
      <c r="A535">
        <v>534</v>
      </c>
      <c r="B535">
        <v>11</v>
      </c>
      <c r="C535" t="s">
        <v>174</v>
      </c>
      <c r="D535" t="s">
        <v>3597</v>
      </c>
      <c r="E535" t="s">
        <v>1391</v>
      </c>
      <c r="F535" t="s">
        <v>63</v>
      </c>
      <c r="G535">
        <v>77</v>
      </c>
      <c r="H535">
        <v>1355</v>
      </c>
    </row>
    <row r="536" spans="1:8">
      <c r="A536">
        <v>535</v>
      </c>
      <c r="B536">
        <v>11</v>
      </c>
      <c r="C536" t="s">
        <v>174</v>
      </c>
      <c r="D536" t="s">
        <v>3597</v>
      </c>
      <c r="E536" t="s">
        <v>1392</v>
      </c>
      <c r="F536" t="s">
        <v>63</v>
      </c>
      <c r="G536">
        <v>53</v>
      </c>
      <c r="H536">
        <v>1355</v>
      </c>
    </row>
    <row r="537" spans="1:8">
      <c r="A537">
        <v>536</v>
      </c>
      <c r="B537">
        <v>11</v>
      </c>
      <c r="C537" t="s">
        <v>174</v>
      </c>
      <c r="D537" t="s">
        <v>3597</v>
      </c>
      <c r="E537" t="s">
        <v>1393</v>
      </c>
      <c r="F537" t="s">
        <v>63</v>
      </c>
      <c r="G537">
        <v>49</v>
      </c>
      <c r="H537">
        <v>1355</v>
      </c>
    </row>
    <row r="538" spans="1:8">
      <c r="A538">
        <v>537</v>
      </c>
      <c r="B538">
        <v>11</v>
      </c>
      <c r="C538" t="s">
        <v>174</v>
      </c>
      <c r="D538" t="s">
        <v>3597</v>
      </c>
      <c r="E538" t="s">
        <v>1394</v>
      </c>
      <c r="F538" t="s">
        <v>63</v>
      </c>
      <c r="G538">
        <v>40</v>
      </c>
      <c r="H538">
        <v>1355</v>
      </c>
    </row>
    <row r="539" spans="1:8">
      <c r="A539">
        <v>538</v>
      </c>
      <c r="B539">
        <v>11</v>
      </c>
      <c r="C539" t="s">
        <v>174</v>
      </c>
      <c r="D539" t="s">
        <v>3597</v>
      </c>
      <c r="E539" t="s">
        <v>1395</v>
      </c>
      <c r="F539" t="s">
        <v>63</v>
      </c>
      <c r="G539">
        <v>27</v>
      </c>
      <c r="H539">
        <v>1355</v>
      </c>
    </row>
    <row r="540" spans="1:8">
      <c r="A540">
        <v>539</v>
      </c>
      <c r="B540">
        <v>11</v>
      </c>
      <c r="C540" t="s">
        <v>174</v>
      </c>
      <c r="D540" t="s">
        <v>3597</v>
      </c>
      <c r="E540" t="s">
        <v>1396</v>
      </c>
      <c r="F540" t="s">
        <v>63</v>
      </c>
      <c r="G540">
        <v>24</v>
      </c>
      <c r="H540">
        <v>1355</v>
      </c>
    </row>
    <row r="541" spans="1:8">
      <c r="A541">
        <v>540</v>
      </c>
      <c r="B541">
        <v>11</v>
      </c>
      <c r="C541" t="s">
        <v>174</v>
      </c>
      <c r="D541" t="s">
        <v>3597</v>
      </c>
      <c r="E541" t="s">
        <v>1397</v>
      </c>
      <c r="F541" t="s">
        <v>63</v>
      </c>
      <c r="G541">
        <v>7</v>
      </c>
      <c r="H541">
        <v>1355</v>
      </c>
    </row>
    <row r="542" spans="1:8">
      <c r="A542">
        <v>541</v>
      </c>
      <c r="B542">
        <v>11</v>
      </c>
      <c r="C542" t="s">
        <v>174</v>
      </c>
      <c r="D542" t="s">
        <v>3597</v>
      </c>
      <c r="E542" t="s">
        <v>1398</v>
      </c>
      <c r="F542" t="s">
        <v>63</v>
      </c>
      <c r="G542">
        <v>7</v>
      </c>
      <c r="H542">
        <v>1355</v>
      </c>
    </row>
    <row r="543" spans="1:8">
      <c r="A543">
        <v>542</v>
      </c>
      <c r="B543">
        <v>11</v>
      </c>
      <c r="C543" t="s">
        <v>174</v>
      </c>
      <c r="D543" t="s">
        <v>3597</v>
      </c>
      <c r="E543" t="s">
        <v>1399</v>
      </c>
      <c r="F543" t="s">
        <v>63</v>
      </c>
      <c r="G543">
        <v>7</v>
      </c>
      <c r="H543">
        <v>1355</v>
      </c>
    </row>
    <row r="544" spans="1:8">
      <c r="A544">
        <v>543</v>
      </c>
      <c r="B544">
        <v>11</v>
      </c>
      <c r="C544" t="s">
        <v>174</v>
      </c>
      <c r="D544" t="s">
        <v>3597</v>
      </c>
      <c r="E544" t="s">
        <v>1400</v>
      </c>
      <c r="F544" t="s">
        <v>63</v>
      </c>
      <c r="G544">
        <v>3</v>
      </c>
      <c r="H544">
        <v>1355</v>
      </c>
    </row>
    <row r="545" spans="1:8">
      <c r="A545">
        <v>544</v>
      </c>
      <c r="B545">
        <v>11</v>
      </c>
      <c r="C545" t="s">
        <v>174</v>
      </c>
      <c r="D545" t="s">
        <v>3597</v>
      </c>
      <c r="E545" t="s">
        <v>1401</v>
      </c>
      <c r="F545" t="s">
        <v>63</v>
      </c>
      <c r="G545">
        <v>2</v>
      </c>
      <c r="H545">
        <v>1355</v>
      </c>
    </row>
    <row r="546" spans="1:8">
      <c r="A546">
        <v>545</v>
      </c>
      <c r="B546">
        <v>11</v>
      </c>
      <c r="C546" t="s">
        <v>174</v>
      </c>
      <c r="D546" t="s">
        <v>3597</v>
      </c>
      <c r="E546" t="s">
        <v>249</v>
      </c>
      <c r="F546" t="s">
        <v>46</v>
      </c>
      <c r="G546">
        <v>36</v>
      </c>
      <c r="H546">
        <v>1355</v>
      </c>
    </row>
    <row r="547" spans="1:8">
      <c r="A547">
        <v>546</v>
      </c>
      <c r="B547">
        <v>11</v>
      </c>
      <c r="C547" t="s">
        <v>174</v>
      </c>
      <c r="D547" t="s">
        <v>3597</v>
      </c>
      <c r="E547" t="s">
        <v>1386</v>
      </c>
      <c r="F547" t="s">
        <v>46</v>
      </c>
      <c r="G547">
        <v>46</v>
      </c>
      <c r="H547">
        <v>1355</v>
      </c>
    </row>
    <row r="548" spans="1:8">
      <c r="A548">
        <v>547</v>
      </c>
      <c r="B548">
        <v>11</v>
      </c>
      <c r="C548" t="s">
        <v>174</v>
      </c>
      <c r="D548" t="s">
        <v>3597</v>
      </c>
      <c r="E548" t="s">
        <v>1387</v>
      </c>
      <c r="F548" t="s">
        <v>46</v>
      </c>
      <c r="G548">
        <v>42</v>
      </c>
      <c r="H548">
        <v>1355</v>
      </c>
    </row>
    <row r="549" spans="1:8">
      <c r="A549">
        <v>548</v>
      </c>
      <c r="B549">
        <v>11</v>
      </c>
      <c r="C549" t="s">
        <v>174</v>
      </c>
      <c r="D549" t="s">
        <v>3597</v>
      </c>
      <c r="E549" t="s">
        <v>1388</v>
      </c>
      <c r="F549" t="s">
        <v>46</v>
      </c>
      <c r="G549">
        <v>90</v>
      </c>
      <c r="H549">
        <v>1355</v>
      </c>
    </row>
    <row r="550" spans="1:8">
      <c r="A550">
        <v>549</v>
      </c>
      <c r="B550">
        <v>11</v>
      </c>
      <c r="C550" t="s">
        <v>174</v>
      </c>
      <c r="D550" t="s">
        <v>3597</v>
      </c>
      <c r="E550" t="s">
        <v>1389</v>
      </c>
      <c r="F550" t="s">
        <v>46</v>
      </c>
      <c r="G550">
        <v>115</v>
      </c>
      <c r="H550">
        <v>1355</v>
      </c>
    </row>
    <row r="551" spans="1:8">
      <c r="A551">
        <v>550</v>
      </c>
      <c r="B551">
        <v>11</v>
      </c>
      <c r="C551" t="s">
        <v>174</v>
      </c>
      <c r="D551" t="s">
        <v>3597</v>
      </c>
      <c r="E551" t="s">
        <v>1390</v>
      </c>
      <c r="F551" t="s">
        <v>46</v>
      </c>
      <c r="G551">
        <v>78</v>
      </c>
      <c r="H551">
        <v>1355</v>
      </c>
    </row>
    <row r="552" spans="1:8">
      <c r="A552">
        <v>551</v>
      </c>
      <c r="B552">
        <v>11</v>
      </c>
      <c r="C552" t="s">
        <v>174</v>
      </c>
      <c r="D552" t="s">
        <v>3597</v>
      </c>
      <c r="E552" t="s">
        <v>1391</v>
      </c>
      <c r="F552" t="s">
        <v>46</v>
      </c>
      <c r="G552">
        <v>70</v>
      </c>
      <c r="H552">
        <v>1355</v>
      </c>
    </row>
    <row r="553" spans="1:8">
      <c r="A553">
        <v>552</v>
      </c>
      <c r="B553">
        <v>11</v>
      </c>
      <c r="C553" t="s">
        <v>174</v>
      </c>
      <c r="D553" t="s">
        <v>3597</v>
      </c>
      <c r="E553" t="s">
        <v>1392</v>
      </c>
      <c r="F553" t="s">
        <v>46</v>
      </c>
      <c r="G553">
        <v>52</v>
      </c>
      <c r="H553">
        <v>1355</v>
      </c>
    </row>
    <row r="554" spans="1:8">
      <c r="A554">
        <v>553</v>
      </c>
      <c r="B554">
        <v>11</v>
      </c>
      <c r="C554" t="s">
        <v>174</v>
      </c>
      <c r="D554" t="s">
        <v>3597</v>
      </c>
      <c r="E554" t="s">
        <v>1393</v>
      </c>
      <c r="F554" t="s">
        <v>46</v>
      </c>
      <c r="G554">
        <v>43</v>
      </c>
      <c r="H554">
        <v>1355</v>
      </c>
    </row>
    <row r="555" spans="1:8">
      <c r="A555">
        <v>554</v>
      </c>
      <c r="B555">
        <v>11</v>
      </c>
      <c r="C555" t="s">
        <v>174</v>
      </c>
      <c r="D555" t="s">
        <v>3597</v>
      </c>
      <c r="E555" t="s">
        <v>1394</v>
      </c>
      <c r="F555" t="s">
        <v>46</v>
      </c>
      <c r="G555">
        <v>28</v>
      </c>
      <c r="H555">
        <v>1355</v>
      </c>
    </row>
    <row r="556" spans="1:8">
      <c r="A556">
        <v>555</v>
      </c>
      <c r="B556">
        <v>11</v>
      </c>
      <c r="C556" t="s">
        <v>174</v>
      </c>
      <c r="D556" t="s">
        <v>3597</v>
      </c>
      <c r="E556" t="s">
        <v>1395</v>
      </c>
      <c r="F556" t="s">
        <v>46</v>
      </c>
      <c r="G556">
        <v>17</v>
      </c>
      <c r="H556">
        <v>1355</v>
      </c>
    </row>
    <row r="557" spans="1:8">
      <c r="A557">
        <v>556</v>
      </c>
      <c r="B557">
        <v>11</v>
      </c>
      <c r="C557" t="s">
        <v>174</v>
      </c>
      <c r="D557" t="s">
        <v>3597</v>
      </c>
      <c r="E557" t="s">
        <v>1396</v>
      </c>
      <c r="F557" t="s">
        <v>46</v>
      </c>
      <c r="G557">
        <v>17</v>
      </c>
      <c r="H557">
        <v>1355</v>
      </c>
    </row>
    <row r="558" spans="1:8">
      <c r="A558">
        <v>557</v>
      </c>
      <c r="B558">
        <v>11</v>
      </c>
      <c r="C558" t="s">
        <v>174</v>
      </c>
      <c r="D558" t="s">
        <v>3597</v>
      </c>
      <c r="E558" t="s">
        <v>1397</v>
      </c>
      <c r="F558" t="s">
        <v>46</v>
      </c>
      <c r="G558">
        <v>7</v>
      </c>
      <c r="H558">
        <v>1355</v>
      </c>
    </row>
    <row r="559" spans="1:8">
      <c r="A559">
        <v>558</v>
      </c>
      <c r="B559">
        <v>11</v>
      </c>
      <c r="C559" t="s">
        <v>174</v>
      </c>
      <c r="D559" t="s">
        <v>3597</v>
      </c>
      <c r="E559" t="s">
        <v>1398</v>
      </c>
      <c r="F559" t="s">
        <v>46</v>
      </c>
      <c r="G559">
        <v>6</v>
      </c>
      <c r="H559">
        <v>1355</v>
      </c>
    </row>
    <row r="560" spans="1:8">
      <c r="A560">
        <v>559</v>
      </c>
      <c r="B560">
        <v>11</v>
      </c>
      <c r="C560" t="s">
        <v>174</v>
      </c>
      <c r="D560" t="s">
        <v>3597</v>
      </c>
      <c r="E560" t="s">
        <v>1399</v>
      </c>
      <c r="F560" t="s">
        <v>46</v>
      </c>
      <c r="G560">
        <v>7</v>
      </c>
      <c r="H560">
        <v>1355</v>
      </c>
    </row>
    <row r="561" spans="1:8">
      <c r="A561">
        <v>560</v>
      </c>
      <c r="B561">
        <v>11</v>
      </c>
      <c r="C561" t="s">
        <v>174</v>
      </c>
      <c r="D561" t="s">
        <v>3597</v>
      </c>
      <c r="E561" t="s">
        <v>1400</v>
      </c>
      <c r="F561" t="s">
        <v>46</v>
      </c>
      <c r="G561">
        <v>1</v>
      </c>
      <c r="H561">
        <v>1355</v>
      </c>
    </row>
    <row r="562" spans="1:8">
      <c r="A562">
        <v>561</v>
      </c>
      <c r="B562">
        <v>11</v>
      </c>
      <c r="C562" t="s">
        <v>174</v>
      </c>
      <c r="D562" t="s">
        <v>3597</v>
      </c>
      <c r="E562" t="s">
        <v>1401</v>
      </c>
      <c r="F562" t="s">
        <v>46</v>
      </c>
      <c r="G562">
        <v>1</v>
      </c>
      <c r="H562">
        <v>1355</v>
      </c>
    </row>
    <row r="563" spans="1:8">
      <c r="A563">
        <v>562</v>
      </c>
      <c r="B563">
        <v>11</v>
      </c>
      <c r="C563" t="s">
        <v>174</v>
      </c>
      <c r="D563" t="s">
        <v>3597</v>
      </c>
      <c r="E563" t="s">
        <v>1402</v>
      </c>
      <c r="F563" t="s">
        <v>46</v>
      </c>
      <c r="G563">
        <v>5</v>
      </c>
      <c r="H563">
        <v>1355</v>
      </c>
    </row>
    <row r="564" spans="1:8">
      <c r="A564">
        <v>563</v>
      </c>
      <c r="B564">
        <v>11</v>
      </c>
      <c r="C564" t="s">
        <v>174</v>
      </c>
      <c r="D564" t="s">
        <v>3599</v>
      </c>
      <c r="E564" t="s">
        <v>1390</v>
      </c>
      <c r="F564" t="s">
        <v>63</v>
      </c>
      <c r="G564">
        <v>2</v>
      </c>
      <c r="H564">
        <v>7</v>
      </c>
    </row>
    <row r="565" spans="1:8">
      <c r="A565">
        <v>564</v>
      </c>
      <c r="B565">
        <v>11</v>
      </c>
      <c r="C565" t="s">
        <v>174</v>
      </c>
      <c r="D565" t="s">
        <v>3599</v>
      </c>
      <c r="E565" t="s">
        <v>1391</v>
      </c>
      <c r="F565" t="s">
        <v>63</v>
      </c>
      <c r="G565">
        <v>3</v>
      </c>
      <c r="H565">
        <v>7</v>
      </c>
    </row>
    <row r="566" spans="1:8">
      <c r="A566">
        <v>565</v>
      </c>
      <c r="B566">
        <v>11</v>
      </c>
      <c r="C566" t="s">
        <v>174</v>
      </c>
      <c r="D566" t="s">
        <v>3599</v>
      </c>
      <c r="E566" t="s">
        <v>1395</v>
      </c>
      <c r="F566" t="s">
        <v>63</v>
      </c>
      <c r="G566">
        <v>1</v>
      </c>
      <c r="H566">
        <v>7</v>
      </c>
    </row>
    <row r="567" spans="1:8">
      <c r="A567">
        <v>566</v>
      </c>
      <c r="B567">
        <v>11</v>
      </c>
      <c r="C567" t="s">
        <v>174</v>
      </c>
      <c r="D567" t="s">
        <v>3599</v>
      </c>
      <c r="E567" t="s">
        <v>1392</v>
      </c>
      <c r="F567" t="s">
        <v>46</v>
      </c>
      <c r="G567">
        <v>1</v>
      </c>
      <c r="H567">
        <v>7</v>
      </c>
    </row>
    <row r="568" spans="1:8">
      <c r="A568">
        <v>567</v>
      </c>
      <c r="B568">
        <v>11</v>
      </c>
      <c r="C568" t="s">
        <v>174</v>
      </c>
      <c r="D568" t="s">
        <v>3598</v>
      </c>
      <c r="E568" t="s">
        <v>249</v>
      </c>
      <c r="F568" t="s">
        <v>63</v>
      </c>
      <c r="G568">
        <v>3836</v>
      </c>
      <c r="H568">
        <v>96523</v>
      </c>
    </row>
    <row r="569" spans="1:8">
      <c r="A569">
        <v>568</v>
      </c>
      <c r="B569">
        <v>11</v>
      </c>
      <c r="C569" t="s">
        <v>174</v>
      </c>
      <c r="D569" t="s">
        <v>3598</v>
      </c>
      <c r="E569" t="s">
        <v>1386</v>
      </c>
      <c r="F569" t="s">
        <v>63</v>
      </c>
      <c r="G569">
        <v>4169</v>
      </c>
      <c r="H569">
        <v>96523</v>
      </c>
    </row>
    <row r="570" spans="1:8">
      <c r="A570">
        <v>569</v>
      </c>
      <c r="B570">
        <v>11</v>
      </c>
      <c r="C570" t="s">
        <v>174</v>
      </c>
      <c r="D570" t="s">
        <v>3598</v>
      </c>
      <c r="E570" t="s">
        <v>1387</v>
      </c>
      <c r="F570" t="s">
        <v>63</v>
      </c>
      <c r="G570">
        <v>3970</v>
      </c>
      <c r="H570">
        <v>96523</v>
      </c>
    </row>
    <row r="571" spans="1:8">
      <c r="A571">
        <v>570</v>
      </c>
      <c r="B571">
        <v>11</v>
      </c>
      <c r="C571" t="s">
        <v>174</v>
      </c>
      <c r="D571" t="s">
        <v>3598</v>
      </c>
      <c r="E571" t="s">
        <v>1388</v>
      </c>
      <c r="F571" t="s">
        <v>63</v>
      </c>
      <c r="G571">
        <v>3900</v>
      </c>
      <c r="H571">
        <v>96523</v>
      </c>
    </row>
    <row r="572" spans="1:8">
      <c r="A572">
        <v>571</v>
      </c>
      <c r="B572">
        <v>11</v>
      </c>
      <c r="C572" t="s">
        <v>174</v>
      </c>
      <c r="D572" t="s">
        <v>3598</v>
      </c>
      <c r="E572" t="s">
        <v>1389</v>
      </c>
      <c r="F572" t="s">
        <v>63</v>
      </c>
      <c r="G572">
        <v>5182</v>
      </c>
      <c r="H572">
        <v>96523</v>
      </c>
    </row>
    <row r="573" spans="1:8">
      <c r="A573">
        <v>572</v>
      </c>
      <c r="B573">
        <v>11</v>
      </c>
      <c r="C573" t="s">
        <v>174</v>
      </c>
      <c r="D573" t="s">
        <v>3598</v>
      </c>
      <c r="E573" t="s">
        <v>1390</v>
      </c>
      <c r="F573" t="s">
        <v>63</v>
      </c>
      <c r="G573">
        <v>5678</v>
      </c>
      <c r="H573">
        <v>96523</v>
      </c>
    </row>
    <row r="574" spans="1:8">
      <c r="A574">
        <v>573</v>
      </c>
      <c r="B574">
        <v>11</v>
      </c>
      <c r="C574" t="s">
        <v>174</v>
      </c>
      <c r="D574" t="s">
        <v>3598</v>
      </c>
      <c r="E574" t="s">
        <v>1391</v>
      </c>
      <c r="F574" t="s">
        <v>63</v>
      </c>
      <c r="G574">
        <v>5271</v>
      </c>
      <c r="H574">
        <v>96523</v>
      </c>
    </row>
    <row r="575" spans="1:8">
      <c r="A575">
        <v>574</v>
      </c>
      <c r="B575">
        <v>11</v>
      </c>
      <c r="C575" t="s">
        <v>174</v>
      </c>
      <c r="D575" t="s">
        <v>3598</v>
      </c>
      <c r="E575" t="s">
        <v>1392</v>
      </c>
      <c r="F575" t="s">
        <v>63</v>
      </c>
      <c r="G575">
        <v>4794</v>
      </c>
      <c r="H575">
        <v>96523</v>
      </c>
    </row>
    <row r="576" spans="1:8">
      <c r="A576">
        <v>575</v>
      </c>
      <c r="B576">
        <v>11</v>
      </c>
      <c r="C576" t="s">
        <v>174</v>
      </c>
      <c r="D576" t="s">
        <v>3598</v>
      </c>
      <c r="E576" t="s">
        <v>1393</v>
      </c>
      <c r="F576" t="s">
        <v>63</v>
      </c>
      <c r="G576">
        <v>3561</v>
      </c>
      <c r="H576">
        <v>96523</v>
      </c>
    </row>
    <row r="577" spans="1:8">
      <c r="A577">
        <v>576</v>
      </c>
      <c r="B577">
        <v>11</v>
      </c>
      <c r="C577" t="s">
        <v>174</v>
      </c>
      <c r="D577" t="s">
        <v>3598</v>
      </c>
      <c r="E577" t="s">
        <v>1394</v>
      </c>
      <c r="F577" t="s">
        <v>63</v>
      </c>
      <c r="G577">
        <v>2450</v>
      </c>
      <c r="H577">
        <v>96523</v>
      </c>
    </row>
    <row r="578" spans="1:8">
      <c r="A578">
        <v>577</v>
      </c>
      <c r="B578">
        <v>11</v>
      </c>
      <c r="C578" t="s">
        <v>174</v>
      </c>
      <c r="D578" t="s">
        <v>3598</v>
      </c>
      <c r="E578" t="s">
        <v>1395</v>
      </c>
      <c r="F578" t="s">
        <v>63</v>
      </c>
      <c r="G578">
        <v>1830</v>
      </c>
      <c r="H578">
        <v>96523</v>
      </c>
    </row>
    <row r="579" spans="1:8">
      <c r="A579">
        <v>578</v>
      </c>
      <c r="B579">
        <v>11</v>
      </c>
      <c r="C579" t="s">
        <v>174</v>
      </c>
      <c r="D579" t="s">
        <v>3598</v>
      </c>
      <c r="E579" t="s">
        <v>1396</v>
      </c>
      <c r="F579" t="s">
        <v>63</v>
      </c>
      <c r="G579">
        <v>1328</v>
      </c>
      <c r="H579">
        <v>96523</v>
      </c>
    </row>
    <row r="580" spans="1:8">
      <c r="A580">
        <v>579</v>
      </c>
      <c r="B580">
        <v>11</v>
      </c>
      <c r="C580" t="s">
        <v>174</v>
      </c>
      <c r="D580" t="s">
        <v>3598</v>
      </c>
      <c r="E580" t="s">
        <v>1397</v>
      </c>
      <c r="F580" t="s">
        <v>63</v>
      </c>
      <c r="G580">
        <v>844</v>
      </c>
      <c r="H580">
        <v>96523</v>
      </c>
    </row>
    <row r="581" spans="1:8">
      <c r="A581">
        <v>580</v>
      </c>
      <c r="B581">
        <v>11</v>
      </c>
      <c r="C581" t="s">
        <v>174</v>
      </c>
      <c r="D581" t="s">
        <v>3598</v>
      </c>
      <c r="E581" t="s">
        <v>1398</v>
      </c>
      <c r="F581" t="s">
        <v>63</v>
      </c>
      <c r="G581">
        <v>659</v>
      </c>
      <c r="H581">
        <v>96523</v>
      </c>
    </row>
    <row r="582" spans="1:8">
      <c r="A582">
        <v>581</v>
      </c>
      <c r="B582">
        <v>11</v>
      </c>
      <c r="C582" t="s">
        <v>174</v>
      </c>
      <c r="D582" t="s">
        <v>3598</v>
      </c>
      <c r="E582" t="s">
        <v>1399</v>
      </c>
      <c r="F582" t="s">
        <v>63</v>
      </c>
      <c r="G582">
        <v>367</v>
      </c>
      <c r="H582">
        <v>96523</v>
      </c>
    </row>
    <row r="583" spans="1:8">
      <c r="A583">
        <v>582</v>
      </c>
      <c r="B583">
        <v>11</v>
      </c>
      <c r="C583" t="s">
        <v>174</v>
      </c>
      <c r="D583" t="s">
        <v>3598</v>
      </c>
      <c r="E583" t="s">
        <v>1400</v>
      </c>
      <c r="F583" t="s">
        <v>63</v>
      </c>
      <c r="G583">
        <v>218</v>
      </c>
      <c r="H583">
        <v>96523</v>
      </c>
    </row>
    <row r="584" spans="1:8">
      <c r="A584">
        <v>583</v>
      </c>
      <c r="B584">
        <v>11</v>
      </c>
      <c r="C584" t="s">
        <v>174</v>
      </c>
      <c r="D584" t="s">
        <v>3598</v>
      </c>
      <c r="E584" t="s">
        <v>1401</v>
      </c>
      <c r="F584" t="s">
        <v>63</v>
      </c>
      <c r="G584">
        <v>94</v>
      </c>
      <c r="H584">
        <v>96523</v>
      </c>
    </row>
    <row r="585" spans="1:8">
      <c r="A585">
        <v>584</v>
      </c>
      <c r="B585">
        <v>11</v>
      </c>
      <c r="C585" t="s">
        <v>174</v>
      </c>
      <c r="D585" t="s">
        <v>3598</v>
      </c>
      <c r="E585" t="s">
        <v>1402</v>
      </c>
      <c r="F585" t="s">
        <v>63</v>
      </c>
      <c r="G585">
        <v>68</v>
      </c>
      <c r="H585">
        <v>96523</v>
      </c>
    </row>
    <row r="586" spans="1:8">
      <c r="A586">
        <v>585</v>
      </c>
      <c r="B586">
        <v>11</v>
      </c>
      <c r="C586" t="s">
        <v>174</v>
      </c>
      <c r="D586" t="s">
        <v>3598</v>
      </c>
      <c r="E586" t="s">
        <v>249</v>
      </c>
      <c r="F586" t="s">
        <v>46</v>
      </c>
      <c r="G586">
        <v>3641</v>
      </c>
      <c r="H586">
        <v>96523</v>
      </c>
    </row>
    <row r="587" spans="1:8">
      <c r="A587">
        <v>586</v>
      </c>
      <c r="B587">
        <v>11</v>
      </c>
      <c r="C587" t="s">
        <v>174</v>
      </c>
      <c r="D587" t="s">
        <v>3598</v>
      </c>
      <c r="E587" t="s">
        <v>1386</v>
      </c>
      <c r="F587" t="s">
        <v>46</v>
      </c>
      <c r="G587">
        <v>3857</v>
      </c>
      <c r="H587">
        <v>96523</v>
      </c>
    </row>
    <row r="588" spans="1:8">
      <c r="A588">
        <v>587</v>
      </c>
      <c r="B588">
        <v>11</v>
      </c>
      <c r="C588" t="s">
        <v>174</v>
      </c>
      <c r="D588" t="s">
        <v>3598</v>
      </c>
      <c r="E588" t="s">
        <v>1387</v>
      </c>
      <c r="F588" t="s">
        <v>46</v>
      </c>
      <c r="G588">
        <v>3759</v>
      </c>
      <c r="H588">
        <v>96523</v>
      </c>
    </row>
    <row r="589" spans="1:8">
      <c r="A589">
        <v>588</v>
      </c>
      <c r="B589">
        <v>11</v>
      </c>
      <c r="C589" t="s">
        <v>174</v>
      </c>
      <c r="D589" t="s">
        <v>3598</v>
      </c>
      <c r="E589" t="s">
        <v>1388</v>
      </c>
      <c r="F589" t="s">
        <v>46</v>
      </c>
      <c r="G589">
        <v>4151</v>
      </c>
      <c r="H589">
        <v>96523</v>
      </c>
    </row>
    <row r="590" spans="1:8">
      <c r="A590">
        <v>589</v>
      </c>
      <c r="B590">
        <v>11</v>
      </c>
      <c r="C590" t="s">
        <v>174</v>
      </c>
      <c r="D590" t="s">
        <v>3598</v>
      </c>
      <c r="E590" t="s">
        <v>1389</v>
      </c>
      <c r="F590" t="s">
        <v>46</v>
      </c>
      <c r="G590">
        <v>5627</v>
      </c>
      <c r="H590">
        <v>96523</v>
      </c>
    </row>
    <row r="591" spans="1:8">
      <c r="A591">
        <v>590</v>
      </c>
      <c r="B591">
        <v>11</v>
      </c>
      <c r="C591" t="s">
        <v>174</v>
      </c>
      <c r="D591" t="s">
        <v>3598</v>
      </c>
      <c r="E591" t="s">
        <v>1390</v>
      </c>
      <c r="F591" t="s">
        <v>46</v>
      </c>
      <c r="G591">
        <v>5872</v>
      </c>
      <c r="H591">
        <v>96523</v>
      </c>
    </row>
    <row r="592" spans="1:8">
      <c r="A592">
        <v>591</v>
      </c>
      <c r="B592">
        <v>11</v>
      </c>
      <c r="C592" t="s">
        <v>174</v>
      </c>
      <c r="D592" t="s">
        <v>3598</v>
      </c>
      <c r="E592" t="s">
        <v>1391</v>
      </c>
      <c r="F592" t="s">
        <v>46</v>
      </c>
      <c r="G592">
        <v>5102</v>
      </c>
      <c r="H592">
        <v>96523</v>
      </c>
    </row>
    <row r="593" spans="1:8">
      <c r="A593">
        <v>592</v>
      </c>
      <c r="B593">
        <v>11</v>
      </c>
      <c r="C593" t="s">
        <v>174</v>
      </c>
      <c r="D593" t="s">
        <v>3598</v>
      </c>
      <c r="E593" t="s">
        <v>1392</v>
      </c>
      <c r="F593" t="s">
        <v>46</v>
      </c>
      <c r="G593">
        <v>4629</v>
      </c>
      <c r="H593">
        <v>96523</v>
      </c>
    </row>
    <row r="594" spans="1:8">
      <c r="A594">
        <v>593</v>
      </c>
      <c r="B594">
        <v>11</v>
      </c>
      <c r="C594" t="s">
        <v>174</v>
      </c>
      <c r="D594" t="s">
        <v>3598</v>
      </c>
      <c r="E594" t="s">
        <v>1393</v>
      </c>
      <c r="F594" t="s">
        <v>46</v>
      </c>
      <c r="G594">
        <v>3663</v>
      </c>
      <c r="H594">
        <v>96523</v>
      </c>
    </row>
    <row r="595" spans="1:8">
      <c r="A595">
        <v>594</v>
      </c>
      <c r="B595">
        <v>11</v>
      </c>
      <c r="C595" t="s">
        <v>174</v>
      </c>
      <c r="D595" t="s">
        <v>3598</v>
      </c>
      <c r="E595" t="s">
        <v>1394</v>
      </c>
      <c r="F595" t="s">
        <v>46</v>
      </c>
      <c r="G595">
        <v>2657</v>
      </c>
      <c r="H595">
        <v>96523</v>
      </c>
    </row>
    <row r="596" spans="1:8">
      <c r="A596">
        <v>595</v>
      </c>
      <c r="B596">
        <v>11</v>
      </c>
      <c r="C596" t="s">
        <v>174</v>
      </c>
      <c r="D596" t="s">
        <v>3598</v>
      </c>
      <c r="E596" t="s">
        <v>1395</v>
      </c>
      <c r="F596" t="s">
        <v>46</v>
      </c>
      <c r="G596">
        <v>1811</v>
      </c>
      <c r="H596">
        <v>96523</v>
      </c>
    </row>
    <row r="597" spans="1:8">
      <c r="A597">
        <v>596</v>
      </c>
      <c r="B597">
        <v>11</v>
      </c>
      <c r="C597" t="s">
        <v>174</v>
      </c>
      <c r="D597" t="s">
        <v>3598</v>
      </c>
      <c r="E597" t="s">
        <v>1396</v>
      </c>
      <c r="F597" t="s">
        <v>46</v>
      </c>
      <c r="G597">
        <v>1210</v>
      </c>
      <c r="H597">
        <v>96523</v>
      </c>
    </row>
    <row r="598" spans="1:8">
      <c r="A598">
        <v>597</v>
      </c>
      <c r="B598">
        <v>11</v>
      </c>
      <c r="C598" t="s">
        <v>174</v>
      </c>
      <c r="D598" t="s">
        <v>3598</v>
      </c>
      <c r="E598" t="s">
        <v>1397</v>
      </c>
      <c r="F598" t="s">
        <v>46</v>
      </c>
      <c r="G598">
        <v>811</v>
      </c>
      <c r="H598">
        <v>96523</v>
      </c>
    </row>
    <row r="599" spans="1:8">
      <c r="A599">
        <v>598</v>
      </c>
      <c r="B599">
        <v>11</v>
      </c>
      <c r="C599" t="s">
        <v>174</v>
      </c>
      <c r="D599" t="s">
        <v>3598</v>
      </c>
      <c r="E599" t="s">
        <v>1398</v>
      </c>
      <c r="F599" t="s">
        <v>46</v>
      </c>
      <c r="G599">
        <v>614</v>
      </c>
      <c r="H599">
        <v>96523</v>
      </c>
    </row>
    <row r="600" spans="1:8">
      <c r="A600">
        <v>599</v>
      </c>
      <c r="B600">
        <v>11</v>
      </c>
      <c r="C600" t="s">
        <v>174</v>
      </c>
      <c r="D600" t="s">
        <v>3598</v>
      </c>
      <c r="E600" t="s">
        <v>1399</v>
      </c>
      <c r="F600" t="s">
        <v>46</v>
      </c>
      <c r="G600">
        <v>394</v>
      </c>
      <c r="H600">
        <v>96523</v>
      </c>
    </row>
    <row r="601" spans="1:8">
      <c r="A601">
        <v>600</v>
      </c>
      <c r="B601">
        <v>11</v>
      </c>
      <c r="C601" t="s">
        <v>174</v>
      </c>
      <c r="D601" t="s">
        <v>3598</v>
      </c>
      <c r="E601" t="s">
        <v>1400</v>
      </c>
      <c r="F601" t="s">
        <v>46</v>
      </c>
      <c r="G601">
        <v>271</v>
      </c>
      <c r="H601">
        <v>96523</v>
      </c>
    </row>
    <row r="602" spans="1:8">
      <c r="A602">
        <v>601</v>
      </c>
      <c r="B602">
        <v>11</v>
      </c>
      <c r="C602" t="s">
        <v>174</v>
      </c>
      <c r="D602" t="s">
        <v>3598</v>
      </c>
      <c r="E602" t="s">
        <v>1401</v>
      </c>
      <c r="F602" t="s">
        <v>46</v>
      </c>
      <c r="G602">
        <v>140</v>
      </c>
      <c r="H602">
        <v>96523</v>
      </c>
    </row>
    <row r="603" spans="1:8">
      <c r="A603">
        <v>602</v>
      </c>
      <c r="B603">
        <v>11</v>
      </c>
      <c r="C603" t="s">
        <v>174</v>
      </c>
      <c r="D603" t="s">
        <v>3598</v>
      </c>
      <c r="E603" t="s">
        <v>1402</v>
      </c>
      <c r="F603" t="s">
        <v>46</v>
      </c>
      <c r="G603">
        <v>95</v>
      </c>
      <c r="H603">
        <v>96523</v>
      </c>
    </row>
    <row r="604" spans="1:8">
      <c r="A604">
        <v>603</v>
      </c>
      <c r="B604">
        <v>11</v>
      </c>
      <c r="C604" t="s">
        <v>174</v>
      </c>
      <c r="D604" t="s">
        <v>3586</v>
      </c>
      <c r="E604" t="s">
        <v>249</v>
      </c>
      <c r="F604" t="s">
        <v>63</v>
      </c>
      <c r="G604">
        <v>274891</v>
      </c>
      <c r="H604">
        <v>6450329</v>
      </c>
    </row>
    <row r="605" spans="1:8">
      <c r="A605">
        <v>604</v>
      </c>
      <c r="B605">
        <v>11</v>
      </c>
      <c r="C605" t="s">
        <v>174</v>
      </c>
      <c r="D605" t="s">
        <v>3586</v>
      </c>
      <c r="E605" t="s">
        <v>1386</v>
      </c>
      <c r="F605" t="s">
        <v>63</v>
      </c>
      <c r="G605">
        <v>306013</v>
      </c>
      <c r="H605">
        <v>6450329</v>
      </c>
    </row>
    <row r="606" spans="1:8">
      <c r="A606">
        <v>605</v>
      </c>
      <c r="B606">
        <v>11</v>
      </c>
      <c r="C606" t="s">
        <v>174</v>
      </c>
      <c r="D606" t="s">
        <v>3586</v>
      </c>
      <c r="E606" t="s">
        <v>1387</v>
      </c>
      <c r="F606" t="s">
        <v>63</v>
      </c>
      <c r="G606">
        <v>295976</v>
      </c>
      <c r="H606">
        <v>6450329</v>
      </c>
    </row>
    <row r="607" spans="1:8">
      <c r="A607">
        <v>606</v>
      </c>
      <c r="B607">
        <v>11</v>
      </c>
      <c r="C607" t="s">
        <v>174</v>
      </c>
      <c r="D607" t="s">
        <v>3586</v>
      </c>
      <c r="E607" t="s">
        <v>1388</v>
      </c>
      <c r="F607" t="s">
        <v>63</v>
      </c>
      <c r="G607">
        <v>273658</v>
      </c>
      <c r="H607">
        <v>6450329</v>
      </c>
    </row>
    <row r="608" spans="1:8">
      <c r="A608">
        <v>607</v>
      </c>
      <c r="B608">
        <v>11</v>
      </c>
      <c r="C608" t="s">
        <v>174</v>
      </c>
      <c r="D608" t="s">
        <v>3586</v>
      </c>
      <c r="E608" t="s">
        <v>1389</v>
      </c>
      <c r="F608" t="s">
        <v>63</v>
      </c>
      <c r="G608">
        <v>295814</v>
      </c>
      <c r="H608">
        <v>6450329</v>
      </c>
    </row>
    <row r="609" spans="1:8">
      <c r="A609">
        <v>608</v>
      </c>
      <c r="B609">
        <v>11</v>
      </c>
      <c r="C609" t="s">
        <v>174</v>
      </c>
      <c r="D609" t="s">
        <v>3586</v>
      </c>
      <c r="E609" t="s">
        <v>1390</v>
      </c>
      <c r="F609" t="s">
        <v>63</v>
      </c>
      <c r="G609">
        <v>278967</v>
      </c>
      <c r="H609">
        <v>6450329</v>
      </c>
    </row>
    <row r="610" spans="1:8">
      <c r="A610">
        <v>609</v>
      </c>
      <c r="B610">
        <v>11</v>
      </c>
      <c r="C610" t="s">
        <v>174</v>
      </c>
      <c r="D610" t="s">
        <v>3586</v>
      </c>
      <c r="E610" t="s">
        <v>1391</v>
      </c>
      <c r="F610" t="s">
        <v>63</v>
      </c>
      <c r="G610">
        <v>242972</v>
      </c>
      <c r="H610">
        <v>6450329</v>
      </c>
    </row>
    <row r="611" spans="1:8">
      <c r="A611">
        <v>610</v>
      </c>
      <c r="B611">
        <v>11</v>
      </c>
      <c r="C611" t="s">
        <v>174</v>
      </c>
      <c r="D611" t="s">
        <v>3586</v>
      </c>
      <c r="E611" t="s">
        <v>1392</v>
      </c>
      <c r="F611" t="s">
        <v>63</v>
      </c>
      <c r="G611">
        <v>233477</v>
      </c>
      <c r="H611">
        <v>6450329</v>
      </c>
    </row>
    <row r="612" spans="1:8">
      <c r="A612">
        <v>611</v>
      </c>
      <c r="B612">
        <v>11</v>
      </c>
      <c r="C612" t="s">
        <v>174</v>
      </c>
      <c r="D612" t="s">
        <v>3586</v>
      </c>
      <c r="E612" t="s">
        <v>1393</v>
      </c>
      <c r="F612" t="s">
        <v>63</v>
      </c>
      <c r="G612">
        <v>220806</v>
      </c>
      <c r="H612">
        <v>6450329</v>
      </c>
    </row>
    <row r="613" spans="1:8">
      <c r="A613">
        <v>612</v>
      </c>
      <c r="B613">
        <v>11</v>
      </c>
      <c r="C613" t="s">
        <v>174</v>
      </c>
      <c r="D613" t="s">
        <v>3586</v>
      </c>
      <c r="E613" t="s">
        <v>1394</v>
      </c>
      <c r="F613" t="s">
        <v>63</v>
      </c>
      <c r="G613">
        <v>181427</v>
      </c>
      <c r="H613">
        <v>6450329</v>
      </c>
    </row>
    <row r="614" spans="1:8">
      <c r="A614">
        <v>613</v>
      </c>
      <c r="B614">
        <v>11</v>
      </c>
      <c r="C614" t="s">
        <v>174</v>
      </c>
      <c r="D614" t="s">
        <v>3586</v>
      </c>
      <c r="E614" t="s">
        <v>1395</v>
      </c>
      <c r="F614" t="s">
        <v>63</v>
      </c>
      <c r="G614">
        <v>139153</v>
      </c>
      <c r="H614">
        <v>6450329</v>
      </c>
    </row>
    <row r="615" spans="1:8">
      <c r="A615">
        <v>614</v>
      </c>
      <c r="B615">
        <v>11</v>
      </c>
      <c r="C615" t="s">
        <v>174</v>
      </c>
      <c r="D615" t="s">
        <v>3586</v>
      </c>
      <c r="E615" t="s">
        <v>1396</v>
      </c>
      <c r="F615" t="s">
        <v>63</v>
      </c>
      <c r="G615">
        <v>105453</v>
      </c>
      <c r="H615">
        <v>6450329</v>
      </c>
    </row>
    <row r="616" spans="1:8">
      <c r="A616">
        <v>615</v>
      </c>
      <c r="B616">
        <v>11</v>
      </c>
      <c r="C616" t="s">
        <v>174</v>
      </c>
      <c r="D616" t="s">
        <v>3586</v>
      </c>
      <c r="E616" t="s">
        <v>1397</v>
      </c>
      <c r="F616" t="s">
        <v>63</v>
      </c>
      <c r="G616">
        <v>76448</v>
      </c>
      <c r="H616">
        <v>6450329</v>
      </c>
    </row>
    <row r="617" spans="1:8">
      <c r="A617">
        <v>616</v>
      </c>
      <c r="B617">
        <v>11</v>
      </c>
      <c r="C617" t="s">
        <v>174</v>
      </c>
      <c r="D617" t="s">
        <v>3586</v>
      </c>
      <c r="E617" t="s">
        <v>1398</v>
      </c>
      <c r="F617" t="s">
        <v>63</v>
      </c>
      <c r="G617">
        <v>57368</v>
      </c>
      <c r="H617">
        <v>6450329</v>
      </c>
    </row>
    <row r="618" spans="1:8">
      <c r="A618">
        <v>617</v>
      </c>
      <c r="B618">
        <v>11</v>
      </c>
      <c r="C618" t="s">
        <v>174</v>
      </c>
      <c r="D618" t="s">
        <v>3586</v>
      </c>
      <c r="E618" t="s">
        <v>1399</v>
      </c>
      <c r="F618" t="s">
        <v>63</v>
      </c>
      <c r="G618">
        <v>41316</v>
      </c>
      <c r="H618">
        <v>6450329</v>
      </c>
    </row>
    <row r="619" spans="1:8">
      <c r="A619">
        <v>618</v>
      </c>
      <c r="B619">
        <v>11</v>
      </c>
      <c r="C619" t="s">
        <v>174</v>
      </c>
      <c r="D619" t="s">
        <v>3586</v>
      </c>
      <c r="E619" t="s">
        <v>1400</v>
      </c>
      <c r="F619" t="s">
        <v>63</v>
      </c>
      <c r="G619">
        <v>28892</v>
      </c>
      <c r="H619">
        <v>6450329</v>
      </c>
    </row>
    <row r="620" spans="1:8">
      <c r="A620">
        <v>619</v>
      </c>
      <c r="B620">
        <v>11</v>
      </c>
      <c r="C620" t="s">
        <v>174</v>
      </c>
      <c r="D620" t="s">
        <v>3586</v>
      </c>
      <c r="E620" t="s">
        <v>1401</v>
      </c>
      <c r="F620" t="s">
        <v>63</v>
      </c>
      <c r="G620">
        <v>14275</v>
      </c>
      <c r="H620">
        <v>6450329</v>
      </c>
    </row>
    <row r="621" spans="1:8">
      <c r="A621">
        <v>620</v>
      </c>
      <c r="B621">
        <v>11</v>
      </c>
      <c r="C621" t="s">
        <v>174</v>
      </c>
      <c r="D621" t="s">
        <v>3586</v>
      </c>
      <c r="E621" t="s">
        <v>1402</v>
      </c>
      <c r="F621" t="s">
        <v>63</v>
      </c>
      <c r="G621">
        <v>8771</v>
      </c>
      <c r="H621">
        <v>6450329</v>
      </c>
    </row>
    <row r="622" spans="1:8">
      <c r="A622">
        <v>621</v>
      </c>
      <c r="B622">
        <v>11</v>
      </c>
      <c r="C622" t="s">
        <v>174</v>
      </c>
      <c r="D622" t="s">
        <v>3586</v>
      </c>
      <c r="E622" t="s">
        <v>249</v>
      </c>
      <c r="F622" t="s">
        <v>46</v>
      </c>
      <c r="G622">
        <v>263409</v>
      </c>
      <c r="H622">
        <v>6450329</v>
      </c>
    </row>
    <row r="623" spans="1:8">
      <c r="A623">
        <v>622</v>
      </c>
      <c r="B623">
        <v>11</v>
      </c>
      <c r="C623" t="s">
        <v>174</v>
      </c>
      <c r="D623" t="s">
        <v>3586</v>
      </c>
      <c r="E623" t="s">
        <v>1386</v>
      </c>
      <c r="F623" t="s">
        <v>46</v>
      </c>
      <c r="G623">
        <v>295652</v>
      </c>
      <c r="H623">
        <v>6450329</v>
      </c>
    </row>
    <row r="624" spans="1:8">
      <c r="A624">
        <v>623</v>
      </c>
      <c r="B624">
        <v>11</v>
      </c>
      <c r="C624" t="s">
        <v>174</v>
      </c>
      <c r="D624" t="s">
        <v>3586</v>
      </c>
      <c r="E624" t="s">
        <v>1387</v>
      </c>
      <c r="F624" t="s">
        <v>46</v>
      </c>
      <c r="G624">
        <v>289075</v>
      </c>
      <c r="H624">
        <v>6450329</v>
      </c>
    </row>
    <row r="625" spans="1:8">
      <c r="A625">
        <v>624</v>
      </c>
      <c r="B625">
        <v>11</v>
      </c>
      <c r="C625" t="s">
        <v>174</v>
      </c>
      <c r="D625" t="s">
        <v>3586</v>
      </c>
      <c r="E625" t="s">
        <v>1388</v>
      </c>
      <c r="F625" t="s">
        <v>46</v>
      </c>
      <c r="G625">
        <v>284850</v>
      </c>
      <c r="H625">
        <v>6450329</v>
      </c>
    </row>
    <row r="626" spans="1:8">
      <c r="A626">
        <v>625</v>
      </c>
      <c r="B626">
        <v>11</v>
      </c>
      <c r="C626" t="s">
        <v>174</v>
      </c>
      <c r="D626" t="s">
        <v>3586</v>
      </c>
      <c r="E626" t="s">
        <v>1389</v>
      </c>
      <c r="F626" t="s">
        <v>46</v>
      </c>
      <c r="G626">
        <v>322526</v>
      </c>
      <c r="H626">
        <v>6450329</v>
      </c>
    </row>
    <row r="627" spans="1:8">
      <c r="A627">
        <v>626</v>
      </c>
      <c r="B627">
        <v>11</v>
      </c>
      <c r="C627" t="s">
        <v>174</v>
      </c>
      <c r="D627" t="s">
        <v>3586</v>
      </c>
      <c r="E627" t="s">
        <v>1390</v>
      </c>
      <c r="F627" t="s">
        <v>46</v>
      </c>
      <c r="G627">
        <v>304431</v>
      </c>
      <c r="H627">
        <v>6450329</v>
      </c>
    </row>
    <row r="628" spans="1:8">
      <c r="A628">
        <v>627</v>
      </c>
      <c r="B628">
        <v>11</v>
      </c>
      <c r="C628" t="s">
        <v>174</v>
      </c>
      <c r="D628" t="s">
        <v>3586</v>
      </c>
      <c r="E628" t="s">
        <v>1391</v>
      </c>
      <c r="F628" t="s">
        <v>46</v>
      </c>
      <c r="G628">
        <v>267239</v>
      </c>
      <c r="H628">
        <v>6450329</v>
      </c>
    </row>
    <row r="629" spans="1:8">
      <c r="A629">
        <v>628</v>
      </c>
      <c r="B629">
        <v>11</v>
      </c>
      <c r="C629" t="s">
        <v>174</v>
      </c>
      <c r="D629" t="s">
        <v>3586</v>
      </c>
      <c r="E629" t="s">
        <v>1392</v>
      </c>
      <c r="F629" t="s">
        <v>46</v>
      </c>
      <c r="G629">
        <v>263575</v>
      </c>
      <c r="H629">
        <v>6450329</v>
      </c>
    </row>
    <row r="630" spans="1:8">
      <c r="A630">
        <v>629</v>
      </c>
      <c r="B630">
        <v>11</v>
      </c>
      <c r="C630" t="s">
        <v>174</v>
      </c>
      <c r="D630" t="s">
        <v>3586</v>
      </c>
      <c r="E630" t="s">
        <v>1393</v>
      </c>
      <c r="F630" t="s">
        <v>46</v>
      </c>
      <c r="G630">
        <v>256003</v>
      </c>
      <c r="H630">
        <v>6450329</v>
      </c>
    </row>
    <row r="631" spans="1:8">
      <c r="A631">
        <v>630</v>
      </c>
      <c r="B631">
        <v>11</v>
      </c>
      <c r="C631" t="s">
        <v>174</v>
      </c>
      <c r="D631" t="s">
        <v>3586</v>
      </c>
      <c r="E631" t="s">
        <v>1394</v>
      </c>
      <c r="F631" t="s">
        <v>46</v>
      </c>
      <c r="G631">
        <v>217186</v>
      </c>
      <c r="H631">
        <v>6450329</v>
      </c>
    </row>
    <row r="632" spans="1:8">
      <c r="A632">
        <v>631</v>
      </c>
      <c r="B632">
        <v>11</v>
      </c>
      <c r="C632" t="s">
        <v>174</v>
      </c>
      <c r="D632" t="s">
        <v>3586</v>
      </c>
      <c r="E632" t="s">
        <v>1395</v>
      </c>
      <c r="F632" t="s">
        <v>46</v>
      </c>
      <c r="G632">
        <v>169189</v>
      </c>
      <c r="H632">
        <v>6450329</v>
      </c>
    </row>
    <row r="633" spans="1:8">
      <c r="A633">
        <v>632</v>
      </c>
      <c r="B633">
        <v>11</v>
      </c>
      <c r="C633" t="s">
        <v>174</v>
      </c>
      <c r="D633" t="s">
        <v>3586</v>
      </c>
      <c r="E633" t="s">
        <v>1396</v>
      </c>
      <c r="F633" t="s">
        <v>46</v>
      </c>
      <c r="G633">
        <v>129016</v>
      </c>
      <c r="H633">
        <v>6450329</v>
      </c>
    </row>
    <row r="634" spans="1:8">
      <c r="A634">
        <v>633</v>
      </c>
      <c r="B634">
        <v>11</v>
      </c>
      <c r="C634" t="s">
        <v>174</v>
      </c>
      <c r="D634" t="s">
        <v>3586</v>
      </c>
      <c r="E634" t="s">
        <v>1397</v>
      </c>
      <c r="F634" t="s">
        <v>46</v>
      </c>
      <c r="G634">
        <v>94433</v>
      </c>
      <c r="H634">
        <v>6450329</v>
      </c>
    </row>
    <row r="635" spans="1:8">
      <c r="A635">
        <v>634</v>
      </c>
      <c r="B635">
        <v>11</v>
      </c>
      <c r="C635" t="s">
        <v>174</v>
      </c>
      <c r="D635" t="s">
        <v>3586</v>
      </c>
      <c r="E635" t="s">
        <v>1398</v>
      </c>
      <c r="F635" t="s">
        <v>46</v>
      </c>
      <c r="G635">
        <v>76481</v>
      </c>
      <c r="H635">
        <v>6450329</v>
      </c>
    </row>
    <row r="636" spans="1:8">
      <c r="A636">
        <v>635</v>
      </c>
      <c r="B636">
        <v>11</v>
      </c>
      <c r="C636" t="s">
        <v>174</v>
      </c>
      <c r="D636" t="s">
        <v>3586</v>
      </c>
      <c r="E636" t="s">
        <v>1399</v>
      </c>
      <c r="F636" t="s">
        <v>46</v>
      </c>
      <c r="G636">
        <v>57320</v>
      </c>
      <c r="H636">
        <v>6450329</v>
      </c>
    </row>
    <row r="637" spans="1:8">
      <c r="A637">
        <v>636</v>
      </c>
      <c r="B637">
        <v>11</v>
      </c>
      <c r="C637" t="s">
        <v>174</v>
      </c>
      <c r="D637" t="s">
        <v>3586</v>
      </c>
      <c r="E637" t="s">
        <v>1400</v>
      </c>
      <c r="F637" t="s">
        <v>46</v>
      </c>
      <c r="G637">
        <v>42663</v>
      </c>
      <c r="H637">
        <v>6450329</v>
      </c>
    </row>
    <row r="638" spans="1:8">
      <c r="A638">
        <v>637</v>
      </c>
      <c r="B638">
        <v>11</v>
      </c>
      <c r="C638" t="s">
        <v>174</v>
      </c>
      <c r="D638" t="s">
        <v>3586</v>
      </c>
      <c r="E638" t="s">
        <v>1401</v>
      </c>
      <c r="F638" t="s">
        <v>46</v>
      </c>
      <c r="G638">
        <v>24115</v>
      </c>
      <c r="H638">
        <v>6450329</v>
      </c>
    </row>
    <row r="639" spans="1:8">
      <c r="A639">
        <v>638</v>
      </c>
      <c r="B639">
        <v>11</v>
      </c>
      <c r="C639" t="s">
        <v>174</v>
      </c>
      <c r="D639" t="s">
        <v>3586</v>
      </c>
      <c r="E639" t="s">
        <v>1402</v>
      </c>
      <c r="F639" t="s">
        <v>46</v>
      </c>
      <c r="G639">
        <v>17489</v>
      </c>
      <c r="H639">
        <v>6450329</v>
      </c>
    </row>
    <row r="640" spans="1:8">
      <c r="A640">
        <v>639</v>
      </c>
      <c r="B640">
        <v>11</v>
      </c>
      <c r="C640" t="s">
        <v>174</v>
      </c>
      <c r="D640" t="s">
        <v>45</v>
      </c>
      <c r="E640" t="s">
        <v>249</v>
      </c>
      <c r="F640" t="s">
        <v>63</v>
      </c>
      <c r="G640">
        <v>9366</v>
      </c>
    </row>
    <row r="641" spans="1:7">
      <c r="A641">
        <v>640</v>
      </c>
      <c r="B641">
        <v>11</v>
      </c>
      <c r="C641" t="s">
        <v>174</v>
      </c>
      <c r="D641" t="s">
        <v>45</v>
      </c>
      <c r="E641" t="s">
        <v>1386</v>
      </c>
      <c r="F641" t="s">
        <v>63</v>
      </c>
      <c r="G641">
        <v>7232</v>
      </c>
    </row>
    <row r="642" spans="1:7">
      <c r="A642">
        <v>641</v>
      </c>
      <c r="B642">
        <v>11</v>
      </c>
      <c r="C642" t="s">
        <v>174</v>
      </c>
      <c r="D642" t="s">
        <v>45</v>
      </c>
      <c r="E642" t="s">
        <v>1387</v>
      </c>
      <c r="F642" t="s">
        <v>63</v>
      </c>
      <c r="G642">
        <v>7113</v>
      </c>
    </row>
    <row r="643" spans="1:7">
      <c r="A643">
        <v>642</v>
      </c>
      <c r="B643">
        <v>11</v>
      </c>
      <c r="C643" t="s">
        <v>174</v>
      </c>
      <c r="D643" t="s">
        <v>45</v>
      </c>
      <c r="E643" t="s">
        <v>1388</v>
      </c>
      <c r="F643" t="s">
        <v>63</v>
      </c>
      <c r="G643">
        <v>8217</v>
      </c>
    </row>
    <row r="644" spans="1:7">
      <c r="A644">
        <v>643</v>
      </c>
      <c r="B644">
        <v>11</v>
      </c>
      <c r="C644" t="s">
        <v>174</v>
      </c>
      <c r="D644" t="s">
        <v>45</v>
      </c>
      <c r="E644" t="s">
        <v>1389</v>
      </c>
      <c r="F644" t="s">
        <v>63</v>
      </c>
      <c r="G644">
        <v>8286</v>
      </c>
    </row>
    <row r="645" spans="1:7">
      <c r="A645">
        <v>644</v>
      </c>
      <c r="B645">
        <v>11</v>
      </c>
      <c r="C645" t="s">
        <v>174</v>
      </c>
      <c r="D645" t="s">
        <v>45</v>
      </c>
      <c r="E645" t="s">
        <v>1390</v>
      </c>
      <c r="F645" t="s">
        <v>63</v>
      </c>
      <c r="G645">
        <v>8429</v>
      </c>
    </row>
    <row r="646" spans="1:7">
      <c r="A646">
        <v>645</v>
      </c>
      <c r="B646">
        <v>11</v>
      </c>
      <c r="C646" t="s">
        <v>174</v>
      </c>
      <c r="D646" t="s">
        <v>45</v>
      </c>
      <c r="E646" t="s">
        <v>1391</v>
      </c>
      <c r="F646" t="s">
        <v>63</v>
      </c>
      <c r="G646">
        <v>8414</v>
      </c>
    </row>
    <row r="647" spans="1:7">
      <c r="A647">
        <v>646</v>
      </c>
      <c r="B647">
        <v>11</v>
      </c>
      <c r="C647" t="s">
        <v>174</v>
      </c>
      <c r="D647" t="s">
        <v>45</v>
      </c>
      <c r="E647" t="s">
        <v>1392</v>
      </c>
      <c r="F647" t="s">
        <v>63</v>
      </c>
      <c r="G647">
        <v>7900</v>
      </c>
    </row>
    <row r="648" spans="1:7">
      <c r="A648">
        <v>647</v>
      </c>
      <c r="B648">
        <v>11</v>
      </c>
      <c r="C648" t="s">
        <v>174</v>
      </c>
      <c r="D648" t="s">
        <v>45</v>
      </c>
      <c r="E648" t="s">
        <v>1393</v>
      </c>
      <c r="F648" t="s">
        <v>63</v>
      </c>
      <c r="G648">
        <v>7972</v>
      </c>
    </row>
    <row r="649" spans="1:7">
      <c r="A649">
        <v>648</v>
      </c>
      <c r="B649">
        <v>11</v>
      </c>
      <c r="C649" t="s">
        <v>174</v>
      </c>
      <c r="D649" t="s">
        <v>45</v>
      </c>
      <c r="E649" t="s">
        <v>1394</v>
      </c>
      <c r="F649" t="s">
        <v>63</v>
      </c>
      <c r="G649">
        <v>8551</v>
      </c>
    </row>
    <row r="650" spans="1:7">
      <c r="A650">
        <v>649</v>
      </c>
      <c r="B650">
        <v>11</v>
      </c>
      <c r="C650" t="s">
        <v>174</v>
      </c>
      <c r="D650" t="s">
        <v>45</v>
      </c>
      <c r="E650" t="s">
        <v>1395</v>
      </c>
      <c r="F650" t="s">
        <v>63</v>
      </c>
      <c r="G650">
        <v>8522</v>
      </c>
    </row>
    <row r="651" spans="1:7">
      <c r="A651">
        <v>650</v>
      </c>
      <c r="B651">
        <v>11</v>
      </c>
      <c r="C651" t="s">
        <v>174</v>
      </c>
      <c r="D651" t="s">
        <v>45</v>
      </c>
      <c r="E651" t="s">
        <v>1396</v>
      </c>
      <c r="F651" t="s">
        <v>63</v>
      </c>
      <c r="G651">
        <v>8470</v>
      </c>
    </row>
    <row r="652" spans="1:7">
      <c r="A652">
        <v>651</v>
      </c>
      <c r="B652">
        <v>11</v>
      </c>
      <c r="C652" t="s">
        <v>174</v>
      </c>
      <c r="D652" t="s">
        <v>45</v>
      </c>
      <c r="E652" t="s">
        <v>1397</v>
      </c>
      <c r="F652" t="s">
        <v>63</v>
      </c>
      <c r="G652">
        <v>7322</v>
      </c>
    </row>
    <row r="653" spans="1:7">
      <c r="A653">
        <v>652</v>
      </c>
      <c r="B653">
        <v>11</v>
      </c>
      <c r="C653" t="s">
        <v>174</v>
      </c>
      <c r="D653" t="s">
        <v>45</v>
      </c>
      <c r="E653" t="s">
        <v>1398</v>
      </c>
      <c r="F653" t="s">
        <v>63</v>
      </c>
      <c r="G653">
        <v>523</v>
      </c>
    </row>
    <row r="654" spans="1:7">
      <c r="A654">
        <v>653</v>
      </c>
      <c r="B654">
        <v>11</v>
      </c>
      <c r="C654" t="s">
        <v>174</v>
      </c>
      <c r="D654" t="s">
        <v>45</v>
      </c>
      <c r="E654" t="s">
        <v>1399</v>
      </c>
      <c r="F654" t="s">
        <v>63</v>
      </c>
      <c r="G654">
        <v>476</v>
      </c>
    </row>
    <row r="655" spans="1:7">
      <c r="A655">
        <v>654</v>
      </c>
      <c r="B655">
        <v>11</v>
      </c>
      <c r="C655" t="s">
        <v>174</v>
      </c>
      <c r="D655" t="s">
        <v>45</v>
      </c>
      <c r="E655" t="s">
        <v>1400</v>
      </c>
      <c r="F655" t="s">
        <v>63</v>
      </c>
      <c r="G655">
        <v>375</v>
      </c>
    </row>
    <row r="656" spans="1:7">
      <c r="A656">
        <v>655</v>
      </c>
      <c r="B656">
        <v>11</v>
      </c>
      <c r="C656" t="s">
        <v>174</v>
      </c>
      <c r="D656" t="s">
        <v>45</v>
      </c>
      <c r="E656" t="s">
        <v>1401</v>
      </c>
      <c r="F656" t="s">
        <v>63</v>
      </c>
      <c r="G656">
        <v>398</v>
      </c>
    </row>
    <row r="657" spans="1:7">
      <c r="A657">
        <v>656</v>
      </c>
      <c r="B657">
        <v>11</v>
      </c>
      <c r="C657" t="s">
        <v>174</v>
      </c>
      <c r="D657" t="s">
        <v>45</v>
      </c>
      <c r="E657" t="s">
        <v>1402</v>
      </c>
      <c r="F657" t="s">
        <v>63</v>
      </c>
      <c r="G657">
        <v>495</v>
      </c>
    </row>
    <row r="658" spans="1:7">
      <c r="A658">
        <v>657</v>
      </c>
      <c r="B658">
        <v>11</v>
      </c>
      <c r="C658" t="s">
        <v>174</v>
      </c>
      <c r="D658" t="s">
        <v>45</v>
      </c>
      <c r="E658" t="s">
        <v>249</v>
      </c>
      <c r="F658" t="s">
        <v>46</v>
      </c>
      <c r="G658">
        <v>8991</v>
      </c>
    </row>
    <row r="659" spans="1:7">
      <c r="A659">
        <v>658</v>
      </c>
      <c r="B659">
        <v>11</v>
      </c>
      <c r="C659" t="s">
        <v>174</v>
      </c>
      <c r="D659" t="s">
        <v>45</v>
      </c>
      <c r="E659" t="s">
        <v>1386</v>
      </c>
      <c r="F659" t="s">
        <v>46</v>
      </c>
      <c r="G659">
        <v>6889</v>
      </c>
    </row>
    <row r="660" spans="1:7">
      <c r="A660">
        <v>659</v>
      </c>
      <c r="B660">
        <v>11</v>
      </c>
      <c r="C660" t="s">
        <v>174</v>
      </c>
      <c r="D660" t="s">
        <v>45</v>
      </c>
      <c r="E660" t="s">
        <v>1387</v>
      </c>
      <c r="F660" t="s">
        <v>46</v>
      </c>
      <c r="G660">
        <v>7112</v>
      </c>
    </row>
    <row r="661" spans="1:7">
      <c r="A661">
        <v>660</v>
      </c>
      <c r="B661">
        <v>11</v>
      </c>
      <c r="C661" t="s">
        <v>174</v>
      </c>
      <c r="D661" t="s">
        <v>45</v>
      </c>
      <c r="E661" t="s">
        <v>1388</v>
      </c>
      <c r="F661" t="s">
        <v>46</v>
      </c>
      <c r="G661">
        <v>7906</v>
      </c>
    </row>
    <row r="662" spans="1:7">
      <c r="A662">
        <v>661</v>
      </c>
      <c r="B662">
        <v>11</v>
      </c>
      <c r="C662" t="s">
        <v>174</v>
      </c>
      <c r="D662" t="s">
        <v>45</v>
      </c>
      <c r="E662" t="s">
        <v>1389</v>
      </c>
      <c r="F662" t="s">
        <v>46</v>
      </c>
      <c r="G662">
        <v>8494</v>
      </c>
    </row>
    <row r="663" spans="1:7">
      <c r="A663">
        <v>662</v>
      </c>
      <c r="B663">
        <v>11</v>
      </c>
      <c r="C663" t="s">
        <v>174</v>
      </c>
      <c r="D663" t="s">
        <v>45</v>
      </c>
      <c r="E663" t="s">
        <v>1390</v>
      </c>
      <c r="F663" t="s">
        <v>46</v>
      </c>
      <c r="G663">
        <v>8465</v>
      </c>
    </row>
    <row r="664" spans="1:7">
      <c r="A664">
        <v>663</v>
      </c>
      <c r="B664">
        <v>11</v>
      </c>
      <c r="C664" t="s">
        <v>174</v>
      </c>
      <c r="D664" t="s">
        <v>45</v>
      </c>
      <c r="E664" t="s">
        <v>1391</v>
      </c>
      <c r="F664" t="s">
        <v>46</v>
      </c>
      <c r="G664">
        <v>8414</v>
      </c>
    </row>
    <row r="665" spans="1:7">
      <c r="A665">
        <v>664</v>
      </c>
      <c r="B665">
        <v>11</v>
      </c>
      <c r="C665" t="s">
        <v>174</v>
      </c>
      <c r="D665" t="s">
        <v>45</v>
      </c>
      <c r="E665" t="s">
        <v>1392</v>
      </c>
      <c r="F665" t="s">
        <v>46</v>
      </c>
      <c r="G665">
        <v>8155</v>
      </c>
    </row>
    <row r="666" spans="1:7">
      <c r="A666">
        <v>665</v>
      </c>
      <c r="B666">
        <v>11</v>
      </c>
      <c r="C666" t="s">
        <v>174</v>
      </c>
      <c r="D666" t="s">
        <v>45</v>
      </c>
      <c r="E666" t="s">
        <v>1393</v>
      </c>
      <c r="F666" t="s">
        <v>46</v>
      </c>
      <c r="G666">
        <v>8179</v>
      </c>
    </row>
    <row r="667" spans="1:7">
      <c r="A667">
        <v>666</v>
      </c>
      <c r="B667">
        <v>11</v>
      </c>
      <c r="C667" t="s">
        <v>174</v>
      </c>
      <c r="D667" t="s">
        <v>45</v>
      </c>
      <c r="E667" t="s">
        <v>1394</v>
      </c>
      <c r="F667" t="s">
        <v>46</v>
      </c>
      <c r="G667">
        <v>8395</v>
      </c>
    </row>
    <row r="668" spans="1:7">
      <c r="A668">
        <v>667</v>
      </c>
      <c r="B668">
        <v>11</v>
      </c>
      <c r="C668" t="s">
        <v>174</v>
      </c>
      <c r="D668" t="s">
        <v>45</v>
      </c>
      <c r="E668" t="s">
        <v>1395</v>
      </c>
      <c r="F668" t="s">
        <v>46</v>
      </c>
      <c r="G668">
        <v>8373</v>
      </c>
    </row>
    <row r="669" spans="1:7">
      <c r="A669">
        <v>668</v>
      </c>
      <c r="B669">
        <v>11</v>
      </c>
      <c r="C669" t="s">
        <v>174</v>
      </c>
      <c r="D669" t="s">
        <v>45</v>
      </c>
      <c r="E669" t="s">
        <v>1396</v>
      </c>
      <c r="F669" t="s">
        <v>46</v>
      </c>
      <c r="G669">
        <v>8347</v>
      </c>
    </row>
    <row r="670" spans="1:7">
      <c r="A670">
        <v>669</v>
      </c>
      <c r="B670">
        <v>11</v>
      </c>
      <c r="C670" t="s">
        <v>174</v>
      </c>
      <c r="D670" t="s">
        <v>45</v>
      </c>
      <c r="E670" t="s">
        <v>1397</v>
      </c>
      <c r="F670" t="s">
        <v>46</v>
      </c>
      <c r="G670">
        <v>7202</v>
      </c>
    </row>
    <row r="671" spans="1:7">
      <c r="A671">
        <v>670</v>
      </c>
      <c r="B671">
        <v>11</v>
      </c>
      <c r="C671" t="s">
        <v>174</v>
      </c>
      <c r="D671" t="s">
        <v>45</v>
      </c>
      <c r="E671" t="s">
        <v>1398</v>
      </c>
      <c r="F671" t="s">
        <v>46</v>
      </c>
      <c r="G671">
        <v>512</v>
      </c>
    </row>
    <row r="672" spans="1:7">
      <c r="A672">
        <v>671</v>
      </c>
      <c r="B672">
        <v>11</v>
      </c>
      <c r="C672" t="s">
        <v>174</v>
      </c>
      <c r="D672" t="s">
        <v>45</v>
      </c>
      <c r="E672" t="s">
        <v>1399</v>
      </c>
      <c r="F672" t="s">
        <v>46</v>
      </c>
      <c r="G672">
        <v>416</v>
      </c>
    </row>
    <row r="673" spans="1:8">
      <c r="A673">
        <v>672</v>
      </c>
      <c r="B673">
        <v>11</v>
      </c>
      <c r="C673" t="s">
        <v>174</v>
      </c>
      <c r="D673" t="s">
        <v>45</v>
      </c>
      <c r="E673" t="s">
        <v>1400</v>
      </c>
      <c r="F673" t="s">
        <v>46</v>
      </c>
      <c r="G673">
        <v>458</v>
      </c>
    </row>
    <row r="674" spans="1:8">
      <c r="A674">
        <v>673</v>
      </c>
      <c r="B674">
        <v>11</v>
      </c>
      <c r="C674" t="s">
        <v>174</v>
      </c>
      <c r="D674" t="s">
        <v>45</v>
      </c>
      <c r="E674" t="s">
        <v>1401</v>
      </c>
      <c r="F674" t="s">
        <v>46</v>
      </c>
      <c r="G674">
        <v>281</v>
      </c>
    </row>
    <row r="675" spans="1:8">
      <c r="A675">
        <v>674</v>
      </c>
      <c r="B675">
        <v>11</v>
      </c>
      <c r="C675" t="s">
        <v>174</v>
      </c>
      <c r="D675" t="s">
        <v>45</v>
      </c>
      <c r="E675" t="s">
        <v>1402</v>
      </c>
      <c r="F675" t="s">
        <v>46</v>
      </c>
      <c r="G675">
        <v>272</v>
      </c>
    </row>
    <row r="676" spans="1:8">
      <c r="A676">
        <v>675</v>
      </c>
      <c r="B676">
        <v>13</v>
      </c>
      <c r="C676" t="s">
        <v>175</v>
      </c>
      <c r="D676" t="s">
        <v>1413</v>
      </c>
      <c r="E676" t="s">
        <v>249</v>
      </c>
      <c r="F676" t="s">
        <v>63</v>
      </c>
      <c r="G676">
        <v>52</v>
      </c>
      <c r="H676">
        <v>2066</v>
      </c>
    </row>
    <row r="677" spans="1:8">
      <c r="A677">
        <v>676</v>
      </c>
      <c r="B677">
        <v>13</v>
      </c>
      <c r="C677" t="s">
        <v>175</v>
      </c>
      <c r="D677" t="s">
        <v>1413</v>
      </c>
      <c r="E677" t="s">
        <v>1386</v>
      </c>
      <c r="F677" t="s">
        <v>63</v>
      </c>
      <c r="G677">
        <v>61</v>
      </c>
      <c r="H677">
        <v>2066</v>
      </c>
    </row>
    <row r="678" spans="1:8">
      <c r="A678">
        <v>677</v>
      </c>
      <c r="B678">
        <v>13</v>
      </c>
      <c r="C678" t="s">
        <v>175</v>
      </c>
      <c r="D678" t="s">
        <v>1413</v>
      </c>
      <c r="E678" t="s">
        <v>1387</v>
      </c>
      <c r="F678" t="s">
        <v>63</v>
      </c>
      <c r="G678">
        <v>80</v>
      </c>
      <c r="H678">
        <v>2066</v>
      </c>
    </row>
    <row r="679" spans="1:8">
      <c r="A679">
        <v>678</v>
      </c>
      <c r="B679">
        <v>13</v>
      </c>
      <c r="C679" t="s">
        <v>175</v>
      </c>
      <c r="D679" t="s">
        <v>1413</v>
      </c>
      <c r="E679" t="s">
        <v>1388</v>
      </c>
      <c r="F679" t="s">
        <v>63</v>
      </c>
      <c r="G679">
        <v>80</v>
      </c>
      <c r="H679">
        <v>2066</v>
      </c>
    </row>
    <row r="680" spans="1:8">
      <c r="A680">
        <v>679</v>
      </c>
      <c r="B680">
        <v>13</v>
      </c>
      <c r="C680" t="s">
        <v>175</v>
      </c>
      <c r="D680" t="s">
        <v>1413</v>
      </c>
      <c r="E680" t="s">
        <v>1389</v>
      </c>
      <c r="F680" t="s">
        <v>63</v>
      </c>
      <c r="G680">
        <v>92</v>
      </c>
      <c r="H680">
        <v>2066</v>
      </c>
    </row>
    <row r="681" spans="1:8">
      <c r="A681">
        <v>680</v>
      </c>
      <c r="B681">
        <v>13</v>
      </c>
      <c r="C681" t="s">
        <v>175</v>
      </c>
      <c r="D681" t="s">
        <v>1413</v>
      </c>
      <c r="E681" t="s">
        <v>1390</v>
      </c>
      <c r="F681" t="s">
        <v>63</v>
      </c>
      <c r="G681">
        <v>80</v>
      </c>
      <c r="H681">
        <v>2066</v>
      </c>
    </row>
    <row r="682" spans="1:8">
      <c r="A682">
        <v>681</v>
      </c>
      <c r="B682">
        <v>13</v>
      </c>
      <c r="C682" t="s">
        <v>175</v>
      </c>
      <c r="D682" t="s">
        <v>1413</v>
      </c>
      <c r="E682" t="s">
        <v>1391</v>
      </c>
      <c r="F682" t="s">
        <v>63</v>
      </c>
      <c r="G682">
        <v>85</v>
      </c>
      <c r="H682">
        <v>2066</v>
      </c>
    </row>
    <row r="683" spans="1:8">
      <c r="A683">
        <v>682</v>
      </c>
      <c r="B683">
        <v>13</v>
      </c>
      <c r="C683" t="s">
        <v>175</v>
      </c>
      <c r="D683" t="s">
        <v>1413</v>
      </c>
      <c r="E683" t="s">
        <v>1392</v>
      </c>
      <c r="F683" t="s">
        <v>63</v>
      </c>
      <c r="G683">
        <v>84</v>
      </c>
      <c r="H683">
        <v>2066</v>
      </c>
    </row>
    <row r="684" spans="1:8">
      <c r="A684">
        <v>683</v>
      </c>
      <c r="B684">
        <v>13</v>
      </c>
      <c r="C684" t="s">
        <v>175</v>
      </c>
      <c r="D684" t="s">
        <v>1413</v>
      </c>
      <c r="E684" t="s">
        <v>1393</v>
      </c>
      <c r="F684" t="s">
        <v>63</v>
      </c>
      <c r="G684">
        <v>101</v>
      </c>
      <c r="H684">
        <v>2066</v>
      </c>
    </row>
    <row r="685" spans="1:8">
      <c r="A685">
        <v>684</v>
      </c>
      <c r="B685">
        <v>13</v>
      </c>
      <c r="C685" t="s">
        <v>175</v>
      </c>
      <c r="D685" t="s">
        <v>1413</v>
      </c>
      <c r="E685" t="s">
        <v>1394</v>
      </c>
      <c r="F685" t="s">
        <v>63</v>
      </c>
      <c r="G685">
        <v>71</v>
      </c>
      <c r="H685">
        <v>2066</v>
      </c>
    </row>
    <row r="686" spans="1:8">
      <c r="A686">
        <v>685</v>
      </c>
      <c r="B686">
        <v>13</v>
      </c>
      <c r="C686" t="s">
        <v>175</v>
      </c>
      <c r="D686" t="s">
        <v>1413</v>
      </c>
      <c r="E686" t="s">
        <v>1395</v>
      </c>
      <c r="F686" t="s">
        <v>63</v>
      </c>
      <c r="G686">
        <v>125</v>
      </c>
      <c r="H686">
        <v>2066</v>
      </c>
    </row>
    <row r="687" spans="1:8">
      <c r="A687">
        <v>686</v>
      </c>
      <c r="B687">
        <v>13</v>
      </c>
      <c r="C687" t="s">
        <v>175</v>
      </c>
      <c r="D687" t="s">
        <v>1413</v>
      </c>
      <c r="E687" t="s">
        <v>1396</v>
      </c>
      <c r="F687" t="s">
        <v>63</v>
      </c>
      <c r="G687">
        <v>67</v>
      </c>
      <c r="H687">
        <v>2066</v>
      </c>
    </row>
    <row r="688" spans="1:8">
      <c r="A688">
        <v>687</v>
      </c>
      <c r="B688">
        <v>13</v>
      </c>
      <c r="C688" t="s">
        <v>175</v>
      </c>
      <c r="D688" t="s">
        <v>1413</v>
      </c>
      <c r="E688" t="s">
        <v>1397</v>
      </c>
      <c r="F688" t="s">
        <v>63</v>
      </c>
      <c r="G688">
        <v>46</v>
      </c>
      <c r="H688">
        <v>2066</v>
      </c>
    </row>
    <row r="689" spans="1:8">
      <c r="A689">
        <v>688</v>
      </c>
      <c r="B689">
        <v>13</v>
      </c>
      <c r="C689" t="s">
        <v>175</v>
      </c>
      <c r="D689" t="s">
        <v>1413</v>
      </c>
      <c r="E689" t="s">
        <v>1398</v>
      </c>
      <c r="F689" t="s">
        <v>63</v>
      </c>
      <c r="G689">
        <v>27</v>
      </c>
      <c r="H689">
        <v>2066</v>
      </c>
    </row>
    <row r="690" spans="1:8">
      <c r="A690">
        <v>689</v>
      </c>
      <c r="B690">
        <v>13</v>
      </c>
      <c r="C690" t="s">
        <v>175</v>
      </c>
      <c r="D690" t="s">
        <v>1413</v>
      </c>
      <c r="E690" t="s">
        <v>1399</v>
      </c>
      <c r="F690" t="s">
        <v>63</v>
      </c>
      <c r="G690">
        <v>31</v>
      </c>
      <c r="H690">
        <v>2066</v>
      </c>
    </row>
    <row r="691" spans="1:8">
      <c r="A691">
        <v>690</v>
      </c>
      <c r="B691">
        <v>13</v>
      </c>
      <c r="C691" t="s">
        <v>175</v>
      </c>
      <c r="D691" t="s">
        <v>1413</v>
      </c>
      <c r="E691" t="s">
        <v>1400</v>
      </c>
      <c r="F691" t="s">
        <v>63</v>
      </c>
      <c r="G691">
        <v>4</v>
      </c>
      <c r="H691">
        <v>2066</v>
      </c>
    </row>
    <row r="692" spans="1:8">
      <c r="A692">
        <v>691</v>
      </c>
      <c r="B692">
        <v>13</v>
      </c>
      <c r="C692" t="s">
        <v>175</v>
      </c>
      <c r="D692" t="s">
        <v>1413</v>
      </c>
      <c r="E692" t="s">
        <v>1401</v>
      </c>
      <c r="F692" t="s">
        <v>63</v>
      </c>
      <c r="G692">
        <v>6</v>
      </c>
      <c r="H692">
        <v>2066</v>
      </c>
    </row>
    <row r="693" spans="1:8">
      <c r="A693">
        <v>692</v>
      </c>
      <c r="B693">
        <v>13</v>
      </c>
      <c r="C693" t="s">
        <v>175</v>
      </c>
      <c r="D693" t="s">
        <v>1413</v>
      </c>
      <c r="E693" t="s">
        <v>1402</v>
      </c>
      <c r="F693" t="s">
        <v>63</v>
      </c>
      <c r="G693">
        <v>5</v>
      </c>
      <c r="H693">
        <v>2066</v>
      </c>
    </row>
    <row r="694" spans="1:8">
      <c r="A694">
        <v>693</v>
      </c>
      <c r="B694">
        <v>13</v>
      </c>
      <c r="C694" t="s">
        <v>175</v>
      </c>
      <c r="D694" t="s">
        <v>1413</v>
      </c>
      <c r="E694" t="s">
        <v>249</v>
      </c>
      <c r="F694" t="s">
        <v>46</v>
      </c>
      <c r="G694">
        <v>38</v>
      </c>
      <c r="H694">
        <v>2066</v>
      </c>
    </row>
    <row r="695" spans="1:8">
      <c r="A695">
        <v>694</v>
      </c>
      <c r="B695">
        <v>13</v>
      </c>
      <c r="C695" t="s">
        <v>175</v>
      </c>
      <c r="D695" t="s">
        <v>1413</v>
      </c>
      <c r="E695" t="s">
        <v>1386</v>
      </c>
      <c r="F695" t="s">
        <v>46</v>
      </c>
      <c r="G695">
        <v>73</v>
      </c>
      <c r="H695">
        <v>2066</v>
      </c>
    </row>
    <row r="696" spans="1:8">
      <c r="A696">
        <v>695</v>
      </c>
      <c r="B696">
        <v>13</v>
      </c>
      <c r="C696" t="s">
        <v>175</v>
      </c>
      <c r="D696" t="s">
        <v>1413</v>
      </c>
      <c r="E696" t="s">
        <v>1387</v>
      </c>
      <c r="F696" t="s">
        <v>46</v>
      </c>
      <c r="G696">
        <v>72</v>
      </c>
      <c r="H696">
        <v>2066</v>
      </c>
    </row>
    <row r="697" spans="1:8">
      <c r="A697">
        <v>696</v>
      </c>
      <c r="B697">
        <v>13</v>
      </c>
      <c r="C697" t="s">
        <v>175</v>
      </c>
      <c r="D697" t="s">
        <v>1413</v>
      </c>
      <c r="E697" t="s">
        <v>1388</v>
      </c>
      <c r="F697" t="s">
        <v>46</v>
      </c>
      <c r="G697">
        <v>83</v>
      </c>
      <c r="H697">
        <v>2066</v>
      </c>
    </row>
    <row r="698" spans="1:8">
      <c r="A698">
        <v>697</v>
      </c>
      <c r="B698">
        <v>13</v>
      </c>
      <c r="C698" t="s">
        <v>175</v>
      </c>
      <c r="D698" t="s">
        <v>1413</v>
      </c>
      <c r="E698" t="s">
        <v>1389</v>
      </c>
      <c r="F698" t="s">
        <v>46</v>
      </c>
      <c r="G698">
        <v>92</v>
      </c>
      <c r="H698">
        <v>2066</v>
      </c>
    </row>
    <row r="699" spans="1:8">
      <c r="A699">
        <v>698</v>
      </c>
      <c r="B699">
        <v>13</v>
      </c>
      <c r="C699" t="s">
        <v>175</v>
      </c>
      <c r="D699" t="s">
        <v>1413</v>
      </c>
      <c r="E699" t="s">
        <v>1390</v>
      </c>
      <c r="F699" t="s">
        <v>46</v>
      </c>
      <c r="G699">
        <v>94</v>
      </c>
      <c r="H699">
        <v>2066</v>
      </c>
    </row>
    <row r="700" spans="1:8">
      <c r="A700">
        <v>699</v>
      </c>
      <c r="B700">
        <v>13</v>
      </c>
      <c r="C700" t="s">
        <v>175</v>
      </c>
      <c r="D700" t="s">
        <v>1413</v>
      </c>
      <c r="E700" t="s">
        <v>1391</v>
      </c>
      <c r="F700" t="s">
        <v>46</v>
      </c>
      <c r="G700">
        <v>95</v>
      </c>
      <c r="H700">
        <v>2066</v>
      </c>
    </row>
    <row r="701" spans="1:8">
      <c r="A701">
        <v>700</v>
      </c>
      <c r="B701">
        <v>13</v>
      </c>
      <c r="C701" t="s">
        <v>175</v>
      </c>
      <c r="D701" t="s">
        <v>1413</v>
      </c>
      <c r="E701" t="s">
        <v>1392</v>
      </c>
      <c r="F701" t="s">
        <v>46</v>
      </c>
      <c r="G701">
        <v>72</v>
      </c>
      <c r="H701">
        <v>2066</v>
      </c>
    </row>
    <row r="702" spans="1:8">
      <c r="A702">
        <v>701</v>
      </c>
      <c r="B702">
        <v>13</v>
      </c>
      <c r="C702" t="s">
        <v>175</v>
      </c>
      <c r="D702" t="s">
        <v>1413</v>
      </c>
      <c r="E702" t="s">
        <v>1393</v>
      </c>
      <c r="F702" t="s">
        <v>46</v>
      </c>
      <c r="G702">
        <v>74</v>
      </c>
      <c r="H702">
        <v>2066</v>
      </c>
    </row>
    <row r="703" spans="1:8">
      <c r="A703">
        <v>702</v>
      </c>
      <c r="B703">
        <v>13</v>
      </c>
      <c r="C703" t="s">
        <v>175</v>
      </c>
      <c r="D703" t="s">
        <v>1413</v>
      </c>
      <c r="E703" t="s">
        <v>1394</v>
      </c>
      <c r="F703" t="s">
        <v>46</v>
      </c>
      <c r="G703">
        <v>72</v>
      </c>
      <c r="H703">
        <v>2066</v>
      </c>
    </row>
    <row r="704" spans="1:8">
      <c r="A704">
        <v>703</v>
      </c>
      <c r="B704">
        <v>13</v>
      </c>
      <c r="C704" t="s">
        <v>175</v>
      </c>
      <c r="D704" t="s">
        <v>1413</v>
      </c>
      <c r="E704" t="s">
        <v>1395</v>
      </c>
      <c r="F704" t="s">
        <v>46</v>
      </c>
      <c r="G704">
        <v>75</v>
      </c>
      <c r="H704">
        <v>2066</v>
      </c>
    </row>
    <row r="705" spans="1:8">
      <c r="A705">
        <v>704</v>
      </c>
      <c r="B705">
        <v>13</v>
      </c>
      <c r="C705" t="s">
        <v>175</v>
      </c>
      <c r="D705" t="s">
        <v>1413</v>
      </c>
      <c r="E705" t="s">
        <v>1396</v>
      </c>
      <c r="F705" t="s">
        <v>46</v>
      </c>
      <c r="G705">
        <v>47</v>
      </c>
      <c r="H705">
        <v>2066</v>
      </c>
    </row>
    <row r="706" spans="1:8">
      <c r="A706">
        <v>705</v>
      </c>
      <c r="B706">
        <v>13</v>
      </c>
      <c r="C706" t="s">
        <v>175</v>
      </c>
      <c r="D706" t="s">
        <v>1413</v>
      </c>
      <c r="E706" t="s">
        <v>1397</v>
      </c>
      <c r="F706" t="s">
        <v>46</v>
      </c>
      <c r="G706">
        <v>19</v>
      </c>
      <c r="H706">
        <v>2066</v>
      </c>
    </row>
    <row r="707" spans="1:8">
      <c r="A707">
        <v>706</v>
      </c>
      <c r="B707">
        <v>13</v>
      </c>
      <c r="C707" t="s">
        <v>175</v>
      </c>
      <c r="D707" t="s">
        <v>1413</v>
      </c>
      <c r="E707" t="s">
        <v>1398</v>
      </c>
      <c r="F707" t="s">
        <v>46</v>
      </c>
      <c r="G707">
        <v>23</v>
      </c>
      <c r="H707">
        <v>2066</v>
      </c>
    </row>
    <row r="708" spans="1:8">
      <c r="A708">
        <v>707</v>
      </c>
      <c r="B708">
        <v>13</v>
      </c>
      <c r="C708" t="s">
        <v>175</v>
      </c>
      <c r="D708" t="s">
        <v>1413</v>
      </c>
      <c r="E708" t="s">
        <v>1399</v>
      </c>
      <c r="F708" t="s">
        <v>46</v>
      </c>
      <c r="G708">
        <v>16</v>
      </c>
      <c r="H708">
        <v>2066</v>
      </c>
    </row>
    <row r="709" spans="1:8">
      <c r="A709">
        <v>708</v>
      </c>
      <c r="B709">
        <v>13</v>
      </c>
      <c r="C709" t="s">
        <v>175</v>
      </c>
      <c r="D709" t="s">
        <v>1413</v>
      </c>
      <c r="E709" t="s">
        <v>1400</v>
      </c>
      <c r="F709" t="s">
        <v>46</v>
      </c>
      <c r="G709">
        <v>8</v>
      </c>
      <c r="H709">
        <v>2066</v>
      </c>
    </row>
    <row r="710" spans="1:8">
      <c r="A710">
        <v>709</v>
      </c>
      <c r="B710">
        <v>13</v>
      </c>
      <c r="C710" t="s">
        <v>175</v>
      </c>
      <c r="D710" t="s">
        <v>1413</v>
      </c>
      <c r="E710" t="s">
        <v>1401</v>
      </c>
      <c r="F710" t="s">
        <v>46</v>
      </c>
      <c r="G710">
        <v>8</v>
      </c>
      <c r="H710">
        <v>2066</v>
      </c>
    </row>
    <row r="711" spans="1:8">
      <c r="A711">
        <v>710</v>
      </c>
      <c r="B711">
        <v>13</v>
      </c>
      <c r="C711" t="s">
        <v>175</v>
      </c>
      <c r="D711" t="s">
        <v>1413</v>
      </c>
      <c r="E711" t="s">
        <v>1402</v>
      </c>
      <c r="F711" t="s">
        <v>46</v>
      </c>
      <c r="G711">
        <v>8</v>
      </c>
      <c r="H711">
        <v>2066</v>
      </c>
    </row>
    <row r="712" spans="1:8">
      <c r="A712">
        <v>711</v>
      </c>
      <c r="B712">
        <v>13</v>
      </c>
      <c r="C712" t="s">
        <v>175</v>
      </c>
      <c r="D712" t="s">
        <v>3582</v>
      </c>
      <c r="E712" t="s">
        <v>249</v>
      </c>
      <c r="F712" t="s">
        <v>63</v>
      </c>
      <c r="G712">
        <v>33</v>
      </c>
      <c r="H712">
        <v>911</v>
      </c>
    </row>
    <row r="713" spans="1:8">
      <c r="A713">
        <v>712</v>
      </c>
      <c r="B713">
        <v>13</v>
      </c>
      <c r="C713" t="s">
        <v>175</v>
      </c>
      <c r="D713" t="s">
        <v>3582</v>
      </c>
      <c r="E713" t="s">
        <v>1386</v>
      </c>
      <c r="F713" t="s">
        <v>63</v>
      </c>
      <c r="G713">
        <v>43</v>
      </c>
      <c r="H713">
        <v>911</v>
      </c>
    </row>
    <row r="714" spans="1:8">
      <c r="A714">
        <v>713</v>
      </c>
      <c r="B714">
        <v>13</v>
      </c>
      <c r="C714" t="s">
        <v>175</v>
      </c>
      <c r="D714" t="s">
        <v>3582</v>
      </c>
      <c r="E714" t="s">
        <v>1387</v>
      </c>
      <c r="F714" t="s">
        <v>63</v>
      </c>
      <c r="G714">
        <v>38</v>
      </c>
      <c r="H714">
        <v>911</v>
      </c>
    </row>
    <row r="715" spans="1:8">
      <c r="A715">
        <v>714</v>
      </c>
      <c r="B715">
        <v>13</v>
      </c>
      <c r="C715" t="s">
        <v>175</v>
      </c>
      <c r="D715" t="s">
        <v>3582</v>
      </c>
      <c r="E715" t="s">
        <v>1388</v>
      </c>
      <c r="F715" t="s">
        <v>63</v>
      </c>
      <c r="G715">
        <v>28</v>
      </c>
      <c r="H715">
        <v>911</v>
      </c>
    </row>
    <row r="716" spans="1:8">
      <c r="A716">
        <v>715</v>
      </c>
      <c r="B716">
        <v>13</v>
      </c>
      <c r="C716" t="s">
        <v>175</v>
      </c>
      <c r="D716" t="s">
        <v>3582</v>
      </c>
      <c r="E716" t="s">
        <v>1389</v>
      </c>
      <c r="F716" t="s">
        <v>63</v>
      </c>
      <c r="G716">
        <v>82</v>
      </c>
      <c r="H716">
        <v>911</v>
      </c>
    </row>
    <row r="717" spans="1:8">
      <c r="A717">
        <v>716</v>
      </c>
      <c r="B717">
        <v>13</v>
      </c>
      <c r="C717" t="s">
        <v>175</v>
      </c>
      <c r="D717" t="s">
        <v>3582</v>
      </c>
      <c r="E717" t="s">
        <v>1390</v>
      </c>
      <c r="F717" t="s">
        <v>63</v>
      </c>
      <c r="G717">
        <v>40</v>
      </c>
      <c r="H717">
        <v>911</v>
      </c>
    </row>
    <row r="718" spans="1:8">
      <c r="A718">
        <v>717</v>
      </c>
      <c r="B718">
        <v>13</v>
      </c>
      <c r="C718" t="s">
        <v>175</v>
      </c>
      <c r="D718" t="s">
        <v>3582</v>
      </c>
      <c r="E718" t="s">
        <v>1391</v>
      </c>
      <c r="F718" t="s">
        <v>63</v>
      </c>
      <c r="G718">
        <v>50</v>
      </c>
      <c r="H718">
        <v>911</v>
      </c>
    </row>
    <row r="719" spans="1:8">
      <c r="A719">
        <v>718</v>
      </c>
      <c r="B719">
        <v>13</v>
      </c>
      <c r="C719" t="s">
        <v>175</v>
      </c>
      <c r="D719" t="s">
        <v>3582</v>
      </c>
      <c r="E719" t="s">
        <v>1392</v>
      </c>
      <c r="F719" t="s">
        <v>63</v>
      </c>
      <c r="G719">
        <v>40</v>
      </c>
      <c r="H719">
        <v>911</v>
      </c>
    </row>
    <row r="720" spans="1:8">
      <c r="A720">
        <v>719</v>
      </c>
      <c r="B720">
        <v>13</v>
      </c>
      <c r="C720" t="s">
        <v>175</v>
      </c>
      <c r="D720" t="s">
        <v>3582</v>
      </c>
      <c r="E720" t="s">
        <v>1393</v>
      </c>
      <c r="F720" t="s">
        <v>63</v>
      </c>
      <c r="G720">
        <v>34</v>
      </c>
      <c r="H720">
        <v>911</v>
      </c>
    </row>
    <row r="721" spans="1:8">
      <c r="A721">
        <v>720</v>
      </c>
      <c r="B721">
        <v>13</v>
      </c>
      <c r="C721" t="s">
        <v>175</v>
      </c>
      <c r="D721" t="s">
        <v>3582</v>
      </c>
      <c r="E721" t="s">
        <v>1394</v>
      </c>
      <c r="F721" t="s">
        <v>63</v>
      </c>
      <c r="G721">
        <v>29</v>
      </c>
      <c r="H721">
        <v>911</v>
      </c>
    </row>
    <row r="722" spans="1:8">
      <c r="A722">
        <v>721</v>
      </c>
      <c r="B722">
        <v>13</v>
      </c>
      <c r="C722" t="s">
        <v>175</v>
      </c>
      <c r="D722" t="s">
        <v>3582</v>
      </c>
      <c r="E722" t="s">
        <v>1395</v>
      </c>
      <c r="F722" t="s">
        <v>63</v>
      </c>
      <c r="G722">
        <v>22</v>
      </c>
      <c r="H722">
        <v>911</v>
      </c>
    </row>
    <row r="723" spans="1:8">
      <c r="A723">
        <v>722</v>
      </c>
      <c r="B723">
        <v>13</v>
      </c>
      <c r="C723" t="s">
        <v>175</v>
      </c>
      <c r="D723" t="s">
        <v>3582</v>
      </c>
      <c r="E723" t="s">
        <v>1396</v>
      </c>
      <c r="F723" t="s">
        <v>63</v>
      </c>
      <c r="G723">
        <v>25</v>
      </c>
      <c r="H723">
        <v>911</v>
      </c>
    </row>
    <row r="724" spans="1:8">
      <c r="A724">
        <v>723</v>
      </c>
      <c r="B724">
        <v>13</v>
      </c>
      <c r="C724" t="s">
        <v>175</v>
      </c>
      <c r="D724" t="s">
        <v>3582</v>
      </c>
      <c r="E724" t="s">
        <v>1397</v>
      </c>
      <c r="F724" t="s">
        <v>63</v>
      </c>
      <c r="G724">
        <v>13</v>
      </c>
      <c r="H724">
        <v>911</v>
      </c>
    </row>
    <row r="725" spans="1:8">
      <c r="A725">
        <v>724</v>
      </c>
      <c r="B725">
        <v>13</v>
      </c>
      <c r="C725" t="s">
        <v>175</v>
      </c>
      <c r="D725" t="s">
        <v>3582</v>
      </c>
      <c r="E725" t="s">
        <v>1398</v>
      </c>
      <c r="F725" t="s">
        <v>63</v>
      </c>
      <c r="G725">
        <v>10</v>
      </c>
      <c r="H725">
        <v>911</v>
      </c>
    </row>
    <row r="726" spans="1:8">
      <c r="A726">
        <v>725</v>
      </c>
      <c r="B726">
        <v>13</v>
      </c>
      <c r="C726" t="s">
        <v>175</v>
      </c>
      <c r="D726" t="s">
        <v>3582</v>
      </c>
      <c r="E726" t="s">
        <v>1399</v>
      </c>
      <c r="F726" t="s">
        <v>63</v>
      </c>
      <c r="G726">
        <v>9</v>
      </c>
      <c r="H726">
        <v>911</v>
      </c>
    </row>
    <row r="727" spans="1:8">
      <c r="A727">
        <v>726</v>
      </c>
      <c r="B727">
        <v>13</v>
      </c>
      <c r="C727" t="s">
        <v>175</v>
      </c>
      <c r="D727" t="s">
        <v>3582</v>
      </c>
      <c r="E727" t="s">
        <v>1400</v>
      </c>
      <c r="F727" t="s">
        <v>63</v>
      </c>
      <c r="G727">
        <v>3</v>
      </c>
      <c r="H727">
        <v>911</v>
      </c>
    </row>
    <row r="728" spans="1:8">
      <c r="A728">
        <v>727</v>
      </c>
      <c r="B728">
        <v>13</v>
      </c>
      <c r="C728" t="s">
        <v>175</v>
      </c>
      <c r="D728" t="s">
        <v>3582</v>
      </c>
      <c r="E728" t="s">
        <v>1401</v>
      </c>
      <c r="F728" t="s">
        <v>63</v>
      </c>
      <c r="G728">
        <v>2</v>
      </c>
      <c r="H728">
        <v>911</v>
      </c>
    </row>
    <row r="729" spans="1:8">
      <c r="A729">
        <v>728</v>
      </c>
      <c r="B729">
        <v>13</v>
      </c>
      <c r="C729" t="s">
        <v>175</v>
      </c>
      <c r="D729" t="s">
        <v>3582</v>
      </c>
      <c r="E729" t="s">
        <v>1402</v>
      </c>
      <c r="F729" t="s">
        <v>63</v>
      </c>
      <c r="G729">
        <v>4</v>
      </c>
      <c r="H729">
        <v>911</v>
      </c>
    </row>
    <row r="730" spans="1:8">
      <c r="A730">
        <v>729</v>
      </c>
      <c r="B730">
        <v>13</v>
      </c>
      <c r="C730" t="s">
        <v>175</v>
      </c>
      <c r="D730" t="s">
        <v>3582</v>
      </c>
      <c r="E730" t="s">
        <v>249</v>
      </c>
      <c r="F730" t="s">
        <v>46</v>
      </c>
      <c r="G730">
        <v>31</v>
      </c>
      <c r="H730">
        <v>911</v>
      </c>
    </row>
    <row r="731" spans="1:8">
      <c r="A731">
        <v>730</v>
      </c>
      <c r="B731">
        <v>13</v>
      </c>
      <c r="C731" t="s">
        <v>175</v>
      </c>
      <c r="D731" t="s">
        <v>3582</v>
      </c>
      <c r="E731" t="s">
        <v>1386</v>
      </c>
      <c r="F731" t="s">
        <v>46</v>
      </c>
      <c r="G731">
        <v>25</v>
      </c>
      <c r="H731">
        <v>911</v>
      </c>
    </row>
    <row r="732" spans="1:8">
      <c r="A732">
        <v>731</v>
      </c>
      <c r="B732">
        <v>13</v>
      </c>
      <c r="C732" t="s">
        <v>175</v>
      </c>
      <c r="D732" t="s">
        <v>3582</v>
      </c>
      <c r="E732" t="s">
        <v>1387</v>
      </c>
      <c r="F732" t="s">
        <v>46</v>
      </c>
      <c r="G732">
        <v>31</v>
      </c>
      <c r="H732">
        <v>911</v>
      </c>
    </row>
    <row r="733" spans="1:8">
      <c r="A733">
        <v>732</v>
      </c>
      <c r="B733">
        <v>13</v>
      </c>
      <c r="C733" t="s">
        <v>175</v>
      </c>
      <c r="D733" t="s">
        <v>3582</v>
      </c>
      <c r="E733" t="s">
        <v>1388</v>
      </c>
      <c r="F733" t="s">
        <v>46</v>
      </c>
      <c r="G733">
        <v>38</v>
      </c>
      <c r="H733">
        <v>911</v>
      </c>
    </row>
    <row r="734" spans="1:8">
      <c r="A734">
        <v>733</v>
      </c>
      <c r="B734">
        <v>13</v>
      </c>
      <c r="C734" t="s">
        <v>175</v>
      </c>
      <c r="D734" t="s">
        <v>3582</v>
      </c>
      <c r="E734" t="s">
        <v>1389</v>
      </c>
      <c r="F734" t="s">
        <v>46</v>
      </c>
      <c r="G734">
        <v>43</v>
      </c>
      <c r="H734">
        <v>911</v>
      </c>
    </row>
    <row r="735" spans="1:8">
      <c r="A735">
        <v>734</v>
      </c>
      <c r="B735">
        <v>13</v>
      </c>
      <c r="C735" t="s">
        <v>175</v>
      </c>
      <c r="D735" t="s">
        <v>3582</v>
      </c>
      <c r="E735" t="s">
        <v>1390</v>
      </c>
      <c r="F735" t="s">
        <v>46</v>
      </c>
      <c r="G735">
        <v>42</v>
      </c>
      <c r="H735">
        <v>911</v>
      </c>
    </row>
    <row r="736" spans="1:8">
      <c r="A736">
        <v>735</v>
      </c>
      <c r="B736">
        <v>13</v>
      </c>
      <c r="C736" t="s">
        <v>175</v>
      </c>
      <c r="D736" t="s">
        <v>3582</v>
      </c>
      <c r="E736" t="s">
        <v>1391</v>
      </c>
      <c r="F736" t="s">
        <v>46</v>
      </c>
      <c r="G736">
        <v>40</v>
      </c>
      <c r="H736">
        <v>911</v>
      </c>
    </row>
    <row r="737" spans="1:8">
      <c r="A737">
        <v>736</v>
      </c>
      <c r="B737">
        <v>13</v>
      </c>
      <c r="C737" t="s">
        <v>175</v>
      </c>
      <c r="D737" t="s">
        <v>3582</v>
      </c>
      <c r="E737" t="s">
        <v>1392</v>
      </c>
      <c r="F737" t="s">
        <v>46</v>
      </c>
      <c r="G737">
        <v>35</v>
      </c>
      <c r="H737">
        <v>911</v>
      </c>
    </row>
    <row r="738" spans="1:8">
      <c r="A738">
        <v>737</v>
      </c>
      <c r="B738">
        <v>13</v>
      </c>
      <c r="C738" t="s">
        <v>175</v>
      </c>
      <c r="D738" t="s">
        <v>3582</v>
      </c>
      <c r="E738" t="s">
        <v>1393</v>
      </c>
      <c r="F738" t="s">
        <v>46</v>
      </c>
      <c r="G738">
        <v>32</v>
      </c>
      <c r="H738">
        <v>911</v>
      </c>
    </row>
    <row r="739" spans="1:8">
      <c r="A739">
        <v>738</v>
      </c>
      <c r="B739">
        <v>13</v>
      </c>
      <c r="C739" t="s">
        <v>175</v>
      </c>
      <c r="D739" t="s">
        <v>3582</v>
      </c>
      <c r="E739" t="s">
        <v>1394</v>
      </c>
      <c r="F739" t="s">
        <v>46</v>
      </c>
      <c r="G739">
        <v>28</v>
      </c>
      <c r="H739">
        <v>911</v>
      </c>
    </row>
    <row r="740" spans="1:8">
      <c r="A740">
        <v>739</v>
      </c>
      <c r="B740">
        <v>13</v>
      </c>
      <c r="C740" t="s">
        <v>175</v>
      </c>
      <c r="D740" t="s">
        <v>3582</v>
      </c>
      <c r="E740" t="s">
        <v>1395</v>
      </c>
      <c r="F740" t="s">
        <v>46</v>
      </c>
      <c r="G740">
        <v>18</v>
      </c>
      <c r="H740">
        <v>911</v>
      </c>
    </row>
    <row r="741" spans="1:8">
      <c r="A741">
        <v>740</v>
      </c>
      <c r="B741">
        <v>13</v>
      </c>
      <c r="C741" t="s">
        <v>175</v>
      </c>
      <c r="D741" t="s">
        <v>3582</v>
      </c>
      <c r="E741" t="s">
        <v>1396</v>
      </c>
      <c r="F741" t="s">
        <v>46</v>
      </c>
      <c r="G741">
        <v>11</v>
      </c>
      <c r="H741">
        <v>911</v>
      </c>
    </row>
    <row r="742" spans="1:8">
      <c r="A742">
        <v>741</v>
      </c>
      <c r="B742">
        <v>13</v>
      </c>
      <c r="C742" t="s">
        <v>175</v>
      </c>
      <c r="D742" t="s">
        <v>3582</v>
      </c>
      <c r="E742" t="s">
        <v>1397</v>
      </c>
      <c r="F742" t="s">
        <v>46</v>
      </c>
      <c r="G742">
        <v>11</v>
      </c>
      <c r="H742">
        <v>911</v>
      </c>
    </row>
    <row r="743" spans="1:8">
      <c r="A743">
        <v>742</v>
      </c>
      <c r="B743">
        <v>13</v>
      </c>
      <c r="C743" t="s">
        <v>175</v>
      </c>
      <c r="D743" t="s">
        <v>3582</v>
      </c>
      <c r="E743" t="s">
        <v>1398</v>
      </c>
      <c r="F743" t="s">
        <v>46</v>
      </c>
      <c r="G743">
        <v>5</v>
      </c>
      <c r="H743">
        <v>911</v>
      </c>
    </row>
    <row r="744" spans="1:8">
      <c r="A744">
        <v>743</v>
      </c>
      <c r="B744">
        <v>13</v>
      </c>
      <c r="C744" t="s">
        <v>175</v>
      </c>
      <c r="D744" t="s">
        <v>3582</v>
      </c>
      <c r="E744" t="s">
        <v>1399</v>
      </c>
      <c r="F744" t="s">
        <v>46</v>
      </c>
      <c r="G744">
        <v>4</v>
      </c>
      <c r="H744">
        <v>911</v>
      </c>
    </row>
    <row r="745" spans="1:8">
      <c r="A745">
        <v>744</v>
      </c>
      <c r="B745">
        <v>13</v>
      </c>
      <c r="C745" t="s">
        <v>175</v>
      </c>
      <c r="D745" t="s">
        <v>3582</v>
      </c>
      <c r="E745" t="s">
        <v>1400</v>
      </c>
      <c r="F745" t="s">
        <v>46</v>
      </c>
      <c r="G745">
        <v>2</v>
      </c>
      <c r="H745">
        <v>911</v>
      </c>
    </row>
    <row r="746" spans="1:8">
      <c r="A746">
        <v>745</v>
      </c>
      <c r="B746">
        <v>13</v>
      </c>
      <c r="C746" t="s">
        <v>175</v>
      </c>
      <c r="D746" t="s">
        <v>3582</v>
      </c>
      <c r="E746" t="s">
        <v>1401</v>
      </c>
      <c r="F746" t="s">
        <v>46</v>
      </c>
      <c r="G746">
        <v>6</v>
      </c>
      <c r="H746">
        <v>911</v>
      </c>
    </row>
    <row r="747" spans="1:8">
      <c r="A747">
        <v>746</v>
      </c>
      <c r="B747">
        <v>13</v>
      </c>
      <c r="C747" t="s">
        <v>175</v>
      </c>
      <c r="D747" t="s">
        <v>3582</v>
      </c>
      <c r="E747" t="s">
        <v>1402</v>
      </c>
      <c r="F747" t="s">
        <v>46</v>
      </c>
      <c r="G747">
        <v>4</v>
      </c>
      <c r="H747">
        <v>911</v>
      </c>
    </row>
    <row r="748" spans="1:8">
      <c r="A748">
        <v>747</v>
      </c>
      <c r="B748">
        <v>13</v>
      </c>
      <c r="C748" t="s">
        <v>175</v>
      </c>
      <c r="D748" t="s">
        <v>3597</v>
      </c>
      <c r="E748" t="s">
        <v>249</v>
      </c>
      <c r="F748" t="s">
        <v>63</v>
      </c>
      <c r="G748">
        <v>31</v>
      </c>
      <c r="H748">
        <v>1325</v>
      </c>
    </row>
    <row r="749" spans="1:8">
      <c r="A749">
        <v>748</v>
      </c>
      <c r="B749">
        <v>13</v>
      </c>
      <c r="C749" t="s">
        <v>175</v>
      </c>
      <c r="D749" t="s">
        <v>3597</v>
      </c>
      <c r="E749" t="s">
        <v>1386</v>
      </c>
      <c r="F749" t="s">
        <v>63</v>
      </c>
      <c r="G749">
        <v>51</v>
      </c>
      <c r="H749">
        <v>1325</v>
      </c>
    </row>
    <row r="750" spans="1:8">
      <c r="A750">
        <v>749</v>
      </c>
      <c r="B750">
        <v>13</v>
      </c>
      <c r="C750" t="s">
        <v>175</v>
      </c>
      <c r="D750" t="s">
        <v>3597</v>
      </c>
      <c r="E750" t="s">
        <v>1387</v>
      </c>
      <c r="F750" t="s">
        <v>63</v>
      </c>
      <c r="G750">
        <v>82</v>
      </c>
      <c r="H750">
        <v>1325</v>
      </c>
    </row>
    <row r="751" spans="1:8">
      <c r="A751">
        <v>750</v>
      </c>
      <c r="B751">
        <v>13</v>
      </c>
      <c r="C751" t="s">
        <v>175</v>
      </c>
      <c r="D751" t="s">
        <v>3597</v>
      </c>
      <c r="E751" t="s">
        <v>1388</v>
      </c>
      <c r="F751" t="s">
        <v>63</v>
      </c>
      <c r="G751">
        <v>102</v>
      </c>
      <c r="H751">
        <v>1325</v>
      </c>
    </row>
    <row r="752" spans="1:8">
      <c r="A752">
        <v>751</v>
      </c>
      <c r="B752">
        <v>13</v>
      </c>
      <c r="C752" t="s">
        <v>175</v>
      </c>
      <c r="D752" t="s">
        <v>3597</v>
      </c>
      <c r="E752" t="s">
        <v>1389</v>
      </c>
      <c r="F752" t="s">
        <v>63</v>
      </c>
      <c r="G752">
        <v>94</v>
      </c>
      <c r="H752">
        <v>1325</v>
      </c>
    </row>
    <row r="753" spans="1:8">
      <c r="A753">
        <v>752</v>
      </c>
      <c r="B753">
        <v>13</v>
      </c>
      <c r="C753" t="s">
        <v>175</v>
      </c>
      <c r="D753" t="s">
        <v>3597</v>
      </c>
      <c r="E753" t="s">
        <v>1390</v>
      </c>
      <c r="F753" t="s">
        <v>63</v>
      </c>
      <c r="G753">
        <v>54</v>
      </c>
      <c r="H753">
        <v>1325</v>
      </c>
    </row>
    <row r="754" spans="1:8">
      <c r="A754">
        <v>753</v>
      </c>
      <c r="B754">
        <v>13</v>
      </c>
      <c r="C754" t="s">
        <v>175</v>
      </c>
      <c r="D754" t="s">
        <v>3597</v>
      </c>
      <c r="E754" t="s">
        <v>1391</v>
      </c>
      <c r="F754" t="s">
        <v>63</v>
      </c>
      <c r="G754">
        <v>47</v>
      </c>
      <c r="H754">
        <v>1325</v>
      </c>
    </row>
    <row r="755" spans="1:8">
      <c r="A755">
        <v>754</v>
      </c>
      <c r="B755">
        <v>13</v>
      </c>
      <c r="C755" t="s">
        <v>175</v>
      </c>
      <c r="D755" t="s">
        <v>3597</v>
      </c>
      <c r="E755" t="s">
        <v>1392</v>
      </c>
      <c r="F755" t="s">
        <v>63</v>
      </c>
      <c r="G755">
        <v>59</v>
      </c>
      <c r="H755">
        <v>1325</v>
      </c>
    </row>
    <row r="756" spans="1:8">
      <c r="A756">
        <v>755</v>
      </c>
      <c r="B756">
        <v>13</v>
      </c>
      <c r="C756" t="s">
        <v>175</v>
      </c>
      <c r="D756" t="s">
        <v>3597</v>
      </c>
      <c r="E756" t="s">
        <v>1393</v>
      </c>
      <c r="F756" t="s">
        <v>63</v>
      </c>
      <c r="G756">
        <v>46</v>
      </c>
      <c r="H756">
        <v>1325</v>
      </c>
    </row>
    <row r="757" spans="1:8">
      <c r="A757">
        <v>756</v>
      </c>
      <c r="B757">
        <v>13</v>
      </c>
      <c r="C757" t="s">
        <v>175</v>
      </c>
      <c r="D757" t="s">
        <v>3597</v>
      </c>
      <c r="E757" t="s">
        <v>1394</v>
      </c>
      <c r="F757" t="s">
        <v>63</v>
      </c>
      <c r="G757">
        <v>43</v>
      </c>
      <c r="H757">
        <v>1325</v>
      </c>
    </row>
    <row r="758" spans="1:8">
      <c r="A758">
        <v>757</v>
      </c>
      <c r="B758">
        <v>13</v>
      </c>
      <c r="C758" t="s">
        <v>175</v>
      </c>
      <c r="D758" t="s">
        <v>3597</v>
      </c>
      <c r="E758" t="s">
        <v>1395</v>
      </c>
      <c r="F758" t="s">
        <v>63</v>
      </c>
      <c r="G758">
        <v>20</v>
      </c>
      <c r="H758">
        <v>1325</v>
      </c>
    </row>
    <row r="759" spans="1:8">
      <c r="A759">
        <v>758</v>
      </c>
      <c r="B759">
        <v>13</v>
      </c>
      <c r="C759" t="s">
        <v>175</v>
      </c>
      <c r="D759" t="s">
        <v>3597</v>
      </c>
      <c r="E759" t="s">
        <v>1396</v>
      </c>
      <c r="F759" t="s">
        <v>63</v>
      </c>
      <c r="G759">
        <v>12</v>
      </c>
      <c r="H759">
        <v>1325</v>
      </c>
    </row>
    <row r="760" spans="1:8">
      <c r="A760">
        <v>759</v>
      </c>
      <c r="B760">
        <v>13</v>
      </c>
      <c r="C760" t="s">
        <v>175</v>
      </c>
      <c r="D760" t="s">
        <v>3597</v>
      </c>
      <c r="E760" t="s">
        <v>1397</v>
      </c>
      <c r="F760" t="s">
        <v>63</v>
      </c>
      <c r="G760">
        <v>10</v>
      </c>
      <c r="H760">
        <v>1325</v>
      </c>
    </row>
    <row r="761" spans="1:8">
      <c r="A761">
        <v>760</v>
      </c>
      <c r="B761">
        <v>13</v>
      </c>
      <c r="C761" t="s">
        <v>175</v>
      </c>
      <c r="D761" t="s">
        <v>3597</v>
      </c>
      <c r="E761" t="s">
        <v>1398</v>
      </c>
      <c r="F761" t="s">
        <v>63</v>
      </c>
      <c r="G761">
        <v>10</v>
      </c>
      <c r="H761">
        <v>1325</v>
      </c>
    </row>
    <row r="762" spans="1:8">
      <c r="A762">
        <v>761</v>
      </c>
      <c r="B762">
        <v>13</v>
      </c>
      <c r="C762" t="s">
        <v>175</v>
      </c>
      <c r="D762" t="s">
        <v>3597</v>
      </c>
      <c r="E762" t="s">
        <v>1399</v>
      </c>
      <c r="F762" t="s">
        <v>63</v>
      </c>
      <c r="G762">
        <v>9</v>
      </c>
      <c r="H762">
        <v>1325</v>
      </c>
    </row>
    <row r="763" spans="1:8">
      <c r="A763">
        <v>762</v>
      </c>
      <c r="B763">
        <v>13</v>
      </c>
      <c r="C763" t="s">
        <v>175</v>
      </c>
      <c r="D763" t="s">
        <v>3597</v>
      </c>
      <c r="E763" t="s">
        <v>1400</v>
      </c>
      <c r="F763" t="s">
        <v>63</v>
      </c>
      <c r="G763">
        <v>4</v>
      </c>
      <c r="H763">
        <v>1325</v>
      </c>
    </row>
    <row r="764" spans="1:8">
      <c r="A764">
        <v>763</v>
      </c>
      <c r="B764">
        <v>13</v>
      </c>
      <c r="C764" t="s">
        <v>175</v>
      </c>
      <c r="D764" t="s">
        <v>3597</v>
      </c>
      <c r="E764" t="s">
        <v>1401</v>
      </c>
      <c r="F764" t="s">
        <v>63</v>
      </c>
      <c r="G764">
        <v>1</v>
      </c>
      <c r="H764">
        <v>1325</v>
      </c>
    </row>
    <row r="765" spans="1:8">
      <c r="A765">
        <v>764</v>
      </c>
      <c r="B765">
        <v>13</v>
      </c>
      <c r="C765" t="s">
        <v>175</v>
      </c>
      <c r="D765" t="s">
        <v>3597</v>
      </c>
      <c r="E765" t="s">
        <v>1402</v>
      </c>
      <c r="F765" t="s">
        <v>63</v>
      </c>
      <c r="G765">
        <v>3</v>
      </c>
      <c r="H765">
        <v>1325</v>
      </c>
    </row>
    <row r="766" spans="1:8">
      <c r="A766">
        <v>765</v>
      </c>
      <c r="B766">
        <v>13</v>
      </c>
      <c r="C766" t="s">
        <v>175</v>
      </c>
      <c r="D766" t="s">
        <v>3597</v>
      </c>
      <c r="E766" t="s">
        <v>249</v>
      </c>
      <c r="F766" t="s">
        <v>46</v>
      </c>
      <c r="G766">
        <v>29</v>
      </c>
      <c r="H766">
        <v>1325</v>
      </c>
    </row>
    <row r="767" spans="1:8">
      <c r="A767">
        <v>766</v>
      </c>
      <c r="B767">
        <v>13</v>
      </c>
      <c r="C767" t="s">
        <v>175</v>
      </c>
      <c r="D767" t="s">
        <v>3597</v>
      </c>
      <c r="E767" t="s">
        <v>1386</v>
      </c>
      <c r="F767" t="s">
        <v>46</v>
      </c>
      <c r="G767">
        <v>31</v>
      </c>
      <c r="H767">
        <v>1325</v>
      </c>
    </row>
    <row r="768" spans="1:8">
      <c r="A768">
        <v>767</v>
      </c>
      <c r="B768">
        <v>13</v>
      </c>
      <c r="C768" t="s">
        <v>175</v>
      </c>
      <c r="D768" t="s">
        <v>3597</v>
      </c>
      <c r="E768" t="s">
        <v>1387</v>
      </c>
      <c r="F768" t="s">
        <v>46</v>
      </c>
      <c r="G768">
        <v>81</v>
      </c>
      <c r="H768">
        <v>1325</v>
      </c>
    </row>
    <row r="769" spans="1:8">
      <c r="A769">
        <v>768</v>
      </c>
      <c r="B769">
        <v>13</v>
      </c>
      <c r="C769" t="s">
        <v>175</v>
      </c>
      <c r="D769" t="s">
        <v>3597</v>
      </c>
      <c r="E769" t="s">
        <v>1388</v>
      </c>
      <c r="F769" t="s">
        <v>46</v>
      </c>
      <c r="G769">
        <v>100</v>
      </c>
      <c r="H769">
        <v>1325</v>
      </c>
    </row>
    <row r="770" spans="1:8">
      <c r="A770">
        <v>769</v>
      </c>
      <c r="B770">
        <v>13</v>
      </c>
      <c r="C770" t="s">
        <v>175</v>
      </c>
      <c r="D770" t="s">
        <v>3597</v>
      </c>
      <c r="E770" t="s">
        <v>1389</v>
      </c>
      <c r="F770" t="s">
        <v>46</v>
      </c>
      <c r="G770">
        <v>96</v>
      </c>
      <c r="H770">
        <v>1325</v>
      </c>
    </row>
    <row r="771" spans="1:8">
      <c r="A771">
        <v>770</v>
      </c>
      <c r="B771">
        <v>13</v>
      </c>
      <c r="C771" t="s">
        <v>175</v>
      </c>
      <c r="D771" t="s">
        <v>3597</v>
      </c>
      <c r="E771" t="s">
        <v>1390</v>
      </c>
      <c r="F771" t="s">
        <v>46</v>
      </c>
      <c r="G771">
        <v>68</v>
      </c>
      <c r="H771">
        <v>1325</v>
      </c>
    </row>
    <row r="772" spans="1:8">
      <c r="A772">
        <v>771</v>
      </c>
      <c r="B772">
        <v>13</v>
      </c>
      <c r="C772" t="s">
        <v>175</v>
      </c>
      <c r="D772" t="s">
        <v>3597</v>
      </c>
      <c r="E772" t="s">
        <v>1391</v>
      </c>
      <c r="F772" t="s">
        <v>46</v>
      </c>
      <c r="G772">
        <v>55</v>
      </c>
      <c r="H772">
        <v>1325</v>
      </c>
    </row>
    <row r="773" spans="1:8">
      <c r="A773">
        <v>772</v>
      </c>
      <c r="B773">
        <v>13</v>
      </c>
      <c r="C773" t="s">
        <v>175</v>
      </c>
      <c r="D773" t="s">
        <v>3597</v>
      </c>
      <c r="E773" t="s">
        <v>1392</v>
      </c>
      <c r="F773" t="s">
        <v>46</v>
      </c>
      <c r="G773">
        <v>42</v>
      </c>
      <c r="H773">
        <v>1325</v>
      </c>
    </row>
    <row r="774" spans="1:8">
      <c r="A774">
        <v>773</v>
      </c>
      <c r="B774">
        <v>13</v>
      </c>
      <c r="C774" t="s">
        <v>175</v>
      </c>
      <c r="D774" t="s">
        <v>3597</v>
      </c>
      <c r="E774" t="s">
        <v>1393</v>
      </c>
      <c r="F774" t="s">
        <v>46</v>
      </c>
      <c r="G774">
        <v>42</v>
      </c>
      <c r="H774">
        <v>1325</v>
      </c>
    </row>
    <row r="775" spans="1:8">
      <c r="A775">
        <v>774</v>
      </c>
      <c r="B775">
        <v>13</v>
      </c>
      <c r="C775" t="s">
        <v>175</v>
      </c>
      <c r="D775" t="s">
        <v>3597</v>
      </c>
      <c r="E775" t="s">
        <v>1394</v>
      </c>
      <c r="F775" t="s">
        <v>46</v>
      </c>
      <c r="G775">
        <v>22</v>
      </c>
      <c r="H775">
        <v>1325</v>
      </c>
    </row>
    <row r="776" spans="1:8">
      <c r="A776">
        <v>775</v>
      </c>
      <c r="B776">
        <v>13</v>
      </c>
      <c r="C776" t="s">
        <v>175</v>
      </c>
      <c r="D776" t="s">
        <v>3597</v>
      </c>
      <c r="E776" t="s">
        <v>1395</v>
      </c>
      <c r="F776" t="s">
        <v>46</v>
      </c>
      <c r="G776">
        <v>18</v>
      </c>
      <c r="H776">
        <v>1325</v>
      </c>
    </row>
    <row r="777" spans="1:8">
      <c r="A777">
        <v>776</v>
      </c>
      <c r="B777">
        <v>13</v>
      </c>
      <c r="C777" t="s">
        <v>175</v>
      </c>
      <c r="D777" t="s">
        <v>3597</v>
      </c>
      <c r="E777" t="s">
        <v>1396</v>
      </c>
      <c r="F777" t="s">
        <v>46</v>
      </c>
      <c r="G777">
        <v>19</v>
      </c>
      <c r="H777">
        <v>1325</v>
      </c>
    </row>
    <row r="778" spans="1:8">
      <c r="A778">
        <v>777</v>
      </c>
      <c r="B778">
        <v>13</v>
      </c>
      <c r="C778" t="s">
        <v>175</v>
      </c>
      <c r="D778" t="s">
        <v>3597</v>
      </c>
      <c r="E778" t="s">
        <v>1397</v>
      </c>
      <c r="F778" t="s">
        <v>46</v>
      </c>
      <c r="G778">
        <v>12</v>
      </c>
      <c r="H778">
        <v>1325</v>
      </c>
    </row>
    <row r="779" spans="1:8">
      <c r="A779">
        <v>778</v>
      </c>
      <c r="B779">
        <v>13</v>
      </c>
      <c r="C779" t="s">
        <v>175</v>
      </c>
      <c r="D779" t="s">
        <v>3597</v>
      </c>
      <c r="E779" t="s">
        <v>1398</v>
      </c>
      <c r="F779" t="s">
        <v>46</v>
      </c>
      <c r="G779">
        <v>14</v>
      </c>
      <c r="H779">
        <v>1325</v>
      </c>
    </row>
    <row r="780" spans="1:8">
      <c r="A780">
        <v>779</v>
      </c>
      <c r="B780">
        <v>13</v>
      </c>
      <c r="C780" t="s">
        <v>175</v>
      </c>
      <c r="D780" t="s">
        <v>3597</v>
      </c>
      <c r="E780" t="s">
        <v>1399</v>
      </c>
      <c r="F780" t="s">
        <v>46</v>
      </c>
      <c r="G780">
        <v>6</v>
      </c>
      <c r="H780">
        <v>1325</v>
      </c>
    </row>
    <row r="781" spans="1:8">
      <c r="A781">
        <v>780</v>
      </c>
      <c r="B781">
        <v>13</v>
      </c>
      <c r="C781" t="s">
        <v>175</v>
      </c>
      <c r="D781" t="s">
        <v>3597</v>
      </c>
      <c r="E781" t="s">
        <v>1400</v>
      </c>
      <c r="F781" t="s">
        <v>46</v>
      </c>
      <c r="G781">
        <v>7</v>
      </c>
      <c r="H781">
        <v>1325</v>
      </c>
    </row>
    <row r="782" spans="1:8">
      <c r="A782">
        <v>781</v>
      </c>
      <c r="B782">
        <v>13</v>
      </c>
      <c r="C782" t="s">
        <v>175</v>
      </c>
      <c r="D782" t="s">
        <v>3597</v>
      </c>
      <c r="E782" t="s">
        <v>1401</v>
      </c>
      <c r="F782" t="s">
        <v>46</v>
      </c>
      <c r="G782">
        <v>2</v>
      </c>
      <c r="H782">
        <v>1325</v>
      </c>
    </row>
    <row r="783" spans="1:8">
      <c r="A783">
        <v>782</v>
      </c>
      <c r="B783">
        <v>13</v>
      </c>
      <c r="C783" t="s">
        <v>175</v>
      </c>
      <c r="D783" t="s">
        <v>3597</v>
      </c>
      <c r="E783" t="s">
        <v>1402</v>
      </c>
      <c r="F783" t="s">
        <v>46</v>
      </c>
      <c r="G783">
        <v>3</v>
      </c>
      <c r="H783">
        <v>1325</v>
      </c>
    </row>
    <row r="784" spans="1:8">
      <c r="A784">
        <v>783</v>
      </c>
      <c r="B784">
        <v>13</v>
      </c>
      <c r="C784" t="s">
        <v>175</v>
      </c>
      <c r="D784" t="s">
        <v>3599</v>
      </c>
      <c r="E784" t="s">
        <v>249</v>
      </c>
      <c r="F784" t="s">
        <v>63</v>
      </c>
      <c r="G784">
        <v>237</v>
      </c>
      <c r="H784">
        <v>4978</v>
      </c>
    </row>
    <row r="785" spans="1:8">
      <c r="A785">
        <v>784</v>
      </c>
      <c r="B785">
        <v>13</v>
      </c>
      <c r="C785" t="s">
        <v>175</v>
      </c>
      <c r="D785" t="s">
        <v>3599</v>
      </c>
      <c r="E785" t="s">
        <v>1386</v>
      </c>
      <c r="F785" t="s">
        <v>63</v>
      </c>
      <c r="G785">
        <v>262</v>
      </c>
      <c r="H785">
        <v>4978</v>
      </c>
    </row>
    <row r="786" spans="1:8">
      <c r="A786">
        <v>785</v>
      </c>
      <c r="B786">
        <v>13</v>
      </c>
      <c r="C786" t="s">
        <v>175</v>
      </c>
      <c r="D786" t="s">
        <v>3599</v>
      </c>
      <c r="E786" t="s">
        <v>1387</v>
      </c>
      <c r="F786" t="s">
        <v>63</v>
      </c>
      <c r="G786">
        <v>256</v>
      </c>
      <c r="H786">
        <v>4978</v>
      </c>
    </row>
    <row r="787" spans="1:8">
      <c r="A787">
        <v>786</v>
      </c>
      <c r="B787">
        <v>13</v>
      </c>
      <c r="C787" t="s">
        <v>175</v>
      </c>
      <c r="D787" t="s">
        <v>3599</v>
      </c>
      <c r="E787" t="s">
        <v>1388</v>
      </c>
      <c r="F787" t="s">
        <v>63</v>
      </c>
      <c r="G787">
        <v>275</v>
      </c>
      <c r="H787">
        <v>4978</v>
      </c>
    </row>
    <row r="788" spans="1:8">
      <c r="A788">
        <v>787</v>
      </c>
      <c r="B788">
        <v>13</v>
      </c>
      <c r="C788" t="s">
        <v>175</v>
      </c>
      <c r="D788" t="s">
        <v>3599</v>
      </c>
      <c r="E788" t="s">
        <v>1389</v>
      </c>
      <c r="F788" t="s">
        <v>63</v>
      </c>
      <c r="G788">
        <v>267</v>
      </c>
      <c r="H788">
        <v>4978</v>
      </c>
    </row>
    <row r="789" spans="1:8">
      <c r="A789">
        <v>788</v>
      </c>
      <c r="B789">
        <v>13</v>
      </c>
      <c r="C789" t="s">
        <v>175</v>
      </c>
      <c r="D789" t="s">
        <v>3599</v>
      </c>
      <c r="E789" t="s">
        <v>1390</v>
      </c>
      <c r="F789" t="s">
        <v>63</v>
      </c>
      <c r="G789">
        <v>188</v>
      </c>
      <c r="H789">
        <v>4978</v>
      </c>
    </row>
    <row r="790" spans="1:8">
      <c r="A790">
        <v>789</v>
      </c>
      <c r="B790">
        <v>13</v>
      </c>
      <c r="C790" t="s">
        <v>175</v>
      </c>
      <c r="D790" t="s">
        <v>3599</v>
      </c>
      <c r="E790" t="s">
        <v>1391</v>
      </c>
      <c r="F790" t="s">
        <v>63</v>
      </c>
      <c r="G790">
        <v>181</v>
      </c>
      <c r="H790">
        <v>4978</v>
      </c>
    </row>
    <row r="791" spans="1:8">
      <c r="A791">
        <v>790</v>
      </c>
      <c r="B791">
        <v>13</v>
      </c>
      <c r="C791" t="s">
        <v>175</v>
      </c>
      <c r="D791" t="s">
        <v>3599</v>
      </c>
      <c r="E791" t="s">
        <v>1392</v>
      </c>
      <c r="F791" t="s">
        <v>63</v>
      </c>
      <c r="G791">
        <v>151</v>
      </c>
      <c r="H791">
        <v>4978</v>
      </c>
    </row>
    <row r="792" spans="1:8">
      <c r="A792">
        <v>791</v>
      </c>
      <c r="B792">
        <v>13</v>
      </c>
      <c r="C792" t="s">
        <v>175</v>
      </c>
      <c r="D792" t="s">
        <v>3599</v>
      </c>
      <c r="E792" t="s">
        <v>1393</v>
      </c>
      <c r="F792" t="s">
        <v>63</v>
      </c>
      <c r="G792">
        <v>159</v>
      </c>
      <c r="H792">
        <v>4978</v>
      </c>
    </row>
    <row r="793" spans="1:8">
      <c r="A793">
        <v>792</v>
      </c>
      <c r="B793">
        <v>13</v>
      </c>
      <c r="C793" t="s">
        <v>175</v>
      </c>
      <c r="D793" t="s">
        <v>3599</v>
      </c>
      <c r="E793" t="s">
        <v>1394</v>
      </c>
      <c r="F793" t="s">
        <v>63</v>
      </c>
      <c r="G793">
        <v>125</v>
      </c>
      <c r="H793">
        <v>4978</v>
      </c>
    </row>
    <row r="794" spans="1:8">
      <c r="A794">
        <v>793</v>
      </c>
      <c r="B794">
        <v>13</v>
      </c>
      <c r="C794" t="s">
        <v>175</v>
      </c>
      <c r="D794" t="s">
        <v>3599</v>
      </c>
      <c r="E794" t="s">
        <v>1395</v>
      </c>
      <c r="F794" t="s">
        <v>63</v>
      </c>
      <c r="G794">
        <v>110</v>
      </c>
      <c r="H794">
        <v>4978</v>
      </c>
    </row>
    <row r="795" spans="1:8">
      <c r="A795">
        <v>794</v>
      </c>
      <c r="B795">
        <v>13</v>
      </c>
      <c r="C795" t="s">
        <v>175</v>
      </c>
      <c r="D795" t="s">
        <v>3599</v>
      </c>
      <c r="E795" t="s">
        <v>1396</v>
      </c>
      <c r="F795" t="s">
        <v>63</v>
      </c>
      <c r="G795">
        <v>106</v>
      </c>
      <c r="H795">
        <v>4978</v>
      </c>
    </row>
    <row r="796" spans="1:8">
      <c r="A796">
        <v>795</v>
      </c>
      <c r="B796">
        <v>13</v>
      </c>
      <c r="C796" t="s">
        <v>175</v>
      </c>
      <c r="D796" t="s">
        <v>3599</v>
      </c>
      <c r="E796" t="s">
        <v>1397</v>
      </c>
      <c r="F796" t="s">
        <v>63</v>
      </c>
      <c r="G796">
        <v>66</v>
      </c>
      <c r="H796">
        <v>4978</v>
      </c>
    </row>
    <row r="797" spans="1:8">
      <c r="A797">
        <v>796</v>
      </c>
      <c r="B797">
        <v>13</v>
      </c>
      <c r="C797" t="s">
        <v>175</v>
      </c>
      <c r="D797" t="s">
        <v>3599</v>
      </c>
      <c r="E797" t="s">
        <v>1398</v>
      </c>
      <c r="F797" t="s">
        <v>63</v>
      </c>
      <c r="G797">
        <v>60</v>
      </c>
      <c r="H797">
        <v>4978</v>
      </c>
    </row>
    <row r="798" spans="1:8">
      <c r="A798">
        <v>797</v>
      </c>
      <c r="B798">
        <v>13</v>
      </c>
      <c r="C798" t="s">
        <v>175</v>
      </c>
      <c r="D798" t="s">
        <v>3599</v>
      </c>
      <c r="E798" t="s">
        <v>1399</v>
      </c>
      <c r="F798" t="s">
        <v>63</v>
      </c>
      <c r="G798">
        <v>36</v>
      </c>
      <c r="H798">
        <v>4978</v>
      </c>
    </row>
    <row r="799" spans="1:8">
      <c r="A799">
        <v>798</v>
      </c>
      <c r="B799">
        <v>13</v>
      </c>
      <c r="C799" t="s">
        <v>175</v>
      </c>
      <c r="D799" t="s">
        <v>3599</v>
      </c>
      <c r="E799" t="s">
        <v>1400</v>
      </c>
      <c r="F799" t="s">
        <v>63</v>
      </c>
      <c r="G799">
        <v>23</v>
      </c>
      <c r="H799">
        <v>4978</v>
      </c>
    </row>
    <row r="800" spans="1:8">
      <c r="A800">
        <v>799</v>
      </c>
      <c r="B800">
        <v>13</v>
      </c>
      <c r="C800" t="s">
        <v>175</v>
      </c>
      <c r="D800" t="s">
        <v>3599</v>
      </c>
      <c r="E800" t="s">
        <v>1401</v>
      </c>
      <c r="F800" t="s">
        <v>63</v>
      </c>
      <c r="G800">
        <v>29</v>
      </c>
      <c r="H800">
        <v>4978</v>
      </c>
    </row>
    <row r="801" spans="1:8">
      <c r="A801">
        <v>800</v>
      </c>
      <c r="B801">
        <v>13</v>
      </c>
      <c r="C801" t="s">
        <v>175</v>
      </c>
      <c r="D801" t="s">
        <v>3599</v>
      </c>
      <c r="E801" t="s">
        <v>1402</v>
      </c>
      <c r="F801" t="s">
        <v>63</v>
      </c>
      <c r="G801">
        <v>10</v>
      </c>
      <c r="H801">
        <v>4978</v>
      </c>
    </row>
    <row r="802" spans="1:8">
      <c r="A802">
        <v>801</v>
      </c>
      <c r="B802">
        <v>13</v>
      </c>
      <c r="C802" t="s">
        <v>175</v>
      </c>
      <c r="D802" t="s">
        <v>3599</v>
      </c>
      <c r="E802" t="s">
        <v>249</v>
      </c>
      <c r="F802" t="s">
        <v>46</v>
      </c>
      <c r="G802">
        <v>213</v>
      </c>
      <c r="H802">
        <v>4978</v>
      </c>
    </row>
    <row r="803" spans="1:8">
      <c r="A803">
        <v>802</v>
      </c>
      <c r="B803">
        <v>13</v>
      </c>
      <c r="C803" t="s">
        <v>175</v>
      </c>
      <c r="D803" t="s">
        <v>3599</v>
      </c>
      <c r="E803" t="s">
        <v>1386</v>
      </c>
      <c r="F803" t="s">
        <v>46</v>
      </c>
      <c r="G803">
        <v>239</v>
      </c>
      <c r="H803">
        <v>4978</v>
      </c>
    </row>
    <row r="804" spans="1:8">
      <c r="A804">
        <v>803</v>
      </c>
      <c r="B804">
        <v>13</v>
      </c>
      <c r="C804" t="s">
        <v>175</v>
      </c>
      <c r="D804" t="s">
        <v>3599</v>
      </c>
      <c r="E804" t="s">
        <v>1387</v>
      </c>
      <c r="F804" t="s">
        <v>46</v>
      </c>
      <c r="G804">
        <v>263</v>
      </c>
      <c r="H804">
        <v>4978</v>
      </c>
    </row>
    <row r="805" spans="1:8">
      <c r="A805">
        <v>804</v>
      </c>
      <c r="B805">
        <v>13</v>
      </c>
      <c r="C805" t="s">
        <v>175</v>
      </c>
      <c r="D805" t="s">
        <v>3599</v>
      </c>
      <c r="E805" t="s">
        <v>1388</v>
      </c>
      <c r="F805" t="s">
        <v>46</v>
      </c>
      <c r="G805">
        <v>215</v>
      </c>
      <c r="H805">
        <v>4978</v>
      </c>
    </row>
    <row r="806" spans="1:8">
      <c r="A806">
        <v>805</v>
      </c>
      <c r="B806">
        <v>13</v>
      </c>
      <c r="C806" t="s">
        <v>175</v>
      </c>
      <c r="D806" t="s">
        <v>3599</v>
      </c>
      <c r="E806" t="s">
        <v>1389</v>
      </c>
      <c r="F806" t="s">
        <v>46</v>
      </c>
      <c r="G806">
        <v>216</v>
      </c>
      <c r="H806">
        <v>4978</v>
      </c>
    </row>
    <row r="807" spans="1:8">
      <c r="A807">
        <v>806</v>
      </c>
      <c r="B807">
        <v>13</v>
      </c>
      <c r="C807" t="s">
        <v>175</v>
      </c>
      <c r="D807" t="s">
        <v>3599</v>
      </c>
      <c r="E807" t="s">
        <v>1390</v>
      </c>
      <c r="F807" t="s">
        <v>46</v>
      </c>
      <c r="G807">
        <v>212</v>
      </c>
      <c r="H807">
        <v>4978</v>
      </c>
    </row>
    <row r="808" spans="1:8">
      <c r="A808">
        <v>807</v>
      </c>
      <c r="B808">
        <v>13</v>
      </c>
      <c r="C808" t="s">
        <v>175</v>
      </c>
      <c r="D808" t="s">
        <v>3599</v>
      </c>
      <c r="E808" t="s">
        <v>1391</v>
      </c>
      <c r="F808" t="s">
        <v>46</v>
      </c>
      <c r="G808">
        <v>174</v>
      </c>
      <c r="H808">
        <v>4978</v>
      </c>
    </row>
    <row r="809" spans="1:8">
      <c r="A809">
        <v>808</v>
      </c>
      <c r="B809">
        <v>13</v>
      </c>
      <c r="C809" t="s">
        <v>175</v>
      </c>
      <c r="D809" t="s">
        <v>3599</v>
      </c>
      <c r="E809" t="s">
        <v>1392</v>
      </c>
      <c r="F809" t="s">
        <v>46</v>
      </c>
      <c r="G809">
        <v>147</v>
      </c>
      <c r="H809">
        <v>4978</v>
      </c>
    </row>
    <row r="810" spans="1:8">
      <c r="A810">
        <v>809</v>
      </c>
      <c r="B810">
        <v>13</v>
      </c>
      <c r="C810" t="s">
        <v>175</v>
      </c>
      <c r="D810" t="s">
        <v>3599</v>
      </c>
      <c r="E810" t="s">
        <v>1393</v>
      </c>
      <c r="F810" t="s">
        <v>46</v>
      </c>
      <c r="G810">
        <v>131</v>
      </c>
      <c r="H810">
        <v>4978</v>
      </c>
    </row>
    <row r="811" spans="1:8">
      <c r="A811">
        <v>810</v>
      </c>
      <c r="B811">
        <v>13</v>
      </c>
      <c r="C811" t="s">
        <v>175</v>
      </c>
      <c r="D811" t="s">
        <v>3599</v>
      </c>
      <c r="E811" t="s">
        <v>1394</v>
      </c>
      <c r="F811" t="s">
        <v>46</v>
      </c>
      <c r="G811">
        <v>124</v>
      </c>
      <c r="H811">
        <v>4978</v>
      </c>
    </row>
    <row r="812" spans="1:8">
      <c r="A812">
        <v>811</v>
      </c>
      <c r="B812">
        <v>13</v>
      </c>
      <c r="C812" t="s">
        <v>175</v>
      </c>
      <c r="D812" t="s">
        <v>3599</v>
      </c>
      <c r="E812" t="s">
        <v>1395</v>
      </c>
      <c r="F812" t="s">
        <v>46</v>
      </c>
      <c r="G812">
        <v>112</v>
      </c>
      <c r="H812">
        <v>4978</v>
      </c>
    </row>
    <row r="813" spans="1:8">
      <c r="A813">
        <v>812</v>
      </c>
      <c r="B813">
        <v>13</v>
      </c>
      <c r="C813" t="s">
        <v>175</v>
      </c>
      <c r="D813" t="s">
        <v>3599</v>
      </c>
      <c r="E813" t="s">
        <v>1396</v>
      </c>
      <c r="F813" t="s">
        <v>46</v>
      </c>
      <c r="G813">
        <v>99</v>
      </c>
      <c r="H813">
        <v>4978</v>
      </c>
    </row>
    <row r="814" spans="1:8">
      <c r="A814">
        <v>813</v>
      </c>
      <c r="B814">
        <v>13</v>
      </c>
      <c r="C814" t="s">
        <v>175</v>
      </c>
      <c r="D814" t="s">
        <v>3599</v>
      </c>
      <c r="E814" t="s">
        <v>1397</v>
      </c>
      <c r="F814" t="s">
        <v>46</v>
      </c>
      <c r="G814">
        <v>75</v>
      </c>
      <c r="H814">
        <v>4978</v>
      </c>
    </row>
    <row r="815" spans="1:8">
      <c r="A815">
        <v>814</v>
      </c>
      <c r="B815">
        <v>13</v>
      </c>
      <c r="C815" t="s">
        <v>175</v>
      </c>
      <c r="D815" t="s">
        <v>3599</v>
      </c>
      <c r="E815" t="s">
        <v>1398</v>
      </c>
      <c r="F815" t="s">
        <v>46</v>
      </c>
      <c r="G815">
        <v>68</v>
      </c>
      <c r="H815">
        <v>4978</v>
      </c>
    </row>
    <row r="816" spans="1:8">
      <c r="A816">
        <v>815</v>
      </c>
      <c r="B816">
        <v>13</v>
      </c>
      <c r="C816" t="s">
        <v>175</v>
      </c>
      <c r="D816" t="s">
        <v>3599</v>
      </c>
      <c r="E816" t="s">
        <v>1399</v>
      </c>
      <c r="F816" t="s">
        <v>46</v>
      </c>
      <c r="G816">
        <v>51</v>
      </c>
      <c r="H816">
        <v>4978</v>
      </c>
    </row>
    <row r="817" spans="1:8">
      <c r="A817">
        <v>816</v>
      </c>
      <c r="B817">
        <v>13</v>
      </c>
      <c r="C817" t="s">
        <v>175</v>
      </c>
      <c r="D817" t="s">
        <v>3599</v>
      </c>
      <c r="E817" t="s">
        <v>1400</v>
      </c>
      <c r="F817" t="s">
        <v>46</v>
      </c>
      <c r="G817">
        <v>47</v>
      </c>
      <c r="H817">
        <v>4978</v>
      </c>
    </row>
    <row r="818" spans="1:8">
      <c r="A818">
        <v>817</v>
      </c>
      <c r="B818">
        <v>13</v>
      </c>
      <c r="C818" t="s">
        <v>175</v>
      </c>
      <c r="D818" t="s">
        <v>3599</v>
      </c>
      <c r="E818" t="s">
        <v>1401</v>
      </c>
      <c r="F818" t="s">
        <v>46</v>
      </c>
      <c r="G818">
        <v>34</v>
      </c>
      <c r="H818">
        <v>4978</v>
      </c>
    </row>
    <row r="819" spans="1:8">
      <c r="A819">
        <v>818</v>
      </c>
      <c r="B819">
        <v>13</v>
      </c>
      <c r="C819" t="s">
        <v>175</v>
      </c>
      <c r="D819" t="s">
        <v>3599</v>
      </c>
      <c r="E819" t="s">
        <v>1402</v>
      </c>
      <c r="F819" t="s">
        <v>46</v>
      </c>
      <c r="G819">
        <v>17</v>
      </c>
      <c r="H819">
        <v>4978</v>
      </c>
    </row>
    <row r="820" spans="1:8">
      <c r="A820">
        <v>819</v>
      </c>
      <c r="B820">
        <v>13</v>
      </c>
      <c r="C820" t="s">
        <v>175</v>
      </c>
      <c r="D820" t="s">
        <v>3598</v>
      </c>
      <c r="E820" t="s">
        <v>249</v>
      </c>
      <c r="F820" t="s">
        <v>63</v>
      </c>
      <c r="G820">
        <v>27834</v>
      </c>
      <c r="H820">
        <v>491364</v>
      </c>
    </row>
    <row r="821" spans="1:8">
      <c r="A821">
        <v>820</v>
      </c>
      <c r="B821">
        <v>13</v>
      </c>
      <c r="C821" t="s">
        <v>175</v>
      </c>
      <c r="D821" t="s">
        <v>3598</v>
      </c>
      <c r="E821" t="s">
        <v>1386</v>
      </c>
      <c r="F821" t="s">
        <v>63</v>
      </c>
      <c r="G821">
        <v>27539</v>
      </c>
      <c r="H821">
        <v>491364</v>
      </c>
    </row>
    <row r="822" spans="1:8">
      <c r="A822">
        <v>821</v>
      </c>
      <c r="B822">
        <v>13</v>
      </c>
      <c r="C822" t="s">
        <v>175</v>
      </c>
      <c r="D822" t="s">
        <v>3598</v>
      </c>
      <c r="E822" t="s">
        <v>1387</v>
      </c>
      <c r="F822" t="s">
        <v>63</v>
      </c>
      <c r="G822">
        <v>28618</v>
      </c>
      <c r="H822">
        <v>491364</v>
      </c>
    </row>
    <row r="823" spans="1:8">
      <c r="A823">
        <v>822</v>
      </c>
      <c r="B823">
        <v>13</v>
      </c>
      <c r="C823" t="s">
        <v>175</v>
      </c>
      <c r="D823" t="s">
        <v>3598</v>
      </c>
      <c r="E823" t="s">
        <v>1388</v>
      </c>
      <c r="F823" t="s">
        <v>63</v>
      </c>
      <c r="G823">
        <v>26020</v>
      </c>
      <c r="H823">
        <v>491364</v>
      </c>
    </row>
    <row r="824" spans="1:8">
      <c r="A824">
        <v>823</v>
      </c>
      <c r="B824">
        <v>13</v>
      </c>
      <c r="C824" t="s">
        <v>175</v>
      </c>
      <c r="D824" t="s">
        <v>3598</v>
      </c>
      <c r="E824" t="s">
        <v>1389</v>
      </c>
      <c r="F824" t="s">
        <v>63</v>
      </c>
      <c r="G824">
        <v>22928</v>
      </c>
      <c r="H824">
        <v>491364</v>
      </c>
    </row>
    <row r="825" spans="1:8">
      <c r="A825">
        <v>824</v>
      </c>
      <c r="B825">
        <v>13</v>
      </c>
      <c r="C825" t="s">
        <v>175</v>
      </c>
      <c r="D825" t="s">
        <v>3598</v>
      </c>
      <c r="E825" t="s">
        <v>1390</v>
      </c>
      <c r="F825" t="s">
        <v>63</v>
      </c>
      <c r="G825">
        <v>19475</v>
      </c>
      <c r="H825">
        <v>491364</v>
      </c>
    </row>
    <row r="826" spans="1:8">
      <c r="A826">
        <v>825</v>
      </c>
      <c r="B826">
        <v>13</v>
      </c>
      <c r="C826" t="s">
        <v>175</v>
      </c>
      <c r="D826" t="s">
        <v>3598</v>
      </c>
      <c r="E826" t="s">
        <v>1391</v>
      </c>
      <c r="F826" t="s">
        <v>63</v>
      </c>
      <c r="G826">
        <v>17290</v>
      </c>
      <c r="H826">
        <v>491364</v>
      </c>
    </row>
    <row r="827" spans="1:8">
      <c r="A827">
        <v>826</v>
      </c>
      <c r="B827">
        <v>13</v>
      </c>
      <c r="C827" t="s">
        <v>175</v>
      </c>
      <c r="D827" t="s">
        <v>3598</v>
      </c>
      <c r="E827" t="s">
        <v>1392</v>
      </c>
      <c r="F827" t="s">
        <v>63</v>
      </c>
      <c r="G827">
        <v>16704</v>
      </c>
      <c r="H827">
        <v>491364</v>
      </c>
    </row>
    <row r="828" spans="1:8">
      <c r="A828">
        <v>827</v>
      </c>
      <c r="B828">
        <v>13</v>
      </c>
      <c r="C828" t="s">
        <v>175</v>
      </c>
      <c r="D828" t="s">
        <v>3598</v>
      </c>
      <c r="E828" t="s">
        <v>1393</v>
      </c>
      <c r="F828" t="s">
        <v>63</v>
      </c>
      <c r="G828">
        <v>15031</v>
      </c>
      <c r="H828">
        <v>491364</v>
      </c>
    </row>
    <row r="829" spans="1:8">
      <c r="A829">
        <v>828</v>
      </c>
      <c r="B829">
        <v>13</v>
      </c>
      <c r="C829" t="s">
        <v>175</v>
      </c>
      <c r="D829" t="s">
        <v>3598</v>
      </c>
      <c r="E829" t="s">
        <v>1394</v>
      </c>
      <c r="F829" t="s">
        <v>63</v>
      </c>
      <c r="G829">
        <v>12191</v>
      </c>
      <c r="H829">
        <v>491364</v>
      </c>
    </row>
    <row r="830" spans="1:8">
      <c r="A830">
        <v>829</v>
      </c>
      <c r="B830">
        <v>13</v>
      </c>
      <c r="C830" t="s">
        <v>175</v>
      </c>
      <c r="D830" t="s">
        <v>3598</v>
      </c>
      <c r="E830" t="s">
        <v>1395</v>
      </c>
      <c r="F830" t="s">
        <v>63</v>
      </c>
      <c r="G830">
        <v>9279</v>
      </c>
      <c r="H830">
        <v>491364</v>
      </c>
    </row>
    <row r="831" spans="1:8">
      <c r="A831">
        <v>830</v>
      </c>
      <c r="B831">
        <v>13</v>
      </c>
      <c r="C831" t="s">
        <v>175</v>
      </c>
      <c r="D831" t="s">
        <v>3598</v>
      </c>
      <c r="E831" t="s">
        <v>1396</v>
      </c>
      <c r="F831" t="s">
        <v>63</v>
      </c>
      <c r="G831">
        <v>7320</v>
      </c>
      <c r="H831">
        <v>491364</v>
      </c>
    </row>
    <row r="832" spans="1:8">
      <c r="A832">
        <v>831</v>
      </c>
      <c r="B832">
        <v>13</v>
      </c>
      <c r="C832" t="s">
        <v>175</v>
      </c>
      <c r="D832" t="s">
        <v>3598</v>
      </c>
      <c r="E832" t="s">
        <v>1397</v>
      </c>
      <c r="F832" t="s">
        <v>63</v>
      </c>
      <c r="G832">
        <v>5253</v>
      </c>
      <c r="H832">
        <v>491364</v>
      </c>
    </row>
    <row r="833" spans="1:8">
      <c r="A833">
        <v>832</v>
      </c>
      <c r="B833">
        <v>13</v>
      </c>
      <c r="C833" t="s">
        <v>175</v>
      </c>
      <c r="D833" t="s">
        <v>3598</v>
      </c>
      <c r="E833" t="s">
        <v>1398</v>
      </c>
      <c r="F833" t="s">
        <v>63</v>
      </c>
      <c r="G833">
        <v>4301</v>
      </c>
      <c r="H833">
        <v>491364</v>
      </c>
    </row>
    <row r="834" spans="1:8">
      <c r="A834">
        <v>833</v>
      </c>
      <c r="B834">
        <v>13</v>
      </c>
      <c r="C834" t="s">
        <v>175</v>
      </c>
      <c r="D834" t="s">
        <v>3598</v>
      </c>
      <c r="E834" t="s">
        <v>1399</v>
      </c>
      <c r="F834" t="s">
        <v>63</v>
      </c>
      <c r="G834">
        <v>3210</v>
      </c>
      <c r="H834">
        <v>491364</v>
      </c>
    </row>
    <row r="835" spans="1:8">
      <c r="A835">
        <v>834</v>
      </c>
      <c r="B835">
        <v>13</v>
      </c>
      <c r="C835" t="s">
        <v>175</v>
      </c>
      <c r="D835" t="s">
        <v>3598</v>
      </c>
      <c r="E835" t="s">
        <v>1400</v>
      </c>
      <c r="F835" t="s">
        <v>63</v>
      </c>
      <c r="G835">
        <v>2251</v>
      </c>
      <c r="H835">
        <v>491364</v>
      </c>
    </row>
    <row r="836" spans="1:8">
      <c r="A836">
        <v>835</v>
      </c>
      <c r="B836">
        <v>13</v>
      </c>
      <c r="C836" t="s">
        <v>175</v>
      </c>
      <c r="D836" t="s">
        <v>3598</v>
      </c>
      <c r="E836" t="s">
        <v>1401</v>
      </c>
      <c r="F836" t="s">
        <v>63</v>
      </c>
      <c r="G836">
        <v>1277</v>
      </c>
      <c r="H836">
        <v>491364</v>
      </c>
    </row>
    <row r="837" spans="1:8">
      <c r="A837">
        <v>836</v>
      </c>
      <c r="B837">
        <v>13</v>
      </c>
      <c r="C837" t="s">
        <v>175</v>
      </c>
      <c r="D837" t="s">
        <v>3598</v>
      </c>
      <c r="E837" t="s">
        <v>1402</v>
      </c>
      <c r="F837" t="s">
        <v>63</v>
      </c>
      <c r="G837">
        <v>943</v>
      </c>
      <c r="H837">
        <v>491364</v>
      </c>
    </row>
    <row r="838" spans="1:8">
      <c r="A838">
        <v>837</v>
      </c>
      <c r="B838">
        <v>13</v>
      </c>
      <c r="C838" t="s">
        <v>175</v>
      </c>
      <c r="D838" t="s">
        <v>3598</v>
      </c>
      <c r="E838" t="s">
        <v>249</v>
      </c>
      <c r="F838" t="s">
        <v>46</v>
      </c>
      <c r="G838">
        <v>25527</v>
      </c>
      <c r="H838">
        <v>491364</v>
      </c>
    </row>
    <row r="839" spans="1:8">
      <c r="A839">
        <v>838</v>
      </c>
      <c r="B839">
        <v>13</v>
      </c>
      <c r="C839" t="s">
        <v>175</v>
      </c>
      <c r="D839" t="s">
        <v>3598</v>
      </c>
      <c r="E839" t="s">
        <v>1386</v>
      </c>
      <c r="F839" t="s">
        <v>46</v>
      </c>
      <c r="G839">
        <v>26149</v>
      </c>
      <c r="H839">
        <v>491364</v>
      </c>
    </row>
    <row r="840" spans="1:8">
      <c r="A840">
        <v>839</v>
      </c>
      <c r="B840">
        <v>13</v>
      </c>
      <c r="C840" t="s">
        <v>175</v>
      </c>
      <c r="D840" t="s">
        <v>3598</v>
      </c>
      <c r="E840" t="s">
        <v>1387</v>
      </c>
      <c r="F840" t="s">
        <v>46</v>
      </c>
      <c r="G840">
        <v>26817</v>
      </c>
      <c r="H840">
        <v>491364</v>
      </c>
    </row>
    <row r="841" spans="1:8">
      <c r="A841">
        <v>840</v>
      </c>
      <c r="B841">
        <v>13</v>
      </c>
      <c r="C841" t="s">
        <v>175</v>
      </c>
      <c r="D841" t="s">
        <v>3598</v>
      </c>
      <c r="E841" t="s">
        <v>1388</v>
      </c>
      <c r="F841" t="s">
        <v>46</v>
      </c>
      <c r="G841">
        <v>24743</v>
      </c>
      <c r="H841">
        <v>491364</v>
      </c>
    </row>
    <row r="842" spans="1:8">
      <c r="A842">
        <v>841</v>
      </c>
      <c r="B842">
        <v>13</v>
      </c>
      <c r="C842" t="s">
        <v>175</v>
      </c>
      <c r="D842" t="s">
        <v>3598</v>
      </c>
      <c r="E842" t="s">
        <v>1389</v>
      </c>
      <c r="F842" t="s">
        <v>46</v>
      </c>
      <c r="G842">
        <v>22256</v>
      </c>
      <c r="H842">
        <v>491364</v>
      </c>
    </row>
    <row r="843" spans="1:8">
      <c r="A843">
        <v>842</v>
      </c>
      <c r="B843">
        <v>13</v>
      </c>
      <c r="C843" t="s">
        <v>175</v>
      </c>
      <c r="D843" t="s">
        <v>3598</v>
      </c>
      <c r="E843" t="s">
        <v>1390</v>
      </c>
      <c r="F843" t="s">
        <v>46</v>
      </c>
      <c r="G843">
        <v>19606</v>
      </c>
      <c r="H843">
        <v>491364</v>
      </c>
    </row>
    <row r="844" spans="1:8">
      <c r="A844">
        <v>843</v>
      </c>
      <c r="B844">
        <v>13</v>
      </c>
      <c r="C844" t="s">
        <v>175</v>
      </c>
      <c r="D844" t="s">
        <v>3598</v>
      </c>
      <c r="E844" t="s">
        <v>1391</v>
      </c>
      <c r="F844" t="s">
        <v>46</v>
      </c>
      <c r="G844">
        <v>17652</v>
      </c>
      <c r="H844">
        <v>491364</v>
      </c>
    </row>
    <row r="845" spans="1:8">
      <c r="A845">
        <v>844</v>
      </c>
      <c r="B845">
        <v>13</v>
      </c>
      <c r="C845" t="s">
        <v>175</v>
      </c>
      <c r="D845" t="s">
        <v>3598</v>
      </c>
      <c r="E845" t="s">
        <v>1392</v>
      </c>
      <c r="F845" t="s">
        <v>46</v>
      </c>
      <c r="G845">
        <v>16879</v>
      </c>
      <c r="H845">
        <v>491364</v>
      </c>
    </row>
    <row r="846" spans="1:8">
      <c r="A846">
        <v>845</v>
      </c>
      <c r="B846">
        <v>13</v>
      </c>
      <c r="C846" t="s">
        <v>175</v>
      </c>
      <c r="D846" t="s">
        <v>3598</v>
      </c>
      <c r="E846" t="s">
        <v>1393</v>
      </c>
      <c r="F846" t="s">
        <v>46</v>
      </c>
      <c r="G846">
        <v>15362</v>
      </c>
      <c r="H846">
        <v>491364</v>
      </c>
    </row>
    <row r="847" spans="1:8">
      <c r="A847">
        <v>846</v>
      </c>
      <c r="B847">
        <v>13</v>
      </c>
      <c r="C847" t="s">
        <v>175</v>
      </c>
      <c r="D847" t="s">
        <v>3598</v>
      </c>
      <c r="E847" t="s">
        <v>1394</v>
      </c>
      <c r="F847" t="s">
        <v>46</v>
      </c>
      <c r="G847">
        <v>12359</v>
      </c>
      <c r="H847">
        <v>491364</v>
      </c>
    </row>
    <row r="848" spans="1:8">
      <c r="A848">
        <v>847</v>
      </c>
      <c r="B848">
        <v>13</v>
      </c>
      <c r="C848" t="s">
        <v>175</v>
      </c>
      <c r="D848" t="s">
        <v>3598</v>
      </c>
      <c r="E848" t="s">
        <v>1395</v>
      </c>
      <c r="F848" t="s">
        <v>46</v>
      </c>
      <c r="G848">
        <v>9546</v>
      </c>
      <c r="H848">
        <v>491364</v>
      </c>
    </row>
    <row r="849" spans="1:8">
      <c r="A849">
        <v>848</v>
      </c>
      <c r="B849">
        <v>13</v>
      </c>
      <c r="C849" t="s">
        <v>175</v>
      </c>
      <c r="D849" t="s">
        <v>3598</v>
      </c>
      <c r="E849" t="s">
        <v>1396</v>
      </c>
      <c r="F849" t="s">
        <v>46</v>
      </c>
      <c r="G849">
        <v>7571</v>
      </c>
      <c r="H849">
        <v>491364</v>
      </c>
    </row>
    <row r="850" spans="1:8">
      <c r="A850">
        <v>849</v>
      </c>
      <c r="B850">
        <v>13</v>
      </c>
      <c r="C850" t="s">
        <v>175</v>
      </c>
      <c r="D850" t="s">
        <v>3598</v>
      </c>
      <c r="E850" t="s">
        <v>1397</v>
      </c>
      <c r="F850" t="s">
        <v>46</v>
      </c>
      <c r="G850">
        <v>5469</v>
      </c>
      <c r="H850">
        <v>491364</v>
      </c>
    </row>
    <row r="851" spans="1:8">
      <c r="A851">
        <v>850</v>
      </c>
      <c r="B851">
        <v>13</v>
      </c>
      <c r="C851" t="s">
        <v>175</v>
      </c>
      <c r="D851" t="s">
        <v>3598</v>
      </c>
      <c r="E851" t="s">
        <v>1398</v>
      </c>
      <c r="F851" t="s">
        <v>46</v>
      </c>
      <c r="G851">
        <v>4708</v>
      </c>
      <c r="H851">
        <v>491364</v>
      </c>
    </row>
    <row r="852" spans="1:8">
      <c r="A852">
        <v>851</v>
      </c>
      <c r="B852">
        <v>13</v>
      </c>
      <c r="C852" t="s">
        <v>175</v>
      </c>
      <c r="D852" t="s">
        <v>3598</v>
      </c>
      <c r="E852" t="s">
        <v>1399</v>
      </c>
      <c r="F852" t="s">
        <v>46</v>
      </c>
      <c r="G852">
        <v>3669</v>
      </c>
      <c r="H852">
        <v>491364</v>
      </c>
    </row>
    <row r="853" spans="1:8">
      <c r="A853">
        <v>852</v>
      </c>
      <c r="B853">
        <v>13</v>
      </c>
      <c r="C853" t="s">
        <v>175</v>
      </c>
      <c r="D853" t="s">
        <v>3598</v>
      </c>
      <c r="E853" t="s">
        <v>1400</v>
      </c>
      <c r="F853" t="s">
        <v>46</v>
      </c>
      <c r="G853">
        <v>2663</v>
      </c>
      <c r="H853">
        <v>491364</v>
      </c>
    </row>
    <row r="854" spans="1:8">
      <c r="A854">
        <v>853</v>
      </c>
      <c r="B854">
        <v>13</v>
      </c>
      <c r="C854" t="s">
        <v>175</v>
      </c>
      <c r="D854" t="s">
        <v>3598</v>
      </c>
      <c r="E854" t="s">
        <v>1401</v>
      </c>
      <c r="F854" t="s">
        <v>46</v>
      </c>
      <c r="G854">
        <v>1555</v>
      </c>
      <c r="H854">
        <v>491364</v>
      </c>
    </row>
    <row r="855" spans="1:8">
      <c r="A855">
        <v>854</v>
      </c>
      <c r="B855">
        <v>13</v>
      </c>
      <c r="C855" t="s">
        <v>175</v>
      </c>
      <c r="D855" t="s">
        <v>3598</v>
      </c>
      <c r="E855" t="s">
        <v>1402</v>
      </c>
      <c r="F855" t="s">
        <v>46</v>
      </c>
      <c r="G855">
        <v>1369</v>
      </c>
      <c r="H855">
        <v>491364</v>
      </c>
    </row>
    <row r="856" spans="1:8">
      <c r="A856">
        <v>855</v>
      </c>
      <c r="B856">
        <v>13</v>
      </c>
      <c r="C856" t="s">
        <v>175</v>
      </c>
      <c r="D856" t="s">
        <v>3586</v>
      </c>
      <c r="E856" t="s">
        <v>249</v>
      </c>
      <c r="F856" t="s">
        <v>63</v>
      </c>
      <c r="G856">
        <v>76523</v>
      </c>
      <c r="H856">
        <v>1301650</v>
      </c>
    </row>
    <row r="857" spans="1:8">
      <c r="A857">
        <v>856</v>
      </c>
      <c r="B857">
        <v>13</v>
      </c>
      <c r="C857" t="s">
        <v>175</v>
      </c>
      <c r="D857" t="s">
        <v>3586</v>
      </c>
      <c r="E857" t="s">
        <v>1386</v>
      </c>
      <c r="F857" t="s">
        <v>63</v>
      </c>
      <c r="G857">
        <v>73611</v>
      </c>
      <c r="H857">
        <v>1301650</v>
      </c>
    </row>
    <row r="858" spans="1:8">
      <c r="A858">
        <v>857</v>
      </c>
      <c r="B858">
        <v>13</v>
      </c>
      <c r="C858" t="s">
        <v>175</v>
      </c>
      <c r="D858" t="s">
        <v>3586</v>
      </c>
      <c r="E858" t="s">
        <v>1387</v>
      </c>
      <c r="F858" t="s">
        <v>63</v>
      </c>
      <c r="G858">
        <v>75225</v>
      </c>
      <c r="H858">
        <v>1301650</v>
      </c>
    </row>
    <row r="859" spans="1:8">
      <c r="A859">
        <v>858</v>
      </c>
      <c r="B859">
        <v>13</v>
      </c>
      <c r="C859" t="s">
        <v>175</v>
      </c>
      <c r="D859" t="s">
        <v>3586</v>
      </c>
      <c r="E859" t="s">
        <v>1388</v>
      </c>
      <c r="F859" t="s">
        <v>63</v>
      </c>
      <c r="G859">
        <v>66592</v>
      </c>
      <c r="H859">
        <v>1301650</v>
      </c>
    </row>
    <row r="860" spans="1:8">
      <c r="A860">
        <v>859</v>
      </c>
      <c r="B860">
        <v>13</v>
      </c>
      <c r="C860" t="s">
        <v>175</v>
      </c>
      <c r="D860" t="s">
        <v>3586</v>
      </c>
      <c r="E860" t="s">
        <v>1389</v>
      </c>
      <c r="F860" t="s">
        <v>63</v>
      </c>
      <c r="G860">
        <v>56811</v>
      </c>
      <c r="H860">
        <v>1301650</v>
      </c>
    </row>
    <row r="861" spans="1:8">
      <c r="A861">
        <v>860</v>
      </c>
      <c r="B861">
        <v>13</v>
      </c>
      <c r="C861" t="s">
        <v>175</v>
      </c>
      <c r="D861" t="s">
        <v>3586</v>
      </c>
      <c r="E861" t="s">
        <v>1390</v>
      </c>
      <c r="F861" t="s">
        <v>63</v>
      </c>
      <c r="G861">
        <v>48957</v>
      </c>
      <c r="H861">
        <v>1301650</v>
      </c>
    </row>
    <row r="862" spans="1:8">
      <c r="A862">
        <v>861</v>
      </c>
      <c r="B862">
        <v>13</v>
      </c>
      <c r="C862" t="s">
        <v>175</v>
      </c>
      <c r="D862" t="s">
        <v>3586</v>
      </c>
      <c r="E862" t="s">
        <v>1391</v>
      </c>
      <c r="F862" t="s">
        <v>63</v>
      </c>
      <c r="G862">
        <v>43305</v>
      </c>
      <c r="H862">
        <v>1301650</v>
      </c>
    </row>
    <row r="863" spans="1:8">
      <c r="A863">
        <v>862</v>
      </c>
      <c r="B863">
        <v>13</v>
      </c>
      <c r="C863" t="s">
        <v>175</v>
      </c>
      <c r="D863" t="s">
        <v>3586</v>
      </c>
      <c r="E863" t="s">
        <v>1392</v>
      </c>
      <c r="F863" t="s">
        <v>63</v>
      </c>
      <c r="G863">
        <v>42170</v>
      </c>
      <c r="H863">
        <v>1301650</v>
      </c>
    </row>
    <row r="864" spans="1:8">
      <c r="A864">
        <v>863</v>
      </c>
      <c r="B864">
        <v>13</v>
      </c>
      <c r="C864" t="s">
        <v>175</v>
      </c>
      <c r="D864" t="s">
        <v>3586</v>
      </c>
      <c r="E864" t="s">
        <v>1393</v>
      </c>
      <c r="F864" t="s">
        <v>63</v>
      </c>
      <c r="G864">
        <v>38677</v>
      </c>
      <c r="H864">
        <v>1301650</v>
      </c>
    </row>
    <row r="865" spans="1:8">
      <c r="A865">
        <v>864</v>
      </c>
      <c r="B865">
        <v>13</v>
      </c>
      <c r="C865" t="s">
        <v>175</v>
      </c>
      <c r="D865" t="s">
        <v>3586</v>
      </c>
      <c r="E865" t="s">
        <v>1394</v>
      </c>
      <c r="F865" t="s">
        <v>63</v>
      </c>
      <c r="G865">
        <v>31561</v>
      </c>
      <c r="H865">
        <v>1301650</v>
      </c>
    </row>
    <row r="866" spans="1:8">
      <c r="A866">
        <v>865</v>
      </c>
      <c r="B866">
        <v>13</v>
      </c>
      <c r="C866" t="s">
        <v>175</v>
      </c>
      <c r="D866" t="s">
        <v>3586</v>
      </c>
      <c r="E866" t="s">
        <v>1395</v>
      </c>
      <c r="F866" t="s">
        <v>63</v>
      </c>
      <c r="G866">
        <v>25268</v>
      </c>
      <c r="H866">
        <v>1301650</v>
      </c>
    </row>
    <row r="867" spans="1:8">
      <c r="A867">
        <v>866</v>
      </c>
      <c r="B867">
        <v>13</v>
      </c>
      <c r="C867" t="s">
        <v>175</v>
      </c>
      <c r="D867" t="s">
        <v>3586</v>
      </c>
      <c r="E867" t="s">
        <v>1396</v>
      </c>
      <c r="F867" t="s">
        <v>63</v>
      </c>
      <c r="G867">
        <v>19863</v>
      </c>
      <c r="H867">
        <v>1301650</v>
      </c>
    </row>
    <row r="868" spans="1:8">
      <c r="A868">
        <v>867</v>
      </c>
      <c r="B868">
        <v>13</v>
      </c>
      <c r="C868" t="s">
        <v>175</v>
      </c>
      <c r="D868" t="s">
        <v>3586</v>
      </c>
      <c r="E868" t="s">
        <v>1397</v>
      </c>
      <c r="F868" t="s">
        <v>63</v>
      </c>
      <c r="G868">
        <v>14482</v>
      </c>
      <c r="H868">
        <v>1301650</v>
      </c>
    </row>
    <row r="869" spans="1:8">
      <c r="A869">
        <v>868</v>
      </c>
      <c r="B869">
        <v>13</v>
      </c>
      <c r="C869" t="s">
        <v>175</v>
      </c>
      <c r="D869" t="s">
        <v>3586</v>
      </c>
      <c r="E869" t="s">
        <v>1398</v>
      </c>
      <c r="F869" t="s">
        <v>63</v>
      </c>
      <c r="G869">
        <v>12507</v>
      </c>
      <c r="H869">
        <v>1301650</v>
      </c>
    </row>
    <row r="870" spans="1:8">
      <c r="A870">
        <v>869</v>
      </c>
      <c r="B870">
        <v>13</v>
      </c>
      <c r="C870" t="s">
        <v>175</v>
      </c>
      <c r="D870" t="s">
        <v>3586</v>
      </c>
      <c r="E870" t="s">
        <v>1399</v>
      </c>
      <c r="F870" t="s">
        <v>63</v>
      </c>
      <c r="G870">
        <v>8903</v>
      </c>
      <c r="H870">
        <v>1301650</v>
      </c>
    </row>
    <row r="871" spans="1:8">
      <c r="A871">
        <v>870</v>
      </c>
      <c r="B871">
        <v>13</v>
      </c>
      <c r="C871" t="s">
        <v>175</v>
      </c>
      <c r="D871" t="s">
        <v>3586</v>
      </c>
      <c r="E871" t="s">
        <v>1400</v>
      </c>
      <c r="F871" t="s">
        <v>63</v>
      </c>
      <c r="G871">
        <v>6872</v>
      </c>
      <c r="H871">
        <v>1301650</v>
      </c>
    </row>
    <row r="872" spans="1:8">
      <c r="A872">
        <v>871</v>
      </c>
      <c r="B872">
        <v>13</v>
      </c>
      <c r="C872" t="s">
        <v>175</v>
      </c>
      <c r="D872" t="s">
        <v>3586</v>
      </c>
      <c r="E872" t="s">
        <v>1401</v>
      </c>
      <c r="F872" t="s">
        <v>63</v>
      </c>
      <c r="G872">
        <v>3774</v>
      </c>
      <c r="H872">
        <v>1301650</v>
      </c>
    </row>
    <row r="873" spans="1:8">
      <c r="A873">
        <v>872</v>
      </c>
      <c r="B873">
        <v>13</v>
      </c>
      <c r="C873" t="s">
        <v>175</v>
      </c>
      <c r="D873" t="s">
        <v>3586</v>
      </c>
      <c r="E873" t="s">
        <v>1402</v>
      </c>
      <c r="F873" t="s">
        <v>63</v>
      </c>
      <c r="G873">
        <v>3066</v>
      </c>
      <c r="H873">
        <v>1301650</v>
      </c>
    </row>
    <row r="874" spans="1:8">
      <c r="A874">
        <v>873</v>
      </c>
      <c r="B874">
        <v>13</v>
      </c>
      <c r="C874" t="s">
        <v>175</v>
      </c>
      <c r="D874" t="s">
        <v>3586</v>
      </c>
      <c r="E874" t="s">
        <v>249</v>
      </c>
      <c r="F874" t="s">
        <v>46</v>
      </c>
      <c r="G874">
        <v>72424</v>
      </c>
      <c r="H874">
        <v>1301650</v>
      </c>
    </row>
    <row r="875" spans="1:8">
      <c r="A875">
        <v>874</v>
      </c>
      <c r="B875">
        <v>13</v>
      </c>
      <c r="C875" t="s">
        <v>175</v>
      </c>
      <c r="D875" t="s">
        <v>3586</v>
      </c>
      <c r="E875" t="s">
        <v>1386</v>
      </c>
      <c r="F875" t="s">
        <v>46</v>
      </c>
      <c r="G875">
        <v>70074</v>
      </c>
      <c r="H875">
        <v>1301650</v>
      </c>
    </row>
    <row r="876" spans="1:8">
      <c r="A876">
        <v>875</v>
      </c>
      <c r="B876">
        <v>13</v>
      </c>
      <c r="C876" t="s">
        <v>175</v>
      </c>
      <c r="D876" t="s">
        <v>3586</v>
      </c>
      <c r="E876" t="s">
        <v>1387</v>
      </c>
      <c r="F876" t="s">
        <v>46</v>
      </c>
      <c r="G876">
        <v>70817</v>
      </c>
      <c r="H876">
        <v>1301650</v>
      </c>
    </row>
    <row r="877" spans="1:8">
      <c r="A877">
        <v>876</v>
      </c>
      <c r="B877">
        <v>13</v>
      </c>
      <c r="C877" t="s">
        <v>175</v>
      </c>
      <c r="D877" t="s">
        <v>3586</v>
      </c>
      <c r="E877" t="s">
        <v>1388</v>
      </c>
      <c r="F877" t="s">
        <v>46</v>
      </c>
      <c r="G877">
        <v>63731</v>
      </c>
      <c r="H877">
        <v>1301650</v>
      </c>
    </row>
    <row r="878" spans="1:8">
      <c r="A878">
        <v>877</v>
      </c>
      <c r="B878">
        <v>13</v>
      </c>
      <c r="C878" t="s">
        <v>175</v>
      </c>
      <c r="D878" t="s">
        <v>3586</v>
      </c>
      <c r="E878" t="s">
        <v>1389</v>
      </c>
      <c r="F878" t="s">
        <v>46</v>
      </c>
      <c r="G878">
        <v>58801</v>
      </c>
      <c r="H878">
        <v>1301650</v>
      </c>
    </row>
    <row r="879" spans="1:8">
      <c r="A879">
        <v>878</v>
      </c>
      <c r="B879">
        <v>13</v>
      </c>
      <c r="C879" t="s">
        <v>175</v>
      </c>
      <c r="D879" t="s">
        <v>3586</v>
      </c>
      <c r="E879" t="s">
        <v>1390</v>
      </c>
      <c r="F879" t="s">
        <v>46</v>
      </c>
      <c r="G879">
        <v>51554</v>
      </c>
      <c r="H879">
        <v>1301650</v>
      </c>
    </row>
    <row r="880" spans="1:8">
      <c r="A880">
        <v>879</v>
      </c>
      <c r="B880">
        <v>13</v>
      </c>
      <c r="C880" t="s">
        <v>175</v>
      </c>
      <c r="D880" t="s">
        <v>3586</v>
      </c>
      <c r="E880" t="s">
        <v>1391</v>
      </c>
      <c r="F880" t="s">
        <v>46</v>
      </c>
      <c r="G880">
        <v>45575</v>
      </c>
      <c r="H880">
        <v>1301650</v>
      </c>
    </row>
    <row r="881" spans="1:8">
      <c r="A881">
        <v>880</v>
      </c>
      <c r="B881">
        <v>13</v>
      </c>
      <c r="C881" t="s">
        <v>175</v>
      </c>
      <c r="D881" t="s">
        <v>3586</v>
      </c>
      <c r="E881" t="s">
        <v>1392</v>
      </c>
      <c r="F881" t="s">
        <v>46</v>
      </c>
      <c r="G881">
        <v>44804</v>
      </c>
      <c r="H881">
        <v>1301650</v>
      </c>
    </row>
    <row r="882" spans="1:8">
      <c r="A882">
        <v>881</v>
      </c>
      <c r="B882">
        <v>13</v>
      </c>
      <c r="C882" t="s">
        <v>175</v>
      </c>
      <c r="D882" t="s">
        <v>3586</v>
      </c>
      <c r="E882" t="s">
        <v>1393</v>
      </c>
      <c r="F882" t="s">
        <v>46</v>
      </c>
      <c r="G882">
        <v>40387</v>
      </c>
      <c r="H882">
        <v>1301650</v>
      </c>
    </row>
    <row r="883" spans="1:8">
      <c r="A883">
        <v>882</v>
      </c>
      <c r="B883">
        <v>13</v>
      </c>
      <c r="C883" t="s">
        <v>175</v>
      </c>
      <c r="D883" t="s">
        <v>3586</v>
      </c>
      <c r="E883" t="s">
        <v>1394</v>
      </c>
      <c r="F883" t="s">
        <v>46</v>
      </c>
      <c r="G883">
        <v>33421</v>
      </c>
      <c r="H883">
        <v>1301650</v>
      </c>
    </row>
    <row r="884" spans="1:8">
      <c r="A884">
        <v>883</v>
      </c>
      <c r="B884">
        <v>13</v>
      </c>
      <c r="C884" t="s">
        <v>175</v>
      </c>
      <c r="D884" t="s">
        <v>3586</v>
      </c>
      <c r="E884" t="s">
        <v>1395</v>
      </c>
      <c r="F884" t="s">
        <v>46</v>
      </c>
      <c r="G884">
        <v>25495</v>
      </c>
      <c r="H884">
        <v>1301650</v>
      </c>
    </row>
    <row r="885" spans="1:8">
      <c r="A885">
        <v>884</v>
      </c>
      <c r="B885">
        <v>13</v>
      </c>
      <c r="C885" t="s">
        <v>175</v>
      </c>
      <c r="D885" t="s">
        <v>3586</v>
      </c>
      <c r="E885" t="s">
        <v>1396</v>
      </c>
      <c r="F885" t="s">
        <v>46</v>
      </c>
      <c r="G885">
        <v>20808</v>
      </c>
      <c r="H885">
        <v>1301650</v>
      </c>
    </row>
    <row r="886" spans="1:8">
      <c r="A886">
        <v>885</v>
      </c>
      <c r="B886">
        <v>13</v>
      </c>
      <c r="C886" t="s">
        <v>175</v>
      </c>
      <c r="D886" t="s">
        <v>3586</v>
      </c>
      <c r="E886" t="s">
        <v>1397</v>
      </c>
      <c r="F886" t="s">
        <v>46</v>
      </c>
      <c r="G886">
        <v>15255</v>
      </c>
      <c r="H886">
        <v>1301650</v>
      </c>
    </row>
    <row r="887" spans="1:8">
      <c r="A887">
        <v>886</v>
      </c>
      <c r="B887">
        <v>13</v>
      </c>
      <c r="C887" t="s">
        <v>175</v>
      </c>
      <c r="D887" t="s">
        <v>3586</v>
      </c>
      <c r="E887" t="s">
        <v>1398</v>
      </c>
      <c r="F887" t="s">
        <v>46</v>
      </c>
      <c r="G887">
        <v>13425</v>
      </c>
      <c r="H887">
        <v>1301650</v>
      </c>
    </row>
    <row r="888" spans="1:8">
      <c r="A888">
        <v>887</v>
      </c>
      <c r="B888">
        <v>13</v>
      </c>
      <c r="C888" t="s">
        <v>175</v>
      </c>
      <c r="D888" t="s">
        <v>3586</v>
      </c>
      <c r="E888" t="s">
        <v>1399</v>
      </c>
      <c r="F888" t="s">
        <v>46</v>
      </c>
      <c r="G888">
        <v>10107</v>
      </c>
      <c r="H888">
        <v>1301650</v>
      </c>
    </row>
    <row r="889" spans="1:8">
      <c r="A889">
        <v>888</v>
      </c>
      <c r="B889">
        <v>13</v>
      </c>
      <c r="C889" t="s">
        <v>175</v>
      </c>
      <c r="D889" t="s">
        <v>3586</v>
      </c>
      <c r="E889" t="s">
        <v>1400</v>
      </c>
      <c r="F889" t="s">
        <v>46</v>
      </c>
      <c r="G889">
        <v>7833</v>
      </c>
      <c r="H889">
        <v>1301650</v>
      </c>
    </row>
    <row r="890" spans="1:8">
      <c r="A890">
        <v>889</v>
      </c>
      <c r="B890">
        <v>13</v>
      </c>
      <c r="C890" t="s">
        <v>175</v>
      </c>
      <c r="D890" t="s">
        <v>3586</v>
      </c>
      <c r="E890" t="s">
        <v>1401</v>
      </c>
      <c r="F890" t="s">
        <v>46</v>
      </c>
      <c r="G890">
        <v>4727</v>
      </c>
      <c r="H890">
        <v>1301650</v>
      </c>
    </row>
    <row r="891" spans="1:8">
      <c r="A891">
        <v>890</v>
      </c>
      <c r="B891">
        <v>13</v>
      </c>
      <c r="C891" t="s">
        <v>175</v>
      </c>
      <c r="D891" t="s">
        <v>3586</v>
      </c>
      <c r="E891" t="s">
        <v>1402</v>
      </c>
      <c r="F891" t="s">
        <v>46</v>
      </c>
      <c r="G891">
        <v>4245</v>
      </c>
      <c r="H891">
        <v>1301650</v>
      </c>
    </row>
    <row r="892" spans="1:8">
      <c r="A892">
        <v>891</v>
      </c>
      <c r="B892">
        <v>13</v>
      </c>
      <c r="C892" t="s">
        <v>175</v>
      </c>
      <c r="D892" t="s">
        <v>45</v>
      </c>
      <c r="E892" t="s">
        <v>249</v>
      </c>
      <c r="F892" t="s">
        <v>63</v>
      </c>
      <c r="G892">
        <v>2129</v>
      </c>
    </row>
    <row r="893" spans="1:8">
      <c r="A893">
        <v>892</v>
      </c>
      <c r="B893">
        <v>13</v>
      </c>
      <c r="C893" t="s">
        <v>175</v>
      </c>
      <c r="D893" t="s">
        <v>45</v>
      </c>
      <c r="E893" t="s">
        <v>1386</v>
      </c>
      <c r="F893" t="s">
        <v>63</v>
      </c>
      <c r="G893">
        <v>659</v>
      </c>
    </row>
    <row r="894" spans="1:8">
      <c r="A894">
        <v>893</v>
      </c>
      <c r="B894">
        <v>13</v>
      </c>
      <c r="C894" t="s">
        <v>175</v>
      </c>
      <c r="D894" t="s">
        <v>45</v>
      </c>
      <c r="E894" t="s">
        <v>1387</v>
      </c>
      <c r="F894" t="s">
        <v>63</v>
      </c>
      <c r="G894">
        <v>1047</v>
      </c>
    </row>
    <row r="895" spans="1:8">
      <c r="A895">
        <v>894</v>
      </c>
      <c r="B895">
        <v>13</v>
      </c>
      <c r="C895" t="s">
        <v>175</v>
      </c>
      <c r="D895" t="s">
        <v>45</v>
      </c>
      <c r="E895" t="s">
        <v>1388</v>
      </c>
      <c r="F895" t="s">
        <v>63</v>
      </c>
      <c r="G895">
        <v>1195</v>
      </c>
    </row>
    <row r="896" spans="1:8">
      <c r="A896">
        <v>895</v>
      </c>
      <c r="B896">
        <v>13</v>
      </c>
      <c r="C896" t="s">
        <v>175</v>
      </c>
      <c r="D896" t="s">
        <v>45</v>
      </c>
      <c r="E896" t="s">
        <v>1389</v>
      </c>
      <c r="F896" t="s">
        <v>63</v>
      </c>
      <c r="G896">
        <v>1055</v>
      </c>
    </row>
    <row r="897" spans="1:7">
      <c r="A897">
        <v>896</v>
      </c>
      <c r="B897">
        <v>13</v>
      </c>
      <c r="C897" t="s">
        <v>175</v>
      </c>
      <c r="D897" t="s">
        <v>45</v>
      </c>
      <c r="E897" t="s">
        <v>1390</v>
      </c>
      <c r="F897" t="s">
        <v>63</v>
      </c>
      <c r="G897">
        <v>1012</v>
      </c>
    </row>
    <row r="898" spans="1:7">
      <c r="A898">
        <v>897</v>
      </c>
      <c r="B898">
        <v>13</v>
      </c>
      <c r="C898" t="s">
        <v>175</v>
      </c>
      <c r="D898" t="s">
        <v>45</v>
      </c>
      <c r="E898" t="s">
        <v>1391</v>
      </c>
      <c r="F898" t="s">
        <v>63</v>
      </c>
      <c r="G898">
        <v>1297</v>
      </c>
    </row>
    <row r="899" spans="1:7">
      <c r="A899">
        <v>898</v>
      </c>
      <c r="B899">
        <v>13</v>
      </c>
      <c r="C899" t="s">
        <v>175</v>
      </c>
      <c r="D899" t="s">
        <v>45</v>
      </c>
      <c r="E899" t="s">
        <v>1392</v>
      </c>
      <c r="F899" t="s">
        <v>63</v>
      </c>
      <c r="G899">
        <v>1381</v>
      </c>
    </row>
    <row r="900" spans="1:7">
      <c r="A900">
        <v>899</v>
      </c>
      <c r="B900">
        <v>13</v>
      </c>
      <c r="C900" t="s">
        <v>175</v>
      </c>
      <c r="D900" t="s">
        <v>45</v>
      </c>
      <c r="E900" t="s">
        <v>1393</v>
      </c>
      <c r="F900" t="s">
        <v>63</v>
      </c>
      <c r="G900">
        <v>1140</v>
      </c>
    </row>
    <row r="901" spans="1:7">
      <c r="A901">
        <v>900</v>
      </c>
      <c r="B901">
        <v>13</v>
      </c>
      <c r="C901" t="s">
        <v>175</v>
      </c>
      <c r="D901" t="s">
        <v>45</v>
      </c>
      <c r="E901" t="s">
        <v>1394</v>
      </c>
      <c r="F901" t="s">
        <v>63</v>
      </c>
      <c r="G901">
        <v>1170</v>
      </c>
    </row>
    <row r="902" spans="1:7">
      <c r="A902">
        <v>901</v>
      </c>
      <c r="B902">
        <v>13</v>
      </c>
      <c r="C902" t="s">
        <v>175</v>
      </c>
      <c r="D902" t="s">
        <v>45</v>
      </c>
      <c r="E902" t="s">
        <v>1395</v>
      </c>
      <c r="F902" t="s">
        <v>63</v>
      </c>
      <c r="G902">
        <v>1167</v>
      </c>
    </row>
    <row r="903" spans="1:7">
      <c r="A903">
        <v>902</v>
      </c>
      <c r="B903">
        <v>13</v>
      </c>
      <c r="C903" t="s">
        <v>175</v>
      </c>
      <c r="D903" t="s">
        <v>45</v>
      </c>
      <c r="E903" t="s">
        <v>1396</v>
      </c>
      <c r="F903" t="s">
        <v>63</v>
      </c>
      <c r="G903">
        <v>1110</v>
      </c>
    </row>
    <row r="904" spans="1:7">
      <c r="A904">
        <v>903</v>
      </c>
      <c r="B904">
        <v>13</v>
      </c>
      <c r="C904" t="s">
        <v>175</v>
      </c>
      <c r="D904" t="s">
        <v>45</v>
      </c>
      <c r="E904" t="s">
        <v>1397</v>
      </c>
      <c r="F904" t="s">
        <v>63</v>
      </c>
      <c r="G904">
        <v>1104</v>
      </c>
    </row>
    <row r="905" spans="1:7">
      <c r="A905">
        <v>904</v>
      </c>
      <c r="B905">
        <v>13</v>
      </c>
      <c r="C905" t="s">
        <v>175</v>
      </c>
      <c r="D905" t="s">
        <v>45</v>
      </c>
      <c r="E905" t="s">
        <v>1398</v>
      </c>
      <c r="F905" t="s">
        <v>63</v>
      </c>
      <c r="G905">
        <v>991</v>
      </c>
    </row>
    <row r="906" spans="1:7">
      <c r="A906">
        <v>905</v>
      </c>
      <c r="B906">
        <v>13</v>
      </c>
      <c r="C906" t="s">
        <v>175</v>
      </c>
      <c r="D906" t="s">
        <v>45</v>
      </c>
      <c r="E906" t="s">
        <v>1399</v>
      </c>
      <c r="F906" t="s">
        <v>63</v>
      </c>
      <c r="G906">
        <v>971</v>
      </c>
    </row>
    <row r="907" spans="1:7">
      <c r="A907">
        <v>906</v>
      </c>
      <c r="B907">
        <v>13</v>
      </c>
      <c r="C907" t="s">
        <v>175</v>
      </c>
      <c r="D907" t="s">
        <v>45</v>
      </c>
      <c r="E907" t="s">
        <v>1400</v>
      </c>
      <c r="F907" t="s">
        <v>63</v>
      </c>
      <c r="G907">
        <v>111</v>
      </c>
    </row>
    <row r="908" spans="1:7">
      <c r="A908">
        <v>907</v>
      </c>
      <c r="B908">
        <v>13</v>
      </c>
      <c r="C908" t="s">
        <v>175</v>
      </c>
      <c r="D908" t="s">
        <v>45</v>
      </c>
      <c r="E908" t="s">
        <v>1401</v>
      </c>
      <c r="F908" t="s">
        <v>63</v>
      </c>
      <c r="G908">
        <v>32</v>
      </c>
    </row>
    <row r="909" spans="1:7">
      <c r="A909">
        <v>908</v>
      </c>
      <c r="B909">
        <v>13</v>
      </c>
      <c r="C909" t="s">
        <v>175</v>
      </c>
      <c r="D909" t="s">
        <v>45</v>
      </c>
      <c r="E909" t="s">
        <v>1402</v>
      </c>
      <c r="F909" t="s">
        <v>63</v>
      </c>
      <c r="G909">
        <v>51</v>
      </c>
    </row>
    <row r="910" spans="1:7">
      <c r="A910">
        <v>909</v>
      </c>
      <c r="B910">
        <v>13</v>
      </c>
      <c r="C910" t="s">
        <v>175</v>
      </c>
      <c r="D910" t="s">
        <v>45</v>
      </c>
      <c r="E910" t="s">
        <v>249</v>
      </c>
      <c r="F910" t="s">
        <v>46</v>
      </c>
      <c r="G910">
        <v>1733</v>
      </c>
    </row>
    <row r="911" spans="1:7">
      <c r="A911">
        <v>910</v>
      </c>
      <c r="B911">
        <v>13</v>
      </c>
      <c r="C911" t="s">
        <v>175</v>
      </c>
      <c r="D911" t="s">
        <v>45</v>
      </c>
      <c r="E911" t="s">
        <v>1386</v>
      </c>
      <c r="F911" t="s">
        <v>46</v>
      </c>
      <c r="G911">
        <v>602</v>
      </c>
    </row>
    <row r="912" spans="1:7">
      <c r="A912">
        <v>911</v>
      </c>
      <c r="B912">
        <v>13</v>
      </c>
      <c r="C912" t="s">
        <v>175</v>
      </c>
      <c r="D912" t="s">
        <v>45</v>
      </c>
      <c r="E912" t="s">
        <v>1387</v>
      </c>
      <c r="F912" t="s">
        <v>46</v>
      </c>
      <c r="G912">
        <v>1110</v>
      </c>
    </row>
    <row r="913" spans="1:8">
      <c r="A913">
        <v>912</v>
      </c>
      <c r="B913">
        <v>13</v>
      </c>
      <c r="C913" t="s">
        <v>175</v>
      </c>
      <c r="D913" t="s">
        <v>45</v>
      </c>
      <c r="E913" t="s">
        <v>1388</v>
      </c>
      <c r="F913" t="s">
        <v>46</v>
      </c>
      <c r="G913">
        <v>1160</v>
      </c>
    </row>
    <row r="914" spans="1:8">
      <c r="A914">
        <v>913</v>
      </c>
      <c r="B914">
        <v>13</v>
      </c>
      <c r="C914" t="s">
        <v>175</v>
      </c>
      <c r="D914" t="s">
        <v>45</v>
      </c>
      <c r="E914" t="s">
        <v>1389</v>
      </c>
      <c r="F914" t="s">
        <v>46</v>
      </c>
      <c r="G914">
        <v>990</v>
      </c>
    </row>
    <row r="915" spans="1:8">
      <c r="A915">
        <v>914</v>
      </c>
      <c r="B915">
        <v>13</v>
      </c>
      <c r="C915" t="s">
        <v>175</v>
      </c>
      <c r="D915" t="s">
        <v>45</v>
      </c>
      <c r="E915" t="s">
        <v>1390</v>
      </c>
      <c r="F915" t="s">
        <v>46</v>
      </c>
      <c r="G915">
        <v>965</v>
      </c>
    </row>
    <row r="916" spans="1:8">
      <c r="A916">
        <v>915</v>
      </c>
      <c r="B916">
        <v>13</v>
      </c>
      <c r="C916" t="s">
        <v>175</v>
      </c>
      <c r="D916" t="s">
        <v>45</v>
      </c>
      <c r="E916" t="s">
        <v>1391</v>
      </c>
      <c r="F916" t="s">
        <v>46</v>
      </c>
      <c r="G916">
        <v>1274</v>
      </c>
    </row>
    <row r="917" spans="1:8">
      <c r="A917">
        <v>916</v>
      </c>
      <c r="B917">
        <v>13</v>
      </c>
      <c r="C917" t="s">
        <v>175</v>
      </c>
      <c r="D917" t="s">
        <v>45</v>
      </c>
      <c r="E917" t="s">
        <v>1392</v>
      </c>
      <c r="F917" t="s">
        <v>46</v>
      </c>
      <c r="G917">
        <v>1293</v>
      </c>
    </row>
    <row r="918" spans="1:8">
      <c r="A918">
        <v>917</v>
      </c>
      <c r="B918">
        <v>13</v>
      </c>
      <c r="C918" t="s">
        <v>175</v>
      </c>
      <c r="D918" t="s">
        <v>45</v>
      </c>
      <c r="E918" t="s">
        <v>1393</v>
      </c>
      <c r="F918" t="s">
        <v>46</v>
      </c>
      <c r="G918">
        <v>1154</v>
      </c>
    </row>
    <row r="919" spans="1:8">
      <c r="A919">
        <v>918</v>
      </c>
      <c r="B919">
        <v>13</v>
      </c>
      <c r="C919" t="s">
        <v>175</v>
      </c>
      <c r="D919" t="s">
        <v>45</v>
      </c>
      <c r="E919" t="s">
        <v>1394</v>
      </c>
      <c r="F919" t="s">
        <v>46</v>
      </c>
      <c r="G919">
        <v>1158</v>
      </c>
    </row>
    <row r="920" spans="1:8">
      <c r="A920">
        <v>919</v>
      </c>
      <c r="B920">
        <v>13</v>
      </c>
      <c r="C920" t="s">
        <v>175</v>
      </c>
      <c r="D920" t="s">
        <v>45</v>
      </c>
      <c r="E920" t="s">
        <v>1395</v>
      </c>
      <c r="F920" t="s">
        <v>46</v>
      </c>
      <c r="G920">
        <v>1111</v>
      </c>
    </row>
    <row r="921" spans="1:8">
      <c r="A921">
        <v>920</v>
      </c>
      <c r="B921">
        <v>13</v>
      </c>
      <c r="C921" t="s">
        <v>175</v>
      </c>
      <c r="D921" t="s">
        <v>45</v>
      </c>
      <c r="E921" t="s">
        <v>1396</v>
      </c>
      <c r="F921" t="s">
        <v>46</v>
      </c>
      <c r="G921">
        <v>1037</v>
      </c>
    </row>
    <row r="922" spans="1:8">
      <c r="A922">
        <v>921</v>
      </c>
      <c r="B922">
        <v>13</v>
      </c>
      <c r="C922" t="s">
        <v>175</v>
      </c>
      <c r="D922" t="s">
        <v>45</v>
      </c>
      <c r="E922" t="s">
        <v>1397</v>
      </c>
      <c r="F922" t="s">
        <v>46</v>
      </c>
      <c r="G922">
        <v>1049</v>
      </c>
    </row>
    <row r="923" spans="1:8">
      <c r="A923">
        <v>922</v>
      </c>
      <c r="B923">
        <v>13</v>
      </c>
      <c r="C923" t="s">
        <v>175</v>
      </c>
      <c r="D923" t="s">
        <v>45</v>
      </c>
      <c r="E923" t="s">
        <v>1398</v>
      </c>
      <c r="F923" t="s">
        <v>46</v>
      </c>
      <c r="G923">
        <v>999</v>
      </c>
    </row>
    <row r="924" spans="1:8">
      <c r="A924">
        <v>923</v>
      </c>
      <c r="B924">
        <v>13</v>
      </c>
      <c r="C924" t="s">
        <v>175</v>
      </c>
      <c r="D924" t="s">
        <v>45</v>
      </c>
      <c r="E924" t="s">
        <v>1399</v>
      </c>
      <c r="F924" t="s">
        <v>46</v>
      </c>
      <c r="G924">
        <v>954</v>
      </c>
    </row>
    <row r="925" spans="1:8">
      <c r="A925">
        <v>924</v>
      </c>
      <c r="B925">
        <v>13</v>
      </c>
      <c r="C925" t="s">
        <v>175</v>
      </c>
      <c r="D925" t="s">
        <v>45</v>
      </c>
      <c r="E925" t="s">
        <v>1400</v>
      </c>
      <c r="F925" t="s">
        <v>46</v>
      </c>
      <c r="G925">
        <v>65</v>
      </c>
    </row>
    <row r="926" spans="1:8">
      <c r="A926">
        <v>925</v>
      </c>
      <c r="B926">
        <v>13</v>
      </c>
      <c r="C926" t="s">
        <v>175</v>
      </c>
      <c r="D926" t="s">
        <v>45</v>
      </c>
      <c r="E926" t="s">
        <v>1401</v>
      </c>
      <c r="F926" t="s">
        <v>46</v>
      </c>
      <c r="G926">
        <v>29</v>
      </c>
    </row>
    <row r="927" spans="1:8">
      <c r="A927">
        <v>926</v>
      </c>
      <c r="B927">
        <v>13</v>
      </c>
      <c r="C927" t="s">
        <v>175</v>
      </c>
      <c r="D927" t="s">
        <v>45</v>
      </c>
      <c r="E927" t="s">
        <v>1402</v>
      </c>
      <c r="F927" t="s">
        <v>46</v>
      </c>
      <c r="G927">
        <v>41</v>
      </c>
    </row>
    <row r="928" spans="1:8">
      <c r="A928">
        <v>927</v>
      </c>
      <c r="B928">
        <v>15</v>
      </c>
      <c r="C928" t="s">
        <v>176</v>
      </c>
      <c r="D928" t="s">
        <v>1413</v>
      </c>
      <c r="E928" t="s">
        <v>249</v>
      </c>
      <c r="F928" t="s">
        <v>63</v>
      </c>
      <c r="G928">
        <v>471</v>
      </c>
      <c r="H928">
        <v>5859</v>
      </c>
    </row>
    <row r="929" spans="1:8">
      <c r="A929">
        <v>928</v>
      </c>
      <c r="B929">
        <v>15</v>
      </c>
      <c r="C929" t="s">
        <v>176</v>
      </c>
      <c r="D929" t="s">
        <v>1413</v>
      </c>
      <c r="E929" t="s">
        <v>1386</v>
      </c>
      <c r="F929" t="s">
        <v>63</v>
      </c>
      <c r="G929">
        <v>402</v>
      </c>
      <c r="H929">
        <v>5859</v>
      </c>
    </row>
    <row r="930" spans="1:8">
      <c r="A930">
        <v>929</v>
      </c>
      <c r="B930">
        <v>15</v>
      </c>
      <c r="C930" t="s">
        <v>176</v>
      </c>
      <c r="D930" t="s">
        <v>1413</v>
      </c>
      <c r="E930" t="s">
        <v>1387</v>
      </c>
      <c r="F930" t="s">
        <v>63</v>
      </c>
      <c r="G930">
        <v>355</v>
      </c>
      <c r="H930">
        <v>5859</v>
      </c>
    </row>
    <row r="931" spans="1:8">
      <c r="A931">
        <v>930</v>
      </c>
      <c r="B931">
        <v>15</v>
      </c>
      <c r="C931" t="s">
        <v>176</v>
      </c>
      <c r="D931" t="s">
        <v>1413</v>
      </c>
      <c r="E931" t="s">
        <v>1388</v>
      </c>
      <c r="F931" t="s">
        <v>63</v>
      </c>
      <c r="G931">
        <v>280</v>
      </c>
      <c r="H931">
        <v>5859</v>
      </c>
    </row>
    <row r="932" spans="1:8">
      <c r="A932">
        <v>931</v>
      </c>
      <c r="B932">
        <v>15</v>
      </c>
      <c r="C932" t="s">
        <v>176</v>
      </c>
      <c r="D932" t="s">
        <v>1413</v>
      </c>
      <c r="E932" t="s">
        <v>1389</v>
      </c>
      <c r="F932" t="s">
        <v>63</v>
      </c>
      <c r="G932">
        <v>240</v>
      </c>
      <c r="H932">
        <v>5859</v>
      </c>
    </row>
    <row r="933" spans="1:8">
      <c r="A933">
        <v>932</v>
      </c>
      <c r="B933">
        <v>15</v>
      </c>
      <c r="C933" t="s">
        <v>176</v>
      </c>
      <c r="D933" t="s">
        <v>1413</v>
      </c>
      <c r="E933" t="s">
        <v>1390</v>
      </c>
      <c r="F933" t="s">
        <v>63</v>
      </c>
      <c r="G933">
        <v>241</v>
      </c>
      <c r="H933">
        <v>5859</v>
      </c>
    </row>
    <row r="934" spans="1:8">
      <c r="A934">
        <v>933</v>
      </c>
      <c r="B934">
        <v>15</v>
      </c>
      <c r="C934" t="s">
        <v>176</v>
      </c>
      <c r="D934" t="s">
        <v>1413</v>
      </c>
      <c r="E934" t="s">
        <v>1391</v>
      </c>
      <c r="F934" t="s">
        <v>63</v>
      </c>
      <c r="G934">
        <v>191</v>
      </c>
      <c r="H934">
        <v>5859</v>
      </c>
    </row>
    <row r="935" spans="1:8">
      <c r="A935">
        <v>934</v>
      </c>
      <c r="B935">
        <v>15</v>
      </c>
      <c r="C935" t="s">
        <v>176</v>
      </c>
      <c r="D935" t="s">
        <v>1413</v>
      </c>
      <c r="E935" t="s">
        <v>1392</v>
      </c>
      <c r="F935" t="s">
        <v>63</v>
      </c>
      <c r="G935">
        <v>167</v>
      </c>
      <c r="H935">
        <v>5859</v>
      </c>
    </row>
    <row r="936" spans="1:8">
      <c r="A936">
        <v>935</v>
      </c>
      <c r="B936">
        <v>15</v>
      </c>
      <c r="C936" t="s">
        <v>176</v>
      </c>
      <c r="D936" t="s">
        <v>1413</v>
      </c>
      <c r="E936" t="s">
        <v>1393</v>
      </c>
      <c r="F936" t="s">
        <v>63</v>
      </c>
      <c r="G936">
        <v>146</v>
      </c>
      <c r="H936">
        <v>5859</v>
      </c>
    </row>
    <row r="937" spans="1:8">
      <c r="A937">
        <v>936</v>
      </c>
      <c r="B937">
        <v>15</v>
      </c>
      <c r="C937" t="s">
        <v>176</v>
      </c>
      <c r="D937" t="s">
        <v>1413</v>
      </c>
      <c r="E937" t="s">
        <v>1394</v>
      </c>
      <c r="F937" t="s">
        <v>63</v>
      </c>
      <c r="G937">
        <v>125</v>
      </c>
      <c r="H937">
        <v>5859</v>
      </c>
    </row>
    <row r="938" spans="1:8">
      <c r="A938">
        <v>937</v>
      </c>
      <c r="B938">
        <v>15</v>
      </c>
      <c r="C938" t="s">
        <v>176</v>
      </c>
      <c r="D938" t="s">
        <v>1413</v>
      </c>
      <c r="E938" t="s">
        <v>1395</v>
      </c>
      <c r="F938" t="s">
        <v>63</v>
      </c>
      <c r="G938">
        <v>77</v>
      </c>
      <c r="H938">
        <v>5859</v>
      </c>
    </row>
    <row r="939" spans="1:8">
      <c r="A939">
        <v>938</v>
      </c>
      <c r="B939">
        <v>15</v>
      </c>
      <c r="C939" t="s">
        <v>176</v>
      </c>
      <c r="D939" t="s">
        <v>1413</v>
      </c>
      <c r="E939" t="s">
        <v>1396</v>
      </c>
      <c r="F939" t="s">
        <v>63</v>
      </c>
      <c r="G939">
        <v>74</v>
      </c>
      <c r="H939">
        <v>5859</v>
      </c>
    </row>
    <row r="940" spans="1:8">
      <c r="A940">
        <v>939</v>
      </c>
      <c r="B940">
        <v>15</v>
      </c>
      <c r="C940" t="s">
        <v>176</v>
      </c>
      <c r="D940" t="s">
        <v>1413</v>
      </c>
      <c r="E940" t="s">
        <v>1397</v>
      </c>
      <c r="F940" t="s">
        <v>63</v>
      </c>
      <c r="G940">
        <v>55</v>
      </c>
      <c r="H940">
        <v>5859</v>
      </c>
    </row>
    <row r="941" spans="1:8">
      <c r="A941">
        <v>940</v>
      </c>
      <c r="B941">
        <v>15</v>
      </c>
      <c r="C941" t="s">
        <v>176</v>
      </c>
      <c r="D941" t="s">
        <v>1413</v>
      </c>
      <c r="E941" t="s">
        <v>1398</v>
      </c>
      <c r="F941" t="s">
        <v>63</v>
      </c>
      <c r="G941">
        <v>48</v>
      </c>
      <c r="H941">
        <v>5859</v>
      </c>
    </row>
    <row r="942" spans="1:8">
      <c r="A942">
        <v>941</v>
      </c>
      <c r="B942">
        <v>15</v>
      </c>
      <c r="C942" t="s">
        <v>176</v>
      </c>
      <c r="D942" t="s">
        <v>1413</v>
      </c>
      <c r="E942" t="s">
        <v>1399</v>
      </c>
      <c r="F942" t="s">
        <v>63</v>
      </c>
      <c r="G942">
        <v>41</v>
      </c>
      <c r="H942">
        <v>5859</v>
      </c>
    </row>
    <row r="943" spans="1:8">
      <c r="A943">
        <v>942</v>
      </c>
      <c r="B943">
        <v>15</v>
      </c>
      <c r="C943" t="s">
        <v>176</v>
      </c>
      <c r="D943" t="s">
        <v>1413</v>
      </c>
      <c r="E943" t="s">
        <v>1400</v>
      </c>
      <c r="F943" t="s">
        <v>63</v>
      </c>
      <c r="G943">
        <v>19</v>
      </c>
      <c r="H943">
        <v>5859</v>
      </c>
    </row>
    <row r="944" spans="1:8">
      <c r="A944">
        <v>943</v>
      </c>
      <c r="B944">
        <v>15</v>
      </c>
      <c r="C944" t="s">
        <v>176</v>
      </c>
      <c r="D944" t="s">
        <v>1413</v>
      </c>
      <c r="E944" t="s">
        <v>1401</v>
      </c>
      <c r="F944" t="s">
        <v>63</v>
      </c>
      <c r="G944">
        <v>9</v>
      </c>
      <c r="H944">
        <v>5859</v>
      </c>
    </row>
    <row r="945" spans="1:8">
      <c r="A945">
        <v>944</v>
      </c>
      <c r="B945">
        <v>15</v>
      </c>
      <c r="C945" t="s">
        <v>176</v>
      </c>
      <c r="D945" t="s">
        <v>1413</v>
      </c>
      <c r="E945" t="s">
        <v>1402</v>
      </c>
      <c r="F945" t="s">
        <v>63</v>
      </c>
      <c r="G945">
        <v>15</v>
      </c>
      <c r="H945">
        <v>5859</v>
      </c>
    </row>
    <row r="946" spans="1:8">
      <c r="A946">
        <v>945</v>
      </c>
      <c r="B946">
        <v>15</v>
      </c>
      <c r="C946" t="s">
        <v>176</v>
      </c>
      <c r="D946" t="s">
        <v>1413</v>
      </c>
      <c r="E946" t="s">
        <v>249</v>
      </c>
      <c r="F946" t="s">
        <v>46</v>
      </c>
      <c r="G946">
        <v>433</v>
      </c>
      <c r="H946">
        <v>5859</v>
      </c>
    </row>
    <row r="947" spans="1:8">
      <c r="A947">
        <v>946</v>
      </c>
      <c r="B947">
        <v>15</v>
      </c>
      <c r="C947" t="s">
        <v>176</v>
      </c>
      <c r="D947" t="s">
        <v>1413</v>
      </c>
      <c r="E947" t="s">
        <v>1386</v>
      </c>
      <c r="F947" t="s">
        <v>46</v>
      </c>
      <c r="G947">
        <v>431</v>
      </c>
      <c r="H947">
        <v>5859</v>
      </c>
    </row>
    <row r="948" spans="1:8">
      <c r="A948">
        <v>947</v>
      </c>
      <c r="B948">
        <v>15</v>
      </c>
      <c r="C948" t="s">
        <v>176</v>
      </c>
      <c r="D948" t="s">
        <v>1413</v>
      </c>
      <c r="E948" t="s">
        <v>1387</v>
      </c>
      <c r="F948" t="s">
        <v>46</v>
      </c>
      <c r="G948">
        <v>316</v>
      </c>
      <c r="H948">
        <v>5859</v>
      </c>
    </row>
    <row r="949" spans="1:8">
      <c r="A949">
        <v>948</v>
      </c>
      <c r="B949">
        <v>15</v>
      </c>
      <c r="C949" t="s">
        <v>176</v>
      </c>
      <c r="D949" t="s">
        <v>1413</v>
      </c>
      <c r="E949" t="s">
        <v>1388</v>
      </c>
      <c r="F949" t="s">
        <v>46</v>
      </c>
      <c r="G949">
        <v>325</v>
      </c>
      <c r="H949">
        <v>5859</v>
      </c>
    </row>
    <row r="950" spans="1:8">
      <c r="A950">
        <v>949</v>
      </c>
      <c r="B950">
        <v>15</v>
      </c>
      <c r="C950" t="s">
        <v>176</v>
      </c>
      <c r="D950" t="s">
        <v>1413</v>
      </c>
      <c r="E950" t="s">
        <v>1389</v>
      </c>
      <c r="F950" t="s">
        <v>46</v>
      </c>
      <c r="G950">
        <v>255</v>
      </c>
      <c r="H950">
        <v>5859</v>
      </c>
    </row>
    <row r="951" spans="1:8">
      <c r="A951">
        <v>950</v>
      </c>
      <c r="B951">
        <v>15</v>
      </c>
      <c r="C951" t="s">
        <v>176</v>
      </c>
      <c r="D951" t="s">
        <v>1413</v>
      </c>
      <c r="E951" t="s">
        <v>1390</v>
      </c>
      <c r="F951" t="s">
        <v>46</v>
      </c>
      <c r="G951">
        <v>224</v>
      </c>
      <c r="H951">
        <v>5859</v>
      </c>
    </row>
    <row r="952" spans="1:8">
      <c r="A952">
        <v>951</v>
      </c>
      <c r="B952">
        <v>15</v>
      </c>
      <c r="C952" t="s">
        <v>176</v>
      </c>
      <c r="D952" t="s">
        <v>1413</v>
      </c>
      <c r="E952" t="s">
        <v>1391</v>
      </c>
      <c r="F952" t="s">
        <v>46</v>
      </c>
      <c r="G952">
        <v>178</v>
      </c>
      <c r="H952">
        <v>5859</v>
      </c>
    </row>
    <row r="953" spans="1:8">
      <c r="A953">
        <v>952</v>
      </c>
      <c r="B953">
        <v>15</v>
      </c>
      <c r="C953" t="s">
        <v>176</v>
      </c>
      <c r="D953" t="s">
        <v>1413</v>
      </c>
      <c r="E953" t="s">
        <v>1392</v>
      </c>
      <c r="F953" t="s">
        <v>46</v>
      </c>
      <c r="G953">
        <v>184</v>
      </c>
      <c r="H953">
        <v>5859</v>
      </c>
    </row>
    <row r="954" spans="1:8">
      <c r="A954">
        <v>953</v>
      </c>
      <c r="B954">
        <v>15</v>
      </c>
      <c r="C954" t="s">
        <v>176</v>
      </c>
      <c r="D954" t="s">
        <v>1413</v>
      </c>
      <c r="E954" t="s">
        <v>1393</v>
      </c>
      <c r="F954" t="s">
        <v>46</v>
      </c>
      <c r="G954">
        <v>135</v>
      </c>
      <c r="H954">
        <v>5859</v>
      </c>
    </row>
    <row r="955" spans="1:8">
      <c r="A955">
        <v>954</v>
      </c>
      <c r="B955">
        <v>15</v>
      </c>
      <c r="C955" t="s">
        <v>176</v>
      </c>
      <c r="D955" t="s">
        <v>1413</v>
      </c>
      <c r="E955" t="s">
        <v>1394</v>
      </c>
      <c r="F955" t="s">
        <v>46</v>
      </c>
      <c r="G955">
        <v>95</v>
      </c>
      <c r="H955">
        <v>5859</v>
      </c>
    </row>
    <row r="956" spans="1:8">
      <c r="A956">
        <v>955</v>
      </c>
      <c r="B956">
        <v>15</v>
      </c>
      <c r="C956" t="s">
        <v>176</v>
      </c>
      <c r="D956" t="s">
        <v>1413</v>
      </c>
      <c r="E956" t="s">
        <v>1395</v>
      </c>
      <c r="F956" t="s">
        <v>46</v>
      </c>
      <c r="G956">
        <v>83</v>
      </c>
      <c r="H956">
        <v>5859</v>
      </c>
    </row>
    <row r="957" spans="1:8">
      <c r="A957">
        <v>956</v>
      </c>
      <c r="B957">
        <v>15</v>
      </c>
      <c r="C957" t="s">
        <v>176</v>
      </c>
      <c r="D957" t="s">
        <v>1413</v>
      </c>
      <c r="E957" t="s">
        <v>1396</v>
      </c>
      <c r="F957" t="s">
        <v>46</v>
      </c>
      <c r="G957">
        <v>64</v>
      </c>
      <c r="H957">
        <v>5859</v>
      </c>
    </row>
    <row r="958" spans="1:8">
      <c r="A958">
        <v>957</v>
      </c>
      <c r="B958">
        <v>15</v>
      </c>
      <c r="C958" t="s">
        <v>176</v>
      </c>
      <c r="D958" t="s">
        <v>1413</v>
      </c>
      <c r="E958" t="s">
        <v>1397</v>
      </c>
      <c r="F958" t="s">
        <v>46</v>
      </c>
      <c r="G958">
        <v>55</v>
      </c>
      <c r="H958">
        <v>5859</v>
      </c>
    </row>
    <row r="959" spans="1:8">
      <c r="A959">
        <v>958</v>
      </c>
      <c r="B959">
        <v>15</v>
      </c>
      <c r="C959" t="s">
        <v>176</v>
      </c>
      <c r="D959" t="s">
        <v>1413</v>
      </c>
      <c r="E959" t="s">
        <v>1398</v>
      </c>
      <c r="F959" t="s">
        <v>46</v>
      </c>
      <c r="G959">
        <v>45</v>
      </c>
      <c r="H959">
        <v>5859</v>
      </c>
    </row>
    <row r="960" spans="1:8">
      <c r="A960">
        <v>959</v>
      </c>
      <c r="B960">
        <v>15</v>
      </c>
      <c r="C960" t="s">
        <v>176</v>
      </c>
      <c r="D960" t="s">
        <v>1413</v>
      </c>
      <c r="E960" t="s">
        <v>1399</v>
      </c>
      <c r="F960" t="s">
        <v>46</v>
      </c>
      <c r="G960">
        <v>41</v>
      </c>
      <c r="H960">
        <v>5859</v>
      </c>
    </row>
    <row r="961" spans="1:8">
      <c r="A961">
        <v>960</v>
      </c>
      <c r="B961">
        <v>15</v>
      </c>
      <c r="C961" t="s">
        <v>176</v>
      </c>
      <c r="D961" t="s">
        <v>1413</v>
      </c>
      <c r="E961" t="s">
        <v>1400</v>
      </c>
      <c r="F961" t="s">
        <v>46</v>
      </c>
      <c r="G961">
        <v>25</v>
      </c>
      <c r="H961">
        <v>5859</v>
      </c>
    </row>
    <row r="962" spans="1:8">
      <c r="A962">
        <v>961</v>
      </c>
      <c r="B962">
        <v>15</v>
      </c>
      <c r="C962" t="s">
        <v>176</v>
      </c>
      <c r="D962" t="s">
        <v>1413</v>
      </c>
      <c r="E962" t="s">
        <v>1401</v>
      </c>
      <c r="F962" t="s">
        <v>46</v>
      </c>
      <c r="G962">
        <v>5</v>
      </c>
      <c r="H962">
        <v>5859</v>
      </c>
    </row>
    <row r="963" spans="1:8">
      <c r="A963">
        <v>962</v>
      </c>
      <c r="B963">
        <v>15</v>
      </c>
      <c r="C963" t="s">
        <v>176</v>
      </c>
      <c r="D963" t="s">
        <v>1413</v>
      </c>
      <c r="E963" t="s">
        <v>1402</v>
      </c>
      <c r="F963" t="s">
        <v>46</v>
      </c>
      <c r="G963">
        <v>9</v>
      </c>
      <c r="H963">
        <v>5859</v>
      </c>
    </row>
    <row r="964" spans="1:8">
      <c r="A964">
        <v>963</v>
      </c>
      <c r="B964">
        <v>15</v>
      </c>
      <c r="C964" t="s">
        <v>176</v>
      </c>
      <c r="D964" t="s">
        <v>3582</v>
      </c>
      <c r="E964" t="s">
        <v>249</v>
      </c>
      <c r="F964" t="s">
        <v>63</v>
      </c>
      <c r="G964">
        <v>1</v>
      </c>
      <c r="H964">
        <v>14</v>
      </c>
    </row>
    <row r="965" spans="1:8">
      <c r="A965">
        <v>964</v>
      </c>
      <c r="B965">
        <v>15</v>
      </c>
      <c r="C965" t="s">
        <v>176</v>
      </c>
      <c r="D965" t="s">
        <v>3582</v>
      </c>
      <c r="E965" t="s">
        <v>1388</v>
      </c>
      <c r="F965" t="s">
        <v>63</v>
      </c>
      <c r="G965">
        <v>1</v>
      </c>
      <c r="H965">
        <v>14</v>
      </c>
    </row>
    <row r="966" spans="1:8">
      <c r="A966">
        <v>965</v>
      </c>
      <c r="B966">
        <v>15</v>
      </c>
      <c r="C966" t="s">
        <v>176</v>
      </c>
      <c r="D966" t="s">
        <v>3582</v>
      </c>
      <c r="E966" t="s">
        <v>1389</v>
      </c>
      <c r="F966" t="s">
        <v>63</v>
      </c>
      <c r="G966">
        <v>2</v>
      </c>
      <c r="H966">
        <v>14</v>
      </c>
    </row>
    <row r="967" spans="1:8">
      <c r="A967">
        <v>966</v>
      </c>
      <c r="B967">
        <v>15</v>
      </c>
      <c r="C967" t="s">
        <v>176</v>
      </c>
      <c r="D967" t="s">
        <v>3582</v>
      </c>
      <c r="E967" t="s">
        <v>1390</v>
      </c>
      <c r="F967" t="s">
        <v>63</v>
      </c>
      <c r="G967">
        <v>2</v>
      </c>
      <c r="H967">
        <v>14</v>
      </c>
    </row>
    <row r="968" spans="1:8">
      <c r="A968">
        <v>967</v>
      </c>
      <c r="B968">
        <v>15</v>
      </c>
      <c r="C968" t="s">
        <v>176</v>
      </c>
      <c r="D968" t="s">
        <v>3582</v>
      </c>
      <c r="E968" t="s">
        <v>1392</v>
      </c>
      <c r="F968" t="s">
        <v>63</v>
      </c>
      <c r="G968">
        <v>1</v>
      </c>
      <c r="H968">
        <v>14</v>
      </c>
    </row>
    <row r="969" spans="1:8">
      <c r="A969">
        <v>968</v>
      </c>
      <c r="B969">
        <v>15</v>
      </c>
      <c r="C969" t="s">
        <v>176</v>
      </c>
      <c r="D969" t="s">
        <v>3582</v>
      </c>
      <c r="E969" t="s">
        <v>1394</v>
      </c>
      <c r="F969" t="s">
        <v>63</v>
      </c>
      <c r="G969">
        <v>1</v>
      </c>
      <c r="H969">
        <v>14</v>
      </c>
    </row>
    <row r="970" spans="1:8">
      <c r="A970">
        <v>969</v>
      </c>
      <c r="B970">
        <v>15</v>
      </c>
      <c r="C970" t="s">
        <v>176</v>
      </c>
      <c r="D970" t="s">
        <v>3582</v>
      </c>
      <c r="E970" t="s">
        <v>1386</v>
      </c>
      <c r="F970" t="s">
        <v>46</v>
      </c>
      <c r="G970">
        <v>2</v>
      </c>
      <c r="H970">
        <v>14</v>
      </c>
    </row>
    <row r="971" spans="1:8">
      <c r="A971">
        <v>970</v>
      </c>
      <c r="B971">
        <v>15</v>
      </c>
      <c r="C971" t="s">
        <v>176</v>
      </c>
      <c r="D971" t="s">
        <v>3582</v>
      </c>
      <c r="E971" t="s">
        <v>1388</v>
      </c>
      <c r="F971" t="s">
        <v>46</v>
      </c>
      <c r="G971">
        <v>1</v>
      </c>
      <c r="H971">
        <v>14</v>
      </c>
    </row>
    <row r="972" spans="1:8">
      <c r="A972">
        <v>971</v>
      </c>
      <c r="B972">
        <v>15</v>
      </c>
      <c r="C972" t="s">
        <v>176</v>
      </c>
      <c r="D972" t="s">
        <v>3582</v>
      </c>
      <c r="E972" t="s">
        <v>1389</v>
      </c>
      <c r="F972" t="s">
        <v>46</v>
      </c>
      <c r="G972">
        <v>1</v>
      </c>
      <c r="H972">
        <v>14</v>
      </c>
    </row>
    <row r="973" spans="1:8">
      <c r="A973">
        <v>972</v>
      </c>
      <c r="B973">
        <v>15</v>
      </c>
      <c r="C973" t="s">
        <v>176</v>
      </c>
      <c r="D973" t="s">
        <v>3582</v>
      </c>
      <c r="E973" t="s">
        <v>1392</v>
      </c>
      <c r="F973" t="s">
        <v>46</v>
      </c>
      <c r="G973">
        <v>1</v>
      </c>
      <c r="H973">
        <v>14</v>
      </c>
    </row>
    <row r="974" spans="1:8">
      <c r="A974">
        <v>973</v>
      </c>
      <c r="B974">
        <v>15</v>
      </c>
      <c r="C974" t="s">
        <v>176</v>
      </c>
      <c r="D974" t="s">
        <v>3582</v>
      </c>
      <c r="E974" t="s">
        <v>1394</v>
      </c>
      <c r="F974" t="s">
        <v>46</v>
      </c>
      <c r="G974">
        <v>1</v>
      </c>
      <c r="H974">
        <v>14</v>
      </c>
    </row>
    <row r="975" spans="1:8">
      <c r="A975">
        <v>974</v>
      </c>
      <c r="B975">
        <v>15</v>
      </c>
      <c r="C975" t="s">
        <v>176</v>
      </c>
      <c r="D975" t="s">
        <v>3597</v>
      </c>
      <c r="E975" t="s">
        <v>1388</v>
      </c>
      <c r="F975" t="s">
        <v>63</v>
      </c>
      <c r="G975">
        <v>4</v>
      </c>
      <c r="H975">
        <v>42</v>
      </c>
    </row>
    <row r="976" spans="1:8">
      <c r="A976">
        <v>975</v>
      </c>
      <c r="B976">
        <v>15</v>
      </c>
      <c r="C976" t="s">
        <v>176</v>
      </c>
      <c r="D976" t="s">
        <v>3597</v>
      </c>
      <c r="E976" t="s">
        <v>1391</v>
      </c>
      <c r="F976" t="s">
        <v>63</v>
      </c>
      <c r="G976">
        <v>1</v>
      </c>
      <c r="H976">
        <v>42</v>
      </c>
    </row>
    <row r="977" spans="1:8">
      <c r="A977">
        <v>976</v>
      </c>
      <c r="B977">
        <v>15</v>
      </c>
      <c r="C977" t="s">
        <v>176</v>
      </c>
      <c r="D977" t="s">
        <v>3597</v>
      </c>
      <c r="E977" t="s">
        <v>1392</v>
      </c>
      <c r="F977" t="s">
        <v>63</v>
      </c>
      <c r="G977">
        <v>1</v>
      </c>
      <c r="H977">
        <v>42</v>
      </c>
    </row>
    <row r="978" spans="1:8">
      <c r="A978">
        <v>977</v>
      </c>
      <c r="B978">
        <v>15</v>
      </c>
      <c r="C978" t="s">
        <v>176</v>
      </c>
      <c r="D978" t="s">
        <v>3597</v>
      </c>
      <c r="E978" t="s">
        <v>1393</v>
      </c>
      <c r="F978" t="s">
        <v>63</v>
      </c>
      <c r="G978">
        <v>3</v>
      </c>
      <c r="H978">
        <v>42</v>
      </c>
    </row>
    <row r="979" spans="1:8">
      <c r="A979">
        <v>978</v>
      </c>
      <c r="B979">
        <v>15</v>
      </c>
      <c r="C979" t="s">
        <v>176</v>
      </c>
      <c r="D979" t="s">
        <v>3597</v>
      </c>
      <c r="E979" t="s">
        <v>1395</v>
      </c>
      <c r="F979" t="s">
        <v>63</v>
      </c>
      <c r="G979">
        <v>2</v>
      </c>
      <c r="H979">
        <v>42</v>
      </c>
    </row>
    <row r="980" spans="1:8">
      <c r="A980">
        <v>979</v>
      </c>
      <c r="B980">
        <v>15</v>
      </c>
      <c r="C980" t="s">
        <v>176</v>
      </c>
      <c r="D980" t="s">
        <v>3597</v>
      </c>
      <c r="E980" t="s">
        <v>1396</v>
      </c>
      <c r="F980" t="s">
        <v>63</v>
      </c>
      <c r="G980">
        <v>1</v>
      </c>
      <c r="H980">
        <v>42</v>
      </c>
    </row>
    <row r="981" spans="1:8">
      <c r="A981">
        <v>980</v>
      </c>
      <c r="B981">
        <v>15</v>
      </c>
      <c r="C981" t="s">
        <v>176</v>
      </c>
      <c r="D981" t="s">
        <v>3597</v>
      </c>
      <c r="E981" t="s">
        <v>1398</v>
      </c>
      <c r="F981" t="s">
        <v>63</v>
      </c>
      <c r="G981">
        <v>2</v>
      </c>
      <c r="H981">
        <v>42</v>
      </c>
    </row>
    <row r="982" spans="1:8">
      <c r="A982">
        <v>981</v>
      </c>
      <c r="B982">
        <v>15</v>
      </c>
      <c r="C982" t="s">
        <v>176</v>
      </c>
      <c r="D982" t="s">
        <v>3597</v>
      </c>
      <c r="E982" t="s">
        <v>1399</v>
      </c>
      <c r="F982" t="s">
        <v>63</v>
      </c>
      <c r="G982">
        <v>1</v>
      </c>
      <c r="H982">
        <v>42</v>
      </c>
    </row>
    <row r="983" spans="1:8">
      <c r="A983">
        <v>982</v>
      </c>
      <c r="B983">
        <v>15</v>
      </c>
      <c r="C983" t="s">
        <v>176</v>
      </c>
      <c r="D983" t="s">
        <v>3597</v>
      </c>
      <c r="E983" t="s">
        <v>249</v>
      </c>
      <c r="F983" t="s">
        <v>46</v>
      </c>
      <c r="G983">
        <v>1</v>
      </c>
      <c r="H983">
        <v>42</v>
      </c>
    </row>
    <row r="984" spans="1:8">
      <c r="A984">
        <v>983</v>
      </c>
      <c r="B984">
        <v>15</v>
      </c>
      <c r="C984" t="s">
        <v>176</v>
      </c>
      <c r="D984" t="s">
        <v>3597</v>
      </c>
      <c r="E984" t="s">
        <v>1386</v>
      </c>
      <c r="F984" t="s">
        <v>46</v>
      </c>
      <c r="G984">
        <v>1</v>
      </c>
      <c r="H984">
        <v>42</v>
      </c>
    </row>
    <row r="985" spans="1:8">
      <c r="A985">
        <v>984</v>
      </c>
      <c r="B985">
        <v>15</v>
      </c>
      <c r="C985" t="s">
        <v>176</v>
      </c>
      <c r="D985" t="s">
        <v>3597</v>
      </c>
      <c r="E985" t="s">
        <v>1387</v>
      </c>
      <c r="F985" t="s">
        <v>46</v>
      </c>
      <c r="G985">
        <v>7</v>
      </c>
      <c r="H985">
        <v>42</v>
      </c>
    </row>
    <row r="986" spans="1:8">
      <c r="A986">
        <v>985</v>
      </c>
      <c r="B986">
        <v>15</v>
      </c>
      <c r="C986" t="s">
        <v>176</v>
      </c>
      <c r="D986" t="s">
        <v>3597</v>
      </c>
      <c r="E986" t="s">
        <v>1388</v>
      </c>
      <c r="F986" t="s">
        <v>46</v>
      </c>
      <c r="G986">
        <v>4</v>
      </c>
      <c r="H986">
        <v>42</v>
      </c>
    </row>
    <row r="987" spans="1:8">
      <c r="A987">
        <v>986</v>
      </c>
      <c r="B987">
        <v>15</v>
      </c>
      <c r="C987" t="s">
        <v>176</v>
      </c>
      <c r="D987" t="s">
        <v>3597</v>
      </c>
      <c r="E987" t="s">
        <v>1389</v>
      </c>
      <c r="F987" t="s">
        <v>46</v>
      </c>
      <c r="G987">
        <v>2</v>
      </c>
      <c r="H987">
        <v>42</v>
      </c>
    </row>
    <row r="988" spans="1:8">
      <c r="A988">
        <v>987</v>
      </c>
      <c r="B988">
        <v>15</v>
      </c>
      <c r="C988" t="s">
        <v>176</v>
      </c>
      <c r="D988" t="s">
        <v>3597</v>
      </c>
      <c r="E988" t="s">
        <v>1390</v>
      </c>
      <c r="F988" t="s">
        <v>46</v>
      </c>
      <c r="G988">
        <v>1</v>
      </c>
      <c r="H988">
        <v>42</v>
      </c>
    </row>
    <row r="989" spans="1:8">
      <c r="A989">
        <v>988</v>
      </c>
      <c r="B989">
        <v>15</v>
      </c>
      <c r="C989" t="s">
        <v>176</v>
      </c>
      <c r="D989" t="s">
        <v>3597</v>
      </c>
      <c r="E989" t="s">
        <v>1391</v>
      </c>
      <c r="F989" t="s">
        <v>46</v>
      </c>
      <c r="G989">
        <v>2</v>
      </c>
      <c r="H989">
        <v>42</v>
      </c>
    </row>
    <row r="990" spans="1:8">
      <c r="A990">
        <v>989</v>
      </c>
      <c r="B990">
        <v>15</v>
      </c>
      <c r="C990" t="s">
        <v>176</v>
      </c>
      <c r="D990" t="s">
        <v>3597</v>
      </c>
      <c r="E990" t="s">
        <v>1392</v>
      </c>
      <c r="F990" t="s">
        <v>46</v>
      </c>
      <c r="G990">
        <v>2</v>
      </c>
      <c r="H990">
        <v>42</v>
      </c>
    </row>
    <row r="991" spans="1:8">
      <c r="A991">
        <v>990</v>
      </c>
      <c r="B991">
        <v>15</v>
      </c>
      <c r="C991" t="s">
        <v>176</v>
      </c>
      <c r="D991" t="s">
        <v>3597</v>
      </c>
      <c r="E991" t="s">
        <v>1393</v>
      </c>
      <c r="F991" t="s">
        <v>46</v>
      </c>
      <c r="G991">
        <v>1</v>
      </c>
      <c r="H991">
        <v>42</v>
      </c>
    </row>
    <row r="992" spans="1:8">
      <c r="A992">
        <v>991</v>
      </c>
      <c r="B992">
        <v>15</v>
      </c>
      <c r="C992" t="s">
        <v>176</v>
      </c>
      <c r="D992" t="s">
        <v>3597</v>
      </c>
      <c r="E992" t="s">
        <v>1396</v>
      </c>
      <c r="F992" t="s">
        <v>46</v>
      </c>
      <c r="G992">
        <v>1</v>
      </c>
      <c r="H992">
        <v>42</v>
      </c>
    </row>
    <row r="993" spans="1:8">
      <c r="A993">
        <v>992</v>
      </c>
      <c r="B993">
        <v>15</v>
      </c>
      <c r="C993" t="s">
        <v>176</v>
      </c>
      <c r="D993" t="s">
        <v>3597</v>
      </c>
      <c r="E993" t="s">
        <v>1397</v>
      </c>
      <c r="F993" t="s">
        <v>46</v>
      </c>
      <c r="G993">
        <v>2</v>
      </c>
      <c r="H993">
        <v>42</v>
      </c>
    </row>
    <row r="994" spans="1:8">
      <c r="A994">
        <v>993</v>
      </c>
      <c r="B994">
        <v>15</v>
      </c>
      <c r="C994" t="s">
        <v>176</v>
      </c>
      <c r="D994" t="s">
        <v>3597</v>
      </c>
      <c r="E994" t="s">
        <v>1398</v>
      </c>
      <c r="F994" t="s">
        <v>46</v>
      </c>
      <c r="G994">
        <v>2</v>
      </c>
      <c r="H994">
        <v>42</v>
      </c>
    </row>
    <row r="995" spans="1:8">
      <c r="A995">
        <v>994</v>
      </c>
      <c r="B995">
        <v>15</v>
      </c>
      <c r="C995" t="s">
        <v>176</v>
      </c>
      <c r="D995" t="s">
        <v>3597</v>
      </c>
      <c r="E995" t="s">
        <v>1400</v>
      </c>
      <c r="F995" t="s">
        <v>46</v>
      </c>
      <c r="G995">
        <v>1</v>
      </c>
      <c r="H995">
        <v>42</v>
      </c>
    </row>
    <row r="996" spans="1:8">
      <c r="A996">
        <v>995</v>
      </c>
      <c r="B996">
        <v>15</v>
      </c>
      <c r="C996" t="s">
        <v>176</v>
      </c>
      <c r="D996" t="s">
        <v>3599</v>
      </c>
      <c r="E996" t="s">
        <v>1393</v>
      </c>
      <c r="F996" t="s">
        <v>63</v>
      </c>
      <c r="G996">
        <v>1</v>
      </c>
      <c r="H996">
        <v>2</v>
      </c>
    </row>
    <row r="997" spans="1:8">
      <c r="A997">
        <v>996</v>
      </c>
      <c r="B997">
        <v>15</v>
      </c>
      <c r="C997" t="s">
        <v>176</v>
      </c>
      <c r="D997" t="s">
        <v>3599</v>
      </c>
      <c r="E997" t="s">
        <v>1388</v>
      </c>
      <c r="F997" t="s">
        <v>46</v>
      </c>
      <c r="G997">
        <v>1</v>
      </c>
      <c r="H997">
        <v>2</v>
      </c>
    </row>
    <row r="998" spans="1:8">
      <c r="A998">
        <v>997</v>
      </c>
      <c r="B998">
        <v>15</v>
      </c>
      <c r="C998" t="s">
        <v>176</v>
      </c>
      <c r="D998" t="s">
        <v>3598</v>
      </c>
      <c r="E998" t="s">
        <v>249</v>
      </c>
      <c r="F998" t="s">
        <v>63</v>
      </c>
      <c r="G998">
        <v>873</v>
      </c>
      <c r="H998">
        <v>16602</v>
      </c>
    </row>
    <row r="999" spans="1:8">
      <c r="A999">
        <v>998</v>
      </c>
      <c r="B999">
        <v>15</v>
      </c>
      <c r="C999" t="s">
        <v>176</v>
      </c>
      <c r="D999" t="s">
        <v>3598</v>
      </c>
      <c r="E999" t="s">
        <v>1386</v>
      </c>
      <c r="F999" t="s">
        <v>63</v>
      </c>
      <c r="G999">
        <v>983</v>
      </c>
      <c r="H999">
        <v>16602</v>
      </c>
    </row>
    <row r="1000" spans="1:8">
      <c r="A1000">
        <v>999</v>
      </c>
      <c r="B1000">
        <v>15</v>
      </c>
      <c r="C1000" t="s">
        <v>176</v>
      </c>
      <c r="D1000" t="s">
        <v>3598</v>
      </c>
      <c r="E1000" t="s">
        <v>1387</v>
      </c>
      <c r="F1000" t="s">
        <v>63</v>
      </c>
      <c r="G1000">
        <v>982</v>
      </c>
      <c r="H1000">
        <v>16602</v>
      </c>
    </row>
    <row r="1001" spans="1:8">
      <c r="A1001">
        <v>1000</v>
      </c>
      <c r="B1001">
        <v>15</v>
      </c>
      <c r="C1001" t="s">
        <v>176</v>
      </c>
      <c r="D1001" t="s">
        <v>3598</v>
      </c>
      <c r="E1001" t="s">
        <v>1388</v>
      </c>
      <c r="F1001" t="s">
        <v>63</v>
      </c>
      <c r="G1001">
        <v>812</v>
      </c>
      <c r="H1001">
        <v>16602</v>
      </c>
    </row>
    <row r="1002" spans="1:8">
      <c r="A1002">
        <v>1001</v>
      </c>
      <c r="B1002">
        <v>15</v>
      </c>
      <c r="C1002" t="s">
        <v>176</v>
      </c>
      <c r="D1002" t="s">
        <v>3598</v>
      </c>
      <c r="E1002" t="s">
        <v>1389</v>
      </c>
      <c r="F1002" t="s">
        <v>63</v>
      </c>
      <c r="G1002">
        <v>710</v>
      </c>
      <c r="H1002">
        <v>16602</v>
      </c>
    </row>
    <row r="1003" spans="1:8">
      <c r="A1003">
        <v>1002</v>
      </c>
      <c r="B1003">
        <v>15</v>
      </c>
      <c r="C1003" t="s">
        <v>176</v>
      </c>
      <c r="D1003" t="s">
        <v>3598</v>
      </c>
      <c r="E1003" t="s">
        <v>1390</v>
      </c>
      <c r="F1003" t="s">
        <v>63</v>
      </c>
      <c r="G1003">
        <v>629</v>
      </c>
      <c r="H1003">
        <v>16602</v>
      </c>
    </row>
    <row r="1004" spans="1:8">
      <c r="A1004">
        <v>1003</v>
      </c>
      <c r="B1004">
        <v>15</v>
      </c>
      <c r="C1004" t="s">
        <v>176</v>
      </c>
      <c r="D1004" t="s">
        <v>3598</v>
      </c>
      <c r="E1004" t="s">
        <v>1391</v>
      </c>
      <c r="F1004" t="s">
        <v>63</v>
      </c>
      <c r="G1004">
        <v>667</v>
      </c>
      <c r="H1004">
        <v>16602</v>
      </c>
    </row>
    <row r="1005" spans="1:8">
      <c r="A1005">
        <v>1004</v>
      </c>
      <c r="B1005">
        <v>15</v>
      </c>
      <c r="C1005" t="s">
        <v>176</v>
      </c>
      <c r="D1005" t="s">
        <v>3598</v>
      </c>
      <c r="E1005" t="s">
        <v>1392</v>
      </c>
      <c r="F1005" t="s">
        <v>63</v>
      </c>
      <c r="G1005">
        <v>549</v>
      </c>
      <c r="H1005">
        <v>16602</v>
      </c>
    </row>
    <row r="1006" spans="1:8">
      <c r="A1006">
        <v>1005</v>
      </c>
      <c r="B1006">
        <v>15</v>
      </c>
      <c r="C1006" t="s">
        <v>176</v>
      </c>
      <c r="D1006" t="s">
        <v>3598</v>
      </c>
      <c r="E1006" t="s">
        <v>1393</v>
      </c>
      <c r="F1006" t="s">
        <v>63</v>
      </c>
      <c r="G1006">
        <v>485</v>
      </c>
      <c r="H1006">
        <v>16602</v>
      </c>
    </row>
    <row r="1007" spans="1:8">
      <c r="A1007">
        <v>1006</v>
      </c>
      <c r="B1007">
        <v>15</v>
      </c>
      <c r="C1007" t="s">
        <v>176</v>
      </c>
      <c r="D1007" t="s">
        <v>3598</v>
      </c>
      <c r="E1007" t="s">
        <v>1394</v>
      </c>
      <c r="F1007" t="s">
        <v>63</v>
      </c>
      <c r="G1007">
        <v>423</v>
      </c>
      <c r="H1007">
        <v>16602</v>
      </c>
    </row>
    <row r="1008" spans="1:8">
      <c r="A1008">
        <v>1007</v>
      </c>
      <c r="B1008">
        <v>15</v>
      </c>
      <c r="C1008" t="s">
        <v>176</v>
      </c>
      <c r="D1008" t="s">
        <v>3598</v>
      </c>
      <c r="E1008" t="s">
        <v>1395</v>
      </c>
      <c r="F1008" t="s">
        <v>63</v>
      </c>
      <c r="G1008">
        <v>395</v>
      </c>
      <c r="H1008">
        <v>16602</v>
      </c>
    </row>
    <row r="1009" spans="1:8">
      <c r="A1009">
        <v>1008</v>
      </c>
      <c r="B1009">
        <v>15</v>
      </c>
      <c r="C1009" t="s">
        <v>176</v>
      </c>
      <c r="D1009" t="s">
        <v>3598</v>
      </c>
      <c r="E1009" t="s">
        <v>1396</v>
      </c>
      <c r="F1009" t="s">
        <v>63</v>
      </c>
      <c r="G1009">
        <v>322</v>
      </c>
      <c r="H1009">
        <v>16602</v>
      </c>
    </row>
    <row r="1010" spans="1:8">
      <c r="A1010">
        <v>1009</v>
      </c>
      <c r="B1010">
        <v>15</v>
      </c>
      <c r="C1010" t="s">
        <v>176</v>
      </c>
      <c r="D1010" t="s">
        <v>3598</v>
      </c>
      <c r="E1010" t="s">
        <v>1397</v>
      </c>
      <c r="F1010" t="s">
        <v>63</v>
      </c>
      <c r="G1010">
        <v>240</v>
      </c>
      <c r="H1010">
        <v>16602</v>
      </c>
    </row>
    <row r="1011" spans="1:8">
      <c r="A1011">
        <v>1010</v>
      </c>
      <c r="B1011">
        <v>15</v>
      </c>
      <c r="C1011" t="s">
        <v>176</v>
      </c>
      <c r="D1011" t="s">
        <v>3598</v>
      </c>
      <c r="E1011" t="s">
        <v>1398</v>
      </c>
      <c r="F1011" t="s">
        <v>63</v>
      </c>
      <c r="G1011">
        <v>273</v>
      </c>
      <c r="H1011">
        <v>16602</v>
      </c>
    </row>
    <row r="1012" spans="1:8">
      <c r="A1012">
        <v>1011</v>
      </c>
      <c r="B1012">
        <v>15</v>
      </c>
      <c r="C1012" t="s">
        <v>176</v>
      </c>
      <c r="D1012" t="s">
        <v>3598</v>
      </c>
      <c r="E1012" t="s">
        <v>1399</v>
      </c>
      <c r="F1012" t="s">
        <v>63</v>
      </c>
      <c r="G1012">
        <v>190</v>
      </c>
      <c r="H1012">
        <v>16602</v>
      </c>
    </row>
    <row r="1013" spans="1:8">
      <c r="A1013">
        <v>1012</v>
      </c>
      <c r="B1013">
        <v>15</v>
      </c>
      <c r="C1013" t="s">
        <v>176</v>
      </c>
      <c r="D1013" t="s">
        <v>3598</v>
      </c>
      <c r="E1013" t="s">
        <v>1400</v>
      </c>
      <c r="F1013" t="s">
        <v>63</v>
      </c>
      <c r="G1013">
        <v>124</v>
      </c>
      <c r="H1013">
        <v>16602</v>
      </c>
    </row>
    <row r="1014" spans="1:8">
      <c r="A1014">
        <v>1013</v>
      </c>
      <c r="B1014">
        <v>15</v>
      </c>
      <c r="C1014" t="s">
        <v>176</v>
      </c>
      <c r="D1014" t="s">
        <v>3598</v>
      </c>
      <c r="E1014" t="s">
        <v>1401</v>
      </c>
      <c r="F1014" t="s">
        <v>63</v>
      </c>
      <c r="G1014">
        <v>70</v>
      </c>
      <c r="H1014">
        <v>16602</v>
      </c>
    </row>
    <row r="1015" spans="1:8">
      <c r="A1015">
        <v>1014</v>
      </c>
      <c r="B1015">
        <v>15</v>
      </c>
      <c r="C1015" t="s">
        <v>176</v>
      </c>
      <c r="D1015" t="s">
        <v>3598</v>
      </c>
      <c r="E1015" t="s">
        <v>1402</v>
      </c>
      <c r="F1015" t="s">
        <v>63</v>
      </c>
      <c r="G1015">
        <v>55</v>
      </c>
      <c r="H1015">
        <v>16602</v>
      </c>
    </row>
    <row r="1016" spans="1:8">
      <c r="A1016">
        <v>1015</v>
      </c>
      <c r="B1016">
        <v>15</v>
      </c>
      <c r="C1016" t="s">
        <v>176</v>
      </c>
      <c r="D1016" t="s">
        <v>3598</v>
      </c>
      <c r="E1016" t="s">
        <v>249</v>
      </c>
      <c r="F1016" t="s">
        <v>46</v>
      </c>
      <c r="G1016">
        <v>837</v>
      </c>
      <c r="H1016">
        <v>16602</v>
      </c>
    </row>
    <row r="1017" spans="1:8">
      <c r="A1017">
        <v>1016</v>
      </c>
      <c r="B1017">
        <v>15</v>
      </c>
      <c r="C1017" t="s">
        <v>176</v>
      </c>
      <c r="D1017" t="s">
        <v>3598</v>
      </c>
      <c r="E1017" t="s">
        <v>1386</v>
      </c>
      <c r="F1017" t="s">
        <v>46</v>
      </c>
      <c r="G1017">
        <v>935</v>
      </c>
      <c r="H1017">
        <v>16602</v>
      </c>
    </row>
    <row r="1018" spans="1:8">
      <c r="A1018">
        <v>1017</v>
      </c>
      <c r="B1018">
        <v>15</v>
      </c>
      <c r="C1018" t="s">
        <v>176</v>
      </c>
      <c r="D1018" t="s">
        <v>3598</v>
      </c>
      <c r="E1018" t="s">
        <v>1387</v>
      </c>
      <c r="F1018" t="s">
        <v>46</v>
      </c>
      <c r="G1018">
        <v>883</v>
      </c>
      <c r="H1018">
        <v>16602</v>
      </c>
    </row>
    <row r="1019" spans="1:8">
      <c r="A1019">
        <v>1018</v>
      </c>
      <c r="B1019">
        <v>15</v>
      </c>
      <c r="C1019" t="s">
        <v>176</v>
      </c>
      <c r="D1019" t="s">
        <v>3598</v>
      </c>
      <c r="E1019" t="s">
        <v>1388</v>
      </c>
      <c r="F1019" t="s">
        <v>46</v>
      </c>
      <c r="G1019">
        <v>711</v>
      </c>
      <c r="H1019">
        <v>16602</v>
      </c>
    </row>
    <row r="1020" spans="1:8">
      <c r="A1020">
        <v>1019</v>
      </c>
      <c r="B1020">
        <v>15</v>
      </c>
      <c r="C1020" t="s">
        <v>176</v>
      </c>
      <c r="D1020" t="s">
        <v>3598</v>
      </c>
      <c r="E1020" t="s">
        <v>1389</v>
      </c>
      <c r="F1020" t="s">
        <v>46</v>
      </c>
      <c r="G1020">
        <v>564</v>
      </c>
      <c r="H1020">
        <v>16602</v>
      </c>
    </row>
    <row r="1021" spans="1:8">
      <c r="A1021">
        <v>1020</v>
      </c>
      <c r="B1021">
        <v>15</v>
      </c>
      <c r="C1021" t="s">
        <v>176</v>
      </c>
      <c r="D1021" t="s">
        <v>3598</v>
      </c>
      <c r="E1021" t="s">
        <v>1390</v>
      </c>
      <c r="F1021" t="s">
        <v>46</v>
      </c>
      <c r="G1021">
        <v>530</v>
      </c>
      <c r="H1021">
        <v>16602</v>
      </c>
    </row>
    <row r="1022" spans="1:8">
      <c r="A1022">
        <v>1021</v>
      </c>
      <c r="B1022">
        <v>15</v>
      </c>
      <c r="C1022" t="s">
        <v>176</v>
      </c>
      <c r="D1022" t="s">
        <v>3598</v>
      </c>
      <c r="E1022" t="s">
        <v>1391</v>
      </c>
      <c r="F1022" t="s">
        <v>46</v>
      </c>
      <c r="G1022">
        <v>519</v>
      </c>
      <c r="H1022">
        <v>16602</v>
      </c>
    </row>
    <row r="1023" spans="1:8">
      <c r="A1023">
        <v>1022</v>
      </c>
      <c r="B1023">
        <v>15</v>
      </c>
      <c r="C1023" t="s">
        <v>176</v>
      </c>
      <c r="D1023" t="s">
        <v>3598</v>
      </c>
      <c r="E1023" t="s">
        <v>1392</v>
      </c>
      <c r="F1023" t="s">
        <v>46</v>
      </c>
      <c r="G1023">
        <v>468</v>
      </c>
      <c r="H1023">
        <v>16602</v>
      </c>
    </row>
    <row r="1024" spans="1:8">
      <c r="A1024">
        <v>1023</v>
      </c>
      <c r="B1024">
        <v>15</v>
      </c>
      <c r="C1024" t="s">
        <v>176</v>
      </c>
      <c r="D1024" t="s">
        <v>3598</v>
      </c>
      <c r="E1024" t="s">
        <v>1393</v>
      </c>
      <c r="F1024" t="s">
        <v>46</v>
      </c>
      <c r="G1024">
        <v>461</v>
      </c>
      <c r="H1024">
        <v>16602</v>
      </c>
    </row>
    <row r="1025" spans="1:8">
      <c r="A1025">
        <v>1024</v>
      </c>
      <c r="B1025">
        <v>15</v>
      </c>
      <c r="C1025" t="s">
        <v>176</v>
      </c>
      <c r="D1025" t="s">
        <v>3598</v>
      </c>
      <c r="E1025" t="s">
        <v>1394</v>
      </c>
      <c r="F1025" t="s">
        <v>46</v>
      </c>
      <c r="G1025">
        <v>365</v>
      </c>
      <c r="H1025">
        <v>16602</v>
      </c>
    </row>
    <row r="1026" spans="1:8">
      <c r="A1026">
        <v>1025</v>
      </c>
      <c r="B1026">
        <v>15</v>
      </c>
      <c r="C1026" t="s">
        <v>176</v>
      </c>
      <c r="D1026" t="s">
        <v>3598</v>
      </c>
      <c r="E1026" t="s">
        <v>1395</v>
      </c>
      <c r="F1026" t="s">
        <v>46</v>
      </c>
      <c r="G1026">
        <v>331</v>
      </c>
      <c r="H1026">
        <v>16602</v>
      </c>
    </row>
    <row r="1027" spans="1:8">
      <c r="A1027">
        <v>1026</v>
      </c>
      <c r="B1027">
        <v>15</v>
      </c>
      <c r="C1027" t="s">
        <v>176</v>
      </c>
      <c r="D1027" t="s">
        <v>3598</v>
      </c>
      <c r="E1027" t="s">
        <v>1396</v>
      </c>
      <c r="F1027" t="s">
        <v>46</v>
      </c>
      <c r="G1027">
        <v>293</v>
      </c>
      <c r="H1027">
        <v>16602</v>
      </c>
    </row>
    <row r="1028" spans="1:8">
      <c r="A1028">
        <v>1027</v>
      </c>
      <c r="B1028">
        <v>15</v>
      </c>
      <c r="C1028" t="s">
        <v>176</v>
      </c>
      <c r="D1028" t="s">
        <v>3598</v>
      </c>
      <c r="E1028" t="s">
        <v>1397</v>
      </c>
      <c r="F1028" t="s">
        <v>46</v>
      </c>
      <c r="G1028">
        <v>228</v>
      </c>
      <c r="H1028">
        <v>16602</v>
      </c>
    </row>
    <row r="1029" spans="1:8">
      <c r="A1029">
        <v>1028</v>
      </c>
      <c r="B1029">
        <v>15</v>
      </c>
      <c r="C1029" t="s">
        <v>176</v>
      </c>
      <c r="D1029" t="s">
        <v>3598</v>
      </c>
      <c r="E1029" t="s">
        <v>1398</v>
      </c>
      <c r="F1029" t="s">
        <v>46</v>
      </c>
      <c r="G1029">
        <v>232</v>
      </c>
      <c r="H1029">
        <v>16602</v>
      </c>
    </row>
    <row r="1030" spans="1:8">
      <c r="A1030">
        <v>1029</v>
      </c>
      <c r="B1030">
        <v>15</v>
      </c>
      <c r="C1030" t="s">
        <v>176</v>
      </c>
      <c r="D1030" t="s">
        <v>3598</v>
      </c>
      <c r="E1030" t="s">
        <v>1399</v>
      </c>
      <c r="F1030" t="s">
        <v>46</v>
      </c>
      <c r="G1030">
        <v>179</v>
      </c>
      <c r="H1030">
        <v>16602</v>
      </c>
    </row>
    <row r="1031" spans="1:8">
      <c r="A1031">
        <v>1030</v>
      </c>
      <c r="B1031">
        <v>15</v>
      </c>
      <c r="C1031" t="s">
        <v>176</v>
      </c>
      <c r="D1031" t="s">
        <v>3598</v>
      </c>
      <c r="E1031" t="s">
        <v>1400</v>
      </c>
      <c r="F1031" t="s">
        <v>46</v>
      </c>
      <c r="G1031">
        <v>144</v>
      </c>
      <c r="H1031">
        <v>16602</v>
      </c>
    </row>
    <row r="1032" spans="1:8">
      <c r="A1032">
        <v>1031</v>
      </c>
      <c r="B1032">
        <v>15</v>
      </c>
      <c r="C1032" t="s">
        <v>176</v>
      </c>
      <c r="D1032" t="s">
        <v>3598</v>
      </c>
      <c r="E1032" t="s">
        <v>1401</v>
      </c>
      <c r="F1032" t="s">
        <v>46</v>
      </c>
      <c r="G1032">
        <v>80</v>
      </c>
      <c r="H1032">
        <v>16602</v>
      </c>
    </row>
    <row r="1033" spans="1:8">
      <c r="A1033">
        <v>1032</v>
      </c>
      <c r="B1033">
        <v>15</v>
      </c>
      <c r="C1033" t="s">
        <v>176</v>
      </c>
      <c r="D1033" t="s">
        <v>3598</v>
      </c>
      <c r="E1033" t="s">
        <v>1402</v>
      </c>
      <c r="F1033" t="s">
        <v>46</v>
      </c>
      <c r="G1033">
        <v>60</v>
      </c>
      <c r="H1033">
        <v>16602</v>
      </c>
    </row>
    <row r="1034" spans="1:8">
      <c r="A1034">
        <v>1033</v>
      </c>
      <c r="B1034">
        <v>15</v>
      </c>
      <c r="C1034" t="s">
        <v>176</v>
      </c>
      <c r="D1034" t="s">
        <v>3586</v>
      </c>
      <c r="E1034" t="s">
        <v>249</v>
      </c>
      <c r="F1034" t="s">
        <v>63</v>
      </c>
      <c r="G1034">
        <v>58260</v>
      </c>
      <c r="H1034">
        <v>1174296</v>
      </c>
    </row>
    <row r="1035" spans="1:8">
      <c r="A1035">
        <v>1034</v>
      </c>
      <c r="B1035">
        <v>15</v>
      </c>
      <c r="C1035" t="s">
        <v>176</v>
      </c>
      <c r="D1035" t="s">
        <v>3586</v>
      </c>
      <c r="E1035" t="s">
        <v>1386</v>
      </c>
      <c r="F1035" t="s">
        <v>63</v>
      </c>
      <c r="G1035">
        <v>64266</v>
      </c>
      <c r="H1035">
        <v>1174296</v>
      </c>
    </row>
    <row r="1036" spans="1:8">
      <c r="A1036">
        <v>1035</v>
      </c>
      <c r="B1036">
        <v>15</v>
      </c>
      <c r="C1036" t="s">
        <v>176</v>
      </c>
      <c r="D1036" t="s">
        <v>3586</v>
      </c>
      <c r="E1036" t="s">
        <v>1387</v>
      </c>
      <c r="F1036" t="s">
        <v>63</v>
      </c>
      <c r="G1036">
        <v>65060</v>
      </c>
      <c r="H1036">
        <v>1174296</v>
      </c>
    </row>
    <row r="1037" spans="1:8">
      <c r="A1037">
        <v>1036</v>
      </c>
      <c r="B1037">
        <v>15</v>
      </c>
      <c r="C1037" t="s">
        <v>176</v>
      </c>
      <c r="D1037" t="s">
        <v>3586</v>
      </c>
      <c r="E1037" t="s">
        <v>1388</v>
      </c>
      <c r="F1037" t="s">
        <v>63</v>
      </c>
      <c r="G1037">
        <v>58209</v>
      </c>
      <c r="H1037">
        <v>1174296</v>
      </c>
    </row>
    <row r="1038" spans="1:8">
      <c r="A1038">
        <v>1037</v>
      </c>
      <c r="B1038">
        <v>15</v>
      </c>
      <c r="C1038" t="s">
        <v>176</v>
      </c>
      <c r="D1038" t="s">
        <v>3586</v>
      </c>
      <c r="E1038" t="s">
        <v>1389</v>
      </c>
      <c r="F1038" t="s">
        <v>63</v>
      </c>
      <c r="G1038">
        <v>47457</v>
      </c>
      <c r="H1038">
        <v>1174296</v>
      </c>
    </row>
    <row r="1039" spans="1:8">
      <c r="A1039">
        <v>1038</v>
      </c>
      <c r="B1039">
        <v>15</v>
      </c>
      <c r="C1039" t="s">
        <v>176</v>
      </c>
      <c r="D1039" t="s">
        <v>3586</v>
      </c>
      <c r="E1039" t="s">
        <v>1390</v>
      </c>
      <c r="F1039" t="s">
        <v>63</v>
      </c>
      <c r="G1039">
        <v>42217</v>
      </c>
      <c r="H1039">
        <v>1174296</v>
      </c>
    </row>
    <row r="1040" spans="1:8">
      <c r="A1040">
        <v>1039</v>
      </c>
      <c r="B1040">
        <v>15</v>
      </c>
      <c r="C1040" t="s">
        <v>176</v>
      </c>
      <c r="D1040" t="s">
        <v>3586</v>
      </c>
      <c r="E1040" t="s">
        <v>1391</v>
      </c>
      <c r="F1040" t="s">
        <v>63</v>
      </c>
      <c r="G1040">
        <v>38210</v>
      </c>
      <c r="H1040">
        <v>1174296</v>
      </c>
    </row>
    <row r="1041" spans="1:8">
      <c r="A1041">
        <v>1040</v>
      </c>
      <c r="B1041">
        <v>15</v>
      </c>
      <c r="C1041" t="s">
        <v>176</v>
      </c>
      <c r="D1041" t="s">
        <v>3586</v>
      </c>
      <c r="E1041" t="s">
        <v>1392</v>
      </c>
      <c r="F1041" t="s">
        <v>63</v>
      </c>
      <c r="G1041">
        <v>37021</v>
      </c>
      <c r="H1041">
        <v>1174296</v>
      </c>
    </row>
    <row r="1042" spans="1:8">
      <c r="A1042">
        <v>1041</v>
      </c>
      <c r="B1042">
        <v>15</v>
      </c>
      <c r="C1042" t="s">
        <v>176</v>
      </c>
      <c r="D1042" t="s">
        <v>3586</v>
      </c>
      <c r="E1042" t="s">
        <v>1393</v>
      </c>
      <c r="F1042" t="s">
        <v>63</v>
      </c>
      <c r="G1042">
        <v>34217</v>
      </c>
      <c r="H1042">
        <v>1174296</v>
      </c>
    </row>
    <row r="1043" spans="1:8">
      <c r="A1043">
        <v>1042</v>
      </c>
      <c r="B1043">
        <v>15</v>
      </c>
      <c r="C1043" t="s">
        <v>176</v>
      </c>
      <c r="D1043" t="s">
        <v>3586</v>
      </c>
      <c r="E1043" t="s">
        <v>1394</v>
      </c>
      <c r="F1043" t="s">
        <v>63</v>
      </c>
      <c r="G1043">
        <v>30231</v>
      </c>
      <c r="H1043">
        <v>1174296</v>
      </c>
    </row>
    <row r="1044" spans="1:8">
      <c r="A1044">
        <v>1043</v>
      </c>
      <c r="B1044">
        <v>15</v>
      </c>
      <c r="C1044" t="s">
        <v>176</v>
      </c>
      <c r="D1044" t="s">
        <v>3586</v>
      </c>
      <c r="E1044" t="s">
        <v>1395</v>
      </c>
      <c r="F1044" t="s">
        <v>63</v>
      </c>
      <c r="G1044">
        <v>25277</v>
      </c>
      <c r="H1044">
        <v>1174296</v>
      </c>
    </row>
    <row r="1045" spans="1:8">
      <c r="A1045">
        <v>1044</v>
      </c>
      <c r="B1045">
        <v>15</v>
      </c>
      <c r="C1045" t="s">
        <v>176</v>
      </c>
      <c r="D1045" t="s">
        <v>3586</v>
      </c>
      <c r="E1045" t="s">
        <v>1396</v>
      </c>
      <c r="F1045" t="s">
        <v>63</v>
      </c>
      <c r="G1045">
        <v>21179</v>
      </c>
      <c r="H1045">
        <v>1174296</v>
      </c>
    </row>
    <row r="1046" spans="1:8">
      <c r="A1046">
        <v>1045</v>
      </c>
      <c r="B1046">
        <v>15</v>
      </c>
      <c r="C1046" t="s">
        <v>176</v>
      </c>
      <c r="D1046" t="s">
        <v>3586</v>
      </c>
      <c r="E1046" t="s">
        <v>1397</v>
      </c>
      <c r="F1046" t="s">
        <v>63</v>
      </c>
      <c r="G1046">
        <v>16737</v>
      </c>
      <c r="H1046">
        <v>1174296</v>
      </c>
    </row>
    <row r="1047" spans="1:8">
      <c r="A1047">
        <v>1046</v>
      </c>
      <c r="B1047">
        <v>15</v>
      </c>
      <c r="C1047" t="s">
        <v>176</v>
      </c>
      <c r="D1047" t="s">
        <v>3586</v>
      </c>
      <c r="E1047" t="s">
        <v>1398</v>
      </c>
      <c r="F1047" t="s">
        <v>63</v>
      </c>
      <c r="G1047">
        <v>15569</v>
      </c>
      <c r="H1047">
        <v>1174296</v>
      </c>
    </row>
    <row r="1048" spans="1:8">
      <c r="A1048">
        <v>1047</v>
      </c>
      <c r="B1048">
        <v>15</v>
      </c>
      <c r="C1048" t="s">
        <v>176</v>
      </c>
      <c r="D1048" t="s">
        <v>3586</v>
      </c>
      <c r="E1048" t="s">
        <v>1399</v>
      </c>
      <c r="F1048" t="s">
        <v>63</v>
      </c>
      <c r="G1048">
        <v>12411</v>
      </c>
      <c r="H1048">
        <v>1174296</v>
      </c>
    </row>
    <row r="1049" spans="1:8">
      <c r="A1049">
        <v>1048</v>
      </c>
      <c r="B1049">
        <v>15</v>
      </c>
      <c r="C1049" t="s">
        <v>176</v>
      </c>
      <c r="D1049" t="s">
        <v>3586</v>
      </c>
      <c r="E1049" t="s">
        <v>1400</v>
      </c>
      <c r="F1049" t="s">
        <v>63</v>
      </c>
      <c r="G1049">
        <v>9313</v>
      </c>
      <c r="H1049">
        <v>1174296</v>
      </c>
    </row>
    <row r="1050" spans="1:8">
      <c r="A1050">
        <v>1049</v>
      </c>
      <c r="B1050">
        <v>15</v>
      </c>
      <c r="C1050" t="s">
        <v>176</v>
      </c>
      <c r="D1050" t="s">
        <v>3586</v>
      </c>
      <c r="E1050" t="s">
        <v>1401</v>
      </c>
      <c r="F1050" t="s">
        <v>63</v>
      </c>
      <c r="G1050">
        <v>4971</v>
      </c>
      <c r="H1050">
        <v>1174296</v>
      </c>
    </row>
    <row r="1051" spans="1:8">
      <c r="A1051">
        <v>1050</v>
      </c>
      <c r="B1051">
        <v>15</v>
      </c>
      <c r="C1051" t="s">
        <v>176</v>
      </c>
      <c r="D1051" t="s">
        <v>3586</v>
      </c>
      <c r="E1051" t="s">
        <v>1402</v>
      </c>
      <c r="F1051" t="s">
        <v>63</v>
      </c>
      <c r="G1051">
        <v>3245</v>
      </c>
      <c r="H1051">
        <v>1174296</v>
      </c>
    </row>
    <row r="1052" spans="1:8">
      <c r="A1052">
        <v>1051</v>
      </c>
      <c r="B1052">
        <v>15</v>
      </c>
      <c r="C1052" t="s">
        <v>176</v>
      </c>
      <c r="D1052" t="s">
        <v>3586</v>
      </c>
      <c r="E1052" t="s">
        <v>249</v>
      </c>
      <c r="F1052" t="s">
        <v>46</v>
      </c>
      <c r="G1052">
        <v>55032</v>
      </c>
      <c r="H1052">
        <v>1174296</v>
      </c>
    </row>
    <row r="1053" spans="1:8">
      <c r="A1053">
        <v>1052</v>
      </c>
      <c r="B1053">
        <v>15</v>
      </c>
      <c r="C1053" t="s">
        <v>176</v>
      </c>
      <c r="D1053" t="s">
        <v>3586</v>
      </c>
      <c r="E1053" t="s">
        <v>1386</v>
      </c>
      <c r="F1053" t="s">
        <v>46</v>
      </c>
      <c r="G1053">
        <v>61085</v>
      </c>
      <c r="H1053">
        <v>1174296</v>
      </c>
    </row>
    <row r="1054" spans="1:8">
      <c r="A1054">
        <v>1053</v>
      </c>
      <c r="B1054">
        <v>15</v>
      </c>
      <c r="C1054" t="s">
        <v>176</v>
      </c>
      <c r="D1054" t="s">
        <v>3586</v>
      </c>
      <c r="E1054" t="s">
        <v>1387</v>
      </c>
      <c r="F1054" t="s">
        <v>46</v>
      </c>
      <c r="G1054">
        <v>61874</v>
      </c>
      <c r="H1054">
        <v>1174296</v>
      </c>
    </row>
    <row r="1055" spans="1:8">
      <c r="A1055">
        <v>1054</v>
      </c>
      <c r="B1055">
        <v>15</v>
      </c>
      <c r="C1055" t="s">
        <v>176</v>
      </c>
      <c r="D1055" t="s">
        <v>3586</v>
      </c>
      <c r="E1055" t="s">
        <v>1388</v>
      </c>
      <c r="F1055" t="s">
        <v>46</v>
      </c>
      <c r="G1055">
        <v>54165</v>
      </c>
      <c r="H1055">
        <v>1174296</v>
      </c>
    </row>
    <row r="1056" spans="1:8">
      <c r="A1056">
        <v>1055</v>
      </c>
      <c r="B1056">
        <v>15</v>
      </c>
      <c r="C1056" t="s">
        <v>176</v>
      </c>
      <c r="D1056" t="s">
        <v>3586</v>
      </c>
      <c r="E1056" t="s">
        <v>1389</v>
      </c>
      <c r="F1056" t="s">
        <v>46</v>
      </c>
      <c r="G1056">
        <v>46969</v>
      </c>
      <c r="H1056">
        <v>1174296</v>
      </c>
    </row>
    <row r="1057" spans="1:8">
      <c r="A1057">
        <v>1056</v>
      </c>
      <c r="B1057">
        <v>15</v>
      </c>
      <c r="C1057" t="s">
        <v>176</v>
      </c>
      <c r="D1057" t="s">
        <v>3586</v>
      </c>
      <c r="E1057" t="s">
        <v>1390</v>
      </c>
      <c r="F1057" t="s">
        <v>46</v>
      </c>
      <c r="G1057">
        <v>41749</v>
      </c>
      <c r="H1057">
        <v>1174296</v>
      </c>
    </row>
    <row r="1058" spans="1:8">
      <c r="A1058">
        <v>1057</v>
      </c>
      <c r="B1058">
        <v>15</v>
      </c>
      <c r="C1058" t="s">
        <v>176</v>
      </c>
      <c r="D1058" t="s">
        <v>3586</v>
      </c>
      <c r="E1058" t="s">
        <v>1391</v>
      </c>
      <c r="F1058" t="s">
        <v>46</v>
      </c>
      <c r="G1058">
        <v>39544</v>
      </c>
      <c r="H1058">
        <v>1174296</v>
      </c>
    </row>
    <row r="1059" spans="1:8">
      <c r="A1059">
        <v>1058</v>
      </c>
      <c r="B1059">
        <v>15</v>
      </c>
      <c r="C1059" t="s">
        <v>176</v>
      </c>
      <c r="D1059" t="s">
        <v>3586</v>
      </c>
      <c r="E1059" t="s">
        <v>1392</v>
      </c>
      <c r="F1059" t="s">
        <v>46</v>
      </c>
      <c r="G1059">
        <v>39177</v>
      </c>
      <c r="H1059">
        <v>1174296</v>
      </c>
    </row>
    <row r="1060" spans="1:8">
      <c r="A1060">
        <v>1059</v>
      </c>
      <c r="B1060">
        <v>15</v>
      </c>
      <c r="C1060" t="s">
        <v>176</v>
      </c>
      <c r="D1060" t="s">
        <v>3586</v>
      </c>
      <c r="E1060" t="s">
        <v>1393</v>
      </c>
      <c r="F1060" t="s">
        <v>46</v>
      </c>
      <c r="G1060">
        <v>36650</v>
      </c>
      <c r="H1060">
        <v>1174296</v>
      </c>
    </row>
    <row r="1061" spans="1:8">
      <c r="A1061">
        <v>1060</v>
      </c>
      <c r="B1061">
        <v>15</v>
      </c>
      <c r="C1061" t="s">
        <v>176</v>
      </c>
      <c r="D1061" t="s">
        <v>3586</v>
      </c>
      <c r="E1061" t="s">
        <v>1394</v>
      </c>
      <c r="F1061" t="s">
        <v>46</v>
      </c>
      <c r="G1061">
        <v>32133</v>
      </c>
      <c r="H1061">
        <v>1174296</v>
      </c>
    </row>
    <row r="1062" spans="1:8">
      <c r="A1062">
        <v>1061</v>
      </c>
      <c r="B1062">
        <v>15</v>
      </c>
      <c r="C1062" t="s">
        <v>176</v>
      </c>
      <c r="D1062" t="s">
        <v>3586</v>
      </c>
      <c r="E1062" t="s">
        <v>1395</v>
      </c>
      <c r="F1062" t="s">
        <v>46</v>
      </c>
      <c r="G1062">
        <v>27114</v>
      </c>
      <c r="H1062">
        <v>1174296</v>
      </c>
    </row>
    <row r="1063" spans="1:8">
      <c r="A1063">
        <v>1062</v>
      </c>
      <c r="B1063">
        <v>15</v>
      </c>
      <c r="C1063" t="s">
        <v>176</v>
      </c>
      <c r="D1063" t="s">
        <v>3586</v>
      </c>
      <c r="E1063" t="s">
        <v>1396</v>
      </c>
      <c r="F1063" t="s">
        <v>46</v>
      </c>
      <c r="G1063">
        <v>22755</v>
      </c>
      <c r="H1063">
        <v>1174296</v>
      </c>
    </row>
    <row r="1064" spans="1:8">
      <c r="A1064">
        <v>1063</v>
      </c>
      <c r="B1064">
        <v>15</v>
      </c>
      <c r="C1064" t="s">
        <v>176</v>
      </c>
      <c r="D1064" t="s">
        <v>3586</v>
      </c>
      <c r="E1064" t="s">
        <v>1397</v>
      </c>
      <c r="F1064" t="s">
        <v>46</v>
      </c>
      <c r="G1064">
        <v>18821</v>
      </c>
      <c r="H1064">
        <v>1174296</v>
      </c>
    </row>
    <row r="1065" spans="1:8">
      <c r="A1065">
        <v>1064</v>
      </c>
      <c r="B1065">
        <v>15</v>
      </c>
      <c r="C1065" t="s">
        <v>176</v>
      </c>
      <c r="D1065" t="s">
        <v>3586</v>
      </c>
      <c r="E1065" t="s">
        <v>1398</v>
      </c>
      <c r="F1065" t="s">
        <v>46</v>
      </c>
      <c r="G1065">
        <v>17500</v>
      </c>
      <c r="H1065">
        <v>1174296</v>
      </c>
    </row>
    <row r="1066" spans="1:8">
      <c r="A1066">
        <v>1065</v>
      </c>
      <c r="B1066">
        <v>15</v>
      </c>
      <c r="C1066" t="s">
        <v>176</v>
      </c>
      <c r="D1066" t="s">
        <v>3586</v>
      </c>
      <c r="E1066" t="s">
        <v>1399</v>
      </c>
      <c r="F1066" t="s">
        <v>46</v>
      </c>
      <c r="G1066">
        <v>14051</v>
      </c>
      <c r="H1066">
        <v>1174296</v>
      </c>
    </row>
    <row r="1067" spans="1:8">
      <c r="A1067">
        <v>1066</v>
      </c>
      <c r="B1067">
        <v>15</v>
      </c>
      <c r="C1067" t="s">
        <v>176</v>
      </c>
      <c r="D1067" t="s">
        <v>3586</v>
      </c>
      <c r="E1067" t="s">
        <v>1400</v>
      </c>
      <c r="F1067" t="s">
        <v>46</v>
      </c>
      <c r="G1067">
        <v>10842</v>
      </c>
      <c r="H1067">
        <v>1174296</v>
      </c>
    </row>
    <row r="1068" spans="1:8">
      <c r="A1068">
        <v>1067</v>
      </c>
      <c r="B1068">
        <v>15</v>
      </c>
      <c r="C1068" t="s">
        <v>176</v>
      </c>
      <c r="D1068" t="s">
        <v>3586</v>
      </c>
      <c r="E1068" t="s">
        <v>1401</v>
      </c>
      <c r="F1068" t="s">
        <v>46</v>
      </c>
      <c r="G1068">
        <v>6218</v>
      </c>
      <c r="H1068">
        <v>1174296</v>
      </c>
    </row>
    <row r="1069" spans="1:8">
      <c r="A1069">
        <v>1068</v>
      </c>
      <c r="B1069">
        <v>15</v>
      </c>
      <c r="C1069" t="s">
        <v>176</v>
      </c>
      <c r="D1069" t="s">
        <v>3586</v>
      </c>
      <c r="E1069" t="s">
        <v>1402</v>
      </c>
      <c r="F1069" t="s">
        <v>46</v>
      </c>
      <c r="G1069">
        <v>4767</v>
      </c>
      <c r="H1069">
        <v>1174296</v>
      </c>
    </row>
    <row r="1070" spans="1:8">
      <c r="A1070">
        <v>1069</v>
      </c>
      <c r="B1070">
        <v>15</v>
      </c>
      <c r="C1070" t="s">
        <v>176</v>
      </c>
      <c r="D1070" t="s">
        <v>45</v>
      </c>
      <c r="E1070" t="s">
        <v>249</v>
      </c>
      <c r="F1070" t="s">
        <v>63</v>
      </c>
      <c r="G1070">
        <v>1275</v>
      </c>
    </row>
    <row r="1071" spans="1:8">
      <c r="A1071">
        <v>1070</v>
      </c>
      <c r="B1071">
        <v>15</v>
      </c>
      <c r="C1071" t="s">
        <v>176</v>
      </c>
      <c r="D1071" t="s">
        <v>45</v>
      </c>
      <c r="E1071" t="s">
        <v>1386</v>
      </c>
      <c r="F1071" t="s">
        <v>63</v>
      </c>
      <c r="G1071">
        <v>540</v>
      </c>
    </row>
    <row r="1072" spans="1:8">
      <c r="A1072">
        <v>1071</v>
      </c>
      <c r="B1072">
        <v>15</v>
      </c>
      <c r="C1072" t="s">
        <v>176</v>
      </c>
      <c r="D1072" t="s">
        <v>45</v>
      </c>
      <c r="E1072" t="s">
        <v>1387</v>
      </c>
      <c r="F1072" t="s">
        <v>63</v>
      </c>
      <c r="G1072">
        <v>735</v>
      </c>
    </row>
    <row r="1073" spans="1:7">
      <c r="A1073">
        <v>1072</v>
      </c>
      <c r="B1073">
        <v>15</v>
      </c>
      <c r="C1073" t="s">
        <v>176</v>
      </c>
      <c r="D1073" t="s">
        <v>45</v>
      </c>
      <c r="E1073" t="s">
        <v>1388</v>
      </c>
      <c r="F1073" t="s">
        <v>63</v>
      </c>
      <c r="G1073">
        <v>435</v>
      </c>
    </row>
    <row r="1074" spans="1:7">
      <c r="A1074">
        <v>1073</v>
      </c>
      <c r="B1074">
        <v>15</v>
      </c>
      <c r="C1074" t="s">
        <v>176</v>
      </c>
      <c r="D1074" t="s">
        <v>45</v>
      </c>
      <c r="E1074" t="s">
        <v>1389</v>
      </c>
      <c r="F1074" t="s">
        <v>63</v>
      </c>
      <c r="G1074">
        <v>358</v>
      </c>
    </row>
    <row r="1075" spans="1:7">
      <c r="A1075">
        <v>1074</v>
      </c>
      <c r="B1075">
        <v>15</v>
      </c>
      <c r="C1075" t="s">
        <v>176</v>
      </c>
      <c r="D1075" t="s">
        <v>45</v>
      </c>
      <c r="E1075" t="s">
        <v>1390</v>
      </c>
      <c r="F1075" t="s">
        <v>63</v>
      </c>
      <c r="G1075">
        <v>386</v>
      </c>
    </row>
    <row r="1076" spans="1:7">
      <c r="A1076">
        <v>1075</v>
      </c>
      <c r="B1076">
        <v>15</v>
      </c>
      <c r="C1076" t="s">
        <v>176</v>
      </c>
      <c r="D1076" t="s">
        <v>45</v>
      </c>
      <c r="E1076" t="s">
        <v>1391</v>
      </c>
      <c r="F1076" t="s">
        <v>63</v>
      </c>
      <c r="G1076">
        <v>403</v>
      </c>
    </row>
    <row r="1077" spans="1:7">
      <c r="A1077">
        <v>1076</v>
      </c>
      <c r="B1077">
        <v>15</v>
      </c>
      <c r="C1077" t="s">
        <v>176</v>
      </c>
      <c r="D1077" t="s">
        <v>45</v>
      </c>
      <c r="E1077" t="s">
        <v>1392</v>
      </c>
      <c r="F1077" t="s">
        <v>63</v>
      </c>
      <c r="G1077">
        <v>584</v>
      </c>
    </row>
    <row r="1078" spans="1:7">
      <c r="A1078">
        <v>1077</v>
      </c>
      <c r="B1078">
        <v>15</v>
      </c>
      <c r="C1078" t="s">
        <v>176</v>
      </c>
      <c r="D1078" t="s">
        <v>45</v>
      </c>
      <c r="E1078" t="s">
        <v>1393</v>
      </c>
      <c r="F1078" t="s">
        <v>63</v>
      </c>
      <c r="G1078">
        <v>314</v>
      </c>
    </row>
    <row r="1079" spans="1:7">
      <c r="A1079">
        <v>1078</v>
      </c>
      <c r="B1079">
        <v>15</v>
      </c>
      <c r="C1079" t="s">
        <v>176</v>
      </c>
      <c r="D1079" t="s">
        <v>45</v>
      </c>
      <c r="E1079" t="s">
        <v>1394</v>
      </c>
      <c r="F1079" t="s">
        <v>63</v>
      </c>
      <c r="G1079">
        <v>315</v>
      </c>
    </row>
    <row r="1080" spans="1:7">
      <c r="A1080">
        <v>1079</v>
      </c>
      <c r="B1080">
        <v>15</v>
      </c>
      <c r="C1080" t="s">
        <v>176</v>
      </c>
      <c r="D1080" t="s">
        <v>45</v>
      </c>
      <c r="E1080" t="s">
        <v>1395</v>
      </c>
      <c r="F1080" t="s">
        <v>63</v>
      </c>
      <c r="G1080">
        <v>340</v>
      </c>
    </row>
    <row r="1081" spans="1:7">
      <c r="A1081">
        <v>1080</v>
      </c>
      <c r="B1081">
        <v>15</v>
      </c>
      <c r="C1081" t="s">
        <v>176</v>
      </c>
      <c r="D1081" t="s">
        <v>45</v>
      </c>
      <c r="E1081" t="s">
        <v>1396</v>
      </c>
      <c r="F1081" t="s">
        <v>63</v>
      </c>
      <c r="G1081">
        <v>375</v>
      </c>
    </row>
    <row r="1082" spans="1:7">
      <c r="A1082">
        <v>1081</v>
      </c>
      <c r="B1082">
        <v>15</v>
      </c>
      <c r="C1082" t="s">
        <v>176</v>
      </c>
      <c r="D1082" t="s">
        <v>45</v>
      </c>
      <c r="E1082" t="s">
        <v>1397</v>
      </c>
      <c r="F1082" t="s">
        <v>63</v>
      </c>
      <c r="G1082">
        <v>340</v>
      </c>
    </row>
    <row r="1083" spans="1:7">
      <c r="A1083">
        <v>1082</v>
      </c>
      <c r="B1083">
        <v>15</v>
      </c>
      <c r="C1083" t="s">
        <v>176</v>
      </c>
      <c r="D1083" t="s">
        <v>45</v>
      </c>
      <c r="E1083" t="s">
        <v>1398</v>
      </c>
      <c r="F1083" t="s">
        <v>63</v>
      </c>
      <c r="G1083">
        <v>358</v>
      </c>
    </row>
    <row r="1084" spans="1:7">
      <c r="A1084">
        <v>1083</v>
      </c>
      <c r="B1084">
        <v>15</v>
      </c>
      <c r="C1084" t="s">
        <v>176</v>
      </c>
      <c r="D1084" t="s">
        <v>45</v>
      </c>
      <c r="E1084" t="s">
        <v>1399</v>
      </c>
      <c r="F1084" t="s">
        <v>63</v>
      </c>
      <c r="G1084">
        <v>357</v>
      </c>
    </row>
    <row r="1085" spans="1:7">
      <c r="A1085">
        <v>1084</v>
      </c>
      <c r="B1085">
        <v>15</v>
      </c>
      <c r="C1085" t="s">
        <v>176</v>
      </c>
      <c r="D1085" t="s">
        <v>45</v>
      </c>
      <c r="E1085" t="s">
        <v>1400</v>
      </c>
      <c r="F1085" t="s">
        <v>63</v>
      </c>
      <c r="G1085">
        <v>75</v>
      </c>
    </row>
    <row r="1086" spans="1:7">
      <c r="A1086">
        <v>1085</v>
      </c>
      <c r="B1086">
        <v>15</v>
      </c>
      <c r="C1086" t="s">
        <v>176</v>
      </c>
      <c r="D1086" t="s">
        <v>45</v>
      </c>
      <c r="E1086" t="s">
        <v>1401</v>
      </c>
      <c r="F1086" t="s">
        <v>63</v>
      </c>
      <c r="G1086">
        <v>29</v>
      </c>
    </row>
    <row r="1087" spans="1:7">
      <c r="A1087">
        <v>1086</v>
      </c>
      <c r="B1087">
        <v>15</v>
      </c>
      <c r="C1087" t="s">
        <v>176</v>
      </c>
      <c r="D1087" t="s">
        <v>45</v>
      </c>
      <c r="E1087" t="s">
        <v>1402</v>
      </c>
      <c r="F1087" t="s">
        <v>63</v>
      </c>
      <c r="G1087">
        <v>20</v>
      </c>
    </row>
    <row r="1088" spans="1:7">
      <c r="A1088">
        <v>1087</v>
      </c>
      <c r="B1088">
        <v>15</v>
      </c>
      <c r="C1088" t="s">
        <v>176</v>
      </c>
      <c r="D1088" t="s">
        <v>45</v>
      </c>
      <c r="E1088" t="s">
        <v>249</v>
      </c>
      <c r="F1088" t="s">
        <v>46</v>
      </c>
      <c r="G1088">
        <v>1246</v>
      </c>
    </row>
    <row r="1089" spans="1:7">
      <c r="A1089">
        <v>1088</v>
      </c>
      <c r="B1089">
        <v>15</v>
      </c>
      <c r="C1089" t="s">
        <v>176</v>
      </c>
      <c r="D1089" t="s">
        <v>45</v>
      </c>
      <c r="E1089" t="s">
        <v>1386</v>
      </c>
      <c r="F1089" t="s">
        <v>46</v>
      </c>
      <c r="G1089">
        <v>596</v>
      </c>
    </row>
    <row r="1090" spans="1:7">
      <c r="A1090">
        <v>1089</v>
      </c>
      <c r="B1090">
        <v>15</v>
      </c>
      <c r="C1090" t="s">
        <v>176</v>
      </c>
      <c r="D1090" t="s">
        <v>45</v>
      </c>
      <c r="E1090" t="s">
        <v>1387</v>
      </c>
      <c r="F1090" t="s">
        <v>46</v>
      </c>
      <c r="G1090">
        <v>680</v>
      </c>
    </row>
    <row r="1091" spans="1:7">
      <c r="A1091">
        <v>1090</v>
      </c>
      <c r="B1091">
        <v>15</v>
      </c>
      <c r="C1091" t="s">
        <v>176</v>
      </c>
      <c r="D1091" t="s">
        <v>45</v>
      </c>
      <c r="E1091" t="s">
        <v>1388</v>
      </c>
      <c r="F1091" t="s">
        <v>46</v>
      </c>
      <c r="G1091">
        <v>420</v>
      </c>
    </row>
    <row r="1092" spans="1:7">
      <c r="A1092">
        <v>1091</v>
      </c>
      <c r="B1092">
        <v>15</v>
      </c>
      <c r="C1092" t="s">
        <v>176</v>
      </c>
      <c r="D1092" t="s">
        <v>45</v>
      </c>
      <c r="E1092" t="s">
        <v>1389</v>
      </c>
      <c r="F1092" t="s">
        <v>46</v>
      </c>
      <c r="G1092">
        <v>353</v>
      </c>
    </row>
    <row r="1093" spans="1:7">
      <c r="A1093">
        <v>1092</v>
      </c>
      <c r="B1093">
        <v>15</v>
      </c>
      <c r="C1093" t="s">
        <v>176</v>
      </c>
      <c r="D1093" t="s">
        <v>45</v>
      </c>
      <c r="E1093" t="s">
        <v>1390</v>
      </c>
      <c r="F1093" t="s">
        <v>46</v>
      </c>
      <c r="G1093">
        <v>354</v>
      </c>
    </row>
    <row r="1094" spans="1:7">
      <c r="A1094">
        <v>1093</v>
      </c>
      <c r="B1094">
        <v>15</v>
      </c>
      <c r="C1094" t="s">
        <v>176</v>
      </c>
      <c r="D1094" t="s">
        <v>45</v>
      </c>
      <c r="E1094" t="s">
        <v>1391</v>
      </c>
      <c r="F1094" t="s">
        <v>46</v>
      </c>
      <c r="G1094">
        <v>381</v>
      </c>
    </row>
    <row r="1095" spans="1:7">
      <c r="A1095">
        <v>1094</v>
      </c>
      <c r="B1095">
        <v>15</v>
      </c>
      <c r="C1095" t="s">
        <v>176</v>
      </c>
      <c r="D1095" t="s">
        <v>45</v>
      </c>
      <c r="E1095" t="s">
        <v>1392</v>
      </c>
      <c r="F1095" t="s">
        <v>46</v>
      </c>
      <c r="G1095">
        <v>562</v>
      </c>
    </row>
    <row r="1096" spans="1:7">
      <c r="A1096">
        <v>1095</v>
      </c>
      <c r="B1096">
        <v>15</v>
      </c>
      <c r="C1096" t="s">
        <v>176</v>
      </c>
      <c r="D1096" t="s">
        <v>45</v>
      </c>
      <c r="E1096" t="s">
        <v>1393</v>
      </c>
      <c r="F1096" t="s">
        <v>46</v>
      </c>
      <c r="G1096">
        <v>294</v>
      </c>
    </row>
    <row r="1097" spans="1:7">
      <c r="A1097">
        <v>1096</v>
      </c>
      <c r="B1097">
        <v>15</v>
      </c>
      <c r="C1097" t="s">
        <v>176</v>
      </c>
      <c r="D1097" t="s">
        <v>45</v>
      </c>
      <c r="E1097" t="s">
        <v>1394</v>
      </c>
      <c r="F1097" t="s">
        <v>46</v>
      </c>
      <c r="G1097">
        <v>337</v>
      </c>
    </row>
    <row r="1098" spans="1:7">
      <c r="A1098">
        <v>1097</v>
      </c>
      <c r="B1098">
        <v>15</v>
      </c>
      <c r="C1098" t="s">
        <v>176</v>
      </c>
      <c r="D1098" t="s">
        <v>45</v>
      </c>
      <c r="E1098" t="s">
        <v>1395</v>
      </c>
      <c r="F1098" t="s">
        <v>46</v>
      </c>
      <c r="G1098">
        <v>324</v>
      </c>
    </row>
    <row r="1099" spans="1:7">
      <c r="A1099">
        <v>1098</v>
      </c>
      <c r="B1099">
        <v>15</v>
      </c>
      <c r="C1099" t="s">
        <v>176</v>
      </c>
      <c r="D1099" t="s">
        <v>45</v>
      </c>
      <c r="E1099" t="s">
        <v>1396</v>
      </c>
      <c r="F1099" t="s">
        <v>46</v>
      </c>
      <c r="G1099">
        <v>300</v>
      </c>
    </row>
    <row r="1100" spans="1:7">
      <c r="A1100">
        <v>1099</v>
      </c>
      <c r="B1100">
        <v>15</v>
      </c>
      <c r="C1100" t="s">
        <v>176</v>
      </c>
      <c r="D1100" t="s">
        <v>45</v>
      </c>
      <c r="E1100" t="s">
        <v>1397</v>
      </c>
      <c r="F1100" t="s">
        <v>46</v>
      </c>
      <c r="G1100">
        <v>315</v>
      </c>
    </row>
    <row r="1101" spans="1:7">
      <c r="A1101">
        <v>1100</v>
      </c>
      <c r="B1101">
        <v>15</v>
      </c>
      <c r="C1101" t="s">
        <v>176</v>
      </c>
      <c r="D1101" t="s">
        <v>45</v>
      </c>
      <c r="E1101" t="s">
        <v>1398</v>
      </c>
      <c r="F1101" t="s">
        <v>46</v>
      </c>
      <c r="G1101">
        <v>336</v>
      </c>
    </row>
    <row r="1102" spans="1:7">
      <c r="A1102">
        <v>1101</v>
      </c>
      <c r="B1102">
        <v>15</v>
      </c>
      <c r="C1102" t="s">
        <v>176</v>
      </c>
      <c r="D1102" t="s">
        <v>45</v>
      </c>
      <c r="E1102" t="s">
        <v>1399</v>
      </c>
      <c r="F1102" t="s">
        <v>46</v>
      </c>
      <c r="G1102">
        <v>318</v>
      </c>
    </row>
    <row r="1103" spans="1:7">
      <c r="A1103">
        <v>1102</v>
      </c>
      <c r="B1103">
        <v>15</v>
      </c>
      <c r="C1103" t="s">
        <v>176</v>
      </c>
      <c r="D1103" t="s">
        <v>45</v>
      </c>
      <c r="E1103" t="s">
        <v>1400</v>
      </c>
      <c r="F1103" t="s">
        <v>46</v>
      </c>
      <c r="G1103">
        <v>65</v>
      </c>
    </row>
    <row r="1104" spans="1:7">
      <c r="A1104">
        <v>1103</v>
      </c>
      <c r="B1104">
        <v>15</v>
      </c>
      <c r="C1104" t="s">
        <v>176</v>
      </c>
      <c r="D1104" t="s">
        <v>45</v>
      </c>
      <c r="E1104" t="s">
        <v>1401</v>
      </c>
      <c r="F1104" t="s">
        <v>46</v>
      </c>
      <c r="G1104">
        <v>31</v>
      </c>
    </row>
    <row r="1105" spans="1:8">
      <c r="A1105">
        <v>1104</v>
      </c>
      <c r="B1105">
        <v>15</v>
      </c>
      <c r="C1105" t="s">
        <v>176</v>
      </c>
      <c r="D1105" t="s">
        <v>45</v>
      </c>
      <c r="E1105" t="s">
        <v>1402</v>
      </c>
      <c r="F1105" t="s">
        <v>46</v>
      </c>
      <c r="G1105">
        <v>16</v>
      </c>
    </row>
    <row r="1106" spans="1:8">
      <c r="A1106">
        <v>1105</v>
      </c>
      <c r="B1106">
        <v>17</v>
      </c>
      <c r="C1106" t="s">
        <v>177</v>
      </c>
      <c r="D1106" t="s">
        <v>1413</v>
      </c>
      <c r="E1106" t="s">
        <v>249</v>
      </c>
      <c r="F1106" t="s">
        <v>63</v>
      </c>
      <c r="G1106">
        <v>1885</v>
      </c>
      <c r="H1106">
        <v>38271</v>
      </c>
    </row>
    <row r="1107" spans="1:8">
      <c r="A1107">
        <v>1106</v>
      </c>
      <c r="B1107">
        <v>17</v>
      </c>
      <c r="C1107" t="s">
        <v>177</v>
      </c>
      <c r="D1107" t="s">
        <v>1413</v>
      </c>
      <c r="E1107" t="s">
        <v>1386</v>
      </c>
      <c r="F1107" t="s">
        <v>63</v>
      </c>
      <c r="G1107">
        <v>2112</v>
      </c>
      <c r="H1107">
        <v>38271</v>
      </c>
    </row>
    <row r="1108" spans="1:8">
      <c r="A1108">
        <v>1107</v>
      </c>
      <c r="B1108">
        <v>17</v>
      </c>
      <c r="C1108" t="s">
        <v>177</v>
      </c>
      <c r="D1108" t="s">
        <v>1413</v>
      </c>
      <c r="E1108" t="s">
        <v>1387</v>
      </c>
      <c r="F1108" t="s">
        <v>63</v>
      </c>
      <c r="G1108">
        <v>2094</v>
      </c>
      <c r="H1108">
        <v>38271</v>
      </c>
    </row>
    <row r="1109" spans="1:8">
      <c r="A1109">
        <v>1108</v>
      </c>
      <c r="B1109">
        <v>17</v>
      </c>
      <c r="C1109" t="s">
        <v>177</v>
      </c>
      <c r="D1109" t="s">
        <v>1413</v>
      </c>
      <c r="E1109" t="s">
        <v>1388</v>
      </c>
      <c r="F1109" t="s">
        <v>63</v>
      </c>
      <c r="G1109">
        <v>1733</v>
      </c>
      <c r="H1109">
        <v>38271</v>
      </c>
    </row>
    <row r="1110" spans="1:8">
      <c r="A1110">
        <v>1109</v>
      </c>
      <c r="B1110">
        <v>17</v>
      </c>
      <c r="C1110" t="s">
        <v>177</v>
      </c>
      <c r="D1110" t="s">
        <v>1413</v>
      </c>
      <c r="E1110" t="s">
        <v>1389</v>
      </c>
      <c r="F1110" t="s">
        <v>63</v>
      </c>
      <c r="G1110">
        <v>1380</v>
      </c>
      <c r="H1110">
        <v>38271</v>
      </c>
    </row>
    <row r="1111" spans="1:8">
      <c r="A1111">
        <v>1110</v>
      </c>
      <c r="B1111">
        <v>17</v>
      </c>
      <c r="C1111" t="s">
        <v>177</v>
      </c>
      <c r="D1111" t="s">
        <v>1413</v>
      </c>
      <c r="E1111" t="s">
        <v>1390</v>
      </c>
      <c r="F1111" t="s">
        <v>63</v>
      </c>
      <c r="G1111">
        <v>1336</v>
      </c>
      <c r="H1111">
        <v>38271</v>
      </c>
    </row>
    <row r="1112" spans="1:8">
      <c r="A1112">
        <v>1111</v>
      </c>
      <c r="B1112">
        <v>17</v>
      </c>
      <c r="C1112" t="s">
        <v>177</v>
      </c>
      <c r="D1112" t="s">
        <v>1413</v>
      </c>
      <c r="E1112" t="s">
        <v>1391</v>
      </c>
      <c r="F1112" t="s">
        <v>63</v>
      </c>
      <c r="G1112">
        <v>1186</v>
      </c>
      <c r="H1112">
        <v>38271</v>
      </c>
    </row>
    <row r="1113" spans="1:8">
      <c r="A1113">
        <v>1112</v>
      </c>
      <c r="B1113">
        <v>17</v>
      </c>
      <c r="C1113" t="s">
        <v>177</v>
      </c>
      <c r="D1113" t="s">
        <v>1413</v>
      </c>
      <c r="E1113" t="s">
        <v>1392</v>
      </c>
      <c r="F1113" t="s">
        <v>63</v>
      </c>
      <c r="G1113">
        <v>1136</v>
      </c>
      <c r="H1113">
        <v>38271</v>
      </c>
    </row>
    <row r="1114" spans="1:8">
      <c r="A1114">
        <v>1113</v>
      </c>
      <c r="B1114">
        <v>17</v>
      </c>
      <c r="C1114" t="s">
        <v>177</v>
      </c>
      <c r="D1114" t="s">
        <v>1413</v>
      </c>
      <c r="E1114" t="s">
        <v>1393</v>
      </c>
      <c r="F1114" t="s">
        <v>63</v>
      </c>
      <c r="G1114">
        <v>1178</v>
      </c>
      <c r="H1114">
        <v>38271</v>
      </c>
    </row>
    <row r="1115" spans="1:8">
      <c r="A1115">
        <v>1114</v>
      </c>
      <c r="B1115">
        <v>17</v>
      </c>
      <c r="C1115" t="s">
        <v>177</v>
      </c>
      <c r="D1115" t="s">
        <v>1413</v>
      </c>
      <c r="E1115" t="s">
        <v>1394</v>
      </c>
      <c r="F1115" t="s">
        <v>63</v>
      </c>
      <c r="G1115">
        <v>1149</v>
      </c>
      <c r="H1115">
        <v>38271</v>
      </c>
    </row>
    <row r="1116" spans="1:8">
      <c r="A1116">
        <v>1115</v>
      </c>
      <c r="B1116">
        <v>17</v>
      </c>
      <c r="C1116" t="s">
        <v>177</v>
      </c>
      <c r="D1116" t="s">
        <v>1413</v>
      </c>
      <c r="E1116" t="s">
        <v>1395</v>
      </c>
      <c r="F1116" t="s">
        <v>63</v>
      </c>
      <c r="G1116">
        <v>889</v>
      </c>
      <c r="H1116">
        <v>38271</v>
      </c>
    </row>
    <row r="1117" spans="1:8">
      <c r="A1117">
        <v>1116</v>
      </c>
      <c r="B1117">
        <v>17</v>
      </c>
      <c r="C1117" t="s">
        <v>177</v>
      </c>
      <c r="D1117" t="s">
        <v>1413</v>
      </c>
      <c r="E1117" t="s">
        <v>1396</v>
      </c>
      <c r="F1117" t="s">
        <v>63</v>
      </c>
      <c r="G1117">
        <v>726</v>
      </c>
      <c r="H1117">
        <v>38271</v>
      </c>
    </row>
    <row r="1118" spans="1:8">
      <c r="A1118">
        <v>1117</v>
      </c>
      <c r="B1118">
        <v>17</v>
      </c>
      <c r="C1118" t="s">
        <v>177</v>
      </c>
      <c r="D1118" t="s">
        <v>1413</v>
      </c>
      <c r="E1118" t="s">
        <v>1397</v>
      </c>
      <c r="F1118" t="s">
        <v>63</v>
      </c>
      <c r="G1118">
        <v>599</v>
      </c>
      <c r="H1118">
        <v>38271</v>
      </c>
    </row>
    <row r="1119" spans="1:8">
      <c r="A1119">
        <v>1118</v>
      </c>
      <c r="B1119">
        <v>17</v>
      </c>
      <c r="C1119" t="s">
        <v>177</v>
      </c>
      <c r="D1119" t="s">
        <v>1413</v>
      </c>
      <c r="E1119" t="s">
        <v>1398</v>
      </c>
      <c r="F1119" t="s">
        <v>63</v>
      </c>
      <c r="G1119">
        <v>553</v>
      </c>
      <c r="H1119">
        <v>38271</v>
      </c>
    </row>
    <row r="1120" spans="1:8">
      <c r="A1120">
        <v>1119</v>
      </c>
      <c r="B1120">
        <v>17</v>
      </c>
      <c r="C1120" t="s">
        <v>177</v>
      </c>
      <c r="D1120" t="s">
        <v>1413</v>
      </c>
      <c r="E1120" t="s">
        <v>1399</v>
      </c>
      <c r="F1120" t="s">
        <v>63</v>
      </c>
      <c r="G1120">
        <v>447</v>
      </c>
      <c r="H1120">
        <v>38271</v>
      </c>
    </row>
    <row r="1121" spans="1:8">
      <c r="A1121">
        <v>1120</v>
      </c>
      <c r="B1121">
        <v>17</v>
      </c>
      <c r="C1121" t="s">
        <v>177</v>
      </c>
      <c r="D1121" t="s">
        <v>1413</v>
      </c>
      <c r="E1121" t="s">
        <v>1400</v>
      </c>
      <c r="F1121" t="s">
        <v>63</v>
      </c>
      <c r="G1121">
        <v>322</v>
      </c>
      <c r="H1121">
        <v>38271</v>
      </c>
    </row>
    <row r="1122" spans="1:8">
      <c r="A1122">
        <v>1121</v>
      </c>
      <c r="B1122">
        <v>17</v>
      </c>
      <c r="C1122" t="s">
        <v>177</v>
      </c>
      <c r="D1122" t="s">
        <v>1413</v>
      </c>
      <c r="E1122" t="s">
        <v>1401</v>
      </c>
      <c r="F1122" t="s">
        <v>63</v>
      </c>
      <c r="G1122">
        <v>162</v>
      </c>
      <c r="H1122">
        <v>38271</v>
      </c>
    </row>
    <row r="1123" spans="1:8">
      <c r="A1123">
        <v>1122</v>
      </c>
      <c r="B1123">
        <v>17</v>
      </c>
      <c r="C1123" t="s">
        <v>177</v>
      </c>
      <c r="D1123" t="s">
        <v>1413</v>
      </c>
      <c r="E1123" t="s">
        <v>1402</v>
      </c>
      <c r="F1123" t="s">
        <v>63</v>
      </c>
      <c r="G1123">
        <v>97</v>
      </c>
      <c r="H1123">
        <v>38271</v>
      </c>
    </row>
    <row r="1124" spans="1:8">
      <c r="A1124">
        <v>1123</v>
      </c>
      <c r="B1124">
        <v>17</v>
      </c>
      <c r="C1124" t="s">
        <v>177</v>
      </c>
      <c r="D1124" t="s">
        <v>1413</v>
      </c>
      <c r="E1124" t="s">
        <v>249</v>
      </c>
      <c r="F1124" t="s">
        <v>46</v>
      </c>
      <c r="G1124">
        <v>1687</v>
      </c>
      <c r="H1124">
        <v>38271</v>
      </c>
    </row>
    <row r="1125" spans="1:8">
      <c r="A1125">
        <v>1124</v>
      </c>
      <c r="B1125">
        <v>17</v>
      </c>
      <c r="C1125" t="s">
        <v>177</v>
      </c>
      <c r="D1125" t="s">
        <v>1413</v>
      </c>
      <c r="E1125" t="s">
        <v>1386</v>
      </c>
      <c r="F1125" t="s">
        <v>46</v>
      </c>
      <c r="G1125">
        <v>1947</v>
      </c>
      <c r="H1125">
        <v>38271</v>
      </c>
    </row>
    <row r="1126" spans="1:8">
      <c r="A1126">
        <v>1125</v>
      </c>
      <c r="B1126">
        <v>17</v>
      </c>
      <c r="C1126" t="s">
        <v>177</v>
      </c>
      <c r="D1126" t="s">
        <v>1413</v>
      </c>
      <c r="E1126" t="s">
        <v>1387</v>
      </c>
      <c r="F1126" t="s">
        <v>46</v>
      </c>
      <c r="G1126">
        <v>2026</v>
      </c>
      <c r="H1126">
        <v>38271</v>
      </c>
    </row>
    <row r="1127" spans="1:8">
      <c r="A1127">
        <v>1126</v>
      </c>
      <c r="B1127">
        <v>17</v>
      </c>
      <c r="C1127" t="s">
        <v>177</v>
      </c>
      <c r="D1127" t="s">
        <v>1413</v>
      </c>
      <c r="E1127" t="s">
        <v>1388</v>
      </c>
      <c r="F1127" t="s">
        <v>46</v>
      </c>
      <c r="G1127">
        <v>1738</v>
      </c>
      <c r="H1127">
        <v>38271</v>
      </c>
    </row>
    <row r="1128" spans="1:8">
      <c r="A1128">
        <v>1127</v>
      </c>
      <c r="B1128">
        <v>17</v>
      </c>
      <c r="C1128" t="s">
        <v>177</v>
      </c>
      <c r="D1128" t="s">
        <v>1413</v>
      </c>
      <c r="E1128" t="s">
        <v>1389</v>
      </c>
      <c r="F1128" t="s">
        <v>46</v>
      </c>
      <c r="G1128">
        <v>1458</v>
      </c>
      <c r="H1128">
        <v>38271</v>
      </c>
    </row>
    <row r="1129" spans="1:8">
      <c r="A1129">
        <v>1128</v>
      </c>
      <c r="B1129">
        <v>17</v>
      </c>
      <c r="C1129" t="s">
        <v>177</v>
      </c>
      <c r="D1129" t="s">
        <v>1413</v>
      </c>
      <c r="E1129" t="s">
        <v>1390</v>
      </c>
      <c r="F1129" t="s">
        <v>46</v>
      </c>
      <c r="G1129">
        <v>1394</v>
      </c>
      <c r="H1129">
        <v>38271</v>
      </c>
    </row>
    <row r="1130" spans="1:8">
      <c r="A1130">
        <v>1129</v>
      </c>
      <c r="B1130">
        <v>17</v>
      </c>
      <c r="C1130" t="s">
        <v>177</v>
      </c>
      <c r="D1130" t="s">
        <v>1413</v>
      </c>
      <c r="E1130" t="s">
        <v>1391</v>
      </c>
      <c r="F1130" t="s">
        <v>46</v>
      </c>
      <c r="G1130">
        <v>1249</v>
      </c>
      <c r="H1130">
        <v>38271</v>
      </c>
    </row>
    <row r="1131" spans="1:8">
      <c r="A1131">
        <v>1130</v>
      </c>
      <c r="B1131">
        <v>17</v>
      </c>
      <c r="C1131" t="s">
        <v>177</v>
      </c>
      <c r="D1131" t="s">
        <v>1413</v>
      </c>
      <c r="E1131" t="s">
        <v>1392</v>
      </c>
      <c r="F1131" t="s">
        <v>46</v>
      </c>
      <c r="G1131">
        <v>1304</v>
      </c>
      <c r="H1131">
        <v>38271</v>
      </c>
    </row>
    <row r="1132" spans="1:8">
      <c r="A1132">
        <v>1131</v>
      </c>
      <c r="B1132">
        <v>17</v>
      </c>
      <c r="C1132" t="s">
        <v>177</v>
      </c>
      <c r="D1132" t="s">
        <v>1413</v>
      </c>
      <c r="E1132" t="s">
        <v>1393</v>
      </c>
      <c r="F1132" t="s">
        <v>46</v>
      </c>
      <c r="G1132">
        <v>1217</v>
      </c>
      <c r="H1132">
        <v>38271</v>
      </c>
    </row>
    <row r="1133" spans="1:8">
      <c r="A1133">
        <v>1132</v>
      </c>
      <c r="B1133">
        <v>17</v>
      </c>
      <c r="C1133" t="s">
        <v>177</v>
      </c>
      <c r="D1133" t="s">
        <v>1413</v>
      </c>
      <c r="E1133" t="s">
        <v>1394</v>
      </c>
      <c r="F1133" t="s">
        <v>46</v>
      </c>
      <c r="G1133">
        <v>1099</v>
      </c>
      <c r="H1133">
        <v>38271</v>
      </c>
    </row>
    <row r="1134" spans="1:8">
      <c r="A1134">
        <v>1133</v>
      </c>
      <c r="B1134">
        <v>17</v>
      </c>
      <c r="C1134" t="s">
        <v>177</v>
      </c>
      <c r="D1134" t="s">
        <v>1413</v>
      </c>
      <c r="E1134" t="s">
        <v>1395</v>
      </c>
      <c r="F1134" t="s">
        <v>46</v>
      </c>
      <c r="G1134">
        <v>899</v>
      </c>
      <c r="H1134">
        <v>38271</v>
      </c>
    </row>
    <row r="1135" spans="1:8">
      <c r="A1135">
        <v>1134</v>
      </c>
      <c r="B1135">
        <v>17</v>
      </c>
      <c r="C1135" t="s">
        <v>177</v>
      </c>
      <c r="D1135" t="s">
        <v>1413</v>
      </c>
      <c r="E1135" t="s">
        <v>1396</v>
      </c>
      <c r="F1135" t="s">
        <v>46</v>
      </c>
      <c r="G1135">
        <v>756</v>
      </c>
      <c r="H1135">
        <v>38271</v>
      </c>
    </row>
    <row r="1136" spans="1:8">
      <c r="A1136">
        <v>1135</v>
      </c>
      <c r="B1136">
        <v>17</v>
      </c>
      <c r="C1136" t="s">
        <v>177</v>
      </c>
      <c r="D1136" t="s">
        <v>1413</v>
      </c>
      <c r="E1136" t="s">
        <v>1397</v>
      </c>
      <c r="F1136" t="s">
        <v>46</v>
      </c>
      <c r="G1136">
        <v>683</v>
      </c>
      <c r="H1136">
        <v>38271</v>
      </c>
    </row>
    <row r="1137" spans="1:8">
      <c r="A1137">
        <v>1136</v>
      </c>
      <c r="B1137">
        <v>17</v>
      </c>
      <c r="C1137" t="s">
        <v>177</v>
      </c>
      <c r="D1137" t="s">
        <v>1413</v>
      </c>
      <c r="E1137" t="s">
        <v>1398</v>
      </c>
      <c r="F1137" t="s">
        <v>46</v>
      </c>
      <c r="G1137">
        <v>646</v>
      </c>
      <c r="H1137">
        <v>38271</v>
      </c>
    </row>
    <row r="1138" spans="1:8">
      <c r="A1138">
        <v>1137</v>
      </c>
      <c r="B1138">
        <v>17</v>
      </c>
      <c r="C1138" t="s">
        <v>177</v>
      </c>
      <c r="D1138" t="s">
        <v>1413</v>
      </c>
      <c r="E1138" t="s">
        <v>1399</v>
      </c>
      <c r="F1138" t="s">
        <v>46</v>
      </c>
      <c r="G1138">
        <v>496</v>
      </c>
      <c r="H1138">
        <v>38271</v>
      </c>
    </row>
    <row r="1139" spans="1:8">
      <c r="A1139">
        <v>1138</v>
      </c>
      <c r="B1139">
        <v>17</v>
      </c>
      <c r="C1139" t="s">
        <v>177</v>
      </c>
      <c r="D1139" t="s">
        <v>1413</v>
      </c>
      <c r="E1139" t="s">
        <v>1400</v>
      </c>
      <c r="F1139" t="s">
        <v>46</v>
      </c>
      <c r="G1139">
        <v>364</v>
      </c>
      <c r="H1139">
        <v>38271</v>
      </c>
    </row>
    <row r="1140" spans="1:8">
      <c r="A1140">
        <v>1139</v>
      </c>
      <c r="B1140">
        <v>17</v>
      </c>
      <c r="C1140" t="s">
        <v>177</v>
      </c>
      <c r="D1140" t="s">
        <v>1413</v>
      </c>
      <c r="E1140" t="s">
        <v>1401</v>
      </c>
      <c r="F1140" t="s">
        <v>46</v>
      </c>
      <c r="G1140">
        <v>199</v>
      </c>
      <c r="H1140">
        <v>38271</v>
      </c>
    </row>
    <row r="1141" spans="1:8">
      <c r="A1141">
        <v>1140</v>
      </c>
      <c r="B1141">
        <v>17</v>
      </c>
      <c r="C1141" t="s">
        <v>177</v>
      </c>
      <c r="D1141" t="s">
        <v>1413</v>
      </c>
      <c r="E1141" t="s">
        <v>1402</v>
      </c>
      <c r="F1141" t="s">
        <v>46</v>
      </c>
      <c r="G1141">
        <v>125</v>
      </c>
      <c r="H1141">
        <v>38271</v>
      </c>
    </row>
    <row r="1142" spans="1:8">
      <c r="A1142">
        <v>1141</v>
      </c>
      <c r="B1142">
        <v>17</v>
      </c>
      <c r="C1142" t="s">
        <v>177</v>
      </c>
      <c r="D1142" t="s">
        <v>3597</v>
      </c>
      <c r="E1142" t="s">
        <v>249</v>
      </c>
      <c r="F1142" t="s">
        <v>63</v>
      </c>
      <c r="G1142">
        <v>1</v>
      </c>
      <c r="H1142">
        <v>28</v>
      </c>
    </row>
    <row r="1143" spans="1:8">
      <c r="A1143">
        <v>1142</v>
      </c>
      <c r="B1143">
        <v>17</v>
      </c>
      <c r="C1143" t="s">
        <v>177</v>
      </c>
      <c r="D1143" t="s">
        <v>3597</v>
      </c>
      <c r="E1143" t="s">
        <v>1386</v>
      </c>
      <c r="F1143" t="s">
        <v>63</v>
      </c>
      <c r="G1143">
        <v>1</v>
      </c>
      <c r="H1143">
        <v>28</v>
      </c>
    </row>
    <row r="1144" spans="1:8">
      <c r="A1144">
        <v>1143</v>
      </c>
      <c r="B1144">
        <v>17</v>
      </c>
      <c r="C1144" t="s">
        <v>177</v>
      </c>
      <c r="D1144" t="s">
        <v>3597</v>
      </c>
      <c r="E1144" t="s">
        <v>1387</v>
      </c>
      <c r="F1144" t="s">
        <v>63</v>
      </c>
      <c r="G1144">
        <v>1</v>
      </c>
      <c r="H1144">
        <v>28</v>
      </c>
    </row>
    <row r="1145" spans="1:8">
      <c r="A1145">
        <v>1144</v>
      </c>
      <c r="B1145">
        <v>17</v>
      </c>
      <c r="C1145" t="s">
        <v>177</v>
      </c>
      <c r="D1145" t="s">
        <v>3597</v>
      </c>
      <c r="E1145" t="s">
        <v>1388</v>
      </c>
      <c r="F1145" t="s">
        <v>63</v>
      </c>
      <c r="G1145">
        <v>1</v>
      </c>
      <c r="H1145">
        <v>28</v>
      </c>
    </row>
    <row r="1146" spans="1:8">
      <c r="A1146">
        <v>1145</v>
      </c>
      <c r="B1146">
        <v>17</v>
      </c>
      <c r="C1146" t="s">
        <v>177</v>
      </c>
      <c r="D1146" t="s">
        <v>3597</v>
      </c>
      <c r="E1146" t="s">
        <v>1389</v>
      </c>
      <c r="F1146" t="s">
        <v>63</v>
      </c>
      <c r="G1146">
        <v>3</v>
      </c>
      <c r="H1146">
        <v>28</v>
      </c>
    </row>
    <row r="1147" spans="1:8">
      <c r="A1147">
        <v>1146</v>
      </c>
      <c r="B1147">
        <v>17</v>
      </c>
      <c r="C1147" t="s">
        <v>177</v>
      </c>
      <c r="D1147" t="s">
        <v>3597</v>
      </c>
      <c r="E1147" t="s">
        <v>1390</v>
      </c>
      <c r="F1147" t="s">
        <v>63</v>
      </c>
      <c r="G1147">
        <v>3</v>
      </c>
      <c r="H1147">
        <v>28</v>
      </c>
    </row>
    <row r="1148" spans="1:8">
      <c r="A1148">
        <v>1147</v>
      </c>
      <c r="B1148">
        <v>17</v>
      </c>
      <c r="C1148" t="s">
        <v>177</v>
      </c>
      <c r="D1148" t="s">
        <v>3597</v>
      </c>
      <c r="E1148" t="s">
        <v>1391</v>
      </c>
      <c r="F1148" t="s">
        <v>63</v>
      </c>
      <c r="G1148">
        <v>1</v>
      </c>
      <c r="H1148">
        <v>28</v>
      </c>
    </row>
    <row r="1149" spans="1:8">
      <c r="A1149">
        <v>1148</v>
      </c>
      <c r="B1149">
        <v>17</v>
      </c>
      <c r="C1149" t="s">
        <v>177</v>
      </c>
      <c r="D1149" t="s">
        <v>3597</v>
      </c>
      <c r="E1149" t="s">
        <v>1393</v>
      </c>
      <c r="F1149" t="s">
        <v>63</v>
      </c>
      <c r="G1149">
        <v>2</v>
      </c>
      <c r="H1149">
        <v>28</v>
      </c>
    </row>
    <row r="1150" spans="1:8">
      <c r="A1150">
        <v>1149</v>
      </c>
      <c r="B1150">
        <v>17</v>
      </c>
      <c r="C1150" t="s">
        <v>177</v>
      </c>
      <c r="D1150" t="s">
        <v>3597</v>
      </c>
      <c r="E1150" t="s">
        <v>1394</v>
      </c>
      <c r="F1150" t="s">
        <v>63</v>
      </c>
      <c r="G1150">
        <v>1</v>
      </c>
      <c r="H1150">
        <v>28</v>
      </c>
    </row>
    <row r="1151" spans="1:8">
      <c r="A1151">
        <v>1150</v>
      </c>
      <c r="B1151">
        <v>17</v>
      </c>
      <c r="C1151" t="s">
        <v>177</v>
      </c>
      <c r="D1151" t="s">
        <v>3597</v>
      </c>
      <c r="E1151" t="s">
        <v>1395</v>
      </c>
      <c r="F1151" t="s">
        <v>63</v>
      </c>
      <c r="G1151">
        <v>1</v>
      </c>
      <c r="H1151">
        <v>28</v>
      </c>
    </row>
    <row r="1152" spans="1:8">
      <c r="A1152">
        <v>1151</v>
      </c>
      <c r="B1152">
        <v>17</v>
      </c>
      <c r="C1152" t="s">
        <v>177</v>
      </c>
      <c r="D1152" t="s">
        <v>3597</v>
      </c>
      <c r="E1152" t="s">
        <v>1396</v>
      </c>
      <c r="F1152" t="s">
        <v>63</v>
      </c>
      <c r="G1152">
        <v>2</v>
      </c>
      <c r="H1152">
        <v>28</v>
      </c>
    </row>
    <row r="1153" spans="1:8">
      <c r="A1153">
        <v>1152</v>
      </c>
      <c r="B1153">
        <v>17</v>
      </c>
      <c r="C1153" t="s">
        <v>177</v>
      </c>
      <c r="D1153" t="s">
        <v>3597</v>
      </c>
      <c r="E1153" t="s">
        <v>1400</v>
      </c>
      <c r="F1153" t="s">
        <v>63</v>
      </c>
      <c r="G1153">
        <v>1</v>
      </c>
      <c r="H1153">
        <v>28</v>
      </c>
    </row>
    <row r="1154" spans="1:8">
      <c r="A1154">
        <v>1153</v>
      </c>
      <c r="B1154">
        <v>17</v>
      </c>
      <c r="C1154" t="s">
        <v>177</v>
      </c>
      <c r="D1154" t="s">
        <v>3597</v>
      </c>
      <c r="E1154" t="s">
        <v>1386</v>
      </c>
      <c r="F1154" t="s">
        <v>46</v>
      </c>
      <c r="G1154">
        <v>2</v>
      </c>
      <c r="H1154">
        <v>28</v>
      </c>
    </row>
    <row r="1155" spans="1:8">
      <c r="A1155">
        <v>1154</v>
      </c>
      <c r="B1155">
        <v>17</v>
      </c>
      <c r="C1155" t="s">
        <v>177</v>
      </c>
      <c r="D1155" t="s">
        <v>3597</v>
      </c>
      <c r="E1155" t="s">
        <v>1387</v>
      </c>
      <c r="F1155" t="s">
        <v>46</v>
      </c>
      <c r="G1155">
        <v>1</v>
      </c>
      <c r="H1155">
        <v>28</v>
      </c>
    </row>
    <row r="1156" spans="1:8">
      <c r="A1156">
        <v>1155</v>
      </c>
      <c r="B1156">
        <v>17</v>
      </c>
      <c r="C1156" t="s">
        <v>177</v>
      </c>
      <c r="D1156" t="s">
        <v>3597</v>
      </c>
      <c r="E1156" t="s">
        <v>1388</v>
      </c>
      <c r="F1156" t="s">
        <v>46</v>
      </c>
      <c r="G1156">
        <v>1</v>
      </c>
      <c r="H1156">
        <v>28</v>
      </c>
    </row>
    <row r="1157" spans="1:8">
      <c r="A1157">
        <v>1156</v>
      </c>
      <c r="B1157">
        <v>17</v>
      </c>
      <c r="C1157" t="s">
        <v>177</v>
      </c>
      <c r="D1157" t="s">
        <v>3597</v>
      </c>
      <c r="E1157" t="s">
        <v>1389</v>
      </c>
      <c r="F1157" t="s">
        <v>46</v>
      </c>
      <c r="G1157">
        <v>1</v>
      </c>
      <c r="H1157">
        <v>28</v>
      </c>
    </row>
    <row r="1158" spans="1:8">
      <c r="A1158">
        <v>1157</v>
      </c>
      <c r="B1158">
        <v>17</v>
      </c>
      <c r="C1158" t="s">
        <v>177</v>
      </c>
      <c r="D1158" t="s">
        <v>3597</v>
      </c>
      <c r="E1158" t="s">
        <v>1390</v>
      </c>
      <c r="F1158" t="s">
        <v>46</v>
      </c>
      <c r="G1158">
        <v>1</v>
      </c>
      <c r="H1158">
        <v>28</v>
      </c>
    </row>
    <row r="1159" spans="1:8">
      <c r="A1159">
        <v>1158</v>
      </c>
      <c r="B1159">
        <v>17</v>
      </c>
      <c r="C1159" t="s">
        <v>177</v>
      </c>
      <c r="D1159" t="s">
        <v>3597</v>
      </c>
      <c r="E1159" t="s">
        <v>1392</v>
      </c>
      <c r="F1159" t="s">
        <v>46</v>
      </c>
      <c r="G1159">
        <v>2</v>
      </c>
      <c r="H1159">
        <v>28</v>
      </c>
    </row>
    <row r="1160" spans="1:8">
      <c r="A1160">
        <v>1159</v>
      </c>
      <c r="B1160">
        <v>17</v>
      </c>
      <c r="C1160" t="s">
        <v>177</v>
      </c>
      <c r="D1160" t="s">
        <v>3597</v>
      </c>
      <c r="E1160" t="s">
        <v>1393</v>
      </c>
      <c r="F1160" t="s">
        <v>46</v>
      </c>
      <c r="G1160">
        <v>2</v>
      </c>
      <c r="H1160">
        <v>28</v>
      </c>
    </row>
    <row r="1161" spans="1:8">
      <c r="A1161">
        <v>1160</v>
      </c>
      <c r="B1161">
        <v>17</v>
      </c>
      <c r="C1161" t="s">
        <v>177</v>
      </c>
      <c r="D1161" t="s">
        <v>3598</v>
      </c>
      <c r="E1161" t="s">
        <v>249</v>
      </c>
      <c r="F1161" t="s">
        <v>63</v>
      </c>
      <c r="G1161">
        <v>897</v>
      </c>
      <c r="H1161">
        <v>22631</v>
      </c>
    </row>
    <row r="1162" spans="1:8">
      <c r="A1162">
        <v>1161</v>
      </c>
      <c r="B1162">
        <v>17</v>
      </c>
      <c r="C1162" t="s">
        <v>177</v>
      </c>
      <c r="D1162" t="s">
        <v>3598</v>
      </c>
      <c r="E1162" t="s">
        <v>1386</v>
      </c>
      <c r="F1162" t="s">
        <v>63</v>
      </c>
      <c r="G1162">
        <v>1072</v>
      </c>
      <c r="H1162">
        <v>22631</v>
      </c>
    </row>
    <row r="1163" spans="1:8">
      <c r="A1163">
        <v>1162</v>
      </c>
      <c r="B1163">
        <v>17</v>
      </c>
      <c r="C1163" t="s">
        <v>177</v>
      </c>
      <c r="D1163" t="s">
        <v>3598</v>
      </c>
      <c r="E1163" t="s">
        <v>1387</v>
      </c>
      <c r="F1163" t="s">
        <v>63</v>
      </c>
      <c r="G1163">
        <v>1257</v>
      </c>
      <c r="H1163">
        <v>22631</v>
      </c>
    </row>
    <row r="1164" spans="1:8">
      <c r="A1164">
        <v>1163</v>
      </c>
      <c r="B1164">
        <v>17</v>
      </c>
      <c r="C1164" t="s">
        <v>177</v>
      </c>
      <c r="D1164" t="s">
        <v>3598</v>
      </c>
      <c r="E1164" t="s">
        <v>1388</v>
      </c>
      <c r="F1164" t="s">
        <v>63</v>
      </c>
      <c r="G1164">
        <v>1056</v>
      </c>
      <c r="H1164">
        <v>22631</v>
      </c>
    </row>
    <row r="1165" spans="1:8">
      <c r="A1165">
        <v>1164</v>
      </c>
      <c r="B1165">
        <v>17</v>
      </c>
      <c r="C1165" t="s">
        <v>177</v>
      </c>
      <c r="D1165" t="s">
        <v>3598</v>
      </c>
      <c r="E1165" t="s">
        <v>1389</v>
      </c>
      <c r="F1165" t="s">
        <v>63</v>
      </c>
      <c r="G1165">
        <v>842</v>
      </c>
      <c r="H1165">
        <v>22631</v>
      </c>
    </row>
    <row r="1166" spans="1:8">
      <c r="A1166">
        <v>1165</v>
      </c>
      <c r="B1166">
        <v>17</v>
      </c>
      <c r="C1166" t="s">
        <v>177</v>
      </c>
      <c r="D1166" t="s">
        <v>3598</v>
      </c>
      <c r="E1166" t="s">
        <v>1390</v>
      </c>
      <c r="F1166" t="s">
        <v>63</v>
      </c>
      <c r="G1166">
        <v>798</v>
      </c>
      <c r="H1166">
        <v>22631</v>
      </c>
    </row>
    <row r="1167" spans="1:8">
      <c r="A1167">
        <v>1166</v>
      </c>
      <c r="B1167">
        <v>17</v>
      </c>
      <c r="C1167" t="s">
        <v>177</v>
      </c>
      <c r="D1167" t="s">
        <v>3598</v>
      </c>
      <c r="E1167" t="s">
        <v>1391</v>
      </c>
      <c r="F1167" t="s">
        <v>63</v>
      </c>
      <c r="G1167">
        <v>806</v>
      </c>
      <c r="H1167">
        <v>22631</v>
      </c>
    </row>
    <row r="1168" spans="1:8">
      <c r="A1168">
        <v>1167</v>
      </c>
      <c r="B1168">
        <v>17</v>
      </c>
      <c r="C1168" t="s">
        <v>177</v>
      </c>
      <c r="D1168" t="s">
        <v>3598</v>
      </c>
      <c r="E1168" t="s">
        <v>1392</v>
      </c>
      <c r="F1168" t="s">
        <v>63</v>
      </c>
      <c r="G1168">
        <v>877</v>
      </c>
      <c r="H1168">
        <v>22631</v>
      </c>
    </row>
    <row r="1169" spans="1:8">
      <c r="A1169">
        <v>1168</v>
      </c>
      <c r="B1169">
        <v>17</v>
      </c>
      <c r="C1169" t="s">
        <v>177</v>
      </c>
      <c r="D1169" t="s">
        <v>3598</v>
      </c>
      <c r="E1169" t="s">
        <v>1393</v>
      </c>
      <c r="F1169" t="s">
        <v>63</v>
      </c>
      <c r="G1169">
        <v>803</v>
      </c>
      <c r="H1169">
        <v>22631</v>
      </c>
    </row>
    <row r="1170" spans="1:8">
      <c r="A1170">
        <v>1169</v>
      </c>
      <c r="B1170">
        <v>17</v>
      </c>
      <c r="C1170" t="s">
        <v>177</v>
      </c>
      <c r="D1170" t="s">
        <v>3598</v>
      </c>
      <c r="E1170" t="s">
        <v>1394</v>
      </c>
      <c r="F1170" t="s">
        <v>63</v>
      </c>
      <c r="G1170">
        <v>736</v>
      </c>
      <c r="H1170">
        <v>22631</v>
      </c>
    </row>
    <row r="1171" spans="1:8">
      <c r="A1171">
        <v>1170</v>
      </c>
      <c r="B1171">
        <v>17</v>
      </c>
      <c r="C1171" t="s">
        <v>177</v>
      </c>
      <c r="D1171" t="s">
        <v>3598</v>
      </c>
      <c r="E1171" t="s">
        <v>1395</v>
      </c>
      <c r="F1171" t="s">
        <v>63</v>
      </c>
      <c r="G1171">
        <v>589</v>
      </c>
      <c r="H1171">
        <v>22631</v>
      </c>
    </row>
    <row r="1172" spans="1:8">
      <c r="A1172">
        <v>1171</v>
      </c>
      <c r="B1172">
        <v>17</v>
      </c>
      <c r="C1172" t="s">
        <v>177</v>
      </c>
      <c r="D1172" t="s">
        <v>3598</v>
      </c>
      <c r="E1172" t="s">
        <v>1396</v>
      </c>
      <c r="F1172" t="s">
        <v>63</v>
      </c>
      <c r="G1172">
        <v>476</v>
      </c>
      <c r="H1172">
        <v>22631</v>
      </c>
    </row>
    <row r="1173" spans="1:8">
      <c r="A1173">
        <v>1172</v>
      </c>
      <c r="B1173">
        <v>17</v>
      </c>
      <c r="C1173" t="s">
        <v>177</v>
      </c>
      <c r="D1173" t="s">
        <v>3598</v>
      </c>
      <c r="E1173" t="s">
        <v>1397</v>
      </c>
      <c r="F1173" t="s">
        <v>63</v>
      </c>
      <c r="G1173">
        <v>387</v>
      </c>
      <c r="H1173">
        <v>22631</v>
      </c>
    </row>
    <row r="1174" spans="1:8">
      <c r="A1174">
        <v>1173</v>
      </c>
      <c r="B1174">
        <v>17</v>
      </c>
      <c r="C1174" t="s">
        <v>177</v>
      </c>
      <c r="D1174" t="s">
        <v>3598</v>
      </c>
      <c r="E1174" t="s">
        <v>1398</v>
      </c>
      <c r="F1174" t="s">
        <v>63</v>
      </c>
      <c r="G1174">
        <v>326</v>
      </c>
      <c r="H1174">
        <v>22631</v>
      </c>
    </row>
    <row r="1175" spans="1:8">
      <c r="A1175">
        <v>1174</v>
      </c>
      <c r="B1175">
        <v>17</v>
      </c>
      <c r="C1175" t="s">
        <v>177</v>
      </c>
      <c r="D1175" t="s">
        <v>3598</v>
      </c>
      <c r="E1175" t="s">
        <v>1399</v>
      </c>
      <c r="F1175" t="s">
        <v>63</v>
      </c>
      <c r="G1175">
        <v>210</v>
      </c>
      <c r="H1175">
        <v>22631</v>
      </c>
    </row>
    <row r="1176" spans="1:8">
      <c r="A1176">
        <v>1175</v>
      </c>
      <c r="B1176">
        <v>17</v>
      </c>
      <c r="C1176" t="s">
        <v>177</v>
      </c>
      <c r="D1176" t="s">
        <v>3598</v>
      </c>
      <c r="E1176" t="s">
        <v>1400</v>
      </c>
      <c r="F1176" t="s">
        <v>63</v>
      </c>
      <c r="G1176">
        <v>182</v>
      </c>
      <c r="H1176">
        <v>22631</v>
      </c>
    </row>
    <row r="1177" spans="1:8">
      <c r="A1177">
        <v>1176</v>
      </c>
      <c r="B1177">
        <v>17</v>
      </c>
      <c r="C1177" t="s">
        <v>177</v>
      </c>
      <c r="D1177" t="s">
        <v>3598</v>
      </c>
      <c r="E1177" t="s">
        <v>1401</v>
      </c>
      <c r="F1177" t="s">
        <v>63</v>
      </c>
      <c r="G1177">
        <v>86</v>
      </c>
      <c r="H1177">
        <v>22631</v>
      </c>
    </row>
    <row r="1178" spans="1:8">
      <c r="A1178">
        <v>1177</v>
      </c>
      <c r="B1178">
        <v>17</v>
      </c>
      <c r="C1178" t="s">
        <v>177</v>
      </c>
      <c r="D1178" t="s">
        <v>3598</v>
      </c>
      <c r="E1178" t="s">
        <v>1402</v>
      </c>
      <c r="F1178" t="s">
        <v>63</v>
      </c>
      <c r="G1178">
        <v>52</v>
      </c>
      <c r="H1178">
        <v>22631</v>
      </c>
    </row>
    <row r="1179" spans="1:8">
      <c r="A1179">
        <v>1178</v>
      </c>
      <c r="B1179">
        <v>17</v>
      </c>
      <c r="C1179" t="s">
        <v>177</v>
      </c>
      <c r="D1179" t="s">
        <v>3598</v>
      </c>
      <c r="E1179" t="s">
        <v>249</v>
      </c>
      <c r="F1179" t="s">
        <v>46</v>
      </c>
      <c r="G1179">
        <v>895</v>
      </c>
      <c r="H1179">
        <v>22631</v>
      </c>
    </row>
    <row r="1180" spans="1:8">
      <c r="A1180">
        <v>1179</v>
      </c>
      <c r="B1180">
        <v>17</v>
      </c>
      <c r="C1180" t="s">
        <v>177</v>
      </c>
      <c r="D1180" t="s">
        <v>3598</v>
      </c>
      <c r="E1180" t="s">
        <v>1386</v>
      </c>
      <c r="F1180" t="s">
        <v>46</v>
      </c>
      <c r="G1180">
        <v>1065</v>
      </c>
      <c r="H1180">
        <v>22631</v>
      </c>
    </row>
    <row r="1181" spans="1:8">
      <c r="A1181">
        <v>1180</v>
      </c>
      <c r="B1181">
        <v>17</v>
      </c>
      <c r="C1181" t="s">
        <v>177</v>
      </c>
      <c r="D1181" t="s">
        <v>3598</v>
      </c>
      <c r="E1181" t="s">
        <v>1387</v>
      </c>
      <c r="F1181" t="s">
        <v>46</v>
      </c>
      <c r="G1181">
        <v>1155</v>
      </c>
      <c r="H1181">
        <v>22631</v>
      </c>
    </row>
    <row r="1182" spans="1:8">
      <c r="A1182">
        <v>1181</v>
      </c>
      <c r="B1182">
        <v>17</v>
      </c>
      <c r="C1182" t="s">
        <v>177</v>
      </c>
      <c r="D1182" t="s">
        <v>3598</v>
      </c>
      <c r="E1182" t="s">
        <v>1388</v>
      </c>
      <c r="F1182" t="s">
        <v>46</v>
      </c>
      <c r="G1182">
        <v>1061</v>
      </c>
      <c r="H1182">
        <v>22631</v>
      </c>
    </row>
    <row r="1183" spans="1:8">
      <c r="A1183">
        <v>1182</v>
      </c>
      <c r="B1183">
        <v>17</v>
      </c>
      <c r="C1183" t="s">
        <v>177</v>
      </c>
      <c r="D1183" t="s">
        <v>3598</v>
      </c>
      <c r="E1183" t="s">
        <v>1389</v>
      </c>
      <c r="F1183" t="s">
        <v>46</v>
      </c>
      <c r="G1183">
        <v>875</v>
      </c>
      <c r="H1183">
        <v>22631</v>
      </c>
    </row>
    <row r="1184" spans="1:8">
      <c r="A1184">
        <v>1183</v>
      </c>
      <c r="B1184">
        <v>17</v>
      </c>
      <c r="C1184" t="s">
        <v>177</v>
      </c>
      <c r="D1184" t="s">
        <v>3598</v>
      </c>
      <c r="E1184" t="s">
        <v>1390</v>
      </c>
      <c r="F1184" t="s">
        <v>46</v>
      </c>
      <c r="G1184">
        <v>819</v>
      </c>
      <c r="H1184">
        <v>22631</v>
      </c>
    </row>
    <row r="1185" spans="1:8">
      <c r="A1185">
        <v>1184</v>
      </c>
      <c r="B1185">
        <v>17</v>
      </c>
      <c r="C1185" t="s">
        <v>177</v>
      </c>
      <c r="D1185" t="s">
        <v>3598</v>
      </c>
      <c r="E1185" t="s">
        <v>1391</v>
      </c>
      <c r="F1185" t="s">
        <v>46</v>
      </c>
      <c r="G1185">
        <v>842</v>
      </c>
      <c r="H1185">
        <v>22631</v>
      </c>
    </row>
    <row r="1186" spans="1:8">
      <c r="A1186">
        <v>1185</v>
      </c>
      <c r="B1186">
        <v>17</v>
      </c>
      <c r="C1186" t="s">
        <v>177</v>
      </c>
      <c r="D1186" t="s">
        <v>3598</v>
      </c>
      <c r="E1186" t="s">
        <v>1392</v>
      </c>
      <c r="F1186" t="s">
        <v>46</v>
      </c>
      <c r="G1186">
        <v>820</v>
      </c>
      <c r="H1186">
        <v>22631</v>
      </c>
    </row>
    <row r="1187" spans="1:8">
      <c r="A1187">
        <v>1186</v>
      </c>
      <c r="B1187">
        <v>17</v>
      </c>
      <c r="C1187" t="s">
        <v>177</v>
      </c>
      <c r="D1187" t="s">
        <v>3598</v>
      </c>
      <c r="E1187" t="s">
        <v>1393</v>
      </c>
      <c r="F1187" t="s">
        <v>46</v>
      </c>
      <c r="G1187">
        <v>794</v>
      </c>
      <c r="H1187">
        <v>22631</v>
      </c>
    </row>
    <row r="1188" spans="1:8">
      <c r="A1188">
        <v>1187</v>
      </c>
      <c r="B1188">
        <v>17</v>
      </c>
      <c r="C1188" t="s">
        <v>177</v>
      </c>
      <c r="D1188" t="s">
        <v>3598</v>
      </c>
      <c r="E1188" t="s">
        <v>1394</v>
      </c>
      <c r="F1188" t="s">
        <v>46</v>
      </c>
      <c r="G1188">
        <v>672</v>
      </c>
      <c r="H1188">
        <v>22631</v>
      </c>
    </row>
    <row r="1189" spans="1:8">
      <c r="A1189">
        <v>1188</v>
      </c>
      <c r="B1189">
        <v>17</v>
      </c>
      <c r="C1189" t="s">
        <v>177</v>
      </c>
      <c r="D1189" t="s">
        <v>3598</v>
      </c>
      <c r="E1189" t="s">
        <v>1395</v>
      </c>
      <c r="F1189" t="s">
        <v>46</v>
      </c>
      <c r="G1189">
        <v>568</v>
      </c>
      <c r="H1189">
        <v>22631</v>
      </c>
    </row>
    <row r="1190" spans="1:8">
      <c r="A1190">
        <v>1189</v>
      </c>
      <c r="B1190">
        <v>17</v>
      </c>
      <c r="C1190" t="s">
        <v>177</v>
      </c>
      <c r="D1190" t="s">
        <v>3598</v>
      </c>
      <c r="E1190" t="s">
        <v>1396</v>
      </c>
      <c r="F1190" t="s">
        <v>46</v>
      </c>
      <c r="G1190">
        <v>461</v>
      </c>
      <c r="H1190">
        <v>22631</v>
      </c>
    </row>
    <row r="1191" spans="1:8">
      <c r="A1191">
        <v>1190</v>
      </c>
      <c r="B1191">
        <v>17</v>
      </c>
      <c r="C1191" t="s">
        <v>177</v>
      </c>
      <c r="D1191" t="s">
        <v>3598</v>
      </c>
      <c r="E1191" t="s">
        <v>1397</v>
      </c>
      <c r="F1191" t="s">
        <v>46</v>
      </c>
      <c r="G1191">
        <v>334</v>
      </c>
      <c r="H1191">
        <v>22631</v>
      </c>
    </row>
    <row r="1192" spans="1:8">
      <c r="A1192">
        <v>1191</v>
      </c>
      <c r="B1192">
        <v>17</v>
      </c>
      <c r="C1192" t="s">
        <v>177</v>
      </c>
      <c r="D1192" t="s">
        <v>3598</v>
      </c>
      <c r="E1192" t="s">
        <v>1398</v>
      </c>
      <c r="F1192" t="s">
        <v>46</v>
      </c>
      <c r="G1192">
        <v>284</v>
      </c>
      <c r="H1192">
        <v>22631</v>
      </c>
    </row>
    <row r="1193" spans="1:8">
      <c r="A1193">
        <v>1192</v>
      </c>
      <c r="B1193">
        <v>17</v>
      </c>
      <c r="C1193" t="s">
        <v>177</v>
      </c>
      <c r="D1193" t="s">
        <v>3598</v>
      </c>
      <c r="E1193" t="s">
        <v>1399</v>
      </c>
      <c r="F1193" t="s">
        <v>46</v>
      </c>
      <c r="G1193">
        <v>217</v>
      </c>
      <c r="H1193">
        <v>22631</v>
      </c>
    </row>
    <row r="1194" spans="1:8">
      <c r="A1194">
        <v>1193</v>
      </c>
      <c r="B1194">
        <v>17</v>
      </c>
      <c r="C1194" t="s">
        <v>177</v>
      </c>
      <c r="D1194" t="s">
        <v>3598</v>
      </c>
      <c r="E1194" t="s">
        <v>1400</v>
      </c>
      <c r="F1194" t="s">
        <v>46</v>
      </c>
      <c r="G1194">
        <v>153</v>
      </c>
      <c r="H1194">
        <v>22631</v>
      </c>
    </row>
    <row r="1195" spans="1:8">
      <c r="A1195">
        <v>1194</v>
      </c>
      <c r="B1195">
        <v>17</v>
      </c>
      <c r="C1195" t="s">
        <v>177</v>
      </c>
      <c r="D1195" t="s">
        <v>3598</v>
      </c>
      <c r="E1195" t="s">
        <v>1401</v>
      </c>
      <c r="F1195" t="s">
        <v>46</v>
      </c>
      <c r="G1195">
        <v>97</v>
      </c>
      <c r="H1195">
        <v>22631</v>
      </c>
    </row>
    <row r="1196" spans="1:8">
      <c r="A1196">
        <v>1195</v>
      </c>
      <c r="B1196">
        <v>17</v>
      </c>
      <c r="C1196" t="s">
        <v>177</v>
      </c>
      <c r="D1196" t="s">
        <v>3598</v>
      </c>
      <c r="E1196" t="s">
        <v>1402</v>
      </c>
      <c r="F1196" t="s">
        <v>46</v>
      </c>
      <c r="G1196">
        <v>67</v>
      </c>
      <c r="H1196">
        <v>22631</v>
      </c>
    </row>
    <row r="1197" spans="1:8">
      <c r="A1197">
        <v>1196</v>
      </c>
      <c r="B1197">
        <v>17</v>
      </c>
      <c r="C1197" t="s">
        <v>177</v>
      </c>
      <c r="D1197" t="s">
        <v>3586</v>
      </c>
      <c r="E1197" t="s">
        <v>249</v>
      </c>
      <c r="F1197" t="s">
        <v>63</v>
      </c>
      <c r="G1197">
        <v>33443</v>
      </c>
      <c r="H1197">
        <v>830114</v>
      </c>
    </row>
    <row r="1198" spans="1:8">
      <c r="A1198">
        <v>1197</v>
      </c>
      <c r="B1198">
        <v>17</v>
      </c>
      <c r="C1198" t="s">
        <v>177</v>
      </c>
      <c r="D1198" t="s">
        <v>3586</v>
      </c>
      <c r="E1198" t="s">
        <v>1386</v>
      </c>
      <c r="F1198" t="s">
        <v>63</v>
      </c>
      <c r="G1198">
        <v>39135</v>
      </c>
      <c r="H1198">
        <v>830114</v>
      </c>
    </row>
    <row r="1199" spans="1:8">
      <c r="A1199">
        <v>1198</v>
      </c>
      <c r="B1199">
        <v>17</v>
      </c>
      <c r="C1199" t="s">
        <v>177</v>
      </c>
      <c r="D1199" t="s">
        <v>3586</v>
      </c>
      <c r="E1199" t="s">
        <v>1387</v>
      </c>
      <c r="F1199" t="s">
        <v>63</v>
      </c>
      <c r="G1199">
        <v>42314</v>
      </c>
      <c r="H1199">
        <v>830114</v>
      </c>
    </row>
    <row r="1200" spans="1:8">
      <c r="A1200">
        <v>1199</v>
      </c>
      <c r="B1200">
        <v>17</v>
      </c>
      <c r="C1200" t="s">
        <v>177</v>
      </c>
      <c r="D1200" t="s">
        <v>3586</v>
      </c>
      <c r="E1200" t="s">
        <v>1388</v>
      </c>
      <c r="F1200" t="s">
        <v>63</v>
      </c>
      <c r="G1200">
        <v>38855</v>
      </c>
      <c r="H1200">
        <v>830114</v>
      </c>
    </row>
    <row r="1201" spans="1:8">
      <c r="A1201">
        <v>1200</v>
      </c>
      <c r="B1201">
        <v>17</v>
      </c>
      <c r="C1201" t="s">
        <v>177</v>
      </c>
      <c r="D1201" t="s">
        <v>3586</v>
      </c>
      <c r="E1201" t="s">
        <v>1389</v>
      </c>
      <c r="F1201" t="s">
        <v>63</v>
      </c>
      <c r="G1201">
        <v>33208</v>
      </c>
      <c r="H1201">
        <v>830114</v>
      </c>
    </row>
    <row r="1202" spans="1:8">
      <c r="A1202">
        <v>1201</v>
      </c>
      <c r="B1202">
        <v>17</v>
      </c>
      <c r="C1202" t="s">
        <v>177</v>
      </c>
      <c r="D1202" t="s">
        <v>3586</v>
      </c>
      <c r="E1202" t="s">
        <v>1390</v>
      </c>
      <c r="F1202" t="s">
        <v>63</v>
      </c>
      <c r="G1202">
        <v>29076</v>
      </c>
      <c r="H1202">
        <v>830114</v>
      </c>
    </row>
    <row r="1203" spans="1:8">
      <c r="A1203">
        <v>1202</v>
      </c>
      <c r="B1203">
        <v>17</v>
      </c>
      <c r="C1203" t="s">
        <v>177</v>
      </c>
      <c r="D1203" t="s">
        <v>3586</v>
      </c>
      <c r="E1203" t="s">
        <v>1391</v>
      </c>
      <c r="F1203" t="s">
        <v>63</v>
      </c>
      <c r="G1203">
        <v>26111</v>
      </c>
      <c r="H1203">
        <v>830114</v>
      </c>
    </row>
    <row r="1204" spans="1:8">
      <c r="A1204">
        <v>1203</v>
      </c>
      <c r="B1204">
        <v>17</v>
      </c>
      <c r="C1204" t="s">
        <v>177</v>
      </c>
      <c r="D1204" t="s">
        <v>3586</v>
      </c>
      <c r="E1204" t="s">
        <v>1392</v>
      </c>
      <c r="F1204" t="s">
        <v>63</v>
      </c>
      <c r="G1204">
        <v>27881</v>
      </c>
      <c r="H1204">
        <v>830114</v>
      </c>
    </row>
    <row r="1205" spans="1:8">
      <c r="A1205">
        <v>1204</v>
      </c>
      <c r="B1205">
        <v>17</v>
      </c>
      <c r="C1205" t="s">
        <v>177</v>
      </c>
      <c r="D1205" t="s">
        <v>3586</v>
      </c>
      <c r="E1205" t="s">
        <v>1393</v>
      </c>
      <c r="F1205" t="s">
        <v>63</v>
      </c>
      <c r="G1205">
        <v>27748</v>
      </c>
      <c r="H1205">
        <v>830114</v>
      </c>
    </row>
    <row r="1206" spans="1:8">
      <c r="A1206">
        <v>1205</v>
      </c>
      <c r="B1206">
        <v>17</v>
      </c>
      <c r="C1206" t="s">
        <v>177</v>
      </c>
      <c r="D1206" t="s">
        <v>3586</v>
      </c>
      <c r="E1206" t="s">
        <v>1394</v>
      </c>
      <c r="F1206" t="s">
        <v>63</v>
      </c>
      <c r="G1206">
        <v>25348</v>
      </c>
      <c r="H1206">
        <v>830114</v>
      </c>
    </row>
    <row r="1207" spans="1:8">
      <c r="A1207">
        <v>1206</v>
      </c>
      <c r="B1207">
        <v>17</v>
      </c>
      <c r="C1207" t="s">
        <v>177</v>
      </c>
      <c r="D1207" t="s">
        <v>3586</v>
      </c>
      <c r="E1207" t="s">
        <v>1395</v>
      </c>
      <c r="F1207" t="s">
        <v>63</v>
      </c>
      <c r="G1207">
        <v>21574</v>
      </c>
      <c r="H1207">
        <v>830114</v>
      </c>
    </row>
    <row r="1208" spans="1:8">
      <c r="A1208">
        <v>1207</v>
      </c>
      <c r="B1208">
        <v>17</v>
      </c>
      <c r="C1208" t="s">
        <v>177</v>
      </c>
      <c r="D1208" t="s">
        <v>3586</v>
      </c>
      <c r="E1208" t="s">
        <v>1396</v>
      </c>
      <c r="F1208" t="s">
        <v>63</v>
      </c>
      <c r="G1208">
        <v>16603</v>
      </c>
      <c r="H1208">
        <v>830114</v>
      </c>
    </row>
    <row r="1209" spans="1:8">
      <c r="A1209">
        <v>1208</v>
      </c>
      <c r="B1209">
        <v>17</v>
      </c>
      <c r="C1209" t="s">
        <v>177</v>
      </c>
      <c r="D1209" t="s">
        <v>3586</v>
      </c>
      <c r="E1209" t="s">
        <v>1397</v>
      </c>
      <c r="F1209" t="s">
        <v>63</v>
      </c>
      <c r="G1209">
        <v>12694</v>
      </c>
      <c r="H1209">
        <v>830114</v>
      </c>
    </row>
    <row r="1210" spans="1:8">
      <c r="A1210">
        <v>1209</v>
      </c>
      <c r="B1210">
        <v>17</v>
      </c>
      <c r="C1210" t="s">
        <v>177</v>
      </c>
      <c r="D1210" t="s">
        <v>3586</v>
      </c>
      <c r="E1210" t="s">
        <v>1398</v>
      </c>
      <c r="F1210" t="s">
        <v>63</v>
      </c>
      <c r="G1210">
        <v>10457</v>
      </c>
      <c r="H1210">
        <v>830114</v>
      </c>
    </row>
    <row r="1211" spans="1:8">
      <c r="A1211">
        <v>1210</v>
      </c>
      <c r="B1211">
        <v>17</v>
      </c>
      <c r="C1211" t="s">
        <v>177</v>
      </c>
      <c r="D1211" t="s">
        <v>3586</v>
      </c>
      <c r="E1211" t="s">
        <v>1399</v>
      </c>
      <c r="F1211" t="s">
        <v>63</v>
      </c>
      <c r="G1211">
        <v>8178</v>
      </c>
      <c r="H1211">
        <v>830114</v>
      </c>
    </row>
    <row r="1212" spans="1:8">
      <c r="A1212">
        <v>1211</v>
      </c>
      <c r="B1212">
        <v>17</v>
      </c>
      <c r="C1212" t="s">
        <v>177</v>
      </c>
      <c r="D1212" t="s">
        <v>3586</v>
      </c>
      <c r="E1212" t="s">
        <v>1400</v>
      </c>
      <c r="F1212" t="s">
        <v>63</v>
      </c>
      <c r="G1212">
        <v>6226</v>
      </c>
      <c r="H1212">
        <v>830114</v>
      </c>
    </row>
    <row r="1213" spans="1:8">
      <c r="A1213">
        <v>1212</v>
      </c>
      <c r="B1213">
        <v>17</v>
      </c>
      <c r="C1213" t="s">
        <v>177</v>
      </c>
      <c r="D1213" t="s">
        <v>3586</v>
      </c>
      <c r="E1213" t="s">
        <v>1401</v>
      </c>
      <c r="F1213" t="s">
        <v>63</v>
      </c>
      <c r="G1213">
        <v>3241</v>
      </c>
      <c r="H1213">
        <v>830114</v>
      </c>
    </row>
    <row r="1214" spans="1:8">
      <c r="A1214">
        <v>1213</v>
      </c>
      <c r="B1214">
        <v>17</v>
      </c>
      <c r="C1214" t="s">
        <v>177</v>
      </c>
      <c r="D1214" t="s">
        <v>3586</v>
      </c>
      <c r="E1214" t="s">
        <v>1402</v>
      </c>
      <c r="F1214" t="s">
        <v>63</v>
      </c>
      <c r="G1214">
        <v>2152</v>
      </c>
      <c r="H1214">
        <v>830114</v>
      </c>
    </row>
    <row r="1215" spans="1:8">
      <c r="A1215">
        <v>1214</v>
      </c>
      <c r="B1215">
        <v>17</v>
      </c>
      <c r="C1215" t="s">
        <v>177</v>
      </c>
      <c r="D1215" t="s">
        <v>3586</v>
      </c>
      <c r="E1215" t="s">
        <v>249</v>
      </c>
      <c r="F1215" t="s">
        <v>46</v>
      </c>
      <c r="G1215">
        <v>31935</v>
      </c>
      <c r="H1215">
        <v>830114</v>
      </c>
    </row>
    <row r="1216" spans="1:8">
      <c r="A1216">
        <v>1215</v>
      </c>
      <c r="B1216">
        <v>17</v>
      </c>
      <c r="C1216" t="s">
        <v>177</v>
      </c>
      <c r="D1216" t="s">
        <v>3586</v>
      </c>
      <c r="E1216" t="s">
        <v>1386</v>
      </c>
      <c r="F1216" t="s">
        <v>46</v>
      </c>
      <c r="G1216">
        <v>36730</v>
      </c>
      <c r="H1216">
        <v>830114</v>
      </c>
    </row>
    <row r="1217" spans="1:8">
      <c r="A1217">
        <v>1216</v>
      </c>
      <c r="B1217">
        <v>17</v>
      </c>
      <c r="C1217" t="s">
        <v>177</v>
      </c>
      <c r="D1217" t="s">
        <v>3586</v>
      </c>
      <c r="E1217" t="s">
        <v>1387</v>
      </c>
      <c r="F1217" t="s">
        <v>46</v>
      </c>
      <c r="G1217">
        <v>40648</v>
      </c>
      <c r="H1217">
        <v>830114</v>
      </c>
    </row>
    <row r="1218" spans="1:8">
      <c r="A1218">
        <v>1217</v>
      </c>
      <c r="B1218">
        <v>17</v>
      </c>
      <c r="C1218" t="s">
        <v>177</v>
      </c>
      <c r="D1218" t="s">
        <v>3586</v>
      </c>
      <c r="E1218" t="s">
        <v>1388</v>
      </c>
      <c r="F1218" t="s">
        <v>46</v>
      </c>
      <c r="G1218">
        <v>38373</v>
      </c>
      <c r="H1218">
        <v>830114</v>
      </c>
    </row>
    <row r="1219" spans="1:8">
      <c r="A1219">
        <v>1218</v>
      </c>
      <c r="B1219">
        <v>17</v>
      </c>
      <c r="C1219" t="s">
        <v>177</v>
      </c>
      <c r="D1219" t="s">
        <v>3586</v>
      </c>
      <c r="E1219" t="s">
        <v>1389</v>
      </c>
      <c r="F1219" t="s">
        <v>46</v>
      </c>
      <c r="G1219">
        <v>34552</v>
      </c>
      <c r="H1219">
        <v>830114</v>
      </c>
    </row>
    <row r="1220" spans="1:8">
      <c r="A1220">
        <v>1219</v>
      </c>
      <c r="B1220">
        <v>17</v>
      </c>
      <c r="C1220" t="s">
        <v>177</v>
      </c>
      <c r="D1220" t="s">
        <v>3586</v>
      </c>
      <c r="E1220" t="s">
        <v>1390</v>
      </c>
      <c r="F1220" t="s">
        <v>46</v>
      </c>
      <c r="G1220">
        <v>30778</v>
      </c>
      <c r="H1220">
        <v>830114</v>
      </c>
    </row>
    <row r="1221" spans="1:8">
      <c r="A1221">
        <v>1220</v>
      </c>
      <c r="B1221">
        <v>17</v>
      </c>
      <c r="C1221" t="s">
        <v>177</v>
      </c>
      <c r="D1221" t="s">
        <v>3586</v>
      </c>
      <c r="E1221" t="s">
        <v>1391</v>
      </c>
      <c r="F1221" t="s">
        <v>46</v>
      </c>
      <c r="G1221">
        <v>28194</v>
      </c>
      <c r="H1221">
        <v>830114</v>
      </c>
    </row>
    <row r="1222" spans="1:8">
      <c r="A1222">
        <v>1221</v>
      </c>
      <c r="B1222">
        <v>17</v>
      </c>
      <c r="C1222" t="s">
        <v>177</v>
      </c>
      <c r="D1222" t="s">
        <v>3586</v>
      </c>
      <c r="E1222" t="s">
        <v>1392</v>
      </c>
      <c r="F1222" t="s">
        <v>46</v>
      </c>
      <c r="G1222">
        <v>31556</v>
      </c>
      <c r="H1222">
        <v>830114</v>
      </c>
    </row>
    <row r="1223" spans="1:8">
      <c r="A1223">
        <v>1222</v>
      </c>
      <c r="B1223">
        <v>17</v>
      </c>
      <c r="C1223" t="s">
        <v>177</v>
      </c>
      <c r="D1223" t="s">
        <v>3586</v>
      </c>
      <c r="E1223" t="s">
        <v>1393</v>
      </c>
      <c r="F1223" t="s">
        <v>46</v>
      </c>
      <c r="G1223">
        <v>31251</v>
      </c>
      <c r="H1223">
        <v>830114</v>
      </c>
    </row>
    <row r="1224" spans="1:8">
      <c r="A1224">
        <v>1223</v>
      </c>
      <c r="B1224">
        <v>17</v>
      </c>
      <c r="C1224" t="s">
        <v>177</v>
      </c>
      <c r="D1224" t="s">
        <v>3586</v>
      </c>
      <c r="E1224" t="s">
        <v>1394</v>
      </c>
      <c r="F1224" t="s">
        <v>46</v>
      </c>
      <c r="G1224">
        <v>28641</v>
      </c>
      <c r="H1224">
        <v>830114</v>
      </c>
    </row>
    <row r="1225" spans="1:8">
      <c r="A1225">
        <v>1224</v>
      </c>
      <c r="B1225">
        <v>17</v>
      </c>
      <c r="C1225" t="s">
        <v>177</v>
      </c>
      <c r="D1225" t="s">
        <v>3586</v>
      </c>
      <c r="E1225" t="s">
        <v>1395</v>
      </c>
      <c r="F1225" t="s">
        <v>46</v>
      </c>
      <c r="G1225">
        <v>24281</v>
      </c>
      <c r="H1225">
        <v>830114</v>
      </c>
    </row>
    <row r="1226" spans="1:8">
      <c r="A1226">
        <v>1225</v>
      </c>
      <c r="B1226">
        <v>17</v>
      </c>
      <c r="C1226" t="s">
        <v>177</v>
      </c>
      <c r="D1226" t="s">
        <v>3586</v>
      </c>
      <c r="E1226" t="s">
        <v>1396</v>
      </c>
      <c r="F1226" t="s">
        <v>46</v>
      </c>
      <c r="G1226">
        <v>18483</v>
      </c>
      <c r="H1226">
        <v>830114</v>
      </c>
    </row>
    <row r="1227" spans="1:8">
      <c r="A1227">
        <v>1226</v>
      </c>
      <c r="B1227">
        <v>17</v>
      </c>
      <c r="C1227" t="s">
        <v>177</v>
      </c>
      <c r="D1227" t="s">
        <v>3586</v>
      </c>
      <c r="E1227" t="s">
        <v>1397</v>
      </c>
      <c r="F1227" t="s">
        <v>46</v>
      </c>
      <c r="G1227">
        <v>14463</v>
      </c>
      <c r="H1227">
        <v>830114</v>
      </c>
    </row>
    <row r="1228" spans="1:8">
      <c r="A1228">
        <v>1227</v>
      </c>
      <c r="B1228">
        <v>17</v>
      </c>
      <c r="C1228" t="s">
        <v>177</v>
      </c>
      <c r="D1228" t="s">
        <v>3586</v>
      </c>
      <c r="E1228" t="s">
        <v>1398</v>
      </c>
      <c r="F1228" t="s">
        <v>46</v>
      </c>
      <c r="G1228">
        <v>12366</v>
      </c>
      <c r="H1228">
        <v>830114</v>
      </c>
    </row>
    <row r="1229" spans="1:8">
      <c r="A1229">
        <v>1228</v>
      </c>
      <c r="B1229">
        <v>17</v>
      </c>
      <c r="C1229" t="s">
        <v>177</v>
      </c>
      <c r="D1229" t="s">
        <v>3586</v>
      </c>
      <c r="E1229" t="s">
        <v>1399</v>
      </c>
      <c r="F1229" t="s">
        <v>46</v>
      </c>
      <c r="G1229">
        <v>9785</v>
      </c>
      <c r="H1229">
        <v>830114</v>
      </c>
    </row>
    <row r="1230" spans="1:8">
      <c r="A1230">
        <v>1229</v>
      </c>
      <c r="B1230">
        <v>17</v>
      </c>
      <c r="C1230" t="s">
        <v>177</v>
      </c>
      <c r="D1230" t="s">
        <v>3586</v>
      </c>
      <c r="E1230" t="s">
        <v>1400</v>
      </c>
      <c r="F1230" t="s">
        <v>46</v>
      </c>
      <c r="G1230">
        <v>7261</v>
      </c>
      <c r="H1230">
        <v>830114</v>
      </c>
    </row>
    <row r="1231" spans="1:8">
      <c r="A1231">
        <v>1230</v>
      </c>
      <c r="B1231">
        <v>17</v>
      </c>
      <c r="C1231" t="s">
        <v>177</v>
      </c>
      <c r="D1231" t="s">
        <v>3586</v>
      </c>
      <c r="E1231" t="s">
        <v>1401</v>
      </c>
      <c r="F1231" t="s">
        <v>46</v>
      </c>
      <c r="G1231">
        <v>3916</v>
      </c>
      <c r="H1231">
        <v>830114</v>
      </c>
    </row>
    <row r="1232" spans="1:8">
      <c r="A1232">
        <v>1231</v>
      </c>
      <c r="B1232">
        <v>17</v>
      </c>
      <c r="C1232" t="s">
        <v>177</v>
      </c>
      <c r="D1232" t="s">
        <v>3586</v>
      </c>
      <c r="E1232" t="s">
        <v>1402</v>
      </c>
      <c r="F1232" t="s">
        <v>46</v>
      </c>
      <c r="G1232">
        <v>2657</v>
      </c>
      <c r="H1232">
        <v>830114</v>
      </c>
    </row>
    <row r="1233" spans="1:7">
      <c r="A1233">
        <v>1232</v>
      </c>
      <c r="B1233">
        <v>17</v>
      </c>
      <c r="C1233" t="s">
        <v>177</v>
      </c>
      <c r="D1233" t="s">
        <v>45</v>
      </c>
      <c r="E1233" t="s">
        <v>249</v>
      </c>
      <c r="F1233" t="s">
        <v>63</v>
      </c>
      <c r="G1233">
        <v>864</v>
      </c>
    </row>
    <row r="1234" spans="1:7">
      <c r="A1234">
        <v>1233</v>
      </c>
      <c r="B1234">
        <v>17</v>
      </c>
      <c r="C1234" t="s">
        <v>177</v>
      </c>
      <c r="D1234" t="s">
        <v>45</v>
      </c>
      <c r="E1234" t="s">
        <v>1386</v>
      </c>
      <c r="F1234" t="s">
        <v>63</v>
      </c>
      <c r="G1234">
        <v>311</v>
      </c>
    </row>
    <row r="1235" spans="1:7">
      <c r="A1235">
        <v>1234</v>
      </c>
      <c r="B1235">
        <v>17</v>
      </c>
      <c r="C1235" t="s">
        <v>177</v>
      </c>
      <c r="D1235" t="s">
        <v>45</v>
      </c>
      <c r="E1235" t="s">
        <v>1387</v>
      </c>
      <c r="F1235" t="s">
        <v>63</v>
      </c>
      <c r="G1235">
        <v>329</v>
      </c>
    </row>
    <row r="1236" spans="1:7">
      <c r="A1236">
        <v>1235</v>
      </c>
      <c r="B1236">
        <v>17</v>
      </c>
      <c r="C1236" t="s">
        <v>177</v>
      </c>
      <c r="D1236" t="s">
        <v>45</v>
      </c>
      <c r="E1236" t="s">
        <v>1388</v>
      </c>
      <c r="F1236" t="s">
        <v>63</v>
      </c>
      <c r="G1236">
        <v>185</v>
      </c>
    </row>
    <row r="1237" spans="1:7">
      <c r="A1237">
        <v>1236</v>
      </c>
      <c r="B1237">
        <v>17</v>
      </c>
      <c r="C1237" t="s">
        <v>177</v>
      </c>
      <c r="D1237" t="s">
        <v>45</v>
      </c>
      <c r="E1237" t="s">
        <v>1389</v>
      </c>
      <c r="F1237" t="s">
        <v>63</v>
      </c>
      <c r="G1237">
        <v>164</v>
      </c>
    </row>
    <row r="1238" spans="1:7">
      <c r="A1238">
        <v>1237</v>
      </c>
      <c r="B1238">
        <v>17</v>
      </c>
      <c r="C1238" t="s">
        <v>177</v>
      </c>
      <c r="D1238" t="s">
        <v>45</v>
      </c>
      <c r="E1238" t="s">
        <v>1390</v>
      </c>
      <c r="F1238" t="s">
        <v>63</v>
      </c>
      <c r="G1238">
        <v>157</v>
      </c>
    </row>
    <row r="1239" spans="1:7">
      <c r="A1239">
        <v>1238</v>
      </c>
      <c r="B1239">
        <v>17</v>
      </c>
      <c r="C1239" t="s">
        <v>177</v>
      </c>
      <c r="D1239" t="s">
        <v>45</v>
      </c>
      <c r="E1239" t="s">
        <v>1391</v>
      </c>
      <c r="F1239" t="s">
        <v>63</v>
      </c>
      <c r="G1239">
        <v>164</v>
      </c>
    </row>
    <row r="1240" spans="1:7">
      <c r="A1240">
        <v>1239</v>
      </c>
      <c r="B1240">
        <v>17</v>
      </c>
      <c r="C1240" t="s">
        <v>177</v>
      </c>
      <c r="D1240" t="s">
        <v>45</v>
      </c>
      <c r="E1240" t="s">
        <v>1392</v>
      </c>
      <c r="F1240" t="s">
        <v>63</v>
      </c>
      <c r="G1240">
        <v>252</v>
      </c>
    </row>
    <row r="1241" spans="1:7">
      <c r="A1241">
        <v>1240</v>
      </c>
      <c r="B1241">
        <v>17</v>
      </c>
      <c r="C1241" t="s">
        <v>177</v>
      </c>
      <c r="D1241" t="s">
        <v>45</v>
      </c>
      <c r="E1241" t="s">
        <v>1393</v>
      </c>
      <c r="F1241" t="s">
        <v>63</v>
      </c>
      <c r="G1241">
        <v>187</v>
      </c>
    </row>
    <row r="1242" spans="1:7">
      <c r="A1242">
        <v>1241</v>
      </c>
      <c r="B1242">
        <v>17</v>
      </c>
      <c r="C1242" t="s">
        <v>177</v>
      </c>
      <c r="D1242" t="s">
        <v>45</v>
      </c>
      <c r="E1242" t="s">
        <v>1394</v>
      </c>
      <c r="F1242" t="s">
        <v>63</v>
      </c>
      <c r="G1242">
        <v>200</v>
      </c>
    </row>
    <row r="1243" spans="1:7">
      <c r="A1243">
        <v>1242</v>
      </c>
      <c r="B1243">
        <v>17</v>
      </c>
      <c r="C1243" t="s">
        <v>177</v>
      </c>
      <c r="D1243" t="s">
        <v>45</v>
      </c>
      <c r="E1243" t="s">
        <v>1395</v>
      </c>
      <c r="F1243" t="s">
        <v>63</v>
      </c>
      <c r="G1243">
        <v>175</v>
      </c>
    </row>
    <row r="1244" spans="1:7">
      <c r="A1244">
        <v>1243</v>
      </c>
      <c r="B1244">
        <v>17</v>
      </c>
      <c r="C1244" t="s">
        <v>177</v>
      </c>
      <c r="D1244" t="s">
        <v>45</v>
      </c>
      <c r="E1244" t="s">
        <v>1396</v>
      </c>
      <c r="F1244" t="s">
        <v>63</v>
      </c>
      <c r="G1244">
        <v>165</v>
      </c>
    </row>
    <row r="1245" spans="1:7">
      <c r="A1245">
        <v>1244</v>
      </c>
      <c r="B1245">
        <v>17</v>
      </c>
      <c r="C1245" t="s">
        <v>177</v>
      </c>
      <c r="D1245" t="s">
        <v>45</v>
      </c>
      <c r="E1245" t="s">
        <v>1397</v>
      </c>
      <c r="F1245" t="s">
        <v>63</v>
      </c>
      <c r="G1245">
        <v>185</v>
      </c>
    </row>
    <row r="1246" spans="1:7">
      <c r="A1246">
        <v>1245</v>
      </c>
      <c r="B1246">
        <v>17</v>
      </c>
      <c r="C1246" t="s">
        <v>177</v>
      </c>
      <c r="D1246" t="s">
        <v>45</v>
      </c>
      <c r="E1246" t="s">
        <v>1398</v>
      </c>
      <c r="F1246" t="s">
        <v>63</v>
      </c>
      <c r="G1246">
        <v>199</v>
      </c>
    </row>
    <row r="1247" spans="1:7">
      <c r="A1247">
        <v>1246</v>
      </c>
      <c r="B1247">
        <v>17</v>
      </c>
      <c r="C1247" t="s">
        <v>177</v>
      </c>
      <c r="D1247" t="s">
        <v>45</v>
      </c>
      <c r="E1247" t="s">
        <v>1399</v>
      </c>
      <c r="F1247" t="s">
        <v>63</v>
      </c>
      <c r="G1247">
        <v>178</v>
      </c>
    </row>
    <row r="1248" spans="1:7">
      <c r="A1248">
        <v>1247</v>
      </c>
      <c r="B1248">
        <v>17</v>
      </c>
      <c r="C1248" t="s">
        <v>177</v>
      </c>
      <c r="D1248" t="s">
        <v>45</v>
      </c>
      <c r="E1248" t="s">
        <v>1400</v>
      </c>
      <c r="F1248" t="s">
        <v>63</v>
      </c>
      <c r="G1248">
        <v>25</v>
      </c>
    </row>
    <row r="1249" spans="1:7">
      <c r="A1249">
        <v>1248</v>
      </c>
      <c r="B1249">
        <v>17</v>
      </c>
      <c r="C1249" t="s">
        <v>177</v>
      </c>
      <c r="D1249" t="s">
        <v>45</v>
      </c>
      <c r="E1249" t="s">
        <v>1401</v>
      </c>
      <c r="F1249" t="s">
        <v>63</v>
      </c>
      <c r="G1249">
        <v>19</v>
      </c>
    </row>
    <row r="1250" spans="1:7">
      <c r="A1250">
        <v>1249</v>
      </c>
      <c r="B1250">
        <v>17</v>
      </c>
      <c r="C1250" t="s">
        <v>177</v>
      </c>
      <c r="D1250" t="s">
        <v>45</v>
      </c>
      <c r="E1250" t="s">
        <v>1402</v>
      </c>
      <c r="F1250" t="s">
        <v>63</v>
      </c>
      <c r="G1250">
        <v>8</v>
      </c>
    </row>
    <row r="1251" spans="1:7">
      <c r="A1251">
        <v>1250</v>
      </c>
      <c r="B1251">
        <v>17</v>
      </c>
      <c r="C1251" t="s">
        <v>177</v>
      </c>
      <c r="D1251" t="s">
        <v>45</v>
      </c>
      <c r="E1251" t="s">
        <v>249</v>
      </c>
      <c r="F1251" t="s">
        <v>46</v>
      </c>
      <c r="G1251">
        <v>886</v>
      </c>
    </row>
    <row r="1252" spans="1:7">
      <c r="A1252">
        <v>1251</v>
      </c>
      <c r="B1252">
        <v>17</v>
      </c>
      <c r="C1252" t="s">
        <v>177</v>
      </c>
      <c r="D1252" t="s">
        <v>45</v>
      </c>
      <c r="E1252" t="s">
        <v>1386</v>
      </c>
      <c r="F1252" t="s">
        <v>46</v>
      </c>
      <c r="G1252">
        <v>280</v>
      </c>
    </row>
    <row r="1253" spans="1:7">
      <c r="A1253">
        <v>1252</v>
      </c>
      <c r="B1253">
        <v>17</v>
      </c>
      <c r="C1253" t="s">
        <v>177</v>
      </c>
      <c r="D1253" t="s">
        <v>45</v>
      </c>
      <c r="E1253" t="s">
        <v>1387</v>
      </c>
      <c r="F1253" t="s">
        <v>46</v>
      </c>
      <c r="G1253">
        <v>312</v>
      </c>
    </row>
    <row r="1254" spans="1:7">
      <c r="A1254">
        <v>1253</v>
      </c>
      <c r="B1254">
        <v>17</v>
      </c>
      <c r="C1254" t="s">
        <v>177</v>
      </c>
      <c r="D1254" t="s">
        <v>45</v>
      </c>
      <c r="E1254" t="s">
        <v>1388</v>
      </c>
      <c r="F1254" t="s">
        <v>46</v>
      </c>
      <c r="G1254">
        <v>213</v>
      </c>
    </row>
    <row r="1255" spans="1:7">
      <c r="A1255">
        <v>1254</v>
      </c>
      <c r="B1255">
        <v>17</v>
      </c>
      <c r="C1255" t="s">
        <v>177</v>
      </c>
      <c r="D1255" t="s">
        <v>45</v>
      </c>
      <c r="E1255" t="s">
        <v>1389</v>
      </c>
      <c r="F1255" t="s">
        <v>46</v>
      </c>
      <c r="G1255">
        <v>161</v>
      </c>
    </row>
    <row r="1256" spans="1:7">
      <c r="A1256">
        <v>1255</v>
      </c>
      <c r="B1256">
        <v>17</v>
      </c>
      <c r="C1256" t="s">
        <v>177</v>
      </c>
      <c r="D1256" t="s">
        <v>45</v>
      </c>
      <c r="E1256" t="s">
        <v>1390</v>
      </c>
      <c r="F1256" t="s">
        <v>46</v>
      </c>
      <c r="G1256">
        <v>163</v>
      </c>
    </row>
    <row r="1257" spans="1:7">
      <c r="A1257">
        <v>1256</v>
      </c>
      <c r="B1257">
        <v>17</v>
      </c>
      <c r="C1257" t="s">
        <v>177</v>
      </c>
      <c r="D1257" t="s">
        <v>45</v>
      </c>
      <c r="E1257" t="s">
        <v>1391</v>
      </c>
      <c r="F1257" t="s">
        <v>46</v>
      </c>
      <c r="G1257">
        <v>154</v>
      </c>
    </row>
    <row r="1258" spans="1:7">
      <c r="A1258">
        <v>1257</v>
      </c>
      <c r="B1258">
        <v>17</v>
      </c>
      <c r="C1258" t="s">
        <v>177</v>
      </c>
      <c r="D1258" t="s">
        <v>45</v>
      </c>
      <c r="E1258" t="s">
        <v>1392</v>
      </c>
      <c r="F1258" t="s">
        <v>46</v>
      </c>
      <c r="G1258">
        <v>237</v>
      </c>
    </row>
    <row r="1259" spans="1:7">
      <c r="A1259">
        <v>1258</v>
      </c>
      <c r="B1259">
        <v>17</v>
      </c>
      <c r="C1259" t="s">
        <v>177</v>
      </c>
      <c r="D1259" t="s">
        <v>45</v>
      </c>
      <c r="E1259" t="s">
        <v>1393</v>
      </c>
      <c r="F1259" t="s">
        <v>46</v>
      </c>
      <c r="G1259">
        <v>170</v>
      </c>
    </row>
    <row r="1260" spans="1:7">
      <c r="A1260">
        <v>1259</v>
      </c>
      <c r="B1260">
        <v>17</v>
      </c>
      <c r="C1260" t="s">
        <v>177</v>
      </c>
      <c r="D1260" t="s">
        <v>45</v>
      </c>
      <c r="E1260" t="s">
        <v>1394</v>
      </c>
      <c r="F1260" t="s">
        <v>46</v>
      </c>
      <c r="G1260">
        <v>168</v>
      </c>
    </row>
    <row r="1261" spans="1:7">
      <c r="A1261">
        <v>1260</v>
      </c>
      <c r="B1261">
        <v>17</v>
      </c>
      <c r="C1261" t="s">
        <v>177</v>
      </c>
      <c r="D1261" t="s">
        <v>45</v>
      </c>
      <c r="E1261" t="s">
        <v>1395</v>
      </c>
      <c r="F1261" t="s">
        <v>46</v>
      </c>
      <c r="G1261">
        <v>173</v>
      </c>
    </row>
    <row r="1262" spans="1:7">
      <c r="A1262">
        <v>1261</v>
      </c>
      <c r="B1262">
        <v>17</v>
      </c>
      <c r="C1262" t="s">
        <v>177</v>
      </c>
      <c r="D1262" t="s">
        <v>45</v>
      </c>
      <c r="E1262" t="s">
        <v>1396</v>
      </c>
      <c r="F1262" t="s">
        <v>46</v>
      </c>
      <c r="G1262">
        <v>170</v>
      </c>
    </row>
    <row r="1263" spans="1:7">
      <c r="A1263">
        <v>1262</v>
      </c>
      <c r="B1263">
        <v>17</v>
      </c>
      <c r="C1263" t="s">
        <v>177</v>
      </c>
      <c r="D1263" t="s">
        <v>45</v>
      </c>
      <c r="E1263" t="s">
        <v>1397</v>
      </c>
      <c r="F1263" t="s">
        <v>46</v>
      </c>
      <c r="G1263">
        <v>176</v>
      </c>
    </row>
    <row r="1264" spans="1:7">
      <c r="A1264">
        <v>1263</v>
      </c>
      <c r="B1264">
        <v>17</v>
      </c>
      <c r="C1264" t="s">
        <v>177</v>
      </c>
      <c r="D1264" t="s">
        <v>45</v>
      </c>
      <c r="E1264" t="s">
        <v>1398</v>
      </c>
      <c r="F1264" t="s">
        <v>46</v>
      </c>
      <c r="G1264">
        <v>178</v>
      </c>
    </row>
    <row r="1265" spans="1:8">
      <c r="A1265">
        <v>1264</v>
      </c>
      <c r="B1265">
        <v>17</v>
      </c>
      <c r="C1265" t="s">
        <v>177</v>
      </c>
      <c r="D1265" t="s">
        <v>45</v>
      </c>
      <c r="E1265" t="s">
        <v>1399</v>
      </c>
      <c r="F1265" t="s">
        <v>46</v>
      </c>
      <c r="G1265">
        <v>170</v>
      </c>
    </row>
    <row r="1266" spans="1:8">
      <c r="A1266">
        <v>1265</v>
      </c>
      <c r="B1266">
        <v>17</v>
      </c>
      <c r="C1266" t="s">
        <v>177</v>
      </c>
      <c r="D1266" t="s">
        <v>45</v>
      </c>
      <c r="E1266" t="s">
        <v>1400</v>
      </c>
      <c r="F1266" t="s">
        <v>46</v>
      </c>
      <c r="G1266">
        <v>40</v>
      </c>
    </row>
    <row r="1267" spans="1:8">
      <c r="A1267">
        <v>1266</v>
      </c>
      <c r="B1267">
        <v>17</v>
      </c>
      <c r="C1267" t="s">
        <v>177</v>
      </c>
      <c r="D1267" t="s">
        <v>45</v>
      </c>
      <c r="E1267" t="s">
        <v>1401</v>
      </c>
      <c r="F1267" t="s">
        <v>46</v>
      </c>
      <c r="G1267">
        <v>17</v>
      </c>
    </row>
    <row r="1268" spans="1:8">
      <c r="A1268">
        <v>1267</v>
      </c>
      <c r="B1268">
        <v>17</v>
      </c>
      <c r="C1268" t="s">
        <v>177</v>
      </c>
      <c r="D1268" t="s">
        <v>45</v>
      </c>
      <c r="E1268" t="s">
        <v>1402</v>
      </c>
      <c r="F1268" t="s">
        <v>46</v>
      </c>
      <c r="G1268">
        <v>11</v>
      </c>
    </row>
    <row r="1269" spans="1:8">
      <c r="A1269">
        <v>1268</v>
      </c>
      <c r="B1269">
        <v>18</v>
      </c>
      <c r="C1269" t="s">
        <v>178</v>
      </c>
      <c r="D1269" t="s">
        <v>1413</v>
      </c>
      <c r="E1269" t="s">
        <v>249</v>
      </c>
      <c r="F1269" t="s">
        <v>63</v>
      </c>
      <c r="G1269">
        <v>472</v>
      </c>
      <c r="H1269">
        <v>5026</v>
      </c>
    </row>
    <row r="1270" spans="1:8">
      <c r="A1270">
        <v>1269</v>
      </c>
      <c r="B1270">
        <v>18</v>
      </c>
      <c r="C1270" t="s">
        <v>178</v>
      </c>
      <c r="D1270" t="s">
        <v>1413</v>
      </c>
      <c r="E1270" t="s">
        <v>1386</v>
      </c>
      <c r="F1270" t="s">
        <v>63</v>
      </c>
      <c r="G1270">
        <v>341</v>
      </c>
      <c r="H1270">
        <v>5026</v>
      </c>
    </row>
    <row r="1271" spans="1:8">
      <c r="A1271">
        <v>1270</v>
      </c>
      <c r="B1271">
        <v>18</v>
      </c>
      <c r="C1271" t="s">
        <v>178</v>
      </c>
      <c r="D1271" t="s">
        <v>1413</v>
      </c>
      <c r="E1271" t="s">
        <v>1387</v>
      </c>
      <c r="F1271" t="s">
        <v>63</v>
      </c>
      <c r="G1271">
        <v>270</v>
      </c>
      <c r="H1271">
        <v>5026</v>
      </c>
    </row>
    <row r="1272" spans="1:8">
      <c r="A1272">
        <v>1271</v>
      </c>
      <c r="B1272">
        <v>18</v>
      </c>
      <c r="C1272" t="s">
        <v>178</v>
      </c>
      <c r="D1272" t="s">
        <v>1413</v>
      </c>
      <c r="E1272" t="s">
        <v>1388</v>
      </c>
      <c r="F1272" t="s">
        <v>63</v>
      </c>
      <c r="G1272">
        <v>233</v>
      </c>
      <c r="H1272">
        <v>5026</v>
      </c>
    </row>
    <row r="1273" spans="1:8">
      <c r="A1273">
        <v>1272</v>
      </c>
      <c r="B1273">
        <v>18</v>
      </c>
      <c r="C1273" t="s">
        <v>178</v>
      </c>
      <c r="D1273" t="s">
        <v>1413</v>
      </c>
      <c r="E1273" t="s">
        <v>1389</v>
      </c>
      <c r="F1273" t="s">
        <v>63</v>
      </c>
      <c r="G1273">
        <v>210</v>
      </c>
      <c r="H1273">
        <v>5026</v>
      </c>
    </row>
    <row r="1274" spans="1:8">
      <c r="A1274">
        <v>1273</v>
      </c>
      <c r="B1274">
        <v>18</v>
      </c>
      <c r="C1274" t="s">
        <v>178</v>
      </c>
      <c r="D1274" t="s">
        <v>1413</v>
      </c>
      <c r="E1274" t="s">
        <v>1390</v>
      </c>
      <c r="F1274" t="s">
        <v>63</v>
      </c>
      <c r="G1274">
        <v>194</v>
      </c>
      <c r="H1274">
        <v>5026</v>
      </c>
    </row>
    <row r="1275" spans="1:8">
      <c r="A1275">
        <v>1274</v>
      </c>
      <c r="B1275">
        <v>18</v>
      </c>
      <c r="C1275" t="s">
        <v>178</v>
      </c>
      <c r="D1275" t="s">
        <v>1413</v>
      </c>
      <c r="E1275" t="s">
        <v>1391</v>
      </c>
      <c r="F1275" t="s">
        <v>63</v>
      </c>
      <c r="G1275">
        <v>148</v>
      </c>
      <c r="H1275">
        <v>5026</v>
      </c>
    </row>
    <row r="1276" spans="1:8">
      <c r="A1276">
        <v>1275</v>
      </c>
      <c r="B1276">
        <v>18</v>
      </c>
      <c r="C1276" t="s">
        <v>178</v>
      </c>
      <c r="D1276" t="s">
        <v>1413</v>
      </c>
      <c r="E1276" t="s">
        <v>1392</v>
      </c>
      <c r="F1276" t="s">
        <v>63</v>
      </c>
      <c r="G1276">
        <v>166</v>
      </c>
      <c r="H1276">
        <v>5026</v>
      </c>
    </row>
    <row r="1277" spans="1:8">
      <c r="A1277">
        <v>1276</v>
      </c>
      <c r="B1277">
        <v>18</v>
      </c>
      <c r="C1277" t="s">
        <v>178</v>
      </c>
      <c r="D1277" t="s">
        <v>1413</v>
      </c>
      <c r="E1277" t="s">
        <v>1393</v>
      </c>
      <c r="F1277" t="s">
        <v>63</v>
      </c>
      <c r="G1277">
        <v>106</v>
      </c>
      <c r="H1277">
        <v>5026</v>
      </c>
    </row>
    <row r="1278" spans="1:8">
      <c r="A1278">
        <v>1277</v>
      </c>
      <c r="B1278">
        <v>18</v>
      </c>
      <c r="C1278" t="s">
        <v>178</v>
      </c>
      <c r="D1278" t="s">
        <v>1413</v>
      </c>
      <c r="E1278" t="s">
        <v>1394</v>
      </c>
      <c r="F1278" t="s">
        <v>63</v>
      </c>
      <c r="G1278">
        <v>105</v>
      </c>
      <c r="H1278">
        <v>5026</v>
      </c>
    </row>
    <row r="1279" spans="1:8">
      <c r="A1279">
        <v>1278</v>
      </c>
      <c r="B1279">
        <v>18</v>
      </c>
      <c r="C1279" t="s">
        <v>178</v>
      </c>
      <c r="D1279" t="s">
        <v>1413</v>
      </c>
      <c r="E1279" t="s">
        <v>1395</v>
      </c>
      <c r="F1279" t="s">
        <v>63</v>
      </c>
      <c r="G1279">
        <v>73</v>
      </c>
      <c r="H1279">
        <v>5026</v>
      </c>
    </row>
    <row r="1280" spans="1:8">
      <c r="A1280">
        <v>1279</v>
      </c>
      <c r="B1280">
        <v>18</v>
      </c>
      <c r="C1280" t="s">
        <v>178</v>
      </c>
      <c r="D1280" t="s">
        <v>1413</v>
      </c>
      <c r="E1280" t="s">
        <v>1396</v>
      </c>
      <c r="F1280" t="s">
        <v>63</v>
      </c>
      <c r="G1280">
        <v>74</v>
      </c>
      <c r="H1280">
        <v>5026</v>
      </c>
    </row>
    <row r="1281" spans="1:8">
      <c r="A1281">
        <v>1280</v>
      </c>
      <c r="B1281">
        <v>18</v>
      </c>
      <c r="C1281" t="s">
        <v>178</v>
      </c>
      <c r="D1281" t="s">
        <v>1413</v>
      </c>
      <c r="E1281" t="s">
        <v>1397</v>
      </c>
      <c r="F1281" t="s">
        <v>63</v>
      </c>
      <c r="G1281">
        <v>83</v>
      </c>
      <c r="H1281">
        <v>5026</v>
      </c>
    </row>
    <row r="1282" spans="1:8">
      <c r="A1282">
        <v>1281</v>
      </c>
      <c r="B1282">
        <v>18</v>
      </c>
      <c r="C1282" t="s">
        <v>178</v>
      </c>
      <c r="D1282" t="s">
        <v>1413</v>
      </c>
      <c r="E1282" t="s">
        <v>1398</v>
      </c>
      <c r="F1282" t="s">
        <v>63</v>
      </c>
      <c r="G1282">
        <v>47</v>
      </c>
      <c r="H1282">
        <v>5026</v>
      </c>
    </row>
    <row r="1283" spans="1:8">
      <c r="A1283">
        <v>1282</v>
      </c>
      <c r="B1283">
        <v>18</v>
      </c>
      <c r="C1283" t="s">
        <v>178</v>
      </c>
      <c r="D1283" t="s">
        <v>1413</v>
      </c>
      <c r="E1283" t="s">
        <v>1399</v>
      </c>
      <c r="F1283" t="s">
        <v>63</v>
      </c>
      <c r="G1283">
        <v>32</v>
      </c>
      <c r="H1283">
        <v>5026</v>
      </c>
    </row>
    <row r="1284" spans="1:8">
      <c r="A1284">
        <v>1283</v>
      </c>
      <c r="B1284">
        <v>18</v>
      </c>
      <c r="C1284" t="s">
        <v>178</v>
      </c>
      <c r="D1284" t="s">
        <v>1413</v>
      </c>
      <c r="E1284" t="s">
        <v>1400</v>
      </c>
      <c r="F1284" t="s">
        <v>63</v>
      </c>
      <c r="G1284">
        <v>21</v>
      </c>
      <c r="H1284">
        <v>5026</v>
      </c>
    </row>
    <row r="1285" spans="1:8">
      <c r="A1285">
        <v>1284</v>
      </c>
      <c r="B1285">
        <v>18</v>
      </c>
      <c r="C1285" t="s">
        <v>178</v>
      </c>
      <c r="D1285" t="s">
        <v>1413</v>
      </c>
      <c r="E1285" t="s">
        <v>1401</v>
      </c>
      <c r="F1285" t="s">
        <v>63</v>
      </c>
      <c r="G1285">
        <v>7</v>
      </c>
      <c r="H1285">
        <v>5026</v>
      </c>
    </row>
    <row r="1286" spans="1:8">
      <c r="A1286">
        <v>1285</v>
      </c>
      <c r="B1286">
        <v>18</v>
      </c>
      <c r="C1286" t="s">
        <v>178</v>
      </c>
      <c r="D1286" t="s">
        <v>1413</v>
      </c>
      <c r="E1286" t="s">
        <v>1402</v>
      </c>
      <c r="F1286" t="s">
        <v>63</v>
      </c>
      <c r="G1286">
        <v>5</v>
      </c>
      <c r="H1286">
        <v>5026</v>
      </c>
    </row>
    <row r="1287" spans="1:8">
      <c r="A1287">
        <v>1286</v>
      </c>
      <c r="B1287">
        <v>18</v>
      </c>
      <c r="C1287" t="s">
        <v>178</v>
      </c>
      <c r="D1287" t="s">
        <v>1413</v>
      </c>
      <c r="E1287" t="s">
        <v>249</v>
      </c>
      <c r="F1287" t="s">
        <v>46</v>
      </c>
      <c r="G1287">
        <v>409</v>
      </c>
      <c r="H1287">
        <v>5026</v>
      </c>
    </row>
    <row r="1288" spans="1:8">
      <c r="A1288">
        <v>1287</v>
      </c>
      <c r="B1288">
        <v>18</v>
      </c>
      <c r="C1288" t="s">
        <v>178</v>
      </c>
      <c r="D1288" t="s">
        <v>1413</v>
      </c>
      <c r="E1288" t="s">
        <v>1386</v>
      </c>
      <c r="F1288" t="s">
        <v>46</v>
      </c>
      <c r="G1288">
        <v>330</v>
      </c>
      <c r="H1288">
        <v>5026</v>
      </c>
    </row>
    <row r="1289" spans="1:8">
      <c r="A1289">
        <v>1288</v>
      </c>
      <c r="B1289">
        <v>18</v>
      </c>
      <c r="C1289" t="s">
        <v>178</v>
      </c>
      <c r="D1289" t="s">
        <v>1413</v>
      </c>
      <c r="E1289" t="s">
        <v>1387</v>
      </c>
      <c r="F1289" t="s">
        <v>46</v>
      </c>
      <c r="G1289">
        <v>299</v>
      </c>
      <c r="H1289">
        <v>5026</v>
      </c>
    </row>
    <row r="1290" spans="1:8">
      <c r="A1290">
        <v>1289</v>
      </c>
      <c r="B1290">
        <v>18</v>
      </c>
      <c r="C1290" t="s">
        <v>178</v>
      </c>
      <c r="D1290" t="s">
        <v>1413</v>
      </c>
      <c r="E1290" t="s">
        <v>1388</v>
      </c>
      <c r="F1290" t="s">
        <v>46</v>
      </c>
      <c r="G1290">
        <v>283</v>
      </c>
      <c r="H1290">
        <v>5026</v>
      </c>
    </row>
    <row r="1291" spans="1:8">
      <c r="A1291">
        <v>1290</v>
      </c>
      <c r="B1291">
        <v>18</v>
      </c>
      <c r="C1291" t="s">
        <v>178</v>
      </c>
      <c r="D1291" t="s">
        <v>1413</v>
      </c>
      <c r="E1291" t="s">
        <v>1389</v>
      </c>
      <c r="F1291" t="s">
        <v>46</v>
      </c>
      <c r="G1291">
        <v>173</v>
      </c>
      <c r="H1291">
        <v>5026</v>
      </c>
    </row>
    <row r="1292" spans="1:8">
      <c r="A1292">
        <v>1291</v>
      </c>
      <c r="B1292">
        <v>18</v>
      </c>
      <c r="C1292" t="s">
        <v>178</v>
      </c>
      <c r="D1292" t="s">
        <v>1413</v>
      </c>
      <c r="E1292" t="s">
        <v>1390</v>
      </c>
      <c r="F1292" t="s">
        <v>46</v>
      </c>
      <c r="G1292">
        <v>167</v>
      </c>
      <c r="H1292">
        <v>5026</v>
      </c>
    </row>
    <row r="1293" spans="1:8">
      <c r="A1293">
        <v>1292</v>
      </c>
      <c r="B1293">
        <v>18</v>
      </c>
      <c r="C1293" t="s">
        <v>178</v>
      </c>
      <c r="D1293" t="s">
        <v>1413</v>
      </c>
      <c r="E1293" t="s">
        <v>1391</v>
      </c>
      <c r="F1293" t="s">
        <v>46</v>
      </c>
      <c r="G1293">
        <v>153</v>
      </c>
      <c r="H1293">
        <v>5026</v>
      </c>
    </row>
    <row r="1294" spans="1:8">
      <c r="A1294">
        <v>1293</v>
      </c>
      <c r="B1294">
        <v>18</v>
      </c>
      <c r="C1294" t="s">
        <v>178</v>
      </c>
      <c r="D1294" t="s">
        <v>1413</v>
      </c>
      <c r="E1294" t="s">
        <v>1392</v>
      </c>
      <c r="F1294" t="s">
        <v>46</v>
      </c>
      <c r="G1294">
        <v>146</v>
      </c>
      <c r="H1294">
        <v>5026</v>
      </c>
    </row>
    <row r="1295" spans="1:8">
      <c r="A1295">
        <v>1294</v>
      </c>
      <c r="B1295">
        <v>18</v>
      </c>
      <c r="C1295" t="s">
        <v>178</v>
      </c>
      <c r="D1295" t="s">
        <v>1413</v>
      </c>
      <c r="E1295" t="s">
        <v>1393</v>
      </c>
      <c r="F1295" t="s">
        <v>46</v>
      </c>
      <c r="G1295">
        <v>84</v>
      </c>
      <c r="H1295">
        <v>5026</v>
      </c>
    </row>
    <row r="1296" spans="1:8">
      <c r="A1296">
        <v>1295</v>
      </c>
      <c r="B1296">
        <v>18</v>
      </c>
      <c r="C1296" t="s">
        <v>178</v>
      </c>
      <c r="D1296" t="s">
        <v>1413</v>
      </c>
      <c r="E1296" t="s">
        <v>1394</v>
      </c>
      <c r="F1296" t="s">
        <v>46</v>
      </c>
      <c r="G1296">
        <v>93</v>
      </c>
      <c r="H1296">
        <v>5026</v>
      </c>
    </row>
    <row r="1297" spans="1:8">
      <c r="A1297">
        <v>1296</v>
      </c>
      <c r="B1297">
        <v>18</v>
      </c>
      <c r="C1297" t="s">
        <v>178</v>
      </c>
      <c r="D1297" t="s">
        <v>1413</v>
      </c>
      <c r="E1297" t="s">
        <v>1395</v>
      </c>
      <c r="F1297" t="s">
        <v>46</v>
      </c>
      <c r="G1297">
        <v>89</v>
      </c>
      <c r="H1297">
        <v>5026</v>
      </c>
    </row>
    <row r="1298" spans="1:8">
      <c r="A1298">
        <v>1297</v>
      </c>
      <c r="B1298">
        <v>18</v>
      </c>
      <c r="C1298" t="s">
        <v>178</v>
      </c>
      <c r="D1298" t="s">
        <v>1413</v>
      </c>
      <c r="E1298" t="s">
        <v>1396</v>
      </c>
      <c r="F1298" t="s">
        <v>46</v>
      </c>
      <c r="G1298">
        <v>75</v>
      </c>
      <c r="H1298">
        <v>5026</v>
      </c>
    </row>
    <row r="1299" spans="1:8">
      <c r="A1299">
        <v>1298</v>
      </c>
      <c r="B1299">
        <v>18</v>
      </c>
      <c r="C1299" t="s">
        <v>178</v>
      </c>
      <c r="D1299" t="s">
        <v>1413</v>
      </c>
      <c r="E1299" t="s">
        <v>1397</v>
      </c>
      <c r="F1299" t="s">
        <v>46</v>
      </c>
      <c r="G1299">
        <v>52</v>
      </c>
      <c r="H1299">
        <v>5026</v>
      </c>
    </row>
    <row r="1300" spans="1:8">
      <c r="A1300">
        <v>1299</v>
      </c>
      <c r="B1300">
        <v>18</v>
      </c>
      <c r="C1300" t="s">
        <v>178</v>
      </c>
      <c r="D1300" t="s">
        <v>1413</v>
      </c>
      <c r="E1300" t="s">
        <v>1398</v>
      </c>
      <c r="F1300" t="s">
        <v>46</v>
      </c>
      <c r="G1300">
        <v>29</v>
      </c>
      <c r="H1300">
        <v>5026</v>
      </c>
    </row>
    <row r="1301" spans="1:8">
      <c r="A1301">
        <v>1300</v>
      </c>
      <c r="B1301">
        <v>18</v>
      </c>
      <c r="C1301" t="s">
        <v>178</v>
      </c>
      <c r="D1301" t="s">
        <v>1413</v>
      </c>
      <c r="E1301" t="s">
        <v>1399</v>
      </c>
      <c r="F1301" t="s">
        <v>46</v>
      </c>
      <c r="G1301">
        <v>29</v>
      </c>
      <c r="H1301">
        <v>5026</v>
      </c>
    </row>
    <row r="1302" spans="1:8">
      <c r="A1302">
        <v>1301</v>
      </c>
      <c r="B1302">
        <v>18</v>
      </c>
      <c r="C1302" t="s">
        <v>178</v>
      </c>
      <c r="D1302" t="s">
        <v>1413</v>
      </c>
      <c r="E1302" t="s">
        <v>1400</v>
      </c>
      <c r="F1302" t="s">
        <v>46</v>
      </c>
      <c r="G1302">
        <v>12</v>
      </c>
      <c r="H1302">
        <v>5026</v>
      </c>
    </row>
    <row r="1303" spans="1:8">
      <c r="A1303">
        <v>1302</v>
      </c>
      <c r="B1303">
        <v>18</v>
      </c>
      <c r="C1303" t="s">
        <v>178</v>
      </c>
      <c r="D1303" t="s">
        <v>1413</v>
      </c>
      <c r="E1303" t="s">
        <v>1401</v>
      </c>
      <c r="F1303" t="s">
        <v>46</v>
      </c>
      <c r="G1303">
        <v>9</v>
      </c>
      <c r="H1303">
        <v>5026</v>
      </c>
    </row>
    <row r="1304" spans="1:8">
      <c r="A1304">
        <v>1303</v>
      </c>
      <c r="B1304">
        <v>18</v>
      </c>
      <c r="C1304" t="s">
        <v>178</v>
      </c>
      <c r="D1304" t="s">
        <v>1413</v>
      </c>
      <c r="E1304" t="s">
        <v>1402</v>
      </c>
      <c r="F1304" t="s">
        <v>46</v>
      </c>
      <c r="G1304">
        <v>7</v>
      </c>
      <c r="H1304">
        <v>5026</v>
      </c>
    </row>
    <row r="1305" spans="1:8">
      <c r="A1305">
        <v>1304</v>
      </c>
      <c r="B1305">
        <v>18</v>
      </c>
      <c r="C1305" t="s">
        <v>178</v>
      </c>
      <c r="D1305" t="s">
        <v>3582</v>
      </c>
      <c r="E1305" t="s">
        <v>1389</v>
      </c>
      <c r="F1305" t="s">
        <v>63</v>
      </c>
      <c r="G1305">
        <v>1</v>
      </c>
      <c r="H1305">
        <v>3</v>
      </c>
    </row>
    <row r="1306" spans="1:8">
      <c r="A1306">
        <v>1305</v>
      </c>
      <c r="B1306">
        <v>18</v>
      </c>
      <c r="C1306" t="s">
        <v>178</v>
      </c>
      <c r="D1306" t="s">
        <v>3582</v>
      </c>
      <c r="E1306" t="s">
        <v>1392</v>
      </c>
      <c r="F1306" t="s">
        <v>63</v>
      </c>
      <c r="G1306">
        <v>1</v>
      </c>
      <c r="H1306">
        <v>3</v>
      </c>
    </row>
    <row r="1307" spans="1:8">
      <c r="A1307">
        <v>1306</v>
      </c>
      <c r="B1307">
        <v>18</v>
      </c>
      <c r="C1307" t="s">
        <v>178</v>
      </c>
      <c r="D1307" t="s">
        <v>3582</v>
      </c>
      <c r="E1307" t="s">
        <v>1390</v>
      </c>
      <c r="F1307" t="s">
        <v>46</v>
      </c>
      <c r="G1307">
        <v>1</v>
      </c>
      <c r="H1307">
        <v>3</v>
      </c>
    </row>
    <row r="1308" spans="1:8">
      <c r="A1308">
        <v>1307</v>
      </c>
      <c r="B1308">
        <v>18</v>
      </c>
      <c r="C1308" t="s">
        <v>178</v>
      </c>
      <c r="D1308" t="s">
        <v>3597</v>
      </c>
      <c r="E1308" t="s">
        <v>249</v>
      </c>
      <c r="F1308" t="s">
        <v>63</v>
      </c>
      <c r="G1308">
        <v>1</v>
      </c>
      <c r="H1308">
        <v>9</v>
      </c>
    </row>
    <row r="1309" spans="1:8">
      <c r="A1309">
        <v>1308</v>
      </c>
      <c r="B1309">
        <v>18</v>
      </c>
      <c r="C1309" t="s">
        <v>178</v>
      </c>
      <c r="D1309" t="s">
        <v>3597</v>
      </c>
      <c r="E1309" t="s">
        <v>1389</v>
      </c>
      <c r="F1309" t="s">
        <v>63</v>
      </c>
      <c r="G1309">
        <v>1</v>
      </c>
      <c r="H1309">
        <v>9</v>
      </c>
    </row>
    <row r="1310" spans="1:8">
      <c r="A1310">
        <v>1309</v>
      </c>
      <c r="B1310">
        <v>18</v>
      </c>
      <c r="C1310" t="s">
        <v>178</v>
      </c>
      <c r="D1310" t="s">
        <v>3597</v>
      </c>
      <c r="E1310" t="s">
        <v>1390</v>
      </c>
      <c r="F1310" t="s">
        <v>63</v>
      </c>
      <c r="G1310">
        <v>2</v>
      </c>
      <c r="H1310">
        <v>9</v>
      </c>
    </row>
    <row r="1311" spans="1:8">
      <c r="A1311">
        <v>1310</v>
      </c>
      <c r="B1311">
        <v>18</v>
      </c>
      <c r="C1311" t="s">
        <v>178</v>
      </c>
      <c r="D1311" t="s">
        <v>3597</v>
      </c>
      <c r="E1311" t="s">
        <v>1396</v>
      </c>
      <c r="F1311" t="s">
        <v>63</v>
      </c>
      <c r="G1311">
        <v>1</v>
      </c>
      <c r="H1311">
        <v>9</v>
      </c>
    </row>
    <row r="1312" spans="1:8">
      <c r="A1312">
        <v>1311</v>
      </c>
      <c r="B1312">
        <v>18</v>
      </c>
      <c r="C1312" t="s">
        <v>178</v>
      </c>
      <c r="D1312" t="s">
        <v>3597</v>
      </c>
      <c r="E1312" t="s">
        <v>1399</v>
      </c>
      <c r="F1312" t="s">
        <v>63</v>
      </c>
      <c r="G1312">
        <v>1</v>
      </c>
      <c r="H1312">
        <v>9</v>
      </c>
    </row>
    <row r="1313" spans="1:8">
      <c r="A1313">
        <v>1312</v>
      </c>
      <c r="B1313">
        <v>18</v>
      </c>
      <c r="C1313" t="s">
        <v>178</v>
      </c>
      <c r="D1313" t="s">
        <v>3597</v>
      </c>
      <c r="E1313" t="s">
        <v>1387</v>
      </c>
      <c r="F1313" t="s">
        <v>46</v>
      </c>
      <c r="G1313">
        <v>1</v>
      </c>
      <c r="H1313">
        <v>9</v>
      </c>
    </row>
    <row r="1314" spans="1:8">
      <c r="A1314">
        <v>1313</v>
      </c>
      <c r="B1314">
        <v>18</v>
      </c>
      <c r="C1314" t="s">
        <v>178</v>
      </c>
      <c r="D1314" t="s">
        <v>3597</v>
      </c>
      <c r="E1314" t="s">
        <v>1389</v>
      </c>
      <c r="F1314" t="s">
        <v>46</v>
      </c>
      <c r="G1314">
        <v>1</v>
      </c>
      <c r="H1314">
        <v>9</v>
      </c>
    </row>
    <row r="1315" spans="1:8">
      <c r="A1315">
        <v>1314</v>
      </c>
      <c r="B1315">
        <v>18</v>
      </c>
      <c r="C1315" t="s">
        <v>178</v>
      </c>
      <c r="D1315" t="s">
        <v>3597</v>
      </c>
      <c r="E1315" t="s">
        <v>1394</v>
      </c>
      <c r="F1315" t="s">
        <v>46</v>
      </c>
      <c r="G1315">
        <v>1</v>
      </c>
      <c r="H1315">
        <v>9</v>
      </c>
    </row>
    <row r="1316" spans="1:8">
      <c r="A1316">
        <v>1315</v>
      </c>
      <c r="B1316">
        <v>18</v>
      </c>
      <c r="C1316" t="s">
        <v>178</v>
      </c>
      <c r="D1316" t="s">
        <v>3598</v>
      </c>
      <c r="E1316" t="s">
        <v>249</v>
      </c>
      <c r="F1316" t="s">
        <v>63</v>
      </c>
      <c r="G1316">
        <v>769</v>
      </c>
      <c r="H1316">
        <v>11661</v>
      </c>
    </row>
    <row r="1317" spans="1:8">
      <c r="A1317">
        <v>1316</v>
      </c>
      <c r="B1317">
        <v>18</v>
      </c>
      <c r="C1317" t="s">
        <v>178</v>
      </c>
      <c r="D1317" t="s">
        <v>3598</v>
      </c>
      <c r="E1317" t="s">
        <v>1386</v>
      </c>
      <c r="F1317" t="s">
        <v>63</v>
      </c>
      <c r="G1317">
        <v>719</v>
      </c>
      <c r="H1317">
        <v>11661</v>
      </c>
    </row>
    <row r="1318" spans="1:8">
      <c r="A1318">
        <v>1317</v>
      </c>
      <c r="B1318">
        <v>18</v>
      </c>
      <c r="C1318" t="s">
        <v>178</v>
      </c>
      <c r="D1318" t="s">
        <v>3598</v>
      </c>
      <c r="E1318" t="s">
        <v>1387</v>
      </c>
      <c r="F1318" t="s">
        <v>63</v>
      </c>
      <c r="G1318">
        <v>727</v>
      </c>
      <c r="H1318">
        <v>11661</v>
      </c>
    </row>
    <row r="1319" spans="1:8">
      <c r="A1319">
        <v>1318</v>
      </c>
      <c r="B1319">
        <v>18</v>
      </c>
      <c r="C1319" t="s">
        <v>178</v>
      </c>
      <c r="D1319" t="s">
        <v>3598</v>
      </c>
      <c r="E1319" t="s">
        <v>1388</v>
      </c>
      <c r="F1319" t="s">
        <v>63</v>
      </c>
      <c r="G1319">
        <v>627</v>
      </c>
      <c r="H1319">
        <v>11661</v>
      </c>
    </row>
    <row r="1320" spans="1:8">
      <c r="A1320">
        <v>1319</v>
      </c>
      <c r="B1320">
        <v>18</v>
      </c>
      <c r="C1320" t="s">
        <v>178</v>
      </c>
      <c r="D1320" t="s">
        <v>3598</v>
      </c>
      <c r="E1320" t="s">
        <v>1389</v>
      </c>
      <c r="F1320" t="s">
        <v>63</v>
      </c>
      <c r="G1320">
        <v>478</v>
      </c>
      <c r="H1320">
        <v>11661</v>
      </c>
    </row>
    <row r="1321" spans="1:8">
      <c r="A1321">
        <v>1320</v>
      </c>
      <c r="B1321">
        <v>18</v>
      </c>
      <c r="C1321" t="s">
        <v>178</v>
      </c>
      <c r="D1321" t="s">
        <v>3598</v>
      </c>
      <c r="E1321" t="s">
        <v>1390</v>
      </c>
      <c r="F1321" t="s">
        <v>63</v>
      </c>
      <c r="G1321">
        <v>472</v>
      </c>
      <c r="H1321">
        <v>11661</v>
      </c>
    </row>
    <row r="1322" spans="1:8">
      <c r="A1322">
        <v>1321</v>
      </c>
      <c r="B1322">
        <v>18</v>
      </c>
      <c r="C1322" t="s">
        <v>178</v>
      </c>
      <c r="D1322" t="s">
        <v>3598</v>
      </c>
      <c r="E1322" t="s">
        <v>1391</v>
      </c>
      <c r="F1322" t="s">
        <v>63</v>
      </c>
      <c r="G1322">
        <v>447</v>
      </c>
      <c r="H1322">
        <v>11661</v>
      </c>
    </row>
    <row r="1323" spans="1:8">
      <c r="A1323">
        <v>1322</v>
      </c>
      <c r="B1323">
        <v>18</v>
      </c>
      <c r="C1323" t="s">
        <v>178</v>
      </c>
      <c r="D1323" t="s">
        <v>3598</v>
      </c>
      <c r="E1323" t="s">
        <v>1392</v>
      </c>
      <c r="F1323" t="s">
        <v>63</v>
      </c>
      <c r="G1323">
        <v>476</v>
      </c>
      <c r="H1323">
        <v>11661</v>
      </c>
    </row>
    <row r="1324" spans="1:8">
      <c r="A1324">
        <v>1323</v>
      </c>
      <c r="B1324">
        <v>18</v>
      </c>
      <c r="C1324" t="s">
        <v>178</v>
      </c>
      <c r="D1324" t="s">
        <v>3598</v>
      </c>
      <c r="E1324" t="s">
        <v>1393</v>
      </c>
      <c r="F1324" t="s">
        <v>63</v>
      </c>
      <c r="G1324">
        <v>307</v>
      </c>
      <c r="H1324">
        <v>11661</v>
      </c>
    </row>
    <row r="1325" spans="1:8">
      <c r="A1325">
        <v>1324</v>
      </c>
      <c r="B1325">
        <v>18</v>
      </c>
      <c r="C1325" t="s">
        <v>178</v>
      </c>
      <c r="D1325" t="s">
        <v>3598</v>
      </c>
      <c r="E1325" t="s">
        <v>1394</v>
      </c>
      <c r="F1325" t="s">
        <v>63</v>
      </c>
      <c r="G1325">
        <v>317</v>
      </c>
      <c r="H1325">
        <v>11661</v>
      </c>
    </row>
    <row r="1326" spans="1:8">
      <c r="A1326">
        <v>1325</v>
      </c>
      <c r="B1326">
        <v>18</v>
      </c>
      <c r="C1326" t="s">
        <v>178</v>
      </c>
      <c r="D1326" t="s">
        <v>3598</v>
      </c>
      <c r="E1326" t="s">
        <v>1395</v>
      </c>
      <c r="F1326" t="s">
        <v>63</v>
      </c>
      <c r="G1326">
        <v>274</v>
      </c>
      <c r="H1326">
        <v>11661</v>
      </c>
    </row>
    <row r="1327" spans="1:8">
      <c r="A1327">
        <v>1326</v>
      </c>
      <c r="B1327">
        <v>18</v>
      </c>
      <c r="C1327" t="s">
        <v>178</v>
      </c>
      <c r="D1327" t="s">
        <v>3598</v>
      </c>
      <c r="E1327" t="s">
        <v>1396</v>
      </c>
      <c r="F1327" t="s">
        <v>63</v>
      </c>
      <c r="G1327">
        <v>169</v>
      </c>
      <c r="H1327">
        <v>11661</v>
      </c>
    </row>
    <row r="1328" spans="1:8">
      <c r="A1328">
        <v>1327</v>
      </c>
      <c r="B1328">
        <v>18</v>
      </c>
      <c r="C1328" t="s">
        <v>178</v>
      </c>
      <c r="D1328" t="s">
        <v>3598</v>
      </c>
      <c r="E1328" t="s">
        <v>1397</v>
      </c>
      <c r="F1328" t="s">
        <v>63</v>
      </c>
      <c r="G1328">
        <v>117</v>
      </c>
      <c r="H1328">
        <v>11661</v>
      </c>
    </row>
    <row r="1329" spans="1:8">
      <c r="A1329">
        <v>1328</v>
      </c>
      <c r="B1329">
        <v>18</v>
      </c>
      <c r="C1329" t="s">
        <v>178</v>
      </c>
      <c r="D1329" t="s">
        <v>3598</v>
      </c>
      <c r="E1329" t="s">
        <v>1398</v>
      </c>
      <c r="F1329" t="s">
        <v>63</v>
      </c>
      <c r="G1329">
        <v>106</v>
      </c>
      <c r="H1329">
        <v>11661</v>
      </c>
    </row>
    <row r="1330" spans="1:8">
      <c r="A1330">
        <v>1329</v>
      </c>
      <c r="B1330">
        <v>18</v>
      </c>
      <c r="C1330" t="s">
        <v>178</v>
      </c>
      <c r="D1330" t="s">
        <v>3598</v>
      </c>
      <c r="E1330" t="s">
        <v>1399</v>
      </c>
      <c r="F1330" t="s">
        <v>63</v>
      </c>
      <c r="G1330">
        <v>81</v>
      </c>
      <c r="H1330">
        <v>11661</v>
      </c>
    </row>
    <row r="1331" spans="1:8">
      <c r="A1331">
        <v>1330</v>
      </c>
      <c r="B1331">
        <v>18</v>
      </c>
      <c r="C1331" t="s">
        <v>178</v>
      </c>
      <c r="D1331" t="s">
        <v>3598</v>
      </c>
      <c r="E1331" t="s">
        <v>1400</v>
      </c>
      <c r="F1331" t="s">
        <v>63</v>
      </c>
      <c r="G1331">
        <v>52</v>
      </c>
      <c r="H1331">
        <v>11661</v>
      </c>
    </row>
    <row r="1332" spans="1:8">
      <c r="A1332">
        <v>1331</v>
      </c>
      <c r="B1332">
        <v>18</v>
      </c>
      <c r="C1332" t="s">
        <v>178</v>
      </c>
      <c r="D1332" t="s">
        <v>3598</v>
      </c>
      <c r="E1332" t="s">
        <v>1401</v>
      </c>
      <c r="F1332" t="s">
        <v>63</v>
      </c>
      <c r="G1332">
        <v>28</v>
      </c>
      <c r="H1332">
        <v>11661</v>
      </c>
    </row>
    <row r="1333" spans="1:8">
      <c r="A1333">
        <v>1332</v>
      </c>
      <c r="B1333">
        <v>18</v>
      </c>
      <c r="C1333" t="s">
        <v>178</v>
      </c>
      <c r="D1333" t="s">
        <v>3598</v>
      </c>
      <c r="E1333" t="s">
        <v>1402</v>
      </c>
      <c r="F1333" t="s">
        <v>63</v>
      </c>
      <c r="G1333">
        <v>11</v>
      </c>
      <c r="H1333">
        <v>11661</v>
      </c>
    </row>
    <row r="1334" spans="1:8">
      <c r="A1334">
        <v>1333</v>
      </c>
      <c r="B1334">
        <v>18</v>
      </c>
      <c r="C1334" t="s">
        <v>178</v>
      </c>
      <c r="D1334" t="s">
        <v>3598</v>
      </c>
      <c r="E1334" t="s">
        <v>249</v>
      </c>
      <c r="F1334" t="s">
        <v>46</v>
      </c>
      <c r="G1334">
        <v>733</v>
      </c>
      <c r="H1334">
        <v>11661</v>
      </c>
    </row>
    <row r="1335" spans="1:8">
      <c r="A1335">
        <v>1334</v>
      </c>
      <c r="B1335">
        <v>18</v>
      </c>
      <c r="C1335" t="s">
        <v>178</v>
      </c>
      <c r="D1335" t="s">
        <v>3598</v>
      </c>
      <c r="E1335" t="s">
        <v>1386</v>
      </c>
      <c r="F1335" t="s">
        <v>46</v>
      </c>
      <c r="G1335">
        <v>670</v>
      </c>
      <c r="H1335">
        <v>11661</v>
      </c>
    </row>
    <row r="1336" spans="1:8">
      <c r="A1336">
        <v>1335</v>
      </c>
      <c r="B1336">
        <v>18</v>
      </c>
      <c r="C1336" t="s">
        <v>178</v>
      </c>
      <c r="D1336" t="s">
        <v>3598</v>
      </c>
      <c r="E1336" t="s">
        <v>1387</v>
      </c>
      <c r="F1336" t="s">
        <v>46</v>
      </c>
      <c r="G1336">
        <v>643</v>
      </c>
      <c r="H1336">
        <v>11661</v>
      </c>
    </row>
    <row r="1337" spans="1:8">
      <c r="A1337">
        <v>1336</v>
      </c>
      <c r="B1337">
        <v>18</v>
      </c>
      <c r="C1337" t="s">
        <v>178</v>
      </c>
      <c r="D1337" t="s">
        <v>3598</v>
      </c>
      <c r="E1337" t="s">
        <v>1388</v>
      </c>
      <c r="F1337" t="s">
        <v>46</v>
      </c>
      <c r="G1337">
        <v>550</v>
      </c>
      <c r="H1337">
        <v>11661</v>
      </c>
    </row>
    <row r="1338" spans="1:8">
      <c r="A1338">
        <v>1337</v>
      </c>
      <c r="B1338">
        <v>18</v>
      </c>
      <c r="C1338" t="s">
        <v>178</v>
      </c>
      <c r="D1338" t="s">
        <v>3598</v>
      </c>
      <c r="E1338" t="s">
        <v>1389</v>
      </c>
      <c r="F1338" t="s">
        <v>46</v>
      </c>
      <c r="G1338">
        <v>481</v>
      </c>
      <c r="H1338">
        <v>11661</v>
      </c>
    </row>
    <row r="1339" spans="1:8">
      <c r="A1339">
        <v>1338</v>
      </c>
      <c r="B1339">
        <v>18</v>
      </c>
      <c r="C1339" t="s">
        <v>178</v>
      </c>
      <c r="D1339" t="s">
        <v>3598</v>
      </c>
      <c r="E1339" t="s">
        <v>1390</v>
      </c>
      <c r="F1339" t="s">
        <v>46</v>
      </c>
      <c r="G1339">
        <v>368</v>
      </c>
      <c r="H1339">
        <v>11661</v>
      </c>
    </row>
    <row r="1340" spans="1:8">
      <c r="A1340">
        <v>1339</v>
      </c>
      <c r="B1340">
        <v>18</v>
      </c>
      <c r="C1340" t="s">
        <v>178</v>
      </c>
      <c r="D1340" t="s">
        <v>3598</v>
      </c>
      <c r="E1340" t="s">
        <v>1391</v>
      </c>
      <c r="F1340" t="s">
        <v>46</v>
      </c>
      <c r="G1340">
        <v>409</v>
      </c>
      <c r="H1340">
        <v>11661</v>
      </c>
    </row>
    <row r="1341" spans="1:8">
      <c r="A1341">
        <v>1340</v>
      </c>
      <c r="B1341">
        <v>18</v>
      </c>
      <c r="C1341" t="s">
        <v>178</v>
      </c>
      <c r="D1341" t="s">
        <v>3598</v>
      </c>
      <c r="E1341" t="s">
        <v>1392</v>
      </c>
      <c r="F1341" t="s">
        <v>46</v>
      </c>
      <c r="G1341">
        <v>433</v>
      </c>
      <c r="H1341">
        <v>11661</v>
      </c>
    </row>
    <row r="1342" spans="1:8">
      <c r="A1342">
        <v>1341</v>
      </c>
      <c r="B1342">
        <v>18</v>
      </c>
      <c r="C1342" t="s">
        <v>178</v>
      </c>
      <c r="D1342" t="s">
        <v>3598</v>
      </c>
      <c r="E1342" t="s">
        <v>1393</v>
      </c>
      <c r="F1342" t="s">
        <v>46</v>
      </c>
      <c r="G1342">
        <v>298</v>
      </c>
      <c r="H1342">
        <v>11661</v>
      </c>
    </row>
    <row r="1343" spans="1:8">
      <c r="A1343">
        <v>1342</v>
      </c>
      <c r="B1343">
        <v>18</v>
      </c>
      <c r="C1343" t="s">
        <v>178</v>
      </c>
      <c r="D1343" t="s">
        <v>3598</v>
      </c>
      <c r="E1343" t="s">
        <v>1394</v>
      </c>
      <c r="F1343" t="s">
        <v>46</v>
      </c>
      <c r="G1343">
        <v>259</v>
      </c>
      <c r="H1343">
        <v>11661</v>
      </c>
    </row>
    <row r="1344" spans="1:8">
      <c r="A1344">
        <v>1343</v>
      </c>
      <c r="B1344">
        <v>18</v>
      </c>
      <c r="C1344" t="s">
        <v>178</v>
      </c>
      <c r="D1344" t="s">
        <v>3598</v>
      </c>
      <c r="E1344" t="s">
        <v>1395</v>
      </c>
      <c r="F1344" t="s">
        <v>46</v>
      </c>
      <c r="G1344">
        <v>154</v>
      </c>
      <c r="H1344">
        <v>11661</v>
      </c>
    </row>
    <row r="1345" spans="1:8">
      <c r="A1345">
        <v>1344</v>
      </c>
      <c r="B1345">
        <v>18</v>
      </c>
      <c r="C1345" t="s">
        <v>178</v>
      </c>
      <c r="D1345" t="s">
        <v>3598</v>
      </c>
      <c r="E1345" t="s">
        <v>1396</v>
      </c>
      <c r="F1345" t="s">
        <v>46</v>
      </c>
      <c r="G1345">
        <v>166</v>
      </c>
      <c r="H1345">
        <v>11661</v>
      </c>
    </row>
    <row r="1346" spans="1:8">
      <c r="A1346">
        <v>1345</v>
      </c>
      <c r="B1346">
        <v>18</v>
      </c>
      <c r="C1346" t="s">
        <v>178</v>
      </c>
      <c r="D1346" t="s">
        <v>3598</v>
      </c>
      <c r="E1346" t="s">
        <v>1397</v>
      </c>
      <c r="F1346" t="s">
        <v>46</v>
      </c>
      <c r="G1346">
        <v>101</v>
      </c>
      <c r="H1346">
        <v>11661</v>
      </c>
    </row>
    <row r="1347" spans="1:8">
      <c r="A1347">
        <v>1346</v>
      </c>
      <c r="B1347">
        <v>18</v>
      </c>
      <c r="C1347" t="s">
        <v>178</v>
      </c>
      <c r="D1347" t="s">
        <v>3598</v>
      </c>
      <c r="E1347" t="s">
        <v>1398</v>
      </c>
      <c r="F1347" t="s">
        <v>46</v>
      </c>
      <c r="G1347">
        <v>87</v>
      </c>
      <c r="H1347">
        <v>11661</v>
      </c>
    </row>
    <row r="1348" spans="1:8">
      <c r="A1348">
        <v>1347</v>
      </c>
      <c r="B1348">
        <v>18</v>
      </c>
      <c r="C1348" t="s">
        <v>178</v>
      </c>
      <c r="D1348" t="s">
        <v>3598</v>
      </c>
      <c r="E1348" t="s">
        <v>1399</v>
      </c>
      <c r="F1348" t="s">
        <v>46</v>
      </c>
      <c r="G1348">
        <v>42</v>
      </c>
      <c r="H1348">
        <v>11661</v>
      </c>
    </row>
    <row r="1349" spans="1:8">
      <c r="A1349">
        <v>1348</v>
      </c>
      <c r="B1349">
        <v>18</v>
      </c>
      <c r="C1349" t="s">
        <v>178</v>
      </c>
      <c r="D1349" t="s">
        <v>3598</v>
      </c>
      <c r="E1349" t="s">
        <v>1400</v>
      </c>
      <c r="F1349" t="s">
        <v>46</v>
      </c>
      <c r="G1349">
        <v>37</v>
      </c>
      <c r="H1349">
        <v>11661</v>
      </c>
    </row>
    <row r="1350" spans="1:8">
      <c r="A1350">
        <v>1349</v>
      </c>
      <c r="B1350">
        <v>18</v>
      </c>
      <c r="C1350" t="s">
        <v>178</v>
      </c>
      <c r="D1350" t="s">
        <v>3598</v>
      </c>
      <c r="E1350" t="s">
        <v>1401</v>
      </c>
      <c r="F1350" t="s">
        <v>46</v>
      </c>
      <c r="G1350">
        <v>29</v>
      </c>
      <c r="H1350">
        <v>11661</v>
      </c>
    </row>
    <row r="1351" spans="1:8">
      <c r="A1351">
        <v>1350</v>
      </c>
      <c r="B1351">
        <v>18</v>
      </c>
      <c r="C1351" t="s">
        <v>178</v>
      </c>
      <c r="D1351" t="s">
        <v>3598</v>
      </c>
      <c r="E1351" t="s">
        <v>1402</v>
      </c>
      <c r="F1351" t="s">
        <v>46</v>
      </c>
      <c r="G1351">
        <v>24</v>
      </c>
      <c r="H1351">
        <v>11661</v>
      </c>
    </row>
    <row r="1352" spans="1:8">
      <c r="A1352">
        <v>1351</v>
      </c>
      <c r="B1352">
        <v>18</v>
      </c>
      <c r="C1352" t="s">
        <v>178</v>
      </c>
      <c r="D1352" t="s">
        <v>3586</v>
      </c>
      <c r="E1352" t="s">
        <v>249</v>
      </c>
      <c r="F1352" t="s">
        <v>63</v>
      </c>
      <c r="G1352">
        <v>20922</v>
      </c>
      <c r="H1352">
        <v>295460</v>
      </c>
    </row>
    <row r="1353" spans="1:8">
      <c r="A1353">
        <v>1352</v>
      </c>
      <c r="B1353">
        <v>18</v>
      </c>
      <c r="C1353" t="s">
        <v>178</v>
      </c>
      <c r="D1353" t="s">
        <v>3586</v>
      </c>
      <c r="E1353" t="s">
        <v>1386</v>
      </c>
      <c r="F1353" t="s">
        <v>63</v>
      </c>
      <c r="G1353">
        <v>19472</v>
      </c>
      <c r="H1353">
        <v>295460</v>
      </c>
    </row>
    <row r="1354" spans="1:8">
      <c r="A1354">
        <v>1353</v>
      </c>
      <c r="B1354">
        <v>18</v>
      </c>
      <c r="C1354" t="s">
        <v>178</v>
      </c>
      <c r="D1354" t="s">
        <v>3586</v>
      </c>
      <c r="E1354" t="s">
        <v>1387</v>
      </c>
      <c r="F1354" t="s">
        <v>63</v>
      </c>
      <c r="G1354">
        <v>18235</v>
      </c>
      <c r="H1354">
        <v>295460</v>
      </c>
    </row>
    <row r="1355" spans="1:8">
      <c r="A1355">
        <v>1354</v>
      </c>
      <c r="B1355">
        <v>18</v>
      </c>
      <c r="C1355" t="s">
        <v>178</v>
      </c>
      <c r="D1355" t="s">
        <v>3586</v>
      </c>
      <c r="E1355" t="s">
        <v>1388</v>
      </c>
      <c r="F1355" t="s">
        <v>63</v>
      </c>
      <c r="G1355">
        <v>15332</v>
      </c>
      <c r="H1355">
        <v>295460</v>
      </c>
    </row>
    <row r="1356" spans="1:8">
      <c r="A1356">
        <v>1355</v>
      </c>
      <c r="B1356">
        <v>18</v>
      </c>
      <c r="C1356" t="s">
        <v>178</v>
      </c>
      <c r="D1356" t="s">
        <v>3586</v>
      </c>
      <c r="E1356" t="s">
        <v>1389</v>
      </c>
      <c r="F1356" t="s">
        <v>63</v>
      </c>
      <c r="G1356">
        <v>13165</v>
      </c>
      <c r="H1356">
        <v>295460</v>
      </c>
    </row>
    <row r="1357" spans="1:8">
      <c r="A1357">
        <v>1356</v>
      </c>
      <c r="B1357">
        <v>18</v>
      </c>
      <c r="C1357" t="s">
        <v>178</v>
      </c>
      <c r="D1357" t="s">
        <v>3586</v>
      </c>
      <c r="E1357" t="s">
        <v>1390</v>
      </c>
      <c r="F1357" t="s">
        <v>63</v>
      </c>
      <c r="G1357">
        <v>11139</v>
      </c>
      <c r="H1357">
        <v>295460</v>
      </c>
    </row>
    <row r="1358" spans="1:8">
      <c r="A1358">
        <v>1357</v>
      </c>
      <c r="B1358">
        <v>18</v>
      </c>
      <c r="C1358" t="s">
        <v>178</v>
      </c>
      <c r="D1358" t="s">
        <v>3586</v>
      </c>
      <c r="E1358" t="s">
        <v>1391</v>
      </c>
      <c r="F1358" t="s">
        <v>63</v>
      </c>
      <c r="G1358">
        <v>9341</v>
      </c>
      <c r="H1358">
        <v>295460</v>
      </c>
    </row>
    <row r="1359" spans="1:8">
      <c r="A1359">
        <v>1358</v>
      </c>
      <c r="B1359">
        <v>18</v>
      </c>
      <c r="C1359" t="s">
        <v>178</v>
      </c>
      <c r="D1359" t="s">
        <v>3586</v>
      </c>
      <c r="E1359" t="s">
        <v>1392</v>
      </c>
      <c r="F1359" t="s">
        <v>63</v>
      </c>
      <c r="G1359">
        <v>8891</v>
      </c>
      <c r="H1359">
        <v>295460</v>
      </c>
    </row>
    <row r="1360" spans="1:8">
      <c r="A1360">
        <v>1359</v>
      </c>
      <c r="B1360">
        <v>18</v>
      </c>
      <c r="C1360" t="s">
        <v>178</v>
      </c>
      <c r="D1360" t="s">
        <v>3586</v>
      </c>
      <c r="E1360" t="s">
        <v>1393</v>
      </c>
      <c r="F1360" t="s">
        <v>63</v>
      </c>
      <c r="G1360">
        <v>7781</v>
      </c>
      <c r="H1360">
        <v>295460</v>
      </c>
    </row>
    <row r="1361" spans="1:8">
      <c r="A1361">
        <v>1360</v>
      </c>
      <c r="B1361">
        <v>18</v>
      </c>
      <c r="C1361" t="s">
        <v>178</v>
      </c>
      <c r="D1361" t="s">
        <v>3586</v>
      </c>
      <c r="E1361" t="s">
        <v>1394</v>
      </c>
      <c r="F1361" t="s">
        <v>63</v>
      </c>
      <c r="G1361">
        <v>6166</v>
      </c>
      <c r="H1361">
        <v>295460</v>
      </c>
    </row>
    <row r="1362" spans="1:8">
      <c r="A1362">
        <v>1361</v>
      </c>
      <c r="B1362">
        <v>18</v>
      </c>
      <c r="C1362" t="s">
        <v>178</v>
      </c>
      <c r="D1362" t="s">
        <v>3586</v>
      </c>
      <c r="E1362" t="s">
        <v>1395</v>
      </c>
      <c r="F1362" t="s">
        <v>63</v>
      </c>
      <c r="G1362">
        <v>4942</v>
      </c>
      <c r="H1362">
        <v>295460</v>
      </c>
    </row>
    <row r="1363" spans="1:8">
      <c r="A1363">
        <v>1362</v>
      </c>
      <c r="B1363">
        <v>18</v>
      </c>
      <c r="C1363" t="s">
        <v>178</v>
      </c>
      <c r="D1363" t="s">
        <v>3586</v>
      </c>
      <c r="E1363" t="s">
        <v>1396</v>
      </c>
      <c r="F1363" t="s">
        <v>63</v>
      </c>
      <c r="G1363">
        <v>3928</v>
      </c>
      <c r="H1363">
        <v>295460</v>
      </c>
    </row>
    <row r="1364" spans="1:8">
      <c r="A1364">
        <v>1363</v>
      </c>
      <c r="B1364">
        <v>18</v>
      </c>
      <c r="C1364" t="s">
        <v>178</v>
      </c>
      <c r="D1364" t="s">
        <v>3586</v>
      </c>
      <c r="E1364" t="s">
        <v>1397</v>
      </c>
      <c r="F1364" t="s">
        <v>63</v>
      </c>
      <c r="G1364">
        <v>3027</v>
      </c>
      <c r="H1364">
        <v>295460</v>
      </c>
    </row>
    <row r="1365" spans="1:8">
      <c r="A1365">
        <v>1364</v>
      </c>
      <c r="B1365">
        <v>18</v>
      </c>
      <c r="C1365" t="s">
        <v>178</v>
      </c>
      <c r="D1365" t="s">
        <v>3586</v>
      </c>
      <c r="E1365" t="s">
        <v>1398</v>
      </c>
      <c r="F1365" t="s">
        <v>63</v>
      </c>
      <c r="G1365">
        <v>2412</v>
      </c>
      <c r="H1365">
        <v>295460</v>
      </c>
    </row>
    <row r="1366" spans="1:8">
      <c r="A1366">
        <v>1365</v>
      </c>
      <c r="B1366">
        <v>18</v>
      </c>
      <c r="C1366" t="s">
        <v>178</v>
      </c>
      <c r="D1366" t="s">
        <v>3586</v>
      </c>
      <c r="E1366" t="s">
        <v>1399</v>
      </c>
      <c r="F1366" t="s">
        <v>63</v>
      </c>
      <c r="G1366">
        <v>1865</v>
      </c>
      <c r="H1366">
        <v>295460</v>
      </c>
    </row>
    <row r="1367" spans="1:8">
      <c r="A1367">
        <v>1366</v>
      </c>
      <c r="B1367">
        <v>18</v>
      </c>
      <c r="C1367" t="s">
        <v>178</v>
      </c>
      <c r="D1367" t="s">
        <v>3586</v>
      </c>
      <c r="E1367" t="s">
        <v>1400</v>
      </c>
      <c r="F1367" t="s">
        <v>63</v>
      </c>
      <c r="G1367">
        <v>1443</v>
      </c>
      <c r="H1367">
        <v>295460</v>
      </c>
    </row>
    <row r="1368" spans="1:8">
      <c r="A1368">
        <v>1367</v>
      </c>
      <c r="B1368">
        <v>18</v>
      </c>
      <c r="C1368" t="s">
        <v>178</v>
      </c>
      <c r="D1368" t="s">
        <v>3586</v>
      </c>
      <c r="E1368" t="s">
        <v>1401</v>
      </c>
      <c r="F1368" t="s">
        <v>63</v>
      </c>
      <c r="G1368">
        <v>713</v>
      </c>
      <c r="H1368">
        <v>295460</v>
      </c>
    </row>
    <row r="1369" spans="1:8">
      <c r="A1369">
        <v>1368</v>
      </c>
      <c r="B1369">
        <v>18</v>
      </c>
      <c r="C1369" t="s">
        <v>178</v>
      </c>
      <c r="D1369" t="s">
        <v>3586</v>
      </c>
      <c r="E1369" t="s">
        <v>1402</v>
      </c>
      <c r="F1369" t="s">
        <v>63</v>
      </c>
      <c r="G1369">
        <v>533</v>
      </c>
      <c r="H1369">
        <v>295460</v>
      </c>
    </row>
    <row r="1370" spans="1:8">
      <c r="A1370">
        <v>1369</v>
      </c>
      <c r="B1370">
        <v>18</v>
      </c>
      <c r="C1370" t="s">
        <v>178</v>
      </c>
      <c r="D1370" t="s">
        <v>3586</v>
      </c>
      <c r="E1370" t="s">
        <v>249</v>
      </c>
      <c r="F1370" t="s">
        <v>46</v>
      </c>
      <c r="G1370">
        <v>19613</v>
      </c>
      <c r="H1370">
        <v>295460</v>
      </c>
    </row>
    <row r="1371" spans="1:8">
      <c r="A1371">
        <v>1370</v>
      </c>
      <c r="B1371">
        <v>18</v>
      </c>
      <c r="C1371" t="s">
        <v>178</v>
      </c>
      <c r="D1371" t="s">
        <v>3586</v>
      </c>
      <c r="E1371" t="s">
        <v>1386</v>
      </c>
      <c r="F1371" t="s">
        <v>46</v>
      </c>
      <c r="G1371">
        <v>18584</v>
      </c>
      <c r="H1371">
        <v>295460</v>
      </c>
    </row>
    <row r="1372" spans="1:8">
      <c r="A1372">
        <v>1371</v>
      </c>
      <c r="B1372">
        <v>18</v>
      </c>
      <c r="C1372" t="s">
        <v>178</v>
      </c>
      <c r="D1372" t="s">
        <v>3586</v>
      </c>
      <c r="E1372" t="s">
        <v>1387</v>
      </c>
      <c r="F1372" t="s">
        <v>46</v>
      </c>
      <c r="G1372">
        <v>18029</v>
      </c>
      <c r="H1372">
        <v>295460</v>
      </c>
    </row>
    <row r="1373" spans="1:8">
      <c r="A1373">
        <v>1372</v>
      </c>
      <c r="B1373">
        <v>18</v>
      </c>
      <c r="C1373" t="s">
        <v>178</v>
      </c>
      <c r="D1373" t="s">
        <v>3586</v>
      </c>
      <c r="E1373" t="s">
        <v>1388</v>
      </c>
      <c r="F1373" t="s">
        <v>46</v>
      </c>
      <c r="G1373">
        <v>14788</v>
      </c>
      <c r="H1373">
        <v>295460</v>
      </c>
    </row>
    <row r="1374" spans="1:8">
      <c r="A1374">
        <v>1373</v>
      </c>
      <c r="B1374">
        <v>18</v>
      </c>
      <c r="C1374" t="s">
        <v>178</v>
      </c>
      <c r="D1374" t="s">
        <v>3586</v>
      </c>
      <c r="E1374" t="s">
        <v>1389</v>
      </c>
      <c r="F1374" t="s">
        <v>46</v>
      </c>
      <c r="G1374">
        <v>12294</v>
      </c>
      <c r="H1374">
        <v>295460</v>
      </c>
    </row>
    <row r="1375" spans="1:8">
      <c r="A1375">
        <v>1374</v>
      </c>
      <c r="B1375">
        <v>18</v>
      </c>
      <c r="C1375" t="s">
        <v>178</v>
      </c>
      <c r="D1375" t="s">
        <v>3586</v>
      </c>
      <c r="E1375" t="s">
        <v>1390</v>
      </c>
      <c r="F1375" t="s">
        <v>46</v>
      </c>
      <c r="G1375">
        <v>11206</v>
      </c>
      <c r="H1375">
        <v>295460</v>
      </c>
    </row>
    <row r="1376" spans="1:8">
      <c r="A1376">
        <v>1375</v>
      </c>
      <c r="B1376">
        <v>18</v>
      </c>
      <c r="C1376" t="s">
        <v>178</v>
      </c>
      <c r="D1376" t="s">
        <v>3586</v>
      </c>
      <c r="E1376" t="s">
        <v>1391</v>
      </c>
      <c r="F1376" t="s">
        <v>46</v>
      </c>
      <c r="G1376">
        <v>9891</v>
      </c>
      <c r="H1376">
        <v>295460</v>
      </c>
    </row>
    <row r="1377" spans="1:8">
      <c r="A1377">
        <v>1376</v>
      </c>
      <c r="B1377">
        <v>18</v>
      </c>
      <c r="C1377" t="s">
        <v>178</v>
      </c>
      <c r="D1377" t="s">
        <v>3586</v>
      </c>
      <c r="E1377" t="s">
        <v>1392</v>
      </c>
      <c r="F1377" t="s">
        <v>46</v>
      </c>
      <c r="G1377">
        <v>9581</v>
      </c>
      <c r="H1377">
        <v>295460</v>
      </c>
    </row>
    <row r="1378" spans="1:8">
      <c r="A1378">
        <v>1377</v>
      </c>
      <c r="B1378">
        <v>18</v>
      </c>
      <c r="C1378" t="s">
        <v>178</v>
      </c>
      <c r="D1378" t="s">
        <v>3586</v>
      </c>
      <c r="E1378" t="s">
        <v>1393</v>
      </c>
      <c r="F1378" t="s">
        <v>46</v>
      </c>
      <c r="G1378">
        <v>8058</v>
      </c>
      <c r="H1378">
        <v>295460</v>
      </c>
    </row>
    <row r="1379" spans="1:8">
      <c r="A1379">
        <v>1378</v>
      </c>
      <c r="B1379">
        <v>18</v>
      </c>
      <c r="C1379" t="s">
        <v>178</v>
      </c>
      <c r="D1379" t="s">
        <v>3586</v>
      </c>
      <c r="E1379" t="s">
        <v>1394</v>
      </c>
      <c r="F1379" t="s">
        <v>46</v>
      </c>
      <c r="G1379">
        <v>6291</v>
      </c>
      <c r="H1379">
        <v>295460</v>
      </c>
    </row>
    <row r="1380" spans="1:8">
      <c r="A1380">
        <v>1379</v>
      </c>
      <c r="B1380">
        <v>18</v>
      </c>
      <c r="C1380" t="s">
        <v>178</v>
      </c>
      <c r="D1380" t="s">
        <v>3586</v>
      </c>
      <c r="E1380" t="s">
        <v>1395</v>
      </c>
      <c r="F1380" t="s">
        <v>46</v>
      </c>
      <c r="G1380">
        <v>4988</v>
      </c>
      <c r="H1380">
        <v>295460</v>
      </c>
    </row>
    <row r="1381" spans="1:8">
      <c r="A1381">
        <v>1380</v>
      </c>
      <c r="B1381">
        <v>18</v>
      </c>
      <c r="C1381" t="s">
        <v>178</v>
      </c>
      <c r="D1381" t="s">
        <v>3586</v>
      </c>
      <c r="E1381" t="s">
        <v>1396</v>
      </c>
      <c r="F1381" t="s">
        <v>46</v>
      </c>
      <c r="G1381">
        <v>3715</v>
      </c>
      <c r="H1381">
        <v>295460</v>
      </c>
    </row>
    <row r="1382" spans="1:8">
      <c r="A1382">
        <v>1381</v>
      </c>
      <c r="B1382">
        <v>18</v>
      </c>
      <c r="C1382" t="s">
        <v>178</v>
      </c>
      <c r="D1382" t="s">
        <v>3586</v>
      </c>
      <c r="E1382" t="s">
        <v>1397</v>
      </c>
      <c r="F1382" t="s">
        <v>46</v>
      </c>
      <c r="G1382">
        <v>2684</v>
      </c>
      <c r="H1382">
        <v>295460</v>
      </c>
    </row>
    <row r="1383" spans="1:8">
      <c r="A1383">
        <v>1382</v>
      </c>
      <c r="B1383">
        <v>18</v>
      </c>
      <c r="C1383" t="s">
        <v>178</v>
      </c>
      <c r="D1383" t="s">
        <v>3586</v>
      </c>
      <c r="E1383" t="s">
        <v>1398</v>
      </c>
      <c r="F1383" t="s">
        <v>46</v>
      </c>
      <c r="G1383">
        <v>2320</v>
      </c>
      <c r="H1383">
        <v>295460</v>
      </c>
    </row>
    <row r="1384" spans="1:8">
      <c r="A1384">
        <v>1383</v>
      </c>
      <c r="B1384">
        <v>18</v>
      </c>
      <c r="C1384" t="s">
        <v>178</v>
      </c>
      <c r="D1384" t="s">
        <v>3586</v>
      </c>
      <c r="E1384" t="s">
        <v>1399</v>
      </c>
      <c r="F1384" t="s">
        <v>46</v>
      </c>
      <c r="G1384">
        <v>1802</v>
      </c>
      <c r="H1384">
        <v>295460</v>
      </c>
    </row>
    <row r="1385" spans="1:8">
      <c r="A1385">
        <v>1384</v>
      </c>
      <c r="B1385">
        <v>18</v>
      </c>
      <c r="C1385" t="s">
        <v>178</v>
      </c>
      <c r="D1385" t="s">
        <v>3586</v>
      </c>
      <c r="E1385" t="s">
        <v>1400</v>
      </c>
      <c r="F1385" t="s">
        <v>46</v>
      </c>
      <c r="G1385">
        <v>1218</v>
      </c>
      <c r="H1385">
        <v>295460</v>
      </c>
    </row>
    <row r="1386" spans="1:8">
      <c r="A1386">
        <v>1385</v>
      </c>
      <c r="B1386">
        <v>18</v>
      </c>
      <c r="C1386" t="s">
        <v>178</v>
      </c>
      <c r="D1386" t="s">
        <v>3586</v>
      </c>
      <c r="E1386" t="s">
        <v>1401</v>
      </c>
      <c r="F1386" t="s">
        <v>46</v>
      </c>
      <c r="G1386">
        <v>631</v>
      </c>
      <c r="H1386">
        <v>295460</v>
      </c>
    </row>
    <row r="1387" spans="1:8">
      <c r="A1387">
        <v>1386</v>
      </c>
      <c r="B1387">
        <v>18</v>
      </c>
      <c r="C1387" t="s">
        <v>178</v>
      </c>
      <c r="D1387" t="s">
        <v>3586</v>
      </c>
      <c r="E1387" t="s">
        <v>1402</v>
      </c>
      <c r="F1387" t="s">
        <v>46</v>
      </c>
      <c r="G1387">
        <v>460</v>
      </c>
      <c r="H1387">
        <v>295460</v>
      </c>
    </row>
    <row r="1388" spans="1:8">
      <c r="A1388">
        <v>1387</v>
      </c>
      <c r="B1388">
        <v>18</v>
      </c>
      <c r="C1388" t="s">
        <v>178</v>
      </c>
      <c r="D1388" t="s">
        <v>45</v>
      </c>
      <c r="E1388" t="s">
        <v>249</v>
      </c>
      <c r="F1388" t="s">
        <v>63</v>
      </c>
      <c r="G1388">
        <v>1776</v>
      </c>
    </row>
    <row r="1389" spans="1:8">
      <c r="A1389">
        <v>1388</v>
      </c>
      <c r="B1389">
        <v>18</v>
      </c>
      <c r="C1389" t="s">
        <v>178</v>
      </c>
      <c r="D1389" t="s">
        <v>45</v>
      </c>
      <c r="E1389" t="s">
        <v>1386</v>
      </c>
      <c r="F1389" t="s">
        <v>63</v>
      </c>
      <c r="G1389">
        <v>1592</v>
      </c>
    </row>
    <row r="1390" spans="1:8">
      <c r="A1390">
        <v>1389</v>
      </c>
      <c r="B1390">
        <v>18</v>
      </c>
      <c r="C1390" t="s">
        <v>178</v>
      </c>
      <c r="D1390" t="s">
        <v>45</v>
      </c>
      <c r="E1390" t="s">
        <v>1387</v>
      </c>
      <c r="F1390" t="s">
        <v>63</v>
      </c>
      <c r="G1390">
        <v>1631</v>
      </c>
    </row>
    <row r="1391" spans="1:8">
      <c r="A1391">
        <v>1390</v>
      </c>
      <c r="B1391">
        <v>18</v>
      </c>
      <c r="C1391" t="s">
        <v>178</v>
      </c>
      <c r="D1391" t="s">
        <v>45</v>
      </c>
      <c r="E1391" t="s">
        <v>1388</v>
      </c>
      <c r="F1391" t="s">
        <v>63</v>
      </c>
      <c r="G1391">
        <v>1182</v>
      </c>
    </row>
    <row r="1392" spans="1:8">
      <c r="A1392">
        <v>1391</v>
      </c>
      <c r="B1392">
        <v>18</v>
      </c>
      <c r="C1392" t="s">
        <v>178</v>
      </c>
      <c r="D1392" t="s">
        <v>45</v>
      </c>
      <c r="E1392" t="s">
        <v>1389</v>
      </c>
      <c r="F1392" t="s">
        <v>63</v>
      </c>
      <c r="G1392">
        <v>878</v>
      </c>
    </row>
    <row r="1393" spans="1:7">
      <c r="A1393">
        <v>1392</v>
      </c>
      <c r="B1393">
        <v>18</v>
      </c>
      <c r="C1393" t="s">
        <v>178</v>
      </c>
      <c r="D1393" t="s">
        <v>45</v>
      </c>
      <c r="E1393" t="s">
        <v>1390</v>
      </c>
      <c r="F1393" t="s">
        <v>63</v>
      </c>
      <c r="G1393">
        <v>782</v>
      </c>
    </row>
    <row r="1394" spans="1:7">
      <c r="A1394">
        <v>1393</v>
      </c>
      <c r="B1394">
        <v>18</v>
      </c>
      <c r="C1394" t="s">
        <v>178</v>
      </c>
      <c r="D1394" t="s">
        <v>45</v>
      </c>
      <c r="E1394" t="s">
        <v>1391</v>
      </c>
      <c r="F1394" t="s">
        <v>63</v>
      </c>
      <c r="G1394">
        <v>788</v>
      </c>
    </row>
    <row r="1395" spans="1:7">
      <c r="A1395">
        <v>1394</v>
      </c>
      <c r="B1395">
        <v>18</v>
      </c>
      <c r="C1395" t="s">
        <v>178</v>
      </c>
      <c r="D1395" t="s">
        <v>45</v>
      </c>
      <c r="E1395" t="s">
        <v>1392</v>
      </c>
      <c r="F1395" t="s">
        <v>63</v>
      </c>
      <c r="G1395">
        <v>768</v>
      </c>
    </row>
    <row r="1396" spans="1:7">
      <c r="A1396">
        <v>1395</v>
      </c>
      <c r="B1396">
        <v>18</v>
      </c>
      <c r="C1396" t="s">
        <v>178</v>
      </c>
      <c r="D1396" t="s">
        <v>45</v>
      </c>
      <c r="E1396" t="s">
        <v>1393</v>
      </c>
      <c r="F1396" t="s">
        <v>63</v>
      </c>
      <c r="G1396">
        <v>705</v>
      </c>
    </row>
    <row r="1397" spans="1:7">
      <c r="A1397">
        <v>1396</v>
      </c>
      <c r="B1397">
        <v>18</v>
      </c>
      <c r="C1397" t="s">
        <v>178</v>
      </c>
      <c r="D1397" t="s">
        <v>45</v>
      </c>
      <c r="E1397" t="s">
        <v>1394</v>
      </c>
      <c r="F1397" t="s">
        <v>63</v>
      </c>
      <c r="G1397">
        <v>580</v>
      </c>
    </row>
    <row r="1398" spans="1:7">
      <c r="A1398">
        <v>1397</v>
      </c>
      <c r="B1398">
        <v>18</v>
      </c>
      <c r="C1398" t="s">
        <v>178</v>
      </c>
      <c r="D1398" t="s">
        <v>45</v>
      </c>
      <c r="E1398" t="s">
        <v>1395</v>
      </c>
      <c r="F1398" t="s">
        <v>63</v>
      </c>
      <c r="G1398">
        <v>552</v>
      </c>
    </row>
    <row r="1399" spans="1:7">
      <c r="A1399">
        <v>1398</v>
      </c>
      <c r="B1399">
        <v>18</v>
      </c>
      <c r="C1399" t="s">
        <v>178</v>
      </c>
      <c r="D1399" t="s">
        <v>45</v>
      </c>
      <c r="E1399" t="s">
        <v>1396</v>
      </c>
      <c r="F1399" t="s">
        <v>63</v>
      </c>
      <c r="G1399">
        <v>523</v>
      </c>
    </row>
    <row r="1400" spans="1:7">
      <c r="A1400">
        <v>1399</v>
      </c>
      <c r="B1400">
        <v>18</v>
      </c>
      <c r="C1400" t="s">
        <v>178</v>
      </c>
      <c r="D1400" t="s">
        <v>45</v>
      </c>
      <c r="E1400" t="s">
        <v>1397</v>
      </c>
      <c r="F1400" t="s">
        <v>63</v>
      </c>
      <c r="G1400">
        <v>488</v>
      </c>
    </row>
    <row r="1401" spans="1:7">
      <c r="A1401">
        <v>1400</v>
      </c>
      <c r="B1401">
        <v>18</v>
      </c>
      <c r="C1401" t="s">
        <v>178</v>
      </c>
      <c r="D1401" t="s">
        <v>45</v>
      </c>
      <c r="E1401" t="s">
        <v>1398</v>
      </c>
      <c r="F1401" t="s">
        <v>63</v>
      </c>
      <c r="G1401">
        <v>424</v>
      </c>
    </row>
    <row r="1402" spans="1:7">
      <c r="A1402">
        <v>1401</v>
      </c>
      <c r="B1402">
        <v>18</v>
      </c>
      <c r="C1402" t="s">
        <v>178</v>
      </c>
      <c r="D1402" t="s">
        <v>45</v>
      </c>
      <c r="E1402" t="s">
        <v>1399</v>
      </c>
      <c r="F1402" t="s">
        <v>63</v>
      </c>
      <c r="G1402">
        <v>434</v>
      </c>
    </row>
    <row r="1403" spans="1:7">
      <c r="A1403">
        <v>1402</v>
      </c>
      <c r="B1403">
        <v>18</v>
      </c>
      <c r="C1403" t="s">
        <v>178</v>
      </c>
      <c r="D1403" t="s">
        <v>45</v>
      </c>
      <c r="E1403" t="s">
        <v>1400</v>
      </c>
      <c r="F1403" t="s">
        <v>63</v>
      </c>
      <c r="G1403">
        <v>98</v>
      </c>
    </row>
    <row r="1404" spans="1:7">
      <c r="A1404">
        <v>1403</v>
      </c>
      <c r="B1404">
        <v>18</v>
      </c>
      <c r="C1404" t="s">
        <v>178</v>
      </c>
      <c r="D1404" t="s">
        <v>45</v>
      </c>
      <c r="E1404" t="s">
        <v>1401</v>
      </c>
      <c r="F1404" t="s">
        <v>63</v>
      </c>
      <c r="G1404">
        <v>38</v>
      </c>
    </row>
    <row r="1405" spans="1:7">
      <c r="A1405">
        <v>1404</v>
      </c>
      <c r="B1405">
        <v>18</v>
      </c>
      <c r="C1405" t="s">
        <v>178</v>
      </c>
      <c r="D1405" t="s">
        <v>45</v>
      </c>
      <c r="E1405" t="s">
        <v>1402</v>
      </c>
      <c r="F1405" t="s">
        <v>63</v>
      </c>
      <c r="G1405">
        <v>33</v>
      </c>
    </row>
    <row r="1406" spans="1:7">
      <c r="A1406">
        <v>1405</v>
      </c>
      <c r="B1406">
        <v>18</v>
      </c>
      <c r="C1406" t="s">
        <v>178</v>
      </c>
      <c r="D1406" t="s">
        <v>45</v>
      </c>
      <c r="E1406" t="s">
        <v>249</v>
      </c>
      <c r="F1406" t="s">
        <v>46</v>
      </c>
      <c r="G1406">
        <v>1757</v>
      </c>
    </row>
    <row r="1407" spans="1:7">
      <c r="A1407">
        <v>1406</v>
      </c>
      <c r="B1407">
        <v>18</v>
      </c>
      <c r="C1407" t="s">
        <v>178</v>
      </c>
      <c r="D1407" t="s">
        <v>45</v>
      </c>
      <c r="E1407" t="s">
        <v>1386</v>
      </c>
      <c r="F1407" t="s">
        <v>46</v>
      </c>
      <c r="G1407">
        <v>1412</v>
      </c>
    </row>
    <row r="1408" spans="1:7">
      <c r="A1408">
        <v>1407</v>
      </c>
      <c r="B1408">
        <v>18</v>
      </c>
      <c r="C1408" t="s">
        <v>178</v>
      </c>
      <c r="D1408" t="s">
        <v>45</v>
      </c>
      <c r="E1408" t="s">
        <v>1387</v>
      </c>
      <c r="F1408" t="s">
        <v>46</v>
      </c>
      <c r="G1408">
        <v>1548</v>
      </c>
    </row>
    <row r="1409" spans="1:8">
      <c r="A1409">
        <v>1408</v>
      </c>
      <c r="B1409">
        <v>18</v>
      </c>
      <c r="C1409" t="s">
        <v>178</v>
      </c>
      <c r="D1409" t="s">
        <v>45</v>
      </c>
      <c r="E1409" t="s">
        <v>1388</v>
      </c>
      <c r="F1409" t="s">
        <v>46</v>
      </c>
      <c r="G1409">
        <v>1064</v>
      </c>
    </row>
    <row r="1410" spans="1:8">
      <c r="A1410">
        <v>1409</v>
      </c>
      <c r="B1410">
        <v>18</v>
      </c>
      <c r="C1410" t="s">
        <v>178</v>
      </c>
      <c r="D1410" t="s">
        <v>45</v>
      </c>
      <c r="E1410" t="s">
        <v>1389</v>
      </c>
      <c r="F1410" t="s">
        <v>46</v>
      </c>
      <c r="G1410">
        <v>917</v>
      </c>
    </row>
    <row r="1411" spans="1:8">
      <c r="A1411">
        <v>1410</v>
      </c>
      <c r="B1411">
        <v>18</v>
      </c>
      <c r="C1411" t="s">
        <v>178</v>
      </c>
      <c r="D1411" t="s">
        <v>45</v>
      </c>
      <c r="E1411" t="s">
        <v>1390</v>
      </c>
      <c r="F1411" t="s">
        <v>46</v>
      </c>
      <c r="G1411">
        <v>769</v>
      </c>
    </row>
    <row r="1412" spans="1:8">
      <c r="A1412">
        <v>1411</v>
      </c>
      <c r="B1412">
        <v>18</v>
      </c>
      <c r="C1412" t="s">
        <v>178</v>
      </c>
      <c r="D1412" t="s">
        <v>45</v>
      </c>
      <c r="E1412" t="s">
        <v>1391</v>
      </c>
      <c r="F1412" t="s">
        <v>46</v>
      </c>
      <c r="G1412">
        <v>811</v>
      </c>
    </row>
    <row r="1413" spans="1:8">
      <c r="A1413">
        <v>1412</v>
      </c>
      <c r="B1413">
        <v>18</v>
      </c>
      <c r="C1413" t="s">
        <v>178</v>
      </c>
      <c r="D1413" t="s">
        <v>45</v>
      </c>
      <c r="E1413" t="s">
        <v>1392</v>
      </c>
      <c r="F1413" t="s">
        <v>46</v>
      </c>
      <c r="G1413">
        <v>721</v>
      </c>
    </row>
    <row r="1414" spans="1:8">
      <c r="A1414">
        <v>1413</v>
      </c>
      <c r="B1414">
        <v>18</v>
      </c>
      <c r="C1414" t="s">
        <v>178</v>
      </c>
      <c r="D1414" t="s">
        <v>45</v>
      </c>
      <c r="E1414" t="s">
        <v>1393</v>
      </c>
      <c r="F1414" t="s">
        <v>46</v>
      </c>
      <c r="G1414">
        <v>627</v>
      </c>
    </row>
    <row r="1415" spans="1:8">
      <c r="A1415">
        <v>1414</v>
      </c>
      <c r="B1415">
        <v>18</v>
      </c>
      <c r="C1415" t="s">
        <v>178</v>
      </c>
      <c r="D1415" t="s">
        <v>45</v>
      </c>
      <c r="E1415" t="s">
        <v>1394</v>
      </c>
      <c r="F1415" t="s">
        <v>46</v>
      </c>
      <c r="G1415">
        <v>529</v>
      </c>
    </row>
    <row r="1416" spans="1:8">
      <c r="A1416">
        <v>1415</v>
      </c>
      <c r="B1416">
        <v>18</v>
      </c>
      <c r="C1416" t="s">
        <v>178</v>
      </c>
      <c r="D1416" t="s">
        <v>45</v>
      </c>
      <c r="E1416" t="s">
        <v>1395</v>
      </c>
      <c r="F1416" t="s">
        <v>46</v>
      </c>
      <c r="G1416">
        <v>546</v>
      </c>
    </row>
    <row r="1417" spans="1:8">
      <c r="A1417">
        <v>1416</v>
      </c>
      <c r="B1417">
        <v>18</v>
      </c>
      <c r="C1417" t="s">
        <v>178</v>
      </c>
      <c r="D1417" t="s">
        <v>45</v>
      </c>
      <c r="E1417" t="s">
        <v>1396</v>
      </c>
      <c r="F1417" t="s">
        <v>46</v>
      </c>
      <c r="G1417">
        <v>460</v>
      </c>
    </row>
    <row r="1418" spans="1:8">
      <c r="A1418">
        <v>1417</v>
      </c>
      <c r="B1418">
        <v>18</v>
      </c>
      <c r="C1418" t="s">
        <v>178</v>
      </c>
      <c r="D1418" t="s">
        <v>45</v>
      </c>
      <c r="E1418" t="s">
        <v>1397</v>
      </c>
      <c r="F1418" t="s">
        <v>46</v>
      </c>
      <c r="G1418">
        <v>432</v>
      </c>
    </row>
    <row r="1419" spans="1:8">
      <c r="A1419">
        <v>1418</v>
      </c>
      <c r="B1419">
        <v>18</v>
      </c>
      <c r="C1419" t="s">
        <v>178</v>
      </c>
      <c r="D1419" t="s">
        <v>45</v>
      </c>
      <c r="E1419" t="s">
        <v>1398</v>
      </c>
      <c r="F1419" t="s">
        <v>46</v>
      </c>
      <c r="G1419">
        <v>393</v>
      </c>
    </row>
    <row r="1420" spans="1:8">
      <c r="A1420">
        <v>1419</v>
      </c>
      <c r="B1420">
        <v>18</v>
      </c>
      <c r="C1420" t="s">
        <v>178</v>
      </c>
      <c r="D1420" t="s">
        <v>45</v>
      </c>
      <c r="E1420" t="s">
        <v>1399</v>
      </c>
      <c r="F1420" t="s">
        <v>46</v>
      </c>
      <c r="G1420">
        <v>401</v>
      </c>
    </row>
    <row r="1421" spans="1:8">
      <c r="A1421">
        <v>1420</v>
      </c>
      <c r="B1421">
        <v>18</v>
      </c>
      <c r="C1421" t="s">
        <v>178</v>
      </c>
      <c r="D1421" t="s">
        <v>45</v>
      </c>
      <c r="E1421" t="s">
        <v>1400</v>
      </c>
      <c r="F1421" t="s">
        <v>46</v>
      </c>
      <c r="G1421">
        <v>68</v>
      </c>
    </row>
    <row r="1422" spans="1:8">
      <c r="A1422">
        <v>1421</v>
      </c>
      <c r="B1422">
        <v>18</v>
      </c>
      <c r="C1422" t="s">
        <v>178</v>
      </c>
      <c r="D1422" t="s">
        <v>45</v>
      </c>
      <c r="E1422" t="s">
        <v>1401</v>
      </c>
      <c r="F1422" t="s">
        <v>46</v>
      </c>
      <c r="G1422">
        <v>28</v>
      </c>
    </row>
    <row r="1423" spans="1:8">
      <c r="A1423">
        <v>1422</v>
      </c>
      <c r="B1423">
        <v>18</v>
      </c>
      <c r="C1423" t="s">
        <v>178</v>
      </c>
      <c r="D1423" t="s">
        <v>45</v>
      </c>
      <c r="E1423" t="s">
        <v>1402</v>
      </c>
      <c r="F1423" t="s">
        <v>46</v>
      </c>
      <c r="G1423">
        <v>18</v>
      </c>
    </row>
    <row r="1424" spans="1:8">
      <c r="A1424">
        <v>1423</v>
      </c>
      <c r="B1424">
        <v>19</v>
      </c>
      <c r="C1424" t="s">
        <v>179</v>
      </c>
      <c r="D1424" t="s">
        <v>1413</v>
      </c>
      <c r="E1424" t="s">
        <v>249</v>
      </c>
      <c r="F1424" t="s">
        <v>63</v>
      </c>
      <c r="G1424">
        <v>16459</v>
      </c>
      <c r="H1424">
        <v>248532</v>
      </c>
    </row>
    <row r="1425" spans="1:8">
      <c r="A1425">
        <v>1424</v>
      </c>
      <c r="B1425">
        <v>19</v>
      </c>
      <c r="C1425" t="s">
        <v>179</v>
      </c>
      <c r="D1425" t="s">
        <v>1413</v>
      </c>
      <c r="E1425" t="s">
        <v>1386</v>
      </c>
      <c r="F1425" t="s">
        <v>63</v>
      </c>
      <c r="G1425">
        <v>17100</v>
      </c>
      <c r="H1425">
        <v>248532</v>
      </c>
    </row>
    <row r="1426" spans="1:8">
      <c r="A1426">
        <v>1425</v>
      </c>
      <c r="B1426">
        <v>19</v>
      </c>
      <c r="C1426" t="s">
        <v>179</v>
      </c>
      <c r="D1426" t="s">
        <v>1413</v>
      </c>
      <c r="E1426" t="s">
        <v>1387</v>
      </c>
      <c r="F1426" t="s">
        <v>63</v>
      </c>
      <c r="G1426">
        <v>15749</v>
      </c>
      <c r="H1426">
        <v>248532</v>
      </c>
    </row>
    <row r="1427" spans="1:8">
      <c r="A1427">
        <v>1426</v>
      </c>
      <c r="B1427">
        <v>19</v>
      </c>
      <c r="C1427" t="s">
        <v>179</v>
      </c>
      <c r="D1427" t="s">
        <v>1413</v>
      </c>
      <c r="E1427" t="s">
        <v>1388</v>
      </c>
      <c r="F1427" t="s">
        <v>63</v>
      </c>
      <c r="G1427">
        <v>13356</v>
      </c>
      <c r="H1427">
        <v>248532</v>
      </c>
    </row>
    <row r="1428" spans="1:8">
      <c r="A1428">
        <v>1427</v>
      </c>
      <c r="B1428">
        <v>19</v>
      </c>
      <c r="C1428" t="s">
        <v>179</v>
      </c>
      <c r="D1428" t="s">
        <v>1413</v>
      </c>
      <c r="E1428" t="s">
        <v>1389</v>
      </c>
      <c r="F1428" t="s">
        <v>63</v>
      </c>
      <c r="G1428">
        <v>11771</v>
      </c>
      <c r="H1428">
        <v>248532</v>
      </c>
    </row>
    <row r="1429" spans="1:8">
      <c r="A1429">
        <v>1428</v>
      </c>
      <c r="B1429">
        <v>19</v>
      </c>
      <c r="C1429" t="s">
        <v>179</v>
      </c>
      <c r="D1429" t="s">
        <v>1413</v>
      </c>
      <c r="E1429" t="s">
        <v>1390</v>
      </c>
      <c r="F1429" t="s">
        <v>63</v>
      </c>
      <c r="G1429">
        <v>10167</v>
      </c>
      <c r="H1429">
        <v>248532</v>
      </c>
    </row>
    <row r="1430" spans="1:8">
      <c r="A1430">
        <v>1429</v>
      </c>
      <c r="B1430">
        <v>19</v>
      </c>
      <c r="C1430" t="s">
        <v>179</v>
      </c>
      <c r="D1430" t="s">
        <v>1413</v>
      </c>
      <c r="E1430" t="s">
        <v>1391</v>
      </c>
      <c r="F1430" t="s">
        <v>63</v>
      </c>
      <c r="G1430">
        <v>7882</v>
      </c>
      <c r="H1430">
        <v>248532</v>
      </c>
    </row>
    <row r="1431" spans="1:8">
      <c r="A1431">
        <v>1430</v>
      </c>
      <c r="B1431">
        <v>19</v>
      </c>
      <c r="C1431" t="s">
        <v>179</v>
      </c>
      <c r="D1431" t="s">
        <v>1413</v>
      </c>
      <c r="E1431" t="s">
        <v>1392</v>
      </c>
      <c r="F1431" t="s">
        <v>63</v>
      </c>
      <c r="G1431">
        <v>6845</v>
      </c>
      <c r="H1431">
        <v>248532</v>
      </c>
    </row>
    <row r="1432" spans="1:8">
      <c r="A1432">
        <v>1431</v>
      </c>
      <c r="B1432">
        <v>19</v>
      </c>
      <c r="C1432" t="s">
        <v>179</v>
      </c>
      <c r="D1432" t="s">
        <v>1413</v>
      </c>
      <c r="E1432" t="s">
        <v>1393</v>
      </c>
      <c r="F1432" t="s">
        <v>63</v>
      </c>
      <c r="G1432">
        <v>5754</v>
      </c>
      <c r="H1432">
        <v>248532</v>
      </c>
    </row>
    <row r="1433" spans="1:8">
      <c r="A1433">
        <v>1432</v>
      </c>
      <c r="B1433">
        <v>19</v>
      </c>
      <c r="C1433" t="s">
        <v>179</v>
      </c>
      <c r="D1433" t="s">
        <v>1413</v>
      </c>
      <c r="E1433" t="s">
        <v>1394</v>
      </c>
      <c r="F1433" t="s">
        <v>63</v>
      </c>
      <c r="G1433">
        <v>4935</v>
      </c>
      <c r="H1433">
        <v>248532</v>
      </c>
    </row>
    <row r="1434" spans="1:8">
      <c r="A1434">
        <v>1433</v>
      </c>
      <c r="B1434">
        <v>19</v>
      </c>
      <c r="C1434" t="s">
        <v>179</v>
      </c>
      <c r="D1434" t="s">
        <v>1413</v>
      </c>
      <c r="E1434" t="s">
        <v>1395</v>
      </c>
      <c r="F1434" t="s">
        <v>63</v>
      </c>
      <c r="G1434">
        <v>4120</v>
      </c>
      <c r="H1434">
        <v>248532</v>
      </c>
    </row>
    <row r="1435" spans="1:8">
      <c r="A1435">
        <v>1434</v>
      </c>
      <c r="B1435">
        <v>19</v>
      </c>
      <c r="C1435" t="s">
        <v>179</v>
      </c>
      <c r="D1435" t="s">
        <v>1413</v>
      </c>
      <c r="E1435" t="s">
        <v>1396</v>
      </c>
      <c r="F1435" t="s">
        <v>63</v>
      </c>
      <c r="G1435">
        <v>3669</v>
      </c>
      <c r="H1435">
        <v>248532</v>
      </c>
    </row>
    <row r="1436" spans="1:8">
      <c r="A1436">
        <v>1435</v>
      </c>
      <c r="B1436">
        <v>19</v>
      </c>
      <c r="C1436" t="s">
        <v>179</v>
      </c>
      <c r="D1436" t="s">
        <v>1413</v>
      </c>
      <c r="E1436" t="s">
        <v>1397</v>
      </c>
      <c r="F1436" t="s">
        <v>63</v>
      </c>
      <c r="G1436">
        <v>2900</v>
      </c>
      <c r="H1436">
        <v>248532</v>
      </c>
    </row>
    <row r="1437" spans="1:8">
      <c r="A1437">
        <v>1436</v>
      </c>
      <c r="B1437">
        <v>19</v>
      </c>
      <c r="C1437" t="s">
        <v>179</v>
      </c>
      <c r="D1437" t="s">
        <v>1413</v>
      </c>
      <c r="E1437" t="s">
        <v>1398</v>
      </c>
      <c r="F1437" t="s">
        <v>63</v>
      </c>
      <c r="G1437">
        <v>2286</v>
      </c>
      <c r="H1437">
        <v>248532</v>
      </c>
    </row>
    <row r="1438" spans="1:8">
      <c r="A1438">
        <v>1437</v>
      </c>
      <c r="B1438">
        <v>19</v>
      </c>
      <c r="C1438" t="s">
        <v>179</v>
      </c>
      <c r="D1438" t="s">
        <v>1413</v>
      </c>
      <c r="E1438" t="s">
        <v>1399</v>
      </c>
      <c r="F1438" t="s">
        <v>63</v>
      </c>
      <c r="G1438">
        <v>1651</v>
      </c>
      <c r="H1438">
        <v>248532</v>
      </c>
    </row>
    <row r="1439" spans="1:8">
      <c r="A1439">
        <v>1438</v>
      </c>
      <c r="B1439">
        <v>19</v>
      </c>
      <c r="C1439" t="s">
        <v>179</v>
      </c>
      <c r="D1439" t="s">
        <v>1413</v>
      </c>
      <c r="E1439" t="s">
        <v>1400</v>
      </c>
      <c r="F1439" t="s">
        <v>63</v>
      </c>
      <c r="G1439">
        <v>1122</v>
      </c>
      <c r="H1439">
        <v>248532</v>
      </c>
    </row>
    <row r="1440" spans="1:8">
      <c r="A1440">
        <v>1439</v>
      </c>
      <c r="B1440">
        <v>19</v>
      </c>
      <c r="C1440" t="s">
        <v>179</v>
      </c>
      <c r="D1440" t="s">
        <v>1413</v>
      </c>
      <c r="E1440" t="s">
        <v>1401</v>
      </c>
      <c r="F1440" t="s">
        <v>63</v>
      </c>
      <c r="G1440">
        <v>568</v>
      </c>
      <c r="H1440">
        <v>248532</v>
      </c>
    </row>
    <row r="1441" spans="1:8">
      <c r="A1441">
        <v>1440</v>
      </c>
      <c r="B1441">
        <v>19</v>
      </c>
      <c r="C1441" t="s">
        <v>179</v>
      </c>
      <c r="D1441" t="s">
        <v>1413</v>
      </c>
      <c r="E1441" t="s">
        <v>1402</v>
      </c>
      <c r="F1441" t="s">
        <v>63</v>
      </c>
      <c r="G1441">
        <v>278</v>
      </c>
      <c r="H1441">
        <v>248532</v>
      </c>
    </row>
    <row r="1442" spans="1:8">
      <c r="A1442">
        <v>1441</v>
      </c>
      <c r="B1442">
        <v>19</v>
      </c>
      <c r="C1442" t="s">
        <v>179</v>
      </c>
      <c r="D1442" t="s">
        <v>1413</v>
      </c>
      <c r="E1442" t="s">
        <v>249</v>
      </c>
      <c r="F1442" t="s">
        <v>46</v>
      </c>
      <c r="G1442">
        <v>15983</v>
      </c>
      <c r="H1442">
        <v>248532</v>
      </c>
    </row>
    <row r="1443" spans="1:8">
      <c r="A1443">
        <v>1442</v>
      </c>
      <c r="B1443">
        <v>19</v>
      </c>
      <c r="C1443" t="s">
        <v>179</v>
      </c>
      <c r="D1443" t="s">
        <v>1413</v>
      </c>
      <c r="E1443" t="s">
        <v>1386</v>
      </c>
      <c r="F1443" t="s">
        <v>46</v>
      </c>
      <c r="G1443">
        <v>16520</v>
      </c>
      <c r="H1443">
        <v>248532</v>
      </c>
    </row>
    <row r="1444" spans="1:8">
      <c r="A1444">
        <v>1443</v>
      </c>
      <c r="B1444">
        <v>19</v>
      </c>
      <c r="C1444" t="s">
        <v>179</v>
      </c>
      <c r="D1444" t="s">
        <v>1413</v>
      </c>
      <c r="E1444" t="s">
        <v>1387</v>
      </c>
      <c r="F1444" t="s">
        <v>46</v>
      </c>
      <c r="G1444">
        <v>15020</v>
      </c>
      <c r="H1444">
        <v>248532</v>
      </c>
    </row>
    <row r="1445" spans="1:8">
      <c r="A1445">
        <v>1444</v>
      </c>
      <c r="B1445">
        <v>19</v>
      </c>
      <c r="C1445" t="s">
        <v>179</v>
      </c>
      <c r="D1445" t="s">
        <v>1413</v>
      </c>
      <c r="E1445" t="s">
        <v>1388</v>
      </c>
      <c r="F1445" t="s">
        <v>46</v>
      </c>
      <c r="G1445">
        <v>13074</v>
      </c>
      <c r="H1445">
        <v>248532</v>
      </c>
    </row>
    <row r="1446" spans="1:8">
      <c r="A1446">
        <v>1445</v>
      </c>
      <c r="B1446">
        <v>19</v>
      </c>
      <c r="C1446" t="s">
        <v>179</v>
      </c>
      <c r="D1446" t="s">
        <v>1413</v>
      </c>
      <c r="E1446" t="s">
        <v>1389</v>
      </c>
      <c r="F1446" t="s">
        <v>46</v>
      </c>
      <c r="G1446">
        <v>11035</v>
      </c>
      <c r="H1446">
        <v>248532</v>
      </c>
    </row>
    <row r="1447" spans="1:8">
      <c r="A1447">
        <v>1446</v>
      </c>
      <c r="B1447">
        <v>19</v>
      </c>
      <c r="C1447" t="s">
        <v>179</v>
      </c>
      <c r="D1447" t="s">
        <v>1413</v>
      </c>
      <c r="E1447" t="s">
        <v>1390</v>
      </c>
      <c r="F1447" t="s">
        <v>46</v>
      </c>
      <c r="G1447">
        <v>9873</v>
      </c>
      <c r="H1447">
        <v>248532</v>
      </c>
    </row>
    <row r="1448" spans="1:8">
      <c r="A1448">
        <v>1447</v>
      </c>
      <c r="B1448">
        <v>19</v>
      </c>
      <c r="C1448" t="s">
        <v>179</v>
      </c>
      <c r="D1448" t="s">
        <v>1413</v>
      </c>
      <c r="E1448" t="s">
        <v>1391</v>
      </c>
      <c r="F1448" t="s">
        <v>46</v>
      </c>
      <c r="G1448">
        <v>7658</v>
      </c>
      <c r="H1448">
        <v>248532</v>
      </c>
    </row>
    <row r="1449" spans="1:8">
      <c r="A1449">
        <v>1448</v>
      </c>
      <c r="B1449">
        <v>19</v>
      </c>
      <c r="C1449" t="s">
        <v>179</v>
      </c>
      <c r="D1449" t="s">
        <v>1413</v>
      </c>
      <c r="E1449" t="s">
        <v>1392</v>
      </c>
      <c r="F1449" t="s">
        <v>46</v>
      </c>
      <c r="G1449">
        <v>6575</v>
      </c>
      <c r="H1449">
        <v>248532</v>
      </c>
    </row>
    <row r="1450" spans="1:8">
      <c r="A1450">
        <v>1449</v>
      </c>
      <c r="B1450">
        <v>19</v>
      </c>
      <c r="C1450" t="s">
        <v>179</v>
      </c>
      <c r="D1450" t="s">
        <v>1413</v>
      </c>
      <c r="E1450" t="s">
        <v>1393</v>
      </c>
      <c r="F1450" t="s">
        <v>46</v>
      </c>
      <c r="G1450">
        <v>5500</v>
      </c>
      <c r="H1450">
        <v>248532</v>
      </c>
    </row>
    <row r="1451" spans="1:8">
      <c r="A1451">
        <v>1450</v>
      </c>
      <c r="B1451">
        <v>19</v>
      </c>
      <c r="C1451" t="s">
        <v>179</v>
      </c>
      <c r="D1451" t="s">
        <v>1413</v>
      </c>
      <c r="E1451" t="s">
        <v>1394</v>
      </c>
      <c r="F1451" t="s">
        <v>46</v>
      </c>
      <c r="G1451">
        <v>4681</v>
      </c>
      <c r="H1451">
        <v>248532</v>
      </c>
    </row>
    <row r="1452" spans="1:8">
      <c r="A1452">
        <v>1451</v>
      </c>
      <c r="B1452">
        <v>19</v>
      </c>
      <c r="C1452" t="s">
        <v>179</v>
      </c>
      <c r="D1452" t="s">
        <v>1413</v>
      </c>
      <c r="E1452" t="s">
        <v>1395</v>
      </c>
      <c r="F1452" t="s">
        <v>46</v>
      </c>
      <c r="G1452">
        <v>3871</v>
      </c>
      <c r="H1452">
        <v>248532</v>
      </c>
    </row>
    <row r="1453" spans="1:8">
      <c r="A1453">
        <v>1452</v>
      </c>
      <c r="B1453">
        <v>19</v>
      </c>
      <c r="C1453" t="s">
        <v>179</v>
      </c>
      <c r="D1453" t="s">
        <v>1413</v>
      </c>
      <c r="E1453" t="s">
        <v>1396</v>
      </c>
      <c r="F1453" t="s">
        <v>46</v>
      </c>
      <c r="G1453">
        <v>3454</v>
      </c>
      <c r="H1453">
        <v>248532</v>
      </c>
    </row>
    <row r="1454" spans="1:8">
      <c r="A1454">
        <v>1453</v>
      </c>
      <c r="B1454">
        <v>19</v>
      </c>
      <c r="C1454" t="s">
        <v>179</v>
      </c>
      <c r="D1454" t="s">
        <v>1413</v>
      </c>
      <c r="E1454" t="s">
        <v>1397</v>
      </c>
      <c r="F1454" t="s">
        <v>46</v>
      </c>
      <c r="G1454">
        <v>2598</v>
      </c>
      <c r="H1454">
        <v>248532</v>
      </c>
    </row>
    <row r="1455" spans="1:8">
      <c r="A1455">
        <v>1454</v>
      </c>
      <c r="B1455">
        <v>19</v>
      </c>
      <c r="C1455" t="s">
        <v>179</v>
      </c>
      <c r="D1455" t="s">
        <v>1413</v>
      </c>
      <c r="E1455" t="s">
        <v>1398</v>
      </c>
      <c r="F1455" t="s">
        <v>46</v>
      </c>
      <c r="G1455">
        <v>2300</v>
      </c>
      <c r="H1455">
        <v>248532</v>
      </c>
    </row>
    <row r="1456" spans="1:8">
      <c r="A1456">
        <v>1455</v>
      </c>
      <c r="B1456">
        <v>19</v>
      </c>
      <c r="C1456" t="s">
        <v>179</v>
      </c>
      <c r="D1456" t="s">
        <v>1413</v>
      </c>
      <c r="E1456" t="s">
        <v>1399</v>
      </c>
      <c r="F1456" t="s">
        <v>46</v>
      </c>
      <c r="G1456">
        <v>1661</v>
      </c>
      <c r="H1456">
        <v>248532</v>
      </c>
    </row>
    <row r="1457" spans="1:8">
      <c r="A1457">
        <v>1456</v>
      </c>
      <c r="B1457">
        <v>19</v>
      </c>
      <c r="C1457" t="s">
        <v>179</v>
      </c>
      <c r="D1457" t="s">
        <v>1413</v>
      </c>
      <c r="E1457" t="s">
        <v>1400</v>
      </c>
      <c r="F1457" t="s">
        <v>46</v>
      </c>
      <c r="G1457">
        <v>1116</v>
      </c>
      <c r="H1457">
        <v>248532</v>
      </c>
    </row>
    <row r="1458" spans="1:8">
      <c r="A1458">
        <v>1457</v>
      </c>
      <c r="B1458">
        <v>19</v>
      </c>
      <c r="C1458" t="s">
        <v>179</v>
      </c>
      <c r="D1458" t="s">
        <v>1413</v>
      </c>
      <c r="E1458" t="s">
        <v>1401</v>
      </c>
      <c r="F1458" t="s">
        <v>46</v>
      </c>
      <c r="G1458">
        <v>600</v>
      </c>
      <c r="H1458">
        <v>248532</v>
      </c>
    </row>
    <row r="1459" spans="1:8">
      <c r="A1459">
        <v>1458</v>
      </c>
      <c r="B1459">
        <v>19</v>
      </c>
      <c r="C1459" t="s">
        <v>179</v>
      </c>
      <c r="D1459" t="s">
        <v>1413</v>
      </c>
      <c r="E1459" t="s">
        <v>1402</v>
      </c>
      <c r="F1459" t="s">
        <v>46</v>
      </c>
      <c r="G1459">
        <v>401</v>
      </c>
      <c r="H1459">
        <v>248532</v>
      </c>
    </row>
    <row r="1460" spans="1:8">
      <c r="A1460">
        <v>1459</v>
      </c>
      <c r="B1460">
        <v>19</v>
      </c>
      <c r="C1460" t="s">
        <v>179</v>
      </c>
      <c r="D1460" t="s">
        <v>3582</v>
      </c>
      <c r="E1460" t="s">
        <v>1389</v>
      </c>
      <c r="F1460" t="s">
        <v>63</v>
      </c>
      <c r="G1460">
        <v>1</v>
      </c>
      <c r="H1460">
        <v>1</v>
      </c>
    </row>
    <row r="1461" spans="1:8">
      <c r="A1461">
        <v>1460</v>
      </c>
      <c r="B1461">
        <v>19</v>
      </c>
      <c r="C1461" t="s">
        <v>179</v>
      </c>
      <c r="D1461" t="s">
        <v>3597</v>
      </c>
      <c r="E1461" t="s">
        <v>249</v>
      </c>
      <c r="F1461" t="s">
        <v>63</v>
      </c>
      <c r="G1461">
        <v>9</v>
      </c>
      <c r="H1461">
        <v>183</v>
      </c>
    </row>
    <row r="1462" spans="1:8">
      <c r="A1462">
        <v>1461</v>
      </c>
      <c r="B1462">
        <v>19</v>
      </c>
      <c r="C1462" t="s">
        <v>179</v>
      </c>
      <c r="D1462" t="s">
        <v>3597</v>
      </c>
      <c r="E1462" t="s">
        <v>1386</v>
      </c>
      <c r="F1462" t="s">
        <v>63</v>
      </c>
      <c r="G1462">
        <v>7</v>
      </c>
      <c r="H1462">
        <v>183</v>
      </c>
    </row>
    <row r="1463" spans="1:8">
      <c r="A1463">
        <v>1462</v>
      </c>
      <c r="B1463">
        <v>19</v>
      </c>
      <c r="C1463" t="s">
        <v>179</v>
      </c>
      <c r="D1463" t="s">
        <v>3597</v>
      </c>
      <c r="E1463" t="s">
        <v>1387</v>
      </c>
      <c r="F1463" t="s">
        <v>63</v>
      </c>
      <c r="G1463">
        <v>6</v>
      </c>
      <c r="H1463">
        <v>183</v>
      </c>
    </row>
    <row r="1464" spans="1:8">
      <c r="A1464">
        <v>1463</v>
      </c>
      <c r="B1464">
        <v>19</v>
      </c>
      <c r="C1464" t="s">
        <v>179</v>
      </c>
      <c r="D1464" t="s">
        <v>3597</v>
      </c>
      <c r="E1464" t="s">
        <v>1388</v>
      </c>
      <c r="F1464" t="s">
        <v>63</v>
      </c>
      <c r="G1464">
        <v>9</v>
      </c>
      <c r="H1464">
        <v>183</v>
      </c>
    </row>
    <row r="1465" spans="1:8">
      <c r="A1465">
        <v>1464</v>
      </c>
      <c r="B1465">
        <v>19</v>
      </c>
      <c r="C1465" t="s">
        <v>179</v>
      </c>
      <c r="D1465" t="s">
        <v>3597</v>
      </c>
      <c r="E1465" t="s">
        <v>1389</v>
      </c>
      <c r="F1465" t="s">
        <v>63</v>
      </c>
      <c r="G1465">
        <v>7</v>
      </c>
      <c r="H1465">
        <v>183</v>
      </c>
    </row>
    <row r="1466" spans="1:8">
      <c r="A1466">
        <v>1465</v>
      </c>
      <c r="B1466">
        <v>19</v>
      </c>
      <c r="C1466" t="s">
        <v>179</v>
      </c>
      <c r="D1466" t="s">
        <v>3597</v>
      </c>
      <c r="E1466" t="s">
        <v>1390</v>
      </c>
      <c r="F1466" t="s">
        <v>63</v>
      </c>
      <c r="G1466">
        <v>10</v>
      </c>
      <c r="H1466">
        <v>183</v>
      </c>
    </row>
    <row r="1467" spans="1:8">
      <c r="A1467">
        <v>1466</v>
      </c>
      <c r="B1467">
        <v>19</v>
      </c>
      <c r="C1467" t="s">
        <v>179</v>
      </c>
      <c r="D1467" t="s">
        <v>3597</v>
      </c>
      <c r="E1467" t="s">
        <v>1391</v>
      </c>
      <c r="F1467" t="s">
        <v>63</v>
      </c>
      <c r="G1467">
        <v>6</v>
      </c>
      <c r="H1467">
        <v>183</v>
      </c>
    </row>
    <row r="1468" spans="1:8">
      <c r="A1468">
        <v>1467</v>
      </c>
      <c r="B1468">
        <v>19</v>
      </c>
      <c r="C1468" t="s">
        <v>179</v>
      </c>
      <c r="D1468" t="s">
        <v>3597</v>
      </c>
      <c r="E1468" t="s">
        <v>1392</v>
      </c>
      <c r="F1468" t="s">
        <v>63</v>
      </c>
      <c r="G1468">
        <v>8</v>
      </c>
      <c r="H1468">
        <v>183</v>
      </c>
    </row>
    <row r="1469" spans="1:8">
      <c r="A1469">
        <v>1468</v>
      </c>
      <c r="B1469">
        <v>19</v>
      </c>
      <c r="C1469" t="s">
        <v>179</v>
      </c>
      <c r="D1469" t="s">
        <v>3597</v>
      </c>
      <c r="E1469" t="s">
        <v>1393</v>
      </c>
      <c r="F1469" t="s">
        <v>63</v>
      </c>
      <c r="G1469">
        <v>5</v>
      </c>
      <c r="H1469">
        <v>183</v>
      </c>
    </row>
    <row r="1470" spans="1:8">
      <c r="A1470">
        <v>1469</v>
      </c>
      <c r="B1470">
        <v>19</v>
      </c>
      <c r="C1470" t="s">
        <v>179</v>
      </c>
      <c r="D1470" t="s">
        <v>3597</v>
      </c>
      <c r="E1470" t="s">
        <v>1394</v>
      </c>
      <c r="F1470" t="s">
        <v>63</v>
      </c>
      <c r="G1470">
        <v>5</v>
      </c>
      <c r="H1470">
        <v>183</v>
      </c>
    </row>
    <row r="1471" spans="1:8">
      <c r="A1471">
        <v>1470</v>
      </c>
      <c r="B1471">
        <v>19</v>
      </c>
      <c r="C1471" t="s">
        <v>179</v>
      </c>
      <c r="D1471" t="s">
        <v>3597</v>
      </c>
      <c r="E1471" t="s">
        <v>1395</v>
      </c>
      <c r="F1471" t="s">
        <v>63</v>
      </c>
      <c r="G1471">
        <v>5</v>
      </c>
      <c r="H1471">
        <v>183</v>
      </c>
    </row>
    <row r="1472" spans="1:8">
      <c r="A1472">
        <v>1471</v>
      </c>
      <c r="B1472">
        <v>19</v>
      </c>
      <c r="C1472" t="s">
        <v>179</v>
      </c>
      <c r="D1472" t="s">
        <v>3597</v>
      </c>
      <c r="E1472" t="s">
        <v>1396</v>
      </c>
      <c r="F1472" t="s">
        <v>63</v>
      </c>
      <c r="G1472">
        <v>3</v>
      </c>
      <c r="H1472">
        <v>183</v>
      </c>
    </row>
    <row r="1473" spans="1:8">
      <c r="A1473">
        <v>1472</v>
      </c>
      <c r="B1473">
        <v>19</v>
      </c>
      <c r="C1473" t="s">
        <v>179</v>
      </c>
      <c r="D1473" t="s">
        <v>3597</v>
      </c>
      <c r="E1473" t="s">
        <v>1397</v>
      </c>
      <c r="F1473" t="s">
        <v>63</v>
      </c>
      <c r="G1473">
        <v>2</v>
      </c>
      <c r="H1473">
        <v>183</v>
      </c>
    </row>
    <row r="1474" spans="1:8">
      <c r="A1474">
        <v>1473</v>
      </c>
      <c r="B1474">
        <v>19</v>
      </c>
      <c r="C1474" t="s">
        <v>179</v>
      </c>
      <c r="D1474" t="s">
        <v>3597</v>
      </c>
      <c r="E1474" t="s">
        <v>1398</v>
      </c>
      <c r="F1474" t="s">
        <v>63</v>
      </c>
      <c r="G1474">
        <v>4</v>
      </c>
      <c r="H1474">
        <v>183</v>
      </c>
    </row>
    <row r="1475" spans="1:8">
      <c r="A1475">
        <v>1474</v>
      </c>
      <c r="B1475">
        <v>19</v>
      </c>
      <c r="C1475" t="s">
        <v>179</v>
      </c>
      <c r="D1475" t="s">
        <v>3597</v>
      </c>
      <c r="E1475" t="s">
        <v>1399</v>
      </c>
      <c r="F1475" t="s">
        <v>63</v>
      </c>
      <c r="G1475">
        <v>3</v>
      </c>
      <c r="H1475">
        <v>183</v>
      </c>
    </row>
    <row r="1476" spans="1:8">
      <c r="A1476">
        <v>1475</v>
      </c>
      <c r="B1476">
        <v>19</v>
      </c>
      <c r="C1476" t="s">
        <v>179</v>
      </c>
      <c r="D1476" t="s">
        <v>3597</v>
      </c>
      <c r="E1476" t="s">
        <v>1402</v>
      </c>
      <c r="F1476" t="s">
        <v>63</v>
      </c>
      <c r="G1476">
        <v>1</v>
      </c>
      <c r="H1476">
        <v>183</v>
      </c>
    </row>
    <row r="1477" spans="1:8">
      <c r="A1477">
        <v>1476</v>
      </c>
      <c r="B1477">
        <v>19</v>
      </c>
      <c r="C1477" t="s">
        <v>179</v>
      </c>
      <c r="D1477" t="s">
        <v>3597</v>
      </c>
      <c r="E1477" t="s">
        <v>249</v>
      </c>
      <c r="F1477" t="s">
        <v>46</v>
      </c>
      <c r="G1477">
        <v>9</v>
      </c>
      <c r="H1477">
        <v>183</v>
      </c>
    </row>
    <row r="1478" spans="1:8">
      <c r="A1478">
        <v>1477</v>
      </c>
      <c r="B1478">
        <v>19</v>
      </c>
      <c r="C1478" t="s">
        <v>179</v>
      </c>
      <c r="D1478" t="s">
        <v>3597</v>
      </c>
      <c r="E1478" t="s">
        <v>1386</v>
      </c>
      <c r="F1478" t="s">
        <v>46</v>
      </c>
      <c r="G1478">
        <v>8</v>
      </c>
      <c r="H1478">
        <v>183</v>
      </c>
    </row>
    <row r="1479" spans="1:8">
      <c r="A1479">
        <v>1478</v>
      </c>
      <c r="B1479">
        <v>19</v>
      </c>
      <c r="C1479" t="s">
        <v>179</v>
      </c>
      <c r="D1479" t="s">
        <v>3597</v>
      </c>
      <c r="E1479" t="s">
        <v>1387</v>
      </c>
      <c r="F1479" t="s">
        <v>46</v>
      </c>
      <c r="G1479">
        <v>7</v>
      </c>
      <c r="H1479">
        <v>183</v>
      </c>
    </row>
    <row r="1480" spans="1:8">
      <c r="A1480">
        <v>1479</v>
      </c>
      <c r="B1480">
        <v>19</v>
      </c>
      <c r="C1480" t="s">
        <v>179</v>
      </c>
      <c r="D1480" t="s">
        <v>3597</v>
      </c>
      <c r="E1480" t="s">
        <v>1388</v>
      </c>
      <c r="F1480" t="s">
        <v>46</v>
      </c>
      <c r="G1480">
        <v>6</v>
      </c>
      <c r="H1480">
        <v>183</v>
      </c>
    </row>
    <row r="1481" spans="1:8">
      <c r="A1481">
        <v>1480</v>
      </c>
      <c r="B1481">
        <v>19</v>
      </c>
      <c r="C1481" t="s">
        <v>179</v>
      </c>
      <c r="D1481" t="s">
        <v>3597</v>
      </c>
      <c r="E1481" t="s">
        <v>1389</v>
      </c>
      <c r="F1481" t="s">
        <v>46</v>
      </c>
      <c r="G1481">
        <v>9</v>
      </c>
      <c r="H1481">
        <v>183</v>
      </c>
    </row>
    <row r="1482" spans="1:8">
      <c r="A1482">
        <v>1481</v>
      </c>
      <c r="B1482">
        <v>19</v>
      </c>
      <c r="C1482" t="s">
        <v>179</v>
      </c>
      <c r="D1482" t="s">
        <v>3597</v>
      </c>
      <c r="E1482" t="s">
        <v>1390</v>
      </c>
      <c r="F1482" t="s">
        <v>46</v>
      </c>
      <c r="G1482">
        <v>6</v>
      </c>
      <c r="H1482">
        <v>183</v>
      </c>
    </row>
    <row r="1483" spans="1:8">
      <c r="A1483">
        <v>1482</v>
      </c>
      <c r="B1483">
        <v>19</v>
      </c>
      <c r="C1483" t="s">
        <v>179</v>
      </c>
      <c r="D1483" t="s">
        <v>3597</v>
      </c>
      <c r="E1483" t="s">
        <v>1391</v>
      </c>
      <c r="F1483" t="s">
        <v>46</v>
      </c>
      <c r="G1483">
        <v>8</v>
      </c>
      <c r="H1483">
        <v>183</v>
      </c>
    </row>
    <row r="1484" spans="1:8">
      <c r="A1484">
        <v>1483</v>
      </c>
      <c r="B1484">
        <v>19</v>
      </c>
      <c r="C1484" t="s">
        <v>179</v>
      </c>
      <c r="D1484" t="s">
        <v>3597</v>
      </c>
      <c r="E1484" t="s">
        <v>1392</v>
      </c>
      <c r="F1484" t="s">
        <v>46</v>
      </c>
      <c r="G1484">
        <v>6</v>
      </c>
      <c r="H1484">
        <v>183</v>
      </c>
    </row>
    <row r="1485" spans="1:8">
      <c r="A1485">
        <v>1484</v>
      </c>
      <c r="B1485">
        <v>19</v>
      </c>
      <c r="C1485" t="s">
        <v>179</v>
      </c>
      <c r="D1485" t="s">
        <v>3597</v>
      </c>
      <c r="E1485" t="s">
        <v>1393</v>
      </c>
      <c r="F1485" t="s">
        <v>46</v>
      </c>
      <c r="G1485">
        <v>6</v>
      </c>
      <c r="H1485">
        <v>183</v>
      </c>
    </row>
    <row r="1486" spans="1:8">
      <c r="A1486">
        <v>1485</v>
      </c>
      <c r="B1486">
        <v>19</v>
      </c>
      <c r="C1486" t="s">
        <v>179</v>
      </c>
      <c r="D1486" t="s">
        <v>3597</v>
      </c>
      <c r="E1486" t="s">
        <v>1394</v>
      </c>
      <c r="F1486" t="s">
        <v>46</v>
      </c>
      <c r="G1486">
        <v>8</v>
      </c>
      <c r="H1486">
        <v>183</v>
      </c>
    </row>
    <row r="1487" spans="1:8">
      <c r="A1487">
        <v>1486</v>
      </c>
      <c r="B1487">
        <v>19</v>
      </c>
      <c r="C1487" t="s">
        <v>179</v>
      </c>
      <c r="D1487" t="s">
        <v>3597</v>
      </c>
      <c r="E1487" t="s">
        <v>1395</v>
      </c>
      <c r="F1487" t="s">
        <v>46</v>
      </c>
      <c r="G1487">
        <v>4</v>
      </c>
      <c r="H1487">
        <v>183</v>
      </c>
    </row>
    <row r="1488" spans="1:8">
      <c r="A1488">
        <v>1487</v>
      </c>
      <c r="B1488">
        <v>19</v>
      </c>
      <c r="C1488" t="s">
        <v>179</v>
      </c>
      <c r="D1488" t="s">
        <v>3597</v>
      </c>
      <c r="E1488" t="s">
        <v>1396</v>
      </c>
      <c r="F1488" t="s">
        <v>46</v>
      </c>
      <c r="G1488">
        <v>1</v>
      </c>
      <c r="H1488">
        <v>183</v>
      </c>
    </row>
    <row r="1489" spans="1:8">
      <c r="A1489">
        <v>1488</v>
      </c>
      <c r="B1489">
        <v>19</v>
      </c>
      <c r="C1489" t="s">
        <v>179</v>
      </c>
      <c r="D1489" t="s">
        <v>3597</v>
      </c>
      <c r="E1489" t="s">
        <v>1397</v>
      </c>
      <c r="F1489" t="s">
        <v>46</v>
      </c>
      <c r="G1489">
        <v>3</v>
      </c>
      <c r="H1489">
        <v>183</v>
      </c>
    </row>
    <row r="1490" spans="1:8">
      <c r="A1490">
        <v>1489</v>
      </c>
      <c r="B1490">
        <v>19</v>
      </c>
      <c r="C1490" t="s">
        <v>179</v>
      </c>
      <c r="D1490" t="s">
        <v>3597</v>
      </c>
      <c r="E1490" t="s">
        <v>1398</v>
      </c>
      <c r="F1490" t="s">
        <v>46</v>
      </c>
      <c r="G1490">
        <v>3</v>
      </c>
      <c r="H1490">
        <v>183</v>
      </c>
    </row>
    <row r="1491" spans="1:8">
      <c r="A1491">
        <v>1490</v>
      </c>
      <c r="B1491">
        <v>19</v>
      </c>
      <c r="C1491" t="s">
        <v>179</v>
      </c>
      <c r="D1491" t="s">
        <v>3597</v>
      </c>
      <c r="E1491" t="s">
        <v>1399</v>
      </c>
      <c r="F1491" t="s">
        <v>46</v>
      </c>
      <c r="G1491">
        <v>2</v>
      </c>
      <c r="H1491">
        <v>183</v>
      </c>
    </row>
    <row r="1492" spans="1:8">
      <c r="A1492">
        <v>1491</v>
      </c>
      <c r="B1492">
        <v>19</v>
      </c>
      <c r="C1492" t="s">
        <v>179</v>
      </c>
      <c r="D1492" t="s">
        <v>3597</v>
      </c>
      <c r="E1492" t="s">
        <v>1400</v>
      </c>
      <c r="F1492" t="s">
        <v>46</v>
      </c>
      <c r="G1492">
        <v>5</v>
      </c>
      <c r="H1492">
        <v>183</v>
      </c>
    </row>
    <row r="1493" spans="1:8">
      <c r="A1493">
        <v>1492</v>
      </c>
      <c r="B1493">
        <v>19</v>
      </c>
      <c r="C1493" t="s">
        <v>179</v>
      </c>
      <c r="D1493" t="s">
        <v>3597</v>
      </c>
      <c r="E1493" t="s">
        <v>1401</v>
      </c>
      <c r="F1493" t="s">
        <v>46</v>
      </c>
      <c r="G1493">
        <v>1</v>
      </c>
      <c r="H1493">
        <v>183</v>
      </c>
    </row>
    <row r="1494" spans="1:8">
      <c r="A1494">
        <v>1493</v>
      </c>
      <c r="B1494">
        <v>19</v>
      </c>
      <c r="C1494" t="s">
        <v>179</v>
      </c>
      <c r="D1494" t="s">
        <v>3597</v>
      </c>
      <c r="E1494" t="s">
        <v>1402</v>
      </c>
      <c r="F1494" t="s">
        <v>46</v>
      </c>
      <c r="G1494">
        <v>1</v>
      </c>
      <c r="H1494">
        <v>183</v>
      </c>
    </row>
    <row r="1495" spans="1:8">
      <c r="A1495">
        <v>1494</v>
      </c>
      <c r="B1495">
        <v>19</v>
      </c>
      <c r="C1495" t="s">
        <v>179</v>
      </c>
      <c r="D1495" t="s">
        <v>3598</v>
      </c>
      <c r="E1495" t="s">
        <v>249</v>
      </c>
      <c r="F1495" t="s">
        <v>63</v>
      </c>
      <c r="G1495">
        <v>15109</v>
      </c>
      <c r="H1495">
        <v>255839</v>
      </c>
    </row>
    <row r="1496" spans="1:8">
      <c r="A1496">
        <v>1495</v>
      </c>
      <c r="B1496">
        <v>19</v>
      </c>
      <c r="C1496" t="s">
        <v>179</v>
      </c>
      <c r="D1496" t="s">
        <v>3598</v>
      </c>
      <c r="E1496" t="s">
        <v>1386</v>
      </c>
      <c r="F1496" t="s">
        <v>63</v>
      </c>
      <c r="G1496">
        <v>15239</v>
      </c>
      <c r="H1496">
        <v>255839</v>
      </c>
    </row>
    <row r="1497" spans="1:8">
      <c r="A1497">
        <v>1496</v>
      </c>
      <c r="B1497">
        <v>19</v>
      </c>
      <c r="C1497" t="s">
        <v>179</v>
      </c>
      <c r="D1497" t="s">
        <v>3598</v>
      </c>
      <c r="E1497" t="s">
        <v>1387</v>
      </c>
      <c r="F1497" t="s">
        <v>63</v>
      </c>
      <c r="G1497">
        <v>15397</v>
      </c>
      <c r="H1497">
        <v>255839</v>
      </c>
    </row>
    <row r="1498" spans="1:8">
      <c r="A1498">
        <v>1497</v>
      </c>
      <c r="B1498">
        <v>19</v>
      </c>
      <c r="C1498" t="s">
        <v>179</v>
      </c>
      <c r="D1498" t="s">
        <v>3598</v>
      </c>
      <c r="E1498" t="s">
        <v>1388</v>
      </c>
      <c r="F1498" t="s">
        <v>63</v>
      </c>
      <c r="G1498">
        <v>13326</v>
      </c>
      <c r="H1498">
        <v>255839</v>
      </c>
    </row>
    <row r="1499" spans="1:8">
      <c r="A1499">
        <v>1498</v>
      </c>
      <c r="B1499">
        <v>19</v>
      </c>
      <c r="C1499" t="s">
        <v>179</v>
      </c>
      <c r="D1499" t="s">
        <v>3598</v>
      </c>
      <c r="E1499" t="s">
        <v>1389</v>
      </c>
      <c r="F1499" t="s">
        <v>63</v>
      </c>
      <c r="G1499">
        <v>11337</v>
      </c>
      <c r="H1499">
        <v>255839</v>
      </c>
    </row>
    <row r="1500" spans="1:8">
      <c r="A1500">
        <v>1499</v>
      </c>
      <c r="B1500">
        <v>19</v>
      </c>
      <c r="C1500" t="s">
        <v>179</v>
      </c>
      <c r="D1500" t="s">
        <v>3598</v>
      </c>
      <c r="E1500" t="s">
        <v>1390</v>
      </c>
      <c r="F1500" t="s">
        <v>63</v>
      </c>
      <c r="G1500">
        <v>9703</v>
      </c>
      <c r="H1500">
        <v>255839</v>
      </c>
    </row>
    <row r="1501" spans="1:8">
      <c r="A1501">
        <v>1500</v>
      </c>
      <c r="B1501">
        <v>19</v>
      </c>
      <c r="C1501" t="s">
        <v>179</v>
      </c>
      <c r="D1501" t="s">
        <v>3598</v>
      </c>
      <c r="E1501" t="s">
        <v>1391</v>
      </c>
      <c r="F1501" t="s">
        <v>63</v>
      </c>
      <c r="G1501">
        <v>8149</v>
      </c>
      <c r="H1501">
        <v>255839</v>
      </c>
    </row>
    <row r="1502" spans="1:8">
      <c r="A1502">
        <v>1501</v>
      </c>
      <c r="B1502">
        <v>19</v>
      </c>
      <c r="C1502" t="s">
        <v>179</v>
      </c>
      <c r="D1502" t="s">
        <v>3598</v>
      </c>
      <c r="E1502" t="s">
        <v>1392</v>
      </c>
      <c r="F1502" t="s">
        <v>63</v>
      </c>
      <c r="G1502">
        <v>7179</v>
      </c>
      <c r="H1502">
        <v>255839</v>
      </c>
    </row>
    <row r="1503" spans="1:8">
      <c r="A1503">
        <v>1502</v>
      </c>
      <c r="B1503">
        <v>19</v>
      </c>
      <c r="C1503" t="s">
        <v>179</v>
      </c>
      <c r="D1503" t="s">
        <v>3598</v>
      </c>
      <c r="E1503" t="s">
        <v>1393</v>
      </c>
      <c r="F1503" t="s">
        <v>63</v>
      </c>
      <c r="G1503">
        <v>6707</v>
      </c>
      <c r="H1503">
        <v>255839</v>
      </c>
    </row>
    <row r="1504" spans="1:8">
      <c r="A1504">
        <v>1503</v>
      </c>
      <c r="B1504">
        <v>19</v>
      </c>
      <c r="C1504" t="s">
        <v>179</v>
      </c>
      <c r="D1504" t="s">
        <v>3598</v>
      </c>
      <c r="E1504" t="s">
        <v>1394</v>
      </c>
      <c r="F1504" t="s">
        <v>63</v>
      </c>
      <c r="G1504">
        <v>5691</v>
      </c>
      <c r="H1504">
        <v>255839</v>
      </c>
    </row>
    <row r="1505" spans="1:8">
      <c r="A1505">
        <v>1504</v>
      </c>
      <c r="B1505">
        <v>19</v>
      </c>
      <c r="C1505" t="s">
        <v>179</v>
      </c>
      <c r="D1505" t="s">
        <v>3598</v>
      </c>
      <c r="E1505" t="s">
        <v>1395</v>
      </c>
      <c r="F1505" t="s">
        <v>63</v>
      </c>
      <c r="G1505">
        <v>4530</v>
      </c>
      <c r="H1505">
        <v>255839</v>
      </c>
    </row>
    <row r="1506" spans="1:8">
      <c r="A1506">
        <v>1505</v>
      </c>
      <c r="B1506">
        <v>19</v>
      </c>
      <c r="C1506" t="s">
        <v>179</v>
      </c>
      <c r="D1506" t="s">
        <v>3598</v>
      </c>
      <c r="E1506" t="s">
        <v>1396</v>
      </c>
      <c r="F1506" t="s">
        <v>63</v>
      </c>
      <c r="G1506">
        <v>3523</v>
      </c>
      <c r="H1506">
        <v>255839</v>
      </c>
    </row>
    <row r="1507" spans="1:8">
      <c r="A1507">
        <v>1506</v>
      </c>
      <c r="B1507">
        <v>19</v>
      </c>
      <c r="C1507" t="s">
        <v>179</v>
      </c>
      <c r="D1507" t="s">
        <v>3598</v>
      </c>
      <c r="E1507" t="s">
        <v>1397</v>
      </c>
      <c r="F1507" t="s">
        <v>63</v>
      </c>
      <c r="G1507">
        <v>2727</v>
      </c>
      <c r="H1507">
        <v>255839</v>
      </c>
    </row>
    <row r="1508" spans="1:8">
      <c r="A1508">
        <v>1507</v>
      </c>
      <c r="B1508">
        <v>19</v>
      </c>
      <c r="C1508" t="s">
        <v>179</v>
      </c>
      <c r="D1508" t="s">
        <v>3598</v>
      </c>
      <c r="E1508" t="s">
        <v>1398</v>
      </c>
      <c r="F1508" t="s">
        <v>63</v>
      </c>
      <c r="G1508">
        <v>2596</v>
      </c>
      <c r="H1508">
        <v>255839</v>
      </c>
    </row>
    <row r="1509" spans="1:8">
      <c r="A1509">
        <v>1508</v>
      </c>
      <c r="B1509">
        <v>19</v>
      </c>
      <c r="C1509" t="s">
        <v>179</v>
      </c>
      <c r="D1509" t="s">
        <v>3598</v>
      </c>
      <c r="E1509" t="s">
        <v>1399</v>
      </c>
      <c r="F1509" t="s">
        <v>63</v>
      </c>
      <c r="G1509">
        <v>2011</v>
      </c>
      <c r="H1509">
        <v>255839</v>
      </c>
    </row>
    <row r="1510" spans="1:8">
      <c r="A1510">
        <v>1509</v>
      </c>
      <c r="B1510">
        <v>19</v>
      </c>
      <c r="C1510" t="s">
        <v>179</v>
      </c>
      <c r="D1510" t="s">
        <v>3598</v>
      </c>
      <c r="E1510" t="s">
        <v>1400</v>
      </c>
      <c r="F1510" t="s">
        <v>63</v>
      </c>
      <c r="G1510">
        <v>1390</v>
      </c>
      <c r="H1510">
        <v>255839</v>
      </c>
    </row>
    <row r="1511" spans="1:8">
      <c r="A1511">
        <v>1510</v>
      </c>
      <c r="B1511">
        <v>19</v>
      </c>
      <c r="C1511" t="s">
        <v>179</v>
      </c>
      <c r="D1511" t="s">
        <v>3598</v>
      </c>
      <c r="E1511" t="s">
        <v>1401</v>
      </c>
      <c r="F1511" t="s">
        <v>63</v>
      </c>
      <c r="G1511">
        <v>768</v>
      </c>
      <c r="H1511">
        <v>255839</v>
      </c>
    </row>
    <row r="1512" spans="1:8">
      <c r="A1512">
        <v>1511</v>
      </c>
      <c r="B1512">
        <v>19</v>
      </c>
      <c r="C1512" t="s">
        <v>179</v>
      </c>
      <c r="D1512" t="s">
        <v>3598</v>
      </c>
      <c r="E1512" t="s">
        <v>1402</v>
      </c>
      <c r="F1512" t="s">
        <v>63</v>
      </c>
      <c r="G1512">
        <v>598</v>
      </c>
      <c r="H1512">
        <v>255839</v>
      </c>
    </row>
    <row r="1513" spans="1:8">
      <c r="A1513">
        <v>1512</v>
      </c>
      <c r="B1513">
        <v>19</v>
      </c>
      <c r="C1513" t="s">
        <v>179</v>
      </c>
      <c r="D1513" t="s">
        <v>3598</v>
      </c>
      <c r="E1513" t="s">
        <v>249</v>
      </c>
      <c r="F1513" t="s">
        <v>46</v>
      </c>
      <c r="G1513">
        <v>14588</v>
      </c>
      <c r="H1513">
        <v>255839</v>
      </c>
    </row>
    <row r="1514" spans="1:8">
      <c r="A1514">
        <v>1513</v>
      </c>
      <c r="B1514">
        <v>19</v>
      </c>
      <c r="C1514" t="s">
        <v>179</v>
      </c>
      <c r="D1514" t="s">
        <v>3598</v>
      </c>
      <c r="E1514" t="s">
        <v>1386</v>
      </c>
      <c r="F1514" t="s">
        <v>46</v>
      </c>
      <c r="G1514">
        <v>14385</v>
      </c>
      <c r="H1514">
        <v>255839</v>
      </c>
    </row>
    <row r="1515" spans="1:8">
      <c r="A1515">
        <v>1514</v>
      </c>
      <c r="B1515">
        <v>19</v>
      </c>
      <c r="C1515" t="s">
        <v>179</v>
      </c>
      <c r="D1515" t="s">
        <v>3598</v>
      </c>
      <c r="E1515" t="s">
        <v>1387</v>
      </c>
      <c r="F1515" t="s">
        <v>46</v>
      </c>
      <c r="G1515">
        <v>14667</v>
      </c>
      <c r="H1515">
        <v>255839</v>
      </c>
    </row>
    <row r="1516" spans="1:8">
      <c r="A1516">
        <v>1515</v>
      </c>
      <c r="B1516">
        <v>19</v>
      </c>
      <c r="C1516" t="s">
        <v>179</v>
      </c>
      <c r="D1516" t="s">
        <v>3598</v>
      </c>
      <c r="E1516" t="s">
        <v>1388</v>
      </c>
      <c r="F1516" t="s">
        <v>46</v>
      </c>
      <c r="G1516">
        <v>13122</v>
      </c>
      <c r="H1516">
        <v>255839</v>
      </c>
    </row>
    <row r="1517" spans="1:8">
      <c r="A1517">
        <v>1516</v>
      </c>
      <c r="B1517">
        <v>19</v>
      </c>
      <c r="C1517" t="s">
        <v>179</v>
      </c>
      <c r="D1517" t="s">
        <v>3598</v>
      </c>
      <c r="E1517" t="s">
        <v>1389</v>
      </c>
      <c r="F1517" t="s">
        <v>46</v>
      </c>
      <c r="G1517">
        <v>11831</v>
      </c>
      <c r="H1517">
        <v>255839</v>
      </c>
    </row>
    <row r="1518" spans="1:8">
      <c r="A1518">
        <v>1517</v>
      </c>
      <c r="B1518">
        <v>19</v>
      </c>
      <c r="C1518" t="s">
        <v>179</v>
      </c>
      <c r="D1518" t="s">
        <v>3598</v>
      </c>
      <c r="E1518" t="s">
        <v>1390</v>
      </c>
      <c r="F1518" t="s">
        <v>46</v>
      </c>
      <c r="G1518">
        <v>10434</v>
      </c>
      <c r="H1518">
        <v>255839</v>
      </c>
    </row>
    <row r="1519" spans="1:8">
      <c r="A1519">
        <v>1518</v>
      </c>
      <c r="B1519">
        <v>19</v>
      </c>
      <c r="C1519" t="s">
        <v>179</v>
      </c>
      <c r="D1519" t="s">
        <v>3598</v>
      </c>
      <c r="E1519" t="s">
        <v>1391</v>
      </c>
      <c r="F1519" t="s">
        <v>46</v>
      </c>
      <c r="G1519">
        <v>8782</v>
      </c>
      <c r="H1519">
        <v>255839</v>
      </c>
    </row>
    <row r="1520" spans="1:8">
      <c r="A1520">
        <v>1519</v>
      </c>
      <c r="B1520">
        <v>19</v>
      </c>
      <c r="C1520" t="s">
        <v>179</v>
      </c>
      <c r="D1520" t="s">
        <v>3598</v>
      </c>
      <c r="E1520" t="s">
        <v>1392</v>
      </c>
      <c r="F1520" t="s">
        <v>46</v>
      </c>
      <c r="G1520">
        <v>7913</v>
      </c>
      <c r="H1520">
        <v>255839</v>
      </c>
    </row>
    <row r="1521" spans="1:8">
      <c r="A1521">
        <v>1520</v>
      </c>
      <c r="B1521">
        <v>19</v>
      </c>
      <c r="C1521" t="s">
        <v>179</v>
      </c>
      <c r="D1521" t="s">
        <v>3598</v>
      </c>
      <c r="E1521" t="s">
        <v>1393</v>
      </c>
      <c r="F1521" t="s">
        <v>46</v>
      </c>
      <c r="G1521">
        <v>7373</v>
      </c>
      <c r="H1521">
        <v>255839</v>
      </c>
    </row>
    <row r="1522" spans="1:8">
      <c r="A1522">
        <v>1521</v>
      </c>
      <c r="B1522">
        <v>19</v>
      </c>
      <c r="C1522" t="s">
        <v>179</v>
      </c>
      <c r="D1522" t="s">
        <v>3598</v>
      </c>
      <c r="E1522" t="s">
        <v>1394</v>
      </c>
      <c r="F1522" t="s">
        <v>46</v>
      </c>
      <c r="G1522">
        <v>6285</v>
      </c>
      <c r="H1522">
        <v>255839</v>
      </c>
    </row>
    <row r="1523" spans="1:8">
      <c r="A1523">
        <v>1522</v>
      </c>
      <c r="B1523">
        <v>19</v>
      </c>
      <c r="C1523" t="s">
        <v>179</v>
      </c>
      <c r="D1523" t="s">
        <v>3598</v>
      </c>
      <c r="E1523" t="s">
        <v>1395</v>
      </c>
      <c r="F1523" t="s">
        <v>46</v>
      </c>
      <c r="G1523">
        <v>5056</v>
      </c>
      <c r="H1523">
        <v>255839</v>
      </c>
    </row>
    <row r="1524" spans="1:8">
      <c r="A1524">
        <v>1523</v>
      </c>
      <c r="B1524">
        <v>19</v>
      </c>
      <c r="C1524" t="s">
        <v>179</v>
      </c>
      <c r="D1524" t="s">
        <v>3598</v>
      </c>
      <c r="E1524" t="s">
        <v>1396</v>
      </c>
      <c r="F1524" t="s">
        <v>46</v>
      </c>
      <c r="G1524">
        <v>3695</v>
      </c>
      <c r="H1524">
        <v>255839</v>
      </c>
    </row>
    <row r="1525" spans="1:8">
      <c r="A1525">
        <v>1524</v>
      </c>
      <c r="B1525">
        <v>19</v>
      </c>
      <c r="C1525" t="s">
        <v>179</v>
      </c>
      <c r="D1525" t="s">
        <v>3598</v>
      </c>
      <c r="E1525" t="s">
        <v>1397</v>
      </c>
      <c r="F1525" t="s">
        <v>46</v>
      </c>
      <c r="G1525">
        <v>3122</v>
      </c>
      <c r="H1525">
        <v>255839</v>
      </c>
    </row>
    <row r="1526" spans="1:8">
      <c r="A1526">
        <v>1525</v>
      </c>
      <c r="B1526">
        <v>19</v>
      </c>
      <c r="C1526" t="s">
        <v>179</v>
      </c>
      <c r="D1526" t="s">
        <v>3598</v>
      </c>
      <c r="E1526" t="s">
        <v>1398</v>
      </c>
      <c r="F1526" t="s">
        <v>46</v>
      </c>
      <c r="G1526">
        <v>2951</v>
      </c>
      <c r="H1526">
        <v>255839</v>
      </c>
    </row>
    <row r="1527" spans="1:8">
      <c r="A1527">
        <v>1526</v>
      </c>
      <c r="B1527">
        <v>19</v>
      </c>
      <c r="C1527" t="s">
        <v>179</v>
      </c>
      <c r="D1527" t="s">
        <v>3598</v>
      </c>
      <c r="E1527" t="s">
        <v>1399</v>
      </c>
      <c r="F1527" t="s">
        <v>46</v>
      </c>
      <c r="G1527">
        <v>2314</v>
      </c>
      <c r="H1527">
        <v>255839</v>
      </c>
    </row>
    <row r="1528" spans="1:8">
      <c r="A1528">
        <v>1527</v>
      </c>
      <c r="B1528">
        <v>19</v>
      </c>
      <c r="C1528" t="s">
        <v>179</v>
      </c>
      <c r="D1528" t="s">
        <v>3598</v>
      </c>
      <c r="E1528" t="s">
        <v>1400</v>
      </c>
      <c r="F1528" t="s">
        <v>46</v>
      </c>
      <c r="G1528">
        <v>1512</v>
      </c>
      <c r="H1528">
        <v>255839</v>
      </c>
    </row>
    <row r="1529" spans="1:8">
      <c r="A1529">
        <v>1528</v>
      </c>
      <c r="B1529">
        <v>19</v>
      </c>
      <c r="C1529" t="s">
        <v>179</v>
      </c>
      <c r="D1529" t="s">
        <v>3598</v>
      </c>
      <c r="E1529" t="s">
        <v>1401</v>
      </c>
      <c r="F1529" t="s">
        <v>46</v>
      </c>
      <c r="G1529">
        <v>939</v>
      </c>
      <c r="H1529">
        <v>255839</v>
      </c>
    </row>
    <row r="1530" spans="1:8">
      <c r="A1530">
        <v>1529</v>
      </c>
      <c r="B1530">
        <v>19</v>
      </c>
      <c r="C1530" t="s">
        <v>179</v>
      </c>
      <c r="D1530" t="s">
        <v>3598</v>
      </c>
      <c r="E1530" t="s">
        <v>1402</v>
      </c>
      <c r="F1530" t="s">
        <v>46</v>
      </c>
      <c r="G1530">
        <v>890</v>
      </c>
      <c r="H1530">
        <v>255839</v>
      </c>
    </row>
    <row r="1531" spans="1:8">
      <c r="A1531">
        <v>1530</v>
      </c>
      <c r="B1531">
        <v>19</v>
      </c>
      <c r="C1531" t="s">
        <v>179</v>
      </c>
      <c r="D1531" t="s">
        <v>3586</v>
      </c>
      <c r="E1531" t="s">
        <v>249</v>
      </c>
      <c r="F1531" t="s">
        <v>63</v>
      </c>
      <c r="G1531">
        <v>31024</v>
      </c>
      <c r="H1531">
        <v>648730</v>
      </c>
    </row>
    <row r="1532" spans="1:8">
      <c r="A1532">
        <v>1531</v>
      </c>
      <c r="B1532">
        <v>19</v>
      </c>
      <c r="C1532" t="s">
        <v>179</v>
      </c>
      <c r="D1532" t="s">
        <v>3586</v>
      </c>
      <c r="E1532" t="s">
        <v>1386</v>
      </c>
      <c r="F1532" t="s">
        <v>63</v>
      </c>
      <c r="G1532">
        <v>33397</v>
      </c>
      <c r="H1532">
        <v>648730</v>
      </c>
    </row>
    <row r="1533" spans="1:8">
      <c r="A1533">
        <v>1532</v>
      </c>
      <c r="B1533">
        <v>19</v>
      </c>
      <c r="C1533" t="s">
        <v>179</v>
      </c>
      <c r="D1533" t="s">
        <v>3586</v>
      </c>
      <c r="E1533" t="s">
        <v>1387</v>
      </c>
      <c r="F1533" t="s">
        <v>63</v>
      </c>
      <c r="G1533">
        <v>34444</v>
      </c>
      <c r="H1533">
        <v>648730</v>
      </c>
    </row>
    <row r="1534" spans="1:8">
      <c r="A1534">
        <v>1533</v>
      </c>
      <c r="B1534">
        <v>19</v>
      </c>
      <c r="C1534" t="s">
        <v>179</v>
      </c>
      <c r="D1534" t="s">
        <v>3586</v>
      </c>
      <c r="E1534" t="s">
        <v>1388</v>
      </c>
      <c r="F1534" t="s">
        <v>63</v>
      </c>
      <c r="G1534">
        <v>31460</v>
      </c>
      <c r="H1534">
        <v>648730</v>
      </c>
    </row>
    <row r="1535" spans="1:8">
      <c r="A1535">
        <v>1534</v>
      </c>
      <c r="B1535">
        <v>19</v>
      </c>
      <c r="C1535" t="s">
        <v>179</v>
      </c>
      <c r="D1535" t="s">
        <v>3586</v>
      </c>
      <c r="E1535" t="s">
        <v>1389</v>
      </c>
      <c r="F1535" t="s">
        <v>63</v>
      </c>
      <c r="G1535">
        <v>30169</v>
      </c>
      <c r="H1535">
        <v>648730</v>
      </c>
    </row>
    <row r="1536" spans="1:8">
      <c r="A1536">
        <v>1535</v>
      </c>
      <c r="B1536">
        <v>19</v>
      </c>
      <c r="C1536" t="s">
        <v>179</v>
      </c>
      <c r="D1536" t="s">
        <v>3586</v>
      </c>
      <c r="E1536" t="s">
        <v>1390</v>
      </c>
      <c r="F1536" t="s">
        <v>63</v>
      </c>
      <c r="G1536">
        <v>26445</v>
      </c>
      <c r="H1536">
        <v>648730</v>
      </c>
    </row>
    <row r="1537" spans="1:8">
      <c r="A1537">
        <v>1536</v>
      </c>
      <c r="B1537">
        <v>19</v>
      </c>
      <c r="C1537" t="s">
        <v>179</v>
      </c>
      <c r="D1537" t="s">
        <v>3586</v>
      </c>
      <c r="E1537" t="s">
        <v>1391</v>
      </c>
      <c r="F1537" t="s">
        <v>63</v>
      </c>
      <c r="G1537">
        <v>21627</v>
      </c>
      <c r="H1537">
        <v>648730</v>
      </c>
    </row>
    <row r="1538" spans="1:8">
      <c r="A1538">
        <v>1537</v>
      </c>
      <c r="B1538">
        <v>19</v>
      </c>
      <c r="C1538" t="s">
        <v>179</v>
      </c>
      <c r="D1538" t="s">
        <v>3586</v>
      </c>
      <c r="E1538" t="s">
        <v>1392</v>
      </c>
      <c r="F1538" t="s">
        <v>63</v>
      </c>
      <c r="G1538">
        <v>20753</v>
      </c>
      <c r="H1538">
        <v>648730</v>
      </c>
    </row>
    <row r="1539" spans="1:8">
      <c r="A1539">
        <v>1538</v>
      </c>
      <c r="B1539">
        <v>19</v>
      </c>
      <c r="C1539" t="s">
        <v>179</v>
      </c>
      <c r="D1539" t="s">
        <v>3586</v>
      </c>
      <c r="E1539" t="s">
        <v>1393</v>
      </c>
      <c r="F1539" t="s">
        <v>63</v>
      </c>
      <c r="G1539">
        <v>19021</v>
      </c>
      <c r="H1539">
        <v>648730</v>
      </c>
    </row>
    <row r="1540" spans="1:8">
      <c r="A1540">
        <v>1539</v>
      </c>
      <c r="B1540">
        <v>19</v>
      </c>
      <c r="C1540" t="s">
        <v>179</v>
      </c>
      <c r="D1540" t="s">
        <v>3586</v>
      </c>
      <c r="E1540" t="s">
        <v>1394</v>
      </c>
      <c r="F1540" t="s">
        <v>63</v>
      </c>
      <c r="G1540">
        <v>16209</v>
      </c>
      <c r="H1540">
        <v>648730</v>
      </c>
    </row>
    <row r="1541" spans="1:8">
      <c r="A1541">
        <v>1540</v>
      </c>
      <c r="B1541">
        <v>19</v>
      </c>
      <c r="C1541" t="s">
        <v>179</v>
      </c>
      <c r="D1541" t="s">
        <v>3586</v>
      </c>
      <c r="E1541" t="s">
        <v>1395</v>
      </c>
      <c r="F1541" t="s">
        <v>63</v>
      </c>
      <c r="G1541">
        <v>13825</v>
      </c>
      <c r="H1541">
        <v>648730</v>
      </c>
    </row>
    <row r="1542" spans="1:8">
      <c r="A1542">
        <v>1541</v>
      </c>
      <c r="B1542">
        <v>19</v>
      </c>
      <c r="C1542" t="s">
        <v>179</v>
      </c>
      <c r="D1542" t="s">
        <v>3586</v>
      </c>
      <c r="E1542" t="s">
        <v>1396</v>
      </c>
      <c r="F1542" t="s">
        <v>63</v>
      </c>
      <c r="G1542">
        <v>11680</v>
      </c>
      <c r="H1542">
        <v>648730</v>
      </c>
    </row>
    <row r="1543" spans="1:8">
      <c r="A1543">
        <v>1542</v>
      </c>
      <c r="B1543">
        <v>19</v>
      </c>
      <c r="C1543" t="s">
        <v>179</v>
      </c>
      <c r="D1543" t="s">
        <v>3586</v>
      </c>
      <c r="E1543" t="s">
        <v>1397</v>
      </c>
      <c r="F1543" t="s">
        <v>63</v>
      </c>
      <c r="G1543">
        <v>9171</v>
      </c>
      <c r="H1543">
        <v>648730</v>
      </c>
    </row>
    <row r="1544" spans="1:8">
      <c r="A1544">
        <v>1543</v>
      </c>
      <c r="B1544">
        <v>19</v>
      </c>
      <c r="C1544" t="s">
        <v>179</v>
      </c>
      <c r="D1544" t="s">
        <v>3586</v>
      </c>
      <c r="E1544" t="s">
        <v>1398</v>
      </c>
      <c r="F1544" t="s">
        <v>63</v>
      </c>
      <c r="G1544">
        <v>7875</v>
      </c>
      <c r="H1544">
        <v>648730</v>
      </c>
    </row>
    <row r="1545" spans="1:8">
      <c r="A1545">
        <v>1544</v>
      </c>
      <c r="B1545">
        <v>19</v>
      </c>
      <c r="C1545" t="s">
        <v>179</v>
      </c>
      <c r="D1545" t="s">
        <v>3586</v>
      </c>
      <c r="E1545" t="s">
        <v>1399</v>
      </c>
      <c r="F1545" t="s">
        <v>63</v>
      </c>
      <c r="G1545">
        <v>6141</v>
      </c>
      <c r="H1545">
        <v>648730</v>
      </c>
    </row>
    <row r="1546" spans="1:8">
      <c r="A1546">
        <v>1545</v>
      </c>
      <c r="B1546">
        <v>19</v>
      </c>
      <c r="C1546" t="s">
        <v>179</v>
      </c>
      <c r="D1546" t="s">
        <v>3586</v>
      </c>
      <c r="E1546" t="s">
        <v>1400</v>
      </c>
      <c r="F1546" t="s">
        <v>63</v>
      </c>
      <c r="G1546">
        <v>4551</v>
      </c>
      <c r="H1546">
        <v>648730</v>
      </c>
    </row>
    <row r="1547" spans="1:8">
      <c r="A1547">
        <v>1546</v>
      </c>
      <c r="B1547">
        <v>19</v>
      </c>
      <c r="C1547" t="s">
        <v>179</v>
      </c>
      <c r="D1547" t="s">
        <v>3586</v>
      </c>
      <c r="E1547" t="s">
        <v>1401</v>
      </c>
      <c r="F1547" t="s">
        <v>63</v>
      </c>
      <c r="G1547">
        <v>2515</v>
      </c>
      <c r="H1547">
        <v>648730</v>
      </c>
    </row>
    <row r="1548" spans="1:8">
      <c r="A1548">
        <v>1547</v>
      </c>
      <c r="B1548">
        <v>19</v>
      </c>
      <c r="C1548" t="s">
        <v>179</v>
      </c>
      <c r="D1548" t="s">
        <v>3586</v>
      </c>
      <c r="E1548" t="s">
        <v>1402</v>
      </c>
      <c r="F1548" t="s">
        <v>63</v>
      </c>
      <c r="G1548">
        <v>1641</v>
      </c>
      <c r="H1548">
        <v>648730</v>
      </c>
    </row>
    <row r="1549" spans="1:8">
      <c r="A1549">
        <v>1548</v>
      </c>
      <c r="B1549">
        <v>19</v>
      </c>
      <c r="C1549" t="s">
        <v>179</v>
      </c>
      <c r="D1549" t="s">
        <v>3586</v>
      </c>
      <c r="E1549" t="s">
        <v>249</v>
      </c>
      <c r="F1549" t="s">
        <v>46</v>
      </c>
      <c r="G1549">
        <v>29862</v>
      </c>
      <c r="H1549">
        <v>648730</v>
      </c>
    </row>
    <row r="1550" spans="1:8">
      <c r="A1550">
        <v>1549</v>
      </c>
      <c r="B1550">
        <v>19</v>
      </c>
      <c r="C1550" t="s">
        <v>179</v>
      </c>
      <c r="D1550" t="s">
        <v>3586</v>
      </c>
      <c r="E1550" t="s">
        <v>1386</v>
      </c>
      <c r="F1550" t="s">
        <v>46</v>
      </c>
      <c r="G1550">
        <v>31875</v>
      </c>
      <c r="H1550">
        <v>648730</v>
      </c>
    </row>
    <row r="1551" spans="1:8">
      <c r="A1551">
        <v>1550</v>
      </c>
      <c r="B1551">
        <v>19</v>
      </c>
      <c r="C1551" t="s">
        <v>179</v>
      </c>
      <c r="D1551" t="s">
        <v>3586</v>
      </c>
      <c r="E1551" t="s">
        <v>1387</v>
      </c>
      <c r="F1551" t="s">
        <v>46</v>
      </c>
      <c r="G1551">
        <v>32781</v>
      </c>
      <c r="H1551">
        <v>648730</v>
      </c>
    </row>
    <row r="1552" spans="1:8">
      <c r="A1552">
        <v>1551</v>
      </c>
      <c r="B1552">
        <v>19</v>
      </c>
      <c r="C1552" t="s">
        <v>179</v>
      </c>
      <c r="D1552" t="s">
        <v>3586</v>
      </c>
      <c r="E1552" t="s">
        <v>1388</v>
      </c>
      <c r="F1552" t="s">
        <v>46</v>
      </c>
      <c r="G1552">
        <v>30613</v>
      </c>
      <c r="H1552">
        <v>648730</v>
      </c>
    </row>
    <row r="1553" spans="1:8">
      <c r="A1553">
        <v>1552</v>
      </c>
      <c r="B1553">
        <v>19</v>
      </c>
      <c r="C1553" t="s">
        <v>179</v>
      </c>
      <c r="D1553" t="s">
        <v>3586</v>
      </c>
      <c r="E1553" t="s">
        <v>1389</v>
      </c>
      <c r="F1553" t="s">
        <v>46</v>
      </c>
      <c r="G1553">
        <v>29879</v>
      </c>
      <c r="H1553">
        <v>648730</v>
      </c>
    </row>
    <row r="1554" spans="1:8">
      <c r="A1554">
        <v>1553</v>
      </c>
      <c r="B1554">
        <v>19</v>
      </c>
      <c r="C1554" t="s">
        <v>179</v>
      </c>
      <c r="D1554" t="s">
        <v>3586</v>
      </c>
      <c r="E1554" t="s">
        <v>1390</v>
      </c>
      <c r="F1554" t="s">
        <v>46</v>
      </c>
      <c r="G1554">
        <v>26547</v>
      </c>
      <c r="H1554">
        <v>648730</v>
      </c>
    </row>
    <row r="1555" spans="1:8">
      <c r="A1555">
        <v>1554</v>
      </c>
      <c r="B1555">
        <v>19</v>
      </c>
      <c r="C1555" t="s">
        <v>179</v>
      </c>
      <c r="D1555" t="s">
        <v>3586</v>
      </c>
      <c r="E1555" t="s">
        <v>1391</v>
      </c>
      <c r="F1555" t="s">
        <v>46</v>
      </c>
      <c r="G1555">
        <v>22156</v>
      </c>
      <c r="H1555">
        <v>648730</v>
      </c>
    </row>
    <row r="1556" spans="1:8">
      <c r="A1556">
        <v>1555</v>
      </c>
      <c r="B1556">
        <v>19</v>
      </c>
      <c r="C1556" t="s">
        <v>179</v>
      </c>
      <c r="D1556" t="s">
        <v>3586</v>
      </c>
      <c r="E1556" t="s">
        <v>1392</v>
      </c>
      <c r="F1556" t="s">
        <v>46</v>
      </c>
      <c r="G1556">
        <v>21999</v>
      </c>
      <c r="H1556">
        <v>648730</v>
      </c>
    </row>
    <row r="1557" spans="1:8">
      <c r="A1557">
        <v>1556</v>
      </c>
      <c r="B1557">
        <v>19</v>
      </c>
      <c r="C1557" t="s">
        <v>179</v>
      </c>
      <c r="D1557" t="s">
        <v>3586</v>
      </c>
      <c r="E1557" t="s">
        <v>1393</v>
      </c>
      <c r="F1557" t="s">
        <v>46</v>
      </c>
      <c r="G1557">
        <v>20980</v>
      </c>
      <c r="H1557">
        <v>648730</v>
      </c>
    </row>
    <row r="1558" spans="1:8">
      <c r="A1558">
        <v>1557</v>
      </c>
      <c r="B1558">
        <v>19</v>
      </c>
      <c r="C1558" t="s">
        <v>179</v>
      </c>
      <c r="D1558" t="s">
        <v>3586</v>
      </c>
      <c r="E1558" t="s">
        <v>1394</v>
      </c>
      <c r="F1558" t="s">
        <v>46</v>
      </c>
      <c r="G1558">
        <v>17911</v>
      </c>
      <c r="H1558">
        <v>648730</v>
      </c>
    </row>
    <row r="1559" spans="1:8">
      <c r="A1559">
        <v>1558</v>
      </c>
      <c r="B1559">
        <v>19</v>
      </c>
      <c r="C1559" t="s">
        <v>179</v>
      </c>
      <c r="D1559" t="s">
        <v>3586</v>
      </c>
      <c r="E1559" t="s">
        <v>1395</v>
      </c>
      <c r="F1559" t="s">
        <v>46</v>
      </c>
      <c r="G1559">
        <v>14710</v>
      </c>
      <c r="H1559">
        <v>648730</v>
      </c>
    </row>
    <row r="1560" spans="1:8">
      <c r="A1560">
        <v>1559</v>
      </c>
      <c r="B1560">
        <v>19</v>
      </c>
      <c r="C1560" t="s">
        <v>179</v>
      </c>
      <c r="D1560" t="s">
        <v>3586</v>
      </c>
      <c r="E1560" t="s">
        <v>1396</v>
      </c>
      <c r="F1560" t="s">
        <v>46</v>
      </c>
      <c r="G1560">
        <v>12012</v>
      </c>
      <c r="H1560">
        <v>648730</v>
      </c>
    </row>
    <row r="1561" spans="1:8">
      <c r="A1561">
        <v>1560</v>
      </c>
      <c r="B1561">
        <v>19</v>
      </c>
      <c r="C1561" t="s">
        <v>179</v>
      </c>
      <c r="D1561" t="s">
        <v>3586</v>
      </c>
      <c r="E1561" t="s">
        <v>1397</v>
      </c>
      <c r="F1561" t="s">
        <v>46</v>
      </c>
      <c r="G1561">
        <v>9840</v>
      </c>
      <c r="H1561">
        <v>648730</v>
      </c>
    </row>
    <row r="1562" spans="1:8">
      <c r="A1562">
        <v>1561</v>
      </c>
      <c r="B1562">
        <v>19</v>
      </c>
      <c r="C1562" t="s">
        <v>179</v>
      </c>
      <c r="D1562" t="s">
        <v>3586</v>
      </c>
      <c r="E1562" t="s">
        <v>1398</v>
      </c>
      <c r="F1562" t="s">
        <v>46</v>
      </c>
      <c r="G1562">
        <v>8606</v>
      </c>
      <c r="H1562">
        <v>648730</v>
      </c>
    </row>
    <row r="1563" spans="1:8">
      <c r="A1563">
        <v>1562</v>
      </c>
      <c r="B1563">
        <v>19</v>
      </c>
      <c r="C1563" t="s">
        <v>179</v>
      </c>
      <c r="D1563" t="s">
        <v>3586</v>
      </c>
      <c r="E1563" t="s">
        <v>1399</v>
      </c>
      <c r="F1563" t="s">
        <v>46</v>
      </c>
      <c r="G1563">
        <v>6924</v>
      </c>
      <c r="H1563">
        <v>648730</v>
      </c>
    </row>
    <row r="1564" spans="1:8">
      <c r="A1564">
        <v>1563</v>
      </c>
      <c r="B1564">
        <v>19</v>
      </c>
      <c r="C1564" t="s">
        <v>179</v>
      </c>
      <c r="D1564" t="s">
        <v>3586</v>
      </c>
      <c r="E1564" t="s">
        <v>1400</v>
      </c>
      <c r="F1564" t="s">
        <v>46</v>
      </c>
      <c r="G1564">
        <v>4942</v>
      </c>
      <c r="H1564">
        <v>648730</v>
      </c>
    </row>
    <row r="1565" spans="1:8">
      <c r="A1565">
        <v>1564</v>
      </c>
      <c r="B1565">
        <v>19</v>
      </c>
      <c r="C1565" t="s">
        <v>179</v>
      </c>
      <c r="D1565" t="s">
        <v>3586</v>
      </c>
      <c r="E1565" t="s">
        <v>1401</v>
      </c>
      <c r="F1565" t="s">
        <v>46</v>
      </c>
      <c r="G1565">
        <v>2895</v>
      </c>
      <c r="H1565">
        <v>648730</v>
      </c>
    </row>
    <row r="1566" spans="1:8">
      <c r="A1566">
        <v>1565</v>
      </c>
      <c r="B1566">
        <v>19</v>
      </c>
      <c r="C1566" t="s">
        <v>179</v>
      </c>
      <c r="D1566" t="s">
        <v>3586</v>
      </c>
      <c r="E1566" t="s">
        <v>1402</v>
      </c>
      <c r="F1566" t="s">
        <v>46</v>
      </c>
      <c r="G1566">
        <v>2250</v>
      </c>
      <c r="H1566">
        <v>648730</v>
      </c>
    </row>
    <row r="1567" spans="1:8">
      <c r="A1567">
        <v>1566</v>
      </c>
      <c r="B1567">
        <v>19</v>
      </c>
      <c r="C1567" t="s">
        <v>179</v>
      </c>
      <c r="D1567" t="s">
        <v>45</v>
      </c>
      <c r="E1567" t="s">
        <v>249</v>
      </c>
      <c r="F1567" t="s">
        <v>63</v>
      </c>
      <c r="G1567">
        <v>1959</v>
      </c>
    </row>
    <row r="1568" spans="1:8">
      <c r="A1568">
        <v>1567</v>
      </c>
      <c r="B1568">
        <v>19</v>
      </c>
      <c r="C1568" t="s">
        <v>179</v>
      </c>
      <c r="D1568" t="s">
        <v>45</v>
      </c>
      <c r="E1568" t="s">
        <v>1386</v>
      </c>
      <c r="F1568" t="s">
        <v>63</v>
      </c>
      <c r="G1568">
        <v>2280</v>
      </c>
    </row>
    <row r="1569" spans="1:7">
      <c r="A1569">
        <v>1568</v>
      </c>
      <c r="B1569">
        <v>19</v>
      </c>
      <c r="C1569" t="s">
        <v>179</v>
      </c>
      <c r="D1569" t="s">
        <v>45</v>
      </c>
      <c r="E1569" t="s">
        <v>1387</v>
      </c>
      <c r="F1569" t="s">
        <v>63</v>
      </c>
      <c r="G1569">
        <v>2532</v>
      </c>
    </row>
    <row r="1570" spans="1:7">
      <c r="A1570">
        <v>1569</v>
      </c>
      <c r="B1570">
        <v>19</v>
      </c>
      <c r="C1570" t="s">
        <v>179</v>
      </c>
      <c r="D1570" t="s">
        <v>45</v>
      </c>
      <c r="E1570" t="s">
        <v>1388</v>
      </c>
      <c r="F1570" t="s">
        <v>63</v>
      </c>
      <c r="G1570">
        <v>1421</v>
      </c>
    </row>
    <row r="1571" spans="1:7">
      <c r="A1571">
        <v>1570</v>
      </c>
      <c r="B1571">
        <v>19</v>
      </c>
      <c r="C1571" t="s">
        <v>179</v>
      </c>
      <c r="D1571" t="s">
        <v>45</v>
      </c>
      <c r="E1571" t="s">
        <v>1389</v>
      </c>
      <c r="F1571" t="s">
        <v>63</v>
      </c>
      <c r="G1571">
        <v>835</v>
      </c>
    </row>
    <row r="1572" spans="1:7">
      <c r="A1572">
        <v>1571</v>
      </c>
      <c r="B1572">
        <v>19</v>
      </c>
      <c r="C1572" t="s">
        <v>179</v>
      </c>
      <c r="D1572" t="s">
        <v>45</v>
      </c>
      <c r="E1572" t="s">
        <v>1390</v>
      </c>
      <c r="F1572" t="s">
        <v>63</v>
      </c>
      <c r="G1572">
        <v>690</v>
      </c>
    </row>
    <row r="1573" spans="1:7">
      <c r="A1573">
        <v>1572</v>
      </c>
      <c r="B1573">
        <v>19</v>
      </c>
      <c r="C1573" t="s">
        <v>179</v>
      </c>
      <c r="D1573" t="s">
        <v>45</v>
      </c>
      <c r="E1573" t="s">
        <v>1391</v>
      </c>
      <c r="F1573" t="s">
        <v>63</v>
      </c>
      <c r="G1573">
        <v>616</v>
      </c>
    </row>
    <row r="1574" spans="1:7">
      <c r="A1574">
        <v>1573</v>
      </c>
      <c r="B1574">
        <v>19</v>
      </c>
      <c r="C1574" t="s">
        <v>179</v>
      </c>
      <c r="D1574" t="s">
        <v>45</v>
      </c>
      <c r="E1574" t="s">
        <v>1392</v>
      </c>
      <c r="F1574" t="s">
        <v>63</v>
      </c>
      <c r="G1574">
        <v>643</v>
      </c>
    </row>
    <row r="1575" spans="1:7">
      <c r="A1575">
        <v>1574</v>
      </c>
      <c r="B1575">
        <v>19</v>
      </c>
      <c r="C1575" t="s">
        <v>179</v>
      </c>
      <c r="D1575" t="s">
        <v>45</v>
      </c>
      <c r="E1575" t="s">
        <v>1393</v>
      </c>
      <c r="F1575" t="s">
        <v>63</v>
      </c>
      <c r="G1575">
        <v>540</v>
      </c>
    </row>
    <row r="1576" spans="1:7">
      <c r="A1576">
        <v>1575</v>
      </c>
      <c r="B1576">
        <v>19</v>
      </c>
      <c r="C1576" t="s">
        <v>179</v>
      </c>
      <c r="D1576" t="s">
        <v>45</v>
      </c>
      <c r="E1576" t="s">
        <v>1394</v>
      </c>
      <c r="F1576" t="s">
        <v>63</v>
      </c>
      <c r="G1576">
        <v>525</v>
      </c>
    </row>
    <row r="1577" spans="1:7">
      <c r="A1577">
        <v>1576</v>
      </c>
      <c r="B1577">
        <v>19</v>
      </c>
      <c r="C1577" t="s">
        <v>179</v>
      </c>
      <c r="D1577" t="s">
        <v>45</v>
      </c>
      <c r="E1577" t="s">
        <v>1395</v>
      </c>
      <c r="F1577" t="s">
        <v>63</v>
      </c>
      <c r="G1577">
        <v>508</v>
      </c>
    </row>
    <row r="1578" spans="1:7">
      <c r="A1578">
        <v>1577</v>
      </c>
      <c r="B1578">
        <v>19</v>
      </c>
      <c r="C1578" t="s">
        <v>179</v>
      </c>
      <c r="D1578" t="s">
        <v>45</v>
      </c>
      <c r="E1578" t="s">
        <v>1396</v>
      </c>
      <c r="F1578" t="s">
        <v>63</v>
      </c>
      <c r="G1578">
        <v>506</v>
      </c>
    </row>
    <row r="1579" spans="1:7">
      <c r="A1579">
        <v>1578</v>
      </c>
      <c r="B1579">
        <v>19</v>
      </c>
      <c r="C1579" t="s">
        <v>179</v>
      </c>
      <c r="D1579" t="s">
        <v>45</v>
      </c>
      <c r="E1579" t="s">
        <v>1397</v>
      </c>
      <c r="F1579" t="s">
        <v>63</v>
      </c>
      <c r="G1579">
        <v>478</v>
      </c>
    </row>
    <row r="1580" spans="1:7">
      <c r="A1580">
        <v>1579</v>
      </c>
      <c r="B1580">
        <v>19</v>
      </c>
      <c r="C1580" t="s">
        <v>179</v>
      </c>
      <c r="D1580" t="s">
        <v>45</v>
      </c>
      <c r="E1580" t="s">
        <v>1398</v>
      </c>
      <c r="F1580" t="s">
        <v>63</v>
      </c>
      <c r="G1580">
        <v>428</v>
      </c>
    </row>
    <row r="1581" spans="1:7">
      <c r="A1581">
        <v>1580</v>
      </c>
      <c r="B1581">
        <v>19</v>
      </c>
      <c r="C1581" t="s">
        <v>179</v>
      </c>
      <c r="D1581" t="s">
        <v>45</v>
      </c>
      <c r="E1581" t="s">
        <v>1399</v>
      </c>
      <c r="F1581" t="s">
        <v>63</v>
      </c>
      <c r="G1581">
        <v>443</v>
      </c>
    </row>
    <row r="1582" spans="1:7">
      <c r="A1582">
        <v>1581</v>
      </c>
      <c r="B1582">
        <v>19</v>
      </c>
      <c r="C1582" t="s">
        <v>179</v>
      </c>
      <c r="D1582" t="s">
        <v>45</v>
      </c>
      <c r="E1582" t="s">
        <v>1400</v>
      </c>
      <c r="F1582" t="s">
        <v>63</v>
      </c>
      <c r="G1582">
        <v>90</v>
      </c>
    </row>
    <row r="1583" spans="1:7">
      <c r="A1583">
        <v>1582</v>
      </c>
      <c r="B1583">
        <v>19</v>
      </c>
      <c r="C1583" t="s">
        <v>179</v>
      </c>
      <c r="D1583" t="s">
        <v>45</v>
      </c>
      <c r="E1583" t="s">
        <v>1401</v>
      </c>
      <c r="F1583" t="s">
        <v>63</v>
      </c>
      <c r="G1583">
        <v>49</v>
      </c>
    </row>
    <row r="1584" spans="1:7">
      <c r="A1584">
        <v>1583</v>
      </c>
      <c r="B1584">
        <v>19</v>
      </c>
      <c r="C1584" t="s">
        <v>179</v>
      </c>
      <c r="D1584" t="s">
        <v>45</v>
      </c>
      <c r="E1584" t="s">
        <v>1402</v>
      </c>
      <c r="F1584" t="s">
        <v>63</v>
      </c>
      <c r="G1584">
        <v>47</v>
      </c>
    </row>
    <row r="1585" spans="1:7">
      <c r="A1585">
        <v>1584</v>
      </c>
      <c r="B1585">
        <v>19</v>
      </c>
      <c r="C1585" t="s">
        <v>179</v>
      </c>
      <c r="D1585" t="s">
        <v>45</v>
      </c>
      <c r="E1585" t="s">
        <v>249</v>
      </c>
      <c r="F1585" t="s">
        <v>46</v>
      </c>
      <c r="G1585">
        <v>1945</v>
      </c>
    </row>
    <row r="1586" spans="1:7">
      <c r="A1586">
        <v>1585</v>
      </c>
      <c r="B1586">
        <v>19</v>
      </c>
      <c r="C1586" t="s">
        <v>179</v>
      </c>
      <c r="D1586" t="s">
        <v>45</v>
      </c>
      <c r="E1586" t="s">
        <v>1386</v>
      </c>
      <c r="F1586" t="s">
        <v>46</v>
      </c>
      <c r="G1586">
        <v>2210</v>
      </c>
    </row>
    <row r="1587" spans="1:7">
      <c r="A1587">
        <v>1586</v>
      </c>
      <c r="B1587">
        <v>19</v>
      </c>
      <c r="C1587" t="s">
        <v>179</v>
      </c>
      <c r="D1587" t="s">
        <v>45</v>
      </c>
      <c r="E1587" t="s">
        <v>1387</v>
      </c>
      <c r="F1587" t="s">
        <v>46</v>
      </c>
      <c r="G1587">
        <v>2365</v>
      </c>
    </row>
    <row r="1588" spans="1:7">
      <c r="A1588">
        <v>1587</v>
      </c>
      <c r="B1588">
        <v>19</v>
      </c>
      <c r="C1588" t="s">
        <v>179</v>
      </c>
      <c r="D1588" t="s">
        <v>45</v>
      </c>
      <c r="E1588" t="s">
        <v>1388</v>
      </c>
      <c r="F1588" t="s">
        <v>46</v>
      </c>
      <c r="G1588">
        <v>1355</v>
      </c>
    </row>
    <row r="1589" spans="1:7">
      <c r="A1589">
        <v>1588</v>
      </c>
      <c r="B1589">
        <v>19</v>
      </c>
      <c r="C1589" t="s">
        <v>179</v>
      </c>
      <c r="D1589" t="s">
        <v>45</v>
      </c>
      <c r="E1589" t="s">
        <v>1389</v>
      </c>
      <c r="F1589" t="s">
        <v>46</v>
      </c>
      <c r="G1589">
        <v>763</v>
      </c>
    </row>
    <row r="1590" spans="1:7">
      <c r="A1590">
        <v>1589</v>
      </c>
      <c r="B1590">
        <v>19</v>
      </c>
      <c r="C1590" t="s">
        <v>179</v>
      </c>
      <c r="D1590" t="s">
        <v>45</v>
      </c>
      <c r="E1590" t="s">
        <v>1390</v>
      </c>
      <c r="F1590" t="s">
        <v>46</v>
      </c>
      <c r="G1590">
        <v>678</v>
      </c>
    </row>
    <row r="1591" spans="1:7">
      <c r="A1591">
        <v>1590</v>
      </c>
      <c r="B1591">
        <v>19</v>
      </c>
      <c r="C1591" t="s">
        <v>179</v>
      </c>
      <c r="D1591" t="s">
        <v>45</v>
      </c>
      <c r="E1591" t="s">
        <v>1391</v>
      </c>
      <c r="F1591" t="s">
        <v>46</v>
      </c>
      <c r="G1591">
        <v>645</v>
      </c>
    </row>
    <row r="1592" spans="1:7">
      <c r="A1592">
        <v>1591</v>
      </c>
      <c r="B1592">
        <v>19</v>
      </c>
      <c r="C1592" t="s">
        <v>179</v>
      </c>
      <c r="D1592" t="s">
        <v>45</v>
      </c>
      <c r="E1592" t="s">
        <v>1392</v>
      </c>
      <c r="F1592" t="s">
        <v>46</v>
      </c>
      <c r="G1592">
        <v>600</v>
      </c>
    </row>
    <row r="1593" spans="1:7">
      <c r="A1593">
        <v>1592</v>
      </c>
      <c r="B1593">
        <v>19</v>
      </c>
      <c r="C1593" t="s">
        <v>179</v>
      </c>
      <c r="D1593" t="s">
        <v>45</v>
      </c>
      <c r="E1593" t="s">
        <v>1393</v>
      </c>
      <c r="F1593" t="s">
        <v>46</v>
      </c>
      <c r="G1593">
        <v>546</v>
      </c>
    </row>
    <row r="1594" spans="1:7">
      <c r="A1594">
        <v>1593</v>
      </c>
      <c r="B1594">
        <v>19</v>
      </c>
      <c r="C1594" t="s">
        <v>179</v>
      </c>
      <c r="D1594" t="s">
        <v>45</v>
      </c>
      <c r="E1594" t="s">
        <v>1394</v>
      </c>
      <c r="F1594" t="s">
        <v>46</v>
      </c>
      <c r="G1594">
        <v>542</v>
      </c>
    </row>
    <row r="1595" spans="1:7">
      <c r="A1595">
        <v>1594</v>
      </c>
      <c r="B1595">
        <v>19</v>
      </c>
      <c r="C1595" t="s">
        <v>179</v>
      </c>
      <c r="D1595" t="s">
        <v>45</v>
      </c>
      <c r="E1595" t="s">
        <v>1395</v>
      </c>
      <c r="F1595" t="s">
        <v>46</v>
      </c>
      <c r="G1595">
        <v>484</v>
      </c>
    </row>
    <row r="1596" spans="1:7">
      <c r="A1596">
        <v>1595</v>
      </c>
      <c r="B1596">
        <v>19</v>
      </c>
      <c r="C1596" t="s">
        <v>179</v>
      </c>
      <c r="D1596" t="s">
        <v>45</v>
      </c>
      <c r="E1596" t="s">
        <v>1396</v>
      </c>
      <c r="F1596" t="s">
        <v>46</v>
      </c>
      <c r="G1596">
        <v>467</v>
      </c>
    </row>
    <row r="1597" spans="1:7">
      <c r="A1597">
        <v>1596</v>
      </c>
      <c r="B1597">
        <v>19</v>
      </c>
      <c r="C1597" t="s">
        <v>179</v>
      </c>
      <c r="D1597" t="s">
        <v>45</v>
      </c>
      <c r="E1597" t="s">
        <v>1397</v>
      </c>
      <c r="F1597" t="s">
        <v>46</v>
      </c>
      <c r="G1597">
        <v>458</v>
      </c>
    </row>
    <row r="1598" spans="1:7">
      <c r="A1598">
        <v>1597</v>
      </c>
      <c r="B1598">
        <v>19</v>
      </c>
      <c r="C1598" t="s">
        <v>179</v>
      </c>
      <c r="D1598" t="s">
        <v>45</v>
      </c>
      <c r="E1598" t="s">
        <v>1398</v>
      </c>
      <c r="F1598" t="s">
        <v>46</v>
      </c>
      <c r="G1598">
        <v>462</v>
      </c>
    </row>
    <row r="1599" spans="1:7">
      <c r="A1599">
        <v>1598</v>
      </c>
      <c r="B1599">
        <v>19</v>
      </c>
      <c r="C1599" t="s">
        <v>179</v>
      </c>
      <c r="D1599" t="s">
        <v>45</v>
      </c>
      <c r="E1599" t="s">
        <v>1399</v>
      </c>
      <c r="F1599" t="s">
        <v>46</v>
      </c>
      <c r="G1599">
        <v>441</v>
      </c>
    </row>
    <row r="1600" spans="1:7">
      <c r="A1600">
        <v>1599</v>
      </c>
      <c r="B1600">
        <v>19</v>
      </c>
      <c r="C1600" t="s">
        <v>179</v>
      </c>
      <c r="D1600" t="s">
        <v>45</v>
      </c>
      <c r="E1600" t="s">
        <v>1400</v>
      </c>
      <c r="F1600" t="s">
        <v>46</v>
      </c>
      <c r="G1600">
        <v>87</v>
      </c>
    </row>
    <row r="1601" spans="1:8">
      <c r="A1601">
        <v>1600</v>
      </c>
      <c r="B1601">
        <v>19</v>
      </c>
      <c r="C1601" t="s">
        <v>179</v>
      </c>
      <c r="D1601" t="s">
        <v>45</v>
      </c>
      <c r="E1601" t="s">
        <v>1401</v>
      </c>
      <c r="F1601" t="s">
        <v>46</v>
      </c>
      <c r="G1601">
        <v>46</v>
      </c>
    </row>
    <row r="1602" spans="1:8">
      <c r="A1602">
        <v>1601</v>
      </c>
      <c r="B1602">
        <v>19</v>
      </c>
      <c r="C1602" t="s">
        <v>179</v>
      </c>
      <c r="D1602" t="s">
        <v>45</v>
      </c>
      <c r="E1602" t="s">
        <v>1402</v>
      </c>
      <c r="F1602" t="s">
        <v>46</v>
      </c>
      <c r="G1602">
        <v>53</v>
      </c>
    </row>
    <row r="1603" spans="1:8">
      <c r="A1603">
        <v>1602</v>
      </c>
      <c r="B1603">
        <v>20</v>
      </c>
      <c r="C1603" t="s">
        <v>180</v>
      </c>
      <c r="D1603" t="s">
        <v>1413</v>
      </c>
      <c r="E1603" t="s">
        <v>249</v>
      </c>
      <c r="F1603" t="s">
        <v>63</v>
      </c>
      <c r="G1603">
        <v>4079</v>
      </c>
      <c r="H1603">
        <v>44835</v>
      </c>
    </row>
    <row r="1604" spans="1:8">
      <c r="A1604">
        <v>1603</v>
      </c>
      <c r="B1604">
        <v>20</v>
      </c>
      <c r="C1604" t="s">
        <v>180</v>
      </c>
      <c r="D1604" t="s">
        <v>1413</v>
      </c>
      <c r="E1604" t="s">
        <v>1386</v>
      </c>
      <c r="F1604" t="s">
        <v>63</v>
      </c>
      <c r="G1604">
        <v>3777</v>
      </c>
      <c r="H1604">
        <v>44835</v>
      </c>
    </row>
    <row r="1605" spans="1:8">
      <c r="A1605">
        <v>1604</v>
      </c>
      <c r="B1605">
        <v>20</v>
      </c>
      <c r="C1605" t="s">
        <v>180</v>
      </c>
      <c r="D1605" t="s">
        <v>1413</v>
      </c>
      <c r="E1605" t="s">
        <v>1387</v>
      </c>
      <c r="F1605" t="s">
        <v>63</v>
      </c>
      <c r="G1605">
        <v>2871</v>
      </c>
      <c r="H1605">
        <v>44835</v>
      </c>
    </row>
    <row r="1606" spans="1:8">
      <c r="A1606">
        <v>1605</v>
      </c>
      <c r="B1606">
        <v>20</v>
      </c>
      <c r="C1606" t="s">
        <v>180</v>
      </c>
      <c r="D1606" t="s">
        <v>1413</v>
      </c>
      <c r="E1606" t="s">
        <v>1388</v>
      </c>
      <c r="F1606" t="s">
        <v>63</v>
      </c>
      <c r="G1606">
        <v>2204</v>
      </c>
      <c r="H1606">
        <v>44835</v>
      </c>
    </row>
    <row r="1607" spans="1:8">
      <c r="A1607">
        <v>1606</v>
      </c>
      <c r="B1607">
        <v>20</v>
      </c>
      <c r="C1607" t="s">
        <v>180</v>
      </c>
      <c r="D1607" t="s">
        <v>1413</v>
      </c>
      <c r="E1607" t="s">
        <v>1389</v>
      </c>
      <c r="F1607" t="s">
        <v>63</v>
      </c>
      <c r="G1607">
        <v>1822</v>
      </c>
      <c r="H1607">
        <v>44835</v>
      </c>
    </row>
    <row r="1608" spans="1:8">
      <c r="A1608">
        <v>1607</v>
      </c>
      <c r="B1608">
        <v>20</v>
      </c>
      <c r="C1608" t="s">
        <v>180</v>
      </c>
      <c r="D1608" t="s">
        <v>1413</v>
      </c>
      <c r="E1608" t="s">
        <v>1390</v>
      </c>
      <c r="F1608" t="s">
        <v>63</v>
      </c>
      <c r="G1608">
        <v>1706</v>
      </c>
      <c r="H1608">
        <v>44835</v>
      </c>
    </row>
    <row r="1609" spans="1:8">
      <c r="A1609">
        <v>1608</v>
      </c>
      <c r="B1609">
        <v>20</v>
      </c>
      <c r="C1609" t="s">
        <v>180</v>
      </c>
      <c r="D1609" t="s">
        <v>1413</v>
      </c>
      <c r="E1609" t="s">
        <v>1391</v>
      </c>
      <c r="F1609" t="s">
        <v>63</v>
      </c>
      <c r="G1609">
        <v>1326</v>
      </c>
      <c r="H1609">
        <v>44835</v>
      </c>
    </row>
    <row r="1610" spans="1:8">
      <c r="A1610">
        <v>1609</v>
      </c>
      <c r="B1610">
        <v>20</v>
      </c>
      <c r="C1610" t="s">
        <v>180</v>
      </c>
      <c r="D1610" t="s">
        <v>1413</v>
      </c>
      <c r="E1610" t="s">
        <v>1392</v>
      </c>
      <c r="F1610" t="s">
        <v>63</v>
      </c>
      <c r="G1610">
        <v>1134</v>
      </c>
      <c r="H1610">
        <v>44835</v>
      </c>
    </row>
    <row r="1611" spans="1:8">
      <c r="A1611">
        <v>1610</v>
      </c>
      <c r="B1611">
        <v>20</v>
      </c>
      <c r="C1611" t="s">
        <v>180</v>
      </c>
      <c r="D1611" t="s">
        <v>1413</v>
      </c>
      <c r="E1611" t="s">
        <v>1393</v>
      </c>
      <c r="F1611" t="s">
        <v>63</v>
      </c>
      <c r="G1611">
        <v>925</v>
      </c>
      <c r="H1611">
        <v>44835</v>
      </c>
    </row>
    <row r="1612" spans="1:8">
      <c r="A1612">
        <v>1611</v>
      </c>
      <c r="B1612">
        <v>20</v>
      </c>
      <c r="C1612" t="s">
        <v>180</v>
      </c>
      <c r="D1612" t="s">
        <v>1413</v>
      </c>
      <c r="E1612" t="s">
        <v>1394</v>
      </c>
      <c r="F1612" t="s">
        <v>63</v>
      </c>
      <c r="G1612">
        <v>740</v>
      </c>
      <c r="H1612">
        <v>44835</v>
      </c>
    </row>
    <row r="1613" spans="1:8">
      <c r="A1613">
        <v>1612</v>
      </c>
      <c r="B1613">
        <v>20</v>
      </c>
      <c r="C1613" t="s">
        <v>180</v>
      </c>
      <c r="D1613" t="s">
        <v>1413</v>
      </c>
      <c r="E1613" t="s">
        <v>1395</v>
      </c>
      <c r="F1613" t="s">
        <v>63</v>
      </c>
      <c r="G1613">
        <v>522</v>
      </c>
      <c r="H1613">
        <v>44835</v>
      </c>
    </row>
    <row r="1614" spans="1:8">
      <c r="A1614">
        <v>1613</v>
      </c>
      <c r="B1614">
        <v>20</v>
      </c>
      <c r="C1614" t="s">
        <v>180</v>
      </c>
      <c r="D1614" t="s">
        <v>1413</v>
      </c>
      <c r="E1614" t="s">
        <v>1396</v>
      </c>
      <c r="F1614" t="s">
        <v>63</v>
      </c>
      <c r="G1614">
        <v>491</v>
      </c>
      <c r="H1614">
        <v>44835</v>
      </c>
    </row>
    <row r="1615" spans="1:8">
      <c r="A1615">
        <v>1614</v>
      </c>
      <c r="B1615">
        <v>20</v>
      </c>
      <c r="C1615" t="s">
        <v>180</v>
      </c>
      <c r="D1615" t="s">
        <v>1413</v>
      </c>
      <c r="E1615" t="s">
        <v>1397</v>
      </c>
      <c r="F1615" t="s">
        <v>63</v>
      </c>
      <c r="G1615">
        <v>329</v>
      </c>
      <c r="H1615">
        <v>44835</v>
      </c>
    </row>
    <row r="1616" spans="1:8">
      <c r="A1616">
        <v>1615</v>
      </c>
      <c r="B1616">
        <v>20</v>
      </c>
      <c r="C1616" t="s">
        <v>180</v>
      </c>
      <c r="D1616" t="s">
        <v>1413</v>
      </c>
      <c r="E1616" t="s">
        <v>1398</v>
      </c>
      <c r="F1616" t="s">
        <v>63</v>
      </c>
      <c r="G1616">
        <v>268</v>
      </c>
      <c r="H1616">
        <v>44835</v>
      </c>
    </row>
    <row r="1617" spans="1:8">
      <c r="A1617">
        <v>1616</v>
      </c>
      <c r="B1617">
        <v>20</v>
      </c>
      <c r="C1617" t="s">
        <v>180</v>
      </c>
      <c r="D1617" t="s">
        <v>1413</v>
      </c>
      <c r="E1617" t="s">
        <v>1399</v>
      </c>
      <c r="F1617" t="s">
        <v>63</v>
      </c>
      <c r="G1617">
        <v>207</v>
      </c>
      <c r="H1617">
        <v>44835</v>
      </c>
    </row>
    <row r="1618" spans="1:8">
      <c r="A1618">
        <v>1617</v>
      </c>
      <c r="B1618">
        <v>20</v>
      </c>
      <c r="C1618" t="s">
        <v>180</v>
      </c>
      <c r="D1618" t="s">
        <v>1413</v>
      </c>
      <c r="E1618" t="s">
        <v>1400</v>
      </c>
      <c r="F1618" t="s">
        <v>63</v>
      </c>
      <c r="G1618">
        <v>162</v>
      </c>
      <c r="H1618">
        <v>44835</v>
      </c>
    </row>
    <row r="1619" spans="1:8">
      <c r="A1619">
        <v>1618</v>
      </c>
      <c r="B1619">
        <v>20</v>
      </c>
      <c r="C1619" t="s">
        <v>180</v>
      </c>
      <c r="D1619" t="s">
        <v>1413</v>
      </c>
      <c r="E1619" t="s">
        <v>1401</v>
      </c>
      <c r="F1619" t="s">
        <v>63</v>
      </c>
      <c r="G1619">
        <v>61</v>
      </c>
      <c r="H1619">
        <v>44835</v>
      </c>
    </row>
    <row r="1620" spans="1:8">
      <c r="A1620">
        <v>1619</v>
      </c>
      <c r="B1620">
        <v>20</v>
      </c>
      <c r="C1620" t="s">
        <v>180</v>
      </c>
      <c r="D1620" t="s">
        <v>1413</v>
      </c>
      <c r="E1620" t="s">
        <v>1402</v>
      </c>
      <c r="F1620" t="s">
        <v>63</v>
      </c>
      <c r="G1620">
        <v>58</v>
      </c>
      <c r="H1620">
        <v>44835</v>
      </c>
    </row>
    <row r="1621" spans="1:8">
      <c r="A1621">
        <v>1620</v>
      </c>
      <c r="B1621">
        <v>20</v>
      </c>
      <c r="C1621" t="s">
        <v>180</v>
      </c>
      <c r="D1621" t="s">
        <v>1413</v>
      </c>
      <c r="E1621" t="s">
        <v>249</v>
      </c>
      <c r="F1621" t="s">
        <v>46</v>
      </c>
      <c r="G1621">
        <v>3920</v>
      </c>
      <c r="H1621">
        <v>44835</v>
      </c>
    </row>
    <row r="1622" spans="1:8">
      <c r="A1622">
        <v>1621</v>
      </c>
      <c r="B1622">
        <v>20</v>
      </c>
      <c r="C1622" t="s">
        <v>180</v>
      </c>
      <c r="D1622" t="s">
        <v>1413</v>
      </c>
      <c r="E1622" t="s">
        <v>1386</v>
      </c>
      <c r="F1622" t="s">
        <v>46</v>
      </c>
      <c r="G1622">
        <v>3365</v>
      </c>
      <c r="H1622">
        <v>44835</v>
      </c>
    </row>
    <row r="1623" spans="1:8">
      <c r="A1623">
        <v>1622</v>
      </c>
      <c r="B1623">
        <v>20</v>
      </c>
      <c r="C1623" t="s">
        <v>180</v>
      </c>
      <c r="D1623" t="s">
        <v>1413</v>
      </c>
      <c r="E1623" t="s">
        <v>1387</v>
      </c>
      <c r="F1623" t="s">
        <v>46</v>
      </c>
      <c r="G1623">
        <v>2674</v>
      </c>
      <c r="H1623">
        <v>44835</v>
      </c>
    </row>
    <row r="1624" spans="1:8">
      <c r="A1624">
        <v>1623</v>
      </c>
      <c r="B1624">
        <v>20</v>
      </c>
      <c r="C1624" t="s">
        <v>180</v>
      </c>
      <c r="D1624" t="s">
        <v>1413</v>
      </c>
      <c r="E1624" t="s">
        <v>1388</v>
      </c>
      <c r="F1624" t="s">
        <v>46</v>
      </c>
      <c r="G1624">
        <v>2341</v>
      </c>
      <c r="H1624">
        <v>44835</v>
      </c>
    </row>
    <row r="1625" spans="1:8">
      <c r="A1625">
        <v>1624</v>
      </c>
      <c r="B1625">
        <v>20</v>
      </c>
      <c r="C1625" t="s">
        <v>180</v>
      </c>
      <c r="D1625" t="s">
        <v>1413</v>
      </c>
      <c r="E1625" t="s">
        <v>1389</v>
      </c>
      <c r="F1625" t="s">
        <v>46</v>
      </c>
      <c r="G1625">
        <v>1972</v>
      </c>
      <c r="H1625">
        <v>44835</v>
      </c>
    </row>
    <row r="1626" spans="1:8">
      <c r="A1626">
        <v>1625</v>
      </c>
      <c r="B1626">
        <v>20</v>
      </c>
      <c r="C1626" t="s">
        <v>180</v>
      </c>
      <c r="D1626" t="s">
        <v>1413</v>
      </c>
      <c r="E1626" t="s">
        <v>1390</v>
      </c>
      <c r="F1626" t="s">
        <v>46</v>
      </c>
      <c r="G1626">
        <v>1763</v>
      </c>
      <c r="H1626">
        <v>44835</v>
      </c>
    </row>
    <row r="1627" spans="1:8">
      <c r="A1627">
        <v>1626</v>
      </c>
      <c r="B1627">
        <v>20</v>
      </c>
      <c r="C1627" t="s">
        <v>180</v>
      </c>
      <c r="D1627" t="s">
        <v>1413</v>
      </c>
      <c r="E1627" t="s">
        <v>1391</v>
      </c>
      <c r="F1627" t="s">
        <v>46</v>
      </c>
      <c r="G1627">
        <v>1360</v>
      </c>
      <c r="H1627">
        <v>44835</v>
      </c>
    </row>
    <row r="1628" spans="1:8">
      <c r="A1628">
        <v>1627</v>
      </c>
      <c r="B1628">
        <v>20</v>
      </c>
      <c r="C1628" t="s">
        <v>180</v>
      </c>
      <c r="D1628" t="s">
        <v>1413</v>
      </c>
      <c r="E1628" t="s">
        <v>1392</v>
      </c>
      <c r="F1628" t="s">
        <v>46</v>
      </c>
      <c r="G1628">
        <v>1112</v>
      </c>
      <c r="H1628">
        <v>44835</v>
      </c>
    </row>
    <row r="1629" spans="1:8">
      <c r="A1629">
        <v>1628</v>
      </c>
      <c r="B1629">
        <v>20</v>
      </c>
      <c r="C1629" t="s">
        <v>180</v>
      </c>
      <c r="D1629" t="s">
        <v>1413</v>
      </c>
      <c r="E1629" t="s">
        <v>1393</v>
      </c>
      <c r="F1629" t="s">
        <v>46</v>
      </c>
      <c r="G1629">
        <v>866</v>
      </c>
      <c r="H1629">
        <v>44835</v>
      </c>
    </row>
    <row r="1630" spans="1:8">
      <c r="A1630">
        <v>1629</v>
      </c>
      <c r="B1630">
        <v>20</v>
      </c>
      <c r="C1630" t="s">
        <v>180</v>
      </c>
      <c r="D1630" t="s">
        <v>1413</v>
      </c>
      <c r="E1630" t="s">
        <v>1394</v>
      </c>
      <c r="F1630" t="s">
        <v>46</v>
      </c>
      <c r="G1630">
        <v>745</v>
      </c>
      <c r="H1630">
        <v>44835</v>
      </c>
    </row>
    <row r="1631" spans="1:8">
      <c r="A1631">
        <v>1630</v>
      </c>
      <c r="B1631">
        <v>20</v>
      </c>
      <c r="C1631" t="s">
        <v>180</v>
      </c>
      <c r="D1631" t="s">
        <v>1413</v>
      </c>
      <c r="E1631" t="s">
        <v>1395</v>
      </c>
      <c r="F1631" t="s">
        <v>46</v>
      </c>
      <c r="G1631">
        <v>571</v>
      </c>
      <c r="H1631">
        <v>44835</v>
      </c>
    </row>
    <row r="1632" spans="1:8">
      <c r="A1632">
        <v>1631</v>
      </c>
      <c r="B1632">
        <v>20</v>
      </c>
      <c r="C1632" t="s">
        <v>180</v>
      </c>
      <c r="D1632" t="s">
        <v>1413</v>
      </c>
      <c r="E1632" t="s">
        <v>1396</v>
      </c>
      <c r="F1632" t="s">
        <v>46</v>
      </c>
      <c r="G1632">
        <v>483</v>
      </c>
      <c r="H1632">
        <v>44835</v>
      </c>
    </row>
    <row r="1633" spans="1:8">
      <c r="A1633">
        <v>1632</v>
      </c>
      <c r="B1633">
        <v>20</v>
      </c>
      <c r="C1633" t="s">
        <v>180</v>
      </c>
      <c r="D1633" t="s">
        <v>1413</v>
      </c>
      <c r="E1633" t="s">
        <v>1397</v>
      </c>
      <c r="F1633" t="s">
        <v>46</v>
      </c>
      <c r="G1633">
        <v>277</v>
      </c>
      <c r="H1633">
        <v>44835</v>
      </c>
    </row>
    <row r="1634" spans="1:8">
      <c r="A1634">
        <v>1633</v>
      </c>
      <c r="B1634">
        <v>20</v>
      </c>
      <c r="C1634" t="s">
        <v>180</v>
      </c>
      <c r="D1634" t="s">
        <v>1413</v>
      </c>
      <c r="E1634" t="s">
        <v>1398</v>
      </c>
      <c r="F1634" t="s">
        <v>46</v>
      </c>
      <c r="G1634">
        <v>267</v>
      </c>
      <c r="H1634">
        <v>44835</v>
      </c>
    </row>
    <row r="1635" spans="1:8">
      <c r="A1635">
        <v>1634</v>
      </c>
      <c r="B1635">
        <v>20</v>
      </c>
      <c r="C1635" t="s">
        <v>180</v>
      </c>
      <c r="D1635" t="s">
        <v>1413</v>
      </c>
      <c r="E1635" t="s">
        <v>1399</v>
      </c>
      <c r="F1635" t="s">
        <v>46</v>
      </c>
      <c r="G1635">
        <v>147</v>
      </c>
      <c r="H1635">
        <v>44835</v>
      </c>
    </row>
    <row r="1636" spans="1:8">
      <c r="A1636">
        <v>1635</v>
      </c>
      <c r="B1636">
        <v>20</v>
      </c>
      <c r="C1636" t="s">
        <v>180</v>
      </c>
      <c r="D1636" t="s">
        <v>1413</v>
      </c>
      <c r="E1636" t="s">
        <v>1400</v>
      </c>
      <c r="F1636" t="s">
        <v>46</v>
      </c>
      <c r="G1636">
        <v>155</v>
      </c>
      <c r="H1636">
        <v>44835</v>
      </c>
    </row>
    <row r="1637" spans="1:8">
      <c r="A1637">
        <v>1636</v>
      </c>
      <c r="B1637">
        <v>20</v>
      </c>
      <c r="C1637" t="s">
        <v>180</v>
      </c>
      <c r="D1637" t="s">
        <v>1413</v>
      </c>
      <c r="E1637" t="s">
        <v>1401</v>
      </c>
      <c r="F1637" t="s">
        <v>46</v>
      </c>
      <c r="G1637">
        <v>69</v>
      </c>
      <c r="H1637">
        <v>44835</v>
      </c>
    </row>
    <row r="1638" spans="1:8">
      <c r="A1638">
        <v>1637</v>
      </c>
      <c r="B1638">
        <v>20</v>
      </c>
      <c r="C1638" t="s">
        <v>180</v>
      </c>
      <c r="D1638" t="s">
        <v>1413</v>
      </c>
      <c r="E1638" t="s">
        <v>1402</v>
      </c>
      <c r="F1638" t="s">
        <v>46</v>
      </c>
      <c r="G1638">
        <v>66</v>
      </c>
      <c r="H1638">
        <v>44835</v>
      </c>
    </row>
    <row r="1639" spans="1:8">
      <c r="A1639">
        <v>1638</v>
      </c>
      <c r="B1639">
        <v>20</v>
      </c>
      <c r="C1639" t="s">
        <v>180</v>
      </c>
      <c r="D1639" t="s">
        <v>3582</v>
      </c>
      <c r="E1639" t="s">
        <v>1389</v>
      </c>
      <c r="F1639" t="s">
        <v>63</v>
      </c>
      <c r="G1639">
        <v>1</v>
      </c>
      <c r="H1639">
        <v>15</v>
      </c>
    </row>
    <row r="1640" spans="1:8">
      <c r="A1640">
        <v>1639</v>
      </c>
      <c r="B1640">
        <v>20</v>
      </c>
      <c r="C1640" t="s">
        <v>180</v>
      </c>
      <c r="D1640" t="s">
        <v>3582</v>
      </c>
      <c r="E1640" t="s">
        <v>1390</v>
      </c>
      <c r="F1640" t="s">
        <v>63</v>
      </c>
      <c r="G1640">
        <v>2</v>
      </c>
      <c r="H1640">
        <v>15</v>
      </c>
    </row>
    <row r="1641" spans="1:8">
      <c r="A1641">
        <v>1640</v>
      </c>
      <c r="B1641">
        <v>20</v>
      </c>
      <c r="C1641" t="s">
        <v>180</v>
      </c>
      <c r="D1641" t="s">
        <v>3582</v>
      </c>
      <c r="E1641" t="s">
        <v>1391</v>
      </c>
      <c r="F1641" t="s">
        <v>63</v>
      </c>
      <c r="G1641">
        <v>3</v>
      </c>
      <c r="H1641">
        <v>15</v>
      </c>
    </row>
    <row r="1642" spans="1:8">
      <c r="A1642">
        <v>1641</v>
      </c>
      <c r="B1642">
        <v>20</v>
      </c>
      <c r="C1642" t="s">
        <v>180</v>
      </c>
      <c r="D1642" t="s">
        <v>3582</v>
      </c>
      <c r="E1642" t="s">
        <v>1395</v>
      </c>
      <c r="F1642" t="s">
        <v>63</v>
      </c>
      <c r="G1642">
        <v>1</v>
      </c>
      <c r="H1642">
        <v>15</v>
      </c>
    </row>
    <row r="1643" spans="1:8">
      <c r="A1643">
        <v>1642</v>
      </c>
      <c r="B1643">
        <v>20</v>
      </c>
      <c r="C1643" t="s">
        <v>180</v>
      </c>
      <c r="D1643" t="s">
        <v>3582</v>
      </c>
      <c r="E1643" t="s">
        <v>1389</v>
      </c>
      <c r="F1643" t="s">
        <v>46</v>
      </c>
      <c r="G1643">
        <v>2</v>
      </c>
      <c r="H1643">
        <v>15</v>
      </c>
    </row>
    <row r="1644" spans="1:8">
      <c r="A1644">
        <v>1643</v>
      </c>
      <c r="B1644">
        <v>20</v>
      </c>
      <c r="C1644" t="s">
        <v>180</v>
      </c>
      <c r="D1644" t="s">
        <v>3582</v>
      </c>
      <c r="E1644" t="s">
        <v>1390</v>
      </c>
      <c r="F1644" t="s">
        <v>46</v>
      </c>
      <c r="G1644">
        <v>1</v>
      </c>
      <c r="H1644">
        <v>15</v>
      </c>
    </row>
    <row r="1645" spans="1:8">
      <c r="A1645">
        <v>1644</v>
      </c>
      <c r="B1645">
        <v>20</v>
      </c>
      <c r="C1645" t="s">
        <v>180</v>
      </c>
      <c r="D1645" t="s">
        <v>3582</v>
      </c>
      <c r="E1645" t="s">
        <v>1391</v>
      </c>
      <c r="F1645" t="s">
        <v>46</v>
      </c>
      <c r="G1645">
        <v>2</v>
      </c>
      <c r="H1645">
        <v>15</v>
      </c>
    </row>
    <row r="1646" spans="1:8">
      <c r="A1646">
        <v>1645</v>
      </c>
      <c r="B1646">
        <v>20</v>
      </c>
      <c r="C1646" t="s">
        <v>180</v>
      </c>
      <c r="D1646" t="s">
        <v>3582</v>
      </c>
      <c r="E1646" t="s">
        <v>1392</v>
      </c>
      <c r="F1646" t="s">
        <v>46</v>
      </c>
      <c r="G1646">
        <v>1</v>
      </c>
      <c r="H1646">
        <v>15</v>
      </c>
    </row>
    <row r="1647" spans="1:8">
      <c r="A1647">
        <v>1646</v>
      </c>
      <c r="B1647">
        <v>20</v>
      </c>
      <c r="C1647" t="s">
        <v>180</v>
      </c>
      <c r="D1647" t="s">
        <v>3582</v>
      </c>
      <c r="E1647" t="s">
        <v>1393</v>
      </c>
      <c r="F1647" t="s">
        <v>46</v>
      </c>
      <c r="G1647">
        <v>2</v>
      </c>
      <c r="H1647">
        <v>15</v>
      </c>
    </row>
    <row r="1648" spans="1:8">
      <c r="A1648">
        <v>1647</v>
      </c>
      <c r="B1648">
        <v>20</v>
      </c>
      <c r="C1648" t="s">
        <v>180</v>
      </c>
      <c r="D1648" t="s">
        <v>3597</v>
      </c>
      <c r="E1648" t="s">
        <v>249</v>
      </c>
      <c r="F1648" t="s">
        <v>63</v>
      </c>
      <c r="G1648">
        <v>1</v>
      </c>
      <c r="H1648">
        <v>127</v>
      </c>
    </row>
    <row r="1649" spans="1:8">
      <c r="A1649">
        <v>1648</v>
      </c>
      <c r="B1649">
        <v>20</v>
      </c>
      <c r="C1649" t="s">
        <v>180</v>
      </c>
      <c r="D1649" t="s">
        <v>3597</v>
      </c>
      <c r="E1649" t="s">
        <v>1386</v>
      </c>
      <c r="F1649" t="s">
        <v>63</v>
      </c>
      <c r="G1649">
        <v>5</v>
      </c>
      <c r="H1649">
        <v>127</v>
      </c>
    </row>
    <row r="1650" spans="1:8">
      <c r="A1650">
        <v>1649</v>
      </c>
      <c r="B1650">
        <v>20</v>
      </c>
      <c r="C1650" t="s">
        <v>180</v>
      </c>
      <c r="D1650" t="s">
        <v>3597</v>
      </c>
      <c r="E1650" t="s">
        <v>1387</v>
      </c>
      <c r="F1650" t="s">
        <v>63</v>
      </c>
      <c r="G1650">
        <v>12</v>
      </c>
      <c r="H1650">
        <v>127</v>
      </c>
    </row>
    <row r="1651" spans="1:8">
      <c r="A1651">
        <v>1650</v>
      </c>
      <c r="B1651">
        <v>20</v>
      </c>
      <c r="C1651" t="s">
        <v>180</v>
      </c>
      <c r="D1651" t="s">
        <v>3597</v>
      </c>
      <c r="E1651" t="s">
        <v>1388</v>
      </c>
      <c r="F1651" t="s">
        <v>63</v>
      </c>
      <c r="G1651">
        <v>7</v>
      </c>
      <c r="H1651">
        <v>127</v>
      </c>
    </row>
    <row r="1652" spans="1:8">
      <c r="A1652">
        <v>1651</v>
      </c>
      <c r="B1652">
        <v>20</v>
      </c>
      <c r="C1652" t="s">
        <v>180</v>
      </c>
      <c r="D1652" t="s">
        <v>3597</v>
      </c>
      <c r="E1652" t="s">
        <v>1389</v>
      </c>
      <c r="F1652" t="s">
        <v>63</v>
      </c>
      <c r="G1652">
        <v>6</v>
      </c>
      <c r="H1652">
        <v>127</v>
      </c>
    </row>
    <row r="1653" spans="1:8">
      <c r="A1653">
        <v>1652</v>
      </c>
      <c r="B1653">
        <v>20</v>
      </c>
      <c r="C1653" t="s">
        <v>180</v>
      </c>
      <c r="D1653" t="s">
        <v>3597</v>
      </c>
      <c r="E1653" t="s">
        <v>1390</v>
      </c>
      <c r="F1653" t="s">
        <v>63</v>
      </c>
      <c r="G1653">
        <v>9</v>
      </c>
      <c r="H1653">
        <v>127</v>
      </c>
    </row>
    <row r="1654" spans="1:8">
      <c r="A1654">
        <v>1653</v>
      </c>
      <c r="B1654">
        <v>20</v>
      </c>
      <c r="C1654" t="s">
        <v>180</v>
      </c>
      <c r="D1654" t="s">
        <v>3597</v>
      </c>
      <c r="E1654" t="s">
        <v>1391</v>
      </c>
      <c r="F1654" t="s">
        <v>63</v>
      </c>
      <c r="G1654">
        <v>7</v>
      </c>
      <c r="H1654">
        <v>127</v>
      </c>
    </row>
    <row r="1655" spans="1:8">
      <c r="A1655">
        <v>1654</v>
      </c>
      <c r="B1655">
        <v>20</v>
      </c>
      <c r="C1655" t="s">
        <v>180</v>
      </c>
      <c r="D1655" t="s">
        <v>3597</v>
      </c>
      <c r="E1655" t="s">
        <v>1392</v>
      </c>
      <c r="F1655" t="s">
        <v>63</v>
      </c>
      <c r="G1655">
        <v>3</v>
      </c>
      <c r="H1655">
        <v>127</v>
      </c>
    </row>
    <row r="1656" spans="1:8">
      <c r="A1656">
        <v>1655</v>
      </c>
      <c r="B1656">
        <v>20</v>
      </c>
      <c r="C1656" t="s">
        <v>180</v>
      </c>
      <c r="D1656" t="s">
        <v>3597</v>
      </c>
      <c r="E1656" t="s">
        <v>1393</v>
      </c>
      <c r="F1656" t="s">
        <v>63</v>
      </c>
      <c r="G1656">
        <v>5</v>
      </c>
      <c r="H1656">
        <v>127</v>
      </c>
    </row>
    <row r="1657" spans="1:8">
      <c r="A1657">
        <v>1656</v>
      </c>
      <c r="B1657">
        <v>20</v>
      </c>
      <c r="C1657" t="s">
        <v>180</v>
      </c>
      <c r="D1657" t="s">
        <v>3597</v>
      </c>
      <c r="E1657" t="s">
        <v>1394</v>
      </c>
      <c r="F1657" t="s">
        <v>63</v>
      </c>
      <c r="G1657">
        <v>2</v>
      </c>
      <c r="H1657">
        <v>127</v>
      </c>
    </row>
    <row r="1658" spans="1:8">
      <c r="A1658">
        <v>1657</v>
      </c>
      <c r="B1658">
        <v>20</v>
      </c>
      <c r="C1658" t="s">
        <v>180</v>
      </c>
      <c r="D1658" t="s">
        <v>3597</v>
      </c>
      <c r="E1658" t="s">
        <v>1395</v>
      </c>
      <c r="F1658" t="s">
        <v>63</v>
      </c>
      <c r="G1658">
        <v>6</v>
      </c>
      <c r="H1658">
        <v>127</v>
      </c>
    </row>
    <row r="1659" spans="1:8">
      <c r="A1659">
        <v>1658</v>
      </c>
      <c r="B1659">
        <v>20</v>
      </c>
      <c r="C1659" t="s">
        <v>180</v>
      </c>
      <c r="D1659" t="s">
        <v>3597</v>
      </c>
      <c r="E1659" t="s">
        <v>1396</v>
      </c>
      <c r="F1659" t="s">
        <v>63</v>
      </c>
      <c r="G1659">
        <v>5</v>
      </c>
      <c r="H1659">
        <v>127</v>
      </c>
    </row>
    <row r="1660" spans="1:8">
      <c r="A1660">
        <v>1659</v>
      </c>
      <c r="B1660">
        <v>20</v>
      </c>
      <c r="C1660" t="s">
        <v>180</v>
      </c>
      <c r="D1660" t="s">
        <v>3597</v>
      </c>
      <c r="E1660" t="s">
        <v>1397</v>
      </c>
      <c r="F1660" t="s">
        <v>63</v>
      </c>
      <c r="G1660">
        <v>2</v>
      </c>
      <c r="H1660">
        <v>127</v>
      </c>
    </row>
    <row r="1661" spans="1:8">
      <c r="A1661">
        <v>1660</v>
      </c>
      <c r="B1661">
        <v>20</v>
      </c>
      <c r="C1661" t="s">
        <v>180</v>
      </c>
      <c r="D1661" t="s">
        <v>3597</v>
      </c>
      <c r="E1661" t="s">
        <v>1399</v>
      </c>
      <c r="F1661" t="s">
        <v>63</v>
      </c>
      <c r="G1661">
        <v>1</v>
      </c>
      <c r="H1661">
        <v>127</v>
      </c>
    </row>
    <row r="1662" spans="1:8">
      <c r="A1662">
        <v>1661</v>
      </c>
      <c r="B1662">
        <v>20</v>
      </c>
      <c r="C1662" t="s">
        <v>180</v>
      </c>
      <c r="D1662" t="s">
        <v>3597</v>
      </c>
      <c r="E1662" t="s">
        <v>1402</v>
      </c>
      <c r="F1662" t="s">
        <v>63</v>
      </c>
      <c r="G1662">
        <v>2</v>
      </c>
      <c r="H1662">
        <v>127</v>
      </c>
    </row>
    <row r="1663" spans="1:8">
      <c r="A1663">
        <v>1662</v>
      </c>
      <c r="B1663">
        <v>20</v>
      </c>
      <c r="C1663" t="s">
        <v>180</v>
      </c>
      <c r="D1663" t="s">
        <v>3597</v>
      </c>
      <c r="E1663" t="s">
        <v>249</v>
      </c>
      <c r="F1663" t="s">
        <v>46</v>
      </c>
      <c r="G1663">
        <v>3</v>
      </c>
      <c r="H1663">
        <v>127</v>
      </c>
    </row>
    <row r="1664" spans="1:8">
      <c r="A1664">
        <v>1663</v>
      </c>
      <c r="B1664">
        <v>20</v>
      </c>
      <c r="C1664" t="s">
        <v>180</v>
      </c>
      <c r="D1664" t="s">
        <v>3597</v>
      </c>
      <c r="E1664" t="s">
        <v>1386</v>
      </c>
      <c r="F1664" t="s">
        <v>46</v>
      </c>
      <c r="G1664">
        <v>3</v>
      </c>
      <c r="H1664">
        <v>127</v>
      </c>
    </row>
    <row r="1665" spans="1:8">
      <c r="A1665">
        <v>1664</v>
      </c>
      <c r="B1665">
        <v>20</v>
      </c>
      <c r="C1665" t="s">
        <v>180</v>
      </c>
      <c r="D1665" t="s">
        <v>3597</v>
      </c>
      <c r="E1665" t="s">
        <v>1387</v>
      </c>
      <c r="F1665" t="s">
        <v>46</v>
      </c>
      <c r="G1665">
        <v>9</v>
      </c>
      <c r="H1665">
        <v>127</v>
      </c>
    </row>
    <row r="1666" spans="1:8">
      <c r="A1666">
        <v>1665</v>
      </c>
      <c r="B1666">
        <v>20</v>
      </c>
      <c r="C1666" t="s">
        <v>180</v>
      </c>
      <c r="D1666" t="s">
        <v>3597</v>
      </c>
      <c r="E1666" t="s">
        <v>1388</v>
      </c>
      <c r="F1666" t="s">
        <v>46</v>
      </c>
      <c r="G1666">
        <v>4</v>
      </c>
      <c r="H1666">
        <v>127</v>
      </c>
    </row>
    <row r="1667" spans="1:8">
      <c r="A1667">
        <v>1666</v>
      </c>
      <c r="B1667">
        <v>20</v>
      </c>
      <c r="C1667" t="s">
        <v>180</v>
      </c>
      <c r="D1667" t="s">
        <v>3597</v>
      </c>
      <c r="E1667" t="s">
        <v>1389</v>
      </c>
      <c r="F1667" t="s">
        <v>46</v>
      </c>
      <c r="G1667">
        <v>5</v>
      </c>
      <c r="H1667">
        <v>127</v>
      </c>
    </row>
    <row r="1668" spans="1:8">
      <c r="A1668">
        <v>1667</v>
      </c>
      <c r="B1668">
        <v>20</v>
      </c>
      <c r="C1668" t="s">
        <v>180</v>
      </c>
      <c r="D1668" t="s">
        <v>3597</v>
      </c>
      <c r="E1668" t="s">
        <v>1390</v>
      </c>
      <c r="F1668" t="s">
        <v>46</v>
      </c>
      <c r="G1668">
        <v>5</v>
      </c>
      <c r="H1668">
        <v>127</v>
      </c>
    </row>
    <row r="1669" spans="1:8">
      <c r="A1669">
        <v>1668</v>
      </c>
      <c r="B1669">
        <v>20</v>
      </c>
      <c r="C1669" t="s">
        <v>180</v>
      </c>
      <c r="D1669" t="s">
        <v>3597</v>
      </c>
      <c r="E1669" t="s">
        <v>1391</v>
      </c>
      <c r="F1669" t="s">
        <v>46</v>
      </c>
      <c r="G1669">
        <v>5</v>
      </c>
      <c r="H1669">
        <v>127</v>
      </c>
    </row>
    <row r="1670" spans="1:8">
      <c r="A1670">
        <v>1669</v>
      </c>
      <c r="B1670">
        <v>20</v>
      </c>
      <c r="C1670" t="s">
        <v>180</v>
      </c>
      <c r="D1670" t="s">
        <v>3597</v>
      </c>
      <c r="E1670" t="s">
        <v>1392</v>
      </c>
      <c r="F1670" t="s">
        <v>46</v>
      </c>
      <c r="G1670">
        <v>3</v>
      </c>
      <c r="H1670">
        <v>127</v>
      </c>
    </row>
    <row r="1671" spans="1:8">
      <c r="A1671">
        <v>1670</v>
      </c>
      <c r="B1671">
        <v>20</v>
      </c>
      <c r="C1671" t="s">
        <v>180</v>
      </c>
      <c r="D1671" t="s">
        <v>3597</v>
      </c>
      <c r="E1671" t="s">
        <v>1393</v>
      </c>
      <c r="F1671" t="s">
        <v>46</v>
      </c>
      <c r="G1671">
        <v>6</v>
      </c>
      <c r="H1671">
        <v>127</v>
      </c>
    </row>
    <row r="1672" spans="1:8">
      <c r="A1672">
        <v>1671</v>
      </c>
      <c r="B1672">
        <v>20</v>
      </c>
      <c r="C1672" t="s">
        <v>180</v>
      </c>
      <c r="D1672" t="s">
        <v>3597</v>
      </c>
      <c r="E1672" t="s">
        <v>1394</v>
      </c>
      <c r="F1672" t="s">
        <v>46</v>
      </c>
      <c r="G1672">
        <v>3</v>
      </c>
      <c r="H1672">
        <v>127</v>
      </c>
    </row>
    <row r="1673" spans="1:8">
      <c r="A1673">
        <v>1672</v>
      </c>
      <c r="B1673">
        <v>20</v>
      </c>
      <c r="C1673" t="s">
        <v>180</v>
      </c>
      <c r="D1673" t="s">
        <v>3597</v>
      </c>
      <c r="E1673" t="s">
        <v>1395</v>
      </c>
      <c r="F1673" t="s">
        <v>46</v>
      </c>
      <c r="G1673">
        <v>5</v>
      </c>
      <c r="H1673">
        <v>127</v>
      </c>
    </row>
    <row r="1674" spans="1:8">
      <c r="A1674">
        <v>1673</v>
      </c>
      <c r="B1674">
        <v>20</v>
      </c>
      <c r="C1674" t="s">
        <v>180</v>
      </c>
      <c r="D1674" t="s">
        <v>3597</v>
      </c>
      <c r="E1674" t="s">
        <v>1396</v>
      </c>
      <c r="F1674" t="s">
        <v>46</v>
      </c>
      <c r="G1674">
        <v>1</v>
      </c>
      <c r="H1674">
        <v>127</v>
      </c>
    </row>
    <row r="1675" spans="1:8">
      <c r="A1675">
        <v>1674</v>
      </c>
      <c r="B1675">
        <v>20</v>
      </c>
      <c r="C1675" t="s">
        <v>180</v>
      </c>
      <c r="D1675" t="s">
        <v>3597</v>
      </c>
      <c r="E1675" t="s">
        <v>1397</v>
      </c>
      <c r="F1675" t="s">
        <v>46</v>
      </c>
      <c r="G1675">
        <v>1</v>
      </c>
      <c r="H1675">
        <v>127</v>
      </c>
    </row>
    <row r="1676" spans="1:8">
      <c r="A1676">
        <v>1675</v>
      </c>
      <c r="B1676">
        <v>20</v>
      </c>
      <c r="C1676" t="s">
        <v>180</v>
      </c>
      <c r="D1676" t="s">
        <v>3597</v>
      </c>
      <c r="E1676" t="s">
        <v>1398</v>
      </c>
      <c r="F1676" t="s">
        <v>46</v>
      </c>
      <c r="G1676">
        <v>1</v>
      </c>
      <c r="H1676">
        <v>127</v>
      </c>
    </row>
    <row r="1677" spans="1:8">
      <c r="A1677">
        <v>1676</v>
      </c>
      <c r="B1677">
        <v>20</v>
      </c>
      <c r="C1677" t="s">
        <v>180</v>
      </c>
      <c r="D1677" t="s">
        <v>3599</v>
      </c>
      <c r="E1677" t="s">
        <v>249</v>
      </c>
      <c r="F1677" t="s">
        <v>63</v>
      </c>
      <c r="G1677">
        <v>1</v>
      </c>
      <c r="H1677">
        <v>12</v>
      </c>
    </row>
    <row r="1678" spans="1:8">
      <c r="A1678">
        <v>1677</v>
      </c>
      <c r="B1678">
        <v>20</v>
      </c>
      <c r="C1678" t="s">
        <v>180</v>
      </c>
      <c r="D1678" t="s">
        <v>3599</v>
      </c>
      <c r="E1678" t="s">
        <v>1389</v>
      </c>
      <c r="F1678" t="s">
        <v>63</v>
      </c>
      <c r="G1678">
        <v>3</v>
      </c>
      <c r="H1678">
        <v>12</v>
      </c>
    </row>
    <row r="1679" spans="1:8">
      <c r="A1679">
        <v>1678</v>
      </c>
      <c r="B1679">
        <v>20</v>
      </c>
      <c r="C1679" t="s">
        <v>180</v>
      </c>
      <c r="D1679" t="s">
        <v>3599</v>
      </c>
      <c r="E1679" t="s">
        <v>1390</v>
      </c>
      <c r="F1679" t="s">
        <v>63</v>
      </c>
      <c r="G1679">
        <v>2</v>
      </c>
      <c r="H1679">
        <v>12</v>
      </c>
    </row>
    <row r="1680" spans="1:8">
      <c r="A1680">
        <v>1679</v>
      </c>
      <c r="B1680">
        <v>20</v>
      </c>
      <c r="C1680" t="s">
        <v>180</v>
      </c>
      <c r="D1680" t="s">
        <v>3599</v>
      </c>
      <c r="E1680" t="s">
        <v>1397</v>
      </c>
      <c r="F1680" t="s">
        <v>63</v>
      </c>
      <c r="G1680">
        <v>1</v>
      </c>
      <c r="H1680">
        <v>12</v>
      </c>
    </row>
    <row r="1681" spans="1:8">
      <c r="A1681">
        <v>1680</v>
      </c>
      <c r="B1681">
        <v>20</v>
      </c>
      <c r="C1681" t="s">
        <v>180</v>
      </c>
      <c r="D1681" t="s">
        <v>3599</v>
      </c>
      <c r="E1681" t="s">
        <v>1398</v>
      </c>
      <c r="F1681" t="s">
        <v>63</v>
      </c>
      <c r="G1681">
        <v>1</v>
      </c>
      <c r="H1681">
        <v>12</v>
      </c>
    </row>
    <row r="1682" spans="1:8">
      <c r="A1682">
        <v>1681</v>
      </c>
      <c r="B1682">
        <v>20</v>
      </c>
      <c r="C1682" t="s">
        <v>180</v>
      </c>
      <c r="D1682" t="s">
        <v>3599</v>
      </c>
      <c r="E1682" t="s">
        <v>1390</v>
      </c>
      <c r="F1682" t="s">
        <v>46</v>
      </c>
      <c r="G1682">
        <v>2</v>
      </c>
      <c r="H1682">
        <v>12</v>
      </c>
    </row>
    <row r="1683" spans="1:8">
      <c r="A1683">
        <v>1682</v>
      </c>
      <c r="B1683">
        <v>20</v>
      </c>
      <c r="C1683" t="s">
        <v>180</v>
      </c>
      <c r="D1683" t="s">
        <v>3599</v>
      </c>
      <c r="E1683" t="s">
        <v>1391</v>
      </c>
      <c r="F1683" t="s">
        <v>46</v>
      </c>
      <c r="G1683">
        <v>1</v>
      </c>
      <c r="H1683">
        <v>12</v>
      </c>
    </row>
    <row r="1684" spans="1:8">
      <c r="A1684">
        <v>1683</v>
      </c>
      <c r="B1684">
        <v>20</v>
      </c>
      <c r="C1684" t="s">
        <v>180</v>
      </c>
      <c r="D1684" t="s">
        <v>3599</v>
      </c>
      <c r="E1684" t="s">
        <v>1395</v>
      </c>
      <c r="F1684" t="s">
        <v>46</v>
      </c>
      <c r="G1684">
        <v>1</v>
      </c>
      <c r="H1684">
        <v>12</v>
      </c>
    </row>
    <row r="1685" spans="1:8">
      <c r="A1685">
        <v>1684</v>
      </c>
      <c r="B1685">
        <v>20</v>
      </c>
      <c r="C1685" t="s">
        <v>180</v>
      </c>
      <c r="D1685" t="s">
        <v>3598</v>
      </c>
      <c r="E1685" t="s">
        <v>249</v>
      </c>
      <c r="F1685" t="s">
        <v>63</v>
      </c>
      <c r="G1685">
        <v>6540</v>
      </c>
      <c r="H1685">
        <v>105273</v>
      </c>
    </row>
    <row r="1686" spans="1:8">
      <c r="A1686">
        <v>1685</v>
      </c>
      <c r="B1686">
        <v>20</v>
      </c>
      <c r="C1686" t="s">
        <v>180</v>
      </c>
      <c r="D1686" t="s">
        <v>3598</v>
      </c>
      <c r="E1686" t="s">
        <v>1386</v>
      </c>
      <c r="F1686" t="s">
        <v>63</v>
      </c>
      <c r="G1686">
        <v>6650</v>
      </c>
      <c r="H1686">
        <v>105273</v>
      </c>
    </row>
    <row r="1687" spans="1:8">
      <c r="A1687">
        <v>1686</v>
      </c>
      <c r="B1687">
        <v>20</v>
      </c>
      <c r="C1687" t="s">
        <v>180</v>
      </c>
      <c r="D1687" t="s">
        <v>3598</v>
      </c>
      <c r="E1687" t="s">
        <v>1387</v>
      </c>
      <c r="F1687" t="s">
        <v>63</v>
      </c>
      <c r="G1687">
        <v>6699</v>
      </c>
      <c r="H1687">
        <v>105273</v>
      </c>
    </row>
    <row r="1688" spans="1:8">
      <c r="A1688">
        <v>1687</v>
      </c>
      <c r="B1688">
        <v>20</v>
      </c>
      <c r="C1688" t="s">
        <v>180</v>
      </c>
      <c r="D1688" t="s">
        <v>3598</v>
      </c>
      <c r="E1688" t="s">
        <v>1388</v>
      </c>
      <c r="F1688" t="s">
        <v>63</v>
      </c>
      <c r="G1688">
        <v>5741</v>
      </c>
      <c r="H1688">
        <v>105273</v>
      </c>
    </row>
    <row r="1689" spans="1:8">
      <c r="A1689">
        <v>1688</v>
      </c>
      <c r="B1689">
        <v>20</v>
      </c>
      <c r="C1689" t="s">
        <v>180</v>
      </c>
      <c r="D1689" t="s">
        <v>3598</v>
      </c>
      <c r="E1689" t="s">
        <v>1389</v>
      </c>
      <c r="F1689" t="s">
        <v>63</v>
      </c>
      <c r="G1689">
        <v>4431</v>
      </c>
      <c r="H1689">
        <v>105273</v>
      </c>
    </row>
    <row r="1690" spans="1:8">
      <c r="A1690">
        <v>1689</v>
      </c>
      <c r="B1690">
        <v>20</v>
      </c>
      <c r="C1690" t="s">
        <v>180</v>
      </c>
      <c r="D1690" t="s">
        <v>3598</v>
      </c>
      <c r="E1690" t="s">
        <v>1390</v>
      </c>
      <c r="F1690" t="s">
        <v>63</v>
      </c>
      <c r="G1690">
        <v>4070</v>
      </c>
      <c r="H1690">
        <v>105273</v>
      </c>
    </row>
    <row r="1691" spans="1:8">
      <c r="A1691">
        <v>1690</v>
      </c>
      <c r="B1691">
        <v>20</v>
      </c>
      <c r="C1691" t="s">
        <v>180</v>
      </c>
      <c r="D1691" t="s">
        <v>3598</v>
      </c>
      <c r="E1691" t="s">
        <v>1391</v>
      </c>
      <c r="F1691" t="s">
        <v>63</v>
      </c>
      <c r="G1691">
        <v>3691</v>
      </c>
      <c r="H1691">
        <v>105273</v>
      </c>
    </row>
    <row r="1692" spans="1:8">
      <c r="A1692">
        <v>1691</v>
      </c>
      <c r="B1692">
        <v>20</v>
      </c>
      <c r="C1692" t="s">
        <v>180</v>
      </c>
      <c r="D1692" t="s">
        <v>3598</v>
      </c>
      <c r="E1692" t="s">
        <v>1392</v>
      </c>
      <c r="F1692" t="s">
        <v>63</v>
      </c>
      <c r="G1692">
        <v>3541</v>
      </c>
      <c r="H1692">
        <v>105273</v>
      </c>
    </row>
    <row r="1693" spans="1:8">
      <c r="A1693">
        <v>1692</v>
      </c>
      <c r="B1693">
        <v>20</v>
      </c>
      <c r="C1693" t="s">
        <v>180</v>
      </c>
      <c r="D1693" t="s">
        <v>3598</v>
      </c>
      <c r="E1693" t="s">
        <v>1393</v>
      </c>
      <c r="F1693" t="s">
        <v>63</v>
      </c>
      <c r="G1693">
        <v>3152</v>
      </c>
      <c r="H1693">
        <v>105273</v>
      </c>
    </row>
    <row r="1694" spans="1:8">
      <c r="A1694">
        <v>1693</v>
      </c>
      <c r="B1694">
        <v>20</v>
      </c>
      <c r="C1694" t="s">
        <v>180</v>
      </c>
      <c r="D1694" t="s">
        <v>3598</v>
      </c>
      <c r="E1694" t="s">
        <v>1394</v>
      </c>
      <c r="F1694" t="s">
        <v>63</v>
      </c>
      <c r="G1694">
        <v>2525</v>
      </c>
      <c r="H1694">
        <v>105273</v>
      </c>
    </row>
    <row r="1695" spans="1:8">
      <c r="A1695">
        <v>1694</v>
      </c>
      <c r="B1695">
        <v>20</v>
      </c>
      <c r="C1695" t="s">
        <v>180</v>
      </c>
      <c r="D1695" t="s">
        <v>3598</v>
      </c>
      <c r="E1695" t="s">
        <v>1395</v>
      </c>
      <c r="F1695" t="s">
        <v>63</v>
      </c>
      <c r="G1695">
        <v>2088</v>
      </c>
      <c r="H1695">
        <v>105273</v>
      </c>
    </row>
    <row r="1696" spans="1:8">
      <c r="A1696">
        <v>1695</v>
      </c>
      <c r="B1696">
        <v>20</v>
      </c>
      <c r="C1696" t="s">
        <v>180</v>
      </c>
      <c r="D1696" t="s">
        <v>3598</v>
      </c>
      <c r="E1696" t="s">
        <v>1396</v>
      </c>
      <c r="F1696" t="s">
        <v>63</v>
      </c>
      <c r="G1696">
        <v>1720</v>
      </c>
      <c r="H1696">
        <v>105273</v>
      </c>
    </row>
    <row r="1697" spans="1:8">
      <c r="A1697">
        <v>1696</v>
      </c>
      <c r="B1697">
        <v>20</v>
      </c>
      <c r="C1697" t="s">
        <v>180</v>
      </c>
      <c r="D1697" t="s">
        <v>3598</v>
      </c>
      <c r="E1697" t="s">
        <v>1397</v>
      </c>
      <c r="F1697" t="s">
        <v>63</v>
      </c>
      <c r="G1697">
        <v>1304</v>
      </c>
      <c r="H1697">
        <v>105273</v>
      </c>
    </row>
    <row r="1698" spans="1:8">
      <c r="A1698">
        <v>1697</v>
      </c>
      <c r="B1698">
        <v>20</v>
      </c>
      <c r="C1698" t="s">
        <v>180</v>
      </c>
      <c r="D1698" t="s">
        <v>3598</v>
      </c>
      <c r="E1698" t="s">
        <v>1398</v>
      </c>
      <c r="F1698" t="s">
        <v>63</v>
      </c>
      <c r="G1698">
        <v>1089</v>
      </c>
      <c r="H1698">
        <v>105273</v>
      </c>
    </row>
    <row r="1699" spans="1:8">
      <c r="A1699">
        <v>1698</v>
      </c>
      <c r="B1699">
        <v>20</v>
      </c>
      <c r="C1699" t="s">
        <v>180</v>
      </c>
      <c r="D1699" t="s">
        <v>3598</v>
      </c>
      <c r="E1699" t="s">
        <v>1399</v>
      </c>
      <c r="F1699" t="s">
        <v>63</v>
      </c>
      <c r="G1699">
        <v>713</v>
      </c>
      <c r="H1699">
        <v>105273</v>
      </c>
    </row>
    <row r="1700" spans="1:8">
      <c r="A1700">
        <v>1699</v>
      </c>
      <c r="B1700">
        <v>20</v>
      </c>
      <c r="C1700" t="s">
        <v>180</v>
      </c>
      <c r="D1700" t="s">
        <v>3598</v>
      </c>
      <c r="E1700" t="s">
        <v>1400</v>
      </c>
      <c r="F1700" t="s">
        <v>63</v>
      </c>
      <c r="G1700">
        <v>537</v>
      </c>
      <c r="H1700">
        <v>105273</v>
      </c>
    </row>
    <row r="1701" spans="1:8">
      <c r="A1701">
        <v>1700</v>
      </c>
      <c r="B1701">
        <v>20</v>
      </c>
      <c r="C1701" t="s">
        <v>180</v>
      </c>
      <c r="D1701" t="s">
        <v>3598</v>
      </c>
      <c r="E1701" t="s">
        <v>1401</v>
      </c>
      <c r="F1701" t="s">
        <v>63</v>
      </c>
      <c r="G1701">
        <v>273</v>
      </c>
      <c r="H1701">
        <v>105273</v>
      </c>
    </row>
    <row r="1702" spans="1:8">
      <c r="A1702">
        <v>1701</v>
      </c>
      <c r="B1702">
        <v>20</v>
      </c>
      <c r="C1702" t="s">
        <v>180</v>
      </c>
      <c r="D1702" t="s">
        <v>3598</v>
      </c>
      <c r="E1702" t="s">
        <v>1402</v>
      </c>
      <c r="F1702" t="s">
        <v>63</v>
      </c>
      <c r="G1702">
        <v>230</v>
      </c>
      <c r="H1702">
        <v>105273</v>
      </c>
    </row>
    <row r="1703" spans="1:8">
      <c r="A1703">
        <v>1702</v>
      </c>
      <c r="B1703">
        <v>20</v>
      </c>
      <c r="C1703" t="s">
        <v>180</v>
      </c>
      <c r="D1703" t="s">
        <v>3598</v>
      </c>
      <c r="E1703" t="s">
        <v>249</v>
      </c>
      <c r="F1703" t="s">
        <v>46</v>
      </c>
      <c r="G1703">
        <v>6113</v>
      </c>
      <c r="H1703">
        <v>105273</v>
      </c>
    </row>
    <row r="1704" spans="1:8">
      <c r="A1704">
        <v>1703</v>
      </c>
      <c r="B1704">
        <v>20</v>
      </c>
      <c r="C1704" t="s">
        <v>180</v>
      </c>
      <c r="D1704" t="s">
        <v>3598</v>
      </c>
      <c r="E1704" t="s">
        <v>1386</v>
      </c>
      <c r="F1704" t="s">
        <v>46</v>
      </c>
      <c r="G1704">
        <v>6157</v>
      </c>
      <c r="H1704">
        <v>105273</v>
      </c>
    </row>
    <row r="1705" spans="1:8">
      <c r="A1705">
        <v>1704</v>
      </c>
      <c r="B1705">
        <v>20</v>
      </c>
      <c r="C1705" t="s">
        <v>180</v>
      </c>
      <c r="D1705" t="s">
        <v>3598</v>
      </c>
      <c r="E1705" t="s">
        <v>1387</v>
      </c>
      <c r="F1705" t="s">
        <v>46</v>
      </c>
      <c r="G1705">
        <v>6187</v>
      </c>
      <c r="H1705">
        <v>105273</v>
      </c>
    </row>
    <row r="1706" spans="1:8">
      <c r="A1706">
        <v>1705</v>
      </c>
      <c r="B1706">
        <v>20</v>
      </c>
      <c r="C1706" t="s">
        <v>180</v>
      </c>
      <c r="D1706" t="s">
        <v>3598</v>
      </c>
      <c r="E1706" t="s">
        <v>1388</v>
      </c>
      <c r="F1706" t="s">
        <v>46</v>
      </c>
      <c r="G1706">
        <v>5000</v>
      </c>
      <c r="H1706">
        <v>105273</v>
      </c>
    </row>
    <row r="1707" spans="1:8">
      <c r="A1707">
        <v>1706</v>
      </c>
      <c r="B1707">
        <v>20</v>
      </c>
      <c r="C1707" t="s">
        <v>180</v>
      </c>
      <c r="D1707" t="s">
        <v>3598</v>
      </c>
      <c r="E1707" t="s">
        <v>1389</v>
      </c>
      <c r="F1707" t="s">
        <v>46</v>
      </c>
      <c r="G1707">
        <v>4317</v>
      </c>
      <c r="H1707">
        <v>105273</v>
      </c>
    </row>
    <row r="1708" spans="1:8">
      <c r="A1708">
        <v>1707</v>
      </c>
      <c r="B1708">
        <v>20</v>
      </c>
      <c r="C1708" t="s">
        <v>180</v>
      </c>
      <c r="D1708" t="s">
        <v>3598</v>
      </c>
      <c r="E1708" t="s">
        <v>1390</v>
      </c>
      <c r="F1708" t="s">
        <v>46</v>
      </c>
      <c r="G1708">
        <v>3862</v>
      </c>
      <c r="H1708">
        <v>105273</v>
      </c>
    </row>
    <row r="1709" spans="1:8">
      <c r="A1709">
        <v>1708</v>
      </c>
      <c r="B1709">
        <v>20</v>
      </c>
      <c r="C1709" t="s">
        <v>180</v>
      </c>
      <c r="D1709" t="s">
        <v>3598</v>
      </c>
      <c r="E1709" t="s">
        <v>1391</v>
      </c>
      <c r="F1709" t="s">
        <v>46</v>
      </c>
      <c r="G1709">
        <v>3607</v>
      </c>
      <c r="H1709">
        <v>105273</v>
      </c>
    </row>
    <row r="1710" spans="1:8">
      <c r="A1710">
        <v>1709</v>
      </c>
      <c r="B1710">
        <v>20</v>
      </c>
      <c r="C1710" t="s">
        <v>180</v>
      </c>
      <c r="D1710" t="s">
        <v>3598</v>
      </c>
      <c r="E1710" t="s">
        <v>1392</v>
      </c>
      <c r="F1710" t="s">
        <v>46</v>
      </c>
      <c r="G1710">
        <v>3391</v>
      </c>
      <c r="H1710">
        <v>105273</v>
      </c>
    </row>
    <row r="1711" spans="1:8">
      <c r="A1711">
        <v>1710</v>
      </c>
      <c r="B1711">
        <v>20</v>
      </c>
      <c r="C1711" t="s">
        <v>180</v>
      </c>
      <c r="D1711" t="s">
        <v>3598</v>
      </c>
      <c r="E1711" t="s">
        <v>1393</v>
      </c>
      <c r="F1711" t="s">
        <v>46</v>
      </c>
      <c r="G1711">
        <v>2765</v>
      </c>
      <c r="H1711">
        <v>105273</v>
      </c>
    </row>
    <row r="1712" spans="1:8">
      <c r="A1712">
        <v>1711</v>
      </c>
      <c r="B1712">
        <v>20</v>
      </c>
      <c r="C1712" t="s">
        <v>180</v>
      </c>
      <c r="D1712" t="s">
        <v>3598</v>
      </c>
      <c r="E1712" t="s">
        <v>1394</v>
      </c>
      <c r="F1712" t="s">
        <v>46</v>
      </c>
      <c r="G1712">
        <v>2344</v>
      </c>
      <c r="H1712">
        <v>105273</v>
      </c>
    </row>
    <row r="1713" spans="1:8">
      <c r="A1713">
        <v>1712</v>
      </c>
      <c r="B1713">
        <v>20</v>
      </c>
      <c r="C1713" t="s">
        <v>180</v>
      </c>
      <c r="D1713" t="s">
        <v>3598</v>
      </c>
      <c r="E1713" t="s">
        <v>1395</v>
      </c>
      <c r="F1713" t="s">
        <v>46</v>
      </c>
      <c r="G1713">
        <v>1755</v>
      </c>
      <c r="H1713">
        <v>105273</v>
      </c>
    </row>
    <row r="1714" spans="1:8">
      <c r="A1714">
        <v>1713</v>
      </c>
      <c r="B1714">
        <v>20</v>
      </c>
      <c r="C1714" t="s">
        <v>180</v>
      </c>
      <c r="D1714" t="s">
        <v>3598</v>
      </c>
      <c r="E1714" t="s">
        <v>1396</v>
      </c>
      <c r="F1714" t="s">
        <v>46</v>
      </c>
      <c r="G1714">
        <v>1404</v>
      </c>
      <c r="H1714">
        <v>105273</v>
      </c>
    </row>
    <row r="1715" spans="1:8">
      <c r="A1715">
        <v>1714</v>
      </c>
      <c r="B1715">
        <v>20</v>
      </c>
      <c r="C1715" t="s">
        <v>180</v>
      </c>
      <c r="D1715" t="s">
        <v>3598</v>
      </c>
      <c r="E1715" t="s">
        <v>1397</v>
      </c>
      <c r="F1715" t="s">
        <v>46</v>
      </c>
      <c r="G1715">
        <v>1033</v>
      </c>
      <c r="H1715">
        <v>105273</v>
      </c>
    </row>
    <row r="1716" spans="1:8">
      <c r="A1716">
        <v>1715</v>
      </c>
      <c r="B1716">
        <v>20</v>
      </c>
      <c r="C1716" t="s">
        <v>180</v>
      </c>
      <c r="D1716" t="s">
        <v>3598</v>
      </c>
      <c r="E1716" t="s">
        <v>1398</v>
      </c>
      <c r="F1716" t="s">
        <v>46</v>
      </c>
      <c r="G1716">
        <v>812</v>
      </c>
      <c r="H1716">
        <v>105273</v>
      </c>
    </row>
    <row r="1717" spans="1:8">
      <c r="A1717">
        <v>1716</v>
      </c>
      <c r="B1717">
        <v>20</v>
      </c>
      <c r="C1717" t="s">
        <v>180</v>
      </c>
      <c r="D1717" t="s">
        <v>3598</v>
      </c>
      <c r="E1717" t="s">
        <v>1399</v>
      </c>
      <c r="F1717" t="s">
        <v>46</v>
      </c>
      <c r="G1717">
        <v>609</v>
      </c>
      <c r="H1717">
        <v>105273</v>
      </c>
    </row>
    <row r="1718" spans="1:8">
      <c r="A1718">
        <v>1717</v>
      </c>
      <c r="B1718">
        <v>20</v>
      </c>
      <c r="C1718" t="s">
        <v>180</v>
      </c>
      <c r="D1718" t="s">
        <v>3598</v>
      </c>
      <c r="E1718" t="s">
        <v>1400</v>
      </c>
      <c r="F1718" t="s">
        <v>46</v>
      </c>
      <c r="G1718">
        <v>433</v>
      </c>
      <c r="H1718">
        <v>105273</v>
      </c>
    </row>
    <row r="1719" spans="1:8">
      <c r="A1719">
        <v>1718</v>
      </c>
      <c r="B1719">
        <v>20</v>
      </c>
      <c r="C1719" t="s">
        <v>180</v>
      </c>
      <c r="D1719" t="s">
        <v>3598</v>
      </c>
      <c r="E1719" t="s">
        <v>1401</v>
      </c>
      <c r="F1719" t="s">
        <v>46</v>
      </c>
      <c r="G1719">
        <v>242</v>
      </c>
      <c r="H1719">
        <v>105273</v>
      </c>
    </row>
    <row r="1720" spans="1:8">
      <c r="A1720">
        <v>1719</v>
      </c>
      <c r="B1720">
        <v>20</v>
      </c>
      <c r="C1720" t="s">
        <v>180</v>
      </c>
      <c r="D1720" t="s">
        <v>3598</v>
      </c>
      <c r="E1720" t="s">
        <v>1402</v>
      </c>
      <c r="F1720" t="s">
        <v>46</v>
      </c>
      <c r="G1720">
        <v>248</v>
      </c>
      <c r="H1720">
        <v>105273</v>
      </c>
    </row>
    <row r="1721" spans="1:8">
      <c r="A1721">
        <v>1720</v>
      </c>
      <c r="B1721">
        <v>20</v>
      </c>
      <c r="C1721" t="s">
        <v>180</v>
      </c>
      <c r="D1721" t="s">
        <v>3586</v>
      </c>
      <c r="E1721" t="s">
        <v>249</v>
      </c>
      <c r="F1721" t="s">
        <v>63</v>
      </c>
      <c r="G1721">
        <v>45791</v>
      </c>
      <c r="H1721">
        <v>719616</v>
      </c>
    </row>
    <row r="1722" spans="1:8">
      <c r="A1722">
        <v>1721</v>
      </c>
      <c r="B1722">
        <v>20</v>
      </c>
      <c r="C1722" t="s">
        <v>180</v>
      </c>
      <c r="D1722" t="s">
        <v>3586</v>
      </c>
      <c r="E1722" t="s">
        <v>1386</v>
      </c>
      <c r="F1722" t="s">
        <v>63</v>
      </c>
      <c r="G1722">
        <v>44324</v>
      </c>
      <c r="H1722">
        <v>719616</v>
      </c>
    </row>
    <row r="1723" spans="1:8">
      <c r="A1723">
        <v>1722</v>
      </c>
      <c r="B1723">
        <v>20</v>
      </c>
      <c r="C1723" t="s">
        <v>180</v>
      </c>
      <c r="D1723" t="s">
        <v>3586</v>
      </c>
      <c r="E1723" t="s">
        <v>1387</v>
      </c>
      <c r="F1723" t="s">
        <v>63</v>
      </c>
      <c r="G1723">
        <v>44497</v>
      </c>
      <c r="H1723">
        <v>719616</v>
      </c>
    </row>
    <row r="1724" spans="1:8">
      <c r="A1724">
        <v>1723</v>
      </c>
      <c r="B1724">
        <v>20</v>
      </c>
      <c r="C1724" t="s">
        <v>180</v>
      </c>
      <c r="D1724" t="s">
        <v>3586</v>
      </c>
      <c r="E1724" t="s">
        <v>1388</v>
      </c>
      <c r="F1724" t="s">
        <v>63</v>
      </c>
      <c r="G1724">
        <v>36694</v>
      </c>
      <c r="H1724">
        <v>719616</v>
      </c>
    </row>
    <row r="1725" spans="1:8">
      <c r="A1725">
        <v>1724</v>
      </c>
      <c r="B1725">
        <v>20</v>
      </c>
      <c r="C1725" t="s">
        <v>180</v>
      </c>
      <c r="D1725" t="s">
        <v>3586</v>
      </c>
      <c r="E1725" t="s">
        <v>1389</v>
      </c>
      <c r="F1725" t="s">
        <v>63</v>
      </c>
      <c r="G1725">
        <v>28927</v>
      </c>
      <c r="H1725">
        <v>719616</v>
      </c>
    </row>
    <row r="1726" spans="1:8">
      <c r="A1726">
        <v>1725</v>
      </c>
      <c r="B1726">
        <v>20</v>
      </c>
      <c r="C1726" t="s">
        <v>180</v>
      </c>
      <c r="D1726" t="s">
        <v>3586</v>
      </c>
      <c r="E1726" t="s">
        <v>1390</v>
      </c>
      <c r="F1726" t="s">
        <v>63</v>
      </c>
      <c r="G1726">
        <v>26311</v>
      </c>
      <c r="H1726">
        <v>719616</v>
      </c>
    </row>
    <row r="1727" spans="1:8">
      <c r="A1727">
        <v>1726</v>
      </c>
      <c r="B1727">
        <v>20</v>
      </c>
      <c r="C1727" t="s">
        <v>180</v>
      </c>
      <c r="D1727" t="s">
        <v>3586</v>
      </c>
      <c r="E1727" t="s">
        <v>1391</v>
      </c>
      <c r="F1727" t="s">
        <v>63</v>
      </c>
      <c r="G1727">
        <v>23488</v>
      </c>
      <c r="H1727">
        <v>719616</v>
      </c>
    </row>
    <row r="1728" spans="1:8">
      <c r="A1728">
        <v>1727</v>
      </c>
      <c r="B1728">
        <v>20</v>
      </c>
      <c r="C1728" t="s">
        <v>180</v>
      </c>
      <c r="D1728" t="s">
        <v>3586</v>
      </c>
      <c r="E1728" t="s">
        <v>1392</v>
      </c>
      <c r="F1728" t="s">
        <v>63</v>
      </c>
      <c r="G1728">
        <v>22430</v>
      </c>
      <c r="H1728">
        <v>719616</v>
      </c>
    </row>
    <row r="1729" spans="1:8">
      <c r="A1729">
        <v>1728</v>
      </c>
      <c r="B1729">
        <v>20</v>
      </c>
      <c r="C1729" t="s">
        <v>180</v>
      </c>
      <c r="D1729" t="s">
        <v>3586</v>
      </c>
      <c r="E1729" t="s">
        <v>1393</v>
      </c>
      <c r="F1729" t="s">
        <v>63</v>
      </c>
      <c r="G1729">
        <v>19885</v>
      </c>
      <c r="H1729">
        <v>719616</v>
      </c>
    </row>
    <row r="1730" spans="1:8">
      <c r="A1730">
        <v>1729</v>
      </c>
      <c r="B1730">
        <v>20</v>
      </c>
      <c r="C1730" t="s">
        <v>180</v>
      </c>
      <c r="D1730" t="s">
        <v>3586</v>
      </c>
      <c r="E1730" t="s">
        <v>1394</v>
      </c>
      <c r="F1730" t="s">
        <v>63</v>
      </c>
      <c r="G1730">
        <v>16114</v>
      </c>
      <c r="H1730">
        <v>719616</v>
      </c>
    </row>
    <row r="1731" spans="1:8">
      <c r="A1731">
        <v>1730</v>
      </c>
      <c r="B1731">
        <v>20</v>
      </c>
      <c r="C1731" t="s">
        <v>180</v>
      </c>
      <c r="D1731" t="s">
        <v>3586</v>
      </c>
      <c r="E1731" t="s">
        <v>1395</v>
      </c>
      <c r="F1731" t="s">
        <v>63</v>
      </c>
      <c r="G1731">
        <v>12822</v>
      </c>
      <c r="H1731">
        <v>719616</v>
      </c>
    </row>
    <row r="1732" spans="1:8">
      <c r="A1732">
        <v>1731</v>
      </c>
      <c r="B1732">
        <v>20</v>
      </c>
      <c r="C1732" t="s">
        <v>180</v>
      </c>
      <c r="D1732" t="s">
        <v>3586</v>
      </c>
      <c r="E1732" t="s">
        <v>1396</v>
      </c>
      <c r="F1732" t="s">
        <v>63</v>
      </c>
      <c r="G1732">
        <v>10445</v>
      </c>
      <c r="H1732">
        <v>719616</v>
      </c>
    </row>
    <row r="1733" spans="1:8">
      <c r="A1733">
        <v>1732</v>
      </c>
      <c r="B1733">
        <v>20</v>
      </c>
      <c r="C1733" t="s">
        <v>180</v>
      </c>
      <c r="D1733" t="s">
        <v>3586</v>
      </c>
      <c r="E1733" t="s">
        <v>1397</v>
      </c>
      <c r="F1733" t="s">
        <v>63</v>
      </c>
      <c r="G1733">
        <v>7388</v>
      </c>
      <c r="H1733">
        <v>719616</v>
      </c>
    </row>
    <row r="1734" spans="1:8">
      <c r="A1734">
        <v>1733</v>
      </c>
      <c r="B1734">
        <v>20</v>
      </c>
      <c r="C1734" t="s">
        <v>180</v>
      </c>
      <c r="D1734" t="s">
        <v>3586</v>
      </c>
      <c r="E1734" t="s">
        <v>1398</v>
      </c>
      <c r="F1734" t="s">
        <v>63</v>
      </c>
      <c r="G1734">
        <v>6065</v>
      </c>
      <c r="H1734">
        <v>719616</v>
      </c>
    </row>
    <row r="1735" spans="1:8">
      <c r="A1735">
        <v>1734</v>
      </c>
      <c r="B1735">
        <v>20</v>
      </c>
      <c r="C1735" t="s">
        <v>180</v>
      </c>
      <c r="D1735" t="s">
        <v>3586</v>
      </c>
      <c r="E1735" t="s">
        <v>1399</v>
      </c>
      <c r="F1735" t="s">
        <v>63</v>
      </c>
      <c r="G1735">
        <v>4396</v>
      </c>
      <c r="H1735">
        <v>719616</v>
      </c>
    </row>
    <row r="1736" spans="1:8">
      <c r="A1736">
        <v>1735</v>
      </c>
      <c r="B1736">
        <v>20</v>
      </c>
      <c r="C1736" t="s">
        <v>180</v>
      </c>
      <c r="D1736" t="s">
        <v>3586</v>
      </c>
      <c r="E1736" t="s">
        <v>1400</v>
      </c>
      <c r="F1736" t="s">
        <v>63</v>
      </c>
      <c r="G1736">
        <v>3244</v>
      </c>
      <c r="H1736">
        <v>719616</v>
      </c>
    </row>
    <row r="1737" spans="1:8">
      <c r="A1737">
        <v>1736</v>
      </c>
      <c r="B1737">
        <v>20</v>
      </c>
      <c r="C1737" t="s">
        <v>180</v>
      </c>
      <c r="D1737" t="s">
        <v>3586</v>
      </c>
      <c r="E1737" t="s">
        <v>1401</v>
      </c>
      <c r="F1737" t="s">
        <v>63</v>
      </c>
      <c r="G1737">
        <v>1713</v>
      </c>
      <c r="H1737">
        <v>719616</v>
      </c>
    </row>
    <row r="1738" spans="1:8">
      <c r="A1738">
        <v>1737</v>
      </c>
      <c r="B1738">
        <v>20</v>
      </c>
      <c r="C1738" t="s">
        <v>180</v>
      </c>
      <c r="D1738" t="s">
        <v>3586</v>
      </c>
      <c r="E1738" t="s">
        <v>1402</v>
      </c>
      <c r="F1738" t="s">
        <v>63</v>
      </c>
      <c r="G1738">
        <v>1356</v>
      </c>
      <c r="H1738">
        <v>719616</v>
      </c>
    </row>
    <row r="1739" spans="1:8">
      <c r="A1739">
        <v>1738</v>
      </c>
      <c r="B1739">
        <v>20</v>
      </c>
      <c r="C1739" t="s">
        <v>180</v>
      </c>
      <c r="D1739" t="s">
        <v>3586</v>
      </c>
      <c r="E1739" t="s">
        <v>249</v>
      </c>
      <c r="F1739" t="s">
        <v>46</v>
      </c>
      <c r="G1739">
        <v>43045</v>
      </c>
      <c r="H1739">
        <v>719616</v>
      </c>
    </row>
    <row r="1740" spans="1:8">
      <c r="A1740">
        <v>1739</v>
      </c>
      <c r="B1740">
        <v>20</v>
      </c>
      <c r="C1740" t="s">
        <v>180</v>
      </c>
      <c r="D1740" t="s">
        <v>3586</v>
      </c>
      <c r="E1740" t="s">
        <v>1386</v>
      </c>
      <c r="F1740" t="s">
        <v>46</v>
      </c>
      <c r="G1740">
        <v>42049</v>
      </c>
      <c r="H1740">
        <v>719616</v>
      </c>
    </row>
    <row r="1741" spans="1:8">
      <c r="A1741">
        <v>1740</v>
      </c>
      <c r="B1741">
        <v>20</v>
      </c>
      <c r="C1741" t="s">
        <v>180</v>
      </c>
      <c r="D1741" t="s">
        <v>3586</v>
      </c>
      <c r="E1741" t="s">
        <v>1387</v>
      </c>
      <c r="F1741" t="s">
        <v>46</v>
      </c>
      <c r="G1741">
        <v>42622</v>
      </c>
      <c r="H1741">
        <v>719616</v>
      </c>
    </row>
    <row r="1742" spans="1:8">
      <c r="A1742">
        <v>1741</v>
      </c>
      <c r="B1742">
        <v>20</v>
      </c>
      <c r="C1742" t="s">
        <v>180</v>
      </c>
      <c r="D1742" t="s">
        <v>3586</v>
      </c>
      <c r="E1742" t="s">
        <v>1388</v>
      </c>
      <c r="F1742" t="s">
        <v>46</v>
      </c>
      <c r="G1742">
        <v>37343</v>
      </c>
      <c r="H1742">
        <v>719616</v>
      </c>
    </row>
    <row r="1743" spans="1:8">
      <c r="A1743">
        <v>1742</v>
      </c>
      <c r="B1743">
        <v>20</v>
      </c>
      <c r="C1743" t="s">
        <v>180</v>
      </c>
      <c r="D1743" t="s">
        <v>3586</v>
      </c>
      <c r="E1743" t="s">
        <v>1389</v>
      </c>
      <c r="F1743" t="s">
        <v>46</v>
      </c>
      <c r="G1743">
        <v>32630</v>
      </c>
      <c r="H1743">
        <v>719616</v>
      </c>
    </row>
    <row r="1744" spans="1:8">
      <c r="A1744">
        <v>1743</v>
      </c>
      <c r="B1744">
        <v>20</v>
      </c>
      <c r="C1744" t="s">
        <v>180</v>
      </c>
      <c r="D1744" t="s">
        <v>3586</v>
      </c>
      <c r="E1744" t="s">
        <v>1390</v>
      </c>
      <c r="F1744" t="s">
        <v>46</v>
      </c>
      <c r="G1744">
        <v>28946</v>
      </c>
      <c r="H1744">
        <v>719616</v>
      </c>
    </row>
    <row r="1745" spans="1:8">
      <c r="A1745">
        <v>1744</v>
      </c>
      <c r="B1745">
        <v>20</v>
      </c>
      <c r="C1745" t="s">
        <v>180</v>
      </c>
      <c r="D1745" t="s">
        <v>3586</v>
      </c>
      <c r="E1745" t="s">
        <v>1391</v>
      </c>
      <c r="F1745" t="s">
        <v>46</v>
      </c>
      <c r="G1745">
        <v>26094</v>
      </c>
      <c r="H1745">
        <v>719616</v>
      </c>
    </row>
    <row r="1746" spans="1:8">
      <c r="A1746">
        <v>1745</v>
      </c>
      <c r="B1746">
        <v>20</v>
      </c>
      <c r="C1746" t="s">
        <v>180</v>
      </c>
      <c r="D1746" t="s">
        <v>3586</v>
      </c>
      <c r="E1746" t="s">
        <v>1392</v>
      </c>
      <c r="F1746" t="s">
        <v>46</v>
      </c>
      <c r="G1746">
        <v>24778</v>
      </c>
      <c r="H1746">
        <v>719616</v>
      </c>
    </row>
    <row r="1747" spans="1:8">
      <c r="A1747">
        <v>1746</v>
      </c>
      <c r="B1747">
        <v>20</v>
      </c>
      <c r="C1747" t="s">
        <v>180</v>
      </c>
      <c r="D1747" t="s">
        <v>3586</v>
      </c>
      <c r="E1747" t="s">
        <v>1393</v>
      </c>
      <c r="F1747" t="s">
        <v>46</v>
      </c>
      <c r="G1747">
        <v>21262</v>
      </c>
      <c r="H1747">
        <v>719616</v>
      </c>
    </row>
    <row r="1748" spans="1:8">
      <c r="A1748">
        <v>1747</v>
      </c>
      <c r="B1748">
        <v>20</v>
      </c>
      <c r="C1748" t="s">
        <v>180</v>
      </c>
      <c r="D1748" t="s">
        <v>3586</v>
      </c>
      <c r="E1748" t="s">
        <v>1394</v>
      </c>
      <c r="F1748" t="s">
        <v>46</v>
      </c>
      <c r="G1748">
        <v>16955</v>
      </c>
      <c r="H1748">
        <v>719616</v>
      </c>
    </row>
    <row r="1749" spans="1:8">
      <c r="A1749">
        <v>1748</v>
      </c>
      <c r="B1749">
        <v>20</v>
      </c>
      <c r="C1749" t="s">
        <v>180</v>
      </c>
      <c r="D1749" t="s">
        <v>3586</v>
      </c>
      <c r="E1749" t="s">
        <v>1395</v>
      </c>
      <c r="F1749" t="s">
        <v>46</v>
      </c>
      <c r="G1749">
        <v>13334</v>
      </c>
      <c r="H1749">
        <v>719616</v>
      </c>
    </row>
    <row r="1750" spans="1:8">
      <c r="A1750">
        <v>1749</v>
      </c>
      <c r="B1750">
        <v>20</v>
      </c>
      <c r="C1750" t="s">
        <v>180</v>
      </c>
      <c r="D1750" t="s">
        <v>3586</v>
      </c>
      <c r="E1750" t="s">
        <v>1396</v>
      </c>
      <c r="F1750" t="s">
        <v>46</v>
      </c>
      <c r="G1750">
        <v>10244</v>
      </c>
      <c r="H1750">
        <v>719616</v>
      </c>
    </row>
    <row r="1751" spans="1:8">
      <c r="A1751">
        <v>1750</v>
      </c>
      <c r="B1751">
        <v>20</v>
      </c>
      <c r="C1751" t="s">
        <v>180</v>
      </c>
      <c r="D1751" t="s">
        <v>3586</v>
      </c>
      <c r="E1751" t="s">
        <v>1397</v>
      </c>
      <c r="F1751" t="s">
        <v>46</v>
      </c>
      <c r="G1751">
        <v>7340</v>
      </c>
      <c r="H1751">
        <v>719616</v>
      </c>
    </row>
    <row r="1752" spans="1:8">
      <c r="A1752">
        <v>1751</v>
      </c>
      <c r="B1752">
        <v>20</v>
      </c>
      <c r="C1752" t="s">
        <v>180</v>
      </c>
      <c r="D1752" t="s">
        <v>3586</v>
      </c>
      <c r="E1752" t="s">
        <v>1398</v>
      </c>
      <c r="F1752" t="s">
        <v>46</v>
      </c>
      <c r="G1752">
        <v>5972</v>
      </c>
      <c r="H1752">
        <v>719616</v>
      </c>
    </row>
    <row r="1753" spans="1:8">
      <c r="A1753">
        <v>1752</v>
      </c>
      <c r="B1753">
        <v>20</v>
      </c>
      <c r="C1753" t="s">
        <v>180</v>
      </c>
      <c r="D1753" t="s">
        <v>3586</v>
      </c>
      <c r="E1753" t="s">
        <v>1399</v>
      </c>
      <c r="F1753" t="s">
        <v>46</v>
      </c>
      <c r="G1753">
        <v>4470</v>
      </c>
      <c r="H1753">
        <v>719616</v>
      </c>
    </row>
    <row r="1754" spans="1:8">
      <c r="A1754">
        <v>1753</v>
      </c>
      <c r="B1754">
        <v>20</v>
      </c>
      <c r="C1754" t="s">
        <v>180</v>
      </c>
      <c r="D1754" t="s">
        <v>3586</v>
      </c>
      <c r="E1754" t="s">
        <v>1400</v>
      </c>
      <c r="F1754" t="s">
        <v>46</v>
      </c>
      <c r="G1754">
        <v>3169</v>
      </c>
      <c r="H1754">
        <v>719616</v>
      </c>
    </row>
    <row r="1755" spans="1:8">
      <c r="A1755">
        <v>1754</v>
      </c>
      <c r="B1755">
        <v>20</v>
      </c>
      <c r="C1755" t="s">
        <v>180</v>
      </c>
      <c r="D1755" t="s">
        <v>3586</v>
      </c>
      <c r="E1755" t="s">
        <v>1401</v>
      </c>
      <c r="F1755" t="s">
        <v>46</v>
      </c>
      <c r="G1755">
        <v>1822</v>
      </c>
      <c r="H1755">
        <v>719616</v>
      </c>
    </row>
    <row r="1756" spans="1:8">
      <c r="A1756">
        <v>1755</v>
      </c>
      <c r="B1756">
        <v>20</v>
      </c>
      <c r="C1756" t="s">
        <v>180</v>
      </c>
      <c r="D1756" t="s">
        <v>3586</v>
      </c>
      <c r="E1756" t="s">
        <v>1402</v>
      </c>
      <c r="F1756" t="s">
        <v>46</v>
      </c>
      <c r="G1756">
        <v>1651</v>
      </c>
      <c r="H1756">
        <v>719616</v>
      </c>
    </row>
    <row r="1757" spans="1:8">
      <c r="A1757">
        <v>1756</v>
      </c>
      <c r="B1757">
        <v>20</v>
      </c>
      <c r="C1757" t="s">
        <v>180</v>
      </c>
      <c r="D1757" t="s">
        <v>45</v>
      </c>
      <c r="E1757" t="s">
        <v>249</v>
      </c>
      <c r="F1757" t="s">
        <v>63</v>
      </c>
      <c r="G1757">
        <v>1123</v>
      </c>
    </row>
    <row r="1758" spans="1:8">
      <c r="A1758">
        <v>1757</v>
      </c>
      <c r="B1758">
        <v>20</v>
      </c>
      <c r="C1758" t="s">
        <v>180</v>
      </c>
      <c r="D1758" t="s">
        <v>45</v>
      </c>
      <c r="E1758" t="s">
        <v>1386</v>
      </c>
      <c r="F1758" t="s">
        <v>63</v>
      </c>
      <c r="G1758">
        <v>416</v>
      </c>
    </row>
    <row r="1759" spans="1:8">
      <c r="A1759">
        <v>1758</v>
      </c>
      <c r="B1759">
        <v>20</v>
      </c>
      <c r="C1759" t="s">
        <v>180</v>
      </c>
      <c r="D1759" t="s">
        <v>45</v>
      </c>
      <c r="E1759" t="s">
        <v>1387</v>
      </c>
      <c r="F1759" t="s">
        <v>63</v>
      </c>
      <c r="G1759">
        <v>387</v>
      </c>
    </row>
    <row r="1760" spans="1:8">
      <c r="A1760">
        <v>1759</v>
      </c>
      <c r="B1760">
        <v>20</v>
      </c>
      <c r="C1760" t="s">
        <v>180</v>
      </c>
      <c r="D1760" t="s">
        <v>45</v>
      </c>
      <c r="E1760" t="s">
        <v>1388</v>
      </c>
      <c r="F1760" t="s">
        <v>63</v>
      </c>
      <c r="G1760">
        <v>235</v>
      </c>
    </row>
    <row r="1761" spans="1:7">
      <c r="A1761">
        <v>1760</v>
      </c>
      <c r="B1761">
        <v>20</v>
      </c>
      <c r="C1761" t="s">
        <v>180</v>
      </c>
      <c r="D1761" t="s">
        <v>45</v>
      </c>
      <c r="E1761" t="s">
        <v>1389</v>
      </c>
      <c r="F1761" t="s">
        <v>63</v>
      </c>
      <c r="G1761">
        <v>254</v>
      </c>
    </row>
    <row r="1762" spans="1:7">
      <c r="A1762">
        <v>1761</v>
      </c>
      <c r="B1762">
        <v>20</v>
      </c>
      <c r="C1762" t="s">
        <v>180</v>
      </c>
      <c r="D1762" t="s">
        <v>45</v>
      </c>
      <c r="E1762" t="s">
        <v>1390</v>
      </c>
      <c r="F1762" t="s">
        <v>63</v>
      </c>
      <c r="G1762">
        <v>235</v>
      </c>
    </row>
    <row r="1763" spans="1:7">
      <c r="A1763">
        <v>1762</v>
      </c>
      <c r="B1763">
        <v>20</v>
      </c>
      <c r="C1763" t="s">
        <v>180</v>
      </c>
      <c r="D1763" t="s">
        <v>45</v>
      </c>
      <c r="E1763" t="s">
        <v>1391</v>
      </c>
      <c r="F1763" t="s">
        <v>63</v>
      </c>
      <c r="G1763">
        <v>208</v>
      </c>
    </row>
    <row r="1764" spans="1:7">
      <c r="A1764">
        <v>1763</v>
      </c>
      <c r="B1764">
        <v>20</v>
      </c>
      <c r="C1764" t="s">
        <v>180</v>
      </c>
      <c r="D1764" t="s">
        <v>45</v>
      </c>
      <c r="E1764" t="s">
        <v>1392</v>
      </c>
      <c r="F1764" t="s">
        <v>63</v>
      </c>
      <c r="G1764">
        <v>327</v>
      </c>
    </row>
    <row r="1765" spans="1:7">
      <c r="A1765">
        <v>1764</v>
      </c>
      <c r="B1765">
        <v>20</v>
      </c>
      <c r="C1765" t="s">
        <v>180</v>
      </c>
      <c r="D1765" t="s">
        <v>45</v>
      </c>
      <c r="E1765" t="s">
        <v>1393</v>
      </c>
      <c r="F1765" t="s">
        <v>63</v>
      </c>
      <c r="G1765">
        <v>166</v>
      </c>
    </row>
    <row r="1766" spans="1:7">
      <c r="A1766">
        <v>1765</v>
      </c>
      <c r="B1766">
        <v>20</v>
      </c>
      <c r="C1766" t="s">
        <v>180</v>
      </c>
      <c r="D1766" t="s">
        <v>45</v>
      </c>
      <c r="E1766" t="s">
        <v>1394</v>
      </c>
      <c r="F1766" t="s">
        <v>63</v>
      </c>
      <c r="G1766">
        <v>175</v>
      </c>
    </row>
    <row r="1767" spans="1:7">
      <c r="A1767">
        <v>1766</v>
      </c>
      <c r="B1767">
        <v>20</v>
      </c>
      <c r="C1767" t="s">
        <v>180</v>
      </c>
      <c r="D1767" t="s">
        <v>45</v>
      </c>
      <c r="E1767" t="s">
        <v>1395</v>
      </c>
      <c r="F1767" t="s">
        <v>63</v>
      </c>
      <c r="G1767">
        <v>148</v>
      </c>
    </row>
    <row r="1768" spans="1:7">
      <c r="A1768">
        <v>1767</v>
      </c>
      <c r="B1768">
        <v>20</v>
      </c>
      <c r="C1768" t="s">
        <v>180</v>
      </c>
      <c r="D1768" t="s">
        <v>45</v>
      </c>
      <c r="E1768" t="s">
        <v>1396</v>
      </c>
      <c r="F1768" t="s">
        <v>63</v>
      </c>
      <c r="G1768">
        <v>170</v>
      </c>
    </row>
    <row r="1769" spans="1:7">
      <c r="A1769">
        <v>1768</v>
      </c>
      <c r="B1769">
        <v>20</v>
      </c>
      <c r="C1769" t="s">
        <v>180</v>
      </c>
      <c r="D1769" t="s">
        <v>45</v>
      </c>
      <c r="E1769" t="s">
        <v>1397</v>
      </c>
      <c r="F1769" t="s">
        <v>63</v>
      </c>
      <c r="G1769">
        <v>185</v>
      </c>
    </row>
    <row r="1770" spans="1:7">
      <c r="A1770">
        <v>1769</v>
      </c>
      <c r="B1770">
        <v>20</v>
      </c>
      <c r="C1770" t="s">
        <v>180</v>
      </c>
      <c r="D1770" t="s">
        <v>45</v>
      </c>
      <c r="E1770" t="s">
        <v>1398</v>
      </c>
      <c r="F1770" t="s">
        <v>63</v>
      </c>
      <c r="G1770">
        <v>199</v>
      </c>
    </row>
    <row r="1771" spans="1:7">
      <c r="A1771">
        <v>1770</v>
      </c>
      <c r="B1771">
        <v>20</v>
      </c>
      <c r="C1771" t="s">
        <v>180</v>
      </c>
      <c r="D1771" t="s">
        <v>45</v>
      </c>
      <c r="E1771" t="s">
        <v>1399</v>
      </c>
      <c r="F1771" t="s">
        <v>63</v>
      </c>
      <c r="G1771">
        <v>164</v>
      </c>
    </row>
    <row r="1772" spans="1:7">
      <c r="A1772">
        <v>1771</v>
      </c>
      <c r="B1772">
        <v>20</v>
      </c>
      <c r="C1772" t="s">
        <v>180</v>
      </c>
      <c r="D1772" t="s">
        <v>45</v>
      </c>
      <c r="E1772" t="s">
        <v>1400</v>
      </c>
      <c r="F1772" t="s">
        <v>63</v>
      </c>
      <c r="G1772">
        <v>20</v>
      </c>
    </row>
    <row r="1773" spans="1:7">
      <c r="A1773">
        <v>1772</v>
      </c>
      <c r="B1773">
        <v>20</v>
      </c>
      <c r="C1773" t="s">
        <v>180</v>
      </c>
      <c r="D1773" t="s">
        <v>45</v>
      </c>
      <c r="E1773" t="s">
        <v>1401</v>
      </c>
      <c r="F1773" t="s">
        <v>63</v>
      </c>
      <c r="G1773">
        <v>13</v>
      </c>
    </row>
    <row r="1774" spans="1:7">
      <c r="A1774">
        <v>1773</v>
      </c>
      <c r="B1774">
        <v>20</v>
      </c>
      <c r="C1774" t="s">
        <v>180</v>
      </c>
      <c r="D1774" t="s">
        <v>45</v>
      </c>
      <c r="E1774" t="s">
        <v>1402</v>
      </c>
      <c r="F1774" t="s">
        <v>63</v>
      </c>
      <c r="G1774">
        <v>24</v>
      </c>
    </row>
    <row r="1775" spans="1:7">
      <c r="A1775">
        <v>1774</v>
      </c>
      <c r="B1775">
        <v>20</v>
      </c>
      <c r="C1775" t="s">
        <v>180</v>
      </c>
      <c r="D1775" t="s">
        <v>45</v>
      </c>
      <c r="E1775" t="s">
        <v>249</v>
      </c>
      <c r="F1775" t="s">
        <v>46</v>
      </c>
      <c r="G1775">
        <v>1013</v>
      </c>
    </row>
    <row r="1776" spans="1:7">
      <c r="A1776">
        <v>1775</v>
      </c>
      <c r="B1776">
        <v>20</v>
      </c>
      <c r="C1776" t="s">
        <v>180</v>
      </c>
      <c r="D1776" t="s">
        <v>45</v>
      </c>
      <c r="E1776" t="s">
        <v>1386</v>
      </c>
      <c r="F1776" t="s">
        <v>46</v>
      </c>
      <c r="G1776">
        <v>388</v>
      </c>
    </row>
    <row r="1777" spans="1:7">
      <c r="A1777">
        <v>1776</v>
      </c>
      <c r="B1777">
        <v>20</v>
      </c>
      <c r="C1777" t="s">
        <v>180</v>
      </c>
      <c r="D1777" t="s">
        <v>45</v>
      </c>
      <c r="E1777" t="s">
        <v>1387</v>
      </c>
      <c r="F1777" t="s">
        <v>46</v>
      </c>
      <c r="G1777">
        <v>360</v>
      </c>
    </row>
    <row r="1778" spans="1:7">
      <c r="A1778">
        <v>1777</v>
      </c>
      <c r="B1778">
        <v>20</v>
      </c>
      <c r="C1778" t="s">
        <v>180</v>
      </c>
      <c r="D1778" t="s">
        <v>45</v>
      </c>
      <c r="E1778" t="s">
        <v>1388</v>
      </c>
      <c r="F1778" t="s">
        <v>46</v>
      </c>
      <c r="G1778">
        <v>216</v>
      </c>
    </row>
    <row r="1779" spans="1:7">
      <c r="A1779">
        <v>1778</v>
      </c>
      <c r="B1779">
        <v>20</v>
      </c>
      <c r="C1779" t="s">
        <v>180</v>
      </c>
      <c r="D1779" t="s">
        <v>45</v>
      </c>
      <c r="E1779" t="s">
        <v>1389</v>
      </c>
      <c r="F1779" t="s">
        <v>46</v>
      </c>
      <c r="G1779">
        <v>209</v>
      </c>
    </row>
    <row r="1780" spans="1:7">
      <c r="A1780">
        <v>1779</v>
      </c>
      <c r="B1780">
        <v>20</v>
      </c>
      <c r="C1780" t="s">
        <v>180</v>
      </c>
      <c r="D1780" t="s">
        <v>45</v>
      </c>
      <c r="E1780" t="s">
        <v>1390</v>
      </c>
      <c r="F1780" t="s">
        <v>46</v>
      </c>
      <c r="G1780">
        <v>220</v>
      </c>
    </row>
    <row r="1781" spans="1:7">
      <c r="A1781">
        <v>1780</v>
      </c>
      <c r="B1781">
        <v>20</v>
      </c>
      <c r="C1781" t="s">
        <v>180</v>
      </c>
      <c r="D1781" t="s">
        <v>45</v>
      </c>
      <c r="E1781" t="s">
        <v>1391</v>
      </c>
      <c r="F1781" t="s">
        <v>46</v>
      </c>
      <c r="G1781">
        <v>196</v>
      </c>
    </row>
    <row r="1782" spans="1:7">
      <c r="A1782">
        <v>1781</v>
      </c>
      <c r="B1782">
        <v>20</v>
      </c>
      <c r="C1782" t="s">
        <v>180</v>
      </c>
      <c r="D1782" t="s">
        <v>45</v>
      </c>
      <c r="E1782" t="s">
        <v>1392</v>
      </c>
      <c r="F1782" t="s">
        <v>46</v>
      </c>
      <c r="G1782">
        <v>307</v>
      </c>
    </row>
    <row r="1783" spans="1:7">
      <c r="A1783">
        <v>1782</v>
      </c>
      <c r="B1783">
        <v>20</v>
      </c>
      <c r="C1783" t="s">
        <v>180</v>
      </c>
      <c r="D1783" t="s">
        <v>45</v>
      </c>
      <c r="E1783" t="s">
        <v>1393</v>
      </c>
      <c r="F1783" t="s">
        <v>46</v>
      </c>
      <c r="G1783">
        <v>171</v>
      </c>
    </row>
    <row r="1784" spans="1:7">
      <c r="A1784">
        <v>1783</v>
      </c>
      <c r="B1784">
        <v>20</v>
      </c>
      <c r="C1784" t="s">
        <v>180</v>
      </c>
      <c r="D1784" t="s">
        <v>45</v>
      </c>
      <c r="E1784" t="s">
        <v>1394</v>
      </c>
      <c r="F1784" t="s">
        <v>46</v>
      </c>
      <c r="G1784">
        <v>156</v>
      </c>
    </row>
    <row r="1785" spans="1:7">
      <c r="A1785">
        <v>1784</v>
      </c>
      <c r="B1785">
        <v>20</v>
      </c>
      <c r="C1785" t="s">
        <v>180</v>
      </c>
      <c r="D1785" t="s">
        <v>45</v>
      </c>
      <c r="E1785" t="s">
        <v>1395</v>
      </c>
      <c r="F1785" t="s">
        <v>46</v>
      </c>
      <c r="G1785">
        <v>148</v>
      </c>
    </row>
    <row r="1786" spans="1:7">
      <c r="A1786">
        <v>1785</v>
      </c>
      <c r="B1786">
        <v>20</v>
      </c>
      <c r="C1786" t="s">
        <v>180</v>
      </c>
      <c r="D1786" t="s">
        <v>45</v>
      </c>
      <c r="E1786" t="s">
        <v>1396</v>
      </c>
      <c r="F1786" t="s">
        <v>46</v>
      </c>
      <c r="G1786">
        <v>180</v>
      </c>
    </row>
    <row r="1787" spans="1:7">
      <c r="A1787">
        <v>1786</v>
      </c>
      <c r="B1787">
        <v>20</v>
      </c>
      <c r="C1787" t="s">
        <v>180</v>
      </c>
      <c r="D1787" t="s">
        <v>45</v>
      </c>
      <c r="E1787" t="s">
        <v>1397</v>
      </c>
      <c r="F1787" t="s">
        <v>46</v>
      </c>
      <c r="G1787">
        <v>163</v>
      </c>
    </row>
    <row r="1788" spans="1:7">
      <c r="A1788">
        <v>1787</v>
      </c>
      <c r="B1788">
        <v>20</v>
      </c>
      <c r="C1788" t="s">
        <v>180</v>
      </c>
      <c r="D1788" t="s">
        <v>45</v>
      </c>
      <c r="E1788" t="s">
        <v>1398</v>
      </c>
      <c r="F1788" t="s">
        <v>46</v>
      </c>
      <c r="G1788">
        <v>167</v>
      </c>
    </row>
    <row r="1789" spans="1:7">
      <c r="A1789">
        <v>1788</v>
      </c>
      <c r="B1789">
        <v>20</v>
      </c>
      <c r="C1789" t="s">
        <v>180</v>
      </c>
      <c r="D1789" t="s">
        <v>45</v>
      </c>
      <c r="E1789" t="s">
        <v>1399</v>
      </c>
      <c r="F1789" t="s">
        <v>46</v>
      </c>
      <c r="G1789">
        <v>159</v>
      </c>
    </row>
    <row r="1790" spans="1:7">
      <c r="A1790">
        <v>1789</v>
      </c>
      <c r="B1790">
        <v>20</v>
      </c>
      <c r="C1790" t="s">
        <v>180</v>
      </c>
      <c r="D1790" t="s">
        <v>45</v>
      </c>
      <c r="E1790" t="s">
        <v>1400</v>
      </c>
      <c r="F1790" t="s">
        <v>46</v>
      </c>
      <c r="G1790">
        <v>22</v>
      </c>
    </row>
    <row r="1791" spans="1:7">
      <c r="A1791">
        <v>1790</v>
      </c>
      <c r="B1791">
        <v>20</v>
      </c>
      <c r="C1791" t="s">
        <v>180</v>
      </c>
      <c r="D1791" t="s">
        <v>45</v>
      </c>
      <c r="E1791" t="s">
        <v>1401</v>
      </c>
      <c r="F1791" t="s">
        <v>46</v>
      </c>
      <c r="G1791">
        <v>22</v>
      </c>
    </row>
    <row r="1792" spans="1:7">
      <c r="A1792">
        <v>1791</v>
      </c>
      <c r="B1792">
        <v>20</v>
      </c>
      <c r="C1792" t="s">
        <v>180</v>
      </c>
      <c r="D1792" t="s">
        <v>45</v>
      </c>
      <c r="E1792" t="s">
        <v>1402</v>
      </c>
      <c r="F1792" t="s">
        <v>46</v>
      </c>
      <c r="G1792">
        <v>13</v>
      </c>
    </row>
    <row r="1793" spans="1:8">
      <c r="A1793">
        <v>1792</v>
      </c>
      <c r="B1793">
        <v>23</v>
      </c>
      <c r="C1793" t="s">
        <v>181</v>
      </c>
      <c r="D1793" t="s">
        <v>1413</v>
      </c>
      <c r="E1793" t="s">
        <v>249</v>
      </c>
      <c r="F1793" t="s">
        <v>63</v>
      </c>
      <c r="G1793">
        <v>9792</v>
      </c>
      <c r="H1793">
        <v>151064</v>
      </c>
    </row>
    <row r="1794" spans="1:8">
      <c r="A1794">
        <v>1793</v>
      </c>
      <c r="B1794">
        <v>23</v>
      </c>
      <c r="C1794" t="s">
        <v>181</v>
      </c>
      <c r="D1794" t="s">
        <v>1413</v>
      </c>
      <c r="E1794" t="s">
        <v>1386</v>
      </c>
      <c r="F1794" t="s">
        <v>63</v>
      </c>
      <c r="G1794">
        <v>9992</v>
      </c>
      <c r="H1794">
        <v>151064</v>
      </c>
    </row>
    <row r="1795" spans="1:8">
      <c r="A1795">
        <v>1794</v>
      </c>
      <c r="B1795">
        <v>23</v>
      </c>
      <c r="C1795" t="s">
        <v>181</v>
      </c>
      <c r="D1795" t="s">
        <v>1413</v>
      </c>
      <c r="E1795" t="s">
        <v>1387</v>
      </c>
      <c r="F1795" t="s">
        <v>63</v>
      </c>
      <c r="G1795">
        <v>9867</v>
      </c>
      <c r="H1795">
        <v>151064</v>
      </c>
    </row>
    <row r="1796" spans="1:8">
      <c r="A1796">
        <v>1795</v>
      </c>
      <c r="B1796">
        <v>23</v>
      </c>
      <c r="C1796" t="s">
        <v>181</v>
      </c>
      <c r="D1796" t="s">
        <v>1413</v>
      </c>
      <c r="E1796" t="s">
        <v>1388</v>
      </c>
      <c r="F1796" t="s">
        <v>63</v>
      </c>
      <c r="G1796">
        <v>8363</v>
      </c>
      <c r="H1796">
        <v>151064</v>
      </c>
    </row>
    <row r="1797" spans="1:8">
      <c r="A1797">
        <v>1796</v>
      </c>
      <c r="B1797">
        <v>23</v>
      </c>
      <c r="C1797" t="s">
        <v>181</v>
      </c>
      <c r="D1797" t="s">
        <v>1413</v>
      </c>
      <c r="E1797" t="s">
        <v>1389</v>
      </c>
      <c r="F1797" t="s">
        <v>63</v>
      </c>
      <c r="G1797">
        <v>6398</v>
      </c>
      <c r="H1797">
        <v>151064</v>
      </c>
    </row>
    <row r="1798" spans="1:8">
      <c r="A1798">
        <v>1797</v>
      </c>
      <c r="B1798">
        <v>23</v>
      </c>
      <c r="C1798" t="s">
        <v>181</v>
      </c>
      <c r="D1798" t="s">
        <v>1413</v>
      </c>
      <c r="E1798" t="s">
        <v>1390</v>
      </c>
      <c r="F1798" t="s">
        <v>63</v>
      </c>
      <c r="G1798">
        <v>5223</v>
      </c>
      <c r="H1798">
        <v>151064</v>
      </c>
    </row>
    <row r="1799" spans="1:8">
      <c r="A1799">
        <v>1798</v>
      </c>
      <c r="B1799">
        <v>23</v>
      </c>
      <c r="C1799" t="s">
        <v>181</v>
      </c>
      <c r="D1799" t="s">
        <v>1413</v>
      </c>
      <c r="E1799" t="s">
        <v>1391</v>
      </c>
      <c r="F1799" t="s">
        <v>63</v>
      </c>
      <c r="G1799">
        <v>4528</v>
      </c>
      <c r="H1799">
        <v>151064</v>
      </c>
    </row>
    <row r="1800" spans="1:8">
      <c r="A1800">
        <v>1799</v>
      </c>
      <c r="B1800">
        <v>23</v>
      </c>
      <c r="C1800" t="s">
        <v>181</v>
      </c>
      <c r="D1800" t="s">
        <v>1413</v>
      </c>
      <c r="E1800" t="s">
        <v>1392</v>
      </c>
      <c r="F1800" t="s">
        <v>63</v>
      </c>
      <c r="G1800">
        <v>4570</v>
      </c>
      <c r="H1800">
        <v>151064</v>
      </c>
    </row>
    <row r="1801" spans="1:8">
      <c r="A1801">
        <v>1800</v>
      </c>
      <c r="B1801">
        <v>23</v>
      </c>
      <c r="C1801" t="s">
        <v>181</v>
      </c>
      <c r="D1801" t="s">
        <v>1413</v>
      </c>
      <c r="E1801" t="s">
        <v>1393</v>
      </c>
      <c r="F1801" t="s">
        <v>63</v>
      </c>
      <c r="G1801">
        <v>4173</v>
      </c>
      <c r="H1801">
        <v>151064</v>
      </c>
    </row>
    <row r="1802" spans="1:8">
      <c r="A1802">
        <v>1801</v>
      </c>
      <c r="B1802">
        <v>23</v>
      </c>
      <c r="C1802" t="s">
        <v>181</v>
      </c>
      <c r="D1802" t="s">
        <v>1413</v>
      </c>
      <c r="E1802" t="s">
        <v>1394</v>
      </c>
      <c r="F1802" t="s">
        <v>63</v>
      </c>
      <c r="G1802">
        <v>3464</v>
      </c>
      <c r="H1802">
        <v>151064</v>
      </c>
    </row>
    <row r="1803" spans="1:8">
      <c r="A1803">
        <v>1802</v>
      </c>
      <c r="B1803">
        <v>23</v>
      </c>
      <c r="C1803" t="s">
        <v>181</v>
      </c>
      <c r="D1803" t="s">
        <v>1413</v>
      </c>
      <c r="E1803" t="s">
        <v>1395</v>
      </c>
      <c r="F1803" t="s">
        <v>63</v>
      </c>
      <c r="G1803">
        <v>2887</v>
      </c>
      <c r="H1803">
        <v>151064</v>
      </c>
    </row>
    <row r="1804" spans="1:8">
      <c r="A1804">
        <v>1803</v>
      </c>
      <c r="B1804">
        <v>23</v>
      </c>
      <c r="C1804" t="s">
        <v>181</v>
      </c>
      <c r="D1804" t="s">
        <v>1413</v>
      </c>
      <c r="E1804" t="s">
        <v>1396</v>
      </c>
      <c r="F1804" t="s">
        <v>63</v>
      </c>
      <c r="G1804">
        <v>2319</v>
      </c>
      <c r="H1804">
        <v>151064</v>
      </c>
    </row>
    <row r="1805" spans="1:8">
      <c r="A1805">
        <v>1804</v>
      </c>
      <c r="B1805">
        <v>23</v>
      </c>
      <c r="C1805" t="s">
        <v>181</v>
      </c>
      <c r="D1805" t="s">
        <v>1413</v>
      </c>
      <c r="E1805" t="s">
        <v>1397</v>
      </c>
      <c r="F1805" t="s">
        <v>63</v>
      </c>
      <c r="G1805">
        <v>1855</v>
      </c>
      <c r="H1805">
        <v>151064</v>
      </c>
    </row>
    <row r="1806" spans="1:8">
      <c r="A1806">
        <v>1805</v>
      </c>
      <c r="B1806">
        <v>23</v>
      </c>
      <c r="C1806" t="s">
        <v>181</v>
      </c>
      <c r="D1806" t="s">
        <v>1413</v>
      </c>
      <c r="E1806" t="s">
        <v>1398</v>
      </c>
      <c r="F1806" t="s">
        <v>63</v>
      </c>
      <c r="G1806">
        <v>1648</v>
      </c>
      <c r="H1806">
        <v>151064</v>
      </c>
    </row>
    <row r="1807" spans="1:8">
      <c r="A1807">
        <v>1806</v>
      </c>
      <c r="B1807">
        <v>23</v>
      </c>
      <c r="C1807" t="s">
        <v>181</v>
      </c>
      <c r="D1807" t="s">
        <v>1413</v>
      </c>
      <c r="E1807" t="s">
        <v>1399</v>
      </c>
      <c r="F1807" t="s">
        <v>63</v>
      </c>
      <c r="G1807">
        <v>1248</v>
      </c>
      <c r="H1807">
        <v>151064</v>
      </c>
    </row>
    <row r="1808" spans="1:8">
      <c r="A1808">
        <v>1807</v>
      </c>
      <c r="B1808">
        <v>23</v>
      </c>
      <c r="C1808" t="s">
        <v>181</v>
      </c>
      <c r="D1808" t="s">
        <v>1413</v>
      </c>
      <c r="E1808" t="s">
        <v>1400</v>
      </c>
      <c r="F1808" t="s">
        <v>63</v>
      </c>
      <c r="G1808">
        <v>857</v>
      </c>
      <c r="H1808">
        <v>151064</v>
      </c>
    </row>
    <row r="1809" spans="1:8">
      <c r="A1809">
        <v>1808</v>
      </c>
      <c r="B1809">
        <v>23</v>
      </c>
      <c r="C1809" t="s">
        <v>181</v>
      </c>
      <c r="D1809" t="s">
        <v>1413</v>
      </c>
      <c r="E1809" t="s">
        <v>1401</v>
      </c>
      <c r="F1809" t="s">
        <v>63</v>
      </c>
      <c r="G1809">
        <v>534</v>
      </c>
      <c r="H1809">
        <v>151064</v>
      </c>
    </row>
    <row r="1810" spans="1:8">
      <c r="A1810">
        <v>1809</v>
      </c>
      <c r="B1810">
        <v>23</v>
      </c>
      <c r="C1810" t="s">
        <v>181</v>
      </c>
      <c r="D1810" t="s">
        <v>1413</v>
      </c>
      <c r="E1810" t="s">
        <v>1402</v>
      </c>
      <c r="F1810" t="s">
        <v>63</v>
      </c>
      <c r="G1810">
        <v>399</v>
      </c>
      <c r="H1810">
        <v>151064</v>
      </c>
    </row>
    <row r="1811" spans="1:8">
      <c r="A1811">
        <v>1810</v>
      </c>
      <c r="B1811">
        <v>23</v>
      </c>
      <c r="C1811" t="s">
        <v>181</v>
      </c>
      <c r="D1811" t="s">
        <v>1413</v>
      </c>
      <c r="E1811" t="s">
        <v>249</v>
      </c>
      <c r="F1811" t="s">
        <v>46</v>
      </c>
      <c r="G1811">
        <v>9326</v>
      </c>
      <c r="H1811">
        <v>151064</v>
      </c>
    </row>
    <row r="1812" spans="1:8">
      <c r="A1812">
        <v>1811</v>
      </c>
      <c r="B1812">
        <v>23</v>
      </c>
      <c r="C1812" t="s">
        <v>181</v>
      </c>
      <c r="D1812" t="s">
        <v>1413</v>
      </c>
      <c r="E1812" t="s">
        <v>1386</v>
      </c>
      <c r="F1812" t="s">
        <v>46</v>
      </c>
      <c r="G1812">
        <v>9313</v>
      </c>
      <c r="H1812">
        <v>151064</v>
      </c>
    </row>
    <row r="1813" spans="1:8">
      <c r="A1813">
        <v>1812</v>
      </c>
      <c r="B1813">
        <v>23</v>
      </c>
      <c r="C1813" t="s">
        <v>181</v>
      </c>
      <c r="D1813" t="s">
        <v>1413</v>
      </c>
      <c r="E1813" t="s">
        <v>1387</v>
      </c>
      <c r="F1813" t="s">
        <v>46</v>
      </c>
      <c r="G1813">
        <v>9314</v>
      </c>
      <c r="H1813">
        <v>151064</v>
      </c>
    </row>
    <row r="1814" spans="1:8">
      <c r="A1814">
        <v>1813</v>
      </c>
      <c r="B1814">
        <v>23</v>
      </c>
      <c r="C1814" t="s">
        <v>181</v>
      </c>
      <c r="D1814" t="s">
        <v>1413</v>
      </c>
      <c r="E1814" t="s">
        <v>1388</v>
      </c>
      <c r="F1814" t="s">
        <v>46</v>
      </c>
      <c r="G1814">
        <v>7606</v>
      </c>
      <c r="H1814">
        <v>151064</v>
      </c>
    </row>
    <row r="1815" spans="1:8">
      <c r="A1815">
        <v>1814</v>
      </c>
      <c r="B1815">
        <v>23</v>
      </c>
      <c r="C1815" t="s">
        <v>181</v>
      </c>
      <c r="D1815" t="s">
        <v>1413</v>
      </c>
      <c r="E1815" t="s">
        <v>1389</v>
      </c>
      <c r="F1815" t="s">
        <v>46</v>
      </c>
      <c r="G1815">
        <v>5889</v>
      </c>
      <c r="H1815">
        <v>151064</v>
      </c>
    </row>
    <row r="1816" spans="1:8">
      <c r="A1816">
        <v>1815</v>
      </c>
      <c r="B1816">
        <v>23</v>
      </c>
      <c r="C1816" t="s">
        <v>181</v>
      </c>
      <c r="D1816" t="s">
        <v>1413</v>
      </c>
      <c r="E1816" t="s">
        <v>1390</v>
      </c>
      <c r="F1816" t="s">
        <v>46</v>
      </c>
      <c r="G1816">
        <v>4955</v>
      </c>
      <c r="H1816">
        <v>151064</v>
      </c>
    </row>
    <row r="1817" spans="1:8">
      <c r="A1817">
        <v>1816</v>
      </c>
      <c r="B1817">
        <v>23</v>
      </c>
      <c r="C1817" t="s">
        <v>181</v>
      </c>
      <c r="D1817" t="s">
        <v>1413</v>
      </c>
      <c r="E1817" t="s">
        <v>1391</v>
      </c>
      <c r="F1817" t="s">
        <v>46</v>
      </c>
      <c r="G1817">
        <v>4481</v>
      </c>
      <c r="H1817">
        <v>151064</v>
      </c>
    </row>
    <row r="1818" spans="1:8">
      <c r="A1818">
        <v>1817</v>
      </c>
      <c r="B1818">
        <v>23</v>
      </c>
      <c r="C1818" t="s">
        <v>181</v>
      </c>
      <c r="D1818" t="s">
        <v>1413</v>
      </c>
      <c r="E1818" t="s">
        <v>1392</v>
      </c>
      <c r="F1818" t="s">
        <v>46</v>
      </c>
      <c r="G1818">
        <v>4390</v>
      </c>
      <c r="H1818">
        <v>151064</v>
      </c>
    </row>
    <row r="1819" spans="1:8">
      <c r="A1819">
        <v>1818</v>
      </c>
      <c r="B1819">
        <v>23</v>
      </c>
      <c r="C1819" t="s">
        <v>181</v>
      </c>
      <c r="D1819" t="s">
        <v>1413</v>
      </c>
      <c r="E1819" t="s">
        <v>1393</v>
      </c>
      <c r="F1819" t="s">
        <v>46</v>
      </c>
      <c r="G1819">
        <v>3805</v>
      </c>
      <c r="H1819">
        <v>151064</v>
      </c>
    </row>
    <row r="1820" spans="1:8">
      <c r="A1820">
        <v>1819</v>
      </c>
      <c r="B1820">
        <v>23</v>
      </c>
      <c r="C1820" t="s">
        <v>181</v>
      </c>
      <c r="D1820" t="s">
        <v>1413</v>
      </c>
      <c r="E1820" t="s">
        <v>1394</v>
      </c>
      <c r="F1820" t="s">
        <v>46</v>
      </c>
      <c r="G1820">
        <v>3239</v>
      </c>
      <c r="H1820">
        <v>151064</v>
      </c>
    </row>
    <row r="1821" spans="1:8">
      <c r="A1821">
        <v>1820</v>
      </c>
      <c r="B1821">
        <v>23</v>
      </c>
      <c r="C1821" t="s">
        <v>181</v>
      </c>
      <c r="D1821" t="s">
        <v>1413</v>
      </c>
      <c r="E1821" t="s">
        <v>1395</v>
      </c>
      <c r="F1821" t="s">
        <v>46</v>
      </c>
      <c r="G1821">
        <v>2469</v>
      </c>
      <c r="H1821">
        <v>151064</v>
      </c>
    </row>
    <row r="1822" spans="1:8">
      <c r="A1822">
        <v>1821</v>
      </c>
      <c r="B1822">
        <v>23</v>
      </c>
      <c r="C1822" t="s">
        <v>181</v>
      </c>
      <c r="D1822" t="s">
        <v>1413</v>
      </c>
      <c r="E1822" t="s">
        <v>1396</v>
      </c>
      <c r="F1822" t="s">
        <v>46</v>
      </c>
      <c r="G1822">
        <v>2162</v>
      </c>
      <c r="H1822">
        <v>151064</v>
      </c>
    </row>
    <row r="1823" spans="1:8">
      <c r="A1823">
        <v>1822</v>
      </c>
      <c r="B1823">
        <v>23</v>
      </c>
      <c r="C1823" t="s">
        <v>181</v>
      </c>
      <c r="D1823" t="s">
        <v>1413</v>
      </c>
      <c r="E1823" t="s">
        <v>1397</v>
      </c>
      <c r="F1823" t="s">
        <v>46</v>
      </c>
      <c r="G1823">
        <v>1642</v>
      </c>
      <c r="H1823">
        <v>151064</v>
      </c>
    </row>
    <row r="1824" spans="1:8">
      <c r="A1824">
        <v>1823</v>
      </c>
      <c r="B1824">
        <v>23</v>
      </c>
      <c r="C1824" t="s">
        <v>181</v>
      </c>
      <c r="D1824" t="s">
        <v>1413</v>
      </c>
      <c r="E1824" t="s">
        <v>1398</v>
      </c>
      <c r="F1824" t="s">
        <v>46</v>
      </c>
      <c r="G1824">
        <v>1580</v>
      </c>
      <c r="H1824">
        <v>151064</v>
      </c>
    </row>
    <row r="1825" spans="1:8">
      <c r="A1825">
        <v>1824</v>
      </c>
      <c r="B1825">
        <v>23</v>
      </c>
      <c r="C1825" t="s">
        <v>181</v>
      </c>
      <c r="D1825" t="s">
        <v>1413</v>
      </c>
      <c r="E1825" t="s">
        <v>1399</v>
      </c>
      <c r="F1825" t="s">
        <v>46</v>
      </c>
      <c r="G1825">
        <v>1055</v>
      </c>
      <c r="H1825">
        <v>151064</v>
      </c>
    </row>
    <row r="1826" spans="1:8">
      <c r="A1826">
        <v>1825</v>
      </c>
      <c r="B1826">
        <v>23</v>
      </c>
      <c r="C1826" t="s">
        <v>181</v>
      </c>
      <c r="D1826" t="s">
        <v>1413</v>
      </c>
      <c r="E1826" t="s">
        <v>1400</v>
      </c>
      <c r="F1826" t="s">
        <v>46</v>
      </c>
      <c r="G1826">
        <v>810</v>
      </c>
      <c r="H1826">
        <v>151064</v>
      </c>
    </row>
    <row r="1827" spans="1:8">
      <c r="A1827">
        <v>1826</v>
      </c>
      <c r="B1827">
        <v>23</v>
      </c>
      <c r="C1827" t="s">
        <v>181</v>
      </c>
      <c r="D1827" t="s">
        <v>1413</v>
      </c>
      <c r="E1827" t="s">
        <v>1401</v>
      </c>
      <c r="F1827" t="s">
        <v>46</v>
      </c>
      <c r="G1827">
        <v>466</v>
      </c>
      <c r="H1827">
        <v>151064</v>
      </c>
    </row>
    <row r="1828" spans="1:8">
      <c r="A1828">
        <v>1827</v>
      </c>
      <c r="B1828">
        <v>23</v>
      </c>
      <c r="C1828" t="s">
        <v>181</v>
      </c>
      <c r="D1828" t="s">
        <v>1413</v>
      </c>
      <c r="E1828" t="s">
        <v>1402</v>
      </c>
      <c r="F1828" t="s">
        <v>46</v>
      </c>
      <c r="G1828">
        <v>445</v>
      </c>
      <c r="H1828">
        <v>151064</v>
      </c>
    </row>
    <row r="1829" spans="1:8">
      <c r="A1829">
        <v>1828</v>
      </c>
      <c r="B1829">
        <v>23</v>
      </c>
      <c r="C1829" t="s">
        <v>181</v>
      </c>
      <c r="D1829" t="s">
        <v>3582</v>
      </c>
      <c r="E1829" t="s">
        <v>1386</v>
      </c>
      <c r="F1829" t="s">
        <v>63</v>
      </c>
      <c r="G1829">
        <v>1</v>
      </c>
      <c r="H1829">
        <v>29</v>
      </c>
    </row>
    <row r="1830" spans="1:8">
      <c r="A1830">
        <v>1829</v>
      </c>
      <c r="B1830">
        <v>23</v>
      </c>
      <c r="C1830" t="s">
        <v>181</v>
      </c>
      <c r="D1830" t="s">
        <v>3582</v>
      </c>
      <c r="E1830" t="s">
        <v>1387</v>
      </c>
      <c r="F1830" t="s">
        <v>63</v>
      </c>
      <c r="G1830">
        <v>1</v>
      </c>
      <c r="H1830">
        <v>29</v>
      </c>
    </row>
    <row r="1831" spans="1:8">
      <c r="A1831">
        <v>1830</v>
      </c>
      <c r="B1831">
        <v>23</v>
      </c>
      <c r="C1831" t="s">
        <v>181</v>
      </c>
      <c r="D1831" t="s">
        <v>3582</v>
      </c>
      <c r="E1831" t="s">
        <v>1389</v>
      </c>
      <c r="F1831" t="s">
        <v>63</v>
      </c>
      <c r="G1831">
        <v>1</v>
      </c>
      <c r="H1831">
        <v>29</v>
      </c>
    </row>
    <row r="1832" spans="1:8">
      <c r="A1832">
        <v>1831</v>
      </c>
      <c r="B1832">
        <v>23</v>
      </c>
      <c r="C1832" t="s">
        <v>181</v>
      </c>
      <c r="D1832" t="s">
        <v>3582</v>
      </c>
      <c r="E1832" t="s">
        <v>1391</v>
      </c>
      <c r="F1832" t="s">
        <v>63</v>
      </c>
      <c r="G1832">
        <v>1</v>
      </c>
      <c r="H1832">
        <v>29</v>
      </c>
    </row>
    <row r="1833" spans="1:8">
      <c r="A1833">
        <v>1832</v>
      </c>
      <c r="B1833">
        <v>23</v>
      </c>
      <c r="C1833" t="s">
        <v>181</v>
      </c>
      <c r="D1833" t="s">
        <v>3582</v>
      </c>
      <c r="E1833" t="s">
        <v>1393</v>
      </c>
      <c r="F1833" t="s">
        <v>63</v>
      </c>
      <c r="G1833">
        <v>1</v>
      </c>
      <c r="H1833">
        <v>29</v>
      </c>
    </row>
    <row r="1834" spans="1:8">
      <c r="A1834">
        <v>1833</v>
      </c>
      <c r="B1834">
        <v>23</v>
      </c>
      <c r="C1834" t="s">
        <v>181</v>
      </c>
      <c r="D1834" t="s">
        <v>3582</v>
      </c>
      <c r="E1834" t="s">
        <v>1394</v>
      </c>
      <c r="F1834" t="s">
        <v>63</v>
      </c>
      <c r="G1834">
        <v>1</v>
      </c>
      <c r="H1834">
        <v>29</v>
      </c>
    </row>
    <row r="1835" spans="1:8">
      <c r="A1835">
        <v>1834</v>
      </c>
      <c r="B1835">
        <v>23</v>
      </c>
      <c r="C1835" t="s">
        <v>181</v>
      </c>
      <c r="D1835" t="s">
        <v>3582</v>
      </c>
      <c r="E1835" t="s">
        <v>1395</v>
      </c>
      <c r="F1835" t="s">
        <v>63</v>
      </c>
      <c r="G1835">
        <v>2</v>
      </c>
      <c r="H1835">
        <v>29</v>
      </c>
    </row>
    <row r="1836" spans="1:8">
      <c r="A1836">
        <v>1835</v>
      </c>
      <c r="B1836">
        <v>23</v>
      </c>
      <c r="C1836" t="s">
        <v>181</v>
      </c>
      <c r="D1836" t="s">
        <v>3582</v>
      </c>
      <c r="E1836" t="s">
        <v>1396</v>
      </c>
      <c r="F1836" t="s">
        <v>63</v>
      </c>
      <c r="G1836">
        <v>1</v>
      </c>
      <c r="H1836">
        <v>29</v>
      </c>
    </row>
    <row r="1837" spans="1:8">
      <c r="A1837">
        <v>1836</v>
      </c>
      <c r="B1837">
        <v>23</v>
      </c>
      <c r="C1837" t="s">
        <v>181</v>
      </c>
      <c r="D1837" t="s">
        <v>3582</v>
      </c>
      <c r="E1837" t="s">
        <v>1397</v>
      </c>
      <c r="F1837" t="s">
        <v>63</v>
      </c>
      <c r="G1837">
        <v>2</v>
      </c>
      <c r="H1837">
        <v>29</v>
      </c>
    </row>
    <row r="1838" spans="1:8">
      <c r="A1838">
        <v>1837</v>
      </c>
      <c r="B1838">
        <v>23</v>
      </c>
      <c r="C1838" t="s">
        <v>181</v>
      </c>
      <c r="D1838" t="s">
        <v>3582</v>
      </c>
      <c r="E1838" t="s">
        <v>1399</v>
      </c>
      <c r="F1838" t="s">
        <v>63</v>
      </c>
      <c r="G1838">
        <v>1</v>
      </c>
      <c r="H1838">
        <v>29</v>
      </c>
    </row>
    <row r="1839" spans="1:8">
      <c r="A1839">
        <v>1838</v>
      </c>
      <c r="B1839">
        <v>23</v>
      </c>
      <c r="C1839" t="s">
        <v>181</v>
      </c>
      <c r="D1839" t="s">
        <v>3582</v>
      </c>
      <c r="E1839" t="s">
        <v>1387</v>
      </c>
      <c r="F1839" t="s">
        <v>46</v>
      </c>
      <c r="G1839">
        <v>5</v>
      </c>
      <c r="H1839">
        <v>29</v>
      </c>
    </row>
    <row r="1840" spans="1:8">
      <c r="A1840">
        <v>1839</v>
      </c>
      <c r="B1840">
        <v>23</v>
      </c>
      <c r="C1840" t="s">
        <v>181</v>
      </c>
      <c r="D1840" t="s">
        <v>3582</v>
      </c>
      <c r="E1840" t="s">
        <v>1388</v>
      </c>
      <c r="F1840" t="s">
        <v>46</v>
      </c>
      <c r="G1840">
        <v>1</v>
      </c>
      <c r="H1840">
        <v>29</v>
      </c>
    </row>
    <row r="1841" spans="1:8">
      <c r="A1841">
        <v>1840</v>
      </c>
      <c r="B1841">
        <v>23</v>
      </c>
      <c r="C1841" t="s">
        <v>181</v>
      </c>
      <c r="D1841" t="s">
        <v>3582</v>
      </c>
      <c r="E1841" t="s">
        <v>1389</v>
      </c>
      <c r="F1841" t="s">
        <v>46</v>
      </c>
      <c r="G1841">
        <v>2</v>
      </c>
      <c r="H1841">
        <v>29</v>
      </c>
    </row>
    <row r="1842" spans="1:8">
      <c r="A1842">
        <v>1841</v>
      </c>
      <c r="B1842">
        <v>23</v>
      </c>
      <c r="C1842" t="s">
        <v>181</v>
      </c>
      <c r="D1842" t="s">
        <v>3582</v>
      </c>
      <c r="E1842" t="s">
        <v>1391</v>
      </c>
      <c r="F1842" t="s">
        <v>46</v>
      </c>
      <c r="G1842">
        <v>2</v>
      </c>
      <c r="H1842">
        <v>29</v>
      </c>
    </row>
    <row r="1843" spans="1:8">
      <c r="A1843">
        <v>1842</v>
      </c>
      <c r="B1843">
        <v>23</v>
      </c>
      <c r="C1843" t="s">
        <v>181</v>
      </c>
      <c r="D1843" t="s">
        <v>3582</v>
      </c>
      <c r="E1843" t="s">
        <v>1392</v>
      </c>
      <c r="F1843" t="s">
        <v>46</v>
      </c>
      <c r="G1843">
        <v>1</v>
      </c>
      <c r="H1843">
        <v>29</v>
      </c>
    </row>
    <row r="1844" spans="1:8">
      <c r="A1844">
        <v>1843</v>
      </c>
      <c r="B1844">
        <v>23</v>
      </c>
      <c r="C1844" t="s">
        <v>181</v>
      </c>
      <c r="D1844" t="s">
        <v>3582</v>
      </c>
      <c r="E1844" t="s">
        <v>1393</v>
      </c>
      <c r="F1844" t="s">
        <v>46</v>
      </c>
      <c r="G1844">
        <v>3</v>
      </c>
      <c r="H1844">
        <v>29</v>
      </c>
    </row>
    <row r="1845" spans="1:8">
      <c r="A1845">
        <v>1844</v>
      </c>
      <c r="B1845">
        <v>23</v>
      </c>
      <c r="C1845" t="s">
        <v>181</v>
      </c>
      <c r="D1845" t="s">
        <v>3582</v>
      </c>
      <c r="E1845" t="s">
        <v>1394</v>
      </c>
      <c r="F1845" t="s">
        <v>46</v>
      </c>
      <c r="G1845">
        <v>1</v>
      </c>
      <c r="H1845">
        <v>29</v>
      </c>
    </row>
    <row r="1846" spans="1:8">
      <c r="A1846">
        <v>1845</v>
      </c>
      <c r="B1846">
        <v>23</v>
      </c>
      <c r="C1846" t="s">
        <v>181</v>
      </c>
      <c r="D1846" t="s">
        <v>3582</v>
      </c>
      <c r="E1846" t="s">
        <v>1395</v>
      </c>
      <c r="F1846" t="s">
        <v>46</v>
      </c>
      <c r="G1846">
        <v>1</v>
      </c>
      <c r="H1846">
        <v>29</v>
      </c>
    </row>
    <row r="1847" spans="1:8">
      <c r="A1847">
        <v>1846</v>
      </c>
      <c r="B1847">
        <v>23</v>
      </c>
      <c r="C1847" t="s">
        <v>181</v>
      </c>
      <c r="D1847" t="s">
        <v>3582</v>
      </c>
      <c r="E1847" t="s">
        <v>1397</v>
      </c>
      <c r="F1847" t="s">
        <v>46</v>
      </c>
      <c r="G1847">
        <v>1</v>
      </c>
      <c r="H1847">
        <v>29</v>
      </c>
    </row>
    <row r="1848" spans="1:8">
      <c r="A1848">
        <v>1847</v>
      </c>
      <c r="B1848">
        <v>23</v>
      </c>
      <c r="C1848" t="s">
        <v>181</v>
      </c>
      <c r="D1848" t="s">
        <v>3597</v>
      </c>
      <c r="E1848" t="s">
        <v>249</v>
      </c>
      <c r="F1848" t="s">
        <v>63</v>
      </c>
      <c r="G1848">
        <v>12</v>
      </c>
      <c r="H1848">
        <v>251</v>
      </c>
    </row>
    <row r="1849" spans="1:8">
      <c r="A1849">
        <v>1848</v>
      </c>
      <c r="B1849">
        <v>23</v>
      </c>
      <c r="C1849" t="s">
        <v>181</v>
      </c>
      <c r="D1849" t="s">
        <v>3597</v>
      </c>
      <c r="E1849" t="s">
        <v>1386</v>
      </c>
      <c r="F1849" t="s">
        <v>63</v>
      </c>
      <c r="G1849">
        <v>6</v>
      </c>
      <c r="H1849">
        <v>251</v>
      </c>
    </row>
    <row r="1850" spans="1:8">
      <c r="A1850">
        <v>1849</v>
      </c>
      <c r="B1850">
        <v>23</v>
      </c>
      <c r="C1850" t="s">
        <v>181</v>
      </c>
      <c r="D1850" t="s">
        <v>3597</v>
      </c>
      <c r="E1850" t="s">
        <v>1387</v>
      </c>
      <c r="F1850" t="s">
        <v>63</v>
      </c>
      <c r="G1850">
        <v>11</v>
      </c>
      <c r="H1850">
        <v>251</v>
      </c>
    </row>
    <row r="1851" spans="1:8">
      <c r="A1851">
        <v>1850</v>
      </c>
      <c r="B1851">
        <v>23</v>
      </c>
      <c r="C1851" t="s">
        <v>181</v>
      </c>
      <c r="D1851" t="s">
        <v>3597</v>
      </c>
      <c r="E1851" t="s">
        <v>1388</v>
      </c>
      <c r="F1851" t="s">
        <v>63</v>
      </c>
      <c r="G1851">
        <v>19</v>
      </c>
      <c r="H1851">
        <v>251</v>
      </c>
    </row>
    <row r="1852" spans="1:8">
      <c r="A1852">
        <v>1851</v>
      </c>
      <c r="B1852">
        <v>23</v>
      </c>
      <c r="C1852" t="s">
        <v>181</v>
      </c>
      <c r="D1852" t="s">
        <v>3597</v>
      </c>
      <c r="E1852" t="s">
        <v>1389</v>
      </c>
      <c r="F1852" t="s">
        <v>63</v>
      </c>
      <c r="G1852">
        <v>15</v>
      </c>
      <c r="H1852">
        <v>251</v>
      </c>
    </row>
    <row r="1853" spans="1:8">
      <c r="A1853">
        <v>1852</v>
      </c>
      <c r="B1853">
        <v>23</v>
      </c>
      <c r="C1853" t="s">
        <v>181</v>
      </c>
      <c r="D1853" t="s">
        <v>3597</v>
      </c>
      <c r="E1853" t="s">
        <v>1390</v>
      </c>
      <c r="F1853" t="s">
        <v>63</v>
      </c>
      <c r="G1853">
        <v>8</v>
      </c>
      <c r="H1853">
        <v>251</v>
      </c>
    </row>
    <row r="1854" spans="1:8">
      <c r="A1854">
        <v>1853</v>
      </c>
      <c r="B1854">
        <v>23</v>
      </c>
      <c r="C1854" t="s">
        <v>181</v>
      </c>
      <c r="D1854" t="s">
        <v>3597</v>
      </c>
      <c r="E1854" t="s">
        <v>1391</v>
      </c>
      <c r="F1854" t="s">
        <v>63</v>
      </c>
      <c r="G1854">
        <v>10</v>
      </c>
      <c r="H1854">
        <v>251</v>
      </c>
    </row>
    <row r="1855" spans="1:8">
      <c r="A1855">
        <v>1854</v>
      </c>
      <c r="B1855">
        <v>23</v>
      </c>
      <c r="C1855" t="s">
        <v>181</v>
      </c>
      <c r="D1855" t="s">
        <v>3597</v>
      </c>
      <c r="E1855" t="s">
        <v>1392</v>
      </c>
      <c r="F1855" t="s">
        <v>63</v>
      </c>
      <c r="G1855">
        <v>13</v>
      </c>
      <c r="H1855">
        <v>251</v>
      </c>
    </row>
    <row r="1856" spans="1:8">
      <c r="A1856">
        <v>1855</v>
      </c>
      <c r="B1856">
        <v>23</v>
      </c>
      <c r="C1856" t="s">
        <v>181</v>
      </c>
      <c r="D1856" t="s">
        <v>3597</v>
      </c>
      <c r="E1856" t="s">
        <v>1393</v>
      </c>
      <c r="F1856" t="s">
        <v>63</v>
      </c>
      <c r="G1856">
        <v>10</v>
      </c>
      <c r="H1856">
        <v>251</v>
      </c>
    </row>
    <row r="1857" spans="1:8">
      <c r="A1857">
        <v>1856</v>
      </c>
      <c r="B1857">
        <v>23</v>
      </c>
      <c r="C1857" t="s">
        <v>181</v>
      </c>
      <c r="D1857" t="s">
        <v>3597</v>
      </c>
      <c r="E1857" t="s">
        <v>1394</v>
      </c>
      <c r="F1857" t="s">
        <v>63</v>
      </c>
      <c r="G1857">
        <v>11</v>
      </c>
      <c r="H1857">
        <v>251</v>
      </c>
    </row>
    <row r="1858" spans="1:8">
      <c r="A1858">
        <v>1857</v>
      </c>
      <c r="B1858">
        <v>23</v>
      </c>
      <c r="C1858" t="s">
        <v>181</v>
      </c>
      <c r="D1858" t="s">
        <v>3597</v>
      </c>
      <c r="E1858" t="s">
        <v>1395</v>
      </c>
      <c r="F1858" t="s">
        <v>63</v>
      </c>
      <c r="G1858">
        <v>7</v>
      </c>
      <c r="H1858">
        <v>251</v>
      </c>
    </row>
    <row r="1859" spans="1:8">
      <c r="A1859">
        <v>1858</v>
      </c>
      <c r="B1859">
        <v>23</v>
      </c>
      <c r="C1859" t="s">
        <v>181</v>
      </c>
      <c r="D1859" t="s">
        <v>3597</v>
      </c>
      <c r="E1859" t="s">
        <v>1396</v>
      </c>
      <c r="F1859" t="s">
        <v>63</v>
      </c>
      <c r="G1859">
        <v>3</v>
      </c>
      <c r="H1859">
        <v>251</v>
      </c>
    </row>
    <row r="1860" spans="1:8">
      <c r="A1860">
        <v>1859</v>
      </c>
      <c r="B1860">
        <v>23</v>
      </c>
      <c r="C1860" t="s">
        <v>181</v>
      </c>
      <c r="D1860" t="s">
        <v>3597</v>
      </c>
      <c r="E1860" t="s">
        <v>1397</v>
      </c>
      <c r="F1860" t="s">
        <v>63</v>
      </c>
      <c r="G1860">
        <v>5</v>
      </c>
      <c r="H1860">
        <v>251</v>
      </c>
    </row>
    <row r="1861" spans="1:8">
      <c r="A1861">
        <v>1860</v>
      </c>
      <c r="B1861">
        <v>23</v>
      </c>
      <c r="C1861" t="s">
        <v>181</v>
      </c>
      <c r="D1861" t="s">
        <v>3597</v>
      </c>
      <c r="E1861" t="s">
        <v>1398</v>
      </c>
      <c r="F1861" t="s">
        <v>63</v>
      </c>
      <c r="G1861">
        <v>4</v>
      </c>
      <c r="H1861">
        <v>251</v>
      </c>
    </row>
    <row r="1862" spans="1:8">
      <c r="A1862">
        <v>1861</v>
      </c>
      <c r="B1862">
        <v>23</v>
      </c>
      <c r="C1862" t="s">
        <v>181</v>
      </c>
      <c r="D1862" t="s">
        <v>3597</v>
      </c>
      <c r="E1862" t="s">
        <v>1399</v>
      </c>
      <c r="F1862" t="s">
        <v>63</v>
      </c>
      <c r="G1862">
        <v>4</v>
      </c>
      <c r="H1862">
        <v>251</v>
      </c>
    </row>
    <row r="1863" spans="1:8">
      <c r="A1863">
        <v>1862</v>
      </c>
      <c r="B1863">
        <v>23</v>
      </c>
      <c r="C1863" t="s">
        <v>181</v>
      </c>
      <c r="D1863" t="s">
        <v>3597</v>
      </c>
      <c r="E1863" t="s">
        <v>1400</v>
      </c>
      <c r="F1863" t="s">
        <v>63</v>
      </c>
      <c r="G1863">
        <v>2</v>
      </c>
      <c r="H1863">
        <v>251</v>
      </c>
    </row>
    <row r="1864" spans="1:8">
      <c r="A1864">
        <v>1863</v>
      </c>
      <c r="B1864">
        <v>23</v>
      </c>
      <c r="C1864" t="s">
        <v>181</v>
      </c>
      <c r="D1864" t="s">
        <v>3597</v>
      </c>
      <c r="E1864" t="s">
        <v>1401</v>
      </c>
      <c r="F1864" t="s">
        <v>63</v>
      </c>
      <c r="G1864">
        <v>2</v>
      </c>
      <c r="H1864">
        <v>251</v>
      </c>
    </row>
    <row r="1865" spans="1:8">
      <c r="A1865">
        <v>1864</v>
      </c>
      <c r="B1865">
        <v>23</v>
      </c>
      <c r="C1865" t="s">
        <v>181</v>
      </c>
      <c r="D1865" t="s">
        <v>3597</v>
      </c>
      <c r="E1865" t="s">
        <v>1402</v>
      </c>
      <c r="F1865" t="s">
        <v>63</v>
      </c>
      <c r="G1865">
        <v>1</v>
      </c>
      <c r="H1865">
        <v>251</v>
      </c>
    </row>
    <row r="1866" spans="1:8">
      <c r="A1866">
        <v>1865</v>
      </c>
      <c r="B1866">
        <v>23</v>
      </c>
      <c r="C1866" t="s">
        <v>181</v>
      </c>
      <c r="D1866" t="s">
        <v>3597</v>
      </c>
      <c r="E1866" t="s">
        <v>249</v>
      </c>
      <c r="F1866" t="s">
        <v>46</v>
      </c>
      <c r="G1866">
        <v>12</v>
      </c>
      <c r="H1866">
        <v>251</v>
      </c>
    </row>
    <row r="1867" spans="1:8">
      <c r="A1867">
        <v>1866</v>
      </c>
      <c r="B1867">
        <v>23</v>
      </c>
      <c r="C1867" t="s">
        <v>181</v>
      </c>
      <c r="D1867" t="s">
        <v>3597</v>
      </c>
      <c r="E1867" t="s">
        <v>1386</v>
      </c>
      <c r="F1867" t="s">
        <v>46</v>
      </c>
      <c r="G1867">
        <v>11</v>
      </c>
      <c r="H1867">
        <v>251</v>
      </c>
    </row>
    <row r="1868" spans="1:8">
      <c r="A1868">
        <v>1867</v>
      </c>
      <c r="B1868">
        <v>23</v>
      </c>
      <c r="C1868" t="s">
        <v>181</v>
      </c>
      <c r="D1868" t="s">
        <v>3597</v>
      </c>
      <c r="E1868" t="s">
        <v>1387</v>
      </c>
      <c r="F1868" t="s">
        <v>46</v>
      </c>
      <c r="G1868">
        <v>10</v>
      </c>
      <c r="H1868">
        <v>251</v>
      </c>
    </row>
    <row r="1869" spans="1:8">
      <c r="A1869">
        <v>1868</v>
      </c>
      <c r="B1869">
        <v>23</v>
      </c>
      <c r="C1869" t="s">
        <v>181</v>
      </c>
      <c r="D1869" t="s">
        <v>3597</v>
      </c>
      <c r="E1869" t="s">
        <v>1388</v>
      </c>
      <c r="F1869" t="s">
        <v>46</v>
      </c>
      <c r="G1869">
        <v>8</v>
      </c>
      <c r="H1869">
        <v>251</v>
      </c>
    </row>
    <row r="1870" spans="1:8">
      <c r="A1870">
        <v>1869</v>
      </c>
      <c r="B1870">
        <v>23</v>
      </c>
      <c r="C1870" t="s">
        <v>181</v>
      </c>
      <c r="D1870" t="s">
        <v>3597</v>
      </c>
      <c r="E1870" t="s">
        <v>1389</v>
      </c>
      <c r="F1870" t="s">
        <v>46</v>
      </c>
      <c r="G1870">
        <v>9</v>
      </c>
      <c r="H1870">
        <v>251</v>
      </c>
    </row>
    <row r="1871" spans="1:8">
      <c r="A1871">
        <v>1870</v>
      </c>
      <c r="B1871">
        <v>23</v>
      </c>
      <c r="C1871" t="s">
        <v>181</v>
      </c>
      <c r="D1871" t="s">
        <v>3597</v>
      </c>
      <c r="E1871" t="s">
        <v>1390</v>
      </c>
      <c r="F1871" t="s">
        <v>46</v>
      </c>
      <c r="G1871">
        <v>9</v>
      </c>
      <c r="H1871">
        <v>251</v>
      </c>
    </row>
    <row r="1872" spans="1:8">
      <c r="A1872">
        <v>1871</v>
      </c>
      <c r="B1872">
        <v>23</v>
      </c>
      <c r="C1872" t="s">
        <v>181</v>
      </c>
      <c r="D1872" t="s">
        <v>3597</v>
      </c>
      <c r="E1872" t="s">
        <v>1391</v>
      </c>
      <c r="F1872" t="s">
        <v>46</v>
      </c>
      <c r="G1872">
        <v>9</v>
      </c>
      <c r="H1872">
        <v>251</v>
      </c>
    </row>
    <row r="1873" spans="1:8">
      <c r="A1873">
        <v>1872</v>
      </c>
      <c r="B1873">
        <v>23</v>
      </c>
      <c r="C1873" t="s">
        <v>181</v>
      </c>
      <c r="D1873" t="s">
        <v>3597</v>
      </c>
      <c r="E1873" t="s">
        <v>1392</v>
      </c>
      <c r="F1873" t="s">
        <v>46</v>
      </c>
      <c r="G1873">
        <v>6</v>
      </c>
      <c r="H1873">
        <v>251</v>
      </c>
    </row>
    <row r="1874" spans="1:8">
      <c r="A1874">
        <v>1873</v>
      </c>
      <c r="B1874">
        <v>23</v>
      </c>
      <c r="C1874" t="s">
        <v>181</v>
      </c>
      <c r="D1874" t="s">
        <v>3597</v>
      </c>
      <c r="E1874" t="s">
        <v>1393</v>
      </c>
      <c r="F1874" t="s">
        <v>46</v>
      </c>
      <c r="G1874">
        <v>6</v>
      </c>
      <c r="H1874">
        <v>251</v>
      </c>
    </row>
    <row r="1875" spans="1:8">
      <c r="A1875">
        <v>1874</v>
      </c>
      <c r="B1875">
        <v>23</v>
      </c>
      <c r="C1875" t="s">
        <v>181</v>
      </c>
      <c r="D1875" t="s">
        <v>3597</v>
      </c>
      <c r="E1875" t="s">
        <v>1394</v>
      </c>
      <c r="F1875" t="s">
        <v>46</v>
      </c>
      <c r="G1875">
        <v>5</v>
      </c>
      <c r="H1875">
        <v>251</v>
      </c>
    </row>
    <row r="1876" spans="1:8">
      <c r="A1876">
        <v>1875</v>
      </c>
      <c r="B1876">
        <v>23</v>
      </c>
      <c r="C1876" t="s">
        <v>181</v>
      </c>
      <c r="D1876" t="s">
        <v>3597</v>
      </c>
      <c r="E1876" t="s">
        <v>1395</v>
      </c>
      <c r="F1876" t="s">
        <v>46</v>
      </c>
      <c r="G1876">
        <v>3</v>
      </c>
      <c r="H1876">
        <v>251</v>
      </c>
    </row>
    <row r="1877" spans="1:8">
      <c r="A1877">
        <v>1876</v>
      </c>
      <c r="B1877">
        <v>23</v>
      </c>
      <c r="C1877" t="s">
        <v>181</v>
      </c>
      <c r="D1877" t="s">
        <v>3597</v>
      </c>
      <c r="E1877" t="s">
        <v>1396</v>
      </c>
      <c r="F1877" t="s">
        <v>46</v>
      </c>
      <c r="G1877">
        <v>3</v>
      </c>
      <c r="H1877">
        <v>251</v>
      </c>
    </row>
    <row r="1878" spans="1:8">
      <c r="A1878">
        <v>1877</v>
      </c>
      <c r="B1878">
        <v>23</v>
      </c>
      <c r="C1878" t="s">
        <v>181</v>
      </c>
      <c r="D1878" t="s">
        <v>3597</v>
      </c>
      <c r="E1878" t="s">
        <v>1397</v>
      </c>
      <c r="F1878" t="s">
        <v>46</v>
      </c>
      <c r="G1878">
        <v>7</v>
      </c>
      <c r="H1878">
        <v>251</v>
      </c>
    </row>
    <row r="1879" spans="1:8">
      <c r="A1879">
        <v>1878</v>
      </c>
      <c r="B1879">
        <v>23</v>
      </c>
      <c r="C1879" t="s">
        <v>181</v>
      </c>
      <c r="D1879" t="s">
        <v>3597</v>
      </c>
      <c r="E1879" t="s">
        <v>1398</v>
      </c>
      <c r="F1879" t="s">
        <v>46</v>
      </c>
      <c r="G1879">
        <v>4</v>
      </c>
      <c r="H1879">
        <v>251</v>
      </c>
    </row>
    <row r="1880" spans="1:8">
      <c r="A1880">
        <v>1879</v>
      </c>
      <c r="B1880">
        <v>23</v>
      </c>
      <c r="C1880" t="s">
        <v>181</v>
      </c>
      <c r="D1880" t="s">
        <v>3597</v>
      </c>
      <c r="E1880" t="s">
        <v>1399</v>
      </c>
      <c r="F1880" t="s">
        <v>46</v>
      </c>
      <c r="G1880">
        <v>1</v>
      </c>
      <c r="H1880">
        <v>251</v>
      </c>
    </row>
    <row r="1881" spans="1:8">
      <c r="A1881">
        <v>1880</v>
      </c>
      <c r="B1881">
        <v>23</v>
      </c>
      <c r="C1881" t="s">
        <v>181</v>
      </c>
      <c r="D1881" t="s">
        <v>3597</v>
      </c>
      <c r="E1881" t="s">
        <v>1400</v>
      </c>
      <c r="F1881" t="s">
        <v>46</v>
      </c>
      <c r="G1881">
        <v>4</v>
      </c>
      <c r="H1881">
        <v>251</v>
      </c>
    </row>
    <row r="1882" spans="1:8">
      <c r="A1882">
        <v>1881</v>
      </c>
      <c r="B1882">
        <v>23</v>
      </c>
      <c r="C1882" t="s">
        <v>181</v>
      </c>
      <c r="D1882" t="s">
        <v>3597</v>
      </c>
      <c r="E1882" t="s">
        <v>1401</v>
      </c>
      <c r="F1882" t="s">
        <v>46</v>
      </c>
      <c r="G1882">
        <v>1</v>
      </c>
      <c r="H1882">
        <v>251</v>
      </c>
    </row>
    <row r="1883" spans="1:8">
      <c r="A1883">
        <v>1882</v>
      </c>
      <c r="B1883">
        <v>23</v>
      </c>
      <c r="C1883" t="s">
        <v>181</v>
      </c>
      <c r="D1883" t="s">
        <v>3599</v>
      </c>
      <c r="E1883" t="s">
        <v>1397</v>
      </c>
      <c r="F1883" t="s">
        <v>63</v>
      </c>
      <c r="G1883">
        <v>1</v>
      </c>
      <c r="H1883">
        <v>3</v>
      </c>
    </row>
    <row r="1884" spans="1:8">
      <c r="A1884">
        <v>1883</v>
      </c>
      <c r="B1884">
        <v>23</v>
      </c>
      <c r="C1884" t="s">
        <v>181</v>
      </c>
      <c r="D1884" t="s">
        <v>3599</v>
      </c>
      <c r="E1884" t="s">
        <v>1400</v>
      </c>
      <c r="F1884" t="s">
        <v>63</v>
      </c>
      <c r="G1884">
        <v>1</v>
      </c>
      <c r="H1884">
        <v>3</v>
      </c>
    </row>
    <row r="1885" spans="1:8">
      <c r="A1885">
        <v>1884</v>
      </c>
      <c r="B1885">
        <v>23</v>
      </c>
      <c r="C1885" t="s">
        <v>181</v>
      </c>
      <c r="D1885" t="s">
        <v>3599</v>
      </c>
      <c r="E1885" t="s">
        <v>1391</v>
      </c>
      <c r="F1885" t="s">
        <v>46</v>
      </c>
      <c r="G1885">
        <v>1</v>
      </c>
      <c r="H1885">
        <v>3</v>
      </c>
    </row>
    <row r="1886" spans="1:8">
      <c r="A1886">
        <v>1885</v>
      </c>
      <c r="B1886">
        <v>23</v>
      </c>
      <c r="C1886" t="s">
        <v>181</v>
      </c>
      <c r="D1886" t="s">
        <v>3598</v>
      </c>
      <c r="E1886" t="s">
        <v>249</v>
      </c>
      <c r="F1886" t="s">
        <v>63</v>
      </c>
      <c r="G1886">
        <v>11097</v>
      </c>
      <c r="H1886">
        <v>191797</v>
      </c>
    </row>
    <row r="1887" spans="1:8">
      <c r="A1887">
        <v>1886</v>
      </c>
      <c r="B1887">
        <v>23</v>
      </c>
      <c r="C1887" t="s">
        <v>181</v>
      </c>
      <c r="D1887" t="s">
        <v>3598</v>
      </c>
      <c r="E1887" t="s">
        <v>1386</v>
      </c>
      <c r="F1887" t="s">
        <v>63</v>
      </c>
      <c r="G1887">
        <v>11882</v>
      </c>
      <c r="H1887">
        <v>191797</v>
      </c>
    </row>
    <row r="1888" spans="1:8">
      <c r="A1888">
        <v>1887</v>
      </c>
      <c r="B1888">
        <v>23</v>
      </c>
      <c r="C1888" t="s">
        <v>181</v>
      </c>
      <c r="D1888" t="s">
        <v>3598</v>
      </c>
      <c r="E1888" t="s">
        <v>1387</v>
      </c>
      <c r="F1888" t="s">
        <v>63</v>
      </c>
      <c r="G1888">
        <v>12095</v>
      </c>
      <c r="H1888">
        <v>191797</v>
      </c>
    </row>
    <row r="1889" spans="1:8">
      <c r="A1889">
        <v>1888</v>
      </c>
      <c r="B1889">
        <v>23</v>
      </c>
      <c r="C1889" t="s">
        <v>181</v>
      </c>
      <c r="D1889" t="s">
        <v>3598</v>
      </c>
      <c r="E1889" t="s">
        <v>1388</v>
      </c>
      <c r="F1889" t="s">
        <v>63</v>
      </c>
      <c r="G1889">
        <v>10567</v>
      </c>
      <c r="H1889">
        <v>191797</v>
      </c>
    </row>
    <row r="1890" spans="1:8">
      <c r="A1890">
        <v>1889</v>
      </c>
      <c r="B1890">
        <v>23</v>
      </c>
      <c r="C1890" t="s">
        <v>181</v>
      </c>
      <c r="D1890" t="s">
        <v>3598</v>
      </c>
      <c r="E1890" t="s">
        <v>1389</v>
      </c>
      <c r="F1890" t="s">
        <v>63</v>
      </c>
      <c r="G1890">
        <v>8180</v>
      </c>
      <c r="H1890">
        <v>191797</v>
      </c>
    </row>
    <row r="1891" spans="1:8">
      <c r="A1891">
        <v>1890</v>
      </c>
      <c r="B1891">
        <v>23</v>
      </c>
      <c r="C1891" t="s">
        <v>181</v>
      </c>
      <c r="D1891" t="s">
        <v>3598</v>
      </c>
      <c r="E1891" t="s">
        <v>1390</v>
      </c>
      <c r="F1891" t="s">
        <v>63</v>
      </c>
      <c r="G1891">
        <v>7033</v>
      </c>
      <c r="H1891">
        <v>191797</v>
      </c>
    </row>
    <row r="1892" spans="1:8">
      <c r="A1892">
        <v>1891</v>
      </c>
      <c r="B1892">
        <v>23</v>
      </c>
      <c r="C1892" t="s">
        <v>181</v>
      </c>
      <c r="D1892" t="s">
        <v>3598</v>
      </c>
      <c r="E1892" t="s">
        <v>1391</v>
      </c>
      <c r="F1892" t="s">
        <v>63</v>
      </c>
      <c r="G1892">
        <v>6526</v>
      </c>
      <c r="H1892">
        <v>191797</v>
      </c>
    </row>
    <row r="1893" spans="1:8">
      <c r="A1893">
        <v>1892</v>
      </c>
      <c r="B1893">
        <v>23</v>
      </c>
      <c r="C1893" t="s">
        <v>181</v>
      </c>
      <c r="D1893" t="s">
        <v>3598</v>
      </c>
      <c r="E1893" t="s">
        <v>1392</v>
      </c>
      <c r="F1893" t="s">
        <v>63</v>
      </c>
      <c r="G1893">
        <v>6567</v>
      </c>
      <c r="H1893">
        <v>191797</v>
      </c>
    </row>
    <row r="1894" spans="1:8">
      <c r="A1894">
        <v>1893</v>
      </c>
      <c r="B1894">
        <v>23</v>
      </c>
      <c r="C1894" t="s">
        <v>181</v>
      </c>
      <c r="D1894" t="s">
        <v>3598</v>
      </c>
      <c r="E1894" t="s">
        <v>1393</v>
      </c>
      <c r="F1894" t="s">
        <v>63</v>
      </c>
      <c r="G1894">
        <v>5684</v>
      </c>
      <c r="H1894">
        <v>191797</v>
      </c>
    </row>
    <row r="1895" spans="1:8">
      <c r="A1895">
        <v>1894</v>
      </c>
      <c r="B1895">
        <v>23</v>
      </c>
      <c r="C1895" t="s">
        <v>181</v>
      </c>
      <c r="D1895" t="s">
        <v>3598</v>
      </c>
      <c r="E1895" t="s">
        <v>1394</v>
      </c>
      <c r="F1895" t="s">
        <v>63</v>
      </c>
      <c r="G1895">
        <v>4791</v>
      </c>
      <c r="H1895">
        <v>191797</v>
      </c>
    </row>
    <row r="1896" spans="1:8">
      <c r="A1896">
        <v>1895</v>
      </c>
      <c r="B1896">
        <v>23</v>
      </c>
      <c r="C1896" t="s">
        <v>181</v>
      </c>
      <c r="D1896" t="s">
        <v>3598</v>
      </c>
      <c r="E1896" t="s">
        <v>1395</v>
      </c>
      <c r="F1896" t="s">
        <v>63</v>
      </c>
      <c r="G1896">
        <v>3808</v>
      </c>
      <c r="H1896">
        <v>191797</v>
      </c>
    </row>
    <row r="1897" spans="1:8">
      <c r="A1897">
        <v>1896</v>
      </c>
      <c r="B1897">
        <v>23</v>
      </c>
      <c r="C1897" t="s">
        <v>181</v>
      </c>
      <c r="D1897" t="s">
        <v>3598</v>
      </c>
      <c r="E1897" t="s">
        <v>1396</v>
      </c>
      <c r="F1897" t="s">
        <v>63</v>
      </c>
      <c r="G1897">
        <v>3111</v>
      </c>
      <c r="H1897">
        <v>191797</v>
      </c>
    </row>
    <row r="1898" spans="1:8">
      <c r="A1898">
        <v>1897</v>
      </c>
      <c r="B1898">
        <v>23</v>
      </c>
      <c r="C1898" t="s">
        <v>181</v>
      </c>
      <c r="D1898" t="s">
        <v>3598</v>
      </c>
      <c r="E1898" t="s">
        <v>1397</v>
      </c>
      <c r="F1898" t="s">
        <v>63</v>
      </c>
      <c r="G1898">
        <v>2396</v>
      </c>
      <c r="H1898">
        <v>191797</v>
      </c>
    </row>
    <row r="1899" spans="1:8">
      <c r="A1899">
        <v>1898</v>
      </c>
      <c r="B1899">
        <v>23</v>
      </c>
      <c r="C1899" t="s">
        <v>181</v>
      </c>
      <c r="D1899" t="s">
        <v>3598</v>
      </c>
      <c r="E1899" t="s">
        <v>1398</v>
      </c>
      <c r="F1899" t="s">
        <v>63</v>
      </c>
      <c r="G1899">
        <v>2118</v>
      </c>
      <c r="H1899">
        <v>191797</v>
      </c>
    </row>
    <row r="1900" spans="1:8">
      <c r="A1900">
        <v>1899</v>
      </c>
      <c r="B1900">
        <v>23</v>
      </c>
      <c r="C1900" t="s">
        <v>181</v>
      </c>
      <c r="D1900" t="s">
        <v>3598</v>
      </c>
      <c r="E1900" t="s">
        <v>1399</v>
      </c>
      <c r="F1900" t="s">
        <v>63</v>
      </c>
      <c r="G1900">
        <v>1388</v>
      </c>
      <c r="H1900">
        <v>191797</v>
      </c>
    </row>
    <row r="1901" spans="1:8">
      <c r="A1901">
        <v>1900</v>
      </c>
      <c r="B1901">
        <v>23</v>
      </c>
      <c r="C1901" t="s">
        <v>181</v>
      </c>
      <c r="D1901" t="s">
        <v>3598</v>
      </c>
      <c r="E1901" t="s">
        <v>1400</v>
      </c>
      <c r="F1901" t="s">
        <v>63</v>
      </c>
      <c r="G1901">
        <v>1081</v>
      </c>
      <c r="H1901">
        <v>191797</v>
      </c>
    </row>
    <row r="1902" spans="1:8">
      <c r="A1902">
        <v>1901</v>
      </c>
      <c r="B1902">
        <v>23</v>
      </c>
      <c r="C1902" t="s">
        <v>181</v>
      </c>
      <c r="D1902" t="s">
        <v>3598</v>
      </c>
      <c r="E1902" t="s">
        <v>1401</v>
      </c>
      <c r="F1902" t="s">
        <v>63</v>
      </c>
      <c r="G1902">
        <v>661</v>
      </c>
      <c r="H1902">
        <v>191797</v>
      </c>
    </row>
    <row r="1903" spans="1:8">
      <c r="A1903">
        <v>1902</v>
      </c>
      <c r="B1903">
        <v>23</v>
      </c>
      <c r="C1903" t="s">
        <v>181</v>
      </c>
      <c r="D1903" t="s">
        <v>3598</v>
      </c>
      <c r="E1903" t="s">
        <v>1402</v>
      </c>
      <c r="F1903" t="s">
        <v>63</v>
      </c>
      <c r="G1903">
        <v>474</v>
      </c>
      <c r="H1903">
        <v>191797</v>
      </c>
    </row>
    <row r="1904" spans="1:8">
      <c r="A1904">
        <v>1903</v>
      </c>
      <c r="B1904">
        <v>23</v>
      </c>
      <c r="C1904" t="s">
        <v>181</v>
      </c>
      <c r="D1904" t="s">
        <v>3598</v>
      </c>
      <c r="E1904" t="s">
        <v>249</v>
      </c>
      <c r="F1904" t="s">
        <v>46</v>
      </c>
      <c r="G1904">
        <v>10427</v>
      </c>
      <c r="H1904">
        <v>191797</v>
      </c>
    </row>
    <row r="1905" spans="1:8">
      <c r="A1905">
        <v>1904</v>
      </c>
      <c r="B1905">
        <v>23</v>
      </c>
      <c r="C1905" t="s">
        <v>181</v>
      </c>
      <c r="D1905" t="s">
        <v>3598</v>
      </c>
      <c r="E1905" t="s">
        <v>1386</v>
      </c>
      <c r="F1905" t="s">
        <v>46</v>
      </c>
      <c r="G1905">
        <v>11010</v>
      </c>
      <c r="H1905">
        <v>191797</v>
      </c>
    </row>
    <row r="1906" spans="1:8">
      <c r="A1906">
        <v>1905</v>
      </c>
      <c r="B1906">
        <v>23</v>
      </c>
      <c r="C1906" t="s">
        <v>181</v>
      </c>
      <c r="D1906" t="s">
        <v>3598</v>
      </c>
      <c r="E1906" t="s">
        <v>1387</v>
      </c>
      <c r="F1906" t="s">
        <v>46</v>
      </c>
      <c r="G1906">
        <v>11168</v>
      </c>
      <c r="H1906">
        <v>191797</v>
      </c>
    </row>
    <row r="1907" spans="1:8">
      <c r="A1907">
        <v>1906</v>
      </c>
      <c r="B1907">
        <v>23</v>
      </c>
      <c r="C1907" t="s">
        <v>181</v>
      </c>
      <c r="D1907" t="s">
        <v>3598</v>
      </c>
      <c r="E1907" t="s">
        <v>1388</v>
      </c>
      <c r="F1907" t="s">
        <v>46</v>
      </c>
      <c r="G1907">
        <v>9343</v>
      </c>
      <c r="H1907">
        <v>191797</v>
      </c>
    </row>
    <row r="1908" spans="1:8">
      <c r="A1908">
        <v>1907</v>
      </c>
      <c r="B1908">
        <v>23</v>
      </c>
      <c r="C1908" t="s">
        <v>181</v>
      </c>
      <c r="D1908" t="s">
        <v>3598</v>
      </c>
      <c r="E1908" t="s">
        <v>1389</v>
      </c>
      <c r="F1908" t="s">
        <v>46</v>
      </c>
      <c r="G1908">
        <v>7726</v>
      </c>
      <c r="H1908">
        <v>191797</v>
      </c>
    </row>
    <row r="1909" spans="1:8">
      <c r="A1909">
        <v>1908</v>
      </c>
      <c r="B1909">
        <v>23</v>
      </c>
      <c r="C1909" t="s">
        <v>181</v>
      </c>
      <c r="D1909" t="s">
        <v>3598</v>
      </c>
      <c r="E1909" t="s">
        <v>1390</v>
      </c>
      <c r="F1909" t="s">
        <v>46</v>
      </c>
      <c r="G1909">
        <v>6886</v>
      </c>
      <c r="H1909">
        <v>191797</v>
      </c>
    </row>
    <row r="1910" spans="1:8">
      <c r="A1910">
        <v>1909</v>
      </c>
      <c r="B1910">
        <v>23</v>
      </c>
      <c r="C1910" t="s">
        <v>181</v>
      </c>
      <c r="D1910" t="s">
        <v>3598</v>
      </c>
      <c r="E1910" t="s">
        <v>1391</v>
      </c>
      <c r="F1910" t="s">
        <v>46</v>
      </c>
      <c r="G1910">
        <v>6205</v>
      </c>
      <c r="H1910">
        <v>191797</v>
      </c>
    </row>
    <row r="1911" spans="1:8">
      <c r="A1911">
        <v>1910</v>
      </c>
      <c r="B1911">
        <v>23</v>
      </c>
      <c r="C1911" t="s">
        <v>181</v>
      </c>
      <c r="D1911" t="s">
        <v>3598</v>
      </c>
      <c r="E1911" t="s">
        <v>1392</v>
      </c>
      <c r="F1911" t="s">
        <v>46</v>
      </c>
      <c r="G1911">
        <v>6265</v>
      </c>
      <c r="H1911">
        <v>191797</v>
      </c>
    </row>
    <row r="1912" spans="1:8">
      <c r="A1912">
        <v>1911</v>
      </c>
      <c r="B1912">
        <v>23</v>
      </c>
      <c r="C1912" t="s">
        <v>181</v>
      </c>
      <c r="D1912" t="s">
        <v>3598</v>
      </c>
      <c r="E1912" t="s">
        <v>1393</v>
      </c>
      <c r="F1912" t="s">
        <v>46</v>
      </c>
      <c r="G1912">
        <v>5251</v>
      </c>
      <c r="H1912">
        <v>191797</v>
      </c>
    </row>
    <row r="1913" spans="1:8">
      <c r="A1913">
        <v>1912</v>
      </c>
      <c r="B1913">
        <v>23</v>
      </c>
      <c r="C1913" t="s">
        <v>181</v>
      </c>
      <c r="D1913" t="s">
        <v>3598</v>
      </c>
      <c r="E1913" t="s">
        <v>1394</v>
      </c>
      <c r="F1913" t="s">
        <v>46</v>
      </c>
      <c r="G1913">
        <v>4326</v>
      </c>
      <c r="H1913">
        <v>191797</v>
      </c>
    </row>
    <row r="1914" spans="1:8">
      <c r="A1914">
        <v>1913</v>
      </c>
      <c r="B1914">
        <v>23</v>
      </c>
      <c r="C1914" t="s">
        <v>181</v>
      </c>
      <c r="D1914" t="s">
        <v>3598</v>
      </c>
      <c r="E1914" t="s">
        <v>1395</v>
      </c>
      <c r="F1914" t="s">
        <v>46</v>
      </c>
      <c r="G1914">
        <v>3527</v>
      </c>
      <c r="H1914">
        <v>191797</v>
      </c>
    </row>
    <row r="1915" spans="1:8">
      <c r="A1915">
        <v>1914</v>
      </c>
      <c r="B1915">
        <v>23</v>
      </c>
      <c r="C1915" t="s">
        <v>181</v>
      </c>
      <c r="D1915" t="s">
        <v>3598</v>
      </c>
      <c r="E1915" t="s">
        <v>1396</v>
      </c>
      <c r="F1915" t="s">
        <v>46</v>
      </c>
      <c r="G1915">
        <v>2809</v>
      </c>
      <c r="H1915">
        <v>191797</v>
      </c>
    </row>
    <row r="1916" spans="1:8">
      <c r="A1916">
        <v>1915</v>
      </c>
      <c r="B1916">
        <v>23</v>
      </c>
      <c r="C1916" t="s">
        <v>181</v>
      </c>
      <c r="D1916" t="s">
        <v>3598</v>
      </c>
      <c r="E1916" t="s">
        <v>1397</v>
      </c>
      <c r="F1916" t="s">
        <v>46</v>
      </c>
      <c r="G1916">
        <v>2165</v>
      </c>
      <c r="H1916">
        <v>191797</v>
      </c>
    </row>
    <row r="1917" spans="1:8">
      <c r="A1917">
        <v>1916</v>
      </c>
      <c r="B1917">
        <v>23</v>
      </c>
      <c r="C1917" t="s">
        <v>181</v>
      </c>
      <c r="D1917" t="s">
        <v>3598</v>
      </c>
      <c r="E1917" t="s">
        <v>1398</v>
      </c>
      <c r="F1917" t="s">
        <v>46</v>
      </c>
      <c r="G1917">
        <v>1851</v>
      </c>
      <c r="H1917">
        <v>191797</v>
      </c>
    </row>
    <row r="1918" spans="1:8">
      <c r="A1918">
        <v>1917</v>
      </c>
      <c r="B1918">
        <v>23</v>
      </c>
      <c r="C1918" t="s">
        <v>181</v>
      </c>
      <c r="D1918" t="s">
        <v>3598</v>
      </c>
      <c r="E1918" t="s">
        <v>1399</v>
      </c>
      <c r="F1918" t="s">
        <v>46</v>
      </c>
      <c r="G1918">
        <v>1326</v>
      </c>
      <c r="H1918">
        <v>191797</v>
      </c>
    </row>
    <row r="1919" spans="1:8">
      <c r="A1919">
        <v>1918</v>
      </c>
      <c r="B1919">
        <v>23</v>
      </c>
      <c r="C1919" t="s">
        <v>181</v>
      </c>
      <c r="D1919" t="s">
        <v>3598</v>
      </c>
      <c r="E1919" t="s">
        <v>1400</v>
      </c>
      <c r="F1919" t="s">
        <v>46</v>
      </c>
      <c r="G1919">
        <v>1003</v>
      </c>
      <c r="H1919">
        <v>191797</v>
      </c>
    </row>
    <row r="1920" spans="1:8">
      <c r="A1920">
        <v>1919</v>
      </c>
      <c r="B1920">
        <v>23</v>
      </c>
      <c r="C1920" t="s">
        <v>181</v>
      </c>
      <c r="D1920" t="s">
        <v>3598</v>
      </c>
      <c r="E1920" t="s">
        <v>1401</v>
      </c>
      <c r="F1920" t="s">
        <v>46</v>
      </c>
      <c r="G1920">
        <v>559</v>
      </c>
      <c r="H1920">
        <v>191797</v>
      </c>
    </row>
    <row r="1921" spans="1:8">
      <c r="A1921">
        <v>1920</v>
      </c>
      <c r="B1921">
        <v>23</v>
      </c>
      <c r="C1921" t="s">
        <v>181</v>
      </c>
      <c r="D1921" t="s">
        <v>3598</v>
      </c>
      <c r="E1921" t="s">
        <v>1402</v>
      </c>
      <c r="F1921" t="s">
        <v>46</v>
      </c>
      <c r="G1921">
        <v>491</v>
      </c>
      <c r="H1921">
        <v>191797</v>
      </c>
    </row>
    <row r="1922" spans="1:8">
      <c r="A1922">
        <v>1921</v>
      </c>
      <c r="B1922">
        <v>23</v>
      </c>
      <c r="C1922" t="s">
        <v>181</v>
      </c>
      <c r="D1922" t="s">
        <v>3586</v>
      </c>
      <c r="E1922" t="s">
        <v>249</v>
      </c>
      <c r="F1922" t="s">
        <v>63</v>
      </c>
      <c r="G1922">
        <v>65374</v>
      </c>
      <c r="H1922">
        <v>1110321</v>
      </c>
    </row>
    <row r="1923" spans="1:8">
      <c r="A1923">
        <v>1922</v>
      </c>
      <c r="B1923">
        <v>23</v>
      </c>
      <c r="C1923" t="s">
        <v>181</v>
      </c>
      <c r="D1923" t="s">
        <v>3586</v>
      </c>
      <c r="E1923" t="s">
        <v>1386</v>
      </c>
      <c r="F1923" t="s">
        <v>63</v>
      </c>
      <c r="G1923">
        <v>65229</v>
      </c>
      <c r="H1923">
        <v>1110321</v>
      </c>
    </row>
    <row r="1924" spans="1:8">
      <c r="A1924">
        <v>1923</v>
      </c>
      <c r="B1924">
        <v>23</v>
      </c>
      <c r="C1924" t="s">
        <v>181</v>
      </c>
      <c r="D1924" t="s">
        <v>3586</v>
      </c>
      <c r="E1924" t="s">
        <v>1387</v>
      </c>
      <c r="F1924" t="s">
        <v>63</v>
      </c>
      <c r="G1924">
        <v>65871</v>
      </c>
      <c r="H1924">
        <v>1110321</v>
      </c>
    </row>
    <row r="1925" spans="1:8">
      <c r="A1925">
        <v>1924</v>
      </c>
      <c r="B1925">
        <v>23</v>
      </c>
      <c r="C1925" t="s">
        <v>181</v>
      </c>
      <c r="D1925" t="s">
        <v>3586</v>
      </c>
      <c r="E1925" t="s">
        <v>1388</v>
      </c>
      <c r="F1925" t="s">
        <v>63</v>
      </c>
      <c r="G1925">
        <v>57240</v>
      </c>
      <c r="H1925">
        <v>1110321</v>
      </c>
    </row>
    <row r="1926" spans="1:8">
      <c r="A1926">
        <v>1925</v>
      </c>
      <c r="B1926">
        <v>23</v>
      </c>
      <c r="C1926" t="s">
        <v>181</v>
      </c>
      <c r="D1926" t="s">
        <v>3586</v>
      </c>
      <c r="E1926" t="s">
        <v>1389</v>
      </c>
      <c r="F1926" t="s">
        <v>63</v>
      </c>
      <c r="G1926">
        <v>46681</v>
      </c>
      <c r="H1926">
        <v>1110321</v>
      </c>
    </row>
    <row r="1927" spans="1:8">
      <c r="A1927">
        <v>1926</v>
      </c>
      <c r="B1927">
        <v>23</v>
      </c>
      <c r="C1927" t="s">
        <v>181</v>
      </c>
      <c r="D1927" t="s">
        <v>3586</v>
      </c>
      <c r="E1927" t="s">
        <v>1390</v>
      </c>
      <c r="F1927" t="s">
        <v>63</v>
      </c>
      <c r="G1927">
        <v>41321</v>
      </c>
      <c r="H1927">
        <v>1110321</v>
      </c>
    </row>
    <row r="1928" spans="1:8">
      <c r="A1928">
        <v>1927</v>
      </c>
      <c r="B1928">
        <v>23</v>
      </c>
      <c r="C1928" t="s">
        <v>181</v>
      </c>
      <c r="D1928" t="s">
        <v>3586</v>
      </c>
      <c r="E1928" t="s">
        <v>1391</v>
      </c>
      <c r="F1928" t="s">
        <v>63</v>
      </c>
      <c r="G1928">
        <v>36487</v>
      </c>
      <c r="H1928">
        <v>1110321</v>
      </c>
    </row>
    <row r="1929" spans="1:8">
      <c r="A1929">
        <v>1928</v>
      </c>
      <c r="B1929">
        <v>23</v>
      </c>
      <c r="C1929" t="s">
        <v>181</v>
      </c>
      <c r="D1929" t="s">
        <v>3586</v>
      </c>
      <c r="E1929" t="s">
        <v>1392</v>
      </c>
      <c r="F1929" t="s">
        <v>63</v>
      </c>
      <c r="G1929">
        <v>36020</v>
      </c>
      <c r="H1929">
        <v>1110321</v>
      </c>
    </row>
    <row r="1930" spans="1:8">
      <c r="A1930">
        <v>1929</v>
      </c>
      <c r="B1930">
        <v>23</v>
      </c>
      <c r="C1930" t="s">
        <v>181</v>
      </c>
      <c r="D1930" t="s">
        <v>3586</v>
      </c>
      <c r="E1930" t="s">
        <v>1393</v>
      </c>
      <c r="F1930" t="s">
        <v>63</v>
      </c>
      <c r="G1930">
        <v>32407</v>
      </c>
      <c r="H1930">
        <v>1110321</v>
      </c>
    </row>
    <row r="1931" spans="1:8">
      <c r="A1931">
        <v>1930</v>
      </c>
      <c r="B1931">
        <v>23</v>
      </c>
      <c r="C1931" t="s">
        <v>181</v>
      </c>
      <c r="D1931" t="s">
        <v>3586</v>
      </c>
      <c r="E1931" t="s">
        <v>1394</v>
      </c>
      <c r="F1931" t="s">
        <v>63</v>
      </c>
      <c r="G1931">
        <v>26256</v>
      </c>
      <c r="H1931">
        <v>1110321</v>
      </c>
    </row>
    <row r="1932" spans="1:8">
      <c r="A1932">
        <v>1931</v>
      </c>
      <c r="B1932">
        <v>23</v>
      </c>
      <c r="C1932" t="s">
        <v>181</v>
      </c>
      <c r="D1932" t="s">
        <v>3586</v>
      </c>
      <c r="E1932" t="s">
        <v>1395</v>
      </c>
      <c r="F1932" t="s">
        <v>63</v>
      </c>
      <c r="G1932">
        <v>20795</v>
      </c>
      <c r="H1932">
        <v>1110321</v>
      </c>
    </row>
    <row r="1933" spans="1:8">
      <c r="A1933">
        <v>1932</v>
      </c>
      <c r="B1933">
        <v>23</v>
      </c>
      <c r="C1933" t="s">
        <v>181</v>
      </c>
      <c r="D1933" t="s">
        <v>3586</v>
      </c>
      <c r="E1933" t="s">
        <v>1396</v>
      </c>
      <c r="F1933" t="s">
        <v>63</v>
      </c>
      <c r="G1933">
        <v>16396</v>
      </c>
      <c r="H1933">
        <v>1110321</v>
      </c>
    </row>
    <row r="1934" spans="1:8">
      <c r="A1934">
        <v>1933</v>
      </c>
      <c r="B1934">
        <v>23</v>
      </c>
      <c r="C1934" t="s">
        <v>181</v>
      </c>
      <c r="D1934" t="s">
        <v>3586</v>
      </c>
      <c r="E1934" t="s">
        <v>1397</v>
      </c>
      <c r="F1934" t="s">
        <v>63</v>
      </c>
      <c r="G1934">
        <v>12700</v>
      </c>
      <c r="H1934">
        <v>1110321</v>
      </c>
    </row>
    <row r="1935" spans="1:8">
      <c r="A1935">
        <v>1934</v>
      </c>
      <c r="B1935">
        <v>23</v>
      </c>
      <c r="C1935" t="s">
        <v>181</v>
      </c>
      <c r="D1935" t="s">
        <v>3586</v>
      </c>
      <c r="E1935" t="s">
        <v>1398</v>
      </c>
      <c r="F1935" t="s">
        <v>63</v>
      </c>
      <c r="G1935">
        <v>11125</v>
      </c>
      <c r="H1935">
        <v>1110321</v>
      </c>
    </row>
    <row r="1936" spans="1:8">
      <c r="A1936">
        <v>1935</v>
      </c>
      <c r="B1936">
        <v>23</v>
      </c>
      <c r="C1936" t="s">
        <v>181</v>
      </c>
      <c r="D1936" t="s">
        <v>3586</v>
      </c>
      <c r="E1936" t="s">
        <v>1399</v>
      </c>
      <c r="F1936" t="s">
        <v>63</v>
      </c>
      <c r="G1936">
        <v>7967</v>
      </c>
      <c r="H1936">
        <v>1110321</v>
      </c>
    </row>
    <row r="1937" spans="1:8">
      <c r="A1937">
        <v>1936</v>
      </c>
      <c r="B1937">
        <v>23</v>
      </c>
      <c r="C1937" t="s">
        <v>181</v>
      </c>
      <c r="D1937" t="s">
        <v>3586</v>
      </c>
      <c r="E1937" t="s">
        <v>1400</v>
      </c>
      <c r="F1937" t="s">
        <v>63</v>
      </c>
      <c r="G1937">
        <v>5920</v>
      </c>
      <c r="H1937">
        <v>1110321</v>
      </c>
    </row>
    <row r="1938" spans="1:8">
      <c r="A1938">
        <v>1937</v>
      </c>
      <c r="B1938">
        <v>23</v>
      </c>
      <c r="C1938" t="s">
        <v>181</v>
      </c>
      <c r="D1938" t="s">
        <v>3586</v>
      </c>
      <c r="E1938" t="s">
        <v>1401</v>
      </c>
      <c r="F1938" t="s">
        <v>63</v>
      </c>
      <c r="G1938">
        <v>3556</v>
      </c>
      <c r="H1938">
        <v>1110321</v>
      </c>
    </row>
    <row r="1939" spans="1:8">
      <c r="A1939">
        <v>1938</v>
      </c>
      <c r="B1939">
        <v>23</v>
      </c>
      <c r="C1939" t="s">
        <v>181</v>
      </c>
      <c r="D1939" t="s">
        <v>3586</v>
      </c>
      <c r="E1939" t="s">
        <v>1402</v>
      </c>
      <c r="F1939" t="s">
        <v>63</v>
      </c>
      <c r="G1939">
        <v>2882</v>
      </c>
      <c r="H1939">
        <v>1110321</v>
      </c>
    </row>
    <row r="1940" spans="1:8">
      <c r="A1940">
        <v>1939</v>
      </c>
      <c r="B1940">
        <v>23</v>
      </c>
      <c r="C1940" t="s">
        <v>181</v>
      </c>
      <c r="D1940" t="s">
        <v>3586</v>
      </c>
      <c r="E1940" t="s">
        <v>249</v>
      </c>
      <c r="F1940" t="s">
        <v>46</v>
      </c>
      <c r="G1940">
        <v>61524</v>
      </c>
      <c r="H1940">
        <v>1110321</v>
      </c>
    </row>
    <row r="1941" spans="1:8">
      <c r="A1941">
        <v>1940</v>
      </c>
      <c r="B1941">
        <v>23</v>
      </c>
      <c r="C1941" t="s">
        <v>181</v>
      </c>
      <c r="D1941" t="s">
        <v>3586</v>
      </c>
      <c r="E1941" t="s">
        <v>1386</v>
      </c>
      <c r="F1941" t="s">
        <v>46</v>
      </c>
      <c r="G1941">
        <v>62121</v>
      </c>
      <c r="H1941">
        <v>1110321</v>
      </c>
    </row>
    <row r="1942" spans="1:8">
      <c r="A1942">
        <v>1941</v>
      </c>
      <c r="B1942">
        <v>23</v>
      </c>
      <c r="C1942" t="s">
        <v>181</v>
      </c>
      <c r="D1942" t="s">
        <v>3586</v>
      </c>
      <c r="E1942" t="s">
        <v>1387</v>
      </c>
      <c r="F1942" t="s">
        <v>46</v>
      </c>
      <c r="G1942">
        <v>62124</v>
      </c>
      <c r="H1942">
        <v>1110321</v>
      </c>
    </row>
    <row r="1943" spans="1:8">
      <c r="A1943">
        <v>1942</v>
      </c>
      <c r="B1943">
        <v>23</v>
      </c>
      <c r="C1943" t="s">
        <v>181</v>
      </c>
      <c r="D1943" t="s">
        <v>3586</v>
      </c>
      <c r="E1943" t="s">
        <v>1388</v>
      </c>
      <c r="F1943" t="s">
        <v>46</v>
      </c>
      <c r="G1943">
        <v>55362</v>
      </c>
      <c r="H1943">
        <v>1110321</v>
      </c>
    </row>
    <row r="1944" spans="1:8">
      <c r="A1944">
        <v>1943</v>
      </c>
      <c r="B1944">
        <v>23</v>
      </c>
      <c r="C1944" t="s">
        <v>181</v>
      </c>
      <c r="D1944" t="s">
        <v>3586</v>
      </c>
      <c r="E1944" t="s">
        <v>1389</v>
      </c>
      <c r="F1944" t="s">
        <v>46</v>
      </c>
      <c r="G1944">
        <v>49443</v>
      </c>
      <c r="H1944">
        <v>1110321</v>
      </c>
    </row>
    <row r="1945" spans="1:8">
      <c r="A1945">
        <v>1944</v>
      </c>
      <c r="B1945">
        <v>23</v>
      </c>
      <c r="C1945" t="s">
        <v>181</v>
      </c>
      <c r="D1945" t="s">
        <v>3586</v>
      </c>
      <c r="E1945" t="s">
        <v>1390</v>
      </c>
      <c r="F1945" t="s">
        <v>46</v>
      </c>
      <c r="G1945">
        <v>43734</v>
      </c>
      <c r="H1945">
        <v>1110321</v>
      </c>
    </row>
    <row r="1946" spans="1:8">
      <c r="A1946">
        <v>1945</v>
      </c>
      <c r="B1946">
        <v>23</v>
      </c>
      <c r="C1946" t="s">
        <v>181</v>
      </c>
      <c r="D1946" t="s">
        <v>3586</v>
      </c>
      <c r="E1946" t="s">
        <v>1391</v>
      </c>
      <c r="F1946" t="s">
        <v>46</v>
      </c>
      <c r="G1946">
        <v>38866</v>
      </c>
      <c r="H1946">
        <v>1110321</v>
      </c>
    </row>
    <row r="1947" spans="1:8">
      <c r="A1947">
        <v>1946</v>
      </c>
      <c r="B1947">
        <v>23</v>
      </c>
      <c r="C1947" t="s">
        <v>181</v>
      </c>
      <c r="D1947" t="s">
        <v>3586</v>
      </c>
      <c r="E1947" t="s">
        <v>1392</v>
      </c>
      <c r="F1947" t="s">
        <v>46</v>
      </c>
      <c r="G1947">
        <v>37890</v>
      </c>
      <c r="H1947">
        <v>1110321</v>
      </c>
    </row>
    <row r="1948" spans="1:8">
      <c r="A1948">
        <v>1947</v>
      </c>
      <c r="B1948">
        <v>23</v>
      </c>
      <c r="C1948" t="s">
        <v>181</v>
      </c>
      <c r="D1948" t="s">
        <v>3586</v>
      </c>
      <c r="E1948" t="s">
        <v>1393</v>
      </c>
      <c r="F1948" t="s">
        <v>46</v>
      </c>
      <c r="G1948">
        <v>32970</v>
      </c>
      <c r="H1948">
        <v>1110321</v>
      </c>
    </row>
    <row r="1949" spans="1:8">
      <c r="A1949">
        <v>1948</v>
      </c>
      <c r="B1949">
        <v>23</v>
      </c>
      <c r="C1949" t="s">
        <v>181</v>
      </c>
      <c r="D1949" t="s">
        <v>3586</v>
      </c>
      <c r="E1949" t="s">
        <v>1394</v>
      </c>
      <c r="F1949" t="s">
        <v>46</v>
      </c>
      <c r="G1949">
        <v>27392</v>
      </c>
      <c r="H1949">
        <v>1110321</v>
      </c>
    </row>
    <row r="1950" spans="1:8">
      <c r="A1950">
        <v>1949</v>
      </c>
      <c r="B1950">
        <v>23</v>
      </c>
      <c r="C1950" t="s">
        <v>181</v>
      </c>
      <c r="D1950" t="s">
        <v>3586</v>
      </c>
      <c r="E1950" t="s">
        <v>1395</v>
      </c>
      <c r="F1950" t="s">
        <v>46</v>
      </c>
      <c r="G1950">
        <v>21513</v>
      </c>
      <c r="H1950">
        <v>1110321</v>
      </c>
    </row>
    <row r="1951" spans="1:8">
      <c r="A1951">
        <v>1950</v>
      </c>
      <c r="B1951">
        <v>23</v>
      </c>
      <c r="C1951" t="s">
        <v>181</v>
      </c>
      <c r="D1951" t="s">
        <v>3586</v>
      </c>
      <c r="E1951" t="s">
        <v>1396</v>
      </c>
      <c r="F1951" t="s">
        <v>46</v>
      </c>
      <c r="G1951">
        <v>17228</v>
      </c>
      <c r="H1951">
        <v>1110321</v>
      </c>
    </row>
    <row r="1952" spans="1:8">
      <c r="A1952">
        <v>1951</v>
      </c>
      <c r="B1952">
        <v>23</v>
      </c>
      <c r="C1952" t="s">
        <v>181</v>
      </c>
      <c r="D1952" t="s">
        <v>3586</v>
      </c>
      <c r="E1952" t="s">
        <v>1397</v>
      </c>
      <c r="F1952" t="s">
        <v>46</v>
      </c>
      <c r="G1952">
        <v>12977</v>
      </c>
      <c r="H1952">
        <v>1110321</v>
      </c>
    </row>
    <row r="1953" spans="1:8">
      <c r="A1953">
        <v>1952</v>
      </c>
      <c r="B1953">
        <v>23</v>
      </c>
      <c r="C1953" t="s">
        <v>181</v>
      </c>
      <c r="D1953" t="s">
        <v>3586</v>
      </c>
      <c r="E1953" t="s">
        <v>1398</v>
      </c>
      <c r="F1953" t="s">
        <v>46</v>
      </c>
      <c r="G1953">
        <v>11168</v>
      </c>
      <c r="H1953">
        <v>1110321</v>
      </c>
    </row>
    <row r="1954" spans="1:8">
      <c r="A1954">
        <v>1953</v>
      </c>
      <c r="B1954">
        <v>23</v>
      </c>
      <c r="C1954" t="s">
        <v>181</v>
      </c>
      <c r="D1954" t="s">
        <v>3586</v>
      </c>
      <c r="E1954" t="s">
        <v>1399</v>
      </c>
      <c r="F1954" t="s">
        <v>46</v>
      </c>
      <c r="G1954">
        <v>8597</v>
      </c>
      <c r="H1954">
        <v>1110321</v>
      </c>
    </row>
    <row r="1955" spans="1:8">
      <c r="A1955">
        <v>1954</v>
      </c>
      <c r="B1955">
        <v>23</v>
      </c>
      <c r="C1955" t="s">
        <v>181</v>
      </c>
      <c r="D1955" t="s">
        <v>3586</v>
      </c>
      <c r="E1955" t="s">
        <v>1400</v>
      </c>
      <c r="F1955" t="s">
        <v>46</v>
      </c>
      <c r="G1955">
        <v>6094</v>
      </c>
      <c r="H1955">
        <v>1110321</v>
      </c>
    </row>
    <row r="1956" spans="1:8">
      <c r="A1956">
        <v>1955</v>
      </c>
      <c r="B1956">
        <v>23</v>
      </c>
      <c r="C1956" t="s">
        <v>181</v>
      </c>
      <c r="D1956" t="s">
        <v>3586</v>
      </c>
      <c r="E1956" t="s">
        <v>1401</v>
      </c>
      <c r="F1956" t="s">
        <v>46</v>
      </c>
      <c r="G1956">
        <v>3746</v>
      </c>
      <c r="H1956">
        <v>1110321</v>
      </c>
    </row>
    <row r="1957" spans="1:8">
      <c r="A1957">
        <v>1956</v>
      </c>
      <c r="B1957">
        <v>23</v>
      </c>
      <c r="C1957" t="s">
        <v>181</v>
      </c>
      <c r="D1957" t="s">
        <v>3586</v>
      </c>
      <c r="E1957" t="s">
        <v>1402</v>
      </c>
      <c r="F1957" t="s">
        <v>46</v>
      </c>
      <c r="G1957">
        <v>3345</v>
      </c>
      <c r="H1957">
        <v>1110321</v>
      </c>
    </row>
    <row r="1958" spans="1:8">
      <c r="A1958">
        <v>1957</v>
      </c>
      <c r="B1958">
        <v>23</v>
      </c>
      <c r="C1958" t="s">
        <v>181</v>
      </c>
      <c r="D1958" t="s">
        <v>45</v>
      </c>
      <c r="E1958" t="s">
        <v>249</v>
      </c>
      <c r="F1958" t="s">
        <v>63</v>
      </c>
      <c r="G1958">
        <v>1272</v>
      </c>
    </row>
    <row r="1959" spans="1:8">
      <c r="A1959">
        <v>1958</v>
      </c>
      <c r="B1959">
        <v>23</v>
      </c>
      <c r="C1959" t="s">
        <v>181</v>
      </c>
      <c r="D1959" t="s">
        <v>45</v>
      </c>
      <c r="E1959" t="s">
        <v>1386</v>
      </c>
      <c r="F1959" t="s">
        <v>63</v>
      </c>
      <c r="G1959">
        <v>334</v>
      </c>
    </row>
    <row r="1960" spans="1:8">
      <c r="A1960">
        <v>1959</v>
      </c>
      <c r="B1960">
        <v>23</v>
      </c>
      <c r="C1960" t="s">
        <v>181</v>
      </c>
      <c r="D1960" t="s">
        <v>45</v>
      </c>
      <c r="E1960" t="s">
        <v>1387</v>
      </c>
      <c r="F1960" t="s">
        <v>63</v>
      </c>
      <c r="G1960">
        <v>359</v>
      </c>
    </row>
    <row r="1961" spans="1:8">
      <c r="A1961">
        <v>1960</v>
      </c>
      <c r="B1961">
        <v>23</v>
      </c>
      <c r="C1961" t="s">
        <v>181</v>
      </c>
      <c r="D1961" t="s">
        <v>45</v>
      </c>
      <c r="E1961" t="s">
        <v>1388</v>
      </c>
      <c r="F1961" t="s">
        <v>63</v>
      </c>
      <c r="G1961">
        <v>232</v>
      </c>
    </row>
    <row r="1962" spans="1:8">
      <c r="A1962">
        <v>1961</v>
      </c>
      <c r="B1962">
        <v>23</v>
      </c>
      <c r="C1962" t="s">
        <v>181</v>
      </c>
      <c r="D1962" t="s">
        <v>45</v>
      </c>
      <c r="E1962" t="s">
        <v>1389</v>
      </c>
      <c r="F1962" t="s">
        <v>63</v>
      </c>
      <c r="G1962">
        <v>225</v>
      </c>
    </row>
    <row r="1963" spans="1:8">
      <c r="A1963">
        <v>1962</v>
      </c>
      <c r="B1963">
        <v>23</v>
      </c>
      <c r="C1963" t="s">
        <v>181</v>
      </c>
      <c r="D1963" t="s">
        <v>45</v>
      </c>
      <c r="E1963" t="s">
        <v>1390</v>
      </c>
      <c r="F1963" t="s">
        <v>63</v>
      </c>
      <c r="G1963">
        <v>245</v>
      </c>
    </row>
    <row r="1964" spans="1:8">
      <c r="A1964">
        <v>1963</v>
      </c>
      <c r="B1964">
        <v>23</v>
      </c>
      <c r="C1964" t="s">
        <v>181</v>
      </c>
      <c r="D1964" t="s">
        <v>45</v>
      </c>
      <c r="E1964" t="s">
        <v>1391</v>
      </c>
      <c r="F1964" t="s">
        <v>63</v>
      </c>
      <c r="G1964">
        <v>276</v>
      </c>
    </row>
    <row r="1965" spans="1:8">
      <c r="A1965">
        <v>1964</v>
      </c>
      <c r="B1965">
        <v>23</v>
      </c>
      <c r="C1965" t="s">
        <v>181</v>
      </c>
      <c r="D1965" t="s">
        <v>45</v>
      </c>
      <c r="E1965" t="s">
        <v>1392</v>
      </c>
      <c r="F1965" t="s">
        <v>63</v>
      </c>
      <c r="G1965">
        <v>355</v>
      </c>
    </row>
    <row r="1966" spans="1:8">
      <c r="A1966">
        <v>1965</v>
      </c>
      <c r="B1966">
        <v>23</v>
      </c>
      <c r="C1966" t="s">
        <v>181</v>
      </c>
      <c r="D1966" t="s">
        <v>45</v>
      </c>
      <c r="E1966" t="s">
        <v>1393</v>
      </c>
      <c r="F1966" t="s">
        <v>63</v>
      </c>
      <c r="G1966">
        <v>210</v>
      </c>
    </row>
    <row r="1967" spans="1:8">
      <c r="A1967">
        <v>1966</v>
      </c>
      <c r="B1967">
        <v>23</v>
      </c>
      <c r="C1967" t="s">
        <v>181</v>
      </c>
      <c r="D1967" t="s">
        <v>45</v>
      </c>
      <c r="E1967" t="s">
        <v>1394</v>
      </c>
      <c r="F1967" t="s">
        <v>63</v>
      </c>
      <c r="G1967">
        <v>243</v>
      </c>
    </row>
    <row r="1968" spans="1:8">
      <c r="A1968">
        <v>1967</v>
      </c>
      <c r="B1968">
        <v>23</v>
      </c>
      <c r="C1968" t="s">
        <v>181</v>
      </c>
      <c r="D1968" t="s">
        <v>45</v>
      </c>
      <c r="E1968" t="s">
        <v>1395</v>
      </c>
      <c r="F1968" t="s">
        <v>63</v>
      </c>
      <c r="G1968">
        <v>239</v>
      </c>
    </row>
    <row r="1969" spans="1:7">
      <c r="A1969">
        <v>1968</v>
      </c>
      <c r="B1969">
        <v>23</v>
      </c>
      <c r="C1969" t="s">
        <v>181</v>
      </c>
      <c r="D1969" t="s">
        <v>45</v>
      </c>
      <c r="E1969" t="s">
        <v>1396</v>
      </c>
      <c r="F1969" t="s">
        <v>63</v>
      </c>
      <c r="G1969">
        <v>246</v>
      </c>
    </row>
    <row r="1970" spans="1:7">
      <c r="A1970">
        <v>1969</v>
      </c>
      <c r="B1970">
        <v>23</v>
      </c>
      <c r="C1970" t="s">
        <v>181</v>
      </c>
      <c r="D1970" t="s">
        <v>45</v>
      </c>
      <c r="E1970" t="s">
        <v>1397</v>
      </c>
      <c r="F1970" t="s">
        <v>63</v>
      </c>
      <c r="G1970">
        <v>198</v>
      </c>
    </row>
    <row r="1971" spans="1:7">
      <c r="A1971">
        <v>1970</v>
      </c>
      <c r="B1971">
        <v>23</v>
      </c>
      <c r="C1971" t="s">
        <v>181</v>
      </c>
      <c r="D1971" t="s">
        <v>45</v>
      </c>
      <c r="E1971" t="s">
        <v>1398</v>
      </c>
      <c r="F1971" t="s">
        <v>63</v>
      </c>
      <c r="G1971">
        <v>198</v>
      </c>
    </row>
    <row r="1972" spans="1:7">
      <c r="A1972">
        <v>1971</v>
      </c>
      <c r="B1972">
        <v>23</v>
      </c>
      <c r="C1972" t="s">
        <v>181</v>
      </c>
      <c r="D1972" t="s">
        <v>45</v>
      </c>
      <c r="E1972" t="s">
        <v>1399</v>
      </c>
      <c r="F1972" t="s">
        <v>63</v>
      </c>
      <c r="G1972">
        <v>206</v>
      </c>
    </row>
    <row r="1973" spans="1:7">
      <c r="A1973">
        <v>1972</v>
      </c>
      <c r="B1973">
        <v>23</v>
      </c>
      <c r="C1973" t="s">
        <v>181</v>
      </c>
      <c r="D1973" t="s">
        <v>45</v>
      </c>
      <c r="E1973" t="s">
        <v>1400</v>
      </c>
      <c r="F1973" t="s">
        <v>63</v>
      </c>
      <c r="G1973">
        <v>38</v>
      </c>
    </row>
    <row r="1974" spans="1:7">
      <c r="A1974">
        <v>1973</v>
      </c>
      <c r="B1974">
        <v>23</v>
      </c>
      <c r="C1974" t="s">
        <v>181</v>
      </c>
      <c r="D1974" t="s">
        <v>45</v>
      </c>
      <c r="E1974" t="s">
        <v>1401</v>
      </c>
      <c r="F1974" t="s">
        <v>63</v>
      </c>
      <c r="G1974">
        <v>25</v>
      </c>
    </row>
    <row r="1975" spans="1:7">
      <c r="A1975">
        <v>1974</v>
      </c>
      <c r="B1975">
        <v>23</v>
      </c>
      <c r="C1975" t="s">
        <v>181</v>
      </c>
      <c r="D1975" t="s">
        <v>45</v>
      </c>
      <c r="E1975" t="s">
        <v>1402</v>
      </c>
      <c r="F1975" t="s">
        <v>63</v>
      </c>
      <c r="G1975">
        <v>13</v>
      </c>
    </row>
    <row r="1976" spans="1:7">
      <c r="A1976">
        <v>1975</v>
      </c>
      <c r="B1976">
        <v>23</v>
      </c>
      <c r="C1976" t="s">
        <v>181</v>
      </c>
      <c r="D1976" t="s">
        <v>45</v>
      </c>
      <c r="E1976" t="s">
        <v>249</v>
      </c>
      <c r="F1976" t="s">
        <v>46</v>
      </c>
      <c r="G1976">
        <v>1077</v>
      </c>
    </row>
    <row r="1977" spans="1:7">
      <c r="A1977">
        <v>1976</v>
      </c>
      <c r="B1977">
        <v>23</v>
      </c>
      <c r="C1977" t="s">
        <v>181</v>
      </c>
      <c r="D1977" t="s">
        <v>45</v>
      </c>
      <c r="E1977" t="s">
        <v>1386</v>
      </c>
      <c r="F1977" t="s">
        <v>46</v>
      </c>
      <c r="G1977">
        <v>325</v>
      </c>
    </row>
    <row r="1978" spans="1:7">
      <c r="A1978">
        <v>1977</v>
      </c>
      <c r="B1978">
        <v>23</v>
      </c>
      <c r="C1978" t="s">
        <v>181</v>
      </c>
      <c r="D1978" t="s">
        <v>45</v>
      </c>
      <c r="E1978" t="s">
        <v>1387</v>
      </c>
      <c r="F1978" t="s">
        <v>46</v>
      </c>
      <c r="G1978">
        <v>340</v>
      </c>
    </row>
    <row r="1979" spans="1:7">
      <c r="A1979">
        <v>1978</v>
      </c>
      <c r="B1979">
        <v>23</v>
      </c>
      <c r="C1979" t="s">
        <v>181</v>
      </c>
      <c r="D1979" t="s">
        <v>45</v>
      </c>
      <c r="E1979" t="s">
        <v>1388</v>
      </c>
      <c r="F1979" t="s">
        <v>46</v>
      </c>
      <c r="G1979">
        <v>216</v>
      </c>
    </row>
    <row r="1980" spans="1:7">
      <c r="A1980">
        <v>1979</v>
      </c>
      <c r="B1980">
        <v>23</v>
      </c>
      <c r="C1980" t="s">
        <v>181</v>
      </c>
      <c r="D1980" t="s">
        <v>45</v>
      </c>
      <c r="E1980" t="s">
        <v>1389</v>
      </c>
      <c r="F1980" t="s">
        <v>46</v>
      </c>
      <c r="G1980">
        <v>221</v>
      </c>
    </row>
    <row r="1981" spans="1:7">
      <c r="A1981">
        <v>1980</v>
      </c>
      <c r="B1981">
        <v>23</v>
      </c>
      <c r="C1981" t="s">
        <v>181</v>
      </c>
      <c r="D1981" t="s">
        <v>45</v>
      </c>
      <c r="E1981" t="s">
        <v>1390</v>
      </c>
      <c r="F1981" t="s">
        <v>46</v>
      </c>
      <c r="G1981">
        <v>225</v>
      </c>
    </row>
    <row r="1982" spans="1:7">
      <c r="A1982">
        <v>1981</v>
      </c>
      <c r="B1982">
        <v>23</v>
      </c>
      <c r="C1982" t="s">
        <v>181</v>
      </c>
      <c r="D1982" t="s">
        <v>45</v>
      </c>
      <c r="E1982" t="s">
        <v>1391</v>
      </c>
      <c r="F1982" t="s">
        <v>46</v>
      </c>
      <c r="G1982">
        <v>282</v>
      </c>
    </row>
    <row r="1983" spans="1:7">
      <c r="A1983">
        <v>1982</v>
      </c>
      <c r="B1983">
        <v>23</v>
      </c>
      <c r="C1983" t="s">
        <v>181</v>
      </c>
      <c r="D1983" t="s">
        <v>45</v>
      </c>
      <c r="E1983" t="s">
        <v>1392</v>
      </c>
      <c r="F1983" t="s">
        <v>46</v>
      </c>
      <c r="G1983">
        <v>330</v>
      </c>
    </row>
    <row r="1984" spans="1:7">
      <c r="A1984">
        <v>1983</v>
      </c>
      <c r="B1984">
        <v>23</v>
      </c>
      <c r="C1984" t="s">
        <v>181</v>
      </c>
      <c r="D1984" t="s">
        <v>45</v>
      </c>
      <c r="E1984" t="s">
        <v>1393</v>
      </c>
      <c r="F1984" t="s">
        <v>46</v>
      </c>
      <c r="G1984">
        <v>239</v>
      </c>
    </row>
    <row r="1985" spans="1:8">
      <c r="A1985">
        <v>1984</v>
      </c>
      <c r="B1985">
        <v>23</v>
      </c>
      <c r="C1985" t="s">
        <v>181</v>
      </c>
      <c r="D1985" t="s">
        <v>45</v>
      </c>
      <c r="E1985" t="s">
        <v>1394</v>
      </c>
      <c r="F1985" t="s">
        <v>46</v>
      </c>
      <c r="G1985">
        <v>217</v>
      </c>
    </row>
    <row r="1986" spans="1:8">
      <c r="A1986">
        <v>1985</v>
      </c>
      <c r="B1986">
        <v>23</v>
      </c>
      <c r="C1986" t="s">
        <v>181</v>
      </c>
      <c r="D1986" t="s">
        <v>45</v>
      </c>
      <c r="E1986" t="s">
        <v>1395</v>
      </c>
      <c r="F1986" t="s">
        <v>46</v>
      </c>
      <c r="G1986">
        <v>228</v>
      </c>
    </row>
    <row r="1987" spans="1:8">
      <c r="A1987">
        <v>1986</v>
      </c>
      <c r="B1987">
        <v>23</v>
      </c>
      <c r="C1987" t="s">
        <v>181</v>
      </c>
      <c r="D1987" t="s">
        <v>45</v>
      </c>
      <c r="E1987" t="s">
        <v>1396</v>
      </c>
      <c r="F1987" t="s">
        <v>46</v>
      </c>
      <c r="G1987">
        <v>198</v>
      </c>
    </row>
    <row r="1988" spans="1:8">
      <c r="A1988">
        <v>1987</v>
      </c>
      <c r="B1988">
        <v>23</v>
      </c>
      <c r="C1988" t="s">
        <v>181</v>
      </c>
      <c r="D1988" t="s">
        <v>45</v>
      </c>
      <c r="E1988" t="s">
        <v>1397</v>
      </c>
      <c r="F1988" t="s">
        <v>46</v>
      </c>
      <c r="G1988">
        <v>185</v>
      </c>
    </row>
    <row r="1989" spans="1:8">
      <c r="A1989">
        <v>1988</v>
      </c>
      <c r="B1989">
        <v>23</v>
      </c>
      <c r="C1989" t="s">
        <v>181</v>
      </c>
      <c r="D1989" t="s">
        <v>45</v>
      </c>
      <c r="E1989" t="s">
        <v>1398</v>
      </c>
      <c r="F1989" t="s">
        <v>46</v>
      </c>
      <c r="G1989">
        <v>195</v>
      </c>
    </row>
    <row r="1990" spans="1:8">
      <c r="A1990">
        <v>1989</v>
      </c>
      <c r="B1990">
        <v>23</v>
      </c>
      <c r="C1990" t="s">
        <v>181</v>
      </c>
      <c r="D1990" t="s">
        <v>45</v>
      </c>
      <c r="E1990" t="s">
        <v>1399</v>
      </c>
      <c r="F1990" t="s">
        <v>46</v>
      </c>
      <c r="G1990">
        <v>182</v>
      </c>
    </row>
    <row r="1991" spans="1:8">
      <c r="A1991">
        <v>1990</v>
      </c>
      <c r="B1991">
        <v>23</v>
      </c>
      <c r="C1991" t="s">
        <v>181</v>
      </c>
      <c r="D1991" t="s">
        <v>45</v>
      </c>
      <c r="E1991" t="s">
        <v>1400</v>
      </c>
      <c r="F1991" t="s">
        <v>46</v>
      </c>
      <c r="G1991">
        <v>28</v>
      </c>
    </row>
    <row r="1992" spans="1:8">
      <c r="A1992">
        <v>1991</v>
      </c>
      <c r="B1992">
        <v>23</v>
      </c>
      <c r="C1992" t="s">
        <v>181</v>
      </c>
      <c r="D1992" t="s">
        <v>45</v>
      </c>
      <c r="E1992" t="s">
        <v>1401</v>
      </c>
      <c r="F1992" t="s">
        <v>46</v>
      </c>
      <c r="G1992">
        <v>30</v>
      </c>
    </row>
    <row r="1993" spans="1:8">
      <c r="A1993">
        <v>1992</v>
      </c>
      <c r="B1993">
        <v>23</v>
      </c>
      <c r="C1993" t="s">
        <v>181</v>
      </c>
      <c r="D1993" t="s">
        <v>45</v>
      </c>
      <c r="E1993" t="s">
        <v>1402</v>
      </c>
      <c r="F1993" t="s">
        <v>46</v>
      </c>
      <c r="G1993">
        <v>12</v>
      </c>
    </row>
    <row r="1994" spans="1:8">
      <c r="A1994">
        <v>1993</v>
      </c>
      <c r="B1994">
        <v>25</v>
      </c>
      <c r="C1994" t="s">
        <v>182</v>
      </c>
      <c r="D1994" t="s">
        <v>1413</v>
      </c>
      <c r="E1994" t="s">
        <v>249</v>
      </c>
      <c r="F1994" t="s">
        <v>63</v>
      </c>
      <c r="G1994">
        <v>301</v>
      </c>
      <c r="H1994">
        <v>7401</v>
      </c>
    </row>
    <row r="1995" spans="1:8">
      <c r="A1995">
        <v>1994</v>
      </c>
      <c r="B1995">
        <v>25</v>
      </c>
      <c r="C1995" t="s">
        <v>182</v>
      </c>
      <c r="D1995" t="s">
        <v>1413</v>
      </c>
      <c r="E1995" t="s">
        <v>1386</v>
      </c>
      <c r="F1995" t="s">
        <v>63</v>
      </c>
      <c r="G1995">
        <v>345</v>
      </c>
      <c r="H1995">
        <v>7401</v>
      </c>
    </row>
    <row r="1996" spans="1:8">
      <c r="A1996">
        <v>1995</v>
      </c>
      <c r="B1996">
        <v>25</v>
      </c>
      <c r="C1996" t="s">
        <v>182</v>
      </c>
      <c r="D1996" t="s">
        <v>1413</v>
      </c>
      <c r="E1996" t="s">
        <v>1387</v>
      </c>
      <c r="F1996" t="s">
        <v>63</v>
      </c>
      <c r="G1996">
        <v>343</v>
      </c>
      <c r="H1996">
        <v>7401</v>
      </c>
    </row>
    <row r="1997" spans="1:8">
      <c r="A1997">
        <v>1996</v>
      </c>
      <c r="B1997">
        <v>25</v>
      </c>
      <c r="C1997" t="s">
        <v>182</v>
      </c>
      <c r="D1997" t="s">
        <v>1413</v>
      </c>
      <c r="E1997" t="s">
        <v>1388</v>
      </c>
      <c r="F1997" t="s">
        <v>63</v>
      </c>
      <c r="G1997">
        <v>289</v>
      </c>
      <c r="H1997">
        <v>7401</v>
      </c>
    </row>
    <row r="1998" spans="1:8">
      <c r="A1998">
        <v>1997</v>
      </c>
      <c r="B1998">
        <v>25</v>
      </c>
      <c r="C1998" t="s">
        <v>182</v>
      </c>
      <c r="D1998" t="s">
        <v>1413</v>
      </c>
      <c r="E1998" t="s">
        <v>1389</v>
      </c>
      <c r="F1998" t="s">
        <v>63</v>
      </c>
      <c r="G1998">
        <v>343</v>
      </c>
      <c r="H1998">
        <v>7401</v>
      </c>
    </row>
    <row r="1999" spans="1:8">
      <c r="A1999">
        <v>1998</v>
      </c>
      <c r="B1999">
        <v>25</v>
      </c>
      <c r="C1999" t="s">
        <v>182</v>
      </c>
      <c r="D1999" t="s">
        <v>1413</v>
      </c>
      <c r="E1999" t="s">
        <v>1390</v>
      </c>
      <c r="F1999" t="s">
        <v>63</v>
      </c>
      <c r="G1999">
        <v>291</v>
      </c>
      <c r="H1999">
        <v>7401</v>
      </c>
    </row>
    <row r="2000" spans="1:8">
      <c r="A2000">
        <v>1999</v>
      </c>
      <c r="B2000">
        <v>25</v>
      </c>
      <c r="C2000" t="s">
        <v>182</v>
      </c>
      <c r="D2000" t="s">
        <v>1413</v>
      </c>
      <c r="E2000" t="s">
        <v>1391</v>
      </c>
      <c r="F2000" t="s">
        <v>63</v>
      </c>
      <c r="G2000">
        <v>320</v>
      </c>
      <c r="H2000">
        <v>7401</v>
      </c>
    </row>
    <row r="2001" spans="1:8">
      <c r="A2001">
        <v>2000</v>
      </c>
      <c r="B2001">
        <v>25</v>
      </c>
      <c r="C2001" t="s">
        <v>182</v>
      </c>
      <c r="D2001" t="s">
        <v>1413</v>
      </c>
      <c r="E2001" t="s">
        <v>1392</v>
      </c>
      <c r="F2001" t="s">
        <v>63</v>
      </c>
      <c r="G2001">
        <v>293</v>
      </c>
      <c r="H2001">
        <v>7401</v>
      </c>
    </row>
    <row r="2002" spans="1:8">
      <c r="A2002">
        <v>2001</v>
      </c>
      <c r="B2002">
        <v>25</v>
      </c>
      <c r="C2002" t="s">
        <v>182</v>
      </c>
      <c r="D2002" t="s">
        <v>1413</v>
      </c>
      <c r="E2002" t="s">
        <v>1393</v>
      </c>
      <c r="F2002" t="s">
        <v>63</v>
      </c>
      <c r="G2002">
        <v>249</v>
      </c>
      <c r="H2002">
        <v>7401</v>
      </c>
    </row>
    <row r="2003" spans="1:8">
      <c r="A2003">
        <v>2002</v>
      </c>
      <c r="B2003">
        <v>25</v>
      </c>
      <c r="C2003" t="s">
        <v>182</v>
      </c>
      <c r="D2003" t="s">
        <v>1413</v>
      </c>
      <c r="E2003" t="s">
        <v>1394</v>
      </c>
      <c r="F2003" t="s">
        <v>63</v>
      </c>
      <c r="G2003">
        <v>242</v>
      </c>
      <c r="H2003">
        <v>7401</v>
      </c>
    </row>
    <row r="2004" spans="1:8">
      <c r="A2004">
        <v>2003</v>
      </c>
      <c r="B2004">
        <v>25</v>
      </c>
      <c r="C2004" t="s">
        <v>182</v>
      </c>
      <c r="D2004" t="s">
        <v>1413</v>
      </c>
      <c r="E2004" t="s">
        <v>1395</v>
      </c>
      <c r="F2004" t="s">
        <v>63</v>
      </c>
      <c r="G2004">
        <v>202</v>
      </c>
      <c r="H2004">
        <v>7401</v>
      </c>
    </row>
    <row r="2005" spans="1:8">
      <c r="A2005">
        <v>2004</v>
      </c>
      <c r="B2005">
        <v>25</v>
      </c>
      <c r="C2005" t="s">
        <v>182</v>
      </c>
      <c r="D2005" t="s">
        <v>1413</v>
      </c>
      <c r="E2005" t="s">
        <v>1396</v>
      </c>
      <c r="F2005" t="s">
        <v>63</v>
      </c>
      <c r="G2005">
        <v>135</v>
      </c>
      <c r="H2005">
        <v>7401</v>
      </c>
    </row>
    <row r="2006" spans="1:8">
      <c r="A2006">
        <v>2005</v>
      </c>
      <c r="B2006">
        <v>25</v>
      </c>
      <c r="C2006" t="s">
        <v>182</v>
      </c>
      <c r="D2006" t="s">
        <v>1413</v>
      </c>
      <c r="E2006" t="s">
        <v>1397</v>
      </c>
      <c r="F2006" t="s">
        <v>63</v>
      </c>
      <c r="G2006">
        <v>121</v>
      </c>
      <c r="H2006">
        <v>7401</v>
      </c>
    </row>
    <row r="2007" spans="1:8">
      <c r="A2007">
        <v>2006</v>
      </c>
      <c r="B2007">
        <v>25</v>
      </c>
      <c r="C2007" t="s">
        <v>182</v>
      </c>
      <c r="D2007" t="s">
        <v>1413</v>
      </c>
      <c r="E2007" t="s">
        <v>1398</v>
      </c>
      <c r="F2007" t="s">
        <v>63</v>
      </c>
      <c r="G2007">
        <v>115</v>
      </c>
      <c r="H2007">
        <v>7401</v>
      </c>
    </row>
    <row r="2008" spans="1:8">
      <c r="A2008">
        <v>2007</v>
      </c>
      <c r="B2008">
        <v>25</v>
      </c>
      <c r="C2008" t="s">
        <v>182</v>
      </c>
      <c r="D2008" t="s">
        <v>1413</v>
      </c>
      <c r="E2008" t="s">
        <v>1399</v>
      </c>
      <c r="F2008" t="s">
        <v>63</v>
      </c>
      <c r="G2008">
        <v>56</v>
      </c>
      <c r="H2008">
        <v>7401</v>
      </c>
    </row>
    <row r="2009" spans="1:8">
      <c r="A2009">
        <v>2008</v>
      </c>
      <c r="B2009">
        <v>25</v>
      </c>
      <c r="C2009" t="s">
        <v>182</v>
      </c>
      <c r="D2009" t="s">
        <v>1413</v>
      </c>
      <c r="E2009" t="s">
        <v>1400</v>
      </c>
      <c r="F2009" t="s">
        <v>63</v>
      </c>
      <c r="G2009">
        <v>39</v>
      </c>
      <c r="H2009">
        <v>7401</v>
      </c>
    </row>
    <row r="2010" spans="1:8">
      <c r="A2010">
        <v>2009</v>
      </c>
      <c r="B2010">
        <v>25</v>
      </c>
      <c r="C2010" t="s">
        <v>182</v>
      </c>
      <c r="D2010" t="s">
        <v>1413</v>
      </c>
      <c r="E2010" t="s">
        <v>1401</v>
      </c>
      <c r="F2010" t="s">
        <v>63</v>
      </c>
      <c r="G2010">
        <v>19</v>
      </c>
      <c r="H2010">
        <v>7401</v>
      </c>
    </row>
    <row r="2011" spans="1:8">
      <c r="A2011">
        <v>2010</v>
      </c>
      <c r="B2011">
        <v>25</v>
      </c>
      <c r="C2011" t="s">
        <v>182</v>
      </c>
      <c r="D2011" t="s">
        <v>1413</v>
      </c>
      <c r="E2011" t="s">
        <v>1402</v>
      </c>
      <c r="F2011" t="s">
        <v>63</v>
      </c>
      <c r="G2011">
        <v>10</v>
      </c>
      <c r="H2011">
        <v>7401</v>
      </c>
    </row>
    <row r="2012" spans="1:8">
      <c r="A2012">
        <v>2011</v>
      </c>
      <c r="B2012">
        <v>25</v>
      </c>
      <c r="C2012" t="s">
        <v>182</v>
      </c>
      <c r="D2012" t="s">
        <v>1413</v>
      </c>
      <c r="E2012" t="s">
        <v>249</v>
      </c>
      <c r="F2012" t="s">
        <v>46</v>
      </c>
      <c r="G2012">
        <v>241</v>
      </c>
      <c r="H2012">
        <v>7401</v>
      </c>
    </row>
    <row r="2013" spans="1:8">
      <c r="A2013">
        <v>2012</v>
      </c>
      <c r="B2013">
        <v>25</v>
      </c>
      <c r="C2013" t="s">
        <v>182</v>
      </c>
      <c r="D2013" t="s">
        <v>1413</v>
      </c>
      <c r="E2013" t="s">
        <v>1386</v>
      </c>
      <c r="F2013" t="s">
        <v>46</v>
      </c>
      <c r="G2013">
        <v>341</v>
      </c>
      <c r="H2013">
        <v>7401</v>
      </c>
    </row>
    <row r="2014" spans="1:8">
      <c r="A2014">
        <v>2013</v>
      </c>
      <c r="B2014">
        <v>25</v>
      </c>
      <c r="C2014" t="s">
        <v>182</v>
      </c>
      <c r="D2014" t="s">
        <v>1413</v>
      </c>
      <c r="E2014" t="s">
        <v>1387</v>
      </c>
      <c r="F2014" t="s">
        <v>46</v>
      </c>
      <c r="G2014">
        <v>341</v>
      </c>
      <c r="H2014">
        <v>7401</v>
      </c>
    </row>
    <row r="2015" spans="1:8">
      <c r="A2015">
        <v>2014</v>
      </c>
      <c r="B2015">
        <v>25</v>
      </c>
      <c r="C2015" t="s">
        <v>182</v>
      </c>
      <c r="D2015" t="s">
        <v>1413</v>
      </c>
      <c r="E2015" t="s">
        <v>1388</v>
      </c>
      <c r="F2015" t="s">
        <v>46</v>
      </c>
      <c r="G2015">
        <v>310</v>
      </c>
      <c r="H2015">
        <v>7401</v>
      </c>
    </row>
    <row r="2016" spans="1:8">
      <c r="A2016">
        <v>2015</v>
      </c>
      <c r="B2016">
        <v>25</v>
      </c>
      <c r="C2016" t="s">
        <v>182</v>
      </c>
      <c r="D2016" t="s">
        <v>1413</v>
      </c>
      <c r="E2016" t="s">
        <v>1389</v>
      </c>
      <c r="F2016" t="s">
        <v>46</v>
      </c>
      <c r="G2016">
        <v>314</v>
      </c>
      <c r="H2016">
        <v>7401</v>
      </c>
    </row>
    <row r="2017" spans="1:8">
      <c r="A2017">
        <v>2016</v>
      </c>
      <c r="B2017">
        <v>25</v>
      </c>
      <c r="C2017" t="s">
        <v>182</v>
      </c>
      <c r="D2017" t="s">
        <v>1413</v>
      </c>
      <c r="E2017" t="s">
        <v>1390</v>
      </c>
      <c r="F2017" t="s">
        <v>46</v>
      </c>
      <c r="G2017">
        <v>329</v>
      </c>
      <c r="H2017">
        <v>7401</v>
      </c>
    </row>
    <row r="2018" spans="1:8">
      <c r="A2018">
        <v>2017</v>
      </c>
      <c r="B2018">
        <v>25</v>
      </c>
      <c r="C2018" t="s">
        <v>182</v>
      </c>
      <c r="D2018" t="s">
        <v>1413</v>
      </c>
      <c r="E2018" t="s">
        <v>1391</v>
      </c>
      <c r="F2018" t="s">
        <v>46</v>
      </c>
      <c r="G2018">
        <v>311</v>
      </c>
      <c r="H2018">
        <v>7401</v>
      </c>
    </row>
    <row r="2019" spans="1:8">
      <c r="A2019">
        <v>2018</v>
      </c>
      <c r="B2019">
        <v>25</v>
      </c>
      <c r="C2019" t="s">
        <v>182</v>
      </c>
      <c r="D2019" t="s">
        <v>1413</v>
      </c>
      <c r="E2019" t="s">
        <v>1392</v>
      </c>
      <c r="F2019" t="s">
        <v>46</v>
      </c>
      <c r="G2019">
        <v>263</v>
      </c>
      <c r="H2019">
        <v>7401</v>
      </c>
    </row>
    <row r="2020" spans="1:8">
      <c r="A2020">
        <v>2019</v>
      </c>
      <c r="B2020">
        <v>25</v>
      </c>
      <c r="C2020" t="s">
        <v>182</v>
      </c>
      <c r="D2020" t="s">
        <v>1413</v>
      </c>
      <c r="E2020" t="s">
        <v>1393</v>
      </c>
      <c r="F2020" t="s">
        <v>46</v>
      </c>
      <c r="G2020">
        <v>284</v>
      </c>
      <c r="H2020">
        <v>7401</v>
      </c>
    </row>
    <row r="2021" spans="1:8">
      <c r="A2021">
        <v>2020</v>
      </c>
      <c r="B2021">
        <v>25</v>
      </c>
      <c r="C2021" t="s">
        <v>182</v>
      </c>
      <c r="D2021" t="s">
        <v>1413</v>
      </c>
      <c r="E2021" t="s">
        <v>1394</v>
      </c>
      <c r="F2021" t="s">
        <v>46</v>
      </c>
      <c r="G2021">
        <v>223</v>
      </c>
      <c r="H2021">
        <v>7401</v>
      </c>
    </row>
    <row r="2022" spans="1:8">
      <c r="A2022">
        <v>2021</v>
      </c>
      <c r="B2022">
        <v>25</v>
      </c>
      <c r="C2022" t="s">
        <v>182</v>
      </c>
      <c r="D2022" t="s">
        <v>1413</v>
      </c>
      <c r="E2022" t="s">
        <v>1395</v>
      </c>
      <c r="F2022" t="s">
        <v>46</v>
      </c>
      <c r="G2022">
        <v>169</v>
      </c>
      <c r="H2022">
        <v>7401</v>
      </c>
    </row>
    <row r="2023" spans="1:8">
      <c r="A2023">
        <v>2022</v>
      </c>
      <c r="B2023">
        <v>25</v>
      </c>
      <c r="C2023" t="s">
        <v>182</v>
      </c>
      <c r="D2023" t="s">
        <v>1413</v>
      </c>
      <c r="E2023" t="s">
        <v>1396</v>
      </c>
      <c r="F2023" t="s">
        <v>46</v>
      </c>
      <c r="G2023">
        <v>110</v>
      </c>
      <c r="H2023">
        <v>7401</v>
      </c>
    </row>
    <row r="2024" spans="1:8">
      <c r="A2024">
        <v>2023</v>
      </c>
      <c r="B2024">
        <v>25</v>
      </c>
      <c r="C2024" t="s">
        <v>182</v>
      </c>
      <c r="D2024" t="s">
        <v>1413</v>
      </c>
      <c r="E2024" t="s">
        <v>1397</v>
      </c>
      <c r="F2024" t="s">
        <v>46</v>
      </c>
      <c r="G2024">
        <v>151</v>
      </c>
      <c r="H2024">
        <v>7401</v>
      </c>
    </row>
    <row r="2025" spans="1:8">
      <c r="A2025">
        <v>2024</v>
      </c>
      <c r="B2025">
        <v>25</v>
      </c>
      <c r="C2025" t="s">
        <v>182</v>
      </c>
      <c r="D2025" t="s">
        <v>1413</v>
      </c>
      <c r="E2025" t="s">
        <v>1398</v>
      </c>
      <c r="F2025" t="s">
        <v>46</v>
      </c>
      <c r="G2025">
        <v>143</v>
      </c>
      <c r="H2025">
        <v>7401</v>
      </c>
    </row>
    <row r="2026" spans="1:8">
      <c r="A2026">
        <v>2025</v>
      </c>
      <c r="B2026">
        <v>25</v>
      </c>
      <c r="C2026" t="s">
        <v>182</v>
      </c>
      <c r="D2026" t="s">
        <v>1413</v>
      </c>
      <c r="E2026" t="s">
        <v>1399</v>
      </c>
      <c r="F2026" t="s">
        <v>46</v>
      </c>
      <c r="G2026">
        <v>61</v>
      </c>
      <c r="H2026">
        <v>7401</v>
      </c>
    </row>
    <row r="2027" spans="1:8">
      <c r="A2027">
        <v>2026</v>
      </c>
      <c r="B2027">
        <v>25</v>
      </c>
      <c r="C2027" t="s">
        <v>182</v>
      </c>
      <c r="D2027" t="s">
        <v>1413</v>
      </c>
      <c r="E2027" t="s">
        <v>1400</v>
      </c>
      <c r="F2027" t="s">
        <v>46</v>
      </c>
      <c r="G2027">
        <v>41</v>
      </c>
      <c r="H2027">
        <v>7401</v>
      </c>
    </row>
    <row r="2028" spans="1:8">
      <c r="A2028">
        <v>2027</v>
      </c>
      <c r="B2028">
        <v>25</v>
      </c>
      <c r="C2028" t="s">
        <v>182</v>
      </c>
      <c r="D2028" t="s">
        <v>1413</v>
      </c>
      <c r="E2028" t="s">
        <v>1401</v>
      </c>
      <c r="F2028" t="s">
        <v>46</v>
      </c>
      <c r="G2028">
        <v>35</v>
      </c>
      <c r="H2028">
        <v>7401</v>
      </c>
    </row>
    <row r="2029" spans="1:8">
      <c r="A2029">
        <v>2028</v>
      </c>
      <c r="B2029">
        <v>25</v>
      </c>
      <c r="C2029" t="s">
        <v>182</v>
      </c>
      <c r="D2029" t="s">
        <v>1413</v>
      </c>
      <c r="E2029" t="s">
        <v>1402</v>
      </c>
      <c r="F2029" t="s">
        <v>46</v>
      </c>
      <c r="G2029">
        <v>21</v>
      </c>
      <c r="H2029">
        <v>7401</v>
      </c>
    </row>
    <row r="2030" spans="1:8">
      <c r="A2030">
        <v>2029</v>
      </c>
      <c r="B2030">
        <v>25</v>
      </c>
      <c r="C2030" t="s">
        <v>182</v>
      </c>
      <c r="D2030" t="s">
        <v>3582</v>
      </c>
      <c r="E2030" t="s">
        <v>249</v>
      </c>
      <c r="F2030" t="s">
        <v>63</v>
      </c>
      <c r="G2030">
        <v>5</v>
      </c>
      <c r="H2030">
        <v>30</v>
      </c>
    </row>
    <row r="2031" spans="1:8">
      <c r="A2031">
        <v>2030</v>
      </c>
      <c r="B2031">
        <v>25</v>
      </c>
      <c r="C2031" t="s">
        <v>182</v>
      </c>
      <c r="D2031" t="s">
        <v>3582</v>
      </c>
      <c r="E2031" t="s">
        <v>1386</v>
      </c>
      <c r="F2031" t="s">
        <v>63</v>
      </c>
      <c r="G2031">
        <v>1</v>
      </c>
      <c r="H2031">
        <v>30</v>
      </c>
    </row>
    <row r="2032" spans="1:8">
      <c r="A2032">
        <v>2031</v>
      </c>
      <c r="B2032">
        <v>25</v>
      </c>
      <c r="C2032" t="s">
        <v>182</v>
      </c>
      <c r="D2032" t="s">
        <v>3582</v>
      </c>
      <c r="E2032" t="s">
        <v>1389</v>
      </c>
      <c r="F2032" t="s">
        <v>63</v>
      </c>
      <c r="G2032">
        <v>1</v>
      </c>
      <c r="H2032">
        <v>30</v>
      </c>
    </row>
    <row r="2033" spans="1:8">
      <c r="A2033">
        <v>2032</v>
      </c>
      <c r="B2033">
        <v>25</v>
      </c>
      <c r="C2033" t="s">
        <v>182</v>
      </c>
      <c r="D2033" t="s">
        <v>3582</v>
      </c>
      <c r="E2033" t="s">
        <v>1391</v>
      </c>
      <c r="F2033" t="s">
        <v>63</v>
      </c>
      <c r="G2033">
        <v>1</v>
      </c>
      <c r="H2033">
        <v>30</v>
      </c>
    </row>
    <row r="2034" spans="1:8">
      <c r="A2034">
        <v>2033</v>
      </c>
      <c r="B2034">
        <v>25</v>
      </c>
      <c r="C2034" t="s">
        <v>182</v>
      </c>
      <c r="D2034" t="s">
        <v>3582</v>
      </c>
      <c r="E2034" t="s">
        <v>1392</v>
      </c>
      <c r="F2034" t="s">
        <v>63</v>
      </c>
      <c r="G2034">
        <v>2</v>
      </c>
      <c r="H2034">
        <v>30</v>
      </c>
    </row>
    <row r="2035" spans="1:8">
      <c r="A2035">
        <v>2034</v>
      </c>
      <c r="B2035">
        <v>25</v>
      </c>
      <c r="C2035" t="s">
        <v>182</v>
      </c>
      <c r="D2035" t="s">
        <v>3582</v>
      </c>
      <c r="E2035" t="s">
        <v>1393</v>
      </c>
      <c r="F2035" t="s">
        <v>63</v>
      </c>
      <c r="G2035">
        <v>1</v>
      </c>
      <c r="H2035">
        <v>30</v>
      </c>
    </row>
    <row r="2036" spans="1:8">
      <c r="A2036">
        <v>2035</v>
      </c>
      <c r="B2036">
        <v>25</v>
      </c>
      <c r="C2036" t="s">
        <v>182</v>
      </c>
      <c r="D2036" t="s">
        <v>3582</v>
      </c>
      <c r="E2036" t="s">
        <v>1401</v>
      </c>
      <c r="F2036" t="s">
        <v>63</v>
      </c>
      <c r="G2036">
        <v>1</v>
      </c>
      <c r="H2036">
        <v>30</v>
      </c>
    </row>
    <row r="2037" spans="1:8">
      <c r="A2037">
        <v>2036</v>
      </c>
      <c r="B2037">
        <v>25</v>
      </c>
      <c r="C2037" t="s">
        <v>182</v>
      </c>
      <c r="D2037" t="s">
        <v>3582</v>
      </c>
      <c r="E2037" t="s">
        <v>249</v>
      </c>
      <c r="F2037" t="s">
        <v>46</v>
      </c>
      <c r="G2037">
        <v>7</v>
      </c>
      <c r="H2037">
        <v>30</v>
      </c>
    </row>
    <row r="2038" spans="1:8">
      <c r="A2038">
        <v>2037</v>
      </c>
      <c r="B2038">
        <v>25</v>
      </c>
      <c r="C2038" t="s">
        <v>182</v>
      </c>
      <c r="D2038" t="s">
        <v>3582</v>
      </c>
      <c r="E2038" t="s">
        <v>1386</v>
      </c>
      <c r="F2038" t="s">
        <v>46</v>
      </c>
      <c r="G2038">
        <v>1</v>
      </c>
      <c r="H2038">
        <v>30</v>
      </c>
    </row>
    <row r="2039" spans="1:8">
      <c r="A2039">
        <v>2038</v>
      </c>
      <c r="B2039">
        <v>25</v>
      </c>
      <c r="C2039" t="s">
        <v>182</v>
      </c>
      <c r="D2039" t="s">
        <v>3582</v>
      </c>
      <c r="E2039" t="s">
        <v>1387</v>
      </c>
      <c r="F2039" t="s">
        <v>46</v>
      </c>
      <c r="G2039">
        <v>2</v>
      </c>
      <c r="H2039">
        <v>30</v>
      </c>
    </row>
    <row r="2040" spans="1:8">
      <c r="A2040">
        <v>2039</v>
      </c>
      <c r="B2040">
        <v>25</v>
      </c>
      <c r="C2040" t="s">
        <v>182</v>
      </c>
      <c r="D2040" t="s">
        <v>3582</v>
      </c>
      <c r="E2040" t="s">
        <v>1388</v>
      </c>
      <c r="F2040" t="s">
        <v>46</v>
      </c>
      <c r="G2040">
        <v>5</v>
      </c>
      <c r="H2040">
        <v>30</v>
      </c>
    </row>
    <row r="2041" spans="1:8">
      <c r="A2041">
        <v>2040</v>
      </c>
      <c r="B2041">
        <v>25</v>
      </c>
      <c r="C2041" t="s">
        <v>182</v>
      </c>
      <c r="D2041" t="s">
        <v>3582</v>
      </c>
      <c r="E2041" t="s">
        <v>1389</v>
      </c>
      <c r="F2041" t="s">
        <v>46</v>
      </c>
      <c r="G2041">
        <v>2</v>
      </c>
      <c r="H2041">
        <v>30</v>
      </c>
    </row>
    <row r="2042" spans="1:8">
      <c r="A2042">
        <v>2041</v>
      </c>
      <c r="B2042">
        <v>25</v>
      </c>
      <c r="C2042" t="s">
        <v>182</v>
      </c>
      <c r="D2042" t="s">
        <v>3582</v>
      </c>
      <c r="E2042" t="s">
        <v>1399</v>
      </c>
      <c r="F2042" t="s">
        <v>46</v>
      </c>
      <c r="G2042">
        <v>1</v>
      </c>
      <c r="H2042">
        <v>30</v>
      </c>
    </row>
    <row r="2043" spans="1:8">
      <c r="A2043">
        <v>2042</v>
      </c>
      <c r="B2043">
        <v>25</v>
      </c>
      <c r="C2043" t="s">
        <v>182</v>
      </c>
      <c r="D2043" t="s">
        <v>3597</v>
      </c>
      <c r="E2043" t="s">
        <v>249</v>
      </c>
      <c r="F2043" t="s">
        <v>63</v>
      </c>
      <c r="G2043">
        <v>6</v>
      </c>
      <c r="H2043">
        <v>134</v>
      </c>
    </row>
    <row r="2044" spans="1:8">
      <c r="A2044">
        <v>2043</v>
      </c>
      <c r="B2044">
        <v>25</v>
      </c>
      <c r="C2044" t="s">
        <v>182</v>
      </c>
      <c r="D2044" t="s">
        <v>3597</v>
      </c>
      <c r="E2044" t="s">
        <v>1386</v>
      </c>
      <c r="F2044" t="s">
        <v>63</v>
      </c>
      <c r="G2044">
        <v>2</v>
      </c>
      <c r="H2044">
        <v>134</v>
      </c>
    </row>
    <row r="2045" spans="1:8">
      <c r="A2045">
        <v>2044</v>
      </c>
      <c r="B2045">
        <v>25</v>
      </c>
      <c r="C2045" t="s">
        <v>182</v>
      </c>
      <c r="D2045" t="s">
        <v>3597</v>
      </c>
      <c r="E2045" t="s">
        <v>1387</v>
      </c>
      <c r="F2045" t="s">
        <v>63</v>
      </c>
      <c r="G2045">
        <v>4</v>
      </c>
      <c r="H2045">
        <v>134</v>
      </c>
    </row>
    <row r="2046" spans="1:8">
      <c r="A2046">
        <v>2045</v>
      </c>
      <c r="B2046">
        <v>25</v>
      </c>
      <c r="C2046" t="s">
        <v>182</v>
      </c>
      <c r="D2046" t="s">
        <v>3597</v>
      </c>
      <c r="E2046" t="s">
        <v>1388</v>
      </c>
      <c r="F2046" t="s">
        <v>63</v>
      </c>
      <c r="G2046">
        <v>3</v>
      </c>
      <c r="H2046">
        <v>134</v>
      </c>
    </row>
    <row r="2047" spans="1:8">
      <c r="A2047">
        <v>2046</v>
      </c>
      <c r="B2047">
        <v>25</v>
      </c>
      <c r="C2047" t="s">
        <v>182</v>
      </c>
      <c r="D2047" t="s">
        <v>3597</v>
      </c>
      <c r="E2047" t="s">
        <v>1389</v>
      </c>
      <c r="F2047" t="s">
        <v>63</v>
      </c>
      <c r="G2047">
        <v>12</v>
      </c>
      <c r="H2047">
        <v>134</v>
      </c>
    </row>
    <row r="2048" spans="1:8">
      <c r="A2048">
        <v>2047</v>
      </c>
      <c r="B2048">
        <v>25</v>
      </c>
      <c r="C2048" t="s">
        <v>182</v>
      </c>
      <c r="D2048" t="s">
        <v>3597</v>
      </c>
      <c r="E2048" t="s">
        <v>1390</v>
      </c>
      <c r="F2048" t="s">
        <v>63</v>
      </c>
      <c r="G2048">
        <v>8</v>
      </c>
      <c r="H2048">
        <v>134</v>
      </c>
    </row>
    <row r="2049" spans="1:8">
      <c r="A2049">
        <v>2048</v>
      </c>
      <c r="B2049">
        <v>25</v>
      </c>
      <c r="C2049" t="s">
        <v>182</v>
      </c>
      <c r="D2049" t="s">
        <v>3597</v>
      </c>
      <c r="E2049" t="s">
        <v>1391</v>
      </c>
      <c r="F2049" t="s">
        <v>63</v>
      </c>
      <c r="G2049">
        <v>5</v>
      </c>
      <c r="H2049">
        <v>134</v>
      </c>
    </row>
    <row r="2050" spans="1:8">
      <c r="A2050">
        <v>2049</v>
      </c>
      <c r="B2050">
        <v>25</v>
      </c>
      <c r="C2050" t="s">
        <v>182</v>
      </c>
      <c r="D2050" t="s">
        <v>3597</v>
      </c>
      <c r="E2050" t="s">
        <v>1392</v>
      </c>
      <c r="F2050" t="s">
        <v>63</v>
      </c>
      <c r="G2050">
        <v>9</v>
      </c>
      <c r="H2050">
        <v>134</v>
      </c>
    </row>
    <row r="2051" spans="1:8">
      <c r="A2051">
        <v>2050</v>
      </c>
      <c r="B2051">
        <v>25</v>
      </c>
      <c r="C2051" t="s">
        <v>182</v>
      </c>
      <c r="D2051" t="s">
        <v>3597</v>
      </c>
      <c r="E2051" t="s">
        <v>1393</v>
      </c>
      <c r="F2051" t="s">
        <v>63</v>
      </c>
      <c r="G2051">
        <v>6</v>
      </c>
      <c r="H2051">
        <v>134</v>
      </c>
    </row>
    <row r="2052" spans="1:8">
      <c r="A2052">
        <v>2051</v>
      </c>
      <c r="B2052">
        <v>25</v>
      </c>
      <c r="C2052" t="s">
        <v>182</v>
      </c>
      <c r="D2052" t="s">
        <v>3597</v>
      </c>
      <c r="E2052" t="s">
        <v>1394</v>
      </c>
      <c r="F2052" t="s">
        <v>63</v>
      </c>
      <c r="G2052">
        <v>3</v>
      </c>
      <c r="H2052">
        <v>134</v>
      </c>
    </row>
    <row r="2053" spans="1:8">
      <c r="A2053">
        <v>2052</v>
      </c>
      <c r="B2053">
        <v>25</v>
      </c>
      <c r="C2053" t="s">
        <v>182</v>
      </c>
      <c r="D2053" t="s">
        <v>3597</v>
      </c>
      <c r="E2053" t="s">
        <v>1395</v>
      </c>
      <c r="F2053" t="s">
        <v>63</v>
      </c>
      <c r="G2053">
        <v>4</v>
      </c>
      <c r="H2053">
        <v>134</v>
      </c>
    </row>
    <row r="2054" spans="1:8">
      <c r="A2054">
        <v>2053</v>
      </c>
      <c r="B2054">
        <v>25</v>
      </c>
      <c r="C2054" t="s">
        <v>182</v>
      </c>
      <c r="D2054" t="s">
        <v>3597</v>
      </c>
      <c r="E2054" t="s">
        <v>1396</v>
      </c>
      <c r="F2054" t="s">
        <v>63</v>
      </c>
      <c r="G2054">
        <v>3</v>
      </c>
      <c r="H2054">
        <v>134</v>
      </c>
    </row>
    <row r="2055" spans="1:8">
      <c r="A2055">
        <v>2054</v>
      </c>
      <c r="B2055">
        <v>25</v>
      </c>
      <c r="C2055" t="s">
        <v>182</v>
      </c>
      <c r="D2055" t="s">
        <v>3597</v>
      </c>
      <c r="E2055" t="s">
        <v>1397</v>
      </c>
      <c r="F2055" t="s">
        <v>63</v>
      </c>
      <c r="G2055">
        <v>2</v>
      </c>
      <c r="H2055">
        <v>134</v>
      </c>
    </row>
    <row r="2056" spans="1:8">
      <c r="A2056">
        <v>2055</v>
      </c>
      <c r="B2056">
        <v>25</v>
      </c>
      <c r="C2056" t="s">
        <v>182</v>
      </c>
      <c r="D2056" t="s">
        <v>3597</v>
      </c>
      <c r="E2056" t="s">
        <v>1401</v>
      </c>
      <c r="F2056" t="s">
        <v>63</v>
      </c>
      <c r="G2056">
        <v>2</v>
      </c>
      <c r="H2056">
        <v>134</v>
      </c>
    </row>
    <row r="2057" spans="1:8">
      <c r="A2057">
        <v>2056</v>
      </c>
      <c r="B2057">
        <v>25</v>
      </c>
      <c r="C2057" t="s">
        <v>182</v>
      </c>
      <c r="D2057" t="s">
        <v>3597</v>
      </c>
      <c r="E2057" t="s">
        <v>1402</v>
      </c>
      <c r="F2057" t="s">
        <v>63</v>
      </c>
      <c r="G2057">
        <v>1</v>
      </c>
      <c r="H2057">
        <v>134</v>
      </c>
    </row>
    <row r="2058" spans="1:8">
      <c r="A2058">
        <v>2057</v>
      </c>
      <c r="B2058">
        <v>25</v>
      </c>
      <c r="C2058" t="s">
        <v>182</v>
      </c>
      <c r="D2058" t="s">
        <v>3597</v>
      </c>
      <c r="E2058" t="s">
        <v>249</v>
      </c>
      <c r="F2058" t="s">
        <v>46</v>
      </c>
      <c r="G2058">
        <v>1</v>
      </c>
      <c r="H2058">
        <v>134</v>
      </c>
    </row>
    <row r="2059" spans="1:8">
      <c r="A2059">
        <v>2058</v>
      </c>
      <c r="B2059">
        <v>25</v>
      </c>
      <c r="C2059" t="s">
        <v>182</v>
      </c>
      <c r="D2059" t="s">
        <v>3597</v>
      </c>
      <c r="E2059" t="s">
        <v>1386</v>
      </c>
      <c r="F2059" t="s">
        <v>46</v>
      </c>
      <c r="G2059">
        <v>3</v>
      </c>
      <c r="H2059">
        <v>134</v>
      </c>
    </row>
    <row r="2060" spans="1:8">
      <c r="A2060">
        <v>2059</v>
      </c>
      <c r="B2060">
        <v>25</v>
      </c>
      <c r="C2060" t="s">
        <v>182</v>
      </c>
      <c r="D2060" t="s">
        <v>3597</v>
      </c>
      <c r="E2060" t="s">
        <v>1387</v>
      </c>
      <c r="F2060" t="s">
        <v>46</v>
      </c>
      <c r="G2060">
        <v>8</v>
      </c>
      <c r="H2060">
        <v>134</v>
      </c>
    </row>
    <row r="2061" spans="1:8">
      <c r="A2061">
        <v>2060</v>
      </c>
      <c r="B2061">
        <v>25</v>
      </c>
      <c r="C2061" t="s">
        <v>182</v>
      </c>
      <c r="D2061" t="s">
        <v>3597</v>
      </c>
      <c r="E2061" t="s">
        <v>1388</v>
      </c>
      <c r="F2061" t="s">
        <v>46</v>
      </c>
      <c r="G2061">
        <v>8</v>
      </c>
      <c r="H2061">
        <v>134</v>
      </c>
    </row>
    <row r="2062" spans="1:8">
      <c r="A2062">
        <v>2061</v>
      </c>
      <c r="B2062">
        <v>25</v>
      </c>
      <c r="C2062" t="s">
        <v>182</v>
      </c>
      <c r="D2062" t="s">
        <v>3597</v>
      </c>
      <c r="E2062" t="s">
        <v>1389</v>
      </c>
      <c r="F2062" t="s">
        <v>46</v>
      </c>
      <c r="G2062">
        <v>6</v>
      </c>
      <c r="H2062">
        <v>134</v>
      </c>
    </row>
    <row r="2063" spans="1:8">
      <c r="A2063">
        <v>2062</v>
      </c>
      <c r="B2063">
        <v>25</v>
      </c>
      <c r="C2063" t="s">
        <v>182</v>
      </c>
      <c r="D2063" t="s">
        <v>3597</v>
      </c>
      <c r="E2063" t="s">
        <v>1390</v>
      </c>
      <c r="F2063" t="s">
        <v>46</v>
      </c>
      <c r="G2063">
        <v>10</v>
      </c>
      <c r="H2063">
        <v>134</v>
      </c>
    </row>
    <row r="2064" spans="1:8">
      <c r="A2064">
        <v>2063</v>
      </c>
      <c r="B2064">
        <v>25</v>
      </c>
      <c r="C2064" t="s">
        <v>182</v>
      </c>
      <c r="D2064" t="s">
        <v>3597</v>
      </c>
      <c r="E2064" t="s">
        <v>1391</v>
      </c>
      <c r="F2064" t="s">
        <v>46</v>
      </c>
      <c r="G2064">
        <v>5</v>
      </c>
      <c r="H2064">
        <v>134</v>
      </c>
    </row>
    <row r="2065" spans="1:8">
      <c r="A2065">
        <v>2064</v>
      </c>
      <c r="B2065">
        <v>25</v>
      </c>
      <c r="C2065" t="s">
        <v>182</v>
      </c>
      <c r="D2065" t="s">
        <v>3597</v>
      </c>
      <c r="E2065" t="s">
        <v>1392</v>
      </c>
      <c r="F2065" t="s">
        <v>46</v>
      </c>
      <c r="G2065">
        <v>6</v>
      </c>
      <c r="H2065">
        <v>134</v>
      </c>
    </row>
    <row r="2066" spans="1:8">
      <c r="A2066">
        <v>2065</v>
      </c>
      <c r="B2066">
        <v>25</v>
      </c>
      <c r="C2066" t="s">
        <v>182</v>
      </c>
      <c r="D2066" t="s">
        <v>3597</v>
      </c>
      <c r="E2066" t="s">
        <v>1393</v>
      </c>
      <c r="F2066" t="s">
        <v>46</v>
      </c>
      <c r="G2066">
        <v>7</v>
      </c>
      <c r="H2066">
        <v>134</v>
      </c>
    </row>
    <row r="2067" spans="1:8">
      <c r="A2067">
        <v>2066</v>
      </c>
      <c r="B2067">
        <v>25</v>
      </c>
      <c r="C2067" t="s">
        <v>182</v>
      </c>
      <c r="D2067" t="s">
        <v>3597</v>
      </c>
      <c r="E2067" t="s">
        <v>1394</v>
      </c>
      <c r="F2067" t="s">
        <v>46</v>
      </c>
      <c r="G2067">
        <v>1</v>
      </c>
      <c r="H2067">
        <v>134</v>
      </c>
    </row>
    <row r="2068" spans="1:8">
      <c r="A2068">
        <v>2067</v>
      </c>
      <c r="B2068">
        <v>25</v>
      </c>
      <c r="C2068" t="s">
        <v>182</v>
      </c>
      <c r="D2068" t="s">
        <v>3597</v>
      </c>
      <c r="E2068" t="s">
        <v>1395</v>
      </c>
      <c r="F2068" t="s">
        <v>46</v>
      </c>
      <c r="G2068">
        <v>2</v>
      </c>
      <c r="H2068">
        <v>134</v>
      </c>
    </row>
    <row r="2069" spans="1:8">
      <c r="A2069">
        <v>2068</v>
      </c>
      <c r="B2069">
        <v>25</v>
      </c>
      <c r="C2069" t="s">
        <v>182</v>
      </c>
      <c r="D2069" t="s">
        <v>3597</v>
      </c>
      <c r="E2069" t="s">
        <v>1396</v>
      </c>
      <c r="F2069" t="s">
        <v>46</v>
      </c>
      <c r="G2069">
        <v>1</v>
      </c>
      <c r="H2069">
        <v>134</v>
      </c>
    </row>
    <row r="2070" spans="1:8">
      <c r="A2070">
        <v>2069</v>
      </c>
      <c r="B2070">
        <v>25</v>
      </c>
      <c r="C2070" t="s">
        <v>182</v>
      </c>
      <c r="D2070" t="s">
        <v>3597</v>
      </c>
      <c r="E2070" t="s">
        <v>1397</v>
      </c>
      <c r="F2070" t="s">
        <v>46</v>
      </c>
      <c r="G2070">
        <v>1</v>
      </c>
      <c r="H2070">
        <v>134</v>
      </c>
    </row>
    <row r="2071" spans="1:8">
      <c r="A2071">
        <v>2070</v>
      </c>
      <c r="B2071">
        <v>25</v>
      </c>
      <c r="C2071" t="s">
        <v>182</v>
      </c>
      <c r="D2071" t="s">
        <v>3597</v>
      </c>
      <c r="E2071" t="s">
        <v>1398</v>
      </c>
      <c r="F2071" t="s">
        <v>46</v>
      </c>
      <c r="G2071">
        <v>3</v>
      </c>
      <c r="H2071">
        <v>134</v>
      </c>
    </row>
    <row r="2072" spans="1:8">
      <c r="A2072">
        <v>2071</v>
      </c>
      <c r="B2072">
        <v>25</v>
      </c>
      <c r="C2072" t="s">
        <v>182</v>
      </c>
      <c r="D2072" t="s">
        <v>3597</v>
      </c>
      <c r="E2072" t="s">
        <v>1399</v>
      </c>
      <c r="F2072" t="s">
        <v>46</v>
      </c>
      <c r="G2072">
        <v>1</v>
      </c>
      <c r="H2072">
        <v>134</v>
      </c>
    </row>
    <row r="2073" spans="1:8">
      <c r="A2073">
        <v>2072</v>
      </c>
      <c r="B2073">
        <v>25</v>
      </c>
      <c r="C2073" t="s">
        <v>182</v>
      </c>
      <c r="D2073" t="s">
        <v>3597</v>
      </c>
      <c r="E2073" t="s">
        <v>1401</v>
      </c>
      <c r="F2073" t="s">
        <v>46</v>
      </c>
      <c r="G2073">
        <v>1</v>
      </c>
      <c r="H2073">
        <v>134</v>
      </c>
    </row>
    <row r="2074" spans="1:8">
      <c r="A2074">
        <v>2073</v>
      </c>
      <c r="B2074">
        <v>25</v>
      </c>
      <c r="C2074" t="s">
        <v>182</v>
      </c>
      <c r="D2074" t="s">
        <v>3598</v>
      </c>
      <c r="E2074" t="s">
        <v>249</v>
      </c>
      <c r="F2074" t="s">
        <v>63</v>
      </c>
      <c r="G2074">
        <v>3150</v>
      </c>
      <c r="H2074">
        <v>73517</v>
      </c>
    </row>
    <row r="2075" spans="1:8">
      <c r="A2075">
        <v>2074</v>
      </c>
      <c r="B2075">
        <v>25</v>
      </c>
      <c r="C2075" t="s">
        <v>182</v>
      </c>
      <c r="D2075" t="s">
        <v>3598</v>
      </c>
      <c r="E2075" t="s">
        <v>1386</v>
      </c>
      <c r="F2075" t="s">
        <v>63</v>
      </c>
      <c r="G2075">
        <v>3651</v>
      </c>
      <c r="H2075">
        <v>73517</v>
      </c>
    </row>
    <row r="2076" spans="1:8">
      <c r="A2076">
        <v>2075</v>
      </c>
      <c r="B2076">
        <v>25</v>
      </c>
      <c r="C2076" t="s">
        <v>182</v>
      </c>
      <c r="D2076" t="s">
        <v>3598</v>
      </c>
      <c r="E2076" t="s">
        <v>1387</v>
      </c>
      <c r="F2076" t="s">
        <v>63</v>
      </c>
      <c r="G2076">
        <v>3886</v>
      </c>
      <c r="H2076">
        <v>73517</v>
      </c>
    </row>
    <row r="2077" spans="1:8">
      <c r="A2077">
        <v>2076</v>
      </c>
      <c r="B2077">
        <v>25</v>
      </c>
      <c r="C2077" t="s">
        <v>182</v>
      </c>
      <c r="D2077" t="s">
        <v>3598</v>
      </c>
      <c r="E2077" t="s">
        <v>1388</v>
      </c>
      <c r="F2077" t="s">
        <v>63</v>
      </c>
      <c r="G2077">
        <v>3210</v>
      </c>
      <c r="H2077">
        <v>73517</v>
      </c>
    </row>
    <row r="2078" spans="1:8">
      <c r="A2078">
        <v>2077</v>
      </c>
      <c r="B2078">
        <v>25</v>
      </c>
      <c r="C2078" t="s">
        <v>182</v>
      </c>
      <c r="D2078" t="s">
        <v>3598</v>
      </c>
      <c r="E2078" t="s">
        <v>1389</v>
      </c>
      <c r="F2078" t="s">
        <v>63</v>
      </c>
      <c r="G2078">
        <v>2908</v>
      </c>
      <c r="H2078">
        <v>73517</v>
      </c>
    </row>
    <row r="2079" spans="1:8">
      <c r="A2079">
        <v>2078</v>
      </c>
      <c r="B2079">
        <v>25</v>
      </c>
      <c r="C2079" t="s">
        <v>182</v>
      </c>
      <c r="D2079" t="s">
        <v>3598</v>
      </c>
      <c r="E2079" t="s">
        <v>1390</v>
      </c>
      <c r="F2079" t="s">
        <v>63</v>
      </c>
      <c r="G2079">
        <v>2894</v>
      </c>
      <c r="H2079">
        <v>73517</v>
      </c>
    </row>
    <row r="2080" spans="1:8">
      <c r="A2080">
        <v>2079</v>
      </c>
      <c r="B2080">
        <v>25</v>
      </c>
      <c r="C2080" t="s">
        <v>182</v>
      </c>
      <c r="D2080" t="s">
        <v>3598</v>
      </c>
      <c r="E2080" t="s">
        <v>1391</v>
      </c>
      <c r="F2080" t="s">
        <v>63</v>
      </c>
      <c r="G2080">
        <v>2567</v>
      </c>
      <c r="H2080">
        <v>73517</v>
      </c>
    </row>
    <row r="2081" spans="1:8">
      <c r="A2081">
        <v>2080</v>
      </c>
      <c r="B2081">
        <v>25</v>
      </c>
      <c r="C2081" t="s">
        <v>182</v>
      </c>
      <c r="D2081" t="s">
        <v>3598</v>
      </c>
      <c r="E2081" t="s">
        <v>1392</v>
      </c>
      <c r="F2081" t="s">
        <v>63</v>
      </c>
      <c r="G2081">
        <v>2704</v>
      </c>
      <c r="H2081">
        <v>73517</v>
      </c>
    </row>
    <row r="2082" spans="1:8">
      <c r="A2082">
        <v>2081</v>
      </c>
      <c r="B2082">
        <v>25</v>
      </c>
      <c r="C2082" t="s">
        <v>182</v>
      </c>
      <c r="D2082" t="s">
        <v>3598</v>
      </c>
      <c r="E2082" t="s">
        <v>1393</v>
      </c>
      <c r="F2082" t="s">
        <v>63</v>
      </c>
      <c r="G2082">
        <v>2565</v>
      </c>
      <c r="H2082">
        <v>73517</v>
      </c>
    </row>
    <row r="2083" spans="1:8">
      <c r="A2083">
        <v>2082</v>
      </c>
      <c r="B2083">
        <v>25</v>
      </c>
      <c r="C2083" t="s">
        <v>182</v>
      </c>
      <c r="D2083" t="s">
        <v>3598</v>
      </c>
      <c r="E2083" t="s">
        <v>1394</v>
      </c>
      <c r="F2083" t="s">
        <v>63</v>
      </c>
      <c r="G2083">
        <v>2118</v>
      </c>
      <c r="H2083">
        <v>73517</v>
      </c>
    </row>
    <row r="2084" spans="1:8">
      <c r="A2084">
        <v>2083</v>
      </c>
      <c r="B2084">
        <v>25</v>
      </c>
      <c r="C2084" t="s">
        <v>182</v>
      </c>
      <c r="D2084" t="s">
        <v>3598</v>
      </c>
      <c r="E2084" t="s">
        <v>1395</v>
      </c>
      <c r="F2084" t="s">
        <v>63</v>
      </c>
      <c r="G2084">
        <v>1783</v>
      </c>
      <c r="H2084">
        <v>73517</v>
      </c>
    </row>
    <row r="2085" spans="1:8">
      <c r="A2085">
        <v>2084</v>
      </c>
      <c r="B2085">
        <v>25</v>
      </c>
      <c r="C2085" t="s">
        <v>182</v>
      </c>
      <c r="D2085" t="s">
        <v>3598</v>
      </c>
      <c r="E2085" t="s">
        <v>1396</v>
      </c>
      <c r="F2085" t="s">
        <v>63</v>
      </c>
      <c r="G2085">
        <v>1418</v>
      </c>
      <c r="H2085">
        <v>73517</v>
      </c>
    </row>
    <row r="2086" spans="1:8">
      <c r="A2086">
        <v>2085</v>
      </c>
      <c r="B2086">
        <v>25</v>
      </c>
      <c r="C2086" t="s">
        <v>182</v>
      </c>
      <c r="D2086" t="s">
        <v>3598</v>
      </c>
      <c r="E2086" t="s">
        <v>1397</v>
      </c>
      <c r="F2086" t="s">
        <v>63</v>
      </c>
      <c r="G2086">
        <v>1107</v>
      </c>
      <c r="H2086">
        <v>73517</v>
      </c>
    </row>
    <row r="2087" spans="1:8">
      <c r="A2087">
        <v>2086</v>
      </c>
      <c r="B2087">
        <v>25</v>
      </c>
      <c r="C2087" t="s">
        <v>182</v>
      </c>
      <c r="D2087" t="s">
        <v>3598</v>
      </c>
      <c r="E2087" t="s">
        <v>1398</v>
      </c>
      <c r="F2087" t="s">
        <v>63</v>
      </c>
      <c r="G2087">
        <v>914</v>
      </c>
      <c r="H2087">
        <v>73517</v>
      </c>
    </row>
    <row r="2088" spans="1:8">
      <c r="A2088">
        <v>2087</v>
      </c>
      <c r="B2088">
        <v>25</v>
      </c>
      <c r="C2088" t="s">
        <v>182</v>
      </c>
      <c r="D2088" t="s">
        <v>3598</v>
      </c>
      <c r="E2088" t="s">
        <v>1399</v>
      </c>
      <c r="F2088" t="s">
        <v>63</v>
      </c>
      <c r="G2088">
        <v>709</v>
      </c>
      <c r="H2088">
        <v>73517</v>
      </c>
    </row>
    <row r="2089" spans="1:8">
      <c r="A2089">
        <v>2088</v>
      </c>
      <c r="B2089">
        <v>25</v>
      </c>
      <c r="C2089" t="s">
        <v>182</v>
      </c>
      <c r="D2089" t="s">
        <v>3598</v>
      </c>
      <c r="E2089" t="s">
        <v>1400</v>
      </c>
      <c r="F2089" t="s">
        <v>63</v>
      </c>
      <c r="G2089">
        <v>517</v>
      </c>
      <c r="H2089">
        <v>73517</v>
      </c>
    </row>
    <row r="2090" spans="1:8">
      <c r="A2090">
        <v>2089</v>
      </c>
      <c r="B2090">
        <v>25</v>
      </c>
      <c r="C2090" t="s">
        <v>182</v>
      </c>
      <c r="D2090" t="s">
        <v>3598</v>
      </c>
      <c r="E2090" t="s">
        <v>1401</v>
      </c>
      <c r="F2090" t="s">
        <v>63</v>
      </c>
      <c r="G2090">
        <v>278</v>
      </c>
      <c r="H2090">
        <v>73517</v>
      </c>
    </row>
    <row r="2091" spans="1:8">
      <c r="A2091">
        <v>2090</v>
      </c>
      <c r="B2091">
        <v>25</v>
      </c>
      <c r="C2091" t="s">
        <v>182</v>
      </c>
      <c r="D2091" t="s">
        <v>3598</v>
      </c>
      <c r="E2091" t="s">
        <v>1402</v>
      </c>
      <c r="F2091" t="s">
        <v>63</v>
      </c>
      <c r="G2091">
        <v>204</v>
      </c>
      <c r="H2091">
        <v>73517</v>
      </c>
    </row>
    <row r="2092" spans="1:8">
      <c r="A2092">
        <v>2091</v>
      </c>
      <c r="B2092">
        <v>25</v>
      </c>
      <c r="C2092" t="s">
        <v>182</v>
      </c>
      <c r="D2092" t="s">
        <v>3598</v>
      </c>
      <c r="E2092" t="s">
        <v>249</v>
      </c>
      <c r="F2092" t="s">
        <v>46</v>
      </c>
      <c r="G2092">
        <v>2961</v>
      </c>
      <c r="H2092">
        <v>73517</v>
      </c>
    </row>
    <row r="2093" spans="1:8">
      <c r="A2093">
        <v>2092</v>
      </c>
      <c r="B2093">
        <v>25</v>
      </c>
      <c r="C2093" t="s">
        <v>182</v>
      </c>
      <c r="D2093" t="s">
        <v>3598</v>
      </c>
      <c r="E2093" t="s">
        <v>1386</v>
      </c>
      <c r="F2093" t="s">
        <v>46</v>
      </c>
      <c r="G2093">
        <v>3646</v>
      </c>
      <c r="H2093">
        <v>73517</v>
      </c>
    </row>
    <row r="2094" spans="1:8">
      <c r="A2094">
        <v>2093</v>
      </c>
      <c r="B2094">
        <v>25</v>
      </c>
      <c r="C2094" t="s">
        <v>182</v>
      </c>
      <c r="D2094" t="s">
        <v>3598</v>
      </c>
      <c r="E2094" t="s">
        <v>1387</v>
      </c>
      <c r="F2094" t="s">
        <v>46</v>
      </c>
      <c r="G2094">
        <v>3679</v>
      </c>
      <c r="H2094">
        <v>73517</v>
      </c>
    </row>
    <row r="2095" spans="1:8">
      <c r="A2095">
        <v>2094</v>
      </c>
      <c r="B2095">
        <v>25</v>
      </c>
      <c r="C2095" t="s">
        <v>182</v>
      </c>
      <c r="D2095" t="s">
        <v>3598</v>
      </c>
      <c r="E2095" t="s">
        <v>1388</v>
      </c>
      <c r="F2095" t="s">
        <v>46</v>
      </c>
      <c r="G2095">
        <v>3235</v>
      </c>
      <c r="H2095">
        <v>73517</v>
      </c>
    </row>
    <row r="2096" spans="1:8">
      <c r="A2096">
        <v>2095</v>
      </c>
      <c r="B2096">
        <v>25</v>
      </c>
      <c r="C2096" t="s">
        <v>182</v>
      </c>
      <c r="D2096" t="s">
        <v>3598</v>
      </c>
      <c r="E2096" t="s">
        <v>1389</v>
      </c>
      <c r="F2096" t="s">
        <v>46</v>
      </c>
      <c r="G2096">
        <v>2980</v>
      </c>
      <c r="H2096">
        <v>73517</v>
      </c>
    </row>
    <row r="2097" spans="1:8">
      <c r="A2097">
        <v>2096</v>
      </c>
      <c r="B2097">
        <v>25</v>
      </c>
      <c r="C2097" t="s">
        <v>182</v>
      </c>
      <c r="D2097" t="s">
        <v>3598</v>
      </c>
      <c r="E2097" t="s">
        <v>1390</v>
      </c>
      <c r="F2097" t="s">
        <v>46</v>
      </c>
      <c r="G2097">
        <v>2783</v>
      </c>
      <c r="H2097">
        <v>73517</v>
      </c>
    </row>
    <row r="2098" spans="1:8">
      <c r="A2098">
        <v>2097</v>
      </c>
      <c r="B2098">
        <v>25</v>
      </c>
      <c r="C2098" t="s">
        <v>182</v>
      </c>
      <c r="D2098" t="s">
        <v>3598</v>
      </c>
      <c r="E2098" t="s">
        <v>1391</v>
      </c>
      <c r="F2098" t="s">
        <v>46</v>
      </c>
      <c r="G2098">
        <v>2656</v>
      </c>
      <c r="H2098">
        <v>73517</v>
      </c>
    </row>
    <row r="2099" spans="1:8">
      <c r="A2099">
        <v>2098</v>
      </c>
      <c r="B2099">
        <v>25</v>
      </c>
      <c r="C2099" t="s">
        <v>182</v>
      </c>
      <c r="D2099" t="s">
        <v>3598</v>
      </c>
      <c r="E2099" t="s">
        <v>1392</v>
      </c>
      <c r="F2099" t="s">
        <v>46</v>
      </c>
      <c r="G2099">
        <v>2756</v>
      </c>
      <c r="H2099">
        <v>73517</v>
      </c>
    </row>
    <row r="2100" spans="1:8">
      <c r="A2100">
        <v>2099</v>
      </c>
      <c r="B2100">
        <v>25</v>
      </c>
      <c r="C2100" t="s">
        <v>182</v>
      </c>
      <c r="D2100" t="s">
        <v>3598</v>
      </c>
      <c r="E2100" t="s">
        <v>1393</v>
      </c>
      <c r="F2100" t="s">
        <v>46</v>
      </c>
      <c r="G2100">
        <v>2669</v>
      </c>
      <c r="H2100">
        <v>73517</v>
      </c>
    </row>
    <row r="2101" spans="1:8">
      <c r="A2101">
        <v>2100</v>
      </c>
      <c r="B2101">
        <v>25</v>
      </c>
      <c r="C2101" t="s">
        <v>182</v>
      </c>
      <c r="D2101" t="s">
        <v>3598</v>
      </c>
      <c r="E2101" t="s">
        <v>1394</v>
      </c>
      <c r="F2101" t="s">
        <v>46</v>
      </c>
      <c r="G2101">
        <v>2251</v>
      </c>
      <c r="H2101">
        <v>73517</v>
      </c>
    </row>
    <row r="2102" spans="1:8">
      <c r="A2102">
        <v>2101</v>
      </c>
      <c r="B2102">
        <v>25</v>
      </c>
      <c r="C2102" t="s">
        <v>182</v>
      </c>
      <c r="D2102" t="s">
        <v>3598</v>
      </c>
      <c r="E2102" t="s">
        <v>1395</v>
      </c>
      <c r="F2102" t="s">
        <v>46</v>
      </c>
      <c r="G2102">
        <v>1705</v>
      </c>
      <c r="H2102">
        <v>73517</v>
      </c>
    </row>
    <row r="2103" spans="1:8">
      <c r="A2103">
        <v>2102</v>
      </c>
      <c r="B2103">
        <v>25</v>
      </c>
      <c r="C2103" t="s">
        <v>182</v>
      </c>
      <c r="D2103" t="s">
        <v>3598</v>
      </c>
      <c r="E2103" t="s">
        <v>1396</v>
      </c>
      <c r="F2103" t="s">
        <v>46</v>
      </c>
      <c r="G2103">
        <v>1413</v>
      </c>
      <c r="H2103">
        <v>73517</v>
      </c>
    </row>
    <row r="2104" spans="1:8">
      <c r="A2104">
        <v>2103</v>
      </c>
      <c r="B2104">
        <v>25</v>
      </c>
      <c r="C2104" t="s">
        <v>182</v>
      </c>
      <c r="D2104" t="s">
        <v>3598</v>
      </c>
      <c r="E2104" t="s">
        <v>1397</v>
      </c>
      <c r="F2104" t="s">
        <v>46</v>
      </c>
      <c r="G2104">
        <v>1166</v>
      </c>
      <c r="H2104">
        <v>73517</v>
      </c>
    </row>
    <row r="2105" spans="1:8">
      <c r="A2105">
        <v>2104</v>
      </c>
      <c r="B2105">
        <v>25</v>
      </c>
      <c r="C2105" t="s">
        <v>182</v>
      </c>
      <c r="D2105" t="s">
        <v>3598</v>
      </c>
      <c r="E2105" t="s">
        <v>1398</v>
      </c>
      <c r="F2105" t="s">
        <v>46</v>
      </c>
      <c r="G2105">
        <v>1028</v>
      </c>
      <c r="H2105">
        <v>73517</v>
      </c>
    </row>
    <row r="2106" spans="1:8">
      <c r="A2106">
        <v>2105</v>
      </c>
      <c r="B2106">
        <v>25</v>
      </c>
      <c r="C2106" t="s">
        <v>182</v>
      </c>
      <c r="D2106" t="s">
        <v>3598</v>
      </c>
      <c r="E2106" t="s">
        <v>1399</v>
      </c>
      <c r="F2106" t="s">
        <v>46</v>
      </c>
      <c r="G2106">
        <v>833</v>
      </c>
      <c r="H2106">
        <v>73517</v>
      </c>
    </row>
    <row r="2107" spans="1:8">
      <c r="A2107">
        <v>2106</v>
      </c>
      <c r="B2107">
        <v>25</v>
      </c>
      <c r="C2107" t="s">
        <v>182</v>
      </c>
      <c r="D2107" t="s">
        <v>3598</v>
      </c>
      <c r="E2107" t="s">
        <v>1400</v>
      </c>
      <c r="F2107" t="s">
        <v>46</v>
      </c>
      <c r="G2107">
        <v>579</v>
      </c>
      <c r="H2107">
        <v>73517</v>
      </c>
    </row>
    <row r="2108" spans="1:8">
      <c r="A2108">
        <v>2107</v>
      </c>
      <c r="B2108">
        <v>25</v>
      </c>
      <c r="C2108" t="s">
        <v>182</v>
      </c>
      <c r="D2108" t="s">
        <v>3598</v>
      </c>
      <c r="E2108" t="s">
        <v>1401</v>
      </c>
      <c r="F2108" t="s">
        <v>46</v>
      </c>
      <c r="G2108">
        <v>353</v>
      </c>
      <c r="H2108">
        <v>73517</v>
      </c>
    </row>
    <row r="2109" spans="1:8">
      <c r="A2109">
        <v>2108</v>
      </c>
      <c r="B2109">
        <v>25</v>
      </c>
      <c r="C2109" t="s">
        <v>182</v>
      </c>
      <c r="D2109" t="s">
        <v>3598</v>
      </c>
      <c r="E2109" t="s">
        <v>1402</v>
      </c>
      <c r="F2109" t="s">
        <v>46</v>
      </c>
      <c r="G2109">
        <v>241</v>
      </c>
      <c r="H2109">
        <v>73517</v>
      </c>
    </row>
    <row r="2110" spans="1:8">
      <c r="A2110">
        <v>2109</v>
      </c>
      <c r="B2110">
        <v>25</v>
      </c>
      <c r="C2110" t="s">
        <v>182</v>
      </c>
      <c r="D2110" t="s">
        <v>3586</v>
      </c>
      <c r="E2110" t="s">
        <v>249</v>
      </c>
      <c r="F2110" t="s">
        <v>63</v>
      </c>
      <c r="G2110">
        <v>100969</v>
      </c>
      <c r="H2110">
        <v>2105457</v>
      </c>
    </row>
    <row r="2111" spans="1:8">
      <c r="A2111">
        <v>2110</v>
      </c>
      <c r="B2111">
        <v>25</v>
      </c>
      <c r="C2111" t="s">
        <v>182</v>
      </c>
      <c r="D2111" t="s">
        <v>3586</v>
      </c>
      <c r="E2111" t="s">
        <v>1386</v>
      </c>
      <c r="F2111" t="s">
        <v>63</v>
      </c>
      <c r="G2111">
        <v>115545</v>
      </c>
      <c r="H2111">
        <v>2105457</v>
      </c>
    </row>
    <row r="2112" spans="1:8">
      <c r="A2112">
        <v>2111</v>
      </c>
      <c r="B2112">
        <v>25</v>
      </c>
      <c r="C2112" t="s">
        <v>182</v>
      </c>
      <c r="D2112" t="s">
        <v>3586</v>
      </c>
      <c r="E2112" t="s">
        <v>1387</v>
      </c>
      <c r="F2112" t="s">
        <v>63</v>
      </c>
      <c r="G2112">
        <v>116031</v>
      </c>
      <c r="H2112">
        <v>2105457</v>
      </c>
    </row>
    <row r="2113" spans="1:8">
      <c r="A2113">
        <v>2112</v>
      </c>
      <c r="B2113">
        <v>25</v>
      </c>
      <c r="C2113" t="s">
        <v>182</v>
      </c>
      <c r="D2113" t="s">
        <v>3586</v>
      </c>
      <c r="E2113" t="s">
        <v>1388</v>
      </c>
      <c r="F2113" t="s">
        <v>63</v>
      </c>
      <c r="G2113">
        <v>99276</v>
      </c>
      <c r="H2113">
        <v>2105457</v>
      </c>
    </row>
    <row r="2114" spans="1:8">
      <c r="A2114">
        <v>2113</v>
      </c>
      <c r="B2114">
        <v>25</v>
      </c>
      <c r="C2114" t="s">
        <v>182</v>
      </c>
      <c r="D2114" t="s">
        <v>3586</v>
      </c>
      <c r="E2114" t="s">
        <v>1389</v>
      </c>
      <c r="F2114" t="s">
        <v>63</v>
      </c>
      <c r="G2114">
        <v>89265</v>
      </c>
      <c r="H2114">
        <v>2105457</v>
      </c>
    </row>
    <row r="2115" spans="1:8">
      <c r="A2115">
        <v>2114</v>
      </c>
      <c r="B2115">
        <v>25</v>
      </c>
      <c r="C2115" t="s">
        <v>182</v>
      </c>
      <c r="D2115" t="s">
        <v>3586</v>
      </c>
      <c r="E2115" t="s">
        <v>1390</v>
      </c>
      <c r="F2115" t="s">
        <v>63</v>
      </c>
      <c r="G2115">
        <v>76401</v>
      </c>
      <c r="H2115">
        <v>2105457</v>
      </c>
    </row>
    <row r="2116" spans="1:8">
      <c r="A2116">
        <v>2115</v>
      </c>
      <c r="B2116">
        <v>25</v>
      </c>
      <c r="C2116" t="s">
        <v>182</v>
      </c>
      <c r="D2116" t="s">
        <v>3586</v>
      </c>
      <c r="E2116" t="s">
        <v>1391</v>
      </c>
      <c r="F2116" t="s">
        <v>63</v>
      </c>
      <c r="G2116">
        <v>70808</v>
      </c>
      <c r="H2116">
        <v>2105457</v>
      </c>
    </row>
    <row r="2117" spans="1:8">
      <c r="A2117">
        <v>2116</v>
      </c>
      <c r="B2117">
        <v>25</v>
      </c>
      <c r="C2117" t="s">
        <v>182</v>
      </c>
      <c r="D2117" t="s">
        <v>3586</v>
      </c>
      <c r="E2117" t="s">
        <v>1392</v>
      </c>
      <c r="F2117" t="s">
        <v>63</v>
      </c>
      <c r="G2117">
        <v>72802</v>
      </c>
      <c r="H2117">
        <v>2105457</v>
      </c>
    </row>
    <row r="2118" spans="1:8">
      <c r="A2118">
        <v>2117</v>
      </c>
      <c r="B2118">
        <v>25</v>
      </c>
      <c r="C2118" t="s">
        <v>182</v>
      </c>
      <c r="D2118" t="s">
        <v>3586</v>
      </c>
      <c r="E2118" t="s">
        <v>1393</v>
      </c>
      <c r="F2118" t="s">
        <v>63</v>
      </c>
      <c r="G2118">
        <v>69927</v>
      </c>
      <c r="H2118">
        <v>2105457</v>
      </c>
    </row>
    <row r="2119" spans="1:8">
      <c r="A2119">
        <v>2118</v>
      </c>
      <c r="B2119">
        <v>25</v>
      </c>
      <c r="C2119" t="s">
        <v>182</v>
      </c>
      <c r="D2119" t="s">
        <v>3586</v>
      </c>
      <c r="E2119" t="s">
        <v>1394</v>
      </c>
      <c r="F2119" t="s">
        <v>63</v>
      </c>
      <c r="G2119">
        <v>58429</v>
      </c>
      <c r="H2119">
        <v>2105457</v>
      </c>
    </row>
    <row r="2120" spans="1:8">
      <c r="A2120">
        <v>2119</v>
      </c>
      <c r="B2120">
        <v>25</v>
      </c>
      <c r="C2120" t="s">
        <v>182</v>
      </c>
      <c r="D2120" t="s">
        <v>3586</v>
      </c>
      <c r="E2120" t="s">
        <v>1395</v>
      </c>
      <c r="F2120" t="s">
        <v>63</v>
      </c>
      <c r="G2120">
        <v>46975</v>
      </c>
      <c r="H2120">
        <v>2105457</v>
      </c>
    </row>
    <row r="2121" spans="1:8">
      <c r="A2121">
        <v>2120</v>
      </c>
      <c r="B2121">
        <v>25</v>
      </c>
      <c r="C2121" t="s">
        <v>182</v>
      </c>
      <c r="D2121" t="s">
        <v>3586</v>
      </c>
      <c r="E2121" t="s">
        <v>1396</v>
      </c>
      <c r="F2121" t="s">
        <v>63</v>
      </c>
      <c r="G2121">
        <v>36924</v>
      </c>
      <c r="H2121">
        <v>2105457</v>
      </c>
    </row>
    <row r="2122" spans="1:8">
      <c r="A2122">
        <v>2121</v>
      </c>
      <c r="B2122">
        <v>25</v>
      </c>
      <c r="C2122" t="s">
        <v>182</v>
      </c>
      <c r="D2122" t="s">
        <v>3586</v>
      </c>
      <c r="E2122" t="s">
        <v>1397</v>
      </c>
      <c r="F2122" t="s">
        <v>63</v>
      </c>
      <c r="G2122">
        <v>28596</v>
      </c>
      <c r="H2122">
        <v>2105457</v>
      </c>
    </row>
    <row r="2123" spans="1:8">
      <c r="A2123">
        <v>2122</v>
      </c>
      <c r="B2123">
        <v>25</v>
      </c>
      <c r="C2123" t="s">
        <v>182</v>
      </c>
      <c r="D2123" t="s">
        <v>3586</v>
      </c>
      <c r="E2123" t="s">
        <v>1398</v>
      </c>
      <c r="F2123" t="s">
        <v>63</v>
      </c>
      <c r="G2123">
        <v>24386</v>
      </c>
      <c r="H2123">
        <v>2105457</v>
      </c>
    </row>
    <row r="2124" spans="1:8">
      <c r="A2124">
        <v>2123</v>
      </c>
      <c r="B2124">
        <v>25</v>
      </c>
      <c r="C2124" t="s">
        <v>182</v>
      </c>
      <c r="D2124" t="s">
        <v>3586</v>
      </c>
      <c r="E2124" t="s">
        <v>1399</v>
      </c>
      <c r="F2124" t="s">
        <v>63</v>
      </c>
      <c r="G2124">
        <v>19144</v>
      </c>
      <c r="H2124">
        <v>2105457</v>
      </c>
    </row>
    <row r="2125" spans="1:8">
      <c r="A2125">
        <v>2124</v>
      </c>
      <c r="B2125">
        <v>25</v>
      </c>
      <c r="C2125" t="s">
        <v>182</v>
      </c>
      <c r="D2125" t="s">
        <v>3586</v>
      </c>
      <c r="E2125" t="s">
        <v>1400</v>
      </c>
      <c r="F2125" t="s">
        <v>63</v>
      </c>
      <c r="G2125">
        <v>14199</v>
      </c>
      <c r="H2125">
        <v>2105457</v>
      </c>
    </row>
    <row r="2126" spans="1:8">
      <c r="A2126">
        <v>2125</v>
      </c>
      <c r="B2126">
        <v>25</v>
      </c>
      <c r="C2126" t="s">
        <v>182</v>
      </c>
      <c r="D2126" t="s">
        <v>3586</v>
      </c>
      <c r="E2126" t="s">
        <v>1401</v>
      </c>
      <c r="F2126" t="s">
        <v>63</v>
      </c>
      <c r="G2126">
        <v>7275</v>
      </c>
      <c r="H2126">
        <v>2105457</v>
      </c>
    </row>
    <row r="2127" spans="1:8">
      <c r="A2127">
        <v>2126</v>
      </c>
      <c r="B2127">
        <v>25</v>
      </c>
      <c r="C2127" t="s">
        <v>182</v>
      </c>
      <c r="D2127" t="s">
        <v>3586</v>
      </c>
      <c r="E2127" t="s">
        <v>1402</v>
      </c>
      <c r="F2127" t="s">
        <v>63</v>
      </c>
      <c r="G2127">
        <v>4768</v>
      </c>
      <c r="H2127">
        <v>2105457</v>
      </c>
    </row>
    <row r="2128" spans="1:8">
      <c r="A2128">
        <v>2127</v>
      </c>
      <c r="B2128">
        <v>25</v>
      </c>
      <c r="C2128" t="s">
        <v>182</v>
      </c>
      <c r="D2128" t="s">
        <v>3586</v>
      </c>
      <c r="E2128" t="s">
        <v>249</v>
      </c>
      <c r="F2128" t="s">
        <v>46</v>
      </c>
      <c r="G2128">
        <v>96363</v>
      </c>
      <c r="H2128">
        <v>2105457</v>
      </c>
    </row>
    <row r="2129" spans="1:8">
      <c r="A2129">
        <v>2128</v>
      </c>
      <c r="B2129">
        <v>25</v>
      </c>
      <c r="C2129" t="s">
        <v>182</v>
      </c>
      <c r="D2129" t="s">
        <v>3586</v>
      </c>
      <c r="E2129" t="s">
        <v>1386</v>
      </c>
      <c r="F2129" t="s">
        <v>46</v>
      </c>
      <c r="G2129">
        <v>110250</v>
      </c>
      <c r="H2129">
        <v>2105457</v>
      </c>
    </row>
    <row r="2130" spans="1:8">
      <c r="A2130">
        <v>2129</v>
      </c>
      <c r="B2130">
        <v>25</v>
      </c>
      <c r="C2130" t="s">
        <v>182</v>
      </c>
      <c r="D2130" t="s">
        <v>3586</v>
      </c>
      <c r="E2130" t="s">
        <v>1387</v>
      </c>
      <c r="F2130" t="s">
        <v>46</v>
      </c>
      <c r="G2130">
        <v>110462</v>
      </c>
      <c r="H2130">
        <v>2105457</v>
      </c>
    </row>
    <row r="2131" spans="1:8">
      <c r="A2131">
        <v>2130</v>
      </c>
      <c r="B2131">
        <v>25</v>
      </c>
      <c r="C2131" t="s">
        <v>182</v>
      </c>
      <c r="D2131" t="s">
        <v>3586</v>
      </c>
      <c r="E2131" t="s">
        <v>1388</v>
      </c>
      <c r="F2131" t="s">
        <v>46</v>
      </c>
      <c r="G2131">
        <v>95847</v>
      </c>
      <c r="H2131">
        <v>2105457</v>
      </c>
    </row>
    <row r="2132" spans="1:8">
      <c r="A2132">
        <v>2131</v>
      </c>
      <c r="B2132">
        <v>25</v>
      </c>
      <c r="C2132" t="s">
        <v>182</v>
      </c>
      <c r="D2132" t="s">
        <v>3586</v>
      </c>
      <c r="E2132" t="s">
        <v>1389</v>
      </c>
      <c r="F2132" t="s">
        <v>46</v>
      </c>
      <c r="G2132">
        <v>85976</v>
      </c>
      <c r="H2132">
        <v>2105457</v>
      </c>
    </row>
    <row r="2133" spans="1:8">
      <c r="A2133">
        <v>2132</v>
      </c>
      <c r="B2133">
        <v>25</v>
      </c>
      <c r="C2133" t="s">
        <v>182</v>
      </c>
      <c r="D2133" t="s">
        <v>3586</v>
      </c>
      <c r="E2133" t="s">
        <v>1390</v>
      </c>
      <c r="F2133" t="s">
        <v>46</v>
      </c>
      <c r="G2133">
        <v>78243</v>
      </c>
      <c r="H2133">
        <v>2105457</v>
      </c>
    </row>
    <row r="2134" spans="1:8">
      <c r="A2134">
        <v>2133</v>
      </c>
      <c r="B2134">
        <v>25</v>
      </c>
      <c r="C2134" t="s">
        <v>182</v>
      </c>
      <c r="D2134" t="s">
        <v>3586</v>
      </c>
      <c r="E2134" t="s">
        <v>1391</v>
      </c>
      <c r="F2134" t="s">
        <v>46</v>
      </c>
      <c r="G2134">
        <v>74570</v>
      </c>
      <c r="H2134">
        <v>2105457</v>
      </c>
    </row>
    <row r="2135" spans="1:8">
      <c r="A2135">
        <v>2134</v>
      </c>
      <c r="B2135">
        <v>25</v>
      </c>
      <c r="C2135" t="s">
        <v>182</v>
      </c>
      <c r="D2135" t="s">
        <v>3586</v>
      </c>
      <c r="E2135" t="s">
        <v>1392</v>
      </c>
      <c r="F2135" t="s">
        <v>46</v>
      </c>
      <c r="G2135">
        <v>76957</v>
      </c>
      <c r="H2135">
        <v>2105457</v>
      </c>
    </row>
    <row r="2136" spans="1:8">
      <c r="A2136">
        <v>2135</v>
      </c>
      <c r="B2136">
        <v>25</v>
      </c>
      <c r="C2136" t="s">
        <v>182</v>
      </c>
      <c r="D2136" t="s">
        <v>3586</v>
      </c>
      <c r="E2136" t="s">
        <v>1393</v>
      </c>
      <c r="F2136" t="s">
        <v>46</v>
      </c>
      <c r="G2136">
        <v>72475</v>
      </c>
      <c r="H2136">
        <v>2105457</v>
      </c>
    </row>
    <row r="2137" spans="1:8">
      <c r="A2137">
        <v>2136</v>
      </c>
      <c r="B2137">
        <v>25</v>
      </c>
      <c r="C2137" t="s">
        <v>182</v>
      </c>
      <c r="D2137" t="s">
        <v>3586</v>
      </c>
      <c r="E2137" t="s">
        <v>1394</v>
      </c>
      <c r="F2137" t="s">
        <v>46</v>
      </c>
      <c r="G2137">
        <v>59599</v>
      </c>
      <c r="H2137">
        <v>2105457</v>
      </c>
    </row>
    <row r="2138" spans="1:8">
      <c r="A2138">
        <v>2137</v>
      </c>
      <c r="B2138">
        <v>25</v>
      </c>
      <c r="C2138" t="s">
        <v>182</v>
      </c>
      <c r="D2138" t="s">
        <v>3586</v>
      </c>
      <c r="E2138" t="s">
        <v>1395</v>
      </c>
      <c r="F2138" t="s">
        <v>46</v>
      </c>
      <c r="G2138">
        <v>46923</v>
      </c>
      <c r="H2138">
        <v>2105457</v>
      </c>
    </row>
    <row r="2139" spans="1:8">
      <c r="A2139">
        <v>2138</v>
      </c>
      <c r="B2139">
        <v>25</v>
      </c>
      <c r="C2139" t="s">
        <v>182</v>
      </c>
      <c r="D2139" t="s">
        <v>3586</v>
      </c>
      <c r="E2139" t="s">
        <v>1396</v>
      </c>
      <c r="F2139" t="s">
        <v>46</v>
      </c>
      <c r="G2139">
        <v>37083</v>
      </c>
      <c r="H2139">
        <v>2105457</v>
      </c>
    </row>
    <row r="2140" spans="1:8">
      <c r="A2140">
        <v>2139</v>
      </c>
      <c r="B2140">
        <v>25</v>
      </c>
      <c r="C2140" t="s">
        <v>182</v>
      </c>
      <c r="D2140" t="s">
        <v>3586</v>
      </c>
      <c r="E2140" t="s">
        <v>1397</v>
      </c>
      <c r="F2140" t="s">
        <v>46</v>
      </c>
      <c r="G2140">
        <v>29728</v>
      </c>
      <c r="H2140">
        <v>2105457</v>
      </c>
    </row>
    <row r="2141" spans="1:8">
      <c r="A2141">
        <v>2140</v>
      </c>
      <c r="B2141">
        <v>25</v>
      </c>
      <c r="C2141" t="s">
        <v>182</v>
      </c>
      <c r="D2141" t="s">
        <v>3586</v>
      </c>
      <c r="E2141" t="s">
        <v>1398</v>
      </c>
      <c r="F2141" t="s">
        <v>46</v>
      </c>
      <c r="G2141">
        <v>26280</v>
      </c>
      <c r="H2141">
        <v>2105457</v>
      </c>
    </row>
    <row r="2142" spans="1:8">
      <c r="A2142">
        <v>2141</v>
      </c>
      <c r="B2142">
        <v>25</v>
      </c>
      <c r="C2142" t="s">
        <v>182</v>
      </c>
      <c r="D2142" t="s">
        <v>3586</v>
      </c>
      <c r="E2142" t="s">
        <v>1399</v>
      </c>
      <c r="F2142" t="s">
        <v>46</v>
      </c>
      <c r="G2142">
        <v>21248</v>
      </c>
      <c r="H2142">
        <v>2105457</v>
      </c>
    </row>
    <row r="2143" spans="1:8">
      <c r="A2143">
        <v>2142</v>
      </c>
      <c r="B2143">
        <v>25</v>
      </c>
      <c r="C2143" t="s">
        <v>182</v>
      </c>
      <c r="D2143" t="s">
        <v>3586</v>
      </c>
      <c r="E2143" t="s">
        <v>1400</v>
      </c>
      <c r="F2143" t="s">
        <v>46</v>
      </c>
      <c r="G2143">
        <v>15864</v>
      </c>
      <c r="H2143">
        <v>2105457</v>
      </c>
    </row>
    <row r="2144" spans="1:8">
      <c r="A2144">
        <v>2143</v>
      </c>
      <c r="B2144">
        <v>25</v>
      </c>
      <c r="C2144" t="s">
        <v>182</v>
      </c>
      <c r="D2144" t="s">
        <v>3586</v>
      </c>
      <c r="E2144" t="s">
        <v>1401</v>
      </c>
      <c r="F2144" t="s">
        <v>46</v>
      </c>
      <c r="G2144">
        <v>9262</v>
      </c>
      <c r="H2144">
        <v>2105457</v>
      </c>
    </row>
    <row r="2145" spans="1:8">
      <c r="A2145">
        <v>2144</v>
      </c>
      <c r="B2145">
        <v>25</v>
      </c>
      <c r="C2145" t="s">
        <v>182</v>
      </c>
      <c r="D2145" t="s">
        <v>3586</v>
      </c>
      <c r="E2145" t="s">
        <v>1402</v>
      </c>
      <c r="F2145" t="s">
        <v>46</v>
      </c>
      <c r="G2145">
        <v>6607</v>
      </c>
      <c r="H2145">
        <v>2105457</v>
      </c>
    </row>
    <row r="2146" spans="1:8">
      <c r="A2146">
        <v>2145</v>
      </c>
      <c r="B2146">
        <v>25</v>
      </c>
      <c r="C2146" t="s">
        <v>182</v>
      </c>
      <c r="D2146" t="s">
        <v>45</v>
      </c>
      <c r="E2146" t="s">
        <v>249</v>
      </c>
      <c r="F2146" t="s">
        <v>63</v>
      </c>
      <c r="G2146">
        <v>3165</v>
      </c>
    </row>
    <row r="2147" spans="1:8">
      <c r="A2147">
        <v>2146</v>
      </c>
      <c r="B2147">
        <v>25</v>
      </c>
      <c r="C2147" t="s">
        <v>182</v>
      </c>
      <c r="D2147" t="s">
        <v>45</v>
      </c>
      <c r="E2147" t="s">
        <v>1386</v>
      </c>
      <c r="F2147" t="s">
        <v>63</v>
      </c>
      <c r="G2147">
        <v>2097</v>
      </c>
    </row>
    <row r="2148" spans="1:8">
      <c r="A2148">
        <v>2147</v>
      </c>
      <c r="B2148">
        <v>25</v>
      </c>
      <c r="C2148" t="s">
        <v>182</v>
      </c>
      <c r="D2148" t="s">
        <v>45</v>
      </c>
      <c r="E2148" t="s">
        <v>1387</v>
      </c>
      <c r="F2148" t="s">
        <v>63</v>
      </c>
      <c r="G2148">
        <v>2169</v>
      </c>
    </row>
    <row r="2149" spans="1:8">
      <c r="A2149">
        <v>2148</v>
      </c>
      <c r="B2149">
        <v>25</v>
      </c>
      <c r="C2149" t="s">
        <v>182</v>
      </c>
      <c r="D2149" t="s">
        <v>45</v>
      </c>
      <c r="E2149" t="s">
        <v>1388</v>
      </c>
      <c r="F2149" t="s">
        <v>63</v>
      </c>
      <c r="G2149">
        <v>1105</v>
      </c>
    </row>
    <row r="2150" spans="1:8">
      <c r="A2150">
        <v>2149</v>
      </c>
      <c r="B2150">
        <v>25</v>
      </c>
      <c r="C2150" t="s">
        <v>182</v>
      </c>
      <c r="D2150" t="s">
        <v>45</v>
      </c>
      <c r="E2150" t="s">
        <v>1389</v>
      </c>
      <c r="F2150" t="s">
        <v>63</v>
      </c>
      <c r="G2150">
        <v>1094</v>
      </c>
    </row>
    <row r="2151" spans="1:8">
      <c r="A2151">
        <v>2150</v>
      </c>
      <c r="B2151">
        <v>25</v>
      </c>
      <c r="C2151" t="s">
        <v>182</v>
      </c>
      <c r="D2151" t="s">
        <v>45</v>
      </c>
      <c r="E2151" t="s">
        <v>1390</v>
      </c>
      <c r="F2151" t="s">
        <v>63</v>
      </c>
      <c r="G2151">
        <v>1098</v>
      </c>
    </row>
    <row r="2152" spans="1:8">
      <c r="A2152">
        <v>2151</v>
      </c>
      <c r="B2152">
        <v>25</v>
      </c>
      <c r="C2152" t="s">
        <v>182</v>
      </c>
      <c r="D2152" t="s">
        <v>45</v>
      </c>
      <c r="E2152" t="s">
        <v>1391</v>
      </c>
      <c r="F2152" t="s">
        <v>63</v>
      </c>
      <c r="G2152">
        <v>1165</v>
      </c>
    </row>
    <row r="2153" spans="1:8">
      <c r="A2153">
        <v>2152</v>
      </c>
      <c r="B2153">
        <v>25</v>
      </c>
      <c r="C2153" t="s">
        <v>182</v>
      </c>
      <c r="D2153" t="s">
        <v>45</v>
      </c>
      <c r="E2153" t="s">
        <v>1392</v>
      </c>
      <c r="F2153" t="s">
        <v>63</v>
      </c>
      <c r="G2153">
        <v>1800</v>
      </c>
    </row>
    <row r="2154" spans="1:8">
      <c r="A2154">
        <v>2153</v>
      </c>
      <c r="B2154">
        <v>25</v>
      </c>
      <c r="C2154" t="s">
        <v>182</v>
      </c>
      <c r="D2154" t="s">
        <v>45</v>
      </c>
      <c r="E2154" t="s">
        <v>1393</v>
      </c>
      <c r="F2154" t="s">
        <v>63</v>
      </c>
      <c r="G2154">
        <v>1201</v>
      </c>
    </row>
    <row r="2155" spans="1:8">
      <c r="A2155">
        <v>2154</v>
      </c>
      <c r="B2155">
        <v>25</v>
      </c>
      <c r="C2155" t="s">
        <v>182</v>
      </c>
      <c r="D2155" t="s">
        <v>45</v>
      </c>
      <c r="E2155" t="s">
        <v>1394</v>
      </c>
      <c r="F2155" t="s">
        <v>63</v>
      </c>
      <c r="G2155">
        <v>1126</v>
      </c>
    </row>
    <row r="2156" spans="1:8">
      <c r="A2156">
        <v>2155</v>
      </c>
      <c r="B2156">
        <v>25</v>
      </c>
      <c r="C2156" t="s">
        <v>182</v>
      </c>
      <c r="D2156" t="s">
        <v>45</v>
      </c>
      <c r="E2156" t="s">
        <v>1395</v>
      </c>
      <c r="F2156" t="s">
        <v>63</v>
      </c>
      <c r="G2156">
        <v>1055</v>
      </c>
    </row>
    <row r="2157" spans="1:8">
      <c r="A2157">
        <v>2156</v>
      </c>
      <c r="B2157">
        <v>25</v>
      </c>
      <c r="C2157" t="s">
        <v>182</v>
      </c>
      <c r="D2157" t="s">
        <v>45</v>
      </c>
      <c r="E2157" t="s">
        <v>1396</v>
      </c>
      <c r="F2157" t="s">
        <v>63</v>
      </c>
      <c r="G2157">
        <v>1035</v>
      </c>
    </row>
    <row r="2158" spans="1:8">
      <c r="A2158">
        <v>2157</v>
      </c>
      <c r="B2158">
        <v>25</v>
      </c>
      <c r="C2158" t="s">
        <v>182</v>
      </c>
      <c r="D2158" t="s">
        <v>45</v>
      </c>
      <c r="E2158" t="s">
        <v>1397</v>
      </c>
      <c r="F2158" t="s">
        <v>63</v>
      </c>
      <c r="G2158">
        <v>1017</v>
      </c>
    </row>
    <row r="2159" spans="1:8">
      <c r="A2159">
        <v>2158</v>
      </c>
      <c r="B2159">
        <v>25</v>
      </c>
      <c r="C2159" t="s">
        <v>182</v>
      </c>
      <c r="D2159" t="s">
        <v>45</v>
      </c>
      <c r="E2159" t="s">
        <v>1398</v>
      </c>
      <c r="F2159" t="s">
        <v>63</v>
      </c>
      <c r="G2159">
        <v>923</v>
      </c>
    </row>
    <row r="2160" spans="1:8">
      <c r="A2160">
        <v>2159</v>
      </c>
      <c r="B2160">
        <v>25</v>
      </c>
      <c r="C2160" t="s">
        <v>182</v>
      </c>
      <c r="D2160" t="s">
        <v>45</v>
      </c>
      <c r="E2160" t="s">
        <v>1399</v>
      </c>
      <c r="F2160" t="s">
        <v>63</v>
      </c>
      <c r="G2160">
        <v>975</v>
      </c>
    </row>
    <row r="2161" spans="1:7">
      <c r="A2161">
        <v>2160</v>
      </c>
      <c r="B2161">
        <v>25</v>
      </c>
      <c r="C2161" t="s">
        <v>182</v>
      </c>
      <c r="D2161" t="s">
        <v>45</v>
      </c>
      <c r="E2161" t="s">
        <v>1400</v>
      </c>
      <c r="F2161" t="s">
        <v>63</v>
      </c>
      <c r="G2161">
        <v>102</v>
      </c>
    </row>
    <row r="2162" spans="1:7">
      <c r="A2162">
        <v>2161</v>
      </c>
      <c r="B2162">
        <v>25</v>
      </c>
      <c r="C2162" t="s">
        <v>182</v>
      </c>
      <c r="D2162" t="s">
        <v>45</v>
      </c>
      <c r="E2162" t="s">
        <v>1401</v>
      </c>
      <c r="F2162" t="s">
        <v>63</v>
      </c>
      <c r="G2162">
        <v>31</v>
      </c>
    </row>
    <row r="2163" spans="1:7">
      <c r="A2163">
        <v>2162</v>
      </c>
      <c r="B2163">
        <v>25</v>
      </c>
      <c r="C2163" t="s">
        <v>182</v>
      </c>
      <c r="D2163" t="s">
        <v>45</v>
      </c>
      <c r="E2163" t="s">
        <v>1402</v>
      </c>
      <c r="F2163" t="s">
        <v>63</v>
      </c>
      <c r="G2163">
        <v>57</v>
      </c>
    </row>
    <row r="2164" spans="1:7">
      <c r="A2164">
        <v>2163</v>
      </c>
      <c r="B2164">
        <v>25</v>
      </c>
      <c r="C2164" t="s">
        <v>182</v>
      </c>
      <c r="D2164" t="s">
        <v>45</v>
      </c>
      <c r="E2164" t="s">
        <v>249</v>
      </c>
      <c r="F2164" t="s">
        <v>46</v>
      </c>
      <c r="G2164">
        <v>3080</v>
      </c>
    </row>
    <row r="2165" spans="1:7">
      <c r="A2165">
        <v>2164</v>
      </c>
      <c r="B2165">
        <v>25</v>
      </c>
      <c r="C2165" t="s">
        <v>182</v>
      </c>
      <c r="D2165" t="s">
        <v>45</v>
      </c>
      <c r="E2165" t="s">
        <v>1386</v>
      </c>
      <c r="F2165" t="s">
        <v>46</v>
      </c>
      <c r="G2165">
        <v>2014</v>
      </c>
    </row>
    <row r="2166" spans="1:7">
      <c r="A2166">
        <v>2165</v>
      </c>
      <c r="B2166">
        <v>25</v>
      </c>
      <c r="C2166" t="s">
        <v>182</v>
      </c>
      <c r="D2166" t="s">
        <v>45</v>
      </c>
      <c r="E2166" t="s">
        <v>1387</v>
      </c>
      <c r="F2166" t="s">
        <v>46</v>
      </c>
      <c r="G2166">
        <v>2169</v>
      </c>
    </row>
    <row r="2167" spans="1:7">
      <c r="A2167">
        <v>2166</v>
      </c>
      <c r="B2167">
        <v>25</v>
      </c>
      <c r="C2167" t="s">
        <v>182</v>
      </c>
      <c r="D2167" t="s">
        <v>45</v>
      </c>
      <c r="E2167" t="s">
        <v>1388</v>
      </c>
      <c r="F2167" t="s">
        <v>46</v>
      </c>
      <c r="G2167">
        <v>1112</v>
      </c>
    </row>
    <row r="2168" spans="1:7">
      <c r="A2168">
        <v>2167</v>
      </c>
      <c r="B2168">
        <v>25</v>
      </c>
      <c r="C2168" t="s">
        <v>182</v>
      </c>
      <c r="D2168" t="s">
        <v>45</v>
      </c>
      <c r="E2168" t="s">
        <v>1389</v>
      </c>
      <c r="F2168" t="s">
        <v>46</v>
      </c>
      <c r="G2168">
        <v>1123</v>
      </c>
    </row>
    <row r="2169" spans="1:7">
      <c r="A2169">
        <v>2168</v>
      </c>
      <c r="B2169">
        <v>25</v>
      </c>
      <c r="C2169" t="s">
        <v>182</v>
      </c>
      <c r="D2169" t="s">
        <v>45</v>
      </c>
      <c r="E2169" t="s">
        <v>1390</v>
      </c>
      <c r="F2169" t="s">
        <v>46</v>
      </c>
      <c r="G2169">
        <v>1087</v>
      </c>
    </row>
    <row r="2170" spans="1:7">
      <c r="A2170">
        <v>2169</v>
      </c>
      <c r="B2170">
        <v>25</v>
      </c>
      <c r="C2170" t="s">
        <v>182</v>
      </c>
      <c r="D2170" t="s">
        <v>45</v>
      </c>
      <c r="E2170" t="s">
        <v>1391</v>
      </c>
      <c r="F2170" t="s">
        <v>46</v>
      </c>
      <c r="G2170">
        <v>1117</v>
      </c>
    </row>
    <row r="2171" spans="1:7">
      <c r="A2171">
        <v>2170</v>
      </c>
      <c r="B2171">
        <v>25</v>
      </c>
      <c r="C2171" t="s">
        <v>182</v>
      </c>
      <c r="D2171" t="s">
        <v>45</v>
      </c>
      <c r="E2171" t="s">
        <v>1392</v>
      </c>
      <c r="F2171" t="s">
        <v>46</v>
      </c>
      <c r="G2171">
        <v>1767</v>
      </c>
    </row>
    <row r="2172" spans="1:7">
      <c r="A2172">
        <v>2171</v>
      </c>
      <c r="B2172">
        <v>25</v>
      </c>
      <c r="C2172" t="s">
        <v>182</v>
      </c>
      <c r="D2172" t="s">
        <v>45</v>
      </c>
      <c r="E2172" t="s">
        <v>1393</v>
      </c>
      <c r="F2172" t="s">
        <v>46</v>
      </c>
      <c r="G2172">
        <v>1119</v>
      </c>
    </row>
    <row r="2173" spans="1:7">
      <c r="A2173">
        <v>2172</v>
      </c>
      <c r="B2173">
        <v>25</v>
      </c>
      <c r="C2173" t="s">
        <v>182</v>
      </c>
      <c r="D2173" t="s">
        <v>45</v>
      </c>
      <c r="E2173" t="s">
        <v>1394</v>
      </c>
      <c r="F2173" t="s">
        <v>46</v>
      </c>
      <c r="G2173">
        <v>1094</v>
      </c>
    </row>
    <row r="2174" spans="1:7">
      <c r="A2174">
        <v>2173</v>
      </c>
      <c r="B2174">
        <v>25</v>
      </c>
      <c r="C2174" t="s">
        <v>182</v>
      </c>
      <c r="D2174" t="s">
        <v>45</v>
      </c>
      <c r="E2174" t="s">
        <v>1395</v>
      </c>
      <c r="F2174" t="s">
        <v>46</v>
      </c>
      <c r="G2174">
        <v>1038</v>
      </c>
    </row>
    <row r="2175" spans="1:7">
      <c r="A2175">
        <v>2174</v>
      </c>
      <c r="B2175">
        <v>25</v>
      </c>
      <c r="C2175" t="s">
        <v>182</v>
      </c>
      <c r="D2175" t="s">
        <v>45</v>
      </c>
      <c r="E2175" t="s">
        <v>1396</v>
      </c>
      <c r="F2175" t="s">
        <v>46</v>
      </c>
      <c r="G2175">
        <v>990</v>
      </c>
    </row>
    <row r="2176" spans="1:7">
      <c r="A2176">
        <v>2175</v>
      </c>
      <c r="B2176">
        <v>25</v>
      </c>
      <c r="C2176" t="s">
        <v>182</v>
      </c>
      <c r="D2176" t="s">
        <v>45</v>
      </c>
      <c r="E2176" t="s">
        <v>1397</v>
      </c>
      <c r="F2176" t="s">
        <v>46</v>
      </c>
      <c r="G2176">
        <v>1018</v>
      </c>
    </row>
    <row r="2177" spans="1:8">
      <c r="A2177">
        <v>2176</v>
      </c>
      <c r="B2177">
        <v>25</v>
      </c>
      <c r="C2177" t="s">
        <v>182</v>
      </c>
      <c r="D2177" t="s">
        <v>45</v>
      </c>
      <c r="E2177" t="s">
        <v>1398</v>
      </c>
      <c r="F2177" t="s">
        <v>46</v>
      </c>
      <c r="G2177">
        <v>968</v>
      </c>
    </row>
    <row r="2178" spans="1:8">
      <c r="A2178">
        <v>2177</v>
      </c>
      <c r="B2178">
        <v>25</v>
      </c>
      <c r="C2178" t="s">
        <v>182</v>
      </c>
      <c r="D2178" t="s">
        <v>45</v>
      </c>
      <c r="E2178" t="s">
        <v>1399</v>
      </c>
      <c r="F2178" t="s">
        <v>46</v>
      </c>
      <c r="G2178">
        <v>999</v>
      </c>
    </row>
    <row r="2179" spans="1:8">
      <c r="A2179">
        <v>2178</v>
      </c>
      <c r="B2179">
        <v>25</v>
      </c>
      <c r="C2179" t="s">
        <v>182</v>
      </c>
      <c r="D2179" t="s">
        <v>45</v>
      </c>
      <c r="E2179" t="s">
        <v>1400</v>
      </c>
      <c r="F2179" t="s">
        <v>46</v>
      </c>
      <c r="G2179">
        <v>132</v>
      </c>
    </row>
    <row r="2180" spans="1:8">
      <c r="A2180">
        <v>2179</v>
      </c>
      <c r="B2180">
        <v>25</v>
      </c>
      <c r="C2180" t="s">
        <v>182</v>
      </c>
      <c r="D2180" t="s">
        <v>45</v>
      </c>
      <c r="E2180" t="s">
        <v>1401</v>
      </c>
      <c r="F2180" t="s">
        <v>46</v>
      </c>
      <c r="G2180">
        <v>59</v>
      </c>
    </row>
    <row r="2181" spans="1:8">
      <c r="A2181">
        <v>2180</v>
      </c>
      <c r="B2181">
        <v>25</v>
      </c>
      <c r="C2181" t="s">
        <v>182</v>
      </c>
      <c r="D2181" t="s">
        <v>45</v>
      </c>
      <c r="E2181" t="s">
        <v>1402</v>
      </c>
      <c r="F2181" t="s">
        <v>46</v>
      </c>
      <c r="G2181">
        <v>42</v>
      </c>
    </row>
    <row r="2182" spans="1:8">
      <c r="A2182">
        <v>2181</v>
      </c>
      <c r="B2182">
        <v>27</v>
      </c>
      <c r="C2182" t="s">
        <v>183</v>
      </c>
      <c r="D2182" t="s">
        <v>1413</v>
      </c>
      <c r="E2182" t="s">
        <v>249</v>
      </c>
      <c r="F2182" t="s">
        <v>63</v>
      </c>
      <c r="G2182">
        <v>5492</v>
      </c>
      <c r="H2182">
        <v>44127</v>
      </c>
    </row>
    <row r="2183" spans="1:8">
      <c r="A2183">
        <v>2182</v>
      </c>
      <c r="B2183">
        <v>27</v>
      </c>
      <c r="C2183" t="s">
        <v>183</v>
      </c>
      <c r="D2183" t="s">
        <v>1413</v>
      </c>
      <c r="E2183" t="s">
        <v>1386</v>
      </c>
      <c r="F2183" t="s">
        <v>63</v>
      </c>
      <c r="G2183">
        <v>3719</v>
      </c>
      <c r="H2183">
        <v>44127</v>
      </c>
    </row>
    <row r="2184" spans="1:8">
      <c r="A2184">
        <v>2183</v>
      </c>
      <c r="B2184">
        <v>27</v>
      </c>
      <c r="C2184" t="s">
        <v>183</v>
      </c>
      <c r="D2184" t="s">
        <v>1413</v>
      </c>
      <c r="E2184" t="s">
        <v>1387</v>
      </c>
      <c r="F2184" t="s">
        <v>63</v>
      </c>
      <c r="G2184">
        <v>2518</v>
      </c>
      <c r="H2184">
        <v>44127</v>
      </c>
    </row>
    <row r="2185" spans="1:8">
      <c r="A2185">
        <v>2184</v>
      </c>
      <c r="B2185">
        <v>27</v>
      </c>
      <c r="C2185" t="s">
        <v>183</v>
      </c>
      <c r="D2185" t="s">
        <v>1413</v>
      </c>
      <c r="E2185" t="s">
        <v>1388</v>
      </c>
      <c r="F2185" t="s">
        <v>63</v>
      </c>
      <c r="G2185">
        <v>1803</v>
      </c>
      <c r="H2185">
        <v>44127</v>
      </c>
    </row>
    <row r="2186" spans="1:8">
      <c r="A2186">
        <v>2185</v>
      </c>
      <c r="B2186">
        <v>27</v>
      </c>
      <c r="C2186" t="s">
        <v>183</v>
      </c>
      <c r="D2186" t="s">
        <v>1413</v>
      </c>
      <c r="E2186" t="s">
        <v>1389</v>
      </c>
      <c r="F2186" t="s">
        <v>63</v>
      </c>
      <c r="G2186">
        <v>1837</v>
      </c>
      <c r="H2186">
        <v>44127</v>
      </c>
    </row>
    <row r="2187" spans="1:8">
      <c r="A2187">
        <v>2186</v>
      </c>
      <c r="B2187">
        <v>27</v>
      </c>
      <c r="C2187" t="s">
        <v>183</v>
      </c>
      <c r="D2187" t="s">
        <v>1413</v>
      </c>
      <c r="E2187" t="s">
        <v>1390</v>
      </c>
      <c r="F2187" t="s">
        <v>63</v>
      </c>
      <c r="G2187">
        <v>1510</v>
      </c>
      <c r="H2187">
        <v>44127</v>
      </c>
    </row>
    <row r="2188" spans="1:8">
      <c r="A2188">
        <v>2187</v>
      </c>
      <c r="B2188">
        <v>27</v>
      </c>
      <c r="C2188" t="s">
        <v>183</v>
      </c>
      <c r="D2188" t="s">
        <v>1413</v>
      </c>
      <c r="E2188" t="s">
        <v>1391</v>
      </c>
      <c r="F2188" t="s">
        <v>63</v>
      </c>
      <c r="G2188">
        <v>1304</v>
      </c>
      <c r="H2188">
        <v>44127</v>
      </c>
    </row>
    <row r="2189" spans="1:8">
      <c r="A2189">
        <v>2188</v>
      </c>
      <c r="B2189">
        <v>27</v>
      </c>
      <c r="C2189" t="s">
        <v>183</v>
      </c>
      <c r="D2189" t="s">
        <v>1413</v>
      </c>
      <c r="E2189" t="s">
        <v>1392</v>
      </c>
      <c r="F2189" t="s">
        <v>63</v>
      </c>
      <c r="G2189">
        <v>1063</v>
      </c>
      <c r="H2189">
        <v>44127</v>
      </c>
    </row>
    <row r="2190" spans="1:8">
      <c r="A2190">
        <v>2189</v>
      </c>
      <c r="B2190">
        <v>27</v>
      </c>
      <c r="C2190" t="s">
        <v>183</v>
      </c>
      <c r="D2190" t="s">
        <v>1413</v>
      </c>
      <c r="E2190" t="s">
        <v>1393</v>
      </c>
      <c r="F2190" t="s">
        <v>63</v>
      </c>
      <c r="G2190">
        <v>774</v>
      </c>
      <c r="H2190">
        <v>44127</v>
      </c>
    </row>
    <row r="2191" spans="1:8">
      <c r="A2191">
        <v>2190</v>
      </c>
      <c r="B2191">
        <v>27</v>
      </c>
      <c r="C2191" t="s">
        <v>183</v>
      </c>
      <c r="D2191" t="s">
        <v>1413</v>
      </c>
      <c r="E2191" t="s">
        <v>1394</v>
      </c>
      <c r="F2191" t="s">
        <v>63</v>
      </c>
      <c r="G2191">
        <v>762</v>
      </c>
      <c r="H2191">
        <v>44127</v>
      </c>
    </row>
    <row r="2192" spans="1:8">
      <c r="A2192">
        <v>2191</v>
      </c>
      <c r="B2192">
        <v>27</v>
      </c>
      <c r="C2192" t="s">
        <v>183</v>
      </c>
      <c r="D2192" t="s">
        <v>1413</v>
      </c>
      <c r="E2192" t="s">
        <v>1395</v>
      </c>
      <c r="F2192" t="s">
        <v>63</v>
      </c>
      <c r="G2192">
        <v>405</v>
      </c>
      <c r="H2192">
        <v>44127</v>
      </c>
    </row>
    <row r="2193" spans="1:8">
      <c r="A2193">
        <v>2192</v>
      </c>
      <c r="B2193">
        <v>27</v>
      </c>
      <c r="C2193" t="s">
        <v>183</v>
      </c>
      <c r="D2193" t="s">
        <v>1413</v>
      </c>
      <c r="E2193" t="s">
        <v>1396</v>
      </c>
      <c r="F2193" t="s">
        <v>63</v>
      </c>
      <c r="G2193">
        <v>351</v>
      </c>
      <c r="H2193">
        <v>44127</v>
      </c>
    </row>
    <row r="2194" spans="1:8">
      <c r="A2194">
        <v>2193</v>
      </c>
      <c r="B2194">
        <v>27</v>
      </c>
      <c r="C2194" t="s">
        <v>183</v>
      </c>
      <c r="D2194" t="s">
        <v>1413</v>
      </c>
      <c r="E2194" t="s">
        <v>1397</v>
      </c>
      <c r="F2194" t="s">
        <v>63</v>
      </c>
      <c r="G2194">
        <v>206</v>
      </c>
      <c r="H2194">
        <v>44127</v>
      </c>
    </row>
    <row r="2195" spans="1:8">
      <c r="A2195">
        <v>2194</v>
      </c>
      <c r="B2195">
        <v>27</v>
      </c>
      <c r="C2195" t="s">
        <v>183</v>
      </c>
      <c r="D2195" t="s">
        <v>1413</v>
      </c>
      <c r="E2195" t="s">
        <v>1398</v>
      </c>
      <c r="F2195" t="s">
        <v>63</v>
      </c>
      <c r="G2195">
        <v>222</v>
      </c>
      <c r="H2195">
        <v>44127</v>
      </c>
    </row>
    <row r="2196" spans="1:8">
      <c r="A2196">
        <v>2195</v>
      </c>
      <c r="B2196">
        <v>27</v>
      </c>
      <c r="C2196" t="s">
        <v>183</v>
      </c>
      <c r="D2196" t="s">
        <v>1413</v>
      </c>
      <c r="E2196" t="s">
        <v>1399</v>
      </c>
      <c r="F2196" t="s">
        <v>63</v>
      </c>
      <c r="G2196">
        <v>159</v>
      </c>
      <c r="H2196">
        <v>44127</v>
      </c>
    </row>
    <row r="2197" spans="1:8">
      <c r="A2197">
        <v>2196</v>
      </c>
      <c r="B2197">
        <v>27</v>
      </c>
      <c r="C2197" t="s">
        <v>183</v>
      </c>
      <c r="D2197" t="s">
        <v>1413</v>
      </c>
      <c r="E2197" t="s">
        <v>1400</v>
      </c>
      <c r="F2197" t="s">
        <v>63</v>
      </c>
      <c r="G2197">
        <v>114</v>
      </c>
      <c r="H2197">
        <v>44127</v>
      </c>
    </row>
    <row r="2198" spans="1:8">
      <c r="A2198">
        <v>2197</v>
      </c>
      <c r="B2198">
        <v>27</v>
      </c>
      <c r="C2198" t="s">
        <v>183</v>
      </c>
      <c r="D2198" t="s">
        <v>1413</v>
      </c>
      <c r="E2198" t="s">
        <v>1401</v>
      </c>
      <c r="F2198" t="s">
        <v>63</v>
      </c>
      <c r="G2198">
        <v>36</v>
      </c>
      <c r="H2198">
        <v>44127</v>
      </c>
    </row>
    <row r="2199" spans="1:8">
      <c r="A2199">
        <v>2198</v>
      </c>
      <c r="B2199">
        <v>27</v>
      </c>
      <c r="C2199" t="s">
        <v>183</v>
      </c>
      <c r="D2199" t="s">
        <v>1413</v>
      </c>
      <c r="E2199" t="s">
        <v>1402</v>
      </c>
      <c r="F2199" t="s">
        <v>63</v>
      </c>
      <c r="G2199">
        <v>41</v>
      </c>
      <c r="H2199">
        <v>44127</v>
      </c>
    </row>
    <row r="2200" spans="1:8">
      <c r="A2200">
        <v>2199</v>
      </c>
      <c r="B2200">
        <v>27</v>
      </c>
      <c r="C2200" t="s">
        <v>183</v>
      </c>
      <c r="D2200" t="s">
        <v>1413</v>
      </c>
      <c r="E2200" t="s">
        <v>249</v>
      </c>
      <c r="F2200" t="s">
        <v>46</v>
      </c>
      <c r="G2200">
        <v>5203</v>
      </c>
      <c r="H2200">
        <v>44127</v>
      </c>
    </row>
    <row r="2201" spans="1:8">
      <c r="A2201">
        <v>2200</v>
      </c>
      <c r="B2201">
        <v>27</v>
      </c>
      <c r="C2201" t="s">
        <v>183</v>
      </c>
      <c r="D2201" t="s">
        <v>1413</v>
      </c>
      <c r="E2201" t="s">
        <v>1386</v>
      </c>
      <c r="F2201" t="s">
        <v>46</v>
      </c>
      <c r="G2201">
        <v>3314</v>
      </c>
      <c r="H2201">
        <v>44127</v>
      </c>
    </row>
    <row r="2202" spans="1:8">
      <c r="A2202">
        <v>2201</v>
      </c>
      <c r="B2202">
        <v>27</v>
      </c>
      <c r="C2202" t="s">
        <v>183</v>
      </c>
      <c r="D2202" t="s">
        <v>1413</v>
      </c>
      <c r="E2202" t="s">
        <v>1387</v>
      </c>
      <c r="F2202" t="s">
        <v>46</v>
      </c>
      <c r="G2202">
        <v>2532</v>
      </c>
      <c r="H2202">
        <v>44127</v>
      </c>
    </row>
    <row r="2203" spans="1:8">
      <c r="A2203">
        <v>2202</v>
      </c>
      <c r="B2203">
        <v>27</v>
      </c>
      <c r="C2203" t="s">
        <v>183</v>
      </c>
      <c r="D2203" t="s">
        <v>1413</v>
      </c>
      <c r="E2203" t="s">
        <v>1388</v>
      </c>
      <c r="F2203" t="s">
        <v>46</v>
      </c>
      <c r="G2203">
        <v>1790</v>
      </c>
      <c r="H2203">
        <v>44127</v>
      </c>
    </row>
    <row r="2204" spans="1:8">
      <c r="A2204">
        <v>2203</v>
      </c>
      <c r="B2204">
        <v>27</v>
      </c>
      <c r="C2204" t="s">
        <v>183</v>
      </c>
      <c r="D2204" t="s">
        <v>1413</v>
      </c>
      <c r="E2204" t="s">
        <v>1389</v>
      </c>
      <c r="F2204" t="s">
        <v>46</v>
      </c>
      <c r="G2204">
        <v>1858</v>
      </c>
      <c r="H2204">
        <v>44127</v>
      </c>
    </row>
    <row r="2205" spans="1:8">
      <c r="A2205">
        <v>2204</v>
      </c>
      <c r="B2205">
        <v>27</v>
      </c>
      <c r="C2205" t="s">
        <v>183</v>
      </c>
      <c r="D2205" t="s">
        <v>1413</v>
      </c>
      <c r="E2205" t="s">
        <v>1390</v>
      </c>
      <c r="F2205" t="s">
        <v>46</v>
      </c>
      <c r="G2205">
        <v>1736</v>
      </c>
      <c r="H2205">
        <v>44127</v>
      </c>
    </row>
    <row r="2206" spans="1:8">
      <c r="A2206">
        <v>2205</v>
      </c>
      <c r="B2206">
        <v>27</v>
      </c>
      <c r="C2206" t="s">
        <v>183</v>
      </c>
      <c r="D2206" t="s">
        <v>1413</v>
      </c>
      <c r="E2206" t="s">
        <v>1391</v>
      </c>
      <c r="F2206" t="s">
        <v>46</v>
      </c>
      <c r="G2206">
        <v>1403</v>
      </c>
      <c r="H2206">
        <v>44127</v>
      </c>
    </row>
    <row r="2207" spans="1:8">
      <c r="A2207">
        <v>2206</v>
      </c>
      <c r="B2207">
        <v>27</v>
      </c>
      <c r="C2207" t="s">
        <v>183</v>
      </c>
      <c r="D2207" t="s">
        <v>1413</v>
      </c>
      <c r="E2207" t="s">
        <v>1392</v>
      </c>
      <c r="F2207" t="s">
        <v>46</v>
      </c>
      <c r="G2207">
        <v>1088</v>
      </c>
      <c r="H2207">
        <v>44127</v>
      </c>
    </row>
    <row r="2208" spans="1:8">
      <c r="A2208">
        <v>2207</v>
      </c>
      <c r="B2208">
        <v>27</v>
      </c>
      <c r="C2208" t="s">
        <v>183</v>
      </c>
      <c r="D2208" t="s">
        <v>1413</v>
      </c>
      <c r="E2208" t="s">
        <v>1393</v>
      </c>
      <c r="F2208" t="s">
        <v>46</v>
      </c>
      <c r="G2208">
        <v>715</v>
      </c>
      <c r="H2208">
        <v>44127</v>
      </c>
    </row>
    <row r="2209" spans="1:8">
      <c r="A2209">
        <v>2208</v>
      </c>
      <c r="B2209">
        <v>27</v>
      </c>
      <c r="C2209" t="s">
        <v>183</v>
      </c>
      <c r="D2209" t="s">
        <v>1413</v>
      </c>
      <c r="E2209" t="s">
        <v>1394</v>
      </c>
      <c r="F2209" t="s">
        <v>46</v>
      </c>
      <c r="G2209">
        <v>696</v>
      </c>
      <c r="H2209">
        <v>44127</v>
      </c>
    </row>
    <row r="2210" spans="1:8">
      <c r="A2210">
        <v>2209</v>
      </c>
      <c r="B2210">
        <v>27</v>
      </c>
      <c r="C2210" t="s">
        <v>183</v>
      </c>
      <c r="D2210" t="s">
        <v>1413</v>
      </c>
      <c r="E2210" t="s">
        <v>1395</v>
      </c>
      <c r="F2210" t="s">
        <v>46</v>
      </c>
      <c r="G2210">
        <v>392</v>
      </c>
      <c r="H2210">
        <v>44127</v>
      </c>
    </row>
    <row r="2211" spans="1:8">
      <c r="A2211">
        <v>2210</v>
      </c>
      <c r="B2211">
        <v>27</v>
      </c>
      <c r="C2211" t="s">
        <v>183</v>
      </c>
      <c r="D2211" t="s">
        <v>1413</v>
      </c>
      <c r="E2211" t="s">
        <v>1396</v>
      </c>
      <c r="F2211" t="s">
        <v>46</v>
      </c>
      <c r="G2211">
        <v>339</v>
      </c>
      <c r="H2211">
        <v>44127</v>
      </c>
    </row>
    <row r="2212" spans="1:8">
      <c r="A2212">
        <v>2211</v>
      </c>
      <c r="B2212">
        <v>27</v>
      </c>
      <c r="C2212" t="s">
        <v>183</v>
      </c>
      <c r="D2212" t="s">
        <v>1413</v>
      </c>
      <c r="E2212" t="s">
        <v>1397</v>
      </c>
      <c r="F2212" t="s">
        <v>46</v>
      </c>
      <c r="G2212">
        <v>198</v>
      </c>
      <c r="H2212">
        <v>44127</v>
      </c>
    </row>
    <row r="2213" spans="1:8">
      <c r="A2213">
        <v>2212</v>
      </c>
      <c r="B2213">
        <v>27</v>
      </c>
      <c r="C2213" t="s">
        <v>183</v>
      </c>
      <c r="D2213" t="s">
        <v>1413</v>
      </c>
      <c r="E2213" t="s">
        <v>1398</v>
      </c>
      <c r="F2213" t="s">
        <v>46</v>
      </c>
      <c r="G2213">
        <v>223</v>
      </c>
      <c r="H2213">
        <v>44127</v>
      </c>
    </row>
    <row r="2214" spans="1:8">
      <c r="A2214">
        <v>2213</v>
      </c>
      <c r="B2214">
        <v>27</v>
      </c>
      <c r="C2214" t="s">
        <v>183</v>
      </c>
      <c r="D2214" t="s">
        <v>1413</v>
      </c>
      <c r="E2214" t="s">
        <v>1399</v>
      </c>
      <c r="F2214" t="s">
        <v>46</v>
      </c>
      <c r="G2214">
        <v>137</v>
      </c>
      <c r="H2214">
        <v>44127</v>
      </c>
    </row>
    <row r="2215" spans="1:8">
      <c r="A2215">
        <v>2214</v>
      </c>
      <c r="B2215">
        <v>27</v>
      </c>
      <c r="C2215" t="s">
        <v>183</v>
      </c>
      <c r="D2215" t="s">
        <v>1413</v>
      </c>
      <c r="E2215" t="s">
        <v>1400</v>
      </c>
      <c r="F2215" t="s">
        <v>46</v>
      </c>
      <c r="G2215">
        <v>113</v>
      </c>
      <c r="H2215">
        <v>44127</v>
      </c>
    </row>
    <row r="2216" spans="1:8">
      <c r="A2216">
        <v>2215</v>
      </c>
      <c r="B2216">
        <v>27</v>
      </c>
      <c r="C2216" t="s">
        <v>183</v>
      </c>
      <c r="D2216" t="s">
        <v>1413</v>
      </c>
      <c r="E2216" t="s">
        <v>1401</v>
      </c>
      <c r="F2216" t="s">
        <v>46</v>
      </c>
      <c r="G2216">
        <v>34</v>
      </c>
      <c r="H2216">
        <v>44127</v>
      </c>
    </row>
    <row r="2217" spans="1:8">
      <c r="A2217">
        <v>2216</v>
      </c>
      <c r="B2217">
        <v>27</v>
      </c>
      <c r="C2217" t="s">
        <v>183</v>
      </c>
      <c r="D2217" t="s">
        <v>1413</v>
      </c>
      <c r="E2217" t="s">
        <v>1402</v>
      </c>
      <c r="F2217" t="s">
        <v>46</v>
      </c>
      <c r="G2217">
        <v>40</v>
      </c>
      <c r="H2217">
        <v>44127</v>
      </c>
    </row>
    <row r="2218" spans="1:8">
      <c r="A2218">
        <v>2217</v>
      </c>
      <c r="B2218">
        <v>27</v>
      </c>
      <c r="C2218" t="s">
        <v>183</v>
      </c>
      <c r="D2218" t="s">
        <v>3582</v>
      </c>
      <c r="E2218" t="s">
        <v>1388</v>
      </c>
      <c r="F2218" t="s">
        <v>63</v>
      </c>
      <c r="G2218">
        <v>1</v>
      </c>
      <c r="H2218">
        <v>1</v>
      </c>
    </row>
    <row r="2219" spans="1:8">
      <c r="A2219">
        <v>2218</v>
      </c>
      <c r="B2219">
        <v>27</v>
      </c>
      <c r="C2219" t="s">
        <v>183</v>
      </c>
      <c r="D2219" t="s">
        <v>3597</v>
      </c>
      <c r="E2219" t="s">
        <v>1386</v>
      </c>
      <c r="F2219" t="s">
        <v>63</v>
      </c>
      <c r="G2219">
        <v>3</v>
      </c>
      <c r="H2219">
        <v>47</v>
      </c>
    </row>
    <row r="2220" spans="1:8">
      <c r="A2220">
        <v>2219</v>
      </c>
      <c r="B2220">
        <v>27</v>
      </c>
      <c r="C2220" t="s">
        <v>183</v>
      </c>
      <c r="D2220" t="s">
        <v>3597</v>
      </c>
      <c r="E2220" t="s">
        <v>1387</v>
      </c>
      <c r="F2220" t="s">
        <v>63</v>
      </c>
      <c r="G2220">
        <v>3</v>
      </c>
      <c r="H2220">
        <v>47</v>
      </c>
    </row>
    <row r="2221" spans="1:8">
      <c r="A2221">
        <v>2220</v>
      </c>
      <c r="B2221">
        <v>27</v>
      </c>
      <c r="C2221" t="s">
        <v>183</v>
      </c>
      <c r="D2221" t="s">
        <v>3597</v>
      </c>
      <c r="E2221" t="s">
        <v>1391</v>
      </c>
      <c r="F2221" t="s">
        <v>63</v>
      </c>
      <c r="G2221">
        <v>4</v>
      </c>
      <c r="H2221">
        <v>47</v>
      </c>
    </row>
    <row r="2222" spans="1:8">
      <c r="A2222">
        <v>2221</v>
      </c>
      <c r="B2222">
        <v>27</v>
      </c>
      <c r="C2222" t="s">
        <v>183</v>
      </c>
      <c r="D2222" t="s">
        <v>3597</v>
      </c>
      <c r="E2222" t="s">
        <v>1392</v>
      </c>
      <c r="F2222" t="s">
        <v>63</v>
      </c>
      <c r="G2222">
        <v>4</v>
      </c>
      <c r="H2222">
        <v>47</v>
      </c>
    </row>
    <row r="2223" spans="1:8">
      <c r="A2223">
        <v>2222</v>
      </c>
      <c r="B2223">
        <v>27</v>
      </c>
      <c r="C2223" t="s">
        <v>183</v>
      </c>
      <c r="D2223" t="s">
        <v>3597</v>
      </c>
      <c r="E2223" t="s">
        <v>1393</v>
      </c>
      <c r="F2223" t="s">
        <v>63</v>
      </c>
      <c r="G2223">
        <v>3</v>
      </c>
      <c r="H2223">
        <v>47</v>
      </c>
    </row>
    <row r="2224" spans="1:8">
      <c r="A2224">
        <v>2223</v>
      </c>
      <c r="B2224">
        <v>27</v>
      </c>
      <c r="C2224" t="s">
        <v>183</v>
      </c>
      <c r="D2224" t="s">
        <v>3597</v>
      </c>
      <c r="E2224" t="s">
        <v>1394</v>
      </c>
      <c r="F2224" t="s">
        <v>63</v>
      </c>
      <c r="G2224">
        <v>2</v>
      </c>
      <c r="H2224">
        <v>47</v>
      </c>
    </row>
    <row r="2225" spans="1:8">
      <c r="A2225">
        <v>2224</v>
      </c>
      <c r="B2225">
        <v>27</v>
      </c>
      <c r="C2225" t="s">
        <v>183</v>
      </c>
      <c r="D2225" t="s">
        <v>3597</v>
      </c>
      <c r="E2225" t="s">
        <v>1395</v>
      </c>
      <c r="F2225" t="s">
        <v>63</v>
      </c>
      <c r="G2225">
        <v>1</v>
      </c>
      <c r="H2225">
        <v>47</v>
      </c>
    </row>
    <row r="2226" spans="1:8">
      <c r="A2226">
        <v>2225</v>
      </c>
      <c r="B2226">
        <v>27</v>
      </c>
      <c r="C2226" t="s">
        <v>183</v>
      </c>
      <c r="D2226" t="s">
        <v>3597</v>
      </c>
      <c r="E2226" t="s">
        <v>1396</v>
      </c>
      <c r="F2226" t="s">
        <v>63</v>
      </c>
      <c r="G2226">
        <v>1</v>
      </c>
      <c r="H2226">
        <v>47</v>
      </c>
    </row>
    <row r="2227" spans="1:8">
      <c r="A2227">
        <v>2226</v>
      </c>
      <c r="B2227">
        <v>27</v>
      </c>
      <c r="C2227" t="s">
        <v>183</v>
      </c>
      <c r="D2227" t="s">
        <v>3597</v>
      </c>
      <c r="E2227" t="s">
        <v>1397</v>
      </c>
      <c r="F2227" t="s">
        <v>63</v>
      </c>
      <c r="G2227">
        <v>1</v>
      </c>
      <c r="H2227">
        <v>47</v>
      </c>
    </row>
    <row r="2228" spans="1:8">
      <c r="A2228">
        <v>2227</v>
      </c>
      <c r="B2228">
        <v>27</v>
      </c>
      <c r="C2228" t="s">
        <v>183</v>
      </c>
      <c r="D2228" t="s">
        <v>3597</v>
      </c>
      <c r="E2228" t="s">
        <v>1398</v>
      </c>
      <c r="F2228" t="s">
        <v>63</v>
      </c>
      <c r="G2228">
        <v>1</v>
      </c>
      <c r="H2228">
        <v>47</v>
      </c>
    </row>
    <row r="2229" spans="1:8">
      <c r="A2229">
        <v>2228</v>
      </c>
      <c r="B2229">
        <v>27</v>
      </c>
      <c r="C2229" t="s">
        <v>183</v>
      </c>
      <c r="D2229" t="s">
        <v>3597</v>
      </c>
      <c r="E2229" t="s">
        <v>1399</v>
      </c>
      <c r="F2229" t="s">
        <v>63</v>
      </c>
      <c r="G2229">
        <v>1</v>
      </c>
      <c r="H2229">
        <v>47</v>
      </c>
    </row>
    <row r="2230" spans="1:8">
      <c r="A2230">
        <v>2229</v>
      </c>
      <c r="B2230">
        <v>27</v>
      </c>
      <c r="C2230" t="s">
        <v>183</v>
      </c>
      <c r="D2230" t="s">
        <v>3597</v>
      </c>
      <c r="E2230" t="s">
        <v>249</v>
      </c>
      <c r="F2230" t="s">
        <v>46</v>
      </c>
      <c r="G2230">
        <v>3</v>
      </c>
      <c r="H2230">
        <v>47</v>
      </c>
    </row>
    <row r="2231" spans="1:8">
      <c r="A2231">
        <v>2230</v>
      </c>
      <c r="B2231">
        <v>27</v>
      </c>
      <c r="C2231" t="s">
        <v>183</v>
      </c>
      <c r="D2231" t="s">
        <v>3597</v>
      </c>
      <c r="E2231" t="s">
        <v>1386</v>
      </c>
      <c r="F2231" t="s">
        <v>46</v>
      </c>
      <c r="G2231">
        <v>2</v>
      </c>
      <c r="H2231">
        <v>47</v>
      </c>
    </row>
    <row r="2232" spans="1:8">
      <c r="A2232">
        <v>2231</v>
      </c>
      <c r="B2232">
        <v>27</v>
      </c>
      <c r="C2232" t="s">
        <v>183</v>
      </c>
      <c r="D2232" t="s">
        <v>3597</v>
      </c>
      <c r="E2232" t="s">
        <v>1387</v>
      </c>
      <c r="F2232" t="s">
        <v>46</v>
      </c>
      <c r="G2232">
        <v>2</v>
      </c>
      <c r="H2232">
        <v>47</v>
      </c>
    </row>
    <row r="2233" spans="1:8">
      <c r="A2233">
        <v>2232</v>
      </c>
      <c r="B2233">
        <v>27</v>
      </c>
      <c r="C2233" t="s">
        <v>183</v>
      </c>
      <c r="D2233" t="s">
        <v>3597</v>
      </c>
      <c r="E2233" t="s">
        <v>1388</v>
      </c>
      <c r="F2233" t="s">
        <v>46</v>
      </c>
      <c r="G2233">
        <v>2</v>
      </c>
      <c r="H2233">
        <v>47</v>
      </c>
    </row>
    <row r="2234" spans="1:8">
      <c r="A2234">
        <v>2233</v>
      </c>
      <c r="B2234">
        <v>27</v>
      </c>
      <c r="C2234" t="s">
        <v>183</v>
      </c>
      <c r="D2234" t="s">
        <v>3597</v>
      </c>
      <c r="E2234" t="s">
        <v>1389</v>
      </c>
      <c r="F2234" t="s">
        <v>46</v>
      </c>
      <c r="G2234">
        <v>4</v>
      </c>
      <c r="H2234">
        <v>47</v>
      </c>
    </row>
    <row r="2235" spans="1:8">
      <c r="A2235">
        <v>2234</v>
      </c>
      <c r="B2235">
        <v>27</v>
      </c>
      <c r="C2235" t="s">
        <v>183</v>
      </c>
      <c r="D2235" t="s">
        <v>3597</v>
      </c>
      <c r="E2235" t="s">
        <v>1390</v>
      </c>
      <c r="F2235" t="s">
        <v>46</v>
      </c>
      <c r="G2235">
        <v>2</v>
      </c>
      <c r="H2235">
        <v>47</v>
      </c>
    </row>
    <row r="2236" spans="1:8">
      <c r="A2236">
        <v>2235</v>
      </c>
      <c r="B2236">
        <v>27</v>
      </c>
      <c r="C2236" t="s">
        <v>183</v>
      </c>
      <c r="D2236" t="s">
        <v>3597</v>
      </c>
      <c r="E2236" t="s">
        <v>1391</v>
      </c>
      <c r="F2236" t="s">
        <v>46</v>
      </c>
      <c r="G2236">
        <v>1</v>
      </c>
      <c r="H2236">
        <v>47</v>
      </c>
    </row>
    <row r="2237" spans="1:8">
      <c r="A2237">
        <v>2236</v>
      </c>
      <c r="B2237">
        <v>27</v>
      </c>
      <c r="C2237" t="s">
        <v>183</v>
      </c>
      <c r="D2237" t="s">
        <v>3597</v>
      </c>
      <c r="E2237" t="s">
        <v>1392</v>
      </c>
      <c r="F2237" t="s">
        <v>46</v>
      </c>
      <c r="G2237">
        <v>1</v>
      </c>
      <c r="H2237">
        <v>47</v>
      </c>
    </row>
    <row r="2238" spans="1:8">
      <c r="A2238">
        <v>2237</v>
      </c>
      <c r="B2238">
        <v>27</v>
      </c>
      <c r="C2238" t="s">
        <v>183</v>
      </c>
      <c r="D2238" t="s">
        <v>3597</v>
      </c>
      <c r="E2238" t="s">
        <v>1393</v>
      </c>
      <c r="F2238" t="s">
        <v>46</v>
      </c>
      <c r="G2238">
        <v>2</v>
      </c>
      <c r="H2238">
        <v>47</v>
      </c>
    </row>
    <row r="2239" spans="1:8">
      <c r="A2239">
        <v>2238</v>
      </c>
      <c r="B2239">
        <v>27</v>
      </c>
      <c r="C2239" t="s">
        <v>183</v>
      </c>
      <c r="D2239" t="s">
        <v>3597</v>
      </c>
      <c r="E2239" t="s">
        <v>1394</v>
      </c>
      <c r="F2239" t="s">
        <v>46</v>
      </c>
      <c r="G2239">
        <v>2</v>
      </c>
      <c r="H2239">
        <v>47</v>
      </c>
    </row>
    <row r="2240" spans="1:8">
      <c r="A2240">
        <v>2239</v>
      </c>
      <c r="B2240">
        <v>27</v>
      </c>
      <c r="C2240" t="s">
        <v>183</v>
      </c>
      <c r="D2240" t="s">
        <v>3597</v>
      </c>
      <c r="E2240" t="s">
        <v>1398</v>
      </c>
      <c r="F2240" t="s">
        <v>46</v>
      </c>
      <c r="G2240">
        <v>1</v>
      </c>
      <c r="H2240">
        <v>47</v>
      </c>
    </row>
    <row r="2241" spans="1:8">
      <c r="A2241">
        <v>2240</v>
      </c>
      <c r="B2241">
        <v>27</v>
      </c>
      <c r="C2241" t="s">
        <v>183</v>
      </c>
      <c r="D2241" t="s">
        <v>3597</v>
      </c>
      <c r="E2241" t="s">
        <v>1399</v>
      </c>
      <c r="F2241" t="s">
        <v>46</v>
      </c>
      <c r="G2241">
        <v>1</v>
      </c>
      <c r="H2241">
        <v>47</v>
      </c>
    </row>
    <row r="2242" spans="1:8">
      <c r="A2242">
        <v>2241</v>
      </c>
      <c r="B2242">
        <v>27</v>
      </c>
      <c r="C2242" t="s">
        <v>183</v>
      </c>
      <c r="D2242" t="s">
        <v>3598</v>
      </c>
      <c r="E2242" t="s">
        <v>249</v>
      </c>
      <c r="F2242" t="s">
        <v>63</v>
      </c>
      <c r="G2242">
        <v>20015</v>
      </c>
      <c r="H2242">
        <v>285964</v>
      </c>
    </row>
    <row r="2243" spans="1:8">
      <c r="A2243">
        <v>2242</v>
      </c>
      <c r="B2243">
        <v>27</v>
      </c>
      <c r="C2243" t="s">
        <v>183</v>
      </c>
      <c r="D2243" t="s">
        <v>3598</v>
      </c>
      <c r="E2243" t="s">
        <v>1386</v>
      </c>
      <c r="F2243" t="s">
        <v>63</v>
      </c>
      <c r="G2243">
        <v>16204</v>
      </c>
      <c r="H2243">
        <v>285964</v>
      </c>
    </row>
    <row r="2244" spans="1:8">
      <c r="A2244">
        <v>2243</v>
      </c>
      <c r="B2244">
        <v>27</v>
      </c>
      <c r="C2244" t="s">
        <v>183</v>
      </c>
      <c r="D2244" t="s">
        <v>3598</v>
      </c>
      <c r="E2244" t="s">
        <v>1387</v>
      </c>
      <c r="F2244" t="s">
        <v>63</v>
      </c>
      <c r="G2244">
        <v>16853</v>
      </c>
      <c r="H2244">
        <v>285964</v>
      </c>
    </row>
    <row r="2245" spans="1:8">
      <c r="A2245">
        <v>2244</v>
      </c>
      <c r="B2245">
        <v>27</v>
      </c>
      <c r="C2245" t="s">
        <v>183</v>
      </c>
      <c r="D2245" t="s">
        <v>3598</v>
      </c>
      <c r="E2245" t="s">
        <v>1388</v>
      </c>
      <c r="F2245" t="s">
        <v>63</v>
      </c>
      <c r="G2245">
        <v>16700</v>
      </c>
      <c r="H2245">
        <v>285964</v>
      </c>
    </row>
    <row r="2246" spans="1:8">
      <c r="A2246">
        <v>2245</v>
      </c>
      <c r="B2246">
        <v>27</v>
      </c>
      <c r="C2246" t="s">
        <v>183</v>
      </c>
      <c r="D2246" t="s">
        <v>3598</v>
      </c>
      <c r="E2246" t="s">
        <v>1389</v>
      </c>
      <c r="F2246" t="s">
        <v>63</v>
      </c>
      <c r="G2246">
        <v>12925</v>
      </c>
      <c r="H2246">
        <v>285964</v>
      </c>
    </row>
    <row r="2247" spans="1:8">
      <c r="A2247">
        <v>2246</v>
      </c>
      <c r="B2247">
        <v>27</v>
      </c>
      <c r="C2247" t="s">
        <v>183</v>
      </c>
      <c r="D2247" t="s">
        <v>3598</v>
      </c>
      <c r="E2247" t="s">
        <v>1390</v>
      </c>
      <c r="F2247" t="s">
        <v>63</v>
      </c>
      <c r="G2247">
        <v>10004</v>
      </c>
      <c r="H2247">
        <v>285964</v>
      </c>
    </row>
    <row r="2248" spans="1:8">
      <c r="A2248">
        <v>2247</v>
      </c>
      <c r="B2248">
        <v>27</v>
      </c>
      <c r="C2248" t="s">
        <v>183</v>
      </c>
      <c r="D2248" t="s">
        <v>3598</v>
      </c>
      <c r="E2248" t="s">
        <v>1391</v>
      </c>
      <c r="F2248" t="s">
        <v>63</v>
      </c>
      <c r="G2248">
        <v>7880</v>
      </c>
      <c r="H2248">
        <v>285964</v>
      </c>
    </row>
    <row r="2249" spans="1:8">
      <c r="A2249">
        <v>2248</v>
      </c>
      <c r="B2249">
        <v>27</v>
      </c>
      <c r="C2249" t="s">
        <v>183</v>
      </c>
      <c r="D2249" t="s">
        <v>3598</v>
      </c>
      <c r="E2249" t="s">
        <v>1392</v>
      </c>
      <c r="F2249" t="s">
        <v>63</v>
      </c>
      <c r="G2249">
        <v>7484</v>
      </c>
      <c r="H2249">
        <v>285964</v>
      </c>
    </row>
    <row r="2250" spans="1:8">
      <c r="A2250">
        <v>2249</v>
      </c>
      <c r="B2250">
        <v>27</v>
      </c>
      <c r="C2250" t="s">
        <v>183</v>
      </c>
      <c r="D2250" t="s">
        <v>3598</v>
      </c>
      <c r="E2250" t="s">
        <v>1393</v>
      </c>
      <c r="F2250" t="s">
        <v>63</v>
      </c>
      <c r="G2250">
        <v>6571</v>
      </c>
      <c r="H2250">
        <v>285964</v>
      </c>
    </row>
    <row r="2251" spans="1:8">
      <c r="A2251">
        <v>2250</v>
      </c>
      <c r="B2251">
        <v>27</v>
      </c>
      <c r="C2251" t="s">
        <v>183</v>
      </c>
      <c r="D2251" t="s">
        <v>3598</v>
      </c>
      <c r="E2251" t="s">
        <v>1394</v>
      </c>
      <c r="F2251" t="s">
        <v>63</v>
      </c>
      <c r="G2251">
        <v>6223</v>
      </c>
      <c r="H2251">
        <v>285964</v>
      </c>
    </row>
    <row r="2252" spans="1:8">
      <c r="A2252">
        <v>2251</v>
      </c>
      <c r="B2252">
        <v>27</v>
      </c>
      <c r="C2252" t="s">
        <v>183</v>
      </c>
      <c r="D2252" t="s">
        <v>3598</v>
      </c>
      <c r="E2252" t="s">
        <v>1395</v>
      </c>
      <c r="F2252" t="s">
        <v>63</v>
      </c>
      <c r="G2252">
        <v>4661</v>
      </c>
      <c r="H2252">
        <v>285964</v>
      </c>
    </row>
    <row r="2253" spans="1:8">
      <c r="A2253">
        <v>2252</v>
      </c>
      <c r="B2253">
        <v>27</v>
      </c>
      <c r="C2253" t="s">
        <v>183</v>
      </c>
      <c r="D2253" t="s">
        <v>3598</v>
      </c>
      <c r="E2253" t="s">
        <v>1396</v>
      </c>
      <c r="F2253" t="s">
        <v>63</v>
      </c>
      <c r="G2253">
        <v>3621</v>
      </c>
      <c r="H2253">
        <v>285964</v>
      </c>
    </row>
    <row r="2254" spans="1:8">
      <c r="A2254">
        <v>2253</v>
      </c>
      <c r="B2254">
        <v>27</v>
      </c>
      <c r="C2254" t="s">
        <v>183</v>
      </c>
      <c r="D2254" t="s">
        <v>3598</v>
      </c>
      <c r="E2254" t="s">
        <v>1397</v>
      </c>
      <c r="F2254" t="s">
        <v>63</v>
      </c>
      <c r="G2254">
        <v>2615</v>
      </c>
      <c r="H2254">
        <v>285964</v>
      </c>
    </row>
    <row r="2255" spans="1:8">
      <c r="A2255">
        <v>2254</v>
      </c>
      <c r="B2255">
        <v>27</v>
      </c>
      <c r="C2255" t="s">
        <v>183</v>
      </c>
      <c r="D2255" t="s">
        <v>3598</v>
      </c>
      <c r="E2255" t="s">
        <v>1398</v>
      </c>
      <c r="F2255" t="s">
        <v>63</v>
      </c>
      <c r="G2255">
        <v>2897</v>
      </c>
      <c r="H2255">
        <v>285964</v>
      </c>
    </row>
    <row r="2256" spans="1:8">
      <c r="A2256">
        <v>2255</v>
      </c>
      <c r="B2256">
        <v>27</v>
      </c>
      <c r="C2256" t="s">
        <v>183</v>
      </c>
      <c r="D2256" t="s">
        <v>3598</v>
      </c>
      <c r="E2256" t="s">
        <v>1399</v>
      </c>
      <c r="F2256" t="s">
        <v>63</v>
      </c>
      <c r="G2256">
        <v>1804</v>
      </c>
      <c r="H2256">
        <v>285964</v>
      </c>
    </row>
    <row r="2257" spans="1:8">
      <c r="A2257">
        <v>2256</v>
      </c>
      <c r="B2257">
        <v>27</v>
      </c>
      <c r="C2257" t="s">
        <v>183</v>
      </c>
      <c r="D2257" t="s">
        <v>3598</v>
      </c>
      <c r="E2257" t="s">
        <v>1400</v>
      </c>
      <c r="F2257" t="s">
        <v>63</v>
      </c>
      <c r="G2257">
        <v>1364</v>
      </c>
      <c r="H2257">
        <v>285964</v>
      </c>
    </row>
    <row r="2258" spans="1:8">
      <c r="A2258">
        <v>2257</v>
      </c>
      <c r="B2258">
        <v>27</v>
      </c>
      <c r="C2258" t="s">
        <v>183</v>
      </c>
      <c r="D2258" t="s">
        <v>3598</v>
      </c>
      <c r="E2258" t="s">
        <v>1401</v>
      </c>
      <c r="F2258" t="s">
        <v>63</v>
      </c>
      <c r="G2258">
        <v>717</v>
      </c>
      <c r="H2258">
        <v>285964</v>
      </c>
    </row>
    <row r="2259" spans="1:8">
      <c r="A2259">
        <v>2258</v>
      </c>
      <c r="B2259">
        <v>27</v>
      </c>
      <c r="C2259" t="s">
        <v>183</v>
      </c>
      <c r="D2259" t="s">
        <v>3598</v>
      </c>
      <c r="E2259" t="s">
        <v>1402</v>
      </c>
      <c r="F2259" t="s">
        <v>63</v>
      </c>
      <c r="G2259">
        <v>677</v>
      </c>
      <c r="H2259">
        <v>285964</v>
      </c>
    </row>
    <row r="2260" spans="1:8">
      <c r="A2260">
        <v>2259</v>
      </c>
      <c r="B2260">
        <v>27</v>
      </c>
      <c r="C2260" t="s">
        <v>183</v>
      </c>
      <c r="D2260" t="s">
        <v>3598</v>
      </c>
      <c r="E2260" t="s">
        <v>249</v>
      </c>
      <c r="F2260" t="s">
        <v>46</v>
      </c>
      <c r="G2260">
        <v>19383</v>
      </c>
      <c r="H2260">
        <v>285964</v>
      </c>
    </row>
    <row r="2261" spans="1:8">
      <c r="A2261">
        <v>2260</v>
      </c>
      <c r="B2261">
        <v>27</v>
      </c>
      <c r="C2261" t="s">
        <v>183</v>
      </c>
      <c r="D2261" t="s">
        <v>3598</v>
      </c>
      <c r="E2261" t="s">
        <v>1386</v>
      </c>
      <c r="F2261" t="s">
        <v>46</v>
      </c>
      <c r="G2261">
        <v>15647</v>
      </c>
      <c r="H2261">
        <v>285964</v>
      </c>
    </row>
    <row r="2262" spans="1:8">
      <c r="A2262">
        <v>2261</v>
      </c>
      <c r="B2262">
        <v>27</v>
      </c>
      <c r="C2262" t="s">
        <v>183</v>
      </c>
      <c r="D2262" t="s">
        <v>3598</v>
      </c>
      <c r="E2262" t="s">
        <v>1387</v>
      </c>
      <c r="F2262" t="s">
        <v>46</v>
      </c>
      <c r="G2262">
        <v>16282</v>
      </c>
      <c r="H2262">
        <v>285964</v>
      </c>
    </row>
    <row r="2263" spans="1:8">
      <c r="A2263">
        <v>2262</v>
      </c>
      <c r="B2263">
        <v>27</v>
      </c>
      <c r="C2263" t="s">
        <v>183</v>
      </c>
      <c r="D2263" t="s">
        <v>3598</v>
      </c>
      <c r="E2263" t="s">
        <v>1388</v>
      </c>
      <c r="F2263" t="s">
        <v>46</v>
      </c>
      <c r="G2263">
        <v>16035</v>
      </c>
      <c r="H2263">
        <v>285964</v>
      </c>
    </row>
    <row r="2264" spans="1:8">
      <c r="A2264">
        <v>2263</v>
      </c>
      <c r="B2264">
        <v>27</v>
      </c>
      <c r="C2264" t="s">
        <v>183</v>
      </c>
      <c r="D2264" t="s">
        <v>3598</v>
      </c>
      <c r="E2264" t="s">
        <v>1389</v>
      </c>
      <c r="F2264" t="s">
        <v>46</v>
      </c>
      <c r="G2264">
        <v>13664</v>
      </c>
      <c r="H2264">
        <v>285964</v>
      </c>
    </row>
    <row r="2265" spans="1:8">
      <c r="A2265">
        <v>2264</v>
      </c>
      <c r="B2265">
        <v>27</v>
      </c>
      <c r="C2265" t="s">
        <v>183</v>
      </c>
      <c r="D2265" t="s">
        <v>3598</v>
      </c>
      <c r="E2265" t="s">
        <v>1390</v>
      </c>
      <c r="F2265" t="s">
        <v>46</v>
      </c>
      <c r="G2265">
        <v>10995</v>
      </c>
      <c r="H2265">
        <v>285964</v>
      </c>
    </row>
    <row r="2266" spans="1:8">
      <c r="A2266">
        <v>2265</v>
      </c>
      <c r="B2266">
        <v>27</v>
      </c>
      <c r="C2266" t="s">
        <v>183</v>
      </c>
      <c r="D2266" t="s">
        <v>3598</v>
      </c>
      <c r="E2266" t="s">
        <v>1391</v>
      </c>
      <c r="F2266" t="s">
        <v>46</v>
      </c>
      <c r="G2266">
        <v>9160</v>
      </c>
      <c r="H2266">
        <v>285964</v>
      </c>
    </row>
    <row r="2267" spans="1:8">
      <c r="A2267">
        <v>2266</v>
      </c>
      <c r="B2267">
        <v>27</v>
      </c>
      <c r="C2267" t="s">
        <v>183</v>
      </c>
      <c r="D2267" t="s">
        <v>3598</v>
      </c>
      <c r="E2267" t="s">
        <v>1392</v>
      </c>
      <c r="F2267" t="s">
        <v>46</v>
      </c>
      <c r="G2267">
        <v>8837</v>
      </c>
      <c r="H2267">
        <v>285964</v>
      </c>
    </row>
    <row r="2268" spans="1:8">
      <c r="A2268">
        <v>2267</v>
      </c>
      <c r="B2268">
        <v>27</v>
      </c>
      <c r="C2268" t="s">
        <v>183</v>
      </c>
      <c r="D2268" t="s">
        <v>3598</v>
      </c>
      <c r="E2268" t="s">
        <v>1393</v>
      </c>
      <c r="F2268" t="s">
        <v>46</v>
      </c>
      <c r="G2268">
        <v>7953</v>
      </c>
      <c r="H2268">
        <v>285964</v>
      </c>
    </row>
    <row r="2269" spans="1:8">
      <c r="A2269">
        <v>2268</v>
      </c>
      <c r="B2269">
        <v>27</v>
      </c>
      <c r="C2269" t="s">
        <v>183</v>
      </c>
      <c r="D2269" t="s">
        <v>3598</v>
      </c>
      <c r="E2269" t="s">
        <v>1394</v>
      </c>
      <c r="F2269" t="s">
        <v>46</v>
      </c>
      <c r="G2269">
        <v>7200</v>
      </c>
      <c r="H2269">
        <v>285964</v>
      </c>
    </row>
    <row r="2270" spans="1:8">
      <c r="A2270">
        <v>2269</v>
      </c>
      <c r="B2270">
        <v>27</v>
      </c>
      <c r="C2270" t="s">
        <v>183</v>
      </c>
      <c r="D2270" t="s">
        <v>3598</v>
      </c>
      <c r="E2270" t="s">
        <v>1395</v>
      </c>
      <c r="F2270" t="s">
        <v>46</v>
      </c>
      <c r="G2270">
        <v>5352</v>
      </c>
      <c r="H2270">
        <v>285964</v>
      </c>
    </row>
    <row r="2271" spans="1:8">
      <c r="A2271">
        <v>2270</v>
      </c>
      <c r="B2271">
        <v>27</v>
      </c>
      <c r="C2271" t="s">
        <v>183</v>
      </c>
      <c r="D2271" t="s">
        <v>3598</v>
      </c>
      <c r="E2271" t="s">
        <v>1396</v>
      </c>
      <c r="F2271" t="s">
        <v>46</v>
      </c>
      <c r="G2271">
        <v>4022</v>
      </c>
      <c r="H2271">
        <v>285964</v>
      </c>
    </row>
    <row r="2272" spans="1:8">
      <c r="A2272">
        <v>2271</v>
      </c>
      <c r="B2272">
        <v>27</v>
      </c>
      <c r="C2272" t="s">
        <v>183</v>
      </c>
      <c r="D2272" t="s">
        <v>3598</v>
      </c>
      <c r="E2272" t="s">
        <v>1397</v>
      </c>
      <c r="F2272" t="s">
        <v>46</v>
      </c>
      <c r="G2272">
        <v>2882</v>
      </c>
      <c r="H2272">
        <v>285964</v>
      </c>
    </row>
    <row r="2273" spans="1:8">
      <c r="A2273">
        <v>2272</v>
      </c>
      <c r="B2273">
        <v>27</v>
      </c>
      <c r="C2273" t="s">
        <v>183</v>
      </c>
      <c r="D2273" t="s">
        <v>3598</v>
      </c>
      <c r="E2273" t="s">
        <v>1398</v>
      </c>
      <c r="F2273" t="s">
        <v>46</v>
      </c>
      <c r="G2273">
        <v>3491</v>
      </c>
      <c r="H2273">
        <v>285964</v>
      </c>
    </row>
    <row r="2274" spans="1:8">
      <c r="A2274">
        <v>2273</v>
      </c>
      <c r="B2274">
        <v>27</v>
      </c>
      <c r="C2274" t="s">
        <v>183</v>
      </c>
      <c r="D2274" t="s">
        <v>3598</v>
      </c>
      <c r="E2274" t="s">
        <v>1399</v>
      </c>
      <c r="F2274" t="s">
        <v>46</v>
      </c>
      <c r="G2274">
        <v>2229</v>
      </c>
      <c r="H2274">
        <v>285964</v>
      </c>
    </row>
    <row r="2275" spans="1:8">
      <c r="A2275">
        <v>2274</v>
      </c>
      <c r="B2275">
        <v>27</v>
      </c>
      <c r="C2275" t="s">
        <v>183</v>
      </c>
      <c r="D2275" t="s">
        <v>3598</v>
      </c>
      <c r="E2275" t="s">
        <v>1400</v>
      </c>
      <c r="F2275" t="s">
        <v>46</v>
      </c>
      <c r="G2275">
        <v>1767</v>
      </c>
      <c r="H2275">
        <v>285964</v>
      </c>
    </row>
    <row r="2276" spans="1:8">
      <c r="A2276">
        <v>2275</v>
      </c>
      <c r="B2276">
        <v>27</v>
      </c>
      <c r="C2276" t="s">
        <v>183</v>
      </c>
      <c r="D2276" t="s">
        <v>3598</v>
      </c>
      <c r="E2276" t="s">
        <v>1401</v>
      </c>
      <c r="F2276" t="s">
        <v>46</v>
      </c>
      <c r="G2276">
        <v>868</v>
      </c>
      <c r="H2276">
        <v>285964</v>
      </c>
    </row>
    <row r="2277" spans="1:8">
      <c r="A2277">
        <v>2276</v>
      </c>
      <c r="B2277">
        <v>27</v>
      </c>
      <c r="C2277" t="s">
        <v>183</v>
      </c>
      <c r="D2277" t="s">
        <v>3598</v>
      </c>
      <c r="E2277" t="s">
        <v>1402</v>
      </c>
      <c r="F2277" t="s">
        <v>46</v>
      </c>
      <c r="G2277">
        <v>982</v>
      </c>
      <c r="H2277">
        <v>285964</v>
      </c>
    </row>
    <row r="2278" spans="1:8">
      <c r="A2278">
        <v>2277</v>
      </c>
      <c r="B2278">
        <v>27</v>
      </c>
      <c r="C2278" t="s">
        <v>183</v>
      </c>
      <c r="D2278" t="s">
        <v>3586</v>
      </c>
      <c r="E2278" t="s">
        <v>249</v>
      </c>
      <c r="F2278" t="s">
        <v>63</v>
      </c>
      <c r="G2278">
        <v>1173</v>
      </c>
      <c r="H2278">
        <v>18160</v>
      </c>
    </row>
    <row r="2279" spans="1:8">
      <c r="A2279">
        <v>2278</v>
      </c>
      <c r="B2279">
        <v>27</v>
      </c>
      <c r="C2279" t="s">
        <v>183</v>
      </c>
      <c r="D2279" t="s">
        <v>3586</v>
      </c>
      <c r="E2279" t="s">
        <v>1386</v>
      </c>
      <c r="F2279" t="s">
        <v>63</v>
      </c>
      <c r="G2279">
        <v>894</v>
      </c>
      <c r="H2279">
        <v>18160</v>
      </c>
    </row>
    <row r="2280" spans="1:8">
      <c r="A2280">
        <v>2279</v>
      </c>
      <c r="B2280">
        <v>27</v>
      </c>
      <c r="C2280" t="s">
        <v>183</v>
      </c>
      <c r="D2280" t="s">
        <v>3586</v>
      </c>
      <c r="E2280" t="s">
        <v>1387</v>
      </c>
      <c r="F2280" t="s">
        <v>63</v>
      </c>
      <c r="G2280">
        <v>854</v>
      </c>
      <c r="H2280">
        <v>18160</v>
      </c>
    </row>
    <row r="2281" spans="1:8">
      <c r="A2281">
        <v>2280</v>
      </c>
      <c r="B2281">
        <v>27</v>
      </c>
      <c r="C2281" t="s">
        <v>183</v>
      </c>
      <c r="D2281" t="s">
        <v>3586</v>
      </c>
      <c r="E2281" t="s">
        <v>1388</v>
      </c>
      <c r="F2281" t="s">
        <v>63</v>
      </c>
      <c r="G2281">
        <v>806</v>
      </c>
      <c r="H2281">
        <v>18160</v>
      </c>
    </row>
    <row r="2282" spans="1:8">
      <c r="A2282">
        <v>2281</v>
      </c>
      <c r="B2282">
        <v>27</v>
      </c>
      <c r="C2282" t="s">
        <v>183</v>
      </c>
      <c r="D2282" t="s">
        <v>3586</v>
      </c>
      <c r="E2282" t="s">
        <v>1389</v>
      </c>
      <c r="F2282" t="s">
        <v>63</v>
      </c>
      <c r="G2282">
        <v>871</v>
      </c>
      <c r="H2282">
        <v>18160</v>
      </c>
    </row>
    <row r="2283" spans="1:8">
      <c r="A2283">
        <v>2282</v>
      </c>
      <c r="B2283">
        <v>27</v>
      </c>
      <c r="C2283" t="s">
        <v>183</v>
      </c>
      <c r="D2283" t="s">
        <v>3586</v>
      </c>
      <c r="E2283" t="s">
        <v>1390</v>
      </c>
      <c r="F2283" t="s">
        <v>63</v>
      </c>
      <c r="G2283">
        <v>785</v>
      </c>
      <c r="H2283">
        <v>18160</v>
      </c>
    </row>
    <row r="2284" spans="1:8">
      <c r="A2284">
        <v>2283</v>
      </c>
      <c r="B2284">
        <v>27</v>
      </c>
      <c r="C2284" t="s">
        <v>183</v>
      </c>
      <c r="D2284" t="s">
        <v>3586</v>
      </c>
      <c r="E2284" t="s">
        <v>1391</v>
      </c>
      <c r="F2284" t="s">
        <v>63</v>
      </c>
      <c r="G2284">
        <v>694</v>
      </c>
      <c r="H2284">
        <v>18160</v>
      </c>
    </row>
    <row r="2285" spans="1:8">
      <c r="A2285">
        <v>2284</v>
      </c>
      <c r="B2285">
        <v>27</v>
      </c>
      <c r="C2285" t="s">
        <v>183</v>
      </c>
      <c r="D2285" t="s">
        <v>3586</v>
      </c>
      <c r="E2285" t="s">
        <v>1392</v>
      </c>
      <c r="F2285" t="s">
        <v>63</v>
      </c>
      <c r="G2285">
        <v>693</v>
      </c>
      <c r="H2285">
        <v>18160</v>
      </c>
    </row>
    <row r="2286" spans="1:8">
      <c r="A2286">
        <v>2285</v>
      </c>
      <c r="B2286">
        <v>27</v>
      </c>
      <c r="C2286" t="s">
        <v>183</v>
      </c>
      <c r="D2286" t="s">
        <v>3586</v>
      </c>
      <c r="E2286" t="s">
        <v>1393</v>
      </c>
      <c r="F2286" t="s">
        <v>63</v>
      </c>
      <c r="G2286">
        <v>744</v>
      </c>
      <c r="H2286">
        <v>18160</v>
      </c>
    </row>
    <row r="2287" spans="1:8">
      <c r="A2287">
        <v>2286</v>
      </c>
      <c r="B2287">
        <v>27</v>
      </c>
      <c r="C2287" t="s">
        <v>183</v>
      </c>
      <c r="D2287" t="s">
        <v>3586</v>
      </c>
      <c r="E2287" t="s">
        <v>1394</v>
      </c>
      <c r="F2287" t="s">
        <v>63</v>
      </c>
      <c r="G2287">
        <v>541</v>
      </c>
      <c r="H2287">
        <v>18160</v>
      </c>
    </row>
    <row r="2288" spans="1:8">
      <c r="A2288">
        <v>2287</v>
      </c>
      <c r="B2288">
        <v>27</v>
      </c>
      <c r="C2288" t="s">
        <v>183</v>
      </c>
      <c r="D2288" t="s">
        <v>3586</v>
      </c>
      <c r="E2288" t="s">
        <v>1395</v>
      </c>
      <c r="F2288" t="s">
        <v>63</v>
      </c>
      <c r="G2288">
        <v>440</v>
      </c>
      <c r="H2288">
        <v>18160</v>
      </c>
    </row>
    <row r="2289" spans="1:8">
      <c r="A2289">
        <v>2288</v>
      </c>
      <c r="B2289">
        <v>27</v>
      </c>
      <c r="C2289" t="s">
        <v>183</v>
      </c>
      <c r="D2289" t="s">
        <v>3586</v>
      </c>
      <c r="E2289" t="s">
        <v>1396</v>
      </c>
      <c r="F2289" t="s">
        <v>63</v>
      </c>
      <c r="G2289">
        <v>334</v>
      </c>
      <c r="H2289">
        <v>18160</v>
      </c>
    </row>
    <row r="2290" spans="1:8">
      <c r="A2290">
        <v>2289</v>
      </c>
      <c r="B2290">
        <v>27</v>
      </c>
      <c r="C2290" t="s">
        <v>183</v>
      </c>
      <c r="D2290" t="s">
        <v>3586</v>
      </c>
      <c r="E2290" t="s">
        <v>1397</v>
      </c>
      <c r="F2290" t="s">
        <v>63</v>
      </c>
      <c r="G2290">
        <v>228</v>
      </c>
      <c r="H2290">
        <v>18160</v>
      </c>
    </row>
    <row r="2291" spans="1:8">
      <c r="A2291">
        <v>2290</v>
      </c>
      <c r="B2291">
        <v>27</v>
      </c>
      <c r="C2291" t="s">
        <v>183</v>
      </c>
      <c r="D2291" t="s">
        <v>3586</v>
      </c>
      <c r="E2291" t="s">
        <v>1398</v>
      </c>
      <c r="F2291" t="s">
        <v>63</v>
      </c>
      <c r="G2291">
        <v>208</v>
      </c>
      <c r="H2291">
        <v>18160</v>
      </c>
    </row>
    <row r="2292" spans="1:8">
      <c r="A2292">
        <v>2291</v>
      </c>
      <c r="B2292">
        <v>27</v>
      </c>
      <c r="C2292" t="s">
        <v>183</v>
      </c>
      <c r="D2292" t="s">
        <v>3586</v>
      </c>
      <c r="E2292" t="s">
        <v>1399</v>
      </c>
      <c r="F2292" t="s">
        <v>63</v>
      </c>
      <c r="G2292">
        <v>143</v>
      </c>
      <c r="H2292">
        <v>18160</v>
      </c>
    </row>
    <row r="2293" spans="1:8">
      <c r="A2293">
        <v>2292</v>
      </c>
      <c r="B2293">
        <v>27</v>
      </c>
      <c r="C2293" t="s">
        <v>183</v>
      </c>
      <c r="D2293" t="s">
        <v>3586</v>
      </c>
      <c r="E2293" t="s">
        <v>1400</v>
      </c>
      <c r="F2293" t="s">
        <v>63</v>
      </c>
      <c r="G2293">
        <v>99</v>
      </c>
      <c r="H2293">
        <v>18160</v>
      </c>
    </row>
    <row r="2294" spans="1:8">
      <c r="A2294">
        <v>2293</v>
      </c>
      <c r="B2294">
        <v>27</v>
      </c>
      <c r="C2294" t="s">
        <v>183</v>
      </c>
      <c r="D2294" t="s">
        <v>3586</v>
      </c>
      <c r="E2294" t="s">
        <v>1401</v>
      </c>
      <c r="F2294" t="s">
        <v>63</v>
      </c>
      <c r="G2294">
        <v>32</v>
      </c>
      <c r="H2294">
        <v>18160</v>
      </c>
    </row>
    <row r="2295" spans="1:8">
      <c r="A2295">
        <v>2294</v>
      </c>
      <c r="B2295">
        <v>27</v>
      </c>
      <c r="C2295" t="s">
        <v>183</v>
      </c>
      <c r="D2295" t="s">
        <v>3586</v>
      </c>
      <c r="E2295" t="s">
        <v>1402</v>
      </c>
      <c r="F2295" t="s">
        <v>63</v>
      </c>
      <c r="G2295">
        <v>23</v>
      </c>
      <c r="H2295">
        <v>18160</v>
      </c>
    </row>
    <row r="2296" spans="1:8">
      <c r="A2296">
        <v>2295</v>
      </c>
      <c r="B2296">
        <v>27</v>
      </c>
      <c r="C2296" t="s">
        <v>183</v>
      </c>
      <c r="D2296" t="s">
        <v>3586</v>
      </c>
      <c r="E2296" t="s">
        <v>249</v>
      </c>
      <c r="F2296" t="s">
        <v>46</v>
      </c>
      <c r="G2296">
        <v>1122</v>
      </c>
      <c r="H2296">
        <v>18160</v>
      </c>
    </row>
    <row r="2297" spans="1:8">
      <c r="A2297">
        <v>2296</v>
      </c>
      <c r="B2297">
        <v>27</v>
      </c>
      <c r="C2297" t="s">
        <v>183</v>
      </c>
      <c r="D2297" t="s">
        <v>3586</v>
      </c>
      <c r="E2297" t="s">
        <v>1386</v>
      </c>
      <c r="F2297" t="s">
        <v>46</v>
      </c>
      <c r="G2297">
        <v>835</v>
      </c>
      <c r="H2297">
        <v>18160</v>
      </c>
    </row>
    <row r="2298" spans="1:8">
      <c r="A2298">
        <v>2297</v>
      </c>
      <c r="B2298">
        <v>27</v>
      </c>
      <c r="C2298" t="s">
        <v>183</v>
      </c>
      <c r="D2298" t="s">
        <v>3586</v>
      </c>
      <c r="E2298" t="s">
        <v>1387</v>
      </c>
      <c r="F2298" t="s">
        <v>46</v>
      </c>
      <c r="G2298">
        <v>790</v>
      </c>
      <c r="H2298">
        <v>18160</v>
      </c>
    </row>
    <row r="2299" spans="1:8">
      <c r="A2299">
        <v>2298</v>
      </c>
      <c r="B2299">
        <v>27</v>
      </c>
      <c r="C2299" t="s">
        <v>183</v>
      </c>
      <c r="D2299" t="s">
        <v>3586</v>
      </c>
      <c r="E2299" t="s">
        <v>1388</v>
      </c>
      <c r="F2299" t="s">
        <v>46</v>
      </c>
      <c r="G2299">
        <v>809</v>
      </c>
      <c r="H2299">
        <v>18160</v>
      </c>
    </row>
    <row r="2300" spans="1:8">
      <c r="A2300">
        <v>2299</v>
      </c>
      <c r="B2300">
        <v>27</v>
      </c>
      <c r="C2300" t="s">
        <v>183</v>
      </c>
      <c r="D2300" t="s">
        <v>3586</v>
      </c>
      <c r="E2300" t="s">
        <v>1389</v>
      </c>
      <c r="F2300" t="s">
        <v>46</v>
      </c>
      <c r="G2300">
        <v>756</v>
      </c>
      <c r="H2300">
        <v>18160</v>
      </c>
    </row>
    <row r="2301" spans="1:8">
      <c r="A2301">
        <v>2300</v>
      </c>
      <c r="B2301">
        <v>27</v>
      </c>
      <c r="C2301" t="s">
        <v>183</v>
      </c>
      <c r="D2301" t="s">
        <v>3586</v>
      </c>
      <c r="E2301" t="s">
        <v>1390</v>
      </c>
      <c r="F2301" t="s">
        <v>46</v>
      </c>
      <c r="G2301">
        <v>722</v>
      </c>
      <c r="H2301">
        <v>18160</v>
      </c>
    </row>
    <row r="2302" spans="1:8">
      <c r="A2302">
        <v>2301</v>
      </c>
      <c r="B2302">
        <v>27</v>
      </c>
      <c r="C2302" t="s">
        <v>183</v>
      </c>
      <c r="D2302" t="s">
        <v>3586</v>
      </c>
      <c r="E2302" t="s">
        <v>1391</v>
      </c>
      <c r="F2302" t="s">
        <v>46</v>
      </c>
      <c r="G2302">
        <v>608</v>
      </c>
      <c r="H2302">
        <v>18160</v>
      </c>
    </row>
    <row r="2303" spans="1:8">
      <c r="A2303">
        <v>2302</v>
      </c>
      <c r="B2303">
        <v>27</v>
      </c>
      <c r="C2303" t="s">
        <v>183</v>
      </c>
      <c r="D2303" t="s">
        <v>3586</v>
      </c>
      <c r="E2303" t="s">
        <v>1392</v>
      </c>
      <c r="F2303" t="s">
        <v>46</v>
      </c>
      <c r="G2303">
        <v>629</v>
      </c>
      <c r="H2303">
        <v>18160</v>
      </c>
    </row>
    <row r="2304" spans="1:8">
      <c r="A2304">
        <v>2303</v>
      </c>
      <c r="B2304">
        <v>27</v>
      </c>
      <c r="C2304" t="s">
        <v>183</v>
      </c>
      <c r="D2304" t="s">
        <v>3586</v>
      </c>
      <c r="E2304" t="s">
        <v>1393</v>
      </c>
      <c r="F2304" t="s">
        <v>46</v>
      </c>
      <c r="G2304">
        <v>647</v>
      </c>
      <c r="H2304">
        <v>18160</v>
      </c>
    </row>
    <row r="2305" spans="1:8">
      <c r="A2305">
        <v>2304</v>
      </c>
      <c r="B2305">
        <v>27</v>
      </c>
      <c r="C2305" t="s">
        <v>183</v>
      </c>
      <c r="D2305" t="s">
        <v>3586</v>
      </c>
      <c r="E2305" t="s">
        <v>1394</v>
      </c>
      <c r="F2305" t="s">
        <v>46</v>
      </c>
      <c r="G2305">
        <v>541</v>
      </c>
      <c r="H2305">
        <v>18160</v>
      </c>
    </row>
    <row r="2306" spans="1:8">
      <c r="A2306">
        <v>2305</v>
      </c>
      <c r="B2306">
        <v>27</v>
      </c>
      <c r="C2306" t="s">
        <v>183</v>
      </c>
      <c r="D2306" t="s">
        <v>3586</v>
      </c>
      <c r="E2306" t="s">
        <v>1395</v>
      </c>
      <c r="F2306" t="s">
        <v>46</v>
      </c>
      <c r="G2306">
        <v>308</v>
      </c>
      <c r="H2306">
        <v>18160</v>
      </c>
    </row>
    <row r="2307" spans="1:8">
      <c r="A2307">
        <v>2306</v>
      </c>
      <c r="B2307">
        <v>27</v>
      </c>
      <c r="C2307" t="s">
        <v>183</v>
      </c>
      <c r="D2307" t="s">
        <v>3586</v>
      </c>
      <c r="E2307" t="s">
        <v>1396</v>
      </c>
      <c r="F2307" t="s">
        <v>46</v>
      </c>
      <c r="G2307">
        <v>221</v>
      </c>
      <c r="H2307">
        <v>18160</v>
      </c>
    </row>
    <row r="2308" spans="1:8">
      <c r="A2308">
        <v>2307</v>
      </c>
      <c r="B2308">
        <v>27</v>
      </c>
      <c r="C2308" t="s">
        <v>183</v>
      </c>
      <c r="D2308" t="s">
        <v>3586</v>
      </c>
      <c r="E2308" t="s">
        <v>1397</v>
      </c>
      <c r="F2308" t="s">
        <v>46</v>
      </c>
      <c r="G2308">
        <v>148</v>
      </c>
      <c r="H2308">
        <v>18160</v>
      </c>
    </row>
    <row r="2309" spans="1:8">
      <c r="A2309">
        <v>2308</v>
      </c>
      <c r="B2309">
        <v>27</v>
      </c>
      <c r="C2309" t="s">
        <v>183</v>
      </c>
      <c r="D2309" t="s">
        <v>3586</v>
      </c>
      <c r="E2309" t="s">
        <v>1398</v>
      </c>
      <c r="F2309" t="s">
        <v>46</v>
      </c>
      <c r="G2309">
        <v>176</v>
      </c>
      <c r="H2309">
        <v>18160</v>
      </c>
    </row>
    <row r="2310" spans="1:8">
      <c r="A2310">
        <v>2309</v>
      </c>
      <c r="B2310">
        <v>27</v>
      </c>
      <c r="C2310" t="s">
        <v>183</v>
      </c>
      <c r="D2310" t="s">
        <v>3586</v>
      </c>
      <c r="E2310" t="s">
        <v>1399</v>
      </c>
      <c r="F2310" t="s">
        <v>46</v>
      </c>
      <c r="G2310">
        <v>153</v>
      </c>
      <c r="H2310">
        <v>18160</v>
      </c>
    </row>
    <row r="2311" spans="1:8">
      <c r="A2311">
        <v>2310</v>
      </c>
      <c r="B2311">
        <v>27</v>
      </c>
      <c r="C2311" t="s">
        <v>183</v>
      </c>
      <c r="D2311" t="s">
        <v>3586</v>
      </c>
      <c r="E2311" t="s">
        <v>1400</v>
      </c>
      <c r="F2311" t="s">
        <v>46</v>
      </c>
      <c r="G2311">
        <v>69</v>
      </c>
      <c r="H2311">
        <v>18160</v>
      </c>
    </row>
    <row r="2312" spans="1:8">
      <c r="A2312">
        <v>2311</v>
      </c>
      <c r="B2312">
        <v>27</v>
      </c>
      <c r="C2312" t="s">
        <v>183</v>
      </c>
      <c r="D2312" t="s">
        <v>3586</v>
      </c>
      <c r="E2312" t="s">
        <v>1401</v>
      </c>
      <c r="F2312" t="s">
        <v>46</v>
      </c>
      <c r="G2312">
        <v>35</v>
      </c>
      <c r="H2312">
        <v>18160</v>
      </c>
    </row>
    <row r="2313" spans="1:8">
      <c r="A2313">
        <v>2312</v>
      </c>
      <c r="B2313">
        <v>27</v>
      </c>
      <c r="C2313" t="s">
        <v>183</v>
      </c>
      <c r="D2313" t="s">
        <v>3586</v>
      </c>
      <c r="E2313" t="s">
        <v>1402</v>
      </c>
      <c r="F2313" t="s">
        <v>46</v>
      </c>
      <c r="G2313">
        <v>29</v>
      </c>
      <c r="H2313">
        <v>18160</v>
      </c>
    </row>
    <row r="2314" spans="1:8">
      <c r="A2314">
        <v>2313</v>
      </c>
      <c r="B2314">
        <v>27</v>
      </c>
      <c r="C2314" t="s">
        <v>183</v>
      </c>
      <c r="D2314" t="s">
        <v>45</v>
      </c>
      <c r="E2314" t="s">
        <v>249</v>
      </c>
      <c r="F2314" t="s">
        <v>63</v>
      </c>
      <c r="G2314">
        <v>2474</v>
      </c>
    </row>
    <row r="2315" spans="1:8">
      <c r="A2315">
        <v>2314</v>
      </c>
      <c r="B2315">
        <v>27</v>
      </c>
      <c r="C2315" t="s">
        <v>183</v>
      </c>
      <c r="D2315" t="s">
        <v>45</v>
      </c>
      <c r="E2315" t="s">
        <v>1386</v>
      </c>
      <c r="F2315" t="s">
        <v>63</v>
      </c>
      <c r="G2315">
        <v>4826</v>
      </c>
    </row>
    <row r="2316" spans="1:8">
      <c r="A2316">
        <v>2315</v>
      </c>
      <c r="B2316">
        <v>27</v>
      </c>
      <c r="C2316" t="s">
        <v>183</v>
      </c>
      <c r="D2316" t="s">
        <v>45</v>
      </c>
      <c r="E2316" t="s">
        <v>1387</v>
      </c>
      <c r="F2316" t="s">
        <v>63</v>
      </c>
      <c r="G2316">
        <v>5283</v>
      </c>
    </row>
    <row r="2317" spans="1:8">
      <c r="A2317">
        <v>2316</v>
      </c>
      <c r="B2317">
        <v>27</v>
      </c>
      <c r="C2317" t="s">
        <v>183</v>
      </c>
      <c r="D2317" t="s">
        <v>45</v>
      </c>
      <c r="E2317" t="s">
        <v>1388</v>
      </c>
      <c r="F2317" t="s">
        <v>63</v>
      </c>
      <c r="G2317">
        <v>3726</v>
      </c>
    </row>
    <row r="2318" spans="1:8">
      <c r="A2318">
        <v>2317</v>
      </c>
      <c r="B2318">
        <v>27</v>
      </c>
      <c r="C2318" t="s">
        <v>183</v>
      </c>
      <c r="D2318" t="s">
        <v>45</v>
      </c>
      <c r="E2318" t="s">
        <v>1389</v>
      </c>
      <c r="F2318" t="s">
        <v>63</v>
      </c>
      <c r="G2318">
        <v>1247</v>
      </c>
    </row>
    <row r="2319" spans="1:8">
      <c r="A2319">
        <v>2318</v>
      </c>
      <c r="B2319">
        <v>27</v>
      </c>
      <c r="C2319" t="s">
        <v>183</v>
      </c>
      <c r="D2319" t="s">
        <v>45</v>
      </c>
      <c r="E2319" t="s">
        <v>1390</v>
      </c>
      <c r="F2319" t="s">
        <v>63</v>
      </c>
      <c r="G2319">
        <v>711</v>
      </c>
    </row>
    <row r="2320" spans="1:8">
      <c r="A2320">
        <v>2319</v>
      </c>
      <c r="B2320">
        <v>27</v>
      </c>
      <c r="C2320" t="s">
        <v>183</v>
      </c>
      <c r="D2320" t="s">
        <v>45</v>
      </c>
      <c r="E2320" t="s">
        <v>1391</v>
      </c>
      <c r="F2320" t="s">
        <v>63</v>
      </c>
      <c r="G2320">
        <v>454</v>
      </c>
    </row>
    <row r="2321" spans="1:7">
      <c r="A2321">
        <v>2320</v>
      </c>
      <c r="B2321">
        <v>27</v>
      </c>
      <c r="C2321" t="s">
        <v>183</v>
      </c>
      <c r="D2321" t="s">
        <v>45</v>
      </c>
      <c r="E2321" t="s">
        <v>1392</v>
      </c>
      <c r="F2321" t="s">
        <v>63</v>
      </c>
      <c r="G2321">
        <v>407</v>
      </c>
    </row>
    <row r="2322" spans="1:7">
      <c r="A2322">
        <v>2321</v>
      </c>
      <c r="B2322">
        <v>27</v>
      </c>
      <c r="C2322" t="s">
        <v>183</v>
      </c>
      <c r="D2322" t="s">
        <v>45</v>
      </c>
      <c r="E2322" t="s">
        <v>1393</v>
      </c>
      <c r="F2322" t="s">
        <v>63</v>
      </c>
      <c r="G2322">
        <v>309</v>
      </c>
    </row>
    <row r="2323" spans="1:7">
      <c r="A2323">
        <v>2322</v>
      </c>
      <c r="B2323">
        <v>27</v>
      </c>
      <c r="C2323" t="s">
        <v>183</v>
      </c>
      <c r="D2323" t="s">
        <v>45</v>
      </c>
      <c r="E2323" t="s">
        <v>1394</v>
      </c>
      <c r="F2323" t="s">
        <v>63</v>
      </c>
      <c r="G2323">
        <v>286</v>
      </c>
    </row>
    <row r="2324" spans="1:7">
      <c r="A2324">
        <v>2323</v>
      </c>
      <c r="B2324">
        <v>27</v>
      </c>
      <c r="C2324" t="s">
        <v>183</v>
      </c>
      <c r="D2324" t="s">
        <v>45</v>
      </c>
      <c r="E2324" t="s">
        <v>1395</v>
      </c>
      <c r="F2324" t="s">
        <v>63</v>
      </c>
      <c r="G2324">
        <v>223</v>
      </c>
    </row>
    <row r="2325" spans="1:7">
      <c r="A2325">
        <v>2324</v>
      </c>
      <c r="B2325">
        <v>27</v>
      </c>
      <c r="C2325" t="s">
        <v>183</v>
      </c>
      <c r="D2325" t="s">
        <v>45</v>
      </c>
      <c r="E2325" t="s">
        <v>1396</v>
      </c>
      <c r="F2325" t="s">
        <v>63</v>
      </c>
      <c r="G2325">
        <v>225</v>
      </c>
    </row>
    <row r="2326" spans="1:7">
      <c r="A2326">
        <v>2325</v>
      </c>
      <c r="B2326">
        <v>27</v>
      </c>
      <c r="C2326" t="s">
        <v>183</v>
      </c>
      <c r="D2326" t="s">
        <v>45</v>
      </c>
      <c r="E2326" t="s">
        <v>1397</v>
      </c>
      <c r="F2326" t="s">
        <v>63</v>
      </c>
      <c r="G2326">
        <v>148</v>
      </c>
    </row>
    <row r="2327" spans="1:7">
      <c r="A2327">
        <v>2326</v>
      </c>
      <c r="B2327">
        <v>27</v>
      </c>
      <c r="C2327" t="s">
        <v>183</v>
      </c>
      <c r="D2327" t="s">
        <v>45</v>
      </c>
      <c r="E2327" t="s">
        <v>1398</v>
      </c>
      <c r="F2327" t="s">
        <v>63</v>
      </c>
      <c r="G2327">
        <v>174</v>
      </c>
    </row>
    <row r="2328" spans="1:7">
      <c r="A2328">
        <v>2327</v>
      </c>
      <c r="B2328">
        <v>27</v>
      </c>
      <c r="C2328" t="s">
        <v>183</v>
      </c>
      <c r="D2328" t="s">
        <v>45</v>
      </c>
      <c r="E2328" t="s">
        <v>1399</v>
      </c>
      <c r="F2328" t="s">
        <v>63</v>
      </c>
      <c r="G2328">
        <v>198</v>
      </c>
    </row>
    <row r="2329" spans="1:7">
      <c r="A2329">
        <v>2328</v>
      </c>
      <c r="B2329">
        <v>27</v>
      </c>
      <c r="C2329" t="s">
        <v>183</v>
      </c>
      <c r="D2329" t="s">
        <v>45</v>
      </c>
      <c r="E2329" t="s">
        <v>1400</v>
      </c>
      <c r="F2329" t="s">
        <v>63</v>
      </c>
      <c r="G2329">
        <v>123</v>
      </c>
    </row>
    <row r="2330" spans="1:7">
      <c r="A2330">
        <v>2329</v>
      </c>
      <c r="B2330">
        <v>27</v>
      </c>
      <c r="C2330" t="s">
        <v>183</v>
      </c>
      <c r="D2330" t="s">
        <v>45</v>
      </c>
      <c r="E2330" t="s">
        <v>1401</v>
      </c>
      <c r="F2330" t="s">
        <v>63</v>
      </c>
      <c r="G2330">
        <v>24</v>
      </c>
    </row>
    <row r="2331" spans="1:7">
      <c r="A2331">
        <v>2330</v>
      </c>
      <c r="B2331">
        <v>27</v>
      </c>
      <c r="C2331" t="s">
        <v>183</v>
      </c>
      <c r="D2331" t="s">
        <v>45</v>
      </c>
      <c r="E2331" t="s">
        <v>1402</v>
      </c>
      <c r="F2331" t="s">
        <v>63</v>
      </c>
      <c r="G2331">
        <v>28</v>
      </c>
    </row>
    <row r="2332" spans="1:7">
      <c r="A2332">
        <v>2331</v>
      </c>
      <c r="B2332">
        <v>27</v>
      </c>
      <c r="C2332" t="s">
        <v>183</v>
      </c>
      <c r="D2332" t="s">
        <v>45</v>
      </c>
      <c r="E2332" t="s">
        <v>249</v>
      </c>
      <c r="F2332" t="s">
        <v>46</v>
      </c>
      <c r="G2332">
        <v>2406</v>
      </c>
    </row>
    <row r="2333" spans="1:7">
      <c r="A2333">
        <v>2332</v>
      </c>
      <c r="B2333">
        <v>27</v>
      </c>
      <c r="C2333" t="s">
        <v>183</v>
      </c>
      <c r="D2333" t="s">
        <v>45</v>
      </c>
      <c r="E2333" t="s">
        <v>1386</v>
      </c>
      <c r="F2333" t="s">
        <v>46</v>
      </c>
      <c r="G2333">
        <v>4459</v>
      </c>
    </row>
    <row r="2334" spans="1:7">
      <c r="A2334">
        <v>2333</v>
      </c>
      <c r="B2334">
        <v>27</v>
      </c>
      <c r="C2334" t="s">
        <v>183</v>
      </c>
      <c r="D2334" t="s">
        <v>45</v>
      </c>
      <c r="E2334" t="s">
        <v>1387</v>
      </c>
      <c r="F2334" t="s">
        <v>46</v>
      </c>
      <c r="G2334">
        <v>4866</v>
      </c>
    </row>
    <row r="2335" spans="1:7">
      <c r="A2335">
        <v>2334</v>
      </c>
      <c r="B2335">
        <v>27</v>
      </c>
      <c r="C2335" t="s">
        <v>183</v>
      </c>
      <c r="D2335" t="s">
        <v>45</v>
      </c>
      <c r="E2335" t="s">
        <v>1388</v>
      </c>
      <c r="F2335" t="s">
        <v>46</v>
      </c>
      <c r="G2335">
        <v>3032</v>
      </c>
    </row>
    <row r="2336" spans="1:7">
      <c r="A2336">
        <v>2335</v>
      </c>
      <c r="B2336">
        <v>27</v>
      </c>
      <c r="C2336" t="s">
        <v>183</v>
      </c>
      <c r="D2336" t="s">
        <v>45</v>
      </c>
      <c r="E2336" t="s">
        <v>1389</v>
      </c>
      <c r="F2336" t="s">
        <v>46</v>
      </c>
      <c r="G2336">
        <v>1146</v>
      </c>
    </row>
    <row r="2337" spans="1:8">
      <c r="A2337">
        <v>2336</v>
      </c>
      <c r="B2337">
        <v>27</v>
      </c>
      <c r="C2337" t="s">
        <v>183</v>
      </c>
      <c r="D2337" t="s">
        <v>45</v>
      </c>
      <c r="E2337" t="s">
        <v>1390</v>
      </c>
      <c r="F2337" t="s">
        <v>46</v>
      </c>
      <c r="G2337">
        <v>654</v>
      </c>
    </row>
    <row r="2338" spans="1:8">
      <c r="A2338">
        <v>2337</v>
      </c>
      <c r="B2338">
        <v>27</v>
      </c>
      <c r="C2338" t="s">
        <v>183</v>
      </c>
      <c r="D2338" t="s">
        <v>45</v>
      </c>
      <c r="E2338" t="s">
        <v>1391</v>
      </c>
      <c r="F2338" t="s">
        <v>46</v>
      </c>
      <c r="G2338">
        <v>507</v>
      </c>
    </row>
    <row r="2339" spans="1:8">
      <c r="A2339">
        <v>2338</v>
      </c>
      <c r="B2339">
        <v>27</v>
      </c>
      <c r="C2339" t="s">
        <v>183</v>
      </c>
      <c r="D2339" t="s">
        <v>45</v>
      </c>
      <c r="E2339" t="s">
        <v>1392</v>
      </c>
      <c r="F2339" t="s">
        <v>46</v>
      </c>
      <c r="G2339">
        <v>433</v>
      </c>
    </row>
    <row r="2340" spans="1:8">
      <c r="A2340">
        <v>2339</v>
      </c>
      <c r="B2340">
        <v>27</v>
      </c>
      <c r="C2340" t="s">
        <v>183</v>
      </c>
      <c r="D2340" t="s">
        <v>45</v>
      </c>
      <c r="E2340" t="s">
        <v>1393</v>
      </c>
      <c r="F2340" t="s">
        <v>46</v>
      </c>
      <c r="G2340">
        <v>319</v>
      </c>
    </row>
    <row r="2341" spans="1:8">
      <c r="A2341">
        <v>2340</v>
      </c>
      <c r="B2341">
        <v>27</v>
      </c>
      <c r="C2341" t="s">
        <v>183</v>
      </c>
      <c r="D2341" t="s">
        <v>45</v>
      </c>
      <c r="E2341" t="s">
        <v>1394</v>
      </c>
      <c r="F2341" t="s">
        <v>46</v>
      </c>
      <c r="G2341">
        <v>290</v>
      </c>
    </row>
    <row r="2342" spans="1:8">
      <c r="A2342">
        <v>2341</v>
      </c>
      <c r="B2342">
        <v>27</v>
      </c>
      <c r="C2342" t="s">
        <v>183</v>
      </c>
      <c r="D2342" t="s">
        <v>45</v>
      </c>
      <c r="E2342" t="s">
        <v>1395</v>
      </c>
      <c r="F2342" t="s">
        <v>46</v>
      </c>
      <c r="G2342">
        <v>226</v>
      </c>
    </row>
    <row r="2343" spans="1:8">
      <c r="A2343">
        <v>2342</v>
      </c>
      <c r="B2343">
        <v>27</v>
      </c>
      <c r="C2343" t="s">
        <v>183</v>
      </c>
      <c r="D2343" t="s">
        <v>45</v>
      </c>
      <c r="E2343" t="s">
        <v>1396</v>
      </c>
      <c r="F2343" t="s">
        <v>46</v>
      </c>
      <c r="G2343">
        <v>261</v>
      </c>
    </row>
    <row r="2344" spans="1:8">
      <c r="A2344">
        <v>2343</v>
      </c>
      <c r="B2344">
        <v>27</v>
      </c>
      <c r="C2344" t="s">
        <v>183</v>
      </c>
      <c r="D2344" t="s">
        <v>45</v>
      </c>
      <c r="E2344" t="s">
        <v>1397</v>
      </c>
      <c r="F2344" t="s">
        <v>46</v>
      </c>
      <c r="G2344">
        <v>164</v>
      </c>
    </row>
    <row r="2345" spans="1:8">
      <c r="A2345">
        <v>2344</v>
      </c>
      <c r="B2345">
        <v>27</v>
      </c>
      <c r="C2345" t="s">
        <v>183</v>
      </c>
      <c r="D2345" t="s">
        <v>45</v>
      </c>
      <c r="E2345" t="s">
        <v>1398</v>
      </c>
      <c r="F2345" t="s">
        <v>46</v>
      </c>
      <c r="G2345">
        <v>167</v>
      </c>
    </row>
    <row r="2346" spans="1:8">
      <c r="A2346">
        <v>2345</v>
      </c>
      <c r="B2346">
        <v>27</v>
      </c>
      <c r="C2346" t="s">
        <v>183</v>
      </c>
      <c r="D2346" t="s">
        <v>45</v>
      </c>
      <c r="E2346" t="s">
        <v>1399</v>
      </c>
      <c r="F2346" t="s">
        <v>46</v>
      </c>
      <c r="G2346">
        <v>212</v>
      </c>
    </row>
    <row r="2347" spans="1:8">
      <c r="A2347">
        <v>2346</v>
      </c>
      <c r="B2347">
        <v>27</v>
      </c>
      <c r="C2347" t="s">
        <v>183</v>
      </c>
      <c r="D2347" t="s">
        <v>45</v>
      </c>
      <c r="E2347" t="s">
        <v>1400</v>
      </c>
      <c r="F2347" t="s">
        <v>46</v>
      </c>
      <c r="G2347">
        <v>102</v>
      </c>
    </row>
    <row r="2348" spans="1:8">
      <c r="A2348">
        <v>2347</v>
      </c>
      <c r="B2348">
        <v>27</v>
      </c>
      <c r="C2348" t="s">
        <v>183</v>
      </c>
      <c r="D2348" t="s">
        <v>45</v>
      </c>
      <c r="E2348" t="s">
        <v>1401</v>
      </c>
      <c r="F2348" t="s">
        <v>46</v>
      </c>
      <c r="G2348">
        <v>27</v>
      </c>
    </row>
    <row r="2349" spans="1:8">
      <c r="A2349">
        <v>2348</v>
      </c>
      <c r="B2349">
        <v>27</v>
      </c>
      <c r="C2349" t="s">
        <v>183</v>
      </c>
      <c r="D2349" t="s">
        <v>45</v>
      </c>
      <c r="E2349" t="s">
        <v>1402</v>
      </c>
      <c r="F2349" t="s">
        <v>46</v>
      </c>
      <c r="G2349">
        <v>40</v>
      </c>
    </row>
    <row r="2350" spans="1:8">
      <c r="A2350">
        <v>2349</v>
      </c>
      <c r="B2350">
        <v>41</v>
      </c>
      <c r="C2350" t="s">
        <v>184</v>
      </c>
      <c r="D2350" t="s">
        <v>1413</v>
      </c>
      <c r="E2350" t="s">
        <v>249</v>
      </c>
      <c r="F2350" t="s">
        <v>63</v>
      </c>
      <c r="G2350">
        <v>657</v>
      </c>
      <c r="H2350">
        <v>10335</v>
      </c>
    </row>
    <row r="2351" spans="1:8">
      <c r="A2351">
        <v>2350</v>
      </c>
      <c r="B2351">
        <v>41</v>
      </c>
      <c r="C2351" t="s">
        <v>184</v>
      </c>
      <c r="D2351" t="s">
        <v>1413</v>
      </c>
      <c r="E2351" t="s">
        <v>1386</v>
      </c>
      <c r="F2351" t="s">
        <v>63</v>
      </c>
      <c r="G2351">
        <v>714</v>
      </c>
      <c r="H2351">
        <v>10335</v>
      </c>
    </row>
    <row r="2352" spans="1:8">
      <c r="A2352">
        <v>2351</v>
      </c>
      <c r="B2352">
        <v>41</v>
      </c>
      <c r="C2352" t="s">
        <v>184</v>
      </c>
      <c r="D2352" t="s">
        <v>1413</v>
      </c>
      <c r="E2352" t="s">
        <v>1387</v>
      </c>
      <c r="F2352" t="s">
        <v>63</v>
      </c>
      <c r="G2352">
        <v>641</v>
      </c>
      <c r="H2352">
        <v>10335</v>
      </c>
    </row>
    <row r="2353" spans="1:8">
      <c r="A2353">
        <v>2352</v>
      </c>
      <c r="B2353">
        <v>41</v>
      </c>
      <c r="C2353" t="s">
        <v>184</v>
      </c>
      <c r="D2353" t="s">
        <v>1413</v>
      </c>
      <c r="E2353" t="s">
        <v>1388</v>
      </c>
      <c r="F2353" t="s">
        <v>63</v>
      </c>
      <c r="G2353">
        <v>545</v>
      </c>
      <c r="H2353">
        <v>10335</v>
      </c>
    </row>
    <row r="2354" spans="1:8">
      <c r="A2354">
        <v>2353</v>
      </c>
      <c r="B2354">
        <v>41</v>
      </c>
      <c r="C2354" t="s">
        <v>184</v>
      </c>
      <c r="D2354" t="s">
        <v>1413</v>
      </c>
      <c r="E2354" t="s">
        <v>1389</v>
      </c>
      <c r="F2354" t="s">
        <v>63</v>
      </c>
      <c r="G2354">
        <v>459</v>
      </c>
      <c r="H2354">
        <v>10335</v>
      </c>
    </row>
    <row r="2355" spans="1:8">
      <c r="A2355">
        <v>2354</v>
      </c>
      <c r="B2355">
        <v>41</v>
      </c>
      <c r="C2355" t="s">
        <v>184</v>
      </c>
      <c r="D2355" t="s">
        <v>1413</v>
      </c>
      <c r="E2355" t="s">
        <v>1390</v>
      </c>
      <c r="F2355" t="s">
        <v>63</v>
      </c>
      <c r="G2355">
        <v>410</v>
      </c>
      <c r="H2355">
        <v>10335</v>
      </c>
    </row>
    <row r="2356" spans="1:8">
      <c r="A2356">
        <v>2355</v>
      </c>
      <c r="B2356">
        <v>41</v>
      </c>
      <c r="C2356" t="s">
        <v>184</v>
      </c>
      <c r="D2356" t="s">
        <v>1413</v>
      </c>
      <c r="E2356" t="s">
        <v>1391</v>
      </c>
      <c r="F2356" t="s">
        <v>63</v>
      </c>
      <c r="G2356">
        <v>334</v>
      </c>
      <c r="H2356">
        <v>10335</v>
      </c>
    </row>
    <row r="2357" spans="1:8">
      <c r="A2357">
        <v>2356</v>
      </c>
      <c r="B2357">
        <v>41</v>
      </c>
      <c r="C2357" t="s">
        <v>184</v>
      </c>
      <c r="D2357" t="s">
        <v>1413</v>
      </c>
      <c r="E2357" t="s">
        <v>1392</v>
      </c>
      <c r="F2357" t="s">
        <v>63</v>
      </c>
      <c r="G2357">
        <v>322</v>
      </c>
      <c r="H2357">
        <v>10335</v>
      </c>
    </row>
    <row r="2358" spans="1:8">
      <c r="A2358">
        <v>2357</v>
      </c>
      <c r="B2358">
        <v>41</v>
      </c>
      <c r="C2358" t="s">
        <v>184</v>
      </c>
      <c r="D2358" t="s">
        <v>1413</v>
      </c>
      <c r="E2358" t="s">
        <v>1393</v>
      </c>
      <c r="F2358" t="s">
        <v>63</v>
      </c>
      <c r="G2358">
        <v>278</v>
      </c>
      <c r="H2358">
        <v>10335</v>
      </c>
    </row>
    <row r="2359" spans="1:8">
      <c r="A2359">
        <v>2358</v>
      </c>
      <c r="B2359">
        <v>41</v>
      </c>
      <c r="C2359" t="s">
        <v>184</v>
      </c>
      <c r="D2359" t="s">
        <v>1413</v>
      </c>
      <c r="E2359" t="s">
        <v>1394</v>
      </c>
      <c r="F2359" t="s">
        <v>63</v>
      </c>
      <c r="G2359">
        <v>256</v>
      </c>
      <c r="H2359">
        <v>10335</v>
      </c>
    </row>
    <row r="2360" spans="1:8">
      <c r="A2360">
        <v>2359</v>
      </c>
      <c r="B2360">
        <v>41</v>
      </c>
      <c r="C2360" t="s">
        <v>184</v>
      </c>
      <c r="D2360" t="s">
        <v>1413</v>
      </c>
      <c r="E2360" t="s">
        <v>1395</v>
      </c>
      <c r="F2360" t="s">
        <v>63</v>
      </c>
      <c r="G2360">
        <v>205</v>
      </c>
      <c r="H2360">
        <v>10335</v>
      </c>
    </row>
    <row r="2361" spans="1:8">
      <c r="A2361">
        <v>2360</v>
      </c>
      <c r="B2361">
        <v>41</v>
      </c>
      <c r="C2361" t="s">
        <v>184</v>
      </c>
      <c r="D2361" t="s">
        <v>1413</v>
      </c>
      <c r="E2361" t="s">
        <v>1396</v>
      </c>
      <c r="F2361" t="s">
        <v>63</v>
      </c>
      <c r="G2361">
        <v>185</v>
      </c>
      <c r="H2361">
        <v>10335</v>
      </c>
    </row>
    <row r="2362" spans="1:8">
      <c r="A2362">
        <v>2361</v>
      </c>
      <c r="B2362">
        <v>41</v>
      </c>
      <c r="C2362" t="s">
        <v>184</v>
      </c>
      <c r="D2362" t="s">
        <v>1413</v>
      </c>
      <c r="E2362" t="s">
        <v>1397</v>
      </c>
      <c r="F2362" t="s">
        <v>63</v>
      </c>
      <c r="G2362">
        <v>130</v>
      </c>
      <c r="H2362">
        <v>10335</v>
      </c>
    </row>
    <row r="2363" spans="1:8">
      <c r="A2363">
        <v>2362</v>
      </c>
      <c r="B2363">
        <v>41</v>
      </c>
      <c r="C2363" t="s">
        <v>184</v>
      </c>
      <c r="D2363" t="s">
        <v>1413</v>
      </c>
      <c r="E2363" t="s">
        <v>1398</v>
      </c>
      <c r="F2363" t="s">
        <v>63</v>
      </c>
      <c r="G2363">
        <v>112</v>
      </c>
      <c r="H2363">
        <v>10335</v>
      </c>
    </row>
    <row r="2364" spans="1:8">
      <c r="A2364">
        <v>2363</v>
      </c>
      <c r="B2364">
        <v>41</v>
      </c>
      <c r="C2364" t="s">
        <v>184</v>
      </c>
      <c r="D2364" t="s">
        <v>1413</v>
      </c>
      <c r="E2364" t="s">
        <v>1399</v>
      </c>
      <c r="F2364" t="s">
        <v>63</v>
      </c>
      <c r="G2364">
        <v>81</v>
      </c>
      <c r="H2364">
        <v>10335</v>
      </c>
    </row>
    <row r="2365" spans="1:8">
      <c r="A2365">
        <v>2364</v>
      </c>
      <c r="B2365">
        <v>41</v>
      </c>
      <c r="C2365" t="s">
        <v>184</v>
      </c>
      <c r="D2365" t="s">
        <v>1413</v>
      </c>
      <c r="E2365" t="s">
        <v>1400</v>
      </c>
      <c r="F2365" t="s">
        <v>63</v>
      </c>
      <c r="G2365">
        <v>42</v>
      </c>
      <c r="H2365">
        <v>10335</v>
      </c>
    </row>
    <row r="2366" spans="1:8">
      <c r="A2366">
        <v>2365</v>
      </c>
      <c r="B2366">
        <v>41</v>
      </c>
      <c r="C2366" t="s">
        <v>184</v>
      </c>
      <c r="D2366" t="s">
        <v>1413</v>
      </c>
      <c r="E2366" t="s">
        <v>1401</v>
      </c>
      <c r="F2366" t="s">
        <v>63</v>
      </c>
      <c r="G2366">
        <v>24</v>
      </c>
      <c r="H2366">
        <v>10335</v>
      </c>
    </row>
    <row r="2367" spans="1:8">
      <c r="A2367">
        <v>2366</v>
      </c>
      <c r="B2367">
        <v>41</v>
      </c>
      <c r="C2367" t="s">
        <v>184</v>
      </c>
      <c r="D2367" t="s">
        <v>1413</v>
      </c>
      <c r="E2367" t="s">
        <v>1402</v>
      </c>
      <c r="F2367" t="s">
        <v>63</v>
      </c>
      <c r="G2367">
        <v>8</v>
      </c>
      <c r="H2367">
        <v>10335</v>
      </c>
    </row>
    <row r="2368" spans="1:8">
      <c r="A2368">
        <v>2367</v>
      </c>
      <c r="B2368">
        <v>41</v>
      </c>
      <c r="C2368" t="s">
        <v>184</v>
      </c>
      <c r="D2368" t="s">
        <v>1413</v>
      </c>
      <c r="E2368" t="s">
        <v>249</v>
      </c>
      <c r="F2368" t="s">
        <v>46</v>
      </c>
      <c r="G2368">
        <v>636</v>
      </c>
      <c r="H2368">
        <v>10335</v>
      </c>
    </row>
    <row r="2369" spans="1:8">
      <c r="A2369">
        <v>2368</v>
      </c>
      <c r="B2369">
        <v>41</v>
      </c>
      <c r="C2369" t="s">
        <v>184</v>
      </c>
      <c r="D2369" t="s">
        <v>1413</v>
      </c>
      <c r="E2369" t="s">
        <v>1386</v>
      </c>
      <c r="F2369" t="s">
        <v>46</v>
      </c>
      <c r="G2369">
        <v>714</v>
      </c>
      <c r="H2369">
        <v>10335</v>
      </c>
    </row>
    <row r="2370" spans="1:8">
      <c r="A2370">
        <v>2369</v>
      </c>
      <c r="B2370">
        <v>41</v>
      </c>
      <c r="C2370" t="s">
        <v>184</v>
      </c>
      <c r="D2370" t="s">
        <v>1413</v>
      </c>
      <c r="E2370" t="s">
        <v>1387</v>
      </c>
      <c r="F2370" t="s">
        <v>46</v>
      </c>
      <c r="G2370">
        <v>601</v>
      </c>
      <c r="H2370">
        <v>10335</v>
      </c>
    </row>
    <row r="2371" spans="1:8">
      <c r="A2371">
        <v>2370</v>
      </c>
      <c r="B2371">
        <v>41</v>
      </c>
      <c r="C2371" t="s">
        <v>184</v>
      </c>
      <c r="D2371" t="s">
        <v>1413</v>
      </c>
      <c r="E2371" t="s">
        <v>1388</v>
      </c>
      <c r="F2371" t="s">
        <v>46</v>
      </c>
      <c r="G2371">
        <v>524</v>
      </c>
      <c r="H2371">
        <v>10335</v>
      </c>
    </row>
    <row r="2372" spans="1:8">
      <c r="A2372">
        <v>2371</v>
      </c>
      <c r="B2372">
        <v>41</v>
      </c>
      <c r="C2372" t="s">
        <v>184</v>
      </c>
      <c r="D2372" t="s">
        <v>1413</v>
      </c>
      <c r="E2372" t="s">
        <v>1389</v>
      </c>
      <c r="F2372" t="s">
        <v>46</v>
      </c>
      <c r="G2372">
        <v>435</v>
      </c>
      <c r="H2372">
        <v>10335</v>
      </c>
    </row>
    <row r="2373" spans="1:8">
      <c r="A2373">
        <v>2372</v>
      </c>
      <c r="B2373">
        <v>41</v>
      </c>
      <c r="C2373" t="s">
        <v>184</v>
      </c>
      <c r="D2373" t="s">
        <v>1413</v>
      </c>
      <c r="E2373" t="s">
        <v>1390</v>
      </c>
      <c r="F2373" t="s">
        <v>46</v>
      </c>
      <c r="G2373">
        <v>362</v>
      </c>
      <c r="H2373">
        <v>10335</v>
      </c>
    </row>
    <row r="2374" spans="1:8">
      <c r="A2374">
        <v>2373</v>
      </c>
      <c r="B2374">
        <v>41</v>
      </c>
      <c r="C2374" t="s">
        <v>184</v>
      </c>
      <c r="D2374" t="s">
        <v>1413</v>
      </c>
      <c r="E2374" t="s">
        <v>1391</v>
      </c>
      <c r="F2374" t="s">
        <v>46</v>
      </c>
      <c r="G2374">
        <v>334</v>
      </c>
      <c r="H2374">
        <v>10335</v>
      </c>
    </row>
    <row r="2375" spans="1:8">
      <c r="A2375">
        <v>2374</v>
      </c>
      <c r="B2375">
        <v>41</v>
      </c>
      <c r="C2375" t="s">
        <v>184</v>
      </c>
      <c r="D2375" t="s">
        <v>1413</v>
      </c>
      <c r="E2375" t="s">
        <v>1392</v>
      </c>
      <c r="F2375" t="s">
        <v>46</v>
      </c>
      <c r="G2375">
        <v>290</v>
      </c>
      <c r="H2375">
        <v>10335</v>
      </c>
    </row>
    <row r="2376" spans="1:8">
      <c r="A2376">
        <v>2375</v>
      </c>
      <c r="B2376">
        <v>41</v>
      </c>
      <c r="C2376" t="s">
        <v>184</v>
      </c>
      <c r="D2376" t="s">
        <v>1413</v>
      </c>
      <c r="E2376" t="s">
        <v>1393</v>
      </c>
      <c r="F2376" t="s">
        <v>46</v>
      </c>
      <c r="G2376">
        <v>242</v>
      </c>
      <c r="H2376">
        <v>10335</v>
      </c>
    </row>
    <row r="2377" spans="1:8">
      <c r="A2377">
        <v>2376</v>
      </c>
      <c r="B2377">
        <v>41</v>
      </c>
      <c r="C2377" t="s">
        <v>184</v>
      </c>
      <c r="D2377" t="s">
        <v>1413</v>
      </c>
      <c r="E2377" t="s">
        <v>1394</v>
      </c>
      <c r="F2377" t="s">
        <v>46</v>
      </c>
      <c r="G2377">
        <v>220</v>
      </c>
      <c r="H2377">
        <v>10335</v>
      </c>
    </row>
    <row r="2378" spans="1:8">
      <c r="A2378">
        <v>2377</v>
      </c>
      <c r="B2378">
        <v>41</v>
      </c>
      <c r="C2378" t="s">
        <v>184</v>
      </c>
      <c r="D2378" t="s">
        <v>1413</v>
      </c>
      <c r="E2378" t="s">
        <v>1395</v>
      </c>
      <c r="F2378" t="s">
        <v>46</v>
      </c>
      <c r="G2378">
        <v>144</v>
      </c>
      <c r="H2378">
        <v>10335</v>
      </c>
    </row>
    <row r="2379" spans="1:8">
      <c r="A2379">
        <v>2378</v>
      </c>
      <c r="B2379">
        <v>41</v>
      </c>
      <c r="C2379" t="s">
        <v>184</v>
      </c>
      <c r="D2379" t="s">
        <v>1413</v>
      </c>
      <c r="E2379" t="s">
        <v>1396</v>
      </c>
      <c r="F2379" t="s">
        <v>46</v>
      </c>
      <c r="G2379">
        <v>133</v>
      </c>
      <c r="H2379">
        <v>10335</v>
      </c>
    </row>
    <row r="2380" spans="1:8">
      <c r="A2380">
        <v>2379</v>
      </c>
      <c r="B2380">
        <v>41</v>
      </c>
      <c r="C2380" t="s">
        <v>184</v>
      </c>
      <c r="D2380" t="s">
        <v>1413</v>
      </c>
      <c r="E2380" t="s">
        <v>1397</v>
      </c>
      <c r="F2380" t="s">
        <v>46</v>
      </c>
      <c r="G2380">
        <v>109</v>
      </c>
      <c r="H2380">
        <v>10335</v>
      </c>
    </row>
    <row r="2381" spans="1:8">
      <c r="A2381">
        <v>2380</v>
      </c>
      <c r="B2381">
        <v>41</v>
      </c>
      <c r="C2381" t="s">
        <v>184</v>
      </c>
      <c r="D2381" t="s">
        <v>1413</v>
      </c>
      <c r="E2381" t="s">
        <v>1398</v>
      </c>
      <c r="F2381" t="s">
        <v>46</v>
      </c>
      <c r="G2381">
        <v>69</v>
      </c>
      <c r="H2381">
        <v>10335</v>
      </c>
    </row>
    <row r="2382" spans="1:8">
      <c r="A2382">
        <v>2381</v>
      </c>
      <c r="B2382">
        <v>41</v>
      </c>
      <c r="C2382" t="s">
        <v>184</v>
      </c>
      <c r="D2382" t="s">
        <v>1413</v>
      </c>
      <c r="E2382" t="s">
        <v>1399</v>
      </c>
      <c r="F2382" t="s">
        <v>46</v>
      </c>
      <c r="G2382">
        <v>62</v>
      </c>
      <c r="H2382">
        <v>10335</v>
      </c>
    </row>
    <row r="2383" spans="1:8">
      <c r="A2383">
        <v>2382</v>
      </c>
      <c r="B2383">
        <v>41</v>
      </c>
      <c r="C2383" t="s">
        <v>184</v>
      </c>
      <c r="D2383" t="s">
        <v>1413</v>
      </c>
      <c r="E2383" t="s">
        <v>1400</v>
      </c>
      <c r="F2383" t="s">
        <v>46</v>
      </c>
      <c r="G2383">
        <v>34</v>
      </c>
      <c r="H2383">
        <v>10335</v>
      </c>
    </row>
    <row r="2384" spans="1:8">
      <c r="A2384">
        <v>2383</v>
      </c>
      <c r="B2384">
        <v>41</v>
      </c>
      <c r="C2384" t="s">
        <v>184</v>
      </c>
      <c r="D2384" t="s">
        <v>1413</v>
      </c>
      <c r="E2384" t="s">
        <v>1401</v>
      </c>
      <c r="F2384" t="s">
        <v>46</v>
      </c>
      <c r="G2384">
        <v>15</v>
      </c>
      <c r="H2384">
        <v>10335</v>
      </c>
    </row>
    <row r="2385" spans="1:8">
      <c r="A2385">
        <v>2384</v>
      </c>
      <c r="B2385">
        <v>41</v>
      </c>
      <c r="C2385" t="s">
        <v>184</v>
      </c>
      <c r="D2385" t="s">
        <v>1413</v>
      </c>
      <c r="E2385" t="s">
        <v>1402</v>
      </c>
      <c r="F2385" t="s">
        <v>46</v>
      </c>
      <c r="G2385">
        <v>8</v>
      </c>
      <c r="H2385">
        <v>10335</v>
      </c>
    </row>
    <row r="2386" spans="1:8">
      <c r="A2386">
        <v>2385</v>
      </c>
      <c r="B2386">
        <v>41</v>
      </c>
      <c r="C2386" t="s">
        <v>184</v>
      </c>
      <c r="D2386" t="s">
        <v>3582</v>
      </c>
      <c r="E2386" t="s">
        <v>1389</v>
      </c>
      <c r="F2386" t="s">
        <v>63</v>
      </c>
      <c r="G2386">
        <v>1</v>
      </c>
      <c r="H2386">
        <v>2</v>
      </c>
    </row>
    <row r="2387" spans="1:8">
      <c r="A2387">
        <v>2386</v>
      </c>
      <c r="B2387">
        <v>41</v>
      </c>
      <c r="C2387" t="s">
        <v>184</v>
      </c>
      <c r="D2387" t="s">
        <v>3582</v>
      </c>
      <c r="E2387" t="s">
        <v>1395</v>
      </c>
      <c r="F2387" t="s">
        <v>46</v>
      </c>
      <c r="G2387">
        <v>1</v>
      </c>
      <c r="H2387">
        <v>2</v>
      </c>
    </row>
    <row r="2388" spans="1:8">
      <c r="A2388">
        <v>2387</v>
      </c>
      <c r="B2388">
        <v>41</v>
      </c>
      <c r="C2388" t="s">
        <v>184</v>
      </c>
      <c r="D2388" t="s">
        <v>3597</v>
      </c>
      <c r="E2388" t="s">
        <v>249</v>
      </c>
      <c r="F2388" t="s">
        <v>63</v>
      </c>
      <c r="G2388">
        <v>2</v>
      </c>
      <c r="H2388">
        <v>27</v>
      </c>
    </row>
    <row r="2389" spans="1:8">
      <c r="A2389">
        <v>2388</v>
      </c>
      <c r="B2389">
        <v>41</v>
      </c>
      <c r="C2389" t="s">
        <v>184</v>
      </c>
      <c r="D2389" t="s">
        <v>3597</v>
      </c>
      <c r="E2389" t="s">
        <v>1386</v>
      </c>
      <c r="F2389" t="s">
        <v>63</v>
      </c>
      <c r="G2389">
        <v>3</v>
      </c>
      <c r="H2389">
        <v>27</v>
      </c>
    </row>
    <row r="2390" spans="1:8">
      <c r="A2390">
        <v>2389</v>
      </c>
      <c r="B2390">
        <v>41</v>
      </c>
      <c r="C2390" t="s">
        <v>184</v>
      </c>
      <c r="D2390" t="s">
        <v>3597</v>
      </c>
      <c r="E2390" t="s">
        <v>1388</v>
      </c>
      <c r="F2390" t="s">
        <v>63</v>
      </c>
      <c r="G2390">
        <v>1</v>
      </c>
      <c r="H2390">
        <v>27</v>
      </c>
    </row>
    <row r="2391" spans="1:8">
      <c r="A2391">
        <v>2390</v>
      </c>
      <c r="B2391">
        <v>41</v>
      </c>
      <c r="C2391" t="s">
        <v>184</v>
      </c>
      <c r="D2391" t="s">
        <v>3597</v>
      </c>
      <c r="E2391" t="s">
        <v>1389</v>
      </c>
      <c r="F2391" t="s">
        <v>63</v>
      </c>
      <c r="G2391">
        <v>3</v>
      </c>
      <c r="H2391">
        <v>27</v>
      </c>
    </row>
    <row r="2392" spans="1:8">
      <c r="A2392">
        <v>2391</v>
      </c>
      <c r="B2392">
        <v>41</v>
      </c>
      <c r="C2392" t="s">
        <v>184</v>
      </c>
      <c r="D2392" t="s">
        <v>3597</v>
      </c>
      <c r="E2392" t="s">
        <v>1391</v>
      </c>
      <c r="F2392" t="s">
        <v>63</v>
      </c>
      <c r="G2392">
        <v>2</v>
      </c>
      <c r="H2392">
        <v>27</v>
      </c>
    </row>
    <row r="2393" spans="1:8">
      <c r="A2393">
        <v>2392</v>
      </c>
      <c r="B2393">
        <v>41</v>
      </c>
      <c r="C2393" t="s">
        <v>184</v>
      </c>
      <c r="D2393" t="s">
        <v>3597</v>
      </c>
      <c r="E2393" t="s">
        <v>1392</v>
      </c>
      <c r="F2393" t="s">
        <v>63</v>
      </c>
      <c r="G2393">
        <v>1</v>
      </c>
      <c r="H2393">
        <v>27</v>
      </c>
    </row>
    <row r="2394" spans="1:8">
      <c r="A2394">
        <v>2393</v>
      </c>
      <c r="B2394">
        <v>41</v>
      </c>
      <c r="C2394" t="s">
        <v>184</v>
      </c>
      <c r="D2394" t="s">
        <v>3597</v>
      </c>
      <c r="E2394" t="s">
        <v>1393</v>
      </c>
      <c r="F2394" t="s">
        <v>63</v>
      </c>
      <c r="G2394">
        <v>2</v>
      </c>
      <c r="H2394">
        <v>27</v>
      </c>
    </row>
    <row r="2395" spans="1:8">
      <c r="A2395">
        <v>2394</v>
      </c>
      <c r="B2395">
        <v>41</v>
      </c>
      <c r="C2395" t="s">
        <v>184</v>
      </c>
      <c r="D2395" t="s">
        <v>3597</v>
      </c>
      <c r="E2395" t="s">
        <v>1394</v>
      </c>
      <c r="F2395" t="s">
        <v>63</v>
      </c>
      <c r="G2395">
        <v>1</v>
      </c>
      <c r="H2395">
        <v>27</v>
      </c>
    </row>
    <row r="2396" spans="1:8">
      <c r="A2396">
        <v>2395</v>
      </c>
      <c r="B2396">
        <v>41</v>
      </c>
      <c r="C2396" t="s">
        <v>184</v>
      </c>
      <c r="D2396" t="s">
        <v>3597</v>
      </c>
      <c r="E2396" t="s">
        <v>1396</v>
      </c>
      <c r="F2396" t="s">
        <v>63</v>
      </c>
      <c r="G2396">
        <v>1</v>
      </c>
      <c r="H2396">
        <v>27</v>
      </c>
    </row>
    <row r="2397" spans="1:8">
      <c r="A2397">
        <v>2396</v>
      </c>
      <c r="B2397">
        <v>41</v>
      </c>
      <c r="C2397" t="s">
        <v>184</v>
      </c>
      <c r="D2397" t="s">
        <v>3597</v>
      </c>
      <c r="E2397" t="s">
        <v>249</v>
      </c>
      <c r="F2397" t="s">
        <v>46</v>
      </c>
      <c r="G2397">
        <v>1</v>
      </c>
      <c r="H2397">
        <v>27</v>
      </c>
    </row>
    <row r="2398" spans="1:8">
      <c r="A2398">
        <v>2397</v>
      </c>
      <c r="B2398">
        <v>41</v>
      </c>
      <c r="C2398" t="s">
        <v>184</v>
      </c>
      <c r="D2398" t="s">
        <v>3597</v>
      </c>
      <c r="E2398" t="s">
        <v>1386</v>
      </c>
      <c r="F2398" t="s">
        <v>46</v>
      </c>
      <c r="G2398">
        <v>3</v>
      </c>
      <c r="H2398">
        <v>27</v>
      </c>
    </row>
    <row r="2399" spans="1:8">
      <c r="A2399">
        <v>2398</v>
      </c>
      <c r="B2399">
        <v>41</v>
      </c>
      <c r="C2399" t="s">
        <v>184</v>
      </c>
      <c r="D2399" t="s">
        <v>3597</v>
      </c>
      <c r="E2399" t="s">
        <v>1387</v>
      </c>
      <c r="F2399" t="s">
        <v>46</v>
      </c>
      <c r="G2399">
        <v>1</v>
      </c>
      <c r="H2399">
        <v>27</v>
      </c>
    </row>
    <row r="2400" spans="1:8">
      <c r="A2400">
        <v>2399</v>
      </c>
      <c r="B2400">
        <v>41</v>
      </c>
      <c r="C2400" t="s">
        <v>184</v>
      </c>
      <c r="D2400" t="s">
        <v>3597</v>
      </c>
      <c r="E2400" t="s">
        <v>1389</v>
      </c>
      <c r="F2400" t="s">
        <v>46</v>
      </c>
      <c r="G2400">
        <v>1</v>
      </c>
      <c r="H2400">
        <v>27</v>
      </c>
    </row>
    <row r="2401" spans="1:8">
      <c r="A2401">
        <v>2400</v>
      </c>
      <c r="B2401">
        <v>41</v>
      </c>
      <c r="C2401" t="s">
        <v>184</v>
      </c>
      <c r="D2401" t="s">
        <v>3597</v>
      </c>
      <c r="E2401" t="s">
        <v>1390</v>
      </c>
      <c r="F2401" t="s">
        <v>46</v>
      </c>
      <c r="G2401">
        <v>1</v>
      </c>
      <c r="H2401">
        <v>27</v>
      </c>
    </row>
    <row r="2402" spans="1:8">
      <c r="A2402">
        <v>2401</v>
      </c>
      <c r="B2402">
        <v>41</v>
      </c>
      <c r="C2402" t="s">
        <v>184</v>
      </c>
      <c r="D2402" t="s">
        <v>3597</v>
      </c>
      <c r="E2402" t="s">
        <v>1393</v>
      </c>
      <c r="F2402" t="s">
        <v>46</v>
      </c>
      <c r="G2402">
        <v>2</v>
      </c>
      <c r="H2402">
        <v>27</v>
      </c>
    </row>
    <row r="2403" spans="1:8">
      <c r="A2403">
        <v>2402</v>
      </c>
      <c r="B2403">
        <v>41</v>
      </c>
      <c r="C2403" t="s">
        <v>184</v>
      </c>
      <c r="D2403" t="s">
        <v>3597</v>
      </c>
      <c r="E2403" t="s">
        <v>1394</v>
      </c>
      <c r="F2403" t="s">
        <v>46</v>
      </c>
      <c r="G2403">
        <v>1</v>
      </c>
      <c r="H2403">
        <v>27</v>
      </c>
    </row>
    <row r="2404" spans="1:8">
      <c r="A2404">
        <v>2403</v>
      </c>
      <c r="B2404">
        <v>41</v>
      </c>
      <c r="C2404" t="s">
        <v>184</v>
      </c>
      <c r="D2404" t="s">
        <v>3597</v>
      </c>
      <c r="E2404" t="s">
        <v>1396</v>
      </c>
      <c r="F2404" t="s">
        <v>46</v>
      </c>
      <c r="G2404">
        <v>1</v>
      </c>
      <c r="H2404">
        <v>27</v>
      </c>
    </row>
    <row r="2405" spans="1:8">
      <c r="A2405">
        <v>2404</v>
      </c>
      <c r="B2405">
        <v>41</v>
      </c>
      <c r="C2405" t="s">
        <v>184</v>
      </c>
      <c r="D2405" t="s">
        <v>3599</v>
      </c>
      <c r="E2405" t="s">
        <v>1393</v>
      </c>
      <c r="F2405" t="s">
        <v>46</v>
      </c>
      <c r="G2405">
        <v>1</v>
      </c>
      <c r="H2405">
        <v>1</v>
      </c>
    </row>
    <row r="2406" spans="1:8">
      <c r="A2406">
        <v>2405</v>
      </c>
      <c r="B2406">
        <v>41</v>
      </c>
      <c r="C2406" t="s">
        <v>184</v>
      </c>
      <c r="D2406" t="s">
        <v>3598</v>
      </c>
      <c r="E2406" t="s">
        <v>249</v>
      </c>
      <c r="F2406" t="s">
        <v>63</v>
      </c>
      <c r="G2406">
        <v>661</v>
      </c>
      <c r="H2406">
        <v>11516</v>
      </c>
    </row>
    <row r="2407" spans="1:8">
      <c r="A2407">
        <v>2406</v>
      </c>
      <c r="B2407">
        <v>41</v>
      </c>
      <c r="C2407" t="s">
        <v>184</v>
      </c>
      <c r="D2407" t="s">
        <v>3598</v>
      </c>
      <c r="E2407" t="s">
        <v>1386</v>
      </c>
      <c r="F2407" t="s">
        <v>63</v>
      </c>
      <c r="G2407">
        <v>703</v>
      </c>
      <c r="H2407">
        <v>11516</v>
      </c>
    </row>
    <row r="2408" spans="1:8">
      <c r="A2408">
        <v>2407</v>
      </c>
      <c r="B2408">
        <v>41</v>
      </c>
      <c r="C2408" t="s">
        <v>184</v>
      </c>
      <c r="D2408" t="s">
        <v>3598</v>
      </c>
      <c r="E2408" t="s">
        <v>1387</v>
      </c>
      <c r="F2408" t="s">
        <v>63</v>
      </c>
      <c r="G2408">
        <v>694</v>
      </c>
      <c r="H2408">
        <v>11516</v>
      </c>
    </row>
    <row r="2409" spans="1:8">
      <c r="A2409">
        <v>2408</v>
      </c>
      <c r="B2409">
        <v>41</v>
      </c>
      <c r="C2409" t="s">
        <v>184</v>
      </c>
      <c r="D2409" t="s">
        <v>3598</v>
      </c>
      <c r="E2409" t="s">
        <v>1388</v>
      </c>
      <c r="F2409" t="s">
        <v>63</v>
      </c>
      <c r="G2409">
        <v>592</v>
      </c>
      <c r="H2409">
        <v>11516</v>
      </c>
    </row>
    <row r="2410" spans="1:8">
      <c r="A2410">
        <v>2409</v>
      </c>
      <c r="B2410">
        <v>41</v>
      </c>
      <c r="C2410" t="s">
        <v>184</v>
      </c>
      <c r="D2410" t="s">
        <v>3598</v>
      </c>
      <c r="E2410" t="s">
        <v>1389</v>
      </c>
      <c r="F2410" t="s">
        <v>63</v>
      </c>
      <c r="G2410">
        <v>495</v>
      </c>
      <c r="H2410">
        <v>11516</v>
      </c>
    </row>
    <row r="2411" spans="1:8">
      <c r="A2411">
        <v>2410</v>
      </c>
      <c r="B2411">
        <v>41</v>
      </c>
      <c r="C2411" t="s">
        <v>184</v>
      </c>
      <c r="D2411" t="s">
        <v>3598</v>
      </c>
      <c r="E2411" t="s">
        <v>1390</v>
      </c>
      <c r="F2411" t="s">
        <v>63</v>
      </c>
      <c r="G2411">
        <v>474</v>
      </c>
      <c r="H2411">
        <v>11516</v>
      </c>
    </row>
    <row r="2412" spans="1:8">
      <c r="A2412">
        <v>2411</v>
      </c>
      <c r="B2412">
        <v>41</v>
      </c>
      <c r="C2412" t="s">
        <v>184</v>
      </c>
      <c r="D2412" t="s">
        <v>3598</v>
      </c>
      <c r="E2412" t="s">
        <v>1391</v>
      </c>
      <c r="F2412" t="s">
        <v>63</v>
      </c>
      <c r="G2412">
        <v>413</v>
      </c>
      <c r="H2412">
        <v>11516</v>
      </c>
    </row>
    <row r="2413" spans="1:8">
      <c r="A2413">
        <v>2412</v>
      </c>
      <c r="B2413">
        <v>41</v>
      </c>
      <c r="C2413" t="s">
        <v>184</v>
      </c>
      <c r="D2413" t="s">
        <v>3598</v>
      </c>
      <c r="E2413" t="s">
        <v>1392</v>
      </c>
      <c r="F2413" t="s">
        <v>63</v>
      </c>
      <c r="G2413">
        <v>411</v>
      </c>
      <c r="H2413">
        <v>11516</v>
      </c>
    </row>
    <row r="2414" spans="1:8">
      <c r="A2414">
        <v>2413</v>
      </c>
      <c r="B2414">
        <v>41</v>
      </c>
      <c r="C2414" t="s">
        <v>184</v>
      </c>
      <c r="D2414" t="s">
        <v>3598</v>
      </c>
      <c r="E2414" t="s">
        <v>1393</v>
      </c>
      <c r="F2414" t="s">
        <v>63</v>
      </c>
      <c r="G2414">
        <v>402</v>
      </c>
      <c r="H2414">
        <v>11516</v>
      </c>
    </row>
    <row r="2415" spans="1:8">
      <c r="A2415">
        <v>2414</v>
      </c>
      <c r="B2415">
        <v>41</v>
      </c>
      <c r="C2415" t="s">
        <v>184</v>
      </c>
      <c r="D2415" t="s">
        <v>3598</v>
      </c>
      <c r="E2415" t="s">
        <v>1394</v>
      </c>
      <c r="F2415" t="s">
        <v>63</v>
      </c>
      <c r="G2415">
        <v>332</v>
      </c>
      <c r="H2415">
        <v>11516</v>
      </c>
    </row>
    <row r="2416" spans="1:8">
      <c r="A2416">
        <v>2415</v>
      </c>
      <c r="B2416">
        <v>41</v>
      </c>
      <c r="C2416" t="s">
        <v>184</v>
      </c>
      <c r="D2416" t="s">
        <v>3598</v>
      </c>
      <c r="E2416" t="s">
        <v>1395</v>
      </c>
      <c r="F2416" t="s">
        <v>63</v>
      </c>
      <c r="G2416">
        <v>258</v>
      </c>
      <c r="H2416">
        <v>11516</v>
      </c>
    </row>
    <row r="2417" spans="1:8">
      <c r="A2417">
        <v>2416</v>
      </c>
      <c r="B2417">
        <v>41</v>
      </c>
      <c r="C2417" t="s">
        <v>184</v>
      </c>
      <c r="D2417" t="s">
        <v>3598</v>
      </c>
      <c r="E2417" t="s">
        <v>1396</v>
      </c>
      <c r="F2417" t="s">
        <v>63</v>
      </c>
      <c r="G2417">
        <v>189</v>
      </c>
      <c r="H2417">
        <v>11516</v>
      </c>
    </row>
    <row r="2418" spans="1:8">
      <c r="A2418">
        <v>2417</v>
      </c>
      <c r="B2418">
        <v>41</v>
      </c>
      <c r="C2418" t="s">
        <v>184</v>
      </c>
      <c r="D2418" t="s">
        <v>3598</v>
      </c>
      <c r="E2418" t="s">
        <v>1397</v>
      </c>
      <c r="F2418" t="s">
        <v>63</v>
      </c>
      <c r="G2418">
        <v>152</v>
      </c>
      <c r="H2418">
        <v>11516</v>
      </c>
    </row>
    <row r="2419" spans="1:8">
      <c r="A2419">
        <v>2418</v>
      </c>
      <c r="B2419">
        <v>41</v>
      </c>
      <c r="C2419" t="s">
        <v>184</v>
      </c>
      <c r="D2419" t="s">
        <v>3598</v>
      </c>
      <c r="E2419" t="s">
        <v>1398</v>
      </c>
      <c r="F2419" t="s">
        <v>63</v>
      </c>
      <c r="G2419">
        <v>135</v>
      </c>
      <c r="H2419">
        <v>11516</v>
      </c>
    </row>
    <row r="2420" spans="1:8">
      <c r="A2420">
        <v>2419</v>
      </c>
      <c r="B2420">
        <v>41</v>
      </c>
      <c r="C2420" t="s">
        <v>184</v>
      </c>
      <c r="D2420" t="s">
        <v>3598</v>
      </c>
      <c r="E2420" t="s">
        <v>1399</v>
      </c>
      <c r="F2420" t="s">
        <v>63</v>
      </c>
      <c r="G2420">
        <v>81</v>
      </c>
      <c r="H2420">
        <v>11516</v>
      </c>
    </row>
    <row r="2421" spans="1:8">
      <c r="A2421">
        <v>2420</v>
      </c>
      <c r="B2421">
        <v>41</v>
      </c>
      <c r="C2421" t="s">
        <v>184</v>
      </c>
      <c r="D2421" t="s">
        <v>3598</v>
      </c>
      <c r="E2421" t="s">
        <v>1400</v>
      </c>
      <c r="F2421" t="s">
        <v>63</v>
      </c>
      <c r="G2421">
        <v>73</v>
      </c>
      <c r="H2421">
        <v>11516</v>
      </c>
    </row>
    <row r="2422" spans="1:8">
      <c r="A2422">
        <v>2421</v>
      </c>
      <c r="B2422">
        <v>41</v>
      </c>
      <c r="C2422" t="s">
        <v>184</v>
      </c>
      <c r="D2422" t="s">
        <v>3598</v>
      </c>
      <c r="E2422" t="s">
        <v>1401</v>
      </c>
      <c r="F2422" t="s">
        <v>63</v>
      </c>
      <c r="G2422">
        <v>33</v>
      </c>
      <c r="H2422">
        <v>11516</v>
      </c>
    </row>
    <row r="2423" spans="1:8">
      <c r="A2423">
        <v>2422</v>
      </c>
      <c r="B2423">
        <v>41</v>
      </c>
      <c r="C2423" t="s">
        <v>184</v>
      </c>
      <c r="D2423" t="s">
        <v>3598</v>
      </c>
      <c r="E2423" t="s">
        <v>1402</v>
      </c>
      <c r="F2423" t="s">
        <v>63</v>
      </c>
      <c r="G2423">
        <v>23</v>
      </c>
      <c r="H2423">
        <v>11516</v>
      </c>
    </row>
    <row r="2424" spans="1:8">
      <c r="A2424">
        <v>2423</v>
      </c>
      <c r="B2424">
        <v>41</v>
      </c>
      <c r="C2424" t="s">
        <v>184</v>
      </c>
      <c r="D2424" t="s">
        <v>3598</v>
      </c>
      <c r="E2424" t="s">
        <v>249</v>
      </c>
      <c r="F2424" t="s">
        <v>46</v>
      </c>
      <c r="G2424">
        <v>613</v>
      </c>
      <c r="H2424">
        <v>11516</v>
      </c>
    </row>
    <row r="2425" spans="1:8">
      <c r="A2425">
        <v>2424</v>
      </c>
      <c r="B2425">
        <v>41</v>
      </c>
      <c r="C2425" t="s">
        <v>184</v>
      </c>
      <c r="D2425" t="s">
        <v>3598</v>
      </c>
      <c r="E2425" t="s">
        <v>1386</v>
      </c>
      <c r="F2425" t="s">
        <v>46</v>
      </c>
      <c r="G2425">
        <v>680</v>
      </c>
      <c r="H2425">
        <v>11516</v>
      </c>
    </row>
    <row r="2426" spans="1:8">
      <c r="A2426">
        <v>2425</v>
      </c>
      <c r="B2426">
        <v>41</v>
      </c>
      <c r="C2426" t="s">
        <v>184</v>
      </c>
      <c r="D2426" t="s">
        <v>3598</v>
      </c>
      <c r="E2426" t="s">
        <v>1387</v>
      </c>
      <c r="F2426" t="s">
        <v>46</v>
      </c>
      <c r="G2426">
        <v>667</v>
      </c>
      <c r="H2426">
        <v>11516</v>
      </c>
    </row>
    <row r="2427" spans="1:8">
      <c r="A2427">
        <v>2426</v>
      </c>
      <c r="B2427">
        <v>41</v>
      </c>
      <c r="C2427" t="s">
        <v>184</v>
      </c>
      <c r="D2427" t="s">
        <v>3598</v>
      </c>
      <c r="E2427" t="s">
        <v>1388</v>
      </c>
      <c r="F2427" t="s">
        <v>46</v>
      </c>
      <c r="G2427">
        <v>522</v>
      </c>
      <c r="H2427">
        <v>11516</v>
      </c>
    </row>
    <row r="2428" spans="1:8">
      <c r="A2428">
        <v>2427</v>
      </c>
      <c r="B2428">
        <v>41</v>
      </c>
      <c r="C2428" t="s">
        <v>184</v>
      </c>
      <c r="D2428" t="s">
        <v>3598</v>
      </c>
      <c r="E2428" t="s">
        <v>1389</v>
      </c>
      <c r="F2428" t="s">
        <v>46</v>
      </c>
      <c r="G2428">
        <v>501</v>
      </c>
      <c r="H2428">
        <v>11516</v>
      </c>
    </row>
    <row r="2429" spans="1:8">
      <c r="A2429">
        <v>2428</v>
      </c>
      <c r="B2429">
        <v>41</v>
      </c>
      <c r="C2429" t="s">
        <v>184</v>
      </c>
      <c r="D2429" t="s">
        <v>3598</v>
      </c>
      <c r="E2429" t="s">
        <v>1390</v>
      </c>
      <c r="F2429" t="s">
        <v>46</v>
      </c>
      <c r="G2429">
        <v>444</v>
      </c>
      <c r="H2429">
        <v>11516</v>
      </c>
    </row>
    <row r="2430" spans="1:8">
      <c r="A2430">
        <v>2429</v>
      </c>
      <c r="B2430">
        <v>41</v>
      </c>
      <c r="C2430" t="s">
        <v>184</v>
      </c>
      <c r="D2430" t="s">
        <v>3598</v>
      </c>
      <c r="E2430" t="s">
        <v>1391</v>
      </c>
      <c r="F2430" t="s">
        <v>46</v>
      </c>
      <c r="G2430">
        <v>357</v>
      </c>
      <c r="H2430">
        <v>11516</v>
      </c>
    </row>
    <row r="2431" spans="1:8">
      <c r="A2431">
        <v>2430</v>
      </c>
      <c r="B2431">
        <v>41</v>
      </c>
      <c r="C2431" t="s">
        <v>184</v>
      </c>
      <c r="D2431" t="s">
        <v>3598</v>
      </c>
      <c r="E2431" t="s">
        <v>1392</v>
      </c>
      <c r="F2431" t="s">
        <v>46</v>
      </c>
      <c r="G2431">
        <v>351</v>
      </c>
      <c r="H2431">
        <v>11516</v>
      </c>
    </row>
    <row r="2432" spans="1:8">
      <c r="A2432">
        <v>2431</v>
      </c>
      <c r="B2432">
        <v>41</v>
      </c>
      <c r="C2432" t="s">
        <v>184</v>
      </c>
      <c r="D2432" t="s">
        <v>3598</v>
      </c>
      <c r="E2432" t="s">
        <v>1393</v>
      </c>
      <c r="F2432" t="s">
        <v>46</v>
      </c>
      <c r="G2432">
        <v>296</v>
      </c>
      <c r="H2432">
        <v>11516</v>
      </c>
    </row>
    <row r="2433" spans="1:8">
      <c r="A2433">
        <v>2432</v>
      </c>
      <c r="B2433">
        <v>41</v>
      </c>
      <c r="C2433" t="s">
        <v>184</v>
      </c>
      <c r="D2433" t="s">
        <v>3598</v>
      </c>
      <c r="E2433" t="s">
        <v>1394</v>
      </c>
      <c r="F2433" t="s">
        <v>46</v>
      </c>
      <c r="G2433">
        <v>257</v>
      </c>
      <c r="H2433">
        <v>11516</v>
      </c>
    </row>
    <row r="2434" spans="1:8">
      <c r="A2434">
        <v>2433</v>
      </c>
      <c r="B2434">
        <v>41</v>
      </c>
      <c r="C2434" t="s">
        <v>184</v>
      </c>
      <c r="D2434" t="s">
        <v>3598</v>
      </c>
      <c r="E2434" t="s">
        <v>1395</v>
      </c>
      <c r="F2434" t="s">
        <v>46</v>
      </c>
      <c r="G2434">
        <v>209</v>
      </c>
      <c r="H2434">
        <v>11516</v>
      </c>
    </row>
    <row r="2435" spans="1:8">
      <c r="A2435">
        <v>2434</v>
      </c>
      <c r="B2435">
        <v>41</v>
      </c>
      <c r="C2435" t="s">
        <v>184</v>
      </c>
      <c r="D2435" t="s">
        <v>3598</v>
      </c>
      <c r="E2435" t="s">
        <v>1396</v>
      </c>
      <c r="F2435" t="s">
        <v>46</v>
      </c>
      <c r="G2435">
        <v>157</v>
      </c>
      <c r="H2435">
        <v>11516</v>
      </c>
    </row>
    <row r="2436" spans="1:8">
      <c r="A2436">
        <v>2435</v>
      </c>
      <c r="B2436">
        <v>41</v>
      </c>
      <c r="C2436" t="s">
        <v>184</v>
      </c>
      <c r="D2436" t="s">
        <v>3598</v>
      </c>
      <c r="E2436" t="s">
        <v>1397</v>
      </c>
      <c r="F2436" t="s">
        <v>46</v>
      </c>
      <c r="G2436">
        <v>108</v>
      </c>
      <c r="H2436">
        <v>11516</v>
      </c>
    </row>
    <row r="2437" spans="1:8">
      <c r="A2437">
        <v>2436</v>
      </c>
      <c r="B2437">
        <v>41</v>
      </c>
      <c r="C2437" t="s">
        <v>184</v>
      </c>
      <c r="D2437" t="s">
        <v>3598</v>
      </c>
      <c r="E2437" t="s">
        <v>1398</v>
      </c>
      <c r="F2437" t="s">
        <v>46</v>
      </c>
      <c r="G2437">
        <v>93</v>
      </c>
      <c r="H2437">
        <v>11516</v>
      </c>
    </row>
    <row r="2438" spans="1:8">
      <c r="A2438">
        <v>2437</v>
      </c>
      <c r="B2438">
        <v>41</v>
      </c>
      <c r="C2438" t="s">
        <v>184</v>
      </c>
      <c r="D2438" t="s">
        <v>3598</v>
      </c>
      <c r="E2438" t="s">
        <v>1399</v>
      </c>
      <c r="F2438" t="s">
        <v>46</v>
      </c>
      <c r="G2438">
        <v>60</v>
      </c>
      <c r="H2438">
        <v>11516</v>
      </c>
    </row>
    <row r="2439" spans="1:8">
      <c r="A2439">
        <v>2438</v>
      </c>
      <c r="B2439">
        <v>41</v>
      </c>
      <c r="C2439" t="s">
        <v>184</v>
      </c>
      <c r="D2439" t="s">
        <v>3598</v>
      </c>
      <c r="E2439" t="s">
        <v>1400</v>
      </c>
      <c r="F2439" t="s">
        <v>46</v>
      </c>
      <c r="G2439">
        <v>26</v>
      </c>
      <c r="H2439">
        <v>11516</v>
      </c>
    </row>
    <row r="2440" spans="1:8">
      <c r="A2440">
        <v>2439</v>
      </c>
      <c r="B2440">
        <v>41</v>
      </c>
      <c r="C2440" t="s">
        <v>184</v>
      </c>
      <c r="D2440" t="s">
        <v>3598</v>
      </c>
      <c r="E2440" t="s">
        <v>1401</v>
      </c>
      <c r="F2440" t="s">
        <v>46</v>
      </c>
      <c r="G2440">
        <v>30</v>
      </c>
      <c r="H2440">
        <v>11516</v>
      </c>
    </row>
    <row r="2441" spans="1:8">
      <c r="A2441">
        <v>2440</v>
      </c>
      <c r="B2441">
        <v>41</v>
      </c>
      <c r="C2441" t="s">
        <v>184</v>
      </c>
      <c r="D2441" t="s">
        <v>3598</v>
      </c>
      <c r="E2441" t="s">
        <v>1402</v>
      </c>
      <c r="F2441" t="s">
        <v>46</v>
      </c>
      <c r="G2441">
        <v>24</v>
      </c>
      <c r="H2441">
        <v>11516</v>
      </c>
    </row>
    <row r="2442" spans="1:8">
      <c r="A2442">
        <v>2441</v>
      </c>
      <c r="B2442">
        <v>41</v>
      </c>
      <c r="C2442" t="s">
        <v>184</v>
      </c>
      <c r="D2442" t="s">
        <v>3586</v>
      </c>
      <c r="E2442" t="s">
        <v>249</v>
      </c>
      <c r="F2442" t="s">
        <v>63</v>
      </c>
      <c r="G2442">
        <v>53856</v>
      </c>
      <c r="H2442">
        <v>962988</v>
      </c>
    </row>
    <row r="2443" spans="1:8">
      <c r="A2443">
        <v>2442</v>
      </c>
      <c r="B2443">
        <v>41</v>
      </c>
      <c r="C2443" t="s">
        <v>184</v>
      </c>
      <c r="D2443" t="s">
        <v>3586</v>
      </c>
      <c r="E2443" t="s">
        <v>1386</v>
      </c>
      <c r="F2443" t="s">
        <v>63</v>
      </c>
      <c r="G2443">
        <v>58791</v>
      </c>
      <c r="H2443">
        <v>962988</v>
      </c>
    </row>
    <row r="2444" spans="1:8">
      <c r="A2444">
        <v>2443</v>
      </c>
      <c r="B2444">
        <v>41</v>
      </c>
      <c r="C2444" t="s">
        <v>184</v>
      </c>
      <c r="D2444" t="s">
        <v>3586</v>
      </c>
      <c r="E2444" t="s">
        <v>1387</v>
      </c>
      <c r="F2444" t="s">
        <v>63</v>
      </c>
      <c r="G2444">
        <v>57689</v>
      </c>
      <c r="H2444">
        <v>962988</v>
      </c>
    </row>
    <row r="2445" spans="1:8">
      <c r="A2445">
        <v>2444</v>
      </c>
      <c r="B2445">
        <v>41</v>
      </c>
      <c r="C2445" t="s">
        <v>184</v>
      </c>
      <c r="D2445" t="s">
        <v>3586</v>
      </c>
      <c r="E2445" t="s">
        <v>1388</v>
      </c>
      <c r="F2445" t="s">
        <v>63</v>
      </c>
      <c r="G2445">
        <v>48338</v>
      </c>
      <c r="H2445">
        <v>962988</v>
      </c>
    </row>
    <row r="2446" spans="1:8">
      <c r="A2446">
        <v>2445</v>
      </c>
      <c r="B2446">
        <v>41</v>
      </c>
      <c r="C2446" t="s">
        <v>184</v>
      </c>
      <c r="D2446" t="s">
        <v>3586</v>
      </c>
      <c r="E2446" t="s">
        <v>1389</v>
      </c>
      <c r="F2446" t="s">
        <v>63</v>
      </c>
      <c r="G2446">
        <v>39139</v>
      </c>
      <c r="H2446">
        <v>962988</v>
      </c>
    </row>
    <row r="2447" spans="1:8">
      <c r="A2447">
        <v>2446</v>
      </c>
      <c r="B2447">
        <v>41</v>
      </c>
      <c r="C2447" t="s">
        <v>184</v>
      </c>
      <c r="D2447" t="s">
        <v>3586</v>
      </c>
      <c r="E2447" t="s">
        <v>1390</v>
      </c>
      <c r="F2447" t="s">
        <v>63</v>
      </c>
      <c r="G2447">
        <v>35464</v>
      </c>
      <c r="H2447">
        <v>962988</v>
      </c>
    </row>
    <row r="2448" spans="1:8">
      <c r="A2448">
        <v>2447</v>
      </c>
      <c r="B2448">
        <v>41</v>
      </c>
      <c r="C2448" t="s">
        <v>184</v>
      </c>
      <c r="D2448" t="s">
        <v>3586</v>
      </c>
      <c r="E2448" t="s">
        <v>1391</v>
      </c>
      <c r="F2448" t="s">
        <v>63</v>
      </c>
      <c r="G2448">
        <v>30823</v>
      </c>
      <c r="H2448">
        <v>962988</v>
      </c>
    </row>
    <row r="2449" spans="1:8">
      <c r="A2449">
        <v>2448</v>
      </c>
      <c r="B2449">
        <v>41</v>
      </c>
      <c r="C2449" t="s">
        <v>184</v>
      </c>
      <c r="D2449" t="s">
        <v>3586</v>
      </c>
      <c r="E2449" t="s">
        <v>1392</v>
      </c>
      <c r="F2449" t="s">
        <v>63</v>
      </c>
      <c r="G2449">
        <v>30456</v>
      </c>
      <c r="H2449">
        <v>962988</v>
      </c>
    </row>
    <row r="2450" spans="1:8">
      <c r="A2450">
        <v>2449</v>
      </c>
      <c r="B2450">
        <v>41</v>
      </c>
      <c r="C2450" t="s">
        <v>184</v>
      </c>
      <c r="D2450" t="s">
        <v>3586</v>
      </c>
      <c r="E2450" t="s">
        <v>1393</v>
      </c>
      <c r="F2450" t="s">
        <v>63</v>
      </c>
      <c r="G2450">
        <v>28691</v>
      </c>
      <c r="H2450">
        <v>962988</v>
      </c>
    </row>
    <row r="2451" spans="1:8">
      <c r="A2451">
        <v>2450</v>
      </c>
      <c r="B2451">
        <v>41</v>
      </c>
      <c r="C2451" t="s">
        <v>184</v>
      </c>
      <c r="D2451" t="s">
        <v>3586</v>
      </c>
      <c r="E2451" t="s">
        <v>1394</v>
      </c>
      <c r="F2451" t="s">
        <v>63</v>
      </c>
      <c r="G2451">
        <v>23810</v>
      </c>
      <c r="H2451">
        <v>962988</v>
      </c>
    </row>
    <row r="2452" spans="1:8">
      <c r="A2452">
        <v>2451</v>
      </c>
      <c r="B2452">
        <v>41</v>
      </c>
      <c r="C2452" t="s">
        <v>184</v>
      </c>
      <c r="D2452" t="s">
        <v>3586</v>
      </c>
      <c r="E2452" t="s">
        <v>1395</v>
      </c>
      <c r="F2452" t="s">
        <v>63</v>
      </c>
      <c r="G2452">
        <v>19343</v>
      </c>
      <c r="H2452">
        <v>962988</v>
      </c>
    </row>
    <row r="2453" spans="1:8">
      <c r="A2453">
        <v>2452</v>
      </c>
      <c r="B2453">
        <v>41</v>
      </c>
      <c r="C2453" t="s">
        <v>184</v>
      </c>
      <c r="D2453" t="s">
        <v>3586</v>
      </c>
      <c r="E2453" t="s">
        <v>1396</v>
      </c>
      <c r="F2453" t="s">
        <v>63</v>
      </c>
      <c r="G2453">
        <v>15365</v>
      </c>
      <c r="H2453">
        <v>962988</v>
      </c>
    </row>
    <row r="2454" spans="1:8">
      <c r="A2454">
        <v>2453</v>
      </c>
      <c r="B2454">
        <v>41</v>
      </c>
      <c r="C2454" t="s">
        <v>184</v>
      </c>
      <c r="D2454" t="s">
        <v>3586</v>
      </c>
      <c r="E2454" t="s">
        <v>1397</v>
      </c>
      <c r="F2454" t="s">
        <v>63</v>
      </c>
      <c r="G2454">
        <v>11724</v>
      </c>
      <c r="H2454">
        <v>962988</v>
      </c>
    </row>
    <row r="2455" spans="1:8">
      <c r="A2455">
        <v>2454</v>
      </c>
      <c r="B2455">
        <v>41</v>
      </c>
      <c r="C2455" t="s">
        <v>184</v>
      </c>
      <c r="D2455" t="s">
        <v>3586</v>
      </c>
      <c r="E2455" t="s">
        <v>1398</v>
      </c>
      <c r="F2455" t="s">
        <v>63</v>
      </c>
      <c r="G2455">
        <v>9884</v>
      </c>
      <c r="H2455">
        <v>962988</v>
      </c>
    </row>
    <row r="2456" spans="1:8">
      <c r="A2456">
        <v>2455</v>
      </c>
      <c r="B2456">
        <v>41</v>
      </c>
      <c r="C2456" t="s">
        <v>184</v>
      </c>
      <c r="D2456" t="s">
        <v>3586</v>
      </c>
      <c r="E2456" t="s">
        <v>1399</v>
      </c>
      <c r="F2456" t="s">
        <v>63</v>
      </c>
      <c r="G2456">
        <v>7272</v>
      </c>
      <c r="H2456">
        <v>962988</v>
      </c>
    </row>
    <row r="2457" spans="1:8">
      <c r="A2457">
        <v>2456</v>
      </c>
      <c r="B2457">
        <v>41</v>
      </c>
      <c r="C2457" t="s">
        <v>184</v>
      </c>
      <c r="D2457" t="s">
        <v>3586</v>
      </c>
      <c r="E2457" t="s">
        <v>1400</v>
      </c>
      <c r="F2457" t="s">
        <v>63</v>
      </c>
      <c r="G2457">
        <v>5476</v>
      </c>
      <c r="H2457">
        <v>962988</v>
      </c>
    </row>
    <row r="2458" spans="1:8">
      <c r="A2458">
        <v>2457</v>
      </c>
      <c r="B2458">
        <v>41</v>
      </c>
      <c r="C2458" t="s">
        <v>184</v>
      </c>
      <c r="D2458" t="s">
        <v>3586</v>
      </c>
      <c r="E2458" t="s">
        <v>1401</v>
      </c>
      <c r="F2458" t="s">
        <v>63</v>
      </c>
      <c r="G2458">
        <v>3213</v>
      </c>
      <c r="H2458">
        <v>962988</v>
      </c>
    </row>
    <row r="2459" spans="1:8">
      <c r="A2459">
        <v>2458</v>
      </c>
      <c r="B2459">
        <v>41</v>
      </c>
      <c r="C2459" t="s">
        <v>184</v>
      </c>
      <c r="D2459" t="s">
        <v>3586</v>
      </c>
      <c r="E2459" t="s">
        <v>1402</v>
      </c>
      <c r="F2459" t="s">
        <v>63</v>
      </c>
      <c r="G2459">
        <v>2258</v>
      </c>
      <c r="H2459">
        <v>962988</v>
      </c>
    </row>
    <row r="2460" spans="1:8">
      <c r="A2460">
        <v>2459</v>
      </c>
      <c r="B2460">
        <v>41</v>
      </c>
      <c r="C2460" t="s">
        <v>184</v>
      </c>
      <c r="D2460" t="s">
        <v>3586</v>
      </c>
      <c r="E2460" t="s">
        <v>249</v>
      </c>
      <c r="F2460" t="s">
        <v>46</v>
      </c>
      <c r="G2460">
        <v>51693</v>
      </c>
      <c r="H2460">
        <v>962988</v>
      </c>
    </row>
    <row r="2461" spans="1:8">
      <c r="A2461">
        <v>2460</v>
      </c>
      <c r="B2461">
        <v>41</v>
      </c>
      <c r="C2461" t="s">
        <v>184</v>
      </c>
      <c r="D2461" t="s">
        <v>3586</v>
      </c>
      <c r="E2461" t="s">
        <v>1386</v>
      </c>
      <c r="F2461" t="s">
        <v>46</v>
      </c>
      <c r="G2461">
        <v>55972</v>
      </c>
      <c r="H2461">
        <v>962988</v>
      </c>
    </row>
    <row r="2462" spans="1:8">
      <c r="A2462">
        <v>2461</v>
      </c>
      <c r="B2462">
        <v>41</v>
      </c>
      <c r="C2462" t="s">
        <v>184</v>
      </c>
      <c r="D2462" t="s">
        <v>3586</v>
      </c>
      <c r="E2462" t="s">
        <v>1387</v>
      </c>
      <c r="F2462" t="s">
        <v>46</v>
      </c>
      <c r="G2462">
        <v>55468</v>
      </c>
      <c r="H2462">
        <v>962988</v>
      </c>
    </row>
    <row r="2463" spans="1:8">
      <c r="A2463">
        <v>2462</v>
      </c>
      <c r="B2463">
        <v>41</v>
      </c>
      <c r="C2463" t="s">
        <v>184</v>
      </c>
      <c r="D2463" t="s">
        <v>3586</v>
      </c>
      <c r="E2463" t="s">
        <v>1388</v>
      </c>
      <c r="F2463" t="s">
        <v>46</v>
      </c>
      <c r="G2463">
        <v>47082</v>
      </c>
      <c r="H2463">
        <v>962988</v>
      </c>
    </row>
    <row r="2464" spans="1:8">
      <c r="A2464">
        <v>2463</v>
      </c>
      <c r="B2464">
        <v>41</v>
      </c>
      <c r="C2464" t="s">
        <v>184</v>
      </c>
      <c r="D2464" t="s">
        <v>3586</v>
      </c>
      <c r="E2464" t="s">
        <v>1389</v>
      </c>
      <c r="F2464" t="s">
        <v>46</v>
      </c>
      <c r="G2464">
        <v>40431</v>
      </c>
      <c r="H2464">
        <v>962988</v>
      </c>
    </row>
    <row r="2465" spans="1:8">
      <c r="A2465">
        <v>2464</v>
      </c>
      <c r="B2465">
        <v>41</v>
      </c>
      <c r="C2465" t="s">
        <v>184</v>
      </c>
      <c r="D2465" t="s">
        <v>3586</v>
      </c>
      <c r="E2465" t="s">
        <v>1390</v>
      </c>
      <c r="F2465" t="s">
        <v>46</v>
      </c>
      <c r="G2465">
        <v>35991</v>
      </c>
      <c r="H2465">
        <v>962988</v>
      </c>
    </row>
    <row r="2466" spans="1:8">
      <c r="A2466">
        <v>2465</v>
      </c>
      <c r="B2466">
        <v>41</v>
      </c>
      <c r="C2466" t="s">
        <v>184</v>
      </c>
      <c r="D2466" t="s">
        <v>3586</v>
      </c>
      <c r="E2466" t="s">
        <v>1391</v>
      </c>
      <c r="F2466" t="s">
        <v>46</v>
      </c>
      <c r="G2466">
        <v>32590</v>
      </c>
      <c r="H2466">
        <v>962988</v>
      </c>
    </row>
    <row r="2467" spans="1:8">
      <c r="A2467">
        <v>2466</v>
      </c>
      <c r="B2467">
        <v>41</v>
      </c>
      <c r="C2467" t="s">
        <v>184</v>
      </c>
      <c r="D2467" t="s">
        <v>3586</v>
      </c>
      <c r="E2467" t="s">
        <v>1392</v>
      </c>
      <c r="F2467" t="s">
        <v>46</v>
      </c>
      <c r="G2467">
        <v>31955</v>
      </c>
      <c r="H2467">
        <v>962988</v>
      </c>
    </row>
    <row r="2468" spans="1:8">
      <c r="A2468">
        <v>2467</v>
      </c>
      <c r="B2468">
        <v>41</v>
      </c>
      <c r="C2468" t="s">
        <v>184</v>
      </c>
      <c r="D2468" t="s">
        <v>3586</v>
      </c>
      <c r="E2468" t="s">
        <v>1393</v>
      </c>
      <c r="F2468" t="s">
        <v>46</v>
      </c>
      <c r="G2468">
        <v>29642</v>
      </c>
      <c r="H2468">
        <v>962988</v>
      </c>
    </row>
    <row r="2469" spans="1:8">
      <c r="A2469">
        <v>2468</v>
      </c>
      <c r="B2469">
        <v>41</v>
      </c>
      <c r="C2469" t="s">
        <v>184</v>
      </c>
      <c r="D2469" t="s">
        <v>3586</v>
      </c>
      <c r="E2469" t="s">
        <v>1394</v>
      </c>
      <c r="F2469" t="s">
        <v>46</v>
      </c>
      <c r="G2469">
        <v>24499</v>
      </c>
      <c r="H2469">
        <v>962988</v>
      </c>
    </row>
    <row r="2470" spans="1:8">
      <c r="A2470">
        <v>2469</v>
      </c>
      <c r="B2470">
        <v>41</v>
      </c>
      <c r="C2470" t="s">
        <v>184</v>
      </c>
      <c r="D2470" t="s">
        <v>3586</v>
      </c>
      <c r="E2470" t="s">
        <v>1395</v>
      </c>
      <c r="F2470" t="s">
        <v>46</v>
      </c>
      <c r="G2470">
        <v>19403</v>
      </c>
      <c r="H2470">
        <v>962988</v>
      </c>
    </row>
    <row r="2471" spans="1:8">
      <c r="A2471">
        <v>2470</v>
      </c>
      <c r="B2471">
        <v>41</v>
      </c>
      <c r="C2471" t="s">
        <v>184</v>
      </c>
      <c r="D2471" t="s">
        <v>3586</v>
      </c>
      <c r="E2471" t="s">
        <v>1396</v>
      </c>
      <c r="F2471" t="s">
        <v>46</v>
      </c>
      <c r="G2471">
        <v>15228</v>
      </c>
      <c r="H2471">
        <v>962988</v>
      </c>
    </row>
    <row r="2472" spans="1:8">
      <c r="A2472">
        <v>2471</v>
      </c>
      <c r="B2472">
        <v>41</v>
      </c>
      <c r="C2472" t="s">
        <v>184</v>
      </c>
      <c r="D2472" t="s">
        <v>3586</v>
      </c>
      <c r="E2472" t="s">
        <v>1397</v>
      </c>
      <c r="F2472" t="s">
        <v>46</v>
      </c>
      <c r="G2472">
        <v>11823</v>
      </c>
      <c r="H2472">
        <v>962988</v>
      </c>
    </row>
    <row r="2473" spans="1:8">
      <c r="A2473">
        <v>2472</v>
      </c>
      <c r="B2473">
        <v>41</v>
      </c>
      <c r="C2473" t="s">
        <v>184</v>
      </c>
      <c r="D2473" t="s">
        <v>3586</v>
      </c>
      <c r="E2473" t="s">
        <v>1398</v>
      </c>
      <c r="F2473" t="s">
        <v>46</v>
      </c>
      <c r="G2473">
        <v>10025</v>
      </c>
      <c r="H2473">
        <v>962988</v>
      </c>
    </row>
    <row r="2474" spans="1:8">
      <c r="A2474">
        <v>2473</v>
      </c>
      <c r="B2474">
        <v>41</v>
      </c>
      <c r="C2474" t="s">
        <v>184</v>
      </c>
      <c r="D2474" t="s">
        <v>3586</v>
      </c>
      <c r="E2474" t="s">
        <v>1399</v>
      </c>
      <c r="F2474" t="s">
        <v>46</v>
      </c>
      <c r="G2474">
        <v>7917</v>
      </c>
      <c r="H2474">
        <v>962988</v>
      </c>
    </row>
    <row r="2475" spans="1:8">
      <c r="A2475">
        <v>2474</v>
      </c>
      <c r="B2475">
        <v>41</v>
      </c>
      <c r="C2475" t="s">
        <v>184</v>
      </c>
      <c r="D2475" t="s">
        <v>3586</v>
      </c>
      <c r="E2475" t="s">
        <v>1400</v>
      </c>
      <c r="F2475" t="s">
        <v>46</v>
      </c>
      <c r="G2475">
        <v>5881</v>
      </c>
      <c r="H2475">
        <v>962988</v>
      </c>
    </row>
    <row r="2476" spans="1:8">
      <c r="A2476">
        <v>2475</v>
      </c>
      <c r="B2476">
        <v>41</v>
      </c>
      <c r="C2476" t="s">
        <v>184</v>
      </c>
      <c r="D2476" t="s">
        <v>3586</v>
      </c>
      <c r="E2476" t="s">
        <v>1401</v>
      </c>
      <c r="F2476" t="s">
        <v>46</v>
      </c>
      <c r="G2476">
        <v>3425</v>
      </c>
      <c r="H2476">
        <v>962988</v>
      </c>
    </row>
    <row r="2477" spans="1:8">
      <c r="A2477">
        <v>2476</v>
      </c>
      <c r="B2477">
        <v>41</v>
      </c>
      <c r="C2477" t="s">
        <v>184</v>
      </c>
      <c r="D2477" t="s">
        <v>3586</v>
      </c>
      <c r="E2477" t="s">
        <v>1402</v>
      </c>
      <c r="F2477" t="s">
        <v>46</v>
      </c>
      <c r="G2477">
        <v>2371</v>
      </c>
      <c r="H2477">
        <v>962988</v>
      </c>
    </row>
    <row r="2478" spans="1:8">
      <c r="A2478">
        <v>2477</v>
      </c>
      <c r="B2478">
        <v>41</v>
      </c>
      <c r="C2478" t="s">
        <v>184</v>
      </c>
      <c r="D2478" t="s">
        <v>45</v>
      </c>
      <c r="E2478" t="s">
        <v>249</v>
      </c>
      <c r="F2478" t="s">
        <v>63</v>
      </c>
      <c r="G2478">
        <v>1294</v>
      </c>
    </row>
    <row r="2479" spans="1:8">
      <c r="A2479">
        <v>2478</v>
      </c>
      <c r="B2479">
        <v>41</v>
      </c>
      <c r="C2479" t="s">
        <v>184</v>
      </c>
      <c r="D2479" t="s">
        <v>45</v>
      </c>
      <c r="E2479" t="s">
        <v>1386</v>
      </c>
      <c r="F2479" t="s">
        <v>63</v>
      </c>
      <c r="G2479">
        <v>720</v>
      </c>
    </row>
    <row r="2480" spans="1:8">
      <c r="A2480">
        <v>2479</v>
      </c>
      <c r="B2480">
        <v>41</v>
      </c>
      <c r="C2480" t="s">
        <v>184</v>
      </c>
      <c r="D2480" t="s">
        <v>45</v>
      </c>
      <c r="E2480" t="s">
        <v>1387</v>
      </c>
      <c r="F2480" t="s">
        <v>63</v>
      </c>
      <c r="G2480">
        <v>685</v>
      </c>
    </row>
    <row r="2481" spans="1:7">
      <c r="A2481">
        <v>2480</v>
      </c>
      <c r="B2481">
        <v>41</v>
      </c>
      <c r="C2481" t="s">
        <v>184</v>
      </c>
      <c r="D2481" t="s">
        <v>45</v>
      </c>
      <c r="E2481" t="s">
        <v>1388</v>
      </c>
      <c r="F2481" t="s">
        <v>63</v>
      </c>
      <c r="G2481">
        <v>502</v>
      </c>
    </row>
    <row r="2482" spans="1:7">
      <c r="A2482">
        <v>2481</v>
      </c>
      <c r="B2482">
        <v>41</v>
      </c>
      <c r="C2482" t="s">
        <v>184</v>
      </c>
      <c r="D2482" t="s">
        <v>45</v>
      </c>
      <c r="E2482" t="s">
        <v>1389</v>
      </c>
      <c r="F2482" t="s">
        <v>63</v>
      </c>
      <c r="G2482">
        <v>520</v>
      </c>
    </row>
    <row r="2483" spans="1:7">
      <c r="A2483">
        <v>2482</v>
      </c>
      <c r="B2483">
        <v>41</v>
      </c>
      <c r="C2483" t="s">
        <v>184</v>
      </c>
      <c r="D2483" t="s">
        <v>45</v>
      </c>
      <c r="E2483" t="s">
        <v>1390</v>
      </c>
      <c r="F2483" t="s">
        <v>63</v>
      </c>
      <c r="G2483">
        <v>463</v>
      </c>
    </row>
    <row r="2484" spans="1:7">
      <c r="A2484">
        <v>2483</v>
      </c>
      <c r="B2484">
        <v>41</v>
      </c>
      <c r="C2484" t="s">
        <v>184</v>
      </c>
      <c r="D2484" t="s">
        <v>45</v>
      </c>
      <c r="E2484" t="s">
        <v>1391</v>
      </c>
      <c r="F2484" t="s">
        <v>63</v>
      </c>
      <c r="G2484">
        <v>462</v>
      </c>
    </row>
    <row r="2485" spans="1:7">
      <c r="A2485">
        <v>2484</v>
      </c>
      <c r="B2485">
        <v>41</v>
      </c>
      <c r="C2485" t="s">
        <v>184</v>
      </c>
      <c r="D2485" t="s">
        <v>45</v>
      </c>
      <c r="E2485" t="s">
        <v>1392</v>
      </c>
      <c r="F2485" t="s">
        <v>63</v>
      </c>
      <c r="G2485">
        <v>609</v>
      </c>
    </row>
    <row r="2486" spans="1:7">
      <c r="A2486">
        <v>2485</v>
      </c>
      <c r="B2486">
        <v>41</v>
      </c>
      <c r="C2486" t="s">
        <v>184</v>
      </c>
      <c r="D2486" t="s">
        <v>45</v>
      </c>
      <c r="E2486" t="s">
        <v>1393</v>
      </c>
      <c r="F2486" t="s">
        <v>63</v>
      </c>
      <c r="G2486">
        <v>427</v>
      </c>
    </row>
    <row r="2487" spans="1:7">
      <c r="A2487">
        <v>2486</v>
      </c>
      <c r="B2487">
        <v>41</v>
      </c>
      <c r="C2487" t="s">
        <v>184</v>
      </c>
      <c r="D2487" t="s">
        <v>45</v>
      </c>
      <c r="E2487" t="s">
        <v>1394</v>
      </c>
      <c r="F2487" t="s">
        <v>63</v>
      </c>
      <c r="G2487">
        <v>494</v>
      </c>
    </row>
    <row r="2488" spans="1:7">
      <c r="A2488">
        <v>2487</v>
      </c>
      <c r="B2488">
        <v>41</v>
      </c>
      <c r="C2488" t="s">
        <v>184</v>
      </c>
      <c r="D2488" t="s">
        <v>45</v>
      </c>
      <c r="E2488" t="s">
        <v>1395</v>
      </c>
      <c r="F2488" t="s">
        <v>63</v>
      </c>
      <c r="G2488">
        <v>470</v>
      </c>
    </row>
    <row r="2489" spans="1:7">
      <c r="A2489">
        <v>2488</v>
      </c>
      <c r="B2489">
        <v>41</v>
      </c>
      <c r="C2489" t="s">
        <v>184</v>
      </c>
      <c r="D2489" t="s">
        <v>45</v>
      </c>
      <c r="E2489" t="s">
        <v>1396</v>
      </c>
      <c r="F2489" t="s">
        <v>63</v>
      </c>
      <c r="G2489">
        <v>413</v>
      </c>
    </row>
    <row r="2490" spans="1:7">
      <c r="A2490">
        <v>2489</v>
      </c>
      <c r="B2490">
        <v>41</v>
      </c>
      <c r="C2490" t="s">
        <v>184</v>
      </c>
      <c r="D2490" t="s">
        <v>45</v>
      </c>
      <c r="E2490" t="s">
        <v>1397</v>
      </c>
      <c r="F2490" t="s">
        <v>63</v>
      </c>
      <c r="G2490">
        <v>388</v>
      </c>
    </row>
    <row r="2491" spans="1:7">
      <c r="A2491">
        <v>2490</v>
      </c>
      <c r="B2491">
        <v>41</v>
      </c>
      <c r="C2491" t="s">
        <v>184</v>
      </c>
      <c r="D2491" t="s">
        <v>45</v>
      </c>
      <c r="E2491" t="s">
        <v>1398</v>
      </c>
      <c r="F2491" t="s">
        <v>63</v>
      </c>
      <c r="G2491">
        <v>425</v>
      </c>
    </row>
    <row r="2492" spans="1:7">
      <c r="A2492">
        <v>2491</v>
      </c>
      <c r="B2492">
        <v>41</v>
      </c>
      <c r="C2492" t="s">
        <v>184</v>
      </c>
      <c r="D2492" t="s">
        <v>45</v>
      </c>
      <c r="E2492" t="s">
        <v>1399</v>
      </c>
      <c r="F2492" t="s">
        <v>63</v>
      </c>
      <c r="G2492">
        <v>455</v>
      </c>
    </row>
    <row r="2493" spans="1:7">
      <c r="A2493">
        <v>2492</v>
      </c>
      <c r="B2493">
        <v>41</v>
      </c>
      <c r="C2493" t="s">
        <v>184</v>
      </c>
      <c r="D2493" t="s">
        <v>45</v>
      </c>
      <c r="E2493" t="s">
        <v>1400</v>
      </c>
      <c r="F2493" t="s">
        <v>63</v>
      </c>
      <c r="G2493">
        <v>96</v>
      </c>
    </row>
    <row r="2494" spans="1:7">
      <c r="A2494">
        <v>2493</v>
      </c>
      <c r="B2494">
        <v>41</v>
      </c>
      <c r="C2494" t="s">
        <v>184</v>
      </c>
      <c r="D2494" t="s">
        <v>45</v>
      </c>
      <c r="E2494" t="s">
        <v>1401</v>
      </c>
      <c r="F2494" t="s">
        <v>63</v>
      </c>
      <c r="G2494">
        <v>37</v>
      </c>
    </row>
    <row r="2495" spans="1:7">
      <c r="A2495">
        <v>2494</v>
      </c>
      <c r="B2495">
        <v>41</v>
      </c>
      <c r="C2495" t="s">
        <v>184</v>
      </c>
      <c r="D2495" t="s">
        <v>45</v>
      </c>
      <c r="E2495" t="s">
        <v>1402</v>
      </c>
      <c r="F2495" t="s">
        <v>63</v>
      </c>
      <c r="G2495">
        <v>26</v>
      </c>
    </row>
    <row r="2496" spans="1:7">
      <c r="A2496">
        <v>2495</v>
      </c>
      <c r="B2496">
        <v>41</v>
      </c>
      <c r="C2496" t="s">
        <v>184</v>
      </c>
      <c r="D2496" t="s">
        <v>45</v>
      </c>
      <c r="E2496" t="s">
        <v>249</v>
      </c>
      <c r="F2496" t="s">
        <v>46</v>
      </c>
      <c r="G2496">
        <v>1188</v>
      </c>
    </row>
    <row r="2497" spans="1:7">
      <c r="A2497">
        <v>2496</v>
      </c>
      <c r="B2497">
        <v>41</v>
      </c>
      <c r="C2497" t="s">
        <v>184</v>
      </c>
      <c r="D2497" t="s">
        <v>45</v>
      </c>
      <c r="E2497" t="s">
        <v>1386</v>
      </c>
      <c r="F2497" t="s">
        <v>46</v>
      </c>
      <c r="G2497">
        <v>682</v>
      </c>
    </row>
    <row r="2498" spans="1:7">
      <c r="A2498">
        <v>2497</v>
      </c>
      <c r="B2498">
        <v>41</v>
      </c>
      <c r="C2498" t="s">
        <v>184</v>
      </c>
      <c r="D2498" t="s">
        <v>45</v>
      </c>
      <c r="E2498" t="s">
        <v>1387</v>
      </c>
      <c r="F2498" t="s">
        <v>46</v>
      </c>
      <c r="G2498">
        <v>755</v>
      </c>
    </row>
    <row r="2499" spans="1:7">
      <c r="A2499">
        <v>2498</v>
      </c>
      <c r="B2499">
        <v>41</v>
      </c>
      <c r="C2499" t="s">
        <v>184</v>
      </c>
      <c r="D2499" t="s">
        <v>45</v>
      </c>
      <c r="E2499" t="s">
        <v>1388</v>
      </c>
      <c r="F2499" t="s">
        <v>46</v>
      </c>
      <c r="G2499">
        <v>450</v>
      </c>
    </row>
    <row r="2500" spans="1:7">
      <c r="A2500">
        <v>2499</v>
      </c>
      <c r="B2500">
        <v>41</v>
      </c>
      <c r="C2500" t="s">
        <v>184</v>
      </c>
      <c r="D2500" t="s">
        <v>45</v>
      </c>
      <c r="E2500" t="s">
        <v>1389</v>
      </c>
      <c r="F2500" t="s">
        <v>46</v>
      </c>
      <c r="G2500">
        <v>486</v>
      </c>
    </row>
    <row r="2501" spans="1:7">
      <c r="A2501">
        <v>2500</v>
      </c>
      <c r="B2501">
        <v>41</v>
      </c>
      <c r="C2501" t="s">
        <v>184</v>
      </c>
      <c r="D2501" t="s">
        <v>45</v>
      </c>
      <c r="E2501" t="s">
        <v>1390</v>
      </c>
      <c r="F2501" t="s">
        <v>46</v>
      </c>
      <c r="G2501">
        <v>520</v>
      </c>
    </row>
    <row r="2502" spans="1:7">
      <c r="A2502">
        <v>2501</v>
      </c>
      <c r="B2502">
        <v>41</v>
      </c>
      <c r="C2502" t="s">
        <v>184</v>
      </c>
      <c r="D2502" t="s">
        <v>45</v>
      </c>
      <c r="E2502" t="s">
        <v>1391</v>
      </c>
      <c r="F2502" t="s">
        <v>46</v>
      </c>
      <c r="G2502">
        <v>455</v>
      </c>
    </row>
    <row r="2503" spans="1:7">
      <c r="A2503">
        <v>2502</v>
      </c>
      <c r="B2503">
        <v>41</v>
      </c>
      <c r="C2503" t="s">
        <v>184</v>
      </c>
      <c r="D2503" t="s">
        <v>45</v>
      </c>
      <c r="E2503" t="s">
        <v>1392</v>
      </c>
      <c r="F2503" t="s">
        <v>46</v>
      </c>
      <c r="G2503">
        <v>547</v>
      </c>
    </row>
    <row r="2504" spans="1:7">
      <c r="A2504">
        <v>2503</v>
      </c>
      <c r="B2504">
        <v>41</v>
      </c>
      <c r="C2504" t="s">
        <v>184</v>
      </c>
      <c r="D2504" t="s">
        <v>45</v>
      </c>
      <c r="E2504" t="s">
        <v>1393</v>
      </c>
      <c r="F2504" t="s">
        <v>46</v>
      </c>
      <c r="G2504">
        <v>436</v>
      </c>
    </row>
    <row r="2505" spans="1:7">
      <c r="A2505">
        <v>2504</v>
      </c>
      <c r="B2505">
        <v>41</v>
      </c>
      <c r="C2505" t="s">
        <v>184</v>
      </c>
      <c r="D2505" t="s">
        <v>45</v>
      </c>
      <c r="E2505" t="s">
        <v>1394</v>
      </c>
      <c r="F2505" t="s">
        <v>46</v>
      </c>
      <c r="G2505">
        <v>442</v>
      </c>
    </row>
    <row r="2506" spans="1:7">
      <c r="A2506">
        <v>2505</v>
      </c>
      <c r="B2506">
        <v>41</v>
      </c>
      <c r="C2506" t="s">
        <v>184</v>
      </c>
      <c r="D2506" t="s">
        <v>45</v>
      </c>
      <c r="E2506" t="s">
        <v>1395</v>
      </c>
      <c r="F2506" t="s">
        <v>46</v>
      </c>
      <c r="G2506">
        <v>431</v>
      </c>
    </row>
    <row r="2507" spans="1:7">
      <c r="A2507">
        <v>2506</v>
      </c>
      <c r="B2507">
        <v>41</v>
      </c>
      <c r="C2507" t="s">
        <v>184</v>
      </c>
      <c r="D2507" t="s">
        <v>45</v>
      </c>
      <c r="E2507" t="s">
        <v>1396</v>
      </c>
      <c r="F2507" t="s">
        <v>46</v>
      </c>
      <c r="G2507">
        <v>396</v>
      </c>
    </row>
    <row r="2508" spans="1:7">
      <c r="A2508">
        <v>2507</v>
      </c>
      <c r="B2508">
        <v>41</v>
      </c>
      <c r="C2508" t="s">
        <v>184</v>
      </c>
      <c r="D2508" t="s">
        <v>45</v>
      </c>
      <c r="E2508" t="s">
        <v>1397</v>
      </c>
      <c r="F2508" t="s">
        <v>46</v>
      </c>
      <c r="G2508">
        <v>366</v>
      </c>
    </row>
    <row r="2509" spans="1:7">
      <c r="A2509">
        <v>2508</v>
      </c>
      <c r="B2509">
        <v>41</v>
      </c>
      <c r="C2509" t="s">
        <v>184</v>
      </c>
      <c r="D2509" t="s">
        <v>45</v>
      </c>
      <c r="E2509" t="s">
        <v>1398</v>
      </c>
      <c r="F2509" t="s">
        <v>46</v>
      </c>
      <c r="G2509">
        <v>423</v>
      </c>
    </row>
    <row r="2510" spans="1:7">
      <c r="A2510">
        <v>2509</v>
      </c>
      <c r="B2510">
        <v>41</v>
      </c>
      <c r="C2510" t="s">
        <v>184</v>
      </c>
      <c r="D2510" t="s">
        <v>45</v>
      </c>
      <c r="E2510" t="s">
        <v>1399</v>
      </c>
      <c r="F2510" t="s">
        <v>46</v>
      </c>
      <c r="G2510">
        <v>400</v>
      </c>
    </row>
    <row r="2511" spans="1:7">
      <c r="A2511">
        <v>2510</v>
      </c>
      <c r="B2511">
        <v>41</v>
      </c>
      <c r="C2511" t="s">
        <v>184</v>
      </c>
      <c r="D2511" t="s">
        <v>45</v>
      </c>
      <c r="E2511" t="s">
        <v>1400</v>
      </c>
      <c r="F2511" t="s">
        <v>46</v>
      </c>
      <c r="G2511">
        <v>73</v>
      </c>
    </row>
    <row r="2512" spans="1:7">
      <c r="A2512">
        <v>2511</v>
      </c>
      <c r="B2512">
        <v>41</v>
      </c>
      <c r="C2512" t="s">
        <v>184</v>
      </c>
      <c r="D2512" t="s">
        <v>45</v>
      </c>
      <c r="E2512" t="s">
        <v>1401</v>
      </c>
      <c r="F2512" t="s">
        <v>46</v>
      </c>
      <c r="G2512">
        <v>46</v>
      </c>
    </row>
    <row r="2513" spans="1:8">
      <c r="A2513">
        <v>2512</v>
      </c>
      <c r="B2513">
        <v>41</v>
      </c>
      <c r="C2513" t="s">
        <v>184</v>
      </c>
      <c r="D2513" t="s">
        <v>45</v>
      </c>
      <c r="E2513" t="s">
        <v>1402</v>
      </c>
      <c r="F2513" t="s">
        <v>46</v>
      </c>
      <c r="G2513">
        <v>25</v>
      </c>
    </row>
    <row r="2514" spans="1:8">
      <c r="A2514">
        <v>2513</v>
      </c>
      <c r="B2514">
        <v>44</v>
      </c>
      <c r="C2514" t="s">
        <v>185</v>
      </c>
      <c r="D2514" t="s">
        <v>1413</v>
      </c>
      <c r="E2514" t="s">
        <v>249</v>
      </c>
      <c r="F2514" t="s">
        <v>63</v>
      </c>
      <c r="G2514">
        <v>28048</v>
      </c>
      <c r="H2514">
        <v>278212</v>
      </c>
    </row>
    <row r="2515" spans="1:8">
      <c r="A2515">
        <v>2514</v>
      </c>
      <c r="B2515">
        <v>44</v>
      </c>
      <c r="C2515" t="s">
        <v>185</v>
      </c>
      <c r="D2515" t="s">
        <v>1413</v>
      </c>
      <c r="E2515" t="s">
        <v>1386</v>
      </c>
      <c r="F2515" t="s">
        <v>63</v>
      </c>
      <c r="G2515">
        <v>21803</v>
      </c>
      <c r="H2515">
        <v>278212</v>
      </c>
    </row>
    <row r="2516" spans="1:8">
      <c r="A2516">
        <v>2515</v>
      </c>
      <c r="B2516">
        <v>44</v>
      </c>
      <c r="C2516" t="s">
        <v>185</v>
      </c>
      <c r="D2516" t="s">
        <v>1413</v>
      </c>
      <c r="E2516" t="s">
        <v>1387</v>
      </c>
      <c r="F2516" t="s">
        <v>63</v>
      </c>
      <c r="G2516">
        <v>17151</v>
      </c>
      <c r="H2516">
        <v>278212</v>
      </c>
    </row>
    <row r="2517" spans="1:8">
      <c r="A2517">
        <v>2516</v>
      </c>
      <c r="B2517">
        <v>44</v>
      </c>
      <c r="C2517" t="s">
        <v>185</v>
      </c>
      <c r="D2517" t="s">
        <v>1413</v>
      </c>
      <c r="E2517" t="s">
        <v>1388</v>
      </c>
      <c r="F2517" t="s">
        <v>63</v>
      </c>
      <c r="G2517">
        <v>13196</v>
      </c>
      <c r="H2517">
        <v>278212</v>
      </c>
    </row>
    <row r="2518" spans="1:8">
      <c r="A2518">
        <v>2517</v>
      </c>
      <c r="B2518">
        <v>44</v>
      </c>
      <c r="C2518" t="s">
        <v>185</v>
      </c>
      <c r="D2518" t="s">
        <v>1413</v>
      </c>
      <c r="E2518" t="s">
        <v>1389</v>
      </c>
      <c r="F2518" t="s">
        <v>63</v>
      </c>
      <c r="G2518">
        <v>11213</v>
      </c>
      <c r="H2518">
        <v>278212</v>
      </c>
    </row>
    <row r="2519" spans="1:8">
      <c r="A2519">
        <v>2518</v>
      </c>
      <c r="B2519">
        <v>44</v>
      </c>
      <c r="C2519" t="s">
        <v>185</v>
      </c>
      <c r="D2519" t="s">
        <v>1413</v>
      </c>
      <c r="E2519" t="s">
        <v>1390</v>
      </c>
      <c r="F2519" t="s">
        <v>63</v>
      </c>
      <c r="G2519">
        <v>9294</v>
      </c>
      <c r="H2519">
        <v>278212</v>
      </c>
    </row>
    <row r="2520" spans="1:8">
      <c r="A2520">
        <v>2519</v>
      </c>
      <c r="B2520">
        <v>44</v>
      </c>
      <c r="C2520" t="s">
        <v>185</v>
      </c>
      <c r="D2520" t="s">
        <v>1413</v>
      </c>
      <c r="E2520" t="s">
        <v>1391</v>
      </c>
      <c r="F2520" t="s">
        <v>63</v>
      </c>
      <c r="G2520">
        <v>7279</v>
      </c>
      <c r="H2520">
        <v>278212</v>
      </c>
    </row>
    <row r="2521" spans="1:8">
      <c r="A2521">
        <v>2520</v>
      </c>
      <c r="B2521">
        <v>44</v>
      </c>
      <c r="C2521" t="s">
        <v>185</v>
      </c>
      <c r="D2521" t="s">
        <v>1413</v>
      </c>
      <c r="E2521" t="s">
        <v>1392</v>
      </c>
      <c r="F2521" t="s">
        <v>63</v>
      </c>
      <c r="G2521">
        <v>5899</v>
      </c>
      <c r="H2521">
        <v>278212</v>
      </c>
    </row>
    <row r="2522" spans="1:8">
      <c r="A2522">
        <v>2521</v>
      </c>
      <c r="B2522">
        <v>44</v>
      </c>
      <c r="C2522" t="s">
        <v>185</v>
      </c>
      <c r="D2522" t="s">
        <v>1413</v>
      </c>
      <c r="E2522" t="s">
        <v>1393</v>
      </c>
      <c r="F2522" t="s">
        <v>63</v>
      </c>
      <c r="G2522">
        <v>5181</v>
      </c>
      <c r="H2522">
        <v>278212</v>
      </c>
    </row>
    <row r="2523" spans="1:8">
      <c r="A2523">
        <v>2522</v>
      </c>
      <c r="B2523">
        <v>44</v>
      </c>
      <c r="C2523" t="s">
        <v>185</v>
      </c>
      <c r="D2523" t="s">
        <v>1413</v>
      </c>
      <c r="E2523" t="s">
        <v>1394</v>
      </c>
      <c r="F2523" t="s">
        <v>63</v>
      </c>
      <c r="G2523">
        <v>4195</v>
      </c>
      <c r="H2523">
        <v>278212</v>
      </c>
    </row>
    <row r="2524" spans="1:8">
      <c r="A2524">
        <v>2523</v>
      </c>
      <c r="B2524">
        <v>44</v>
      </c>
      <c r="C2524" t="s">
        <v>185</v>
      </c>
      <c r="D2524" t="s">
        <v>1413</v>
      </c>
      <c r="E2524" t="s">
        <v>1395</v>
      </c>
      <c r="F2524" t="s">
        <v>63</v>
      </c>
      <c r="G2524">
        <v>2858</v>
      </c>
      <c r="H2524">
        <v>278212</v>
      </c>
    </row>
    <row r="2525" spans="1:8">
      <c r="A2525">
        <v>2524</v>
      </c>
      <c r="B2525">
        <v>44</v>
      </c>
      <c r="C2525" t="s">
        <v>185</v>
      </c>
      <c r="D2525" t="s">
        <v>1413</v>
      </c>
      <c r="E2525" t="s">
        <v>1396</v>
      </c>
      <c r="F2525" t="s">
        <v>63</v>
      </c>
      <c r="G2525">
        <v>2881</v>
      </c>
      <c r="H2525">
        <v>278212</v>
      </c>
    </row>
    <row r="2526" spans="1:8">
      <c r="A2526">
        <v>2525</v>
      </c>
      <c r="B2526">
        <v>44</v>
      </c>
      <c r="C2526" t="s">
        <v>185</v>
      </c>
      <c r="D2526" t="s">
        <v>1413</v>
      </c>
      <c r="E2526" t="s">
        <v>1397</v>
      </c>
      <c r="F2526" t="s">
        <v>63</v>
      </c>
      <c r="G2526">
        <v>2048</v>
      </c>
      <c r="H2526">
        <v>278212</v>
      </c>
    </row>
    <row r="2527" spans="1:8">
      <c r="A2527">
        <v>2526</v>
      </c>
      <c r="B2527">
        <v>44</v>
      </c>
      <c r="C2527" t="s">
        <v>185</v>
      </c>
      <c r="D2527" t="s">
        <v>1413</v>
      </c>
      <c r="E2527" t="s">
        <v>1398</v>
      </c>
      <c r="F2527" t="s">
        <v>63</v>
      </c>
      <c r="G2527">
        <v>1929</v>
      </c>
      <c r="H2527">
        <v>278212</v>
      </c>
    </row>
    <row r="2528" spans="1:8">
      <c r="A2528">
        <v>2527</v>
      </c>
      <c r="B2528">
        <v>44</v>
      </c>
      <c r="C2528" t="s">
        <v>185</v>
      </c>
      <c r="D2528" t="s">
        <v>1413</v>
      </c>
      <c r="E2528" t="s">
        <v>1399</v>
      </c>
      <c r="F2528" t="s">
        <v>63</v>
      </c>
      <c r="G2528">
        <v>1259</v>
      </c>
      <c r="H2528">
        <v>278212</v>
      </c>
    </row>
    <row r="2529" spans="1:8">
      <c r="A2529">
        <v>2528</v>
      </c>
      <c r="B2529">
        <v>44</v>
      </c>
      <c r="C2529" t="s">
        <v>185</v>
      </c>
      <c r="D2529" t="s">
        <v>1413</v>
      </c>
      <c r="E2529" t="s">
        <v>1400</v>
      </c>
      <c r="F2529" t="s">
        <v>63</v>
      </c>
      <c r="G2529">
        <v>1019</v>
      </c>
      <c r="H2529">
        <v>278212</v>
      </c>
    </row>
    <row r="2530" spans="1:8">
      <c r="A2530">
        <v>2529</v>
      </c>
      <c r="B2530">
        <v>44</v>
      </c>
      <c r="C2530" t="s">
        <v>185</v>
      </c>
      <c r="D2530" t="s">
        <v>1413</v>
      </c>
      <c r="E2530" t="s">
        <v>1401</v>
      </c>
      <c r="F2530" t="s">
        <v>63</v>
      </c>
      <c r="G2530">
        <v>509</v>
      </c>
      <c r="H2530">
        <v>278212</v>
      </c>
    </row>
    <row r="2531" spans="1:8">
      <c r="A2531">
        <v>2530</v>
      </c>
      <c r="B2531">
        <v>44</v>
      </c>
      <c r="C2531" t="s">
        <v>185</v>
      </c>
      <c r="D2531" t="s">
        <v>1413</v>
      </c>
      <c r="E2531" t="s">
        <v>1402</v>
      </c>
      <c r="F2531" t="s">
        <v>63</v>
      </c>
      <c r="G2531">
        <v>497</v>
      </c>
      <c r="H2531">
        <v>278212</v>
      </c>
    </row>
    <row r="2532" spans="1:8">
      <c r="A2532">
        <v>2531</v>
      </c>
      <c r="B2532">
        <v>44</v>
      </c>
      <c r="C2532" t="s">
        <v>185</v>
      </c>
      <c r="D2532" t="s">
        <v>1413</v>
      </c>
      <c r="E2532" t="s">
        <v>249</v>
      </c>
      <c r="F2532" t="s">
        <v>46</v>
      </c>
      <c r="G2532">
        <v>27779</v>
      </c>
      <c r="H2532">
        <v>278212</v>
      </c>
    </row>
    <row r="2533" spans="1:8">
      <c r="A2533">
        <v>2532</v>
      </c>
      <c r="B2533">
        <v>44</v>
      </c>
      <c r="C2533" t="s">
        <v>185</v>
      </c>
      <c r="D2533" t="s">
        <v>1413</v>
      </c>
      <c r="E2533" t="s">
        <v>1386</v>
      </c>
      <c r="F2533" t="s">
        <v>46</v>
      </c>
      <c r="G2533">
        <v>20683</v>
      </c>
      <c r="H2533">
        <v>278212</v>
      </c>
    </row>
    <row r="2534" spans="1:8">
      <c r="A2534">
        <v>2533</v>
      </c>
      <c r="B2534">
        <v>44</v>
      </c>
      <c r="C2534" t="s">
        <v>185</v>
      </c>
      <c r="D2534" t="s">
        <v>1413</v>
      </c>
      <c r="E2534" t="s">
        <v>1387</v>
      </c>
      <c r="F2534" t="s">
        <v>46</v>
      </c>
      <c r="G2534">
        <v>16733</v>
      </c>
      <c r="H2534">
        <v>278212</v>
      </c>
    </row>
    <row r="2535" spans="1:8">
      <c r="A2535">
        <v>2534</v>
      </c>
      <c r="B2535">
        <v>44</v>
      </c>
      <c r="C2535" t="s">
        <v>185</v>
      </c>
      <c r="D2535" t="s">
        <v>1413</v>
      </c>
      <c r="E2535" t="s">
        <v>1388</v>
      </c>
      <c r="F2535" t="s">
        <v>46</v>
      </c>
      <c r="G2535">
        <v>13383</v>
      </c>
      <c r="H2535">
        <v>278212</v>
      </c>
    </row>
    <row r="2536" spans="1:8">
      <c r="A2536">
        <v>2535</v>
      </c>
      <c r="B2536">
        <v>44</v>
      </c>
      <c r="C2536" t="s">
        <v>185</v>
      </c>
      <c r="D2536" t="s">
        <v>1413</v>
      </c>
      <c r="E2536" t="s">
        <v>1389</v>
      </c>
      <c r="F2536" t="s">
        <v>46</v>
      </c>
      <c r="G2536">
        <v>12172</v>
      </c>
      <c r="H2536">
        <v>278212</v>
      </c>
    </row>
    <row r="2537" spans="1:8">
      <c r="A2537">
        <v>2536</v>
      </c>
      <c r="B2537">
        <v>44</v>
      </c>
      <c r="C2537" t="s">
        <v>185</v>
      </c>
      <c r="D2537" t="s">
        <v>1413</v>
      </c>
      <c r="E2537" t="s">
        <v>1390</v>
      </c>
      <c r="F2537" t="s">
        <v>46</v>
      </c>
      <c r="G2537">
        <v>10385</v>
      </c>
      <c r="H2537">
        <v>278212</v>
      </c>
    </row>
    <row r="2538" spans="1:8">
      <c r="A2538">
        <v>2537</v>
      </c>
      <c r="B2538">
        <v>44</v>
      </c>
      <c r="C2538" t="s">
        <v>185</v>
      </c>
      <c r="D2538" t="s">
        <v>1413</v>
      </c>
      <c r="E2538" t="s">
        <v>1391</v>
      </c>
      <c r="F2538" t="s">
        <v>46</v>
      </c>
      <c r="G2538">
        <v>8357</v>
      </c>
      <c r="H2538">
        <v>278212</v>
      </c>
    </row>
    <row r="2539" spans="1:8">
      <c r="A2539">
        <v>2538</v>
      </c>
      <c r="B2539">
        <v>44</v>
      </c>
      <c r="C2539" t="s">
        <v>185</v>
      </c>
      <c r="D2539" t="s">
        <v>1413</v>
      </c>
      <c r="E2539" t="s">
        <v>1392</v>
      </c>
      <c r="F2539" t="s">
        <v>46</v>
      </c>
      <c r="G2539">
        <v>6459</v>
      </c>
      <c r="H2539">
        <v>278212</v>
      </c>
    </row>
    <row r="2540" spans="1:8">
      <c r="A2540">
        <v>2539</v>
      </c>
      <c r="B2540">
        <v>44</v>
      </c>
      <c r="C2540" t="s">
        <v>185</v>
      </c>
      <c r="D2540" t="s">
        <v>1413</v>
      </c>
      <c r="E2540" t="s">
        <v>1393</v>
      </c>
      <c r="F2540" t="s">
        <v>46</v>
      </c>
      <c r="G2540">
        <v>5746</v>
      </c>
      <c r="H2540">
        <v>278212</v>
      </c>
    </row>
    <row r="2541" spans="1:8">
      <c r="A2541">
        <v>2540</v>
      </c>
      <c r="B2541">
        <v>44</v>
      </c>
      <c r="C2541" t="s">
        <v>185</v>
      </c>
      <c r="D2541" t="s">
        <v>1413</v>
      </c>
      <c r="E2541" t="s">
        <v>1394</v>
      </c>
      <c r="F2541" t="s">
        <v>46</v>
      </c>
      <c r="G2541">
        <v>4828</v>
      </c>
      <c r="H2541">
        <v>278212</v>
      </c>
    </row>
    <row r="2542" spans="1:8">
      <c r="A2542">
        <v>2541</v>
      </c>
      <c r="B2542">
        <v>44</v>
      </c>
      <c r="C2542" t="s">
        <v>185</v>
      </c>
      <c r="D2542" t="s">
        <v>1413</v>
      </c>
      <c r="E2542" t="s">
        <v>1395</v>
      </c>
      <c r="F2542" t="s">
        <v>46</v>
      </c>
      <c r="G2542">
        <v>2984</v>
      </c>
      <c r="H2542">
        <v>278212</v>
      </c>
    </row>
    <row r="2543" spans="1:8">
      <c r="A2543">
        <v>2542</v>
      </c>
      <c r="B2543">
        <v>44</v>
      </c>
      <c r="C2543" t="s">
        <v>185</v>
      </c>
      <c r="D2543" t="s">
        <v>1413</v>
      </c>
      <c r="E2543" t="s">
        <v>1396</v>
      </c>
      <c r="F2543" t="s">
        <v>46</v>
      </c>
      <c r="G2543">
        <v>3345</v>
      </c>
      <c r="H2543">
        <v>278212</v>
      </c>
    </row>
    <row r="2544" spans="1:8">
      <c r="A2544">
        <v>2543</v>
      </c>
      <c r="B2544">
        <v>44</v>
      </c>
      <c r="C2544" t="s">
        <v>185</v>
      </c>
      <c r="D2544" t="s">
        <v>1413</v>
      </c>
      <c r="E2544" t="s">
        <v>1397</v>
      </c>
      <c r="F2544" t="s">
        <v>46</v>
      </c>
      <c r="G2544">
        <v>2535</v>
      </c>
      <c r="H2544">
        <v>278212</v>
      </c>
    </row>
    <row r="2545" spans="1:8">
      <c r="A2545">
        <v>2544</v>
      </c>
      <c r="B2545">
        <v>44</v>
      </c>
      <c r="C2545" t="s">
        <v>185</v>
      </c>
      <c r="D2545" t="s">
        <v>1413</v>
      </c>
      <c r="E2545" t="s">
        <v>1398</v>
      </c>
      <c r="F2545" t="s">
        <v>46</v>
      </c>
      <c r="G2545">
        <v>2352</v>
      </c>
      <c r="H2545">
        <v>278212</v>
      </c>
    </row>
    <row r="2546" spans="1:8">
      <c r="A2546">
        <v>2545</v>
      </c>
      <c r="B2546">
        <v>44</v>
      </c>
      <c r="C2546" t="s">
        <v>185</v>
      </c>
      <c r="D2546" t="s">
        <v>1413</v>
      </c>
      <c r="E2546" t="s">
        <v>1399</v>
      </c>
      <c r="F2546" t="s">
        <v>46</v>
      </c>
      <c r="G2546">
        <v>1531</v>
      </c>
      <c r="H2546">
        <v>278212</v>
      </c>
    </row>
    <row r="2547" spans="1:8">
      <c r="A2547">
        <v>2546</v>
      </c>
      <c r="B2547">
        <v>44</v>
      </c>
      <c r="C2547" t="s">
        <v>185</v>
      </c>
      <c r="D2547" t="s">
        <v>1413</v>
      </c>
      <c r="E2547" t="s">
        <v>1400</v>
      </c>
      <c r="F2547" t="s">
        <v>46</v>
      </c>
      <c r="G2547">
        <v>1250</v>
      </c>
      <c r="H2547">
        <v>278212</v>
      </c>
    </row>
    <row r="2548" spans="1:8">
      <c r="A2548">
        <v>2547</v>
      </c>
      <c r="B2548">
        <v>44</v>
      </c>
      <c r="C2548" t="s">
        <v>185</v>
      </c>
      <c r="D2548" t="s">
        <v>1413</v>
      </c>
      <c r="E2548" t="s">
        <v>1401</v>
      </c>
      <c r="F2548" t="s">
        <v>46</v>
      </c>
      <c r="G2548">
        <v>720</v>
      </c>
      <c r="H2548">
        <v>278212</v>
      </c>
    </row>
    <row r="2549" spans="1:8">
      <c r="A2549">
        <v>2548</v>
      </c>
      <c r="B2549">
        <v>44</v>
      </c>
      <c r="C2549" t="s">
        <v>185</v>
      </c>
      <c r="D2549" t="s">
        <v>1413</v>
      </c>
      <c r="E2549" t="s">
        <v>1402</v>
      </c>
      <c r="F2549" t="s">
        <v>46</v>
      </c>
      <c r="G2549">
        <v>711</v>
      </c>
      <c r="H2549">
        <v>278212</v>
      </c>
    </row>
    <row r="2550" spans="1:8">
      <c r="A2550">
        <v>2549</v>
      </c>
      <c r="B2550">
        <v>44</v>
      </c>
      <c r="C2550" t="s">
        <v>185</v>
      </c>
      <c r="D2550" t="s">
        <v>3582</v>
      </c>
      <c r="E2550" t="s">
        <v>1388</v>
      </c>
      <c r="F2550" t="s">
        <v>46</v>
      </c>
      <c r="G2550">
        <v>1</v>
      </c>
      <c r="H2550">
        <v>1</v>
      </c>
    </row>
    <row r="2551" spans="1:8">
      <c r="A2551">
        <v>2550</v>
      </c>
      <c r="B2551">
        <v>44</v>
      </c>
      <c r="C2551" t="s">
        <v>185</v>
      </c>
      <c r="D2551" t="s">
        <v>3597</v>
      </c>
      <c r="E2551" t="s">
        <v>249</v>
      </c>
      <c r="F2551" t="s">
        <v>63</v>
      </c>
      <c r="G2551">
        <v>5</v>
      </c>
      <c r="H2551">
        <v>99</v>
      </c>
    </row>
    <row r="2552" spans="1:8">
      <c r="A2552">
        <v>2551</v>
      </c>
      <c r="B2552">
        <v>44</v>
      </c>
      <c r="C2552" t="s">
        <v>185</v>
      </c>
      <c r="D2552" t="s">
        <v>3597</v>
      </c>
      <c r="E2552" t="s">
        <v>1386</v>
      </c>
      <c r="F2552" t="s">
        <v>63</v>
      </c>
      <c r="G2552">
        <v>8</v>
      </c>
      <c r="H2552">
        <v>99</v>
      </c>
    </row>
    <row r="2553" spans="1:8">
      <c r="A2553">
        <v>2552</v>
      </c>
      <c r="B2553">
        <v>44</v>
      </c>
      <c r="C2553" t="s">
        <v>185</v>
      </c>
      <c r="D2553" t="s">
        <v>3597</v>
      </c>
      <c r="E2553" t="s">
        <v>1387</v>
      </c>
      <c r="F2553" t="s">
        <v>63</v>
      </c>
      <c r="G2553">
        <v>10</v>
      </c>
      <c r="H2553">
        <v>99</v>
      </c>
    </row>
    <row r="2554" spans="1:8">
      <c r="A2554">
        <v>2553</v>
      </c>
      <c r="B2554">
        <v>44</v>
      </c>
      <c r="C2554" t="s">
        <v>185</v>
      </c>
      <c r="D2554" t="s">
        <v>3597</v>
      </c>
      <c r="E2554" t="s">
        <v>1388</v>
      </c>
      <c r="F2554" t="s">
        <v>63</v>
      </c>
      <c r="G2554">
        <v>2</v>
      </c>
      <c r="H2554">
        <v>99</v>
      </c>
    </row>
    <row r="2555" spans="1:8">
      <c r="A2555">
        <v>2554</v>
      </c>
      <c r="B2555">
        <v>44</v>
      </c>
      <c r="C2555" t="s">
        <v>185</v>
      </c>
      <c r="D2555" t="s">
        <v>3597</v>
      </c>
      <c r="E2555" t="s">
        <v>1389</v>
      </c>
      <c r="F2555" t="s">
        <v>63</v>
      </c>
      <c r="G2555">
        <v>3</v>
      </c>
      <c r="H2555">
        <v>99</v>
      </c>
    </row>
    <row r="2556" spans="1:8">
      <c r="A2556">
        <v>2555</v>
      </c>
      <c r="B2556">
        <v>44</v>
      </c>
      <c r="C2556" t="s">
        <v>185</v>
      </c>
      <c r="D2556" t="s">
        <v>3597</v>
      </c>
      <c r="E2556" t="s">
        <v>1390</v>
      </c>
      <c r="F2556" t="s">
        <v>63</v>
      </c>
      <c r="G2556">
        <v>7</v>
      </c>
      <c r="H2556">
        <v>99</v>
      </c>
    </row>
    <row r="2557" spans="1:8">
      <c r="A2557">
        <v>2556</v>
      </c>
      <c r="B2557">
        <v>44</v>
      </c>
      <c r="C2557" t="s">
        <v>185</v>
      </c>
      <c r="D2557" t="s">
        <v>3597</v>
      </c>
      <c r="E2557" t="s">
        <v>1391</v>
      </c>
      <c r="F2557" t="s">
        <v>63</v>
      </c>
      <c r="G2557">
        <v>3</v>
      </c>
      <c r="H2557">
        <v>99</v>
      </c>
    </row>
    <row r="2558" spans="1:8">
      <c r="A2558">
        <v>2557</v>
      </c>
      <c r="B2558">
        <v>44</v>
      </c>
      <c r="C2558" t="s">
        <v>185</v>
      </c>
      <c r="D2558" t="s">
        <v>3597</v>
      </c>
      <c r="E2558" t="s">
        <v>1392</v>
      </c>
      <c r="F2558" t="s">
        <v>63</v>
      </c>
      <c r="G2558">
        <v>1</v>
      </c>
      <c r="H2558">
        <v>99</v>
      </c>
    </row>
    <row r="2559" spans="1:8">
      <c r="A2559">
        <v>2558</v>
      </c>
      <c r="B2559">
        <v>44</v>
      </c>
      <c r="C2559" t="s">
        <v>185</v>
      </c>
      <c r="D2559" t="s">
        <v>3597</v>
      </c>
      <c r="E2559" t="s">
        <v>1393</v>
      </c>
      <c r="F2559" t="s">
        <v>63</v>
      </c>
      <c r="G2559">
        <v>2</v>
      </c>
      <c r="H2559">
        <v>99</v>
      </c>
    </row>
    <row r="2560" spans="1:8">
      <c r="A2560">
        <v>2559</v>
      </c>
      <c r="B2560">
        <v>44</v>
      </c>
      <c r="C2560" t="s">
        <v>185</v>
      </c>
      <c r="D2560" t="s">
        <v>3597</v>
      </c>
      <c r="E2560" t="s">
        <v>1394</v>
      </c>
      <c r="F2560" t="s">
        <v>63</v>
      </c>
      <c r="G2560">
        <v>2</v>
      </c>
      <c r="H2560">
        <v>99</v>
      </c>
    </row>
    <row r="2561" spans="1:8">
      <c r="A2561">
        <v>2560</v>
      </c>
      <c r="B2561">
        <v>44</v>
      </c>
      <c r="C2561" t="s">
        <v>185</v>
      </c>
      <c r="D2561" t="s">
        <v>3597</v>
      </c>
      <c r="E2561" t="s">
        <v>1395</v>
      </c>
      <c r="F2561" t="s">
        <v>63</v>
      </c>
      <c r="G2561">
        <v>3</v>
      </c>
      <c r="H2561">
        <v>99</v>
      </c>
    </row>
    <row r="2562" spans="1:8">
      <c r="A2562">
        <v>2561</v>
      </c>
      <c r="B2562">
        <v>44</v>
      </c>
      <c r="C2562" t="s">
        <v>185</v>
      </c>
      <c r="D2562" t="s">
        <v>3597</v>
      </c>
      <c r="E2562" t="s">
        <v>1396</v>
      </c>
      <c r="F2562" t="s">
        <v>63</v>
      </c>
      <c r="G2562">
        <v>1</v>
      </c>
      <c r="H2562">
        <v>99</v>
      </c>
    </row>
    <row r="2563" spans="1:8">
      <c r="A2563">
        <v>2562</v>
      </c>
      <c r="B2563">
        <v>44</v>
      </c>
      <c r="C2563" t="s">
        <v>185</v>
      </c>
      <c r="D2563" t="s">
        <v>3597</v>
      </c>
      <c r="E2563" t="s">
        <v>1398</v>
      </c>
      <c r="F2563" t="s">
        <v>63</v>
      </c>
      <c r="G2563">
        <v>1</v>
      </c>
      <c r="H2563">
        <v>99</v>
      </c>
    </row>
    <row r="2564" spans="1:8">
      <c r="A2564">
        <v>2563</v>
      </c>
      <c r="B2564">
        <v>44</v>
      </c>
      <c r="C2564" t="s">
        <v>185</v>
      </c>
      <c r="D2564" t="s">
        <v>3597</v>
      </c>
      <c r="E2564" t="s">
        <v>1399</v>
      </c>
      <c r="F2564" t="s">
        <v>63</v>
      </c>
      <c r="G2564">
        <v>1</v>
      </c>
      <c r="H2564">
        <v>99</v>
      </c>
    </row>
    <row r="2565" spans="1:8">
      <c r="A2565">
        <v>2564</v>
      </c>
      <c r="B2565">
        <v>44</v>
      </c>
      <c r="C2565" t="s">
        <v>185</v>
      </c>
      <c r="D2565" t="s">
        <v>3597</v>
      </c>
      <c r="E2565" t="s">
        <v>1400</v>
      </c>
      <c r="F2565" t="s">
        <v>63</v>
      </c>
      <c r="G2565">
        <v>1</v>
      </c>
      <c r="H2565">
        <v>99</v>
      </c>
    </row>
    <row r="2566" spans="1:8">
      <c r="A2566">
        <v>2565</v>
      </c>
      <c r="B2566">
        <v>44</v>
      </c>
      <c r="C2566" t="s">
        <v>185</v>
      </c>
      <c r="D2566" t="s">
        <v>3597</v>
      </c>
      <c r="E2566" t="s">
        <v>1402</v>
      </c>
      <c r="F2566" t="s">
        <v>63</v>
      </c>
      <c r="G2566">
        <v>1</v>
      </c>
      <c r="H2566">
        <v>99</v>
      </c>
    </row>
    <row r="2567" spans="1:8">
      <c r="A2567">
        <v>2566</v>
      </c>
      <c r="B2567">
        <v>44</v>
      </c>
      <c r="C2567" t="s">
        <v>185</v>
      </c>
      <c r="D2567" t="s">
        <v>3597</v>
      </c>
      <c r="E2567" t="s">
        <v>249</v>
      </c>
      <c r="F2567" t="s">
        <v>46</v>
      </c>
      <c r="G2567">
        <v>7</v>
      </c>
      <c r="H2567">
        <v>99</v>
      </c>
    </row>
    <row r="2568" spans="1:8">
      <c r="A2568">
        <v>2567</v>
      </c>
      <c r="B2568">
        <v>44</v>
      </c>
      <c r="C2568" t="s">
        <v>185</v>
      </c>
      <c r="D2568" t="s">
        <v>3597</v>
      </c>
      <c r="E2568" t="s">
        <v>1386</v>
      </c>
      <c r="F2568" t="s">
        <v>46</v>
      </c>
      <c r="G2568">
        <v>10</v>
      </c>
      <c r="H2568">
        <v>99</v>
      </c>
    </row>
    <row r="2569" spans="1:8">
      <c r="A2569">
        <v>2568</v>
      </c>
      <c r="B2569">
        <v>44</v>
      </c>
      <c r="C2569" t="s">
        <v>185</v>
      </c>
      <c r="D2569" t="s">
        <v>3597</v>
      </c>
      <c r="E2569" t="s">
        <v>1387</v>
      </c>
      <c r="F2569" t="s">
        <v>46</v>
      </c>
      <c r="G2569">
        <v>4</v>
      </c>
      <c r="H2569">
        <v>99</v>
      </c>
    </row>
    <row r="2570" spans="1:8">
      <c r="A2570">
        <v>2569</v>
      </c>
      <c r="B2570">
        <v>44</v>
      </c>
      <c r="C2570" t="s">
        <v>185</v>
      </c>
      <c r="D2570" t="s">
        <v>3597</v>
      </c>
      <c r="E2570" t="s">
        <v>1388</v>
      </c>
      <c r="F2570" t="s">
        <v>46</v>
      </c>
      <c r="G2570">
        <v>3</v>
      </c>
      <c r="H2570">
        <v>99</v>
      </c>
    </row>
    <row r="2571" spans="1:8">
      <c r="A2571">
        <v>2570</v>
      </c>
      <c r="B2571">
        <v>44</v>
      </c>
      <c r="C2571" t="s">
        <v>185</v>
      </c>
      <c r="D2571" t="s">
        <v>3597</v>
      </c>
      <c r="E2571" t="s">
        <v>1389</v>
      </c>
      <c r="F2571" t="s">
        <v>46</v>
      </c>
      <c r="G2571">
        <v>3</v>
      </c>
      <c r="H2571">
        <v>99</v>
      </c>
    </row>
    <row r="2572" spans="1:8">
      <c r="A2572">
        <v>2571</v>
      </c>
      <c r="B2572">
        <v>44</v>
      </c>
      <c r="C2572" t="s">
        <v>185</v>
      </c>
      <c r="D2572" t="s">
        <v>3597</v>
      </c>
      <c r="E2572" t="s">
        <v>1390</v>
      </c>
      <c r="F2572" t="s">
        <v>46</v>
      </c>
      <c r="G2572">
        <v>4</v>
      </c>
      <c r="H2572">
        <v>99</v>
      </c>
    </row>
    <row r="2573" spans="1:8">
      <c r="A2573">
        <v>2572</v>
      </c>
      <c r="B2573">
        <v>44</v>
      </c>
      <c r="C2573" t="s">
        <v>185</v>
      </c>
      <c r="D2573" t="s">
        <v>3597</v>
      </c>
      <c r="E2573" t="s">
        <v>1391</v>
      </c>
      <c r="F2573" t="s">
        <v>46</v>
      </c>
      <c r="G2573">
        <v>3</v>
      </c>
      <c r="H2573">
        <v>99</v>
      </c>
    </row>
    <row r="2574" spans="1:8">
      <c r="A2574">
        <v>2573</v>
      </c>
      <c r="B2574">
        <v>44</v>
      </c>
      <c r="C2574" t="s">
        <v>185</v>
      </c>
      <c r="D2574" t="s">
        <v>3597</v>
      </c>
      <c r="E2574" t="s">
        <v>1392</v>
      </c>
      <c r="F2574" t="s">
        <v>46</v>
      </c>
      <c r="G2574">
        <v>1</v>
      </c>
      <c r="H2574">
        <v>99</v>
      </c>
    </row>
    <row r="2575" spans="1:8">
      <c r="A2575">
        <v>2574</v>
      </c>
      <c r="B2575">
        <v>44</v>
      </c>
      <c r="C2575" t="s">
        <v>185</v>
      </c>
      <c r="D2575" t="s">
        <v>3597</v>
      </c>
      <c r="E2575" t="s">
        <v>1393</v>
      </c>
      <c r="F2575" t="s">
        <v>46</v>
      </c>
      <c r="G2575">
        <v>2</v>
      </c>
      <c r="H2575">
        <v>99</v>
      </c>
    </row>
    <row r="2576" spans="1:8">
      <c r="A2576">
        <v>2575</v>
      </c>
      <c r="B2576">
        <v>44</v>
      </c>
      <c r="C2576" t="s">
        <v>185</v>
      </c>
      <c r="D2576" t="s">
        <v>3597</v>
      </c>
      <c r="E2576" t="s">
        <v>1394</v>
      </c>
      <c r="F2576" t="s">
        <v>46</v>
      </c>
      <c r="G2576">
        <v>5</v>
      </c>
      <c r="H2576">
        <v>99</v>
      </c>
    </row>
    <row r="2577" spans="1:8">
      <c r="A2577">
        <v>2576</v>
      </c>
      <c r="B2577">
        <v>44</v>
      </c>
      <c r="C2577" t="s">
        <v>185</v>
      </c>
      <c r="D2577" t="s">
        <v>3597</v>
      </c>
      <c r="E2577" t="s">
        <v>1395</v>
      </c>
      <c r="F2577" t="s">
        <v>46</v>
      </c>
      <c r="G2577">
        <v>3</v>
      </c>
      <c r="H2577">
        <v>99</v>
      </c>
    </row>
    <row r="2578" spans="1:8">
      <c r="A2578">
        <v>2577</v>
      </c>
      <c r="B2578">
        <v>44</v>
      </c>
      <c r="C2578" t="s">
        <v>185</v>
      </c>
      <c r="D2578" t="s">
        <v>3597</v>
      </c>
      <c r="E2578" t="s">
        <v>1397</v>
      </c>
      <c r="F2578" t="s">
        <v>46</v>
      </c>
      <c r="G2578">
        <v>1</v>
      </c>
      <c r="H2578">
        <v>99</v>
      </c>
    </row>
    <row r="2579" spans="1:8">
      <c r="A2579">
        <v>2578</v>
      </c>
      <c r="B2579">
        <v>44</v>
      </c>
      <c r="C2579" t="s">
        <v>185</v>
      </c>
      <c r="D2579" t="s">
        <v>3597</v>
      </c>
      <c r="E2579" t="s">
        <v>1399</v>
      </c>
      <c r="F2579" t="s">
        <v>46</v>
      </c>
      <c r="G2579">
        <v>2</v>
      </c>
      <c r="H2579">
        <v>99</v>
      </c>
    </row>
    <row r="2580" spans="1:8">
      <c r="A2580">
        <v>2579</v>
      </c>
      <c r="B2580">
        <v>44</v>
      </c>
      <c r="C2580" t="s">
        <v>185</v>
      </c>
      <c r="D2580" t="s">
        <v>3598</v>
      </c>
      <c r="E2580" t="s">
        <v>249</v>
      </c>
      <c r="F2580" t="s">
        <v>63</v>
      </c>
      <c r="G2580">
        <v>8561</v>
      </c>
      <c r="H2580">
        <v>91674</v>
      </c>
    </row>
    <row r="2581" spans="1:8">
      <c r="A2581">
        <v>2580</v>
      </c>
      <c r="B2581">
        <v>44</v>
      </c>
      <c r="C2581" t="s">
        <v>185</v>
      </c>
      <c r="D2581" t="s">
        <v>3598</v>
      </c>
      <c r="E2581" t="s">
        <v>1386</v>
      </c>
      <c r="F2581" t="s">
        <v>63</v>
      </c>
      <c r="G2581">
        <v>5810</v>
      </c>
      <c r="H2581">
        <v>91674</v>
      </c>
    </row>
    <row r="2582" spans="1:8">
      <c r="A2582">
        <v>2581</v>
      </c>
      <c r="B2582">
        <v>44</v>
      </c>
      <c r="C2582" t="s">
        <v>185</v>
      </c>
      <c r="D2582" t="s">
        <v>3598</v>
      </c>
      <c r="E2582" t="s">
        <v>1387</v>
      </c>
      <c r="F2582" t="s">
        <v>63</v>
      </c>
      <c r="G2582">
        <v>4947</v>
      </c>
      <c r="H2582">
        <v>91674</v>
      </c>
    </row>
    <row r="2583" spans="1:8">
      <c r="A2583">
        <v>2582</v>
      </c>
      <c r="B2583">
        <v>44</v>
      </c>
      <c r="C2583" t="s">
        <v>185</v>
      </c>
      <c r="D2583" t="s">
        <v>3598</v>
      </c>
      <c r="E2583" t="s">
        <v>1388</v>
      </c>
      <c r="F2583" t="s">
        <v>63</v>
      </c>
      <c r="G2583">
        <v>4481</v>
      </c>
      <c r="H2583">
        <v>91674</v>
      </c>
    </row>
    <row r="2584" spans="1:8">
      <c r="A2584">
        <v>2583</v>
      </c>
      <c r="B2584">
        <v>44</v>
      </c>
      <c r="C2584" t="s">
        <v>185</v>
      </c>
      <c r="D2584" t="s">
        <v>3598</v>
      </c>
      <c r="E2584" t="s">
        <v>1389</v>
      </c>
      <c r="F2584" t="s">
        <v>63</v>
      </c>
      <c r="G2584">
        <v>4455</v>
      </c>
      <c r="H2584">
        <v>91674</v>
      </c>
    </row>
    <row r="2585" spans="1:8">
      <c r="A2585">
        <v>2584</v>
      </c>
      <c r="B2585">
        <v>44</v>
      </c>
      <c r="C2585" t="s">
        <v>185</v>
      </c>
      <c r="D2585" t="s">
        <v>3598</v>
      </c>
      <c r="E2585" t="s">
        <v>1390</v>
      </c>
      <c r="F2585" t="s">
        <v>63</v>
      </c>
      <c r="G2585">
        <v>3336</v>
      </c>
      <c r="H2585">
        <v>91674</v>
      </c>
    </row>
    <row r="2586" spans="1:8">
      <c r="A2586">
        <v>2585</v>
      </c>
      <c r="B2586">
        <v>44</v>
      </c>
      <c r="C2586" t="s">
        <v>185</v>
      </c>
      <c r="D2586" t="s">
        <v>3598</v>
      </c>
      <c r="E2586" t="s">
        <v>1391</v>
      </c>
      <c r="F2586" t="s">
        <v>63</v>
      </c>
      <c r="G2586">
        <v>2732</v>
      </c>
      <c r="H2586">
        <v>91674</v>
      </c>
    </row>
    <row r="2587" spans="1:8">
      <c r="A2587">
        <v>2586</v>
      </c>
      <c r="B2587">
        <v>44</v>
      </c>
      <c r="C2587" t="s">
        <v>185</v>
      </c>
      <c r="D2587" t="s">
        <v>3598</v>
      </c>
      <c r="E2587" t="s">
        <v>1392</v>
      </c>
      <c r="F2587" t="s">
        <v>63</v>
      </c>
      <c r="G2587">
        <v>2448</v>
      </c>
      <c r="H2587">
        <v>91674</v>
      </c>
    </row>
    <row r="2588" spans="1:8">
      <c r="A2588">
        <v>2587</v>
      </c>
      <c r="B2588">
        <v>44</v>
      </c>
      <c r="C2588" t="s">
        <v>185</v>
      </c>
      <c r="D2588" t="s">
        <v>3598</v>
      </c>
      <c r="E2588" t="s">
        <v>1393</v>
      </c>
      <c r="F2588" t="s">
        <v>63</v>
      </c>
      <c r="G2588">
        <v>2180</v>
      </c>
      <c r="H2588">
        <v>91674</v>
      </c>
    </row>
    <row r="2589" spans="1:8">
      <c r="A2589">
        <v>2588</v>
      </c>
      <c r="B2589">
        <v>44</v>
      </c>
      <c r="C2589" t="s">
        <v>185</v>
      </c>
      <c r="D2589" t="s">
        <v>3598</v>
      </c>
      <c r="E2589" t="s">
        <v>1394</v>
      </c>
      <c r="F2589" t="s">
        <v>63</v>
      </c>
      <c r="G2589">
        <v>2081</v>
      </c>
      <c r="H2589">
        <v>91674</v>
      </c>
    </row>
    <row r="2590" spans="1:8">
      <c r="A2590">
        <v>2589</v>
      </c>
      <c r="B2590">
        <v>44</v>
      </c>
      <c r="C2590" t="s">
        <v>185</v>
      </c>
      <c r="D2590" t="s">
        <v>3598</v>
      </c>
      <c r="E2590" t="s">
        <v>1395</v>
      </c>
      <c r="F2590" t="s">
        <v>63</v>
      </c>
      <c r="G2590">
        <v>1623</v>
      </c>
      <c r="H2590">
        <v>91674</v>
      </c>
    </row>
    <row r="2591" spans="1:8">
      <c r="A2591">
        <v>2590</v>
      </c>
      <c r="B2591">
        <v>44</v>
      </c>
      <c r="C2591" t="s">
        <v>185</v>
      </c>
      <c r="D2591" t="s">
        <v>3598</v>
      </c>
      <c r="E2591" t="s">
        <v>1396</v>
      </c>
      <c r="F2591" t="s">
        <v>63</v>
      </c>
      <c r="G2591">
        <v>1192</v>
      </c>
      <c r="H2591">
        <v>91674</v>
      </c>
    </row>
    <row r="2592" spans="1:8">
      <c r="A2592">
        <v>2591</v>
      </c>
      <c r="B2592">
        <v>44</v>
      </c>
      <c r="C2592" t="s">
        <v>185</v>
      </c>
      <c r="D2592" t="s">
        <v>3598</v>
      </c>
      <c r="E2592" t="s">
        <v>1397</v>
      </c>
      <c r="F2592" t="s">
        <v>63</v>
      </c>
      <c r="G2592">
        <v>835</v>
      </c>
      <c r="H2592">
        <v>91674</v>
      </c>
    </row>
    <row r="2593" spans="1:8">
      <c r="A2593">
        <v>2592</v>
      </c>
      <c r="B2593">
        <v>44</v>
      </c>
      <c r="C2593" t="s">
        <v>185</v>
      </c>
      <c r="D2593" t="s">
        <v>3598</v>
      </c>
      <c r="E2593" t="s">
        <v>1398</v>
      </c>
      <c r="F2593" t="s">
        <v>63</v>
      </c>
      <c r="G2593">
        <v>516</v>
      </c>
      <c r="H2593">
        <v>91674</v>
      </c>
    </row>
    <row r="2594" spans="1:8">
      <c r="A2594">
        <v>2593</v>
      </c>
      <c r="B2594">
        <v>44</v>
      </c>
      <c r="C2594" t="s">
        <v>185</v>
      </c>
      <c r="D2594" t="s">
        <v>3598</v>
      </c>
      <c r="E2594" t="s">
        <v>1399</v>
      </c>
      <c r="F2594" t="s">
        <v>63</v>
      </c>
      <c r="G2594">
        <v>449</v>
      </c>
      <c r="H2594">
        <v>91674</v>
      </c>
    </row>
    <row r="2595" spans="1:8">
      <c r="A2595">
        <v>2594</v>
      </c>
      <c r="B2595">
        <v>44</v>
      </c>
      <c r="C2595" t="s">
        <v>185</v>
      </c>
      <c r="D2595" t="s">
        <v>3598</v>
      </c>
      <c r="E2595" t="s">
        <v>1400</v>
      </c>
      <c r="F2595" t="s">
        <v>63</v>
      </c>
      <c r="G2595">
        <v>224</v>
      </c>
      <c r="H2595">
        <v>91674</v>
      </c>
    </row>
    <row r="2596" spans="1:8">
      <c r="A2596">
        <v>2595</v>
      </c>
      <c r="B2596">
        <v>44</v>
      </c>
      <c r="C2596" t="s">
        <v>185</v>
      </c>
      <c r="D2596" t="s">
        <v>3598</v>
      </c>
      <c r="E2596" t="s">
        <v>1401</v>
      </c>
      <c r="F2596" t="s">
        <v>63</v>
      </c>
      <c r="G2596">
        <v>133</v>
      </c>
      <c r="H2596">
        <v>91674</v>
      </c>
    </row>
    <row r="2597" spans="1:8">
      <c r="A2597">
        <v>2596</v>
      </c>
      <c r="B2597">
        <v>44</v>
      </c>
      <c r="C2597" t="s">
        <v>185</v>
      </c>
      <c r="D2597" t="s">
        <v>3598</v>
      </c>
      <c r="E2597" t="s">
        <v>1402</v>
      </c>
      <c r="F2597" t="s">
        <v>63</v>
      </c>
      <c r="G2597">
        <v>130</v>
      </c>
      <c r="H2597">
        <v>91674</v>
      </c>
    </row>
    <row r="2598" spans="1:8">
      <c r="A2598">
        <v>2597</v>
      </c>
      <c r="B2598">
        <v>44</v>
      </c>
      <c r="C2598" t="s">
        <v>185</v>
      </c>
      <c r="D2598" t="s">
        <v>3598</v>
      </c>
      <c r="E2598" t="s">
        <v>249</v>
      </c>
      <c r="F2598" t="s">
        <v>46</v>
      </c>
      <c r="G2598">
        <v>8458</v>
      </c>
      <c r="H2598">
        <v>91674</v>
      </c>
    </row>
    <row r="2599" spans="1:8">
      <c r="A2599">
        <v>2598</v>
      </c>
      <c r="B2599">
        <v>44</v>
      </c>
      <c r="C2599" t="s">
        <v>185</v>
      </c>
      <c r="D2599" t="s">
        <v>3598</v>
      </c>
      <c r="E2599" t="s">
        <v>1386</v>
      </c>
      <c r="F2599" t="s">
        <v>46</v>
      </c>
      <c r="G2599">
        <v>5539</v>
      </c>
      <c r="H2599">
        <v>91674</v>
      </c>
    </row>
    <row r="2600" spans="1:8">
      <c r="A2600">
        <v>2599</v>
      </c>
      <c r="B2600">
        <v>44</v>
      </c>
      <c r="C2600" t="s">
        <v>185</v>
      </c>
      <c r="D2600" t="s">
        <v>3598</v>
      </c>
      <c r="E2600" t="s">
        <v>1387</v>
      </c>
      <c r="F2600" t="s">
        <v>46</v>
      </c>
      <c r="G2600">
        <v>4992</v>
      </c>
      <c r="H2600">
        <v>91674</v>
      </c>
    </row>
    <row r="2601" spans="1:8">
      <c r="A2601">
        <v>2600</v>
      </c>
      <c r="B2601">
        <v>44</v>
      </c>
      <c r="C2601" t="s">
        <v>185</v>
      </c>
      <c r="D2601" t="s">
        <v>3598</v>
      </c>
      <c r="E2601" t="s">
        <v>1388</v>
      </c>
      <c r="F2601" t="s">
        <v>46</v>
      </c>
      <c r="G2601">
        <v>4450</v>
      </c>
      <c r="H2601">
        <v>91674</v>
      </c>
    </row>
    <row r="2602" spans="1:8">
      <c r="A2602">
        <v>2601</v>
      </c>
      <c r="B2602">
        <v>44</v>
      </c>
      <c r="C2602" t="s">
        <v>185</v>
      </c>
      <c r="D2602" t="s">
        <v>3598</v>
      </c>
      <c r="E2602" t="s">
        <v>1389</v>
      </c>
      <c r="F2602" t="s">
        <v>46</v>
      </c>
      <c r="G2602">
        <v>4258</v>
      </c>
      <c r="H2602">
        <v>91674</v>
      </c>
    </row>
    <row r="2603" spans="1:8">
      <c r="A2603">
        <v>2602</v>
      </c>
      <c r="B2603">
        <v>44</v>
      </c>
      <c r="C2603" t="s">
        <v>185</v>
      </c>
      <c r="D2603" t="s">
        <v>3598</v>
      </c>
      <c r="E2603" t="s">
        <v>1390</v>
      </c>
      <c r="F2603" t="s">
        <v>46</v>
      </c>
      <c r="G2603">
        <v>3381</v>
      </c>
      <c r="H2603">
        <v>91674</v>
      </c>
    </row>
    <row r="2604" spans="1:8">
      <c r="A2604">
        <v>2603</v>
      </c>
      <c r="B2604">
        <v>44</v>
      </c>
      <c r="C2604" t="s">
        <v>185</v>
      </c>
      <c r="D2604" t="s">
        <v>3598</v>
      </c>
      <c r="E2604" t="s">
        <v>1391</v>
      </c>
      <c r="F2604" t="s">
        <v>46</v>
      </c>
      <c r="G2604">
        <v>2584</v>
      </c>
      <c r="H2604">
        <v>91674</v>
      </c>
    </row>
    <row r="2605" spans="1:8">
      <c r="A2605">
        <v>2604</v>
      </c>
      <c r="B2605">
        <v>44</v>
      </c>
      <c r="C2605" t="s">
        <v>185</v>
      </c>
      <c r="D2605" t="s">
        <v>3598</v>
      </c>
      <c r="E2605" t="s">
        <v>1392</v>
      </c>
      <c r="F2605" t="s">
        <v>46</v>
      </c>
      <c r="G2605">
        <v>2683</v>
      </c>
      <c r="H2605">
        <v>91674</v>
      </c>
    </row>
    <row r="2606" spans="1:8">
      <c r="A2606">
        <v>2605</v>
      </c>
      <c r="B2606">
        <v>44</v>
      </c>
      <c r="C2606" t="s">
        <v>185</v>
      </c>
      <c r="D2606" t="s">
        <v>3598</v>
      </c>
      <c r="E2606" t="s">
        <v>1393</v>
      </c>
      <c r="F2606" t="s">
        <v>46</v>
      </c>
      <c r="G2606">
        <v>2108</v>
      </c>
      <c r="H2606">
        <v>91674</v>
      </c>
    </row>
    <row r="2607" spans="1:8">
      <c r="A2607">
        <v>2606</v>
      </c>
      <c r="B2607">
        <v>44</v>
      </c>
      <c r="C2607" t="s">
        <v>185</v>
      </c>
      <c r="D2607" t="s">
        <v>3598</v>
      </c>
      <c r="E2607" t="s">
        <v>1394</v>
      </c>
      <c r="F2607" t="s">
        <v>46</v>
      </c>
      <c r="G2607">
        <v>1986</v>
      </c>
      <c r="H2607">
        <v>91674</v>
      </c>
    </row>
    <row r="2608" spans="1:8">
      <c r="A2608">
        <v>2607</v>
      </c>
      <c r="B2608">
        <v>44</v>
      </c>
      <c r="C2608" t="s">
        <v>185</v>
      </c>
      <c r="D2608" t="s">
        <v>3598</v>
      </c>
      <c r="E2608" t="s">
        <v>1395</v>
      </c>
      <c r="F2608" t="s">
        <v>46</v>
      </c>
      <c r="G2608">
        <v>1684</v>
      </c>
      <c r="H2608">
        <v>91674</v>
      </c>
    </row>
    <row r="2609" spans="1:8">
      <c r="A2609">
        <v>2608</v>
      </c>
      <c r="B2609">
        <v>44</v>
      </c>
      <c r="C2609" t="s">
        <v>185</v>
      </c>
      <c r="D2609" t="s">
        <v>3598</v>
      </c>
      <c r="E2609" t="s">
        <v>1396</v>
      </c>
      <c r="F2609" t="s">
        <v>46</v>
      </c>
      <c r="G2609">
        <v>1048</v>
      </c>
      <c r="H2609">
        <v>91674</v>
      </c>
    </row>
    <row r="2610" spans="1:8">
      <c r="A2610">
        <v>2609</v>
      </c>
      <c r="B2610">
        <v>44</v>
      </c>
      <c r="C2610" t="s">
        <v>185</v>
      </c>
      <c r="D2610" t="s">
        <v>3598</v>
      </c>
      <c r="E2610" t="s">
        <v>1397</v>
      </c>
      <c r="F2610" t="s">
        <v>46</v>
      </c>
      <c r="G2610">
        <v>651</v>
      </c>
      <c r="H2610">
        <v>91674</v>
      </c>
    </row>
    <row r="2611" spans="1:8">
      <c r="A2611">
        <v>2610</v>
      </c>
      <c r="B2611">
        <v>44</v>
      </c>
      <c r="C2611" t="s">
        <v>185</v>
      </c>
      <c r="D2611" t="s">
        <v>3598</v>
      </c>
      <c r="E2611" t="s">
        <v>1398</v>
      </c>
      <c r="F2611" t="s">
        <v>46</v>
      </c>
      <c r="G2611">
        <v>568</v>
      </c>
      <c r="H2611">
        <v>91674</v>
      </c>
    </row>
    <row r="2612" spans="1:8">
      <c r="A2612">
        <v>2611</v>
      </c>
      <c r="B2612">
        <v>44</v>
      </c>
      <c r="C2612" t="s">
        <v>185</v>
      </c>
      <c r="D2612" t="s">
        <v>3598</v>
      </c>
      <c r="E2612" t="s">
        <v>1399</v>
      </c>
      <c r="F2612" t="s">
        <v>46</v>
      </c>
      <c r="G2612">
        <v>580</v>
      </c>
      <c r="H2612">
        <v>91674</v>
      </c>
    </row>
    <row r="2613" spans="1:8">
      <c r="A2613">
        <v>2612</v>
      </c>
      <c r="B2613">
        <v>44</v>
      </c>
      <c r="C2613" t="s">
        <v>185</v>
      </c>
      <c r="D2613" t="s">
        <v>3598</v>
      </c>
      <c r="E2613" t="s">
        <v>1400</v>
      </c>
      <c r="F2613" t="s">
        <v>46</v>
      </c>
      <c r="G2613">
        <v>297</v>
      </c>
      <c r="H2613">
        <v>91674</v>
      </c>
    </row>
    <row r="2614" spans="1:8">
      <c r="A2614">
        <v>2613</v>
      </c>
      <c r="B2614">
        <v>44</v>
      </c>
      <c r="C2614" t="s">
        <v>185</v>
      </c>
      <c r="D2614" t="s">
        <v>3598</v>
      </c>
      <c r="E2614" t="s">
        <v>1401</v>
      </c>
      <c r="F2614" t="s">
        <v>46</v>
      </c>
      <c r="G2614">
        <v>134</v>
      </c>
      <c r="H2614">
        <v>91674</v>
      </c>
    </row>
    <row r="2615" spans="1:8">
      <c r="A2615">
        <v>2614</v>
      </c>
      <c r="B2615">
        <v>44</v>
      </c>
      <c r="C2615" t="s">
        <v>185</v>
      </c>
      <c r="D2615" t="s">
        <v>3598</v>
      </c>
      <c r="E2615" t="s">
        <v>1402</v>
      </c>
      <c r="F2615" t="s">
        <v>46</v>
      </c>
      <c r="G2615">
        <v>140</v>
      </c>
      <c r="H2615">
        <v>91674</v>
      </c>
    </row>
    <row r="2616" spans="1:8">
      <c r="A2616">
        <v>2615</v>
      </c>
      <c r="B2616">
        <v>44</v>
      </c>
      <c r="C2616" t="s">
        <v>185</v>
      </c>
      <c r="D2616" t="s">
        <v>3586</v>
      </c>
      <c r="E2616" t="s">
        <v>249</v>
      </c>
      <c r="F2616" t="s">
        <v>63</v>
      </c>
      <c r="G2616">
        <v>16528</v>
      </c>
      <c r="H2616">
        <v>249149</v>
      </c>
    </row>
    <row r="2617" spans="1:8">
      <c r="A2617">
        <v>2616</v>
      </c>
      <c r="B2617">
        <v>44</v>
      </c>
      <c r="C2617" t="s">
        <v>185</v>
      </c>
      <c r="D2617" t="s">
        <v>3586</v>
      </c>
      <c r="E2617" t="s">
        <v>1386</v>
      </c>
      <c r="F2617" t="s">
        <v>63</v>
      </c>
      <c r="G2617">
        <v>14862</v>
      </c>
      <c r="H2617">
        <v>249149</v>
      </c>
    </row>
    <row r="2618" spans="1:8">
      <c r="A2618">
        <v>2617</v>
      </c>
      <c r="B2618">
        <v>44</v>
      </c>
      <c r="C2618" t="s">
        <v>185</v>
      </c>
      <c r="D2618" t="s">
        <v>3586</v>
      </c>
      <c r="E2618" t="s">
        <v>1387</v>
      </c>
      <c r="F2618" t="s">
        <v>63</v>
      </c>
      <c r="G2618">
        <v>14741</v>
      </c>
      <c r="H2618">
        <v>249149</v>
      </c>
    </row>
    <row r="2619" spans="1:8">
      <c r="A2619">
        <v>2618</v>
      </c>
      <c r="B2619">
        <v>44</v>
      </c>
      <c r="C2619" t="s">
        <v>185</v>
      </c>
      <c r="D2619" t="s">
        <v>3586</v>
      </c>
      <c r="E2619" t="s">
        <v>1388</v>
      </c>
      <c r="F2619" t="s">
        <v>63</v>
      </c>
      <c r="G2619">
        <v>12500</v>
      </c>
      <c r="H2619">
        <v>249149</v>
      </c>
    </row>
    <row r="2620" spans="1:8">
      <c r="A2620">
        <v>2619</v>
      </c>
      <c r="B2620">
        <v>44</v>
      </c>
      <c r="C2620" t="s">
        <v>185</v>
      </c>
      <c r="D2620" t="s">
        <v>3586</v>
      </c>
      <c r="E2620" t="s">
        <v>1389</v>
      </c>
      <c r="F2620" t="s">
        <v>63</v>
      </c>
      <c r="G2620">
        <v>10832</v>
      </c>
      <c r="H2620">
        <v>249149</v>
      </c>
    </row>
    <row r="2621" spans="1:8">
      <c r="A2621">
        <v>2620</v>
      </c>
      <c r="B2621">
        <v>44</v>
      </c>
      <c r="C2621" t="s">
        <v>185</v>
      </c>
      <c r="D2621" t="s">
        <v>3586</v>
      </c>
      <c r="E2621" t="s">
        <v>1390</v>
      </c>
      <c r="F2621" t="s">
        <v>63</v>
      </c>
      <c r="G2621">
        <v>9706</v>
      </c>
      <c r="H2621">
        <v>249149</v>
      </c>
    </row>
    <row r="2622" spans="1:8">
      <c r="A2622">
        <v>2621</v>
      </c>
      <c r="B2622">
        <v>44</v>
      </c>
      <c r="C2622" t="s">
        <v>185</v>
      </c>
      <c r="D2622" t="s">
        <v>3586</v>
      </c>
      <c r="E2622" t="s">
        <v>1391</v>
      </c>
      <c r="F2622" t="s">
        <v>63</v>
      </c>
      <c r="G2622">
        <v>8295</v>
      </c>
      <c r="H2622">
        <v>249149</v>
      </c>
    </row>
    <row r="2623" spans="1:8">
      <c r="A2623">
        <v>2622</v>
      </c>
      <c r="B2623">
        <v>44</v>
      </c>
      <c r="C2623" t="s">
        <v>185</v>
      </c>
      <c r="D2623" t="s">
        <v>3586</v>
      </c>
      <c r="E2623" t="s">
        <v>1392</v>
      </c>
      <c r="F2623" t="s">
        <v>63</v>
      </c>
      <c r="G2623">
        <v>7835</v>
      </c>
      <c r="H2623">
        <v>249149</v>
      </c>
    </row>
    <row r="2624" spans="1:8">
      <c r="A2624">
        <v>2623</v>
      </c>
      <c r="B2624">
        <v>44</v>
      </c>
      <c r="C2624" t="s">
        <v>185</v>
      </c>
      <c r="D2624" t="s">
        <v>3586</v>
      </c>
      <c r="E2624" t="s">
        <v>1393</v>
      </c>
      <c r="F2624" t="s">
        <v>63</v>
      </c>
      <c r="G2624">
        <v>7384</v>
      </c>
      <c r="H2624">
        <v>249149</v>
      </c>
    </row>
    <row r="2625" spans="1:8">
      <c r="A2625">
        <v>2624</v>
      </c>
      <c r="B2625">
        <v>44</v>
      </c>
      <c r="C2625" t="s">
        <v>185</v>
      </c>
      <c r="D2625" t="s">
        <v>3586</v>
      </c>
      <c r="E2625" t="s">
        <v>1394</v>
      </c>
      <c r="F2625" t="s">
        <v>63</v>
      </c>
      <c r="G2625">
        <v>5971</v>
      </c>
      <c r="H2625">
        <v>249149</v>
      </c>
    </row>
    <row r="2626" spans="1:8">
      <c r="A2626">
        <v>2625</v>
      </c>
      <c r="B2626">
        <v>44</v>
      </c>
      <c r="C2626" t="s">
        <v>185</v>
      </c>
      <c r="D2626" t="s">
        <v>3586</v>
      </c>
      <c r="E2626" t="s">
        <v>1395</v>
      </c>
      <c r="F2626" t="s">
        <v>63</v>
      </c>
      <c r="G2626">
        <v>4445</v>
      </c>
      <c r="H2626">
        <v>249149</v>
      </c>
    </row>
    <row r="2627" spans="1:8">
      <c r="A2627">
        <v>2626</v>
      </c>
      <c r="B2627">
        <v>44</v>
      </c>
      <c r="C2627" t="s">
        <v>185</v>
      </c>
      <c r="D2627" t="s">
        <v>3586</v>
      </c>
      <c r="E2627" t="s">
        <v>1396</v>
      </c>
      <c r="F2627" t="s">
        <v>63</v>
      </c>
      <c r="G2627">
        <v>3179</v>
      </c>
      <c r="H2627">
        <v>249149</v>
      </c>
    </row>
    <row r="2628" spans="1:8">
      <c r="A2628">
        <v>2627</v>
      </c>
      <c r="B2628">
        <v>44</v>
      </c>
      <c r="C2628" t="s">
        <v>185</v>
      </c>
      <c r="D2628" t="s">
        <v>3586</v>
      </c>
      <c r="E2628" t="s">
        <v>1397</v>
      </c>
      <c r="F2628" t="s">
        <v>63</v>
      </c>
      <c r="G2628">
        <v>2192</v>
      </c>
      <c r="H2628">
        <v>249149</v>
      </c>
    </row>
    <row r="2629" spans="1:8">
      <c r="A2629">
        <v>2628</v>
      </c>
      <c r="B2629">
        <v>44</v>
      </c>
      <c r="C2629" t="s">
        <v>185</v>
      </c>
      <c r="D2629" t="s">
        <v>3586</v>
      </c>
      <c r="E2629" t="s">
        <v>1398</v>
      </c>
      <c r="F2629" t="s">
        <v>63</v>
      </c>
      <c r="G2629">
        <v>1733</v>
      </c>
      <c r="H2629">
        <v>249149</v>
      </c>
    </row>
    <row r="2630" spans="1:8">
      <c r="A2630">
        <v>2629</v>
      </c>
      <c r="B2630">
        <v>44</v>
      </c>
      <c r="C2630" t="s">
        <v>185</v>
      </c>
      <c r="D2630" t="s">
        <v>3586</v>
      </c>
      <c r="E2630" t="s">
        <v>1399</v>
      </c>
      <c r="F2630" t="s">
        <v>63</v>
      </c>
      <c r="G2630">
        <v>1272</v>
      </c>
      <c r="H2630">
        <v>249149</v>
      </c>
    </row>
    <row r="2631" spans="1:8">
      <c r="A2631">
        <v>2630</v>
      </c>
      <c r="B2631">
        <v>44</v>
      </c>
      <c r="C2631" t="s">
        <v>185</v>
      </c>
      <c r="D2631" t="s">
        <v>3586</v>
      </c>
      <c r="E2631" t="s">
        <v>1400</v>
      </c>
      <c r="F2631" t="s">
        <v>63</v>
      </c>
      <c r="G2631">
        <v>952</v>
      </c>
      <c r="H2631">
        <v>249149</v>
      </c>
    </row>
    <row r="2632" spans="1:8">
      <c r="A2632">
        <v>2631</v>
      </c>
      <c r="B2632">
        <v>44</v>
      </c>
      <c r="C2632" t="s">
        <v>185</v>
      </c>
      <c r="D2632" t="s">
        <v>3586</v>
      </c>
      <c r="E2632" t="s">
        <v>1401</v>
      </c>
      <c r="F2632" t="s">
        <v>63</v>
      </c>
      <c r="G2632">
        <v>490</v>
      </c>
      <c r="H2632">
        <v>249149</v>
      </c>
    </row>
    <row r="2633" spans="1:8">
      <c r="A2633">
        <v>2632</v>
      </c>
      <c r="B2633">
        <v>44</v>
      </c>
      <c r="C2633" t="s">
        <v>185</v>
      </c>
      <c r="D2633" t="s">
        <v>3586</v>
      </c>
      <c r="E2633" t="s">
        <v>1402</v>
      </c>
      <c r="F2633" t="s">
        <v>63</v>
      </c>
      <c r="G2633">
        <v>451</v>
      </c>
      <c r="H2633">
        <v>249149</v>
      </c>
    </row>
    <row r="2634" spans="1:8">
      <c r="A2634">
        <v>2633</v>
      </c>
      <c r="B2634">
        <v>44</v>
      </c>
      <c r="C2634" t="s">
        <v>185</v>
      </c>
      <c r="D2634" t="s">
        <v>3586</v>
      </c>
      <c r="E2634" t="s">
        <v>249</v>
      </c>
      <c r="F2634" t="s">
        <v>46</v>
      </c>
      <c r="G2634">
        <v>15581</v>
      </c>
      <c r="H2634">
        <v>249149</v>
      </c>
    </row>
    <row r="2635" spans="1:8">
      <c r="A2635">
        <v>2634</v>
      </c>
      <c r="B2635">
        <v>44</v>
      </c>
      <c r="C2635" t="s">
        <v>185</v>
      </c>
      <c r="D2635" t="s">
        <v>3586</v>
      </c>
      <c r="E2635" t="s">
        <v>1386</v>
      </c>
      <c r="F2635" t="s">
        <v>46</v>
      </c>
      <c r="G2635">
        <v>14154</v>
      </c>
      <c r="H2635">
        <v>249149</v>
      </c>
    </row>
    <row r="2636" spans="1:8">
      <c r="A2636">
        <v>2635</v>
      </c>
      <c r="B2636">
        <v>44</v>
      </c>
      <c r="C2636" t="s">
        <v>185</v>
      </c>
      <c r="D2636" t="s">
        <v>3586</v>
      </c>
      <c r="E2636" t="s">
        <v>1387</v>
      </c>
      <c r="F2636" t="s">
        <v>46</v>
      </c>
      <c r="G2636">
        <v>13987</v>
      </c>
      <c r="H2636">
        <v>249149</v>
      </c>
    </row>
    <row r="2637" spans="1:8">
      <c r="A2637">
        <v>2636</v>
      </c>
      <c r="B2637">
        <v>44</v>
      </c>
      <c r="C2637" t="s">
        <v>185</v>
      </c>
      <c r="D2637" t="s">
        <v>3586</v>
      </c>
      <c r="E2637" t="s">
        <v>1388</v>
      </c>
      <c r="F2637" t="s">
        <v>46</v>
      </c>
      <c r="G2637">
        <v>12589</v>
      </c>
      <c r="H2637">
        <v>249149</v>
      </c>
    </row>
    <row r="2638" spans="1:8">
      <c r="A2638">
        <v>2637</v>
      </c>
      <c r="B2638">
        <v>44</v>
      </c>
      <c r="C2638" t="s">
        <v>185</v>
      </c>
      <c r="D2638" t="s">
        <v>3586</v>
      </c>
      <c r="E2638" t="s">
        <v>1389</v>
      </c>
      <c r="F2638" t="s">
        <v>46</v>
      </c>
      <c r="G2638">
        <v>11475</v>
      </c>
      <c r="H2638">
        <v>249149</v>
      </c>
    </row>
    <row r="2639" spans="1:8">
      <c r="A2639">
        <v>2638</v>
      </c>
      <c r="B2639">
        <v>44</v>
      </c>
      <c r="C2639" t="s">
        <v>185</v>
      </c>
      <c r="D2639" t="s">
        <v>3586</v>
      </c>
      <c r="E2639" t="s">
        <v>1390</v>
      </c>
      <c r="F2639" t="s">
        <v>46</v>
      </c>
      <c r="G2639">
        <v>10511</v>
      </c>
      <c r="H2639">
        <v>249149</v>
      </c>
    </row>
    <row r="2640" spans="1:8">
      <c r="A2640">
        <v>2639</v>
      </c>
      <c r="B2640">
        <v>44</v>
      </c>
      <c r="C2640" t="s">
        <v>185</v>
      </c>
      <c r="D2640" t="s">
        <v>3586</v>
      </c>
      <c r="E2640" t="s">
        <v>1391</v>
      </c>
      <c r="F2640" t="s">
        <v>46</v>
      </c>
      <c r="G2640">
        <v>8918</v>
      </c>
      <c r="H2640">
        <v>249149</v>
      </c>
    </row>
    <row r="2641" spans="1:8">
      <c r="A2641">
        <v>2640</v>
      </c>
      <c r="B2641">
        <v>44</v>
      </c>
      <c r="C2641" t="s">
        <v>185</v>
      </c>
      <c r="D2641" t="s">
        <v>3586</v>
      </c>
      <c r="E2641" t="s">
        <v>1392</v>
      </c>
      <c r="F2641" t="s">
        <v>46</v>
      </c>
      <c r="G2641">
        <v>8744</v>
      </c>
      <c r="H2641">
        <v>249149</v>
      </c>
    </row>
    <row r="2642" spans="1:8">
      <c r="A2642">
        <v>2641</v>
      </c>
      <c r="B2642">
        <v>44</v>
      </c>
      <c r="C2642" t="s">
        <v>185</v>
      </c>
      <c r="D2642" t="s">
        <v>3586</v>
      </c>
      <c r="E2642" t="s">
        <v>1393</v>
      </c>
      <c r="F2642" t="s">
        <v>46</v>
      </c>
      <c r="G2642">
        <v>7757</v>
      </c>
      <c r="H2642">
        <v>249149</v>
      </c>
    </row>
    <row r="2643" spans="1:8">
      <c r="A2643">
        <v>2642</v>
      </c>
      <c r="B2643">
        <v>44</v>
      </c>
      <c r="C2643" t="s">
        <v>185</v>
      </c>
      <c r="D2643" t="s">
        <v>3586</v>
      </c>
      <c r="E2643" t="s">
        <v>1394</v>
      </c>
      <c r="F2643" t="s">
        <v>46</v>
      </c>
      <c r="G2643">
        <v>6368</v>
      </c>
      <c r="H2643">
        <v>249149</v>
      </c>
    </row>
    <row r="2644" spans="1:8">
      <c r="A2644">
        <v>2643</v>
      </c>
      <c r="B2644">
        <v>44</v>
      </c>
      <c r="C2644" t="s">
        <v>185</v>
      </c>
      <c r="D2644" t="s">
        <v>3586</v>
      </c>
      <c r="E2644" t="s">
        <v>1395</v>
      </c>
      <c r="F2644" t="s">
        <v>46</v>
      </c>
      <c r="G2644">
        <v>4468</v>
      </c>
      <c r="H2644">
        <v>249149</v>
      </c>
    </row>
    <row r="2645" spans="1:8">
      <c r="A2645">
        <v>2644</v>
      </c>
      <c r="B2645">
        <v>44</v>
      </c>
      <c r="C2645" t="s">
        <v>185</v>
      </c>
      <c r="D2645" t="s">
        <v>3586</v>
      </c>
      <c r="E2645" t="s">
        <v>1396</v>
      </c>
      <c r="F2645" t="s">
        <v>46</v>
      </c>
      <c r="G2645">
        <v>3212</v>
      </c>
      <c r="H2645">
        <v>249149</v>
      </c>
    </row>
    <row r="2646" spans="1:8">
      <c r="A2646">
        <v>2645</v>
      </c>
      <c r="B2646">
        <v>44</v>
      </c>
      <c r="C2646" t="s">
        <v>185</v>
      </c>
      <c r="D2646" t="s">
        <v>3586</v>
      </c>
      <c r="E2646" t="s">
        <v>1397</v>
      </c>
      <c r="F2646" t="s">
        <v>46</v>
      </c>
      <c r="G2646">
        <v>2248</v>
      </c>
      <c r="H2646">
        <v>249149</v>
      </c>
    </row>
    <row r="2647" spans="1:8">
      <c r="A2647">
        <v>2646</v>
      </c>
      <c r="B2647">
        <v>44</v>
      </c>
      <c r="C2647" t="s">
        <v>185</v>
      </c>
      <c r="D2647" t="s">
        <v>3586</v>
      </c>
      <c r="E2647" t="s">
        <v>1398</v>
      </c>
      <c r="F2647" t="s">
        <v>46</v>
      </c>
      <c r="G2647">
        <v>1926</v>
      </c>
      <c r="H2647">
        <v>249149</v>
      </c>
    </row>
    <row r="2648" spans="1:8">
      <c r="A2648">
        <v>2647</v>
      </c>
      <c r="B2648">
        <v>44</v>
      </c>
      <c r="C2648" t="s">
        <v>185</v>
      </c>
      <c r="D2648" t="s">
        <v>3586</v>
      </c>
      <c r="E2648" t="s">
        <v>1399</v>
      </c>
      <c r="F2648" t="s">
        <v>46</v>
      </c>
      <c r="G2648">
        <v>1422</v>
      </c>
      <c r="H2648">
        <v>249149</v>
      </c>
    </row>
    <row r="2649" spans="1:8">
      <c r="A2649">
        <v>2648</v>
      </c>
      <c r="B2649">
        <v>44</v>
      </c>
      <c r="C2649" t="s">
        <v>185</v>
      </c>
      <c r="D2649" t="s">
        <v>3586</v>
      </c>
      <c r="E2649" t="s">
        <v>1400</v>
      </c>
      <c r="F2649" t="s">
        <v>46</v>
      </c>
      <c r="G2649">
        <v>1076</v>
      </c>
      <c r="H2649">
        <v>249149</v>
      </c>
    </row>
    <row r="2650" spans="1:8">
      <c r="A2650">
        <v>2649</v>
      </c>
      <c r="B2650">
        <v>44</v>
      </c>
      <c r="C2650" t="s">
        <v>185</v>
      </c>
      <c r="D2650" t="s">
        <v>3586</v>
      </c>
      <c r="E2650" t="s">
        <v>1401</v>
      </c>
      <c r="F2650" t="s">
        <v>46</v>
      </c>
      <c r="G2650">
        <v>673</v>
      </c>
      <c r="H2650">
        <v>249149</v>
      </c>
    </row>
    <row r="2651" spans="1:8">
      <c r="A2651">
        <v>2650</v>
      </c>
      <c r="B2651">
        <v>44</v>
      </c>
      <c r="C2651" t="s">
        <v>185</v>
      </c>
      <c r="D2651" t="s">
        <v>3586</v>
      </c>
      <c r="E2651" t="s">
        <v>1402</v>
      </c>
      <c r="F2651" t="s">
        <v>46</v>
      </c>
      <c r="G2651">
        <v>672</v>
      </c>
      <c r="H2651">
        <v>249149</v>
      </c>
    </row>
    <row r="2652" spans="1:8">
      <c r="A2652">
        <v>2651</v>
      </c>
      <c r="B2652">
        <v>44</v>
      </c>
      <c r="C2652" t="s">
        <v>185</v>
      </c>
      <c r="D2652" t="s">
        <v>45</v>
      </c>
      <c r="E2652" t="s">
        <v>249</v>
      </c>
      <c r="F2652" t="s">
        <v>63</v>
      </c>
      <c r="G2652">
        <v>2389</v>
      </c>
    </row>
    <row r="2653" spans="1:8">
      <c r="A2653">
        <v>2652</v>
      </c>
      <c r="B2653">
        <v>44</v>
      </c>
      <c r="C2653" t="s">
        <v>185</v>
      </c>
      <c r="D2653" t="s">
        <v>45</v>
      </c>
      <c r="E2653" t="s">
        <v>1386</v>
      </c>
      <c r="F2653" t="s">
        <v>63</v>
      </c>
      <c r="G2653">
        <v>1222</v>
      </c>
    </row>
    <row r="2654" spans="1:8">
      <c r="A2654">
        <v>2653</v>
      </c>
      <c r="B2654">
        <v>44</v>
      </c>
      <c r="C2654" t="s">
        <v>185</v>
      </c>
      <c r="D2654" t="s">
        <v>45</v>
      </c>
      <c r="E2654" t="s">
        <v>1387</v>
      </c>
      <c r="F2654" t="s">
        <v>63</v>
      </c>
      <c r="G2654">
        <v>1311</v>
      </c>
    </row>
    <row r="2655" spans="1:8">
      <c r="A2655">
        <v>2654</v>
      </c>
      <c r="B2655">
        <v>44</v>
      </c>
      <c r="C2655" t="s">
        <v>185</v>
      </c>
      <c r="D2655" t="s">
        <v>45</v>
      </c>
      <c r="E2655" t="s">
        <v>1388</v>
      </c>
      <c r="F2655" t="s">
        <v>63</v>
      </c>
      <c r="G2655">
        <v>1344</v>
      </c>
    </row>
    <row r="2656" spans="1:8">
      <c r="A2656">
        <v>2655</v>
      </c>
      <c r="B2656">
        <v>44</v>
      </c>
      <c r="C2656" t="s">
        <v>185</v>
      </c>
      <c r="D2656" t="s">
        <v>45</v>
      </c>
      <c r="E2656" t="s">
        <v>1389</v>
      </c>
      <c r="F2656" t="s">
        <v>63</v>
      </c>
      <c r="G2656">
        <v>1297</v>
      </c>
    </row>
    <row r="2657" spans="1:7">
      <c r="A2657">
        <v>2656</v>
      </c>
      <c r="B2657">
        <v>44</v>
      </c>
      <c r="C2657" t="s">
        <v>185</v>
      </c>
      <c r="D2657" t="s">
        <v>45</v>
      </c>
      <c r="E2657" t="s">
        <v>1390</v>
      </c>
      <c r="F2657" t="s">
        <v>63</v>
      </c>
      <c r="G2657">
        <v>1160</v>
      </c>
    </row>
    <row r="2658" spans="1:7">
      <c r="A2658">
        <v>2657</v>
      </c>
      <c r="B2658">
        <v>44</v>
      </c>
      <c r="C2658" t="s">
        <v>185</v>
      </c>
      <c r="D2658" t="s">
        <v>45</v>
      </c>
      <c r="E2658" t="s">
        <v>1391</v>
      </c>
      <c r="F2658" t="s">
        <v>63</v>
      </c>
      <c r="G2658">
        <v>1080</v>
      </c>
    </row>
    <row r="2659" spans="1:7">
      <c r="A2659">
        <v>2658</v>
      </c>
      <c r="B2659">
        <v>44</v>
      </c>
      <c r="C2659" t="s">
        <v>185</v>
      </c>
      <c r="D2659" t="s">
        <v>45</v>
      </c>
      <c r="E2659" t="s">
        <v>1392</v>
      </c>
      <c r="F2659" t="s">
        <v>63</v>
      </c>
      <c r="G2659">
        <v>1788</v>
      </c>
    </row>
    <row r="2660" spans="1:7">
      <c r="A2660">
        <v>2659</v>
      </c>
      <c r="B2660">
        <v>44</v>
      </c>
      <c r="C2660" t="s">
        <v>185</v>
      </c>
      <c r="D2660" t="s">
        <v>45</v>
      </c>
      <c r="E2660" t="s">
        <v>1393</v>
      </c>
      <c r="F2660" t="s">
        <v>63</v>
      </c>
      <c r="G2660">
        <v>994</v>
      </c>
    </row>
    <row r="2661" spans="1:7">
      <c r="A2661">
        <v>2660</v>
      </c>
      <c r="B2661">
        <v>44</v>
      </c>
      <c r="C2661" t="s">
        <v>185</v>
      </c>
      <c r="D2661" t="s">
        <v>45</v>
      </c>
      <c r="E2661" t="s">
        <v>1394</v>
      </c>
      <c r="F2661" t="s">
        <v>63</v>
      </c>
      <c r="G2661">
        <v>1007</v>
      </c>
    </row>
    <row r="2662" spans="1:7">
      <c r="A2662">
        <v>2661</v>
      </c>
      <c r="B2662">
        <v>44</v>
      </c>
      <c r="C2662" t="s">
        <v>185</v>
      </c>
      <c r="D2662" t="s">
        <v>45</v>
      </c>
      <c r="E2662" t="s">
        <v>1395</v>
      </c>
      <c r="F2662" t="s">
        <v>63</v>
      </c>
      <c r="G2662">
        <v>975</v>
      </c>
    </row>
    <row r="2663" spans="1:7">
      <c r="A2663">
        <v>2662</v>
      </c>
      <c r="B2663">
        <v>44</v>
      </c>
      <c r="C2663" t="s">
        <v>185</v>
      </c>
      <c r="D2663" t="s">
        <v>45</v>
      </c>
      <c r="E2663" t="s">
        <v>1396</v>
      </c>
      <c r="F2663" t="s">
        <v>63</v>
      </c>
      <c r="G2663">
        <v>954</v>
      </c>
    </row>
    <row r="2664" spans="1:7">
      <c r="A2664">
        <v>2663</v>
      </c>
      <c r="B2664">
        <v>44</v>
      </c>
      <c r="C2664" t="s">
        <v>185</v>
      </c>
      <c r="D2664" t="s">
        <v>45</v>
      </c>
      <c r="E2664" t="s">
        <v>1397</v>
      </c>
      <c r="F2664" t="s">
        <v>63</v>
      </c>
      <c r="G2664">
        <v>947</v>
      </c>
    </row>
    <row r="2665" spans="1:7">
      <c r="A2665">
        <v>2664</v>
      </c>
      <c r="B2665">
        <v>44</v>
      </c>
      <c r="C2665" t="s">
        <v>185</v>
      </c>
      <c r="D2665" t="s">
        <v>45</v>
      </c>
      <c r="E2665" t="s">
        <v>1398</v>
      </c>
      <c r="F2665" t="s">
        <v>63</v>
      </c>
      <c r="G2665">
        <v>1002</v>
      </c>
    </row>
    <row r="2666" spans="1:7">
      <c r="A2666">
        <v>2665</v>
      </c>
      <c r="B2666">
        <v>44</v>
      </c>
      <c r="C2666" t="s">
        <v>185</v>
      </c>
      <c r="D2666" t="s">
        <v>45</v>
      </c>
      <c r="E2666" t="s">
        <v>1399</v>
      </c>
      <c r="F2666" t="s">
        <v>63</v>
      </c>
      <c r="G2666">
        <v>954</v>
      </c>
    </row>
    <row r="2667" spans="1:7">
      <c r="A2667">
        <v>2666</v>
      </c>
      <c r="B2667">
        <v>44</v>
      </c>
      <c r="C2667" t="s">
        <v>185</v>
      </c>
      <c r="D2667" t="s">
        <v>45</v>
      </c>
      <c r="E2667" t="s">
        <v>1400</v>
      </c>
      <c r="F2667" t="s">
        <v>63</v>
      </c>
      <c r="G2667">
        <v>73</v>
      </c>
    </row>
    <row r="2668" spans="1:7">
      <c r="A2668">
        <v>2667</v>
      </c>
      <c r="B2668">
        <v>44</v>
      </c>
      <c r="C2668" t="s">
        <v>185</v>
      </c>
      <c r="D2668" t="s">
        <v>45</v>
      </c>
      <c r="E2668" t="s">
        <v>1401</v>
      </c>
      <c r="F2668" t="s">
        <v>63</v>
      </c>
      <c r="G2668">
        <v>58</v>
      </c>
    </row>
    <row r="2669" spans="1:7">
      <c r="A2669">
        <v>2668</v>
      </c>
      <c r="B2669">
        <v>44</v>
      </c>
      <c r="C2669" t="s">
        <v>185</v>
      </c>
      <c r="D2669" t="s">
        <v>45</v>
      </c>
      <c r="E2669" t="s">
        <v>1402</v>
      </c>
      <c r="F2669" t="s">
        <v>63</v>
      </c>
      <c r="G2669">
        <v>58</v>
      </c>
    </row>
    <row r="2670" spans="1:7">
      <c r="A2670">
        <v>2669</v>
      </c>
      <c r="B2670">
        <v>44</v>
      </c>
      <c r="C2670" t="s">
        <v>185</v>
      </c>
      <c r="D2670" t="s">
        <v>45</v>
      </c>
      <c r="E2670" t="s">
        <v>249</v>
      </c>
      <c r="F2670" t="s">
        <v>46</v>
      </c>
      <c r="G2670">
        <v>2135</v>
      </c>
    </row>
    <row r="2671" spans="1:7">
      <c r="A2671">
        <v>2670</v>
      </c>
      <c r="B2671">
        <v>44</v>
      </c>
      <c r="C2671" t="s">
        <v>185</v>
      </c>
      <c r="D2671" t="s">
        <v>45</v>
      </c>
      <c r="E2671" t="s">
        <v>1386</v>
      </c>
      <c r="F2671" t="s">
        <v>46</v>
      </c>
      <c r="G2671">
        <v>1140</v>
      </c>
    </row>
    <row r="2672" spans="1:7">
      <c r="A2672">
        <v>2671</v>
      </c>
      <c r="B2672">
        <v>44</v>
      </c>
      <c r="C2672" t="s">
        <v>185</v>
      </c>
      <c r="D2672" t="s">
        <v>45</v>
      </c>
      <c r="E2672" t="s">
        <v>1387</v>
      </c>
      <c r="F2672" t="s">
        <v>46</v>
      </c>
      <c r="G2672">
        <v>1270</v>
      </c>
    </row>
    <row r="2673" spans="1:8">
      <c r="A2673">
        <v>2672</v>
      </c>
      <c r="B2673">
        <v>44</v>
      </c>
      <c r="C2673" t="s">
        <v>185</v>
      </c>
      <c r="D2673" t="s">
        <v>45</v>
      </c>
      <c r="E2673" t="s">
        <v>1388</v>
      </c>
      <c r="F2673" t="s">
        <v>46</v>
      </c>
      <c r="G2673">
        <v>1359</v>
      </c>
    </row>
    <row r="2674" spans="1:8">
      <c r="A2674">
        <v>2673</v>
      </c>
      <c r="B2674">
        <v>44</v>
      </c>
      <c r="C2674" t="s">
        <v>185</v>
      </c>
      <c r="D2674" t="s">
        <v>45</v>
      </c>
      <c r="E2674" t="s">
        <v>1389</v>
      </c>
      <c r="F2674" t="s">
        <v>46</v>
      </c>
      <c r="G2674">
        <v>1303</v>
      </c>
    </row>
    <row r="2675" spans="1:8">
      <c r="A2675">
        <v>2674</v>
      </c>
      <c r="B2675">
        <v>44</v>
      </c>
      <c r="C2675" t="s">
        <v>185</v>
      </c>
      <c r="D2675" t="s">
        <v>45</v>
      </c>
      <c r="E2675" t="s">
        <v>1390</v>
      </c>
      <c r="F2675" t="s">
        <v>46</v>
      </c>
      <c r="G2675">
        <v>1136</v>
      </c>
    </row>
    <row r="2676" spans="1:8">
      <c r="A2676">
        <v>2675</v>
      </c>
      <c r="B2676">
        <v>44</v>
      </c>
      <c r="C2676" t="s">
        <v>185</v>
      </c>
      <c r="D2676" t="s">
        <v>45</v>
      </c>
      <c r="E2676" t="s">
        <v>1391</v>
      </c>
      <c r="F2676" t="s">
        <v>46</v>
      </c>
      <c r="G2676">
        <v>1073</v>
      </c>
    </row>
    <row r="2677" spans="1:8">
      <c r="A2677">
        <v>2676</v>
      </c>
      <c r="B2677">
        <v>44</v>
      </c>
      <c r="C2677" t="s">
        <v>185</v>
      </c>
      <c r="D2677" t="s">
        <v>45</v>
      </c>
      <c r="E2677" t="s">
        <v>1392</v>
      </c>
      <c r="F2677" t="s">
        <v>46</v>
      </c>
      <c r="G2677">
        <v>1797</v>
      </c>
    </row>
    <row r="2678" spans="1:8">
      <c r="A2678">
        <v>2677</v>
      </c>
      <c r="B2678">
        <v>44</v>
      </c>
      <c r="C2678" t="s">
        <v>185</v>
      </c>
      <c r="D2678" t="s">
        <v>45</v>
      </c>
      <c r="E2678" t="s">
        <v>1393</v>
      </c>
      <c r="F2678" t="s">
        <v>46</v>
      </c>
      <c r="G2678">
        <v>1020</v>
      </c>
    </row>
    <row r="2679" spans="1:8">
      <c r="A2679">
        <v>2678</v>
      </c>
      <c r="B2679">
        <v>44</v>
      </c>
      <c r="C2679" t="s">
        <v>185</v>
      </c>
      <c r="D2679" t="s">
        <v>45</v>
      </c>
      <c r="E2679" t="s">
        <v>1394</v>
      </c>
      <c r="F2679" t="s">
        <v>46</v>
      </c>
      <c r="G2679">
        <v>954</v>
      </c>
    </row>
    <row r="2680" spans="1:8">
      <c r="A2680">
        <v>2679</v>
      </c>
      <c r="B2680">
        <v>44</v>
      </c>
      <c r="C2680" t="s">
        <v>185</v>
      </c>
      <c r="D2680" t="s">
        <v>45</v>
      </c>
      <c r="E2680" t="s">
        <v>1395</v>
      </c>
      <c r="F2680" t="s">
        <v>46</v>
      </c>
      <c r="G2680">
        <v>944</v>
      </c>
    </row>
    <row r="2681" spans="1:8">
      <c r="A2681">
        <v>2680</v>
      </c>
      <c r="B2681">
        <v>44</v>
      </c>
      <c r="C2681" t="s">
        <v>185</v>
      </c>
      <c r="D2681" t="s">
        <v>45</v>
      </c>
      <c r="E2681" t="s">
        <v>1396</v>
      </c>
      <c r="F2681" t="s">
        <v>46</v>
      </c>
      <c r="G2681">
        <v>934</v>
      </c>
    </row>
    <row r="2682" spans="1:8">
      <c r="A2682">
        <v>2681</v>
      </c>
      <c r="B2682">
        <v>44</v>
      </c>
      <c r="C2682" t="s">
        <v>185</v>
      </c>
      <c r="D2682" t="s">
        <v>45</v>
      </c>
      <c r="E2682" t="s">
        <v>1397</v>
      </c>
      <c r="F2682" t="s">
        <v>46</v>
      </c>
      <c r="G2682">
        <v>960</v>
      </c>
    </row>
    <row r="2683" spans="1:8">
      <c r="A2683">
        <v>2682</v>
      </c>
      <c r="B2683">
        <v>44</v>
      </c>
      <c r="C2683" t="s">
        <v>185</v>
      </c>
      <c r="D2683" t="s">
        <v>45</v>
      </c>
      <c r="E2683" t="s">
        <v>1398</v>
      </c>
      <c r="F2683" t="s">
        <v>46</v>
      </c>
      <c r="G2683">
        <v>999</v>
      </c>
    </row>
    <row r="2684" spans="1:8">
      <c r="A2684">
        <v>2683</v>
      </c>
      <c r="B2684">
        <v>44</v>
      </c>
      <c r="C2684" t="s">
        <v>185</v>
      </c>
      <c r="D2684" t="s">
        <v>45</v>
      </c>
      <c r="E2684" t="s">
        <v>1399</v>
      </c>
      <c r="F2684" t="s">
        <v>46</v>
      </c>
      <c r="G2684">
        <v>968</v>
      </c>
    </row>
    <row r="2685" spans="1:8">
      <c r="A2685">
        <v>2684</v>
      </c>
      <c r="B2685">
        <v>44</v>
      </c>
      <c r="C2685" t="s">
        <v>185</v>
      </c>
      <c r="D2685" t="s">
        <v>45</v>
      </c>
      <c r="E2685" t="s">
        <v>1400</v>
      </c>
      <c r="F2685" t="s">
        <v>46</v>
      </c>
      <c r="G2685">
        <v>80</v>
      </c>
    </row>
    <row r="2686" spans="1:8">
      <c r="A2686">
        <v>2685</v>
      </c>
      <c r="B2686">
        <v>44</v>
      </c>
      <c r="C2686" t="s">
        <v>185</v>
      </c>
      <c r="D2686" t="s">
        <v>45</v>
      </c>
      <c r="E2686" t="s">
        <v>1401</v>
      </c>
      <c r="F2686" t="s">
        <v>46</v>
      </c>
      <c r="G2686">
        <v>76</v>
      </c>
    </row>
    <row r="2687" spans="1:8">
      <c r="A2687">
        <v>2686</v>
      </c>
      <c r="B2687">
        <v>44</v>
      </c>
      <c r="C2687" t="s">
        <v>185</v>
      </c>
      <c r="D2687" t="s">
        <v>45</v>
      </c>
      <c r="E2687" t="s">
        <v>1402</v>
      </c>
      <c r="F2687" t="s">
        <v>46</v>
      </c>
      <c r="G2687">
        <v>47</v>
      </c>
    </row>
    <row r="2688" spans="1:8">
      <c r="A2688">
        <v>2687</v>
      </c>
      <c r="B2688">
        <v>47</v>
      </c>
      <c r="C2688" t="s">
        <v>186</v>
      </c>
      <c r="D2688" t="s">
        <v>1413</v>
      </c>
      <c r="E2688" t="s">
        <v>249</v>
      </c>
      <c r="F2688" t="s">
        <v>63</v>
      </c>
      <c r="G2688">
        <v>920</v>
      </c>
      <c r="H2688">
        <v>9045</v>
      </c>
    </row>
    <row r="2689" spans="1:8">
      <c r="A2689">
        <v>2688</v>
      </c>
      <c r="B2689">
        <v>47</v>
      </c>
      <c r="C2689" t="s">
        <v>186</v>
      </c>
      <c r="D2689" t="s">
        <v>1413</v>
      </c>
      <c r="E2689" t="s">
        <v>1386</v>
      </c>
      <c r="F2689" t="s">
        <v>63</v>
      </c>
      <c r="G2689">
        <v>659</v>
      </c>
      <c r="H2689">
        <v>9045</v>
      </c>
    </row>
    <row r="2690" spans="1:8">
      <c r="A2690">
        <v>2689</v>
      </c>
      <c r="B2690">
        <v>47</v>
      </c>
      <c r="C2690" t="s">
        <v>186</v>
      </c>
      <c r="D2690" t="s">
        <v>1413</v>
      </c>
      <c r="E2690" t="s">
        <v>1387</v>
      </c>
      <c r="F2690" t="s">
        <v>63</v>
      </c>
      <c r="G2690">
        <v>463</v>
      </c>
      <c r="H2690">
        <v>9045</v>
      </c>
    </row>
    <row r="2691" spans="1:8">
      <c r="A2691">
        <v>2690</v>
      </c>
      <c r="B2691">
        <v>47</v>
      </c>
      <c r="C2691" t="s">
        <v>186</v>
      </c>
      <c r="D2691" t="s">
        <v>1413</v>
      </c>
      <c r="E2691" t="s">
        <v>1388</v>
      </c>
      <c r="F2691" t="s">
        <v>63</v>
      </c>
      <c r="G2691">
        <v>428</v>
      </c>
      <c r="H2691">
        <v>9045</v>
      </c>
    </row>
    <row r="2692" spans="1:8">
      <c r="A2692">
        <v>2691</v>
      </c>
      <c r="B2692">
        <v>47</v>
      </c>
      <c r="C2692" t="s">
        <v>186</v>
      </c>
      <c r="D2692" t="s">
        <v>1413</v>
      </c>
      <c r="E2692" t="s">
        <v>1389</v>
      </c>
      <c r="F2692" t="s">
        <v>63</v>
      </c>
      <c r="G2692">
        <v>350</v>
      </c>
      <c r="H2692">
        <v>9045</v>
      </c>
    </row>
    <row r="2693" spans="1:8">
      <c r="A2693">
        <v>2692</v>
      </c>
      <c r="B2693">
        <v>47</v>
      </c>
      <c r="C2693" t="s">
        <v>186</v>
      </c>
      <c r="D2693" t="s">
        <v>1413</v>
      </c>
      <c r="E2693" t="s">
        <v>1390</v>
      </c>
      <c r="F2693" t="s">
        <v>63</v>
      </c>
      <c r="G2693">
        <v>324</v>
      </c>
      <c r="H2693">
        <v>9045</v>
      </c>
    </row>
    <row r="2694" spans="1:8">
      <c r="A2694">
        <v>2693</v>
      </c>
      <c r="B2694">
        <v>47</v>
      </c>
      <c r="C2694" t="s">
        <v>186</v>
      </c>
      <c r="D2694" t="s">
        <v>1413</v>
      </c>
      <c r="E2694" t="s">
        <v>1391</v>
      </c>
      <c r="F2694" t="s">
        <v>63</v>
      </c>
      <c r="G2694">
        <v>290</v>
      </c>
      <c r="H2694">
        <v>9045</v>
      </c>
    </row>
    <row r="2695" spans="1:8">
      <c r="A2695">
        <v>2694</v>
      </c>
      <c r="B2695">
        <v>47</v>
      </c>
      <c r="C2695" t="s">
        <v>186</v>
      </c>
      <c r="D2695" t="s">
        <v>1413</v>
      </c>
      <c r="E2695" t="s">
        <v>1392</v>
      </c>
      <c r="F2695" t="s">
        <v>63</v>
      </c>
      <c r="G2695">
        <v>255</v>
      </c>
      <c r="H2695">
        <v>9045</v>
      </c>
    </row>
    <row r="2696" spans="1:8">
      <c r="A2696">
        <v>2695</v>
      </c>
      <c r="B2696">
        <v>47</v>
      </c>
      <c r="C2696" t="s">
        <v>186</v>
      </c>
      <c r="D2696" t="s">
        <v>1413</v>
      </c>
      <c r="E2696" t="s">
        <v>1393</v>
      </c>
      <c r="F2696" t="s">
        <v>63</v>
      </c>
      <c r="G2696">
        <v>219</v>
      </c>
      <c r="H2696">
        <v>9045</v>
      </c>
    </row>
    <row r="2697" spans="1:8">
      <c r="A2697">
        <v>2696</v>
      </c>
      <c r="B2697">
        <v>47</v>
      </c>
      <c r="C2697" t="s">
        <v>186</v>
      </c>
      <c r="D2697" t="s">
        <v>1413</v>
      </c>
      <c r="E2697" t="s">
        <v>1394</v>
      </c>
      <c r="F2697" t="s">
        <v>63</v>
      </c>
      <c r="G2697">
        <v>183</v>
      </c>
      <c r="H2697">
        <v>9045</v>
      </c>
    </row>
    <row r="2698" spans="1:8">
      <c r="A2698">
        <v>2697</v>
      </c>
      <c r="B2698">
        <v>47</v>
      </c>
      <c r="C2698" t="s">
        <v>186</v>
      </c>
      <c r="D2698" t="s">
        <v>1413</v>
      </c>
      <c r="E2698" t="s">
        <v>1395</v>
      </c>
      <c r="F2698" t="s">
        <v>63</v>
      </c>
      <c r="G2698">
        <v>150</v>
      </c>
      <c r="H2698">
        <v>9045</v>
      </c>
    </row>
    <row r="2699" spans="1:8">
      <c r="A2699">
        <v>2698</v>
      </c>
      <c r="B2699">
        <v>47</v>
      </c>
      <c r="C2699" t="s">
        <v>186</v>
      </c>
      <c r="D2699" t="s">
        <v>1413</v>
      </c>
      <c r="E2699" t="s">
        <v>1396</v>
      </c>
      <c r="F2699" t="s">
        <v>63</v>
      </c>
      <c r="G2699">
        <v>98</v>
      </c>
      <c r="H2699">
        <v>9045</v>
      </c>
    </row>
    <row r="2700" spans="1:8">
      <c r="A2700">
        <v>2699</v>
      </c>
      <c r="B2700">
        <v>47</v>
      </c>
      <c r="C2700" t="s">
        <v>186</v>
      </c>
      <c r="D2700" t="s">
        <v>1413</v>
      </c>
      <c r="E2700" t="s">
        <v>1397</v>
      </c>
      <c r="F2700" t="s">
        <v>63</v>
      </c>
      <c r="G2700">
        <v>88</v>
      </c>
      <c r="H2700">
        <v>9045</v>
      </c>
    </row>
    <row r="2701" spans="1:8">
      <c r="A2701">
        <v>2700</v>
      </c>
      <c r="B2701">
        <v>47</v>
      </c>
      <c r="C2701" t="s">
        <v>186</v>
      </c>
      <c r="D2701" t="s">
        <v>1413</v>
      </c>
      <c r="E2701" t="s">
        <v>1398</v>
      </c>
      <c r="F2701" t="s">
        <v>63</v>
      </c>
      <c r="G2701">
        <v>82</v>
      </c>
      <c r="H2701">
        <v>9045</v>
      </c>
    </row>
    <row r="2702" spans="1:8">
      <c r="A2702">
        <v>2701</v>
      </c>
      <c r="B2702">
        <v>47</v>
      </c>
      <c r="C2702" t="s">
        <v>186</v>
      </c>
      <c r="D2702" t="s">
        <v>1413</v>
      </c>
      <c r="E2702" t="s">
        <v>1399</v>
      </c>
      <c r="F2702" t="s">
        <v>63</v>
      </c>
      <c r="G2702">
        <v>47</v>
      </c>
      <c r="H2702">
        <v>9045</v>
      </c>
    </row>
    <row r="2703" spans="1:8">
      <c r="A2703">
        <v>2702</v>
      </c>
      <c r="B2703">
        <v>47</v>
      </c>
      <c r="C2703" t="s">
        <v>186</v>
      </c>
      <c r="D2703" t="s">
        <v>1413</v>
      </c>
      <c r="E2703" t="s">
        <v>1400</v>
      </c>
      <c r="F2703" t="s">
        <v>63</v>
      </c>
      <c r="G2703">
        <v>40</v>
      </c>
      <c r="H2703">
        <v>9045</v>
      </c>
    </row>
    <row r="2704" spans="1:8">
      <c r="A2704">
        <v>2703</v>
      </c>
      <c r="B2704">
        <v>47</v>
      </c>
      <c r="C2704" t="s">
        <v>186</v>
      </c>
      <c r="D2704" t="s">
        <v>1413</v>
      </c>
      <c r="E2704" t="s">
        <v>1401</v>
      </c>
      <c r="F2704" t="s">
        <v>63</v>
      </c>
      <c r="G2704">
        <v>6</v>
      </c>
      <c r="H2704">
        <v>9045</v>
      </c>
    </row>
    <row r="2705" spans="1:8">
      <c r="A2705">
        <v>2704</v>
      </c>
      <c r="B2705">
        <v>47</v>
      </c>
      <c r="C2705" t="s">
        <v>186</v>
      </c>
      <c r="D2705" t="s">
        <v>1413</v>
      </c>
      <c r="E2705" t="s">
        <v>1402</v>
      </c>
      <c r="F2705" t="s">
        <v>63</v>
      </c>
      <c r="G2705">
        <v>18</v>
      </c>
      <c r="H2705">
        <v>9045</v>
      </c>
    </row>
    <row r="2706" spans="1:8">
      <c r="A2706">
        <v>2705</v>
      </c>
      <c r="B2706">
        <v>47</v>
      </c>
      <c r="C2706" t="s">
        <v>186</v>
      </c>
      <c r="D2706" t="s">
        <v>1413</v>
      </c>
      <c r="E2706" t="s">
        <v>249</v>
      </c>
      <c r="F2706" t="s">
        <v>46</v>
      </c>
      <c r="G2706">
        <v>864</v>
      </c>
      <c r="H2706">
        <v>9045</v>
      </c>
    </row>
    <row r="2707" spans="1:8">
      <c r="A2707">
        <v>2706</v>
      </c>
      <c r="B2707">
        <v>47</v>
      </c>
      <c r="C2707" t="s">
        <v>186</v>
      </c>
      <c r="D2707" t="s">
        <v>1413</v>
      </c>
      <c r="E2707" t="s">
        <v>1386</v>
      </c>
      <c r="F2707" t="s">
        <v>46</v>
      </c>
      <c r="G2707">
        <v>598</v>
      </c>
      <c r="H2707">
        <v>9045</v>
      </c>
    </row>
    <row r="2708" spans="1:8">
      <c r="A2708">
        <v>2707</v>
      </c>
      <c r="B2708">
        <v>47</v>
      </c>
      <c r="C2708" t="s">
        <v>186</v>
      </c>
      <c r="D2708" t="s">
        <v>1413</v>
      </c>
      <c r="E2708" t="s">
        <v>1387</v>
      </c>
      <c r="F2708" t="s">
        <v>46</v>
      </c>
      <c r="G2708">
        <v>445</v>
      </c>
      <c r="H2708">
        <v>9045</v>
      </c>
    </row>
    <row r="2709" spans="1:8">
      <c r="A2709">
        <v>2708</v>
      </c>
      <c r="B2709">
        <v>47</v>
      </c>
      <c r="C2709" t="s">
        <v>186</v>
      </c>
      <c r="D2709" t="s">
        <v>1413</v>
      </c>
      <c r="E2709" t="s">
        <v>1388</v>
      </c>
      <c r="F2709" t="s">
        <v>46</v>
      </c>
      <c r="G2709">
        <v>430</v>
      </c>
      <c r="H2709">
        <v>9045</v>
      </c>
    </row>
    <row r="2710" spans="1:8">
      <c r="A2710">
        <v>2709</v>
      </c>
      <c r="B2710">
        <v>47</v>
      </c>
      <c r="C2710" t="s">
        <v>186</v>
      </c>
      <c r="D2710" t="s">
        <v>1413</v>
      </c>
      <c r="E2710" t="s">
        <v>1389</v>
      </c>
      <c r="F2710" t="s">
        <v>46</v>
      </c>
      <c r="G2710">
        <v>420</v>
      </c>
      <c r="H2710">
        <v>9045</v>
      </c>
    </row>
    <row r="2711" spans="1:8">
      <c r="A2711">
        <v>2710</v>
      </c>
      <c r="B2711">
        <v>47</v>
      </c>
      <c r="C2711" t="s">
        <v>186</v>
      </c>
      <c r="D2711" t="s">
        <v>1413</v>
      </c>
      <c r="E2711" t="s">
        <v>1390</v>
      </c>
      <c r="F2711" t="s">
        <v>46</v>
      </c>
      <c r="G2711">
        <v>298</v>
      </c>
      <c r="H2711">
        <v>9045</v>
      </c>
    </row>
    <row r="2712" spans="1:8">
      <c r="A2712">
        <v>2711</v>
      </c>
      <c r="B2712">
        <v>47</v>
      </c>
      <c r="C2712" t="s">
        <v>186</v>
      </c>
      <c r="D2712" t="s">
        <v>1413</v>
      </c>
      <c r="E2712" t="s">
        <v>1391</v>
      </c>
      <c r="F2712" t="s">
        <v>46</v>
      </c>
      <c r="G2712">
        <v>286</v>
      </c>
      <c r="H2712">
        <v>9045</v>
      </c>
    </row>
    <row r="2713" spans="1:8">
      <c r="A2713">
        <v>2712</v>
      </c>
      <c r="B2713">
        <v>47</v>
      </c>
      <c r="C2713" t="s">
        <v>186</v>
      </c>
      <c r="D2713" t="s">
        <v>1413</v>
      </c>
      <c r="E2713" t="s">
        <v>1392</v>
      </c>
      <c r="F2713" t="s">
        <v>46</v>
      </c>
      <c r="G2713">
        <v>236</v>
      </c>
      <c r="H2713">
        <v>9045</v>
      </c>
    </row>
    <row r="2714" spans="1:8">
      <c r="A2714">
        <v>2713</v>
      </c>
      <c r="B2714">
        <v>47</v>
      </c>
      <c r="C2714" t="s">
        <v>186</v>
      </c>
      <c r="D2714" t="s">
        <v>1413</v>
      </c>
      <c r="E2714" t="s">
        <v>1393</v>
      </c>
      <c r="F2714" t="s">
        <v>46</v>
      </c>
      <c r="G2714">
        <v>169</v>
      </c>
      <c r="H2714">
        <v>9045</v>
      </c>
    </row>
    <row r="2715" spans="1:8">
      <c r="A2715">
        <v>2714</v>
      </c>
      <c r="B2715">
        <v>47</v>
      </c>
      <c r="C2715" t="s">
        <v>186</v>
      </c>
      <c r="D2715" t="s">
        <v>1413</v>
      </c>
      <c r="E2715" t="s">
        <v>1394</v>
      </c>
      <c r="F2715" t="s">
        <v>46</v>
      </c>
      <c r="G2715">
        <v>170</v>
      </c>
      <c r="H2715">
        <v>9045</v>
      </c>
    </row>
    <row r="2716" spans="1:8">
      <c r="A2716">
        <v>2715</v>
      </c>
      <c r="B2716">
        <v>47</v>
      </c>
      <c r="C2716" t="s">
        <v>186</v>
      </c>
      <c r="D2716" t="s">
        <v>1413</v>
      </c>
      <c r="E2716" t="s">
        <v>1395</v>
      </c>
      <c r="F2716" t="s">
        <v>46</v>
      </c>
      <c r="G2716">
        <v>164</v>
      </c>
      <c r="H2716">
        <v>9045</v>
      </c>
    </row>
    <row r="2717" spans="1:8">
      <c r="A2717">
        <v>2716</v>
      </c>
      <c r="B2717">
        <v>47</v>
      </c>
      <c r="C2717" t="s">
        <v>186</v>
      </c>
      <c r="D2717" t="s">
        <v>1413</v>
      </c>
      <c r="E2717" t="s">
        <v>1396</v>
      </c>
      <c r="F2717" t="s">
        <v>46</v>
      </c>
      <c r="G2717">
        <v>103</v>
      </c>
      <c r="H2717">
        <v>9045</v>
      </c>
    </row>
    <row r="2718" spans="1:8">
      <c r="A2718">
        <v>2717</v>
      </c>
      <c r="B2718">
        <v>47</v>
      </c>
      <c r="C2718" t="s">
        <v>186</v>
      </c>
      <c r="D2718" t="s">
        <v>1413</v>
      </c>
      <c r="E2718" t="s">
        <v>1397</v>
      </c>
      <c r="F2718" t="s">
        <v>46</v>
      </c>
      <c r="G2718">
        <v>79</v>
      </c>
      <c r="H2718">
        <v>9045</v>
      </c>
    </row>
    <row r="2719" spans="1:8">
      <c r="A2719">
        <v>2718</v>
      </c>
      <c r="B2719">
        <v>47</v>
      </c>
      <c r="C2719" t="s">
        <v>186</v>
      </c>
      <c r="D2719" t="s">
        <v>1413</v>
      </c>
      <c r="E2719" t="s">
        <v>1398</v>
      </c>
      <c r="F2719" t="s">
        <v>46</v>
      </c>
      <c r="G2719">
        <v>64</v>
      </c>
      <c r="H2719">
        <v>9045</v>
      </c>
    </row>
    <row r="2720" spans="1:8">
      <c r="A2720">
        <v>2719</v>
      </c>
      <c r="B2720">
        <v>47</v>
      </c>
      <c r="C2720" t="s">
        <v>186</v>
      </c>
      <c r="D2720" t="s">
        <v>1413</v>
      </c>
      <c r="E2720" t="s">
        <v>1399</v>
      </c>
      <c r="F2720" t="s">
        <v>46</v>
      </c>
      <c r="G2720">
        <v>42</v>
      </c>
      <c r="H2720">
        <v>9045</v>
      </c>
    </row>
    <row r="2721" spans="1:8">
      <c r="A2721">
        <v>2720</v>
      </c>
      <c r="B2721">
        <v>47</v>
      </c>
      <c r="C2721" t="s">
        <v>186</v>
      </c>
      <c r="D2721" t="s">
        <v>1413</v>
      </c>
      <c r="E2721" t="s">
        <v>1400</v>
      </c>
      <c r="F2721" t="s">
        <v>46</v>
      </c>
      <c r="G2721">
        <v>25</v>
      </c>
      <c r="H2721">
        <v>9045</v>
      </c>
    </row>
    <row r="2722" spans="1:8">
      <c r="A2722">
        <v>2721</v>
      </c>
      <c r="B2722">
        <v>47</v>
      </c>
      <c r="C2722" t="s">
        <v>186</v>
      </c>
      <c r="D2722" t="s">
        <v>1413</v>
      </c>
      <c r="E2722" t="s">
        <v>1401</v>
      </c>
      <c r="F2722" t="s">
        <v>46</v>
      </c>
      <c r="G2722">
        <v>14</v>
      </c>
      <c r="H2722">
        <v>9045</v>
      </c>
    </row>
    <row r="2723" spans="1:8">
      <c r="A2723">
        <v>2722</v>
      </c>
      <c r="B2723">
        <v>47</v>
      </c>
      <c r="C2723" t="s">
        <v>186</v>
      </c>
      <c r="D2723" t="s">
        <v>1413</v>
      </c>
      <c r="E2723" t="s">
        <v>1402</v>
      </c>
      <c r="F2723" t="s">
        <v>46</v>
      </c>
      <c r="G2723">
        <v>18</v>
      </c>
      <c r="H2723">
        <v>9045</v>
      </c>
    </row>
    <row r="2724" spans="1:8">
      <c r="A2724">
        <v>2723</v>
      </c>
      <c r="B2724">
        <v>47</v>
      </c>
      <c r="C2724" t="s">
        <v>186</v>
      </c>
      <c r="D2724" t="s">
        <v>3582</v>
      </c>
      <c r="E2724" t="s">
        <v>1390</v>
      </c>
      <c r="F2724" t="s">
        <v>63</v>
      </c>
      <c r="G2724">
        <v>1</v>
      </c>
      <c r="H2724">
        <v>1</v>
      </c>
    </row>
    <row r="2725" spans="1:8">
      <c r="A2725">
        <v>2724</v>
      </c>
      <c r="B2725">
        <v>47</v>
      </c>
      <c r="C2725" t="s">
        <v>186</v>
      </c>
      <c r="D2725" t="s">
        <v>3597</v>
      </c>
      <c r="E2725" t="s">
        <v>249</v>
      </c>
      <c r="F2725" t="s">
        <v>63</v>
      </c>
      <c r="G2725">
        <v>10</v>
      </c>
      <c r="H2725">
        <v>160</v>
      </c>
    </row>
    <row r="2726" spans="1:8">
      <c r="A2726">
        <v>2725</v>
      </c>
      <c r="B2726">
        <v>47</v>
      </c>
      <c r="C2726" t="s">
        <v>186</v>
      </c>
      <c r="D2726" t="s">
        <v>3597</v>
      </c>
      <c r="E2726" t="s">
        <v>1386</v>
      </c>
      <c r="F2726" t="s">
        <v>63</v>
      </c>
      <c r="G2726">
        <v>10</v>
      </c>
      <c r="H2726">
        <v>160</v>
      </c>
    </row>
    <row r="2727" spans="1:8">
      <c r="A2727">
        <v>2726</v>
      </c>
      <c r="B2727">
        <v>47</v>
      </c>
      <c r="C2727" t="s">
        <v>186</v>
      </c>
      <c r="D2727" t="s">
        <v>3597</v>
      </c>
      <c r="E2727" t="s">
        <v>1387</v>
      </c>
      <c r="F2727" t="s">
        <v>63</v>
      </c>
      <c r="G2727">
        <v>9</v>
      </c>
      <c r="H2727">
        <v>160</v>
      </c>
    </row>
    <row r="2728" spans="1:8">
      <c r="A2728">
        <v>2727</v>
      </c>
      <c r="B2728">
        <v>47</v>
      </c>
      <c r="C2728" t="s">
        <v>186</v>
      </c>
      <c r="D2728" t="s">
        <v>3597</v>
      </c>
      <c r="E2728" t="s">
        <v>1388</v>
      </c>
      <c r="F2728" t="s">
        <v>63</v>
      </c>
      <c r="G2728">
        <v>7</v>
      </c>
      <c r="H2728">
        <v>160</v>
      </c>
    </row>
    <row r="2729" spans="1:8">
      <c r="A2729">
        <v>2728</v>
      </c>
      <c r="B2729">
        <v>47</v>
      </c>
      <c r="C2729" t="s">
        <v>186</v>
      </c>
      <c r="D2729" t="s">
        <v>3597</v>
      </c>
      <c r="E2729" t="s">
        <v>1389</v>
      </c>
      <c r="F2729" t="s">
        <v>63</v>
      </c>
      <c r="G2729">
        <v>7</v>
      </c>
      <c r="H2729">
        <v>160</v>
      </c>
    </row>
    <row r="2730" spans="1:8">
      <c r="A2730">
        <v>2729</v>
      </c>
      <c r="B2730">
        <v>47</v>
      </c>
      <c r="C2730" t="s">
        <v>186</v>
      </c>
      <c r="D2730" t="s">
        <v>3597</v>
      </c>
      <c r="E2730" t="s">
        <v>1390</v>
      </c>
      <c r="F2730" t="s">
        <v>63</v>
      </c>
      <c r="G2730">
        <v>6</v>
      </c>
      <c r="H2730">
        <v>160</v>
      </c>
    </row>
    <row r="2731" spans="1:8">
      <c r="A2731">
        <v>2730</v>
      </c>
      <c r="B2731">
        <v>47</v>
      </c>
      <c r="C2731" t="s">
        <v>186</v>
      </c>
      <c r="D2731" t="s">
        <v>3597</v>
      </c>
      <c r="E2731" t="s">
        <v>1391</v>
      </c>
      <c r="F2731" t="s">
        <v>63</v>
      </c>
      <c r="G2731">
        <v>5</v>
      </c>
      <c r="H2731">
        <v>160</v>
      </c>
    </row>
    <row r="2732" spans="1:8">
      <c r="A2732">
        <v>2731</v>
      </c>
      <c r="B2732">
        <v>47</v>
      </c>
      <c r="C2732" t="s">
        <v>186</v>
      </c>
      <c r="D2732" t="s">
        <v>3597</v>
      </c>
      <c r="E2732" t="s">
        <v>1392</v>
      </c>
      <c r="F2732" t="s">
        <v>63</v>
      </c>
      <c r="G2732">
        <v>6</v>
      </c>
      <c r="H2732">
        <v>160</v>
      </c>
    </row>
    <row r="2733" spans="1:8">
      <c r="A2733">
        <v>2732</v>
      </c>
      <c r="B2733">
        <v>47</v>
      </c>
      <c r="C2733" t="s">
        <v>186</v>
      </c>
      <c r="D2733" t="s">
        <v>3597</v>
      </c>
      <c r="E2733" t="s">
        <v>1393</v>
      </c>
      <c r="F2733" t="s">
        <v>63</v>
      </c>
      <c r="G2733">
        <v>3</v>
      </c>
      <c r="H2733">
        <v>160</v>
      </c>
    </row>
    <row r="2734" spans="1:8">
      <c r="A2734">
        <v>2733</v>
      </c>
      <c r="B2734">
        <v>47</v>
      </c>
      <c r="C2734" t="s">
        <v>186</v>
      </c>
      <c r="D2734" t="s">
        <v>3597</v>
      </c>
      <c r="E2734" t="s">
        <v>1394</v>
      </c>
      <c r="F2734" t="s">
        <v>63</v>
      </c>
      <c r="G2734">
        <v>5</v>
      </c>
      <c r="H2734">
        <v>160</v>
      </c>
    </row>
    <row r="2735" spans="1:8">
      <c r="A2735">
        <v>2734</v>
      </c>
      <c r="B2735">
        <v>47</v>
      </c>
      <c r="C2735" t="s">
        <v>186</v>
      </c>
      <c r="D2735" t="s">
        <v>3597</v>
      </c>
      <c r="E2735" t="s">
        <v>1395</v>
      </c>
      <c r="F2735" t="s">
        <v>63</v>
      </c>
      <c r="G2735">
        <v>4</v>
      </c>
      <c r="H2735">
        <v>160</v>
      </c>
    </row>
    <row r="2736" spans="1:8">
      <c r="A2736">
        <v>2735</v>
      </c>
      <c r="B2736">
        <v>47</v>
      </c>
      <c r="C2736" t="s">
        <v>186</v>
      </c>
      <c r="D2736" t="s">
        <v>3597</v>
      </c>
      <c r="E2736" t="s">
        <v>1396</v>
      </c>
      <c r="F2736" t="s">
        <v>63</v>
      </c>
      <c r="G2736">
        <v>4</v>
      </c>
      <c r="H2736">
        <v>160</v>
      </c>
    </row>
    <row r="2737" spans="1:8">
      <c r="A2737">
        <v>2736</v>
      </c>
      <c r="B2737">
        <v>47</v>
      </c>
      <c r="C2737" t="s">
        <v>186</v>
      </c>
      <c r="D2737" t="s">
        <v>3597</v>
      </c>
      <c r="E2737" t="s">
        <v>1397</v>
      </c>
      <c r="F2737" t="s">
        <v>63</v>
      </c>
      <c r="G2737">
        <v>1</v>
      </c>
      <c r="H2737">
        <v>160</v>
      </c>
    </row>
    <row r="2738" spans="1:8">
      <c r="A2738">
        <v>2737</v>
      </c>
      <c r="B2738">
        <v>47</v>
      </c>
      <c r="C2738" t="s">
        <v>186</v>
      </c>
      <c r="D2738" t="s">
        <v>3597</v>
      </c>
      <c r="E2738" t="s">
        <v>1398</v>
      </c>
      <c r="F2738" t="s">
        <v>63</v>
      </c>
      <c r="G2738">
        <v>2</v>
      </c>
      <c r="H2738">
        <v>160</v>
      </c>
    </row>
    <row r="2739" spans="1:8">
      <c r="A2739">
        <v>2738</v>
      </c>
      <c r="B2739">
        <v>47</v>
      </c>
      <c r="C2739" t="s">
        <v>186</v>
      </c>
      <c r="D2739" t="s">
        <v>3597</v>
      </c>
      <c r="E2739" t="s">
        <v>1400</v>
      </c>
      <c r="F2739" t="s">
        <v>63</v>
      </c>
      <c r="G2739">
        <v>1</v>
      </c>
      <c r="H2739">
        <v>160</v>
      </c>
    </row>
    <row r="2740" spans="1:8">
      <c r="A2740">
        <v>2739</v>
      </c>
      <c r="B2740">
        <v>47</v>
      </c>
      <c r="C2740" t="s">
        <v>186</v>
      </c>
      <c r="D2740" t="s">
        <v>3597</v>
      </c>
      <c r="E2740" t="s">
        <v>1402</v>
      </c>
      <c r="F2740" t="s">
        <v>63</v>
      </c>
      <c r="G2740">
        <v>1</v>
      </c>
      <c r="H2740">
        <v>160</v>
      </c>
    </row>
    <row r="2741" spans="1:8">
      <c r="A2741">
        <v>2740</v>
      </c>
      <c r="B2741">
        <v>47</v>
      </c>
      <c r="C2741" t="s">
        <v>186</v>
      </c>
      <c r="D2741" t="s">
        <v>3597</v>
      </c>
      <c r="E2741" t="s">
        <v>249</v>
      </c>
      <c r="F2741" t="s">
        <v>46</v>
      </c>
      <c r="G2741">
        <v>6</v>
      </c>
      <c r="H2741">
        <v>160</v>
      </c>
    </row>
    <row r="2742" spans="1:8">
      <c r="A2742">
        <v>2741</v>
      </c>
      <c r="B2742">
        <v>47</v>
      </c>
      <c r="C2742" t="s">
        <v>186</v>
      </c>
      <c r="D2742" t="s">
        <v>3597</v>
      </c>
      <c r="E2742" t="s">
        <v>1386</v>
      </c>
      <c r="F2742" t="s">
        <v>46</v>
      </c>
      <c r="G2742">
        <v>7</v>
      </c>
      <c r="H2742">
        <v>160</v>
      </c>
    </row>
    <row r="2743" spans="1:8">
      <c r="A2743">
        <v>2742</v>
      </c>
      <c r="B2743">
        <v>47</v>
      </c>
      <c r="C2743" t="s">
        <v>186</v>
      </c>
      <c r="D2743" t="s">
        <v>3597</v>
      </c>
      <c r="E2743" t="s">
        <v>1387</v>
      </c>
      <c r="F2743" t="s">
        <v>46</v>
      </c>
      <c r="G2743">
        <v>7</v>
      </c>
      <c r="H2743">
        <v>160</v>
      </c>
    </row>
    <row r="2744" spans="1:8">
      <c r="A2744">
        <v>2743</v>
      </c>
      <c r="B2744">
        <v>47</v>
      </c>
      <c r="C2744" t="s">
        <v>186</v>
      </c>
      <c r="D2744" t="s">
        <v>3597</v>
      </c>
      <c r="E2744" t="s">
        <v>1388</v>
      </c>
      <c r="F2744" t="s">
        <v>46</v>
      </c>
      <c r="G2744">
        <v>11</v>
      </c>
      <c r="H2744">
        <v>160</v>
      </c>
    </row>
    <row r="2745" spans="1:8">
      <c r="A2745">
        <v>2744</v>
      </c>
      <c r="B2745">
        <v>47</v>
      </c>
      <c r="C2745" t="s">
        <v>186</v>
      </c>
      <c r="D2745" t="s">
        <v>3597</v>
      </c>
      <c r="E2745" t="s">
        <v>1389</v>
      </c>
      <c r="F2745" t="s">
        <v>46</v>
      </c>
      <c r="G2745">
        <v>10</v>
      </c>
      <c r="H2745">
        <v>160</v>
      </c>
    </row>
    <row r="2746" spans="1:8">
      <c r="A2746">
        <v>2745</v>
      </c>
      <c r="B2746">
        <v>47</v>
      </c>
      <c r="C2746" t="s">
        <v>186</v>
      </c>
      <c r="D2746" t="s">
        <v>3597</v>
      </c>
      <c r="E2746" t="s">
        <v>1390</v>
      </c>
      <c r="F2746" t="s">
        <v>46</v>
      </c>
      <c r="G2746">
        <v>7</v>
      </c>
      <c r="H2746">
        <v>160</v>
      </c>
    </row>
    <row r="2747" spans="1:8">
      <c r="A2747">
        <v>2746</v>
      </c>
      <c r="B2747">
        <v>47</v>
      </c>
      <c r="C2747" t="s">
        <v>186</v>
      </c>
      <c r="D2747" t="s">
        <v>3597</v>
      </c>
      <c r="E2747" t="s">
        <v>1391</v>
      </c>
      <c r="F2747" t="s">
        <v>46</v>
      </c>
      <c r="G2747">
        <v>6</v>
      </c>
      <c r="H2747">
        <v>160</v>
      </c>
    </row>
    <row r="2748" spans="1:8">
      <c r="A2748">
        <v>2747</v>
      </c>
      <c r="B2748">
        <v>47</v>
      </c>
      <c r="C2748" t="s">
        <v>186</v>
      </c>
      <c r="D2748" t="s">
        <v>3597</v>
      </c>
      <c r="E2748" t="s">
        <v>1392</v>
      </c>
      <c r="F2748" t="s">
        <v>46</v>
      </c>
      <c r="G2748">
        <v>6</v>
      </c>
      <c r="H2748">
        <v>160</v>
      </c>
    </row>
    <row r="2749" spans="1:8">
      <c r="A2749">
        <v>2748</v>
      </c>
      <c r="B2749">
        <v>47</v>
      </c>
      <c r="C2749" t="s">
        <v>186</v>
      </c>
      <c r="D2749" t="s">
        <v>3597</v>
      </c>
      <c r="E2749" t="s">
        <v>1393</v>
      </c>
      <c r="F2749" t="s">
        <v>46</v>
      </c>
      <c r="G2749">
        <v>2</v>
      </c>
      <c r="H2749">
        <v>160</v>
      </c>
    </row>
    <row r="2750" spans="1:8">
      <c r="A2750">
        <v>2749</v>
      </c>
      <c r="B2750">
        <v>47</v>
      </c>
      <c r="C2750" t="s">
        <v>186</v>
      </c>
      <c r="D2750" t="s">
        <v>3597</v>
      </c>
      <c r="E2750" t="s">
        <v>1394</v>
      </c>
      <c r="F2750" t="s">
        <v>46</v>
      </c>
      <c r="G2750">
        <v>9</v>
      </c>
      <c r="H2750">
        <v>160</v>
      </c>
    </row>
    <row r="2751" spans="1:8">
      <c r="A2751">
        <v>2750</v>
      </c>
      <c r="B2751">
        <v>47</v>
      </c>
      <c r="C2751" t="s">
        <v>186</v>
      </c>
      <c r="D2751" t="s">
        <v>3597</v>
      </c>
      <c r="E2751" t="s">
        <v>1395</v>
      </c>
      <c r="F2751" t="s">
        <v>46</v>
      </c>
      <c r="G2751">
        <v>2</v>
      </c>
      <c r="H2751">
        <v>160</v>
      </c>
    </row>
    <row r="2752" spans="1:8">
      <c r="A2752">
        <v>2751</v>
      </c>
      <c r="B2752">
        <v>47</v>
      </c>
      <c r="C2752" t="s">
        <v>186</v>
      </c>
      <c r="D2752" t="s">
        <v>3597</v>
      </c>
      <c r="E2752" t="s">
        <v>1396</v>
      </c>
      <c r="F2752" t="s">
        <v>46</v>
      </c>
      <c r="G2752">
        <v>1</v>
      </c>
      <c r="H2752">
        <v>160</v>
      </c>
    </row>
    <row r="2753" spans="1:8">
      <c r="A2753">
        <v>2752</v>
      </c>
      <c r="B2753">
        <v>47</v>
      </c>
      <c r="C2753" t="s">
        <v>186</v>
      </c>
      <c r="D2753" t="s">
        <v>3597</v>
      </c>
      <c r="E2753" t="s">
        <v>1397</v>
      </c>
      <c r="F2753" t="s">
        <v>46</v>
      </c>
      <c r="G2753">
        <v>1</v>
      </c>
      <c r="H2753">
        <v>160</v>
      </c>
    </row>
    <row r="2754" spans="1:8">
      <c r="A2754">
        <v>2753</v>
      </c>
      <c r="B2754">
        <v>47</v>
      </c>
      <c r="C2754" t="s">
        <v>186</v>
      </c>
      <c r="D2754" t="s">
        <v>3597</v>
      </c>
      <c r="E2754" t="s">
        <v>1399</v>
      </c>
      <c r="F2754" t="s">
        <v>46</v>
      </c>
      <c r="G2754">
        <v>2</v>
      </c>
      <c r="H2754">
        <v>160</v>
      </c>
    </row>
    <row r="2755" spans="1:8">
      <c r="A2755">
        <v>2754</v>
      </c>
      <c r="B2755">
        <v>47</v>
      </c>
      <c r="C2755" t="s">
        <v>186</v>
      </c>
      <c r="D2755" t="s">
        <v>3597</v>
      </c>
      <c r="E2755" t="s">
        <v>1402</v>
      </c>
      <c r="F2755" t="s">
        <v>46</v>
      </c>
      <c r="G2755">
        <v>2</v>
      </c>
      <c r="H2755">
        <v>160</v>
      </c>
    </row>
    <row r="2756" spans="1:8">
      <c r="A2756">
        <v>2755</v>
      </c>
      <c r="B2756">
        <v>47</v>
      </c>
      <c r="C2756" t="s">
        <v>186</v>
      </c>
      <c r="D2756" t="s">
        <v>3599</v>
      </c>
      <c r="E2756" t="s">
        <v>1393</v>
      </c>
      <c r="F2756" t="s">
        <v>63</v>
      </c>
      <c r="G2756">
        <v>1</v>
      </c>
      <c r="H2756">
        <v>3</v>
      </c>
    </row>
    <row r="2757" spans="1:8">
      <c r="A2757">
        <v>2756</v>
      </c>
      <c r="B2757">
        <v>47</v>
      </c>
      <c r="C2757" t="s">
        <v>186</v>
      </c>
      <c r="D2757" t="s">
        <v>3599</v>
      </c>
      <c r="E2757" t="s">
        <v>1394</v>
      </c>
      <c r="F2757" t="s">
        <v>63</v>
      </c>
      <c r="G2757">
        <v>1</v>
      </c>
      <c r="H2757">
        <v>3</v>
      </c>
    </row>
    <row r="2758" spans="1:8">
      <c r="A2758">
        <v>2757</v>
      </c>
      <c r="B2758">
        <v>47</v>
      </c>
      <c r="C2758" t="s">
        <v>186</v>
      </c>
      <c r="D2758" t="s">
        <v>3599</v>
      </c>
      <c r="E2758" t="s">
        <v>1397</v>
      </c>
      <c r="F2758" t="s">
        <v>63</v>
      </c>
      <c r="G2758">
        <v>1</v>
      </c>
      <c r="H2758">
        <v>3</v>
      </c>
    </row>
    <row r="2759" spans="1:8">
      <c r="A2759">
        <v>2758</v>
      </c>
      <c r="B2759">
        <v>47</v>
      </c>
      <c r="C2759" t="s">
        <v>186</v>
      </c>
      <c r="D2759" t="s">
        <v>3598</v>
      </c>
      <c r="E2759" t="s">
        <v>249</v>
      </c>
      <c r="F2759" t="s">
        <v>63</v>
      </c>
      <c r="G2759">
        <v>6724</v>
      </c>
      <c r="H2759">
        <v>110186</v>
      </c>
    </row>
    <row r="2760" spans="1:8">
      <c r="A2760">
        <v>2759</v>
      </c>
      <c r="B2760">
        <v>47</v>
      </c>
      <c r="C2760" t="s">
        <v>186</v>
      </c>
      <c r="D2760" t="s">
        <v>3598</v>
      </c>
      <c r="E2760" t="s">
        <v>1386</v>
      </c>
      <c r="F2760" t="s">
        <v>63</v>
      </c>
      <c r="G2760">
        <v>6730</v>
      </c>
      <c r="H2760">
        <v>110186</v>
      </c>
    </row>
    <row r="2761" spans="1:8">
      <c r="A2761">
        <v>2760</v>
      </c>
      <c r="B2761">
        <v>47</v>
      </c>
      <c r="C2761" t="s">
        <v>186</v>
      </c>
      <c r="D2761" t="s">
        <v>3598</v>
      </c>
      <c r="E2761" t="s">
        <v>1387</v>
      </c>
      <c r="F2761" t="s">
        <v>63</v>
      </c>
      <c r="G2761">
        <v>6675</v>
      </c>
      <c r="H2761">
        <v>110186</v>
      </c>
    </row>
    <row r="2762" spans="1:8">
      <c r="A2762">
        <v>2761</v>
      </c>
      <c r="B2762">
        <v>47</v>
      </c>
      <c r="C2762" t="s">
        <v>186</v>
      </c>
      <c r="D2762" t="s">
        <v>3598</v>
      </c>
      <c r="E2762" t="s">
        <v>1388</v>
      </c>
      <c r="F2762" t="s">
        <v>63</v>
      </c>
      <c r="G2762">
        <v>5858</v>
      </c>
      <c r="H2762">
        <v>110186</v>
      </c>
    </row>
    <row r="2763" spans="1:8">
      <c r="A2763">
        <v>2762</v>
      </c>
      <c r="B2763">
        <v>47</v>
      </c>
      <c r="C2763" t="s">
        <v>186</v>
      </c>
      <c r="D2763" t="s">
        <v>3598</v>
      </c>
      <c r="E2763" t="s">
        <v>1389</v>
      </c>
      <c r="F2763" t="s">
        <v>63</v>
      </c>
      <c r="G2763">
        <v>4919</v>
      </c>
      <c r="H2763">
        <v>110186</v>
      </c>
    </row>
    <row r="2764" spans="1:8">
      <c r="A2764">
        <v>2763</v>
      </c>
      <c r="B2764">
        <v>47</v>
      </c>
      <c r="C2764" t="s">
        <v>186</v>
      </c>
      <c r="D2764" t="s">
        <v>3598</v>
      </c>
      <c r="E2764" t="s">
        <v>1390</v>
      </c>
      <c r="F2764" t="s">
        <v>63</v>
      </c>
      <c r="G2764">
        <v>4393</v>
      </c>
      <c r="H2764">
        <v>110186</v>
      </c>
    </row>
    <row r="2765" spans="1:8">
      <c r="A2765">
        <v>2764</v>
      </c>
      <c r="B2765">
        <v>47</v>
      </c>
      <c r="C2765" t="s">
        <v>186</v>
      </c>
      <c r="D2765" t="s">
        <v>3598</v>
      </c>
      <c r="E2765" t="s">
        <v>1391</v>
      </c>
      <c r="F2765" t="s">
        <v>63</v>
      </c>
      <c r="G2765">
        <v>3858</v>
      </c>
      <c r="H2765">
        <v>110186</v>
      </c>
    </row>
    <row r="2766" spans="1:8">
      <c r="A2766">
        <v>2765</v>
      </c>
      <c r="B2766">
        <v>47</v>
      </c>
      <c r="C2766" t="s">
        <v>186</v>
      </c>
      <c r="D2766" t="s">
        <v>3598</v>
      </c>
      <c r="E2766" t="s">
        <v>1392</v>
      </c>
      <c r="F2766" t="s">
        <v>63</v>
      </c>
      <c r="G2766">
        <v>3725</v>
      </c>
      <c r="H2766">
        <v>110186</v>
      </c>
    </row>
    <row r="2767" spans="1:8">
      <c r="A2767">
        <v>2766</v>
      </c>
      <c r="B2767">
        <v>47</v>
      </c>
      <c r="C2767" t="s">
        <v>186</v>
      </c>
      <c r="D2767" t="s">
        <v>3598</v>
      </c>
      <c r="E2767" t="s">
        <v>1393</v>
      </c>
      <c r="F2767" t="s">
        <v>63</v>
      </c>
      <c r="G2767">
        <v>3370</v>
      </c>
      <c r="H2767">
        <v>110186</v>
      </c>
    </row>
    <row r="2768" spans="1:8">
      <c r="A2768">
        <v>2767</v>
      </c>
      <c r="B2768">
        <v>47</v>
      </c>
      <c r="C2768" t="s">
        <v>186</v>
      </c>
      <c r="D2768" t="s">
        <v>3598</v>
      </c>
      <c r="E2768" t="s">
        <v>1394</v>
      </c>
      <c r="F2768" t="s">
        <v>63</v>
      </c>
      <c r="G2768">
        <v>2764</v>
      </c>
      <c r="H2768">
        <v>110186</v>
      </c>
    </row>
    <row r="2769" spans="1:8">
      <c r="A2769">
        <v>2768</v>
      </c>
      <c r="B2769">
        <v>47</v>
      </c>
      <c r="C2769" t="s">
        <v>186</v>
      </c>
      <c r="D2769" t="s">
        <v>3598</v>
      </c>
      <c r="E2769" t="s">
        <v>1395</v>
      </c>
      <c r="F2769" t="s">
        <v>63</v>
      </c>
      <c r="G2769">
        <v>2304</v>
      </c>
      <c r="H2769">
        <v>110186</v>
      </c>
    </row>
    <row r="2770" spans="1:8">
      <c r="A2770">
        <v>2769</v>
      </c>
      <c r="B2770">
        <v>47</v>
      </c>
      <c r="C2770" t="s">
        <v>186</v>
      </c>
      <c r="D2770" t="s">
        <v>3598</v>
      </c>
      <c r="E2770" t="s">
        <v>1396</v>
      </c>
      <c r="F2770" t="s">
        <v>63</v>
      </c>
      <c r="G2770">
        <v>1802</v>
      </c>
      <c r="H2770">
        <v>110186</v>
      </c>
    </row>
    <row r="2771" spans="1:8">
      <c r="A2771">
        <v>2770</v>
      </c>
      <c r="B2771">
        <v>47</v>
      </c>
      <c r="C2771" t="s">
        <v>186</v>
      </c>
      <c r="D2771" t="s">
        <v>3598</v>
      </c>
      <c r="E2771" t="s">
        <v>1397</v>
      </c>
      <c r="F2771" t="s">
        <v>63</v>
      </c>
      <c r="G2771">
        <v>1334</v>
      </c>
      <c r="H2771">
        <v>110186</v>
      </c>
    </row>
    <row r="2772" spans="1:8">
      <c r="A2772">
        <v>2771</v>
      </c>
      <c r="B2772">
        <v>47</v>
      </c>
      <c r="C2772" t="s">
        <v>186</v>
      </c>
      <c r="D2772" t="s">
        <v>3598</v>
      </c>
      <c r="E2772" t="s">
        <v>1398</v>
      </c>
      <c r="F2772" t="s">
        <v>63</v>
      </c>
      <c r="G2772">
        <v>1107</v>
      </c>
      <c r="H2772">
        <v>110186</v>
      </c>
    </row>
    <row r="2773" spans="1:8">
      <c r="A2773">
        <v>2772</v>
      </c>
      <c r="B2773">
        <v>47</v>
      </c>
      <c r="C2773" t="s">
        <v>186</v>
      </c>
      <c r="D2773" t="s">
        <v>3598</v>
      </c>
      <c r="E2773" t="s">
        <v>1399</v>
      </c>
      <c r="F2773" t="s">
        <v>63</v>
      </c>
      <c r="G2773">
        <v>816</v>
      </c>
      <c r="H2773">
        <v>110186</v>
      </c>
    </row>
    <row r="2774" spans="1:8">
      <c r="A2774">
        <v>2773</v>
      </c>
      <c r="B2774">
        <v>47</v>
      </c>
      <c r="C2774" t="s">
        <v>186</v>
      </c>
      <c r="D2774" t="s">
        <v>3598</v>
      </c>
      <c r="E2774" t="s">
        <v>1400</v>
      </c>
      <c r="F2774" t="s">
        <v>63</v>
      </c>
      <c r="G2774">
        <v>589</v>
      </c>
      <c r="H2774">
        <v>110186</v>
      </c>
    </row>
    <row r="2775" spans="1:8">
      <c r="A2775">
        <v>2774</v>
      </c>
      <c r="B2775">
        <v>47</v>
      </c>
      <c r="C2775" t="s">
        <v>186</v>
      </c>
      <c r="D2775" t="s">
        <v>3598</v>
      </c>
      <c r="E2775" t="s">
        <v>1401</v>
      </c>
      <c r="F2775" t="s">
        <v>63</v>
      </c>
      <c r="G2775">
        <v>323</v>
      </c>
      <c r="H2775">
        <v>110186</v>
      </c>
    </row>
    <row r="2776" spans="1:8">
      <c r="A2776">
        <v>2775</v>
      </c>
      <c r="B2776">
        <v>47</v>
      </c>
      <c r="C2776" t="s">
        <v>186</v>
      </c>
      <c r="D2776" t="s">
        <v>3598</v>
      </c>
      <c r="E2776" t="s">
        <v>1402</v>
      </c>
      <c r="F2776" t="s">
        <v>63</v>
      </c>
      <c r="G2776">
        <v>249</v>
      </c>
      <c r="H2776">
        <v>110186</v>
      </c>
    </row>
    <row r="2777" spans="1:8">
      <c r="A2777">
        <v>2776</v>
      </c>
      <c r="B2777">
        <v>47</v>
      </c>
      <c r="C2777" t="s">
        <v>186</v>
      </c>
      <c r="D2777" t="s">
        <v>3598</v>
      </c>
      <c r="E2777" t="s">
        <v>249</v>
      </c>
      <c r="F2777" t="s">
        <v>46</v>
      </c>
      <c r="G2777">
        <v>6305</v>
      </c>
      <c r="H2777">
        <v>110186</v>
      </c>
    </row>
    <row r="2778" spans="1:8">
      <c r="A2778">
        <v>2777</v>
      </c>
      <c r="B2778">
        <v>47</v>
      </c>
      <c r="C2778" t="s">
        <v>186</v>
      </c>
      <c r="D2778" t="s">
        <v>3598</v>
      </c>
      <c r="E2778" t="s">
        <v>1386</v>
      </c>
      <c r="F2778" t="s">
        <v>46</v>
      </c>
      <c r="G2778">
        <v>6097</v>
      </c>
      <c r="H2778">
        <v>110186</v>
      </c>
    </row>
    <row r="2779" spans="1:8">
      <c r="A2779">
        <v>2778</v>
      </c>
      <c r="B2779">
        <v>47</v>
      </c>
      <c r="C2779" t="s">
        <v>186</v>
      </c>
      <c r="D2779" t="s">
        <v>3598</v>
      </c>
      <c r="E2779" t="s">
        <v>1387</v>
      </c>
      <c r="F2779" t="s">
        <v>46</v>
      </c>
      <c r="G2779">
        <v>6174</v>
      </c>
      <c r="H2779">
        <v>110186</v>
      </c>
    </row>
    <row r="2780" spans="1:8">
      <c r="A2780">
        <v>2779</v>
      </c>
      <c r="B2780">
        <v>47</v>
      </c>
      <c r="C2780" t="s">
        <v>186</v>
      </c>
      <c r="D2780" t="s">
        <v>3598</v>
      </c>
      <c r="E2780" t="s">
        <v>1388</v>
      </c>
      <c r="F2780" t="s">
        <v>46</v>
      </c>
      <c r="G2780">
        <v>5259</v>
      </c>
      <c r="H2780">
        <v>110186</v>
      </c>
    </row>
    <row r="2781" spans="1:8">
      <c r="A2781">
        <v>2780</v>
      </c>
      <c r="B2781">
        <v>47</v>
      </c>
      <c r="C2781" t="s">
        <v>186</v>
      </c>
      <c r="D2781" t="s">
        <v>3598</v>
      </c>
      <c r="E2781" t="s">
        <v>1389</v>
      </c>
      <c r="F2781" t="s">
        <v>46</v>
      </c>
      <c r="G2781">
        <v>4440</v>
      </c>
      <c r="H2781">
        <v>110186</v>
      </c>
    </row>
    <row r="2782" spans="1:8">
      <c r="A2782">
        <v>2781</v>
      </c>
      <c r="B2782">
        <v>47</v>
      </c>
      <c r="C2782" t="s">
        <v>186</v>
      </c>
      <c r="D2782" t="s">
        <v>3598</v>
      </c>
      <c r="E2782" t="s">
        <v>1390</v>
      </c>
      <c r="F2782" t="s">
        <v>46</v>
      </c>
      <c r="G2782">
        <v>3967</v>
      </c>
      <c r="H2782">
        <v>110186</v>
      </c>
    </row>
    <row r="2783" spans="1:8">
      <c r="A2783">
        <v>2782</v>
      </c>
      <c r="B2783">
        <v>47</v>
      </c>
      <c r="C2783" t="s">
        <v>186</v>
      </c>
      <c r="D2783" t="s">
        <v>3598</v>
      </c>
      <c r="E2783" t="s">
        <v>1391</v>
      </c>
      <c r="F2783" t="s">
        <v>46</v>
      </c>
      <c r="G2783">
        <v>3593</v>
      </c>
      <c r="H2783">
        <v>110186</v>
      </c>
    </row>
    <row r="2784" spans="1:8">
      <c r="A2784">
        <v>2783</v>
      </c>
      <c r="B2784">
        <v>47</v>
      </c>
      <c r="C2784" t="s">
        <v>186</v>
      </c>
      <c r="D2784" t="s">
        <v>3598</v>
      </c>
      <c r="E2784" t="s">
        <v>1392</v>
      </c>
      <c r="F2784" t="s">
        <v>46</v>
      </c>
      <c r="G2784">
        <v>3544</v>
      </c>
      <c r="H2784">
        <v>110186</v>
      </c>
    </row>
    <row r="2785" spans="1:8">
      <c r="A2785">
        <v>2784</v>
      </c>
      <c r="B2785">
        <v>47</v>
      </c>
      <c r="C2785" t="s">
        <v>186</v>
      </c>
      <c r="D2785" t="s">
        <v>3598</v>
      </c>
      <c r="E2785" t="s">
        <v>1393</v>
      </c>
      <c r="F2785" t="s">
        <v>46</v>
      </c>
      <c r="G2785">
        <v>3079</v>
      </c>
      <c r="H2785">
        <v>110186</v>
      </c>
    </row>
    <row r="2786" spans="1:8">
      <c r="A2786">
        <v>2785</v>
      </c>
      <c r="B2786">
        <v>47</v>
      </c>
      <c r="C2786" t="s">
        <v>186</v>
      </c>
      <c r="D2786" t="s">
        <v>3598</v>
      </c>
      <c r="E2786" t="s">
        <v>1394</v>
      </c>
      <c r="F2786" t="s">
        <v>46</v>
      </c>
      <c r="G2786">
        <v>2533</v>
      </c>
      <c r="H2786">
        <v>110186</v>
      </c>
    </row>
    <row r="2787" spans="1:8">
      <c r="A2787">
        <v>2786</v>
      </c>
      <c r="B2787">
        <v>47</v>
      </c>
      <c r="C2787" t="s">
        <v>186</v>
      </c>
      <c r="D2787" t="s">
        <v>3598</v>
      </c>
      <c r="E2787" t="s">
        <v>1395</v>
      </c>
      <c r="F2787" t="s">
        <v>46</v>
      </c>
      <c r="G2787">
        <v>2019</v>
      </c>
      <c r="H2787">
        <v>110186</v>
      </c>
    </row>
    <row r="2788" spans="1:8">
      <c r="A2788">
        <v>2787</v>
      </c>
      <c r="B2788">
        <v>47</v>
      </c>
      <c r="C2788" t="s">
        <v>186</v>
      </c>
      <c r="D2788" t="s">
        <v>3598</v>
      </c>
      <c r="E2788" t="s">
        <v>1396</v>
      </c>
      <c r="F2788" t="s">
        <v>46</v>
      </c>
      <c r="G2788">
        <v>1573</v>
      </c>
      <c r="H2788">
        <v>110186</v>
      </c>
    </row>
    <row r="2789" spans="1:8">
      <c r="A2789">
        <v>2788</v>
      </c>
      <c r="B2789">
        <v>47</v>
      </c>
      <c r="C2789" t="s">
        <v>186</v>
      </c>
      <c r="D2789" t="s">
        <v>3598</v>
      </c>
      <c r="E2789" t="s">
        <v>1397</v>
      </c>
      <c r="F2789" t="s">
        <v>46</v>
      </c>
      <c r="G2789">
        <v>1199</v>
      </c>
      <c r="H2789">
        <v>110186</v>
      </c>
    </row>
    <row r="2790" spans="1:8">
      <c r="A2790">
        <v>2789</v>
      </c>
      <c r="B2790">
        <v>47</v>
      </c>
      <c r="C2790" t="s">
        <v>186</v>
      </c>
      <c r="D2790" t="s">
        <v>3598</v>
      </c>
      <c r="E2790" t="s">
        <v>1398</v>
      </c>
      <c r="F2790" t="s">
        <v>46</v>
      </c>
      <c r="G2790">
        <v>972</v>
      </c>
      <c r="H2790">
        <v>110186</v>
      </c>
    </row>
    <row r="2791" spans="1:8">
      <c r="A2791">
        <v>2790</v>
      </c>
      <c r="B2791">
        <v>47</v>
      </c>
      <c r="C2791" t="s">
        <v>186</v>
      </c>
      <c r="D2791" t="s">
        <v>3598</v>
      </c>
      <c r="E2791" t="s">
        <v>1399</v>
      </c>
      <c r="F2791" t="s">
        <v>46</v>
      </c>
      <c r="G2791">
        <v>744</v>
      </c>
      <c r="H2791">
        <v>110186</v>
      </c>
    </row>
    <row r="2792" spans="1:8">
      <c r="A2792">
        <v>2791</v>
      </c>
      <c r="B2792">
        <v>47</v>
      </c>
      <c r="C2792" t="s">
        <v>186</v>
      </c>
      <c r="D2792" t="s">
        <v>3598</v>
      </c>
      <c r="E2792" t="s">
        <v>1400</v>
      </c>
      <c r="F2792" t="s">
        <v>46</v>
      </c>
      <c r="G2792">
        <v>565</v>
      </c>
      <c r="H2792">
        <v>110186</v>
      </c>
    </row>
    <row r="2793" spans="1:8">
      <c r="A2793">
        <v>2792</v>
      </c>
      <c r="B2793">
        <v>47</v>
      </c>
      <c r="C2793" t="s">
        <v>186</v>
      </c>
      <c r="D2793" t="s">
        <v>3598</v>
      </c>
      <c r="E2793" t="s">
        <v>1401</v>
      </c>
      <c r="F2793" t="s">
        <v>46</v>
      </c>
      <c r="G2793">
        <v>306</v>
      </c>
      <c r="H2793">
        <v>110186</v>
      </c>
    </row>
    <row r="2794" spans="1:8">
      <c r="A2794">
        <v>2793</v>
      </c>
      <c r="B2794">
        <v>47</v>
      </c>
      <c r="C2794" t="s">
        <v>186</v>
      </c>
      <c r="D2794" t="s">
        <v>3598</v>
      </c>
      <c r="E2794" t="s">
        <v>1402</v>
      </c>
      <c r="F2794" t="s">
        <v>46</v>
      </c>
      <c r="G2794">
        <v>277</v>
      </c>
      <c r="H2794">
        <v>110186</v>
      </c>
    </row>
    <row r="2795" spans="1:8">
      <c r="A2795">
        <v>2794</v>
      </c>
      <c r="B2795">
        <v>47</v>
      </c>
      <c r="C2795" t="s">
        <v>186</v>
      </c>
      <c r="D2795" t="s">
        <v>3586</v>
      </c>
      <c r="E2795" t="s">
        <v>249</v>
      </c>
      <c r="F2795" t="s">
        <v>63</v>
      </c>
      <c r="G2795">
        <v>65040</v>
      </c>
      <c r="H2795">
        <v>1003728</v>
      </c>
    </row>
    <row r="2796" spans="1:8">
      <c r="A2796">
        <v>2795</v>
      </c>
      <c r="B2796">
        <v>47</v>
      </c>
      <c r="C2796" t="s">
        <v>186</v>
      </c>
      <c r="D2796" t="s">
        <v>3586</v>
      </c>
      <c r="E2796" t="s">
        <v>1386</v>
      </c>
      <c r="F2796" t="s">
        <v>63</v>
      </c>
      <c r="G2796">
        <v>61503</v>
      </c>
      <c r="H2796">
        <v>1003728</v>
      </c>
    </row>
    <row r="2797" spans="1:8">
      <c r="A2797">
        <v>2796</v>
      </c>
      <c r="B2797">
        <v>47</v>
      </c>
      <c r="C2797" t="s">
        <v>186</v>
      </c>
      <c r="D2797" t="s">
        <v>3586</v>
      </c>
      <c r="E2797" t="s">
        <v>1387</v>
      </c>
      <c r="F2797" t="s">
        <v>63</v>
      </c>
      <c r="G2797">
        <v>58940</v>
      </c>
      <c r="H2797">
        <v>1003728</v>
      </c>
    </row>
    <row r="2798" spans="1:8">
      <c r="A2798">
        <v>2797</v>
      </c>
      <c r="B2798">
        <v>47</v>
      </c>
      <c r="C2798" t="s">
        <v>186</v>
      </c>
      <c r="D2798" t="s">
        <v>3586</v>
      </c>
      <c r="E2798" t="s">
        <v>1388</v>
      </c>
      <c r="F2798" t="s">
        <v>63</v>
      </c>
      <c r="G2798">
        <v>51261</v>
      </c>
      <c r="H2798">
        <v>1003728</v>
      </c>
    </row>
    <row r="2799" spans="1:8">
      <c r="A2799">
        <v>2798</v>
      </c>
      <c r="B2799">
        <v>47</v>
      </c>
      <c r="C2799" t="s">
        <v>186</v>
      </c>
      <c r="D2799" t="s">
        <v>3586</v>
      </c>
      <c r="E2799" t="s">
        <v>1389</v>
      </c>
      <c r="F2799" t="s">
        <v>63</v>
      </c>
      <c r="G2799">
        <v>42279</v>
      </c>
      <c r="H2799">
        <v>1003728</v>
      </c>
    </row>
    <row r="2800" spans="1:8">
      <c r="A2800">
        <v>2799</v>
      </c>
      <c r="B2800">
        <v>47</v>
      </c>
      <c r="C2800" t="s">
        <v>186</v>
      </c>
      <c r="D2800" t="s">
        <v>3586</v>
      </c>
      <c r="E2800" t="s">
        <v>1390</v>
      </c>
      <c r="F2800" t="s">
        <v>63</v>
      </c>
      <c r="G2800">
        <v>37586</v>
      </c>
      <c r="H2800">
        <v>1003728</v>
      </c>
    </row>
    <row r="2801" spans="1:8">
      <c r="A2801">
        <v>2800</v>
      </c>
      <c r="B2801">
        <v>47</v>
      </c>
      <c r="C2801" t="s">
        <v>186</v>
      </c>
      <c r="D2801" t="s">
        <v>3586</v>
      </c>
      <c r="E2801" t="s">
        <v>1391</v>
      </c>
      <c r="F2801" t="s">
        <v>63</v>
      </c>
      <c r="G2801">
        <v>33497</v>
      </c>
      <c r="H2801">
        <v>1003728</v>
      </c>
    </row>
    <row r="2802" spans="1:8">
      <c r="A2802">
        <v>2801</v>
      </c>
      <c r="B2802">
        <v>47</v>
      </c>
      <c r="C2802" t="s">
        <v>186</v>
      </c>
      <c r="D2802" t="s">
        <v>3586</v>
      </c>
      <c r="E2802" t="s">
        <v>1392</v>
      </c>
      <c r="F2802" t="s">
        <v>63</v>
      </c>
      <c r="G2802">
        <v>31662</v>
      </c>
      <c r="H2802">
        <v>1003728</v>
      </c>
    </row>
    <row r="2803" spans="1:8">
      <c r="A2803">
        <v>2802</v>
      </c>
      <c r="B2803">
        <v>47</v>
      </c>
      <c r="C2803" t="s">
        <v>186</v>
      </c>
      <c r="D2803" t="s">
        <v>3586</v>
      </c>
      <c r="E2803" t="s">
        <v>1393</v>
      </c>
      <c r="F2803" t="s">
        <v>63</v>
      </c>
      <c r="G2803">
        <v>28552</v>
      </c>
      <c r="H2803">
        <v>1003728</v>
      </c>
    </row>
    <row r="2804" spans="1:8">
      <c r="A2804">
        <v>2803</v>
      </c>
      <c r="B2804">
        <v>47</v>
      </c>
      <c r="C2804" t="s">
        <v>186</v>
      </c>
      <c r="D2804" t="s">
        <v>3586</v>
      </c>
      <c r="E2804" t="s">
        <v>1394</v>
      </c>
      <c r="F2804" t="s">
        <v>63</v>
      </c>
      <c r="G2804">
        <v>23464</v>
      </c>
      <c r="H2804">
        <v>1003728</v>
      </c>
    </row>
    <row r="2805" spans="1:8">
      <c r="A2805">
        <v>2804</v>
      </c>
      <c r="B2805">
        <v>47</v>
      </c>
      <c r="C2805" t="s">
        <v>186</v>
      </c>
      <c r="D2805" t="s">
        <v>3586</v>
      </c>
      <c r="E2805" t="s">
        <v>1395</v>
      </c>
      <c r="F2805" t="s">
        <v>63</v>
      </c>
      <c r="G2805">
        <v>18952</v>
      </c>
      <c r="H2805">
        <v>1003728</v>
      </c>
    </row>
    <row r="2806" spans="1:8">
      <c r="A2806">
        <v>2805</v>
      </c>
      <c r="B2806">
        <v>47</v>
      </c>
      <c r="C2806" t="s">
        <v>186</v>
      </c>
      <c r="D2806" t="s">
        <v>3586</v>
      </c>
      <c r="E2806" t="s">
        <v>1396</v>
      </c>
      <c r="F2806" t="s">
        <v>63</v>
      </c>
      <c r="G2806">
        <v>15198</v>
      </c>
      <c r="H2806">
        <v>1003728</v>
      </c>
    </row>
    <row r="2807" spans="1:8">
      <c r="A2807">
        <v>2806</v>
      </c>
      <c r="B2807">
        <v>47</v>
      </c>
      <c r="C2807" t="s">
        <v>186</v>
      </c>
      <c r="D2807" t="s">
        <v>3586</v>
      </c>
      <c r="E2807" t="s">
        <v>1397</v>
      </c>
      <c r="F2807" t="s">
        <v>63</v>
      </c>
      <c r="G2807">
        <v>10839</v>
      </c>
      <c r="H2807">
        <v>1003728</v>
      </c>
    </row>
    <row r="2808" spans="1:8">
      <c r="A2808">
        <v>2807</v>
      </c>
      <c r="B2808">
        <v>47</v>
      </c>
      <c r="C2808" t="s">
        <v>186</v>
      </c>
      <c r="D2808" t="s">
        <v>3586</v>
      </c>
      <c r="E2808" t="s">
        <v>1398</v>
      </c>
      <c r="F2808" t="s">
        <v>63</v>
      </c>
      <c r="G2808">
        <v>9047</v>
      </c>
      <c r="H2808">
        <v>1003728</v>
      </c>
    </row>
    <row r="2809" spans="1:8">
      <c r="A2809">
        <v>2808</v>
      </c>
      <c r="B2809">
        <v>47</v>
      </c>
      <c r="C2809" t="s">
        <v>186</v>
      </c>
      <c r="D2809" t="s">
        <v>3586</v>
      </c>
      <c r="E2809" t="s">
        <v>1399</v>
      </c>
      <c r="F2809" t="s">
        <v>63</v>
      </c>
      <c r="G2809">
        <v>6665</v>
      </c>
      <c r="H2809">
        <v>1003728</v>
      </c>
    </row>
    <row r="2810" spans="1:8">
      <c r="A2810">
        <v>2809</v>
      </c>
      <c r="B2810">
        <v>47</v>
      </c>
      <c r="C2810" t="s">
        <v>186</v>
      </c>
      <c r="D2810" t="s">
        <v>3586</v>
      </c>
      <c r="E2810" t="s">
        <v>1400</v>
      </c>
      <c r="F2810" t="s">
        <v>63</v>
      </c>
      <c r="G2810">
        <v>4970</v>
      </c>
      <c r="H2810">
        <v>1003728</v>
      </c>
    </row>
    <row r="2811" spans="1:8">
      <c r="A2811">
        <v>2810</v>
      </c>
      <c r="B2811">
        <v>47</v>
      </c>
      <c r="C2811" t="s">
        <v>186</v>
      </c>
      <c r="D2811" t="s">
        <v>3586</v>
      </c>
      <c r="E2811" t="s">
        <v>1401</v>
      </c>
      <c r="F2811" t="s">
        <v>63</v>
      </c>
      <c r="G2811">
        <v>2717</v>
      </c>
      <c r="H2811">
        <v>1003728</v>
      </c>
    </row>
    <row r="2812" spans="1:8">
      <c r="A2812">
        <v>2811</v>
      </c>
      <c r="B2812">
        <v>47</v>
      </c>
      <c r="C2812" t="s">
        <v>186</v>
      </c>
      <c r="D2812" t="s">
        <v>3586</v>
      </c>
      <c r="E2812" t="s">
        <v>1402</v>
      </c>
      <c r="F2812" t="s">
        <v>63</v>
      </c>
      <c r="G2812">
        <v>2130</v>
      </c>
      <c r="H2812">
        <v>1003728</v>
      </c>
    </row>
    <row r="2813" spans="1:8">
      <c r="A2813">
        <v>2812</v>
      </c>
      <c r="B2813">
        <v>47</v>
      </c>
      <c r="C2813" t="s">
        <v>186</v>
      </c>
      <c r="D2813" t="s">
        <v>3586</v>
      </c>
      <c r="E2813" t="s">
        <v>249</v>
      </c>
      <c r="F2813" t="s">
        <v>46</v>
      </c>
      <c r="G2813">
        <v>61649</v>
      </c>
      <c r="H2813">
        <v>1003728</v>
      </c>
    </row>
    <row r="2814" spans="1:8">
      <c r="A2814">
        <v>2813</v>
      </c>
      <c r="B2814">
        <v>47</v>
      </c>
      <c r="C2814" t="s">
        <v>186</v>
      </c>
      <c r="D2814" t="s">
        <v>3586</v>
      </c>
      <c r="E2814" t="s">
        <v>1386</v>
      </c>
      <c r="F2814" t="s">
        <v>46</v>
      </c>
      <c r="G2814">
        <v>58327</v>
      </c>
      <c r="H2814">
        <v>1003728</v>
      </c>
    </row>
    <row r="2815" spans="1:8">
      <c r="A2815">
        <v>2814</v>
      </c>
      <c r="B2815">
        <v>47</v>
      </c>
      <c r="C2815" t="s">
        <v>186</v>
      </c>
      <c r="D2815" t="s">
        <v>3586</v>
      </c>
      <c r="E2815" t="s">
        <v>1387</v>
      </c>
      <c r="F2815" t="s">
        <v>46</v>
      </c>
      <c r="G2815">
        <v>55881</v>
      </c>
      <c r="H2815">
        <v>1003728</v>
      </c>
    </row>
    <row r="2816" spans="1:8">
      <c r="A2816">
        <v>2815</v>
      </c>
      <c r="B2816">
        <v>47</v>
      </c>
      <c r="C2816" t="s">
        <v>186</v>
      </c>
      <c r="D2816" t="s">
        <v>3586</v>
      </c>
      <c r="E2816" t="s">
        <v>1388</v>
      </c>
      <c r="F2816" t="s">
        <v>46</v>
      </c>
      <c r="G2816">
        <v>49418</v>
      </c>
      <c r="H2816">
        <v>1003728</v>
      </c>
    </row>
    <row r="2817" spans="1:8">
      <c r="A2817">
        <v>2816</v>
      </c>
      <c r="B2817">
        <v>47</v>
      </c>
      <c r="C2817" t="s">
        <v>186</v>
      </c>
      <c r="D2817" t="s">
        <v>3586</v>
      </c>
      <c r="E2817" t="s">
        <v>1389</v>
      </c>
      <c r="F2817" t="s">
        <v>46</v>
      </c>
      <c r="G2817">
        <v>42854</v>
      </c>
      <c r="H2817">
        <v>1003728</v>
      </c>
    </row>
    <row r="2818" spans="1:8">
      <c r="A2818">
        <v>2817</v>
      </c>
      <c r="B2818">
        <v>47</v>
      </c>
      <c r="C2818" t="s">
        <v>186</v>
      </c>
      <c r="D2818" t="s">
        <v>3586</v>
      </c>
      <c r="E2818" t="s">
        <v>1390</v>
      </c>
      <c r="F2818" t="s">
        <v>46</v>
      </c>
      <c r="G2818">
        <v>38842</v>
      </c>
      <c r="H2818">
        <v>1003728</v>
      </c>
    </row>
    <row r="2819" spans="1:8">
      <c r="A2819">
        <v>2818</v>
      </c>
      <c r="B2819">
        <v>47</v>
      </c>
      <c r="C2819" t="s">
        <v>186</v>
      </c>
      <c r="D2819" t="s">
        <v>3586</v>
      </c>
      <c r="E2819" t="s">
        <v>1391</v>
      </c>
      <c r="F2819" t="s">
        <v>46</v>
      </c>
      <c r="G2819">
        <v>34582</v>
      </c>
      <c r="H2819">
        <v>1003728</v>
      </c>
    </row>
    <row r="2820" spans="1:8">
      <c r="A2820">
        <v>2819</v>
      </c>
      <c r="B2820">
        <v>47</v>
      </c>
      <c r="C2820" t="s">
        <v>186</v>
      </c>
      <c r="D2820" t="s">
        <v>3586</v>
      </c>
      <c r="E2820" t="s">
        <v>1392</v>
      </c>
      <c r="F2820" t="s">
        <v>46</v>
      </c>
      <c r="G2820">
        <v>32766</v>
      </c>
      <c r="H2820">
        <v>1003728</v>
      </c>
    </row>
    <row r="2821" spans="1:8">
      <c r="A2821">
        <v>2820</v>
      </c>
      <c r="B2821">
        <v>47</v>
      </c>
      <c r="C2821" t="s">
        <v>186</v>
      </c>
      <c r="D2821" t="s">
        <v>3586</v>
      </c>
      <c r="E2821" t="s">
        <v>1393</v>
      </c>
      <c r="F2821" t="s">
        <v>46</v>
      </c>
      <c r="G2821">
        <v>29300</v>
      </c>
      <c r="H2821">
        <v>1003728</v>
      </c>
    </row>
    <row r="2822" spans="1:8">
      <c r="A2822">
        <v>2821</v>
      </c>
      <c r="B2822">
        <v>47</v>
      </c>
      <c r="C2822" t="s">
        <v>186</v>
      </c>
      <c r="D2822" t="s">
        <v>3586</v>
      </c>
      <c r="E2822" t="s">
        <v>1394</v>
      </c>
      <c r="F2822" t="s">
        <v>46</v>
      </c>
      <c r="G2822">
        <v>24045</v>
      </c>
      <c r="H2822">
        <v>1003728</v>
      </c>
    </row>
    <row r="2823" spans="1:8">
      <c r="A2823">
        <v>2822</v>
      </c>
      <c r="B2823">
        <v>47</v>
      </c>
      <c r="C2823" t="s">
        <v>186</v>
      </c>
      <c r="D2823" t="s">
        <v>3586</v>
      </c>
      <c r="E2823" t="s">
        <v>1395</v>
      </c>
      <c r="F2823" t="s">
        <v>46</v>
      </c>
      <c r="G2823">
        <v>18948</v>
      </c>
      <c r="H2823">
        <v>1003728</v>
      </c>
    </row>
    <row r="2824" spans="1:8">
      <c r="A2824">
        <v>2823</v>
      </c>
      <c r="B2824">
        <v>47</v>
      </c>
      <c r="C2824" t="s">
        <v>186</v>
      </c>
      <c r="D2824" t="s">
        <v>3586</v>
      </c>
      <c r="E2824" t="s">
        <v>1396</v>
      </c>
      <c r="F2824" t="s">
        <v>46</v>
      </c>
      <c r="G2824">
        <v>14776</v>
      </c>
      <c r="H2824">
        <v>1003728</v>
      </c>
    </row>
    <row r="2825" spans="1:8">
      <c r="A2825">
        <v>2824</v>
      </c>
      <c r="B2825">
        <v>47</v>
      </c>
      <c r="C2825" t="s">
        <v>186</v>
      </c>
      <c r="D2825" t="s">
        <v>3586</v>
      </c>
      <c r="E2825" t="s">
        <v>1397</v>
      </c>
      <c r="F2825" t="s">
        <v>46</v>
      </c>
      <c r="G2825">
        <v>10663</v>
      </c>
      <c r="H2825">
        <v>1003728</v>
      </c>
    </row>
    <row r="2826" spans="1:8">
      <c r="A2826">
        <v>2825</v>
      </c>
      <c r="B2826">
        <v>47</v>
      </c>
      <c r="C2826" t="s">
        <v>186</v>
      </c>
      <c r="D2826" t="s">
        <v>3586</v>
      </c>
      <c r="E2826" t="s">
        <v>1398</v>
      </c>
      <c r="F2826" t="s">
        <v>46</v>
      </c>
      <c r="G2826">
        <v>9527</v>
      </c>
      <c r="H2826">
        <v>1003728</v>
      </c>
    </row>
    <row r="2827" spans="1:8">
      <c r="A2827">
        <v>2826</v>
      </c>
      <c r="B2827">
        <v>47</v>
      </c>
      <c r="C2827" t="s">
        <v>186</v>
      </c>
      <c r="D2827" t="s">
        <v>3586</v>
      </c>
      <c r="E2827" t="s">
        <v>1399</v>
      </c>
      <c r="F2827" t="s">
        <v>46</v>
      </c>
      <c r="G2827">
        <v>6864</v>
      </c>
      <c r="H2827">
        <v>1003728</v>
      </c>
    </row>
    <row r="2828" spans="1:8">
      <c r="A2828">
        <v>2827</v>
      </c>
      <c r="B2828">
        <v>47</v>
      </c>
      <c r="C2828" t="s">
        <v>186</v>
      </c>
      <c r="D2828" t="s">
        <v>3586</v>
      </c>
      <c r="E2828" t="s">
        <v>1400</v>
      </c>
      <c r="F2828" t="s">
        <v>46</v>
      </c>
      <c r="G2828">
        <v>5107</v>
      </c>
      <c r="H2828">
        <v>1003728</v>
      </c>
    </row>
    <row r="2829" spans="1:8">
      <c r="A2829">
        <v>2828</v>
      </c>
      <c r="B2829">
        <v>47</v>
      </c>
      <c r="C2829" t="s">
        <v>186</v>
      </c>
      <c r="D2829" t="s">
        <v>3586</v>
      </c>
      <c r="E2829" t="s">
        <v>1401</v>
      </c>
      <c r="F2829" t="s">
        <v>46</v>
      </c>
      <c r="G2829">
        <v>3135</v>
      </c>
      <c r="H2829">
        <v>1003728</v>
      </c>
    </row>
    <row r="2830" spans="1:8">
      <c r="A2830">
        <v>2829</v>
      </c>
      <c r="B2830">
        <v>47</v>
      </c>
      <c r="C2830" t="s">
        <v>186</v>
      </c>
      <c r="D2830" t="s">
        <v>3586</v>
      </c>
      <c r="E2830" t="s">
        <v>1402</v>
      </c>
      <c r="F2830" t="s">
        <v>46</v>
      </c>
      <c r="G2830">
        <v>2742</v>
      </c>
      <c r="H2830">
        <v>1003728</v>
      </c>
    </row>
    <row r="2831" spans="1:8">
      <c r="A2831">
        <v>2830</v>
      </c>
      <c r="B2831">
        <v>47</v>
      </c>
      <c r="C2831" t="s">
        <v>186</v>
      </c>
      <c r="D2831" t="s">
        <v>45</v>
      </c>
      <c r="E2831" t="s">
        <v>249</v>
      </c>
      <c r="F2831" t="s">
        <v>63</v>
      </c>
      <c r="G2831">
        <v>1372</v>
      </c>
    </row>
    <row r="2832" spans="1:8">
      <c r="A2832">
        <v>2831</v>
      </c>
      <c r="B2832">
        <v>47</v>
      </c>
      <c r="C2832" t="s">
        <v>186</v>
      </c>
      <c r="D2832" t="s">
        <v>45</v>
      </c>
      <c r="E2832" t="s">
        <v>1386</v>
      </c>
      <c r="F2832" t="s">
        <v>63</v>
      </c>
      <c r="G2832">
        <v>489</v>
      </c>
    </row>
    <row r="2833" spans="1:7">
      <c r="A2833">
        <v>2832</v>
      </c>
      <c r="B2833">
        <v>47</v>
      </c>
      <c r="C2833" t="s">
        <v>186</v>
      </c>
      <c r="D2833" t="s">
        <v>45</v>
      </c>
      <c r="E2833" t="s">
        <v>1387</v>
      </c>
      <c r="F2833" t="s">
        <v>63</v>
      </c>
      <c r="G2833">
        <v>548</v>
      </c>
    </row>
    <row r="2834" spans="1:7">
      <c r="A2834">
        <v>2833</v>
      </c>
      <c r="B2834">
        <v>47</v>
      </c>
      <c r="C2834" t="s">
        <v>186</v>
      </c>
      <c r="D2834" t="s">
        <v>45</v>
      </c>
      <c r="E2834" t="s">
        <v>1388</v>
      </c>
      <c r="F2834" t="s">
        <v>63</v>
      </c>
      <c r="G2834">
        <v>406</v>
      </c>
    </row>
    <row r="2835" spans="1:7">
      <c r="A2835">
        <v>2834</v>
      </c>
      <c r="B2835">
        <v>47</v>
      </c>
      <c r="C2835" t="s">
        <v>186</v>
      </c>
      <c r="D2835" t="s">
        <v>45</v>
      </c>
      <c r="E2835" t="s">
        <v>1389</v>
      </c>
      <c r="F2835" t="s">
        <v>63</v>
      </c>
      <c r="G2835">
        <v>412</v>
      </c>
    </row>
    <row r="2836" spans="1:7">
      <c r="A2836">
        <v>2835</v>
      </c>
      <c r="B2836">
        <v>47</v>
      </c>
      <c r="C2836" t="s">
        <v>186</v>
      </c>
      <c r="D2836" t="s">
        <v>45</v>
      </c>
      <c r="E2836" t="s">
        <v>1390</v>
      </c>
      <c r="F2836" t="s">
        <v>63</v>
      </c>
      <c r="G2836">
        <v>415</v>
      </c>
    </row>
    <row r="2837" spans="1:7">
      <c r="A2837">
        <v>2836</v>
      </c>
      <c r="B2837">
        <v>47</v>
      </c>
      <c r="C2837" t="s">
        <v>186</v>
      </c>
      <c r="D2837" t="s">
        <v>45</v>
      </c>
      <c r="E2837" t="s">
        <v>1391</v>
      </c>
      <c r="F2837" t="s">
        <v>63</v>
      </c>
      <c r="G2837">
        <v>377</v>
      </c>
    </row>
    <row r="2838" spans="1:7">
      <c r="A2838">
        <v>2837</v>
      </c>
      <c r="B2838">
        <v>47</v>
      </c>
      <c r="C2838" t="s">
        <v>186</v>
      </c>
      <c r="D2838" t="s">
        <v>45</v>
      </c>
      <c r="E2838" t="s">
        <v>1392</v>
      </c>
      <c r="F2838" t="s">
        <v>63</v>
      </c>
      <c r="G2838">
        <v>631</v>
      </c>
    </row>
    <row r="2839" spans="1:7">
      <c r="A2839">
        <v>2838</v>
      </c>
      <c r="B2839">
        <v>47</v>
      </c>
      <c r="C2839" t="s">
        <v>186</v>
      </c>
      <c r="D2839" t="s">
        <v>45</v>
      </c>
      <c r="E2839" t="s">
        <v>1393</v>
      </c>
      <c r="F2839" t="s">
        <v>63</v>
      </c>
      <c r="G2839">
        <v>352</v>
      </c>
    </row>
    <row r="2840" spans="1:7">
      <c r="A2840">
        <v>2839</v>
      </c>
      <c r="B2840">
        <v>47</v>
      </c>
      <c r="C2840" t="s">
        <v>186</v>
      </c>
      <c r="D2840" t="s">
        <v>45</v>
      </c>
      <c r="E2840" t="s">
        <v>1394</v>
      </c>
      <c r="F2840" t="s">
        <v>63</v>
      </c>
      <c r="G2840">
        <v>390</v>
      </c>
    </row>
    <row r="2841" spans="1:7">
      <c r="A2841">
        <v>2840</v>
      </c>
      <c r="B2841">
        <v>47</v>
      </c>
      <c r="C2841" t="s">
        <v>186</v>
      </c>
      <c r="D2841" t="s">
        <v>45</v>
      </c>
      <c r="E2841" t="s">
        <v>1395</v>
      </c>
      <c r="F2841" t="s">
        <v>63</v>
      </c>
      <c r="G2841">
        <v>352</v>
      </c>
    </row>
    <row r="2842" spans="1:7">
      <c r="A2842">
        <v>2841</v>
      </c>
      <c r="B2842">
        <v>47</v>
      </c>
      <c r="C2842" t="s">
        <v>186</v>
      </c>
      <c r="D2842" t="s">
        <v>45</v>
      </c>
      <c r="E2842" t="s">
        <v>1396</v>
      </c>
      <c r="F2842" t="s">
        <v>63</v>
      </c>
      <c r="G2842">
        <v>312</v>
      </c>
    </row>
    <row r="2843" spans="1:7">
      <c r="A2843">
        <v>2842</v>
      </c>
      <c r="B2843">
        <v>47</v>
      </c>
      <c r="C2843" t="s">
        <v>186</v>
      </c>
      <c r="D2843" t="s">
        <v>45</v>
      </c>
      <c r="E2843" t="s">
        <v>1397</v>
      </c>
      <c r="F2843" t="s">
        <v>63</v>
      </c>
      <c r="G2843">
        <v>336</v>
      </c>
    </row>
    <row r="2844" spans="1:7">
      <c r="A2844">
        <v>2843</v>
      </c>
      <c r="B2844">
        <v>47</v>
      </c>
      <c r="C2844" t="s">
        <v>186</v>
      </c>
      <c r="D2844" t="s">
        <v>45</v>
      </c>
      <c r="E2844" t="s">
        <v>1398</v>
      </c>
      <c r="F2844" t="s">
        <v>63</v>
      </c>
      <c r="G2844">
        <v>337</v>
      </c>
    </row>
    <row r="2845" spans="1:7">
      <c r="A2845">
        <v>2844</v>
      </c>
      <c r="B2845">
        <v>47</v>
      </c>
      <c r="C2845" t="s">
        <v>186</v>
      </c>
      <c r="D2845" t="s">
        <v>45</v>
      </c>
      <c r="E2845" t="s">
        <v>1399</v>
      </c>
      <c r="F2845" t="s">
        <v>63</v>
      </c>
      <c r="G2845">
        <v>299</v>
      </c>
    </row>
    <row r="2846" spans="1:7">
      <c r="A2846">
        <v>2845</v>
      </c>
      <c r="B2846">
        <v>47</v>
      </c>
      <c r="C2846" t="s">
        <v>186</v>
      </c>
      <c r="D2846" t="s">
        <v>45</v>
      </c>
      <c r="E2846" t="s">
        <v>1400</v>
      </c>
      <c r="F2846" t="s">
        <v>63</v>
      </c>
      <c r="G2846">
        <v>36</v>
      </c>
    </row>
    <row r="2847" spans="1:7">
      <c r="A2847">
        <v>2846</v>
      </c>
      <c r="B2847">
        <v>47</v>
      </c>
      <c r="C2847" t="s">
        <v>186</v>
      </c>
      <c r="D2847" t="s">
        <v>45</v>
      </c>
      <c r="E2847" t="s">
        <v>1401</v>
      </c>
      <c r="F2847" t="s">
        <v>63</v>
      </c>
      <c r="G2847">
        <v>11</v>
      </c>
    </row>
    <row r="2848" spans="1:7">
      <c r="A2848">
        <v>2847</v>
      </c>
      <c r="B2848">
        <v>47</v>
      </c>
      <c r="C2848" t="s">
        <v>186</v>
      </c>
      <c r="D2848" t="s">
        <v>45</v>
      </c>
      <c r="E2848" t="s">
        <v>1402</v>
      </c>
      <c r="F2848" t="s">
        <v>63</v>
      </c>
      <c r="G2848">
        <v>17</v>
      </c>
    </row>
    <row r="2849" spans="1:7">
      <c r="A2849">
        <v>2848</v>
      </c>
      <c r="B2849">
        <v>47</v>
      </c>
      <c r="C2849" t="s">
        <v>186</v>
      </c>
      <c r="D2849" t="s">
        <v>45</v>
      </c>
      <c r="E2849" t="s">
        <v>249</v>
      </c>
      <c r="F2849" t="s">
        <v>46</v>
      </c>
      <c r="G2849">
        <v>1142</v>
      </c>
    </row>
    <row r="2850" spans="1:7">
      <c r="A2850">
        <v>2849</v>
      </c>
      <c r="B2850">
        <v>47</v>
      </c>
      <c r="C2850" t="s">
        <v>186</v>
      </c>
      <c r="D2850" t="s">
        <v>45</v>
      </c>
      <c r="E2850" t="s">
        <v>1386</v>
      </c>
      <c r="F2850" t="s">
        <v>46</v>
      </c>
      <c r="G2850">
        <v>458</v>
      </c>
    </row>
    <row r="2851" spans="1:7">
      <c r="A2851">
        <v>2850</v>
      </c>
      <c r="B2851">
        <v>47</v>
      </c>
      <c r="C2851" t="s">
        <v>186</v>
      </c>
      <c r="D2851" t="s">
        <v>45</v>
      </c>
      <c r="E2851" t="s">
        <v>1387</v>
      </c>
      <c r="F2851" t="s">
        <v>46</v>
      </c>
      <c r="G2851">
        <v>516</v>
      </c>
    </row>
    <row r="2852" spans="1:7">
      <c r="A2852">
        <v>2851</v>
      </c>
      <c r="B2852">
        <v>47</v>
      </c>
      <c r="C2852" t="s">
        <v>186</v>
      </c>
      <c r="D2852" t="s">
        <v>45</v>
      </c>
      <c r="E2852" t="s">
        <v>1388</v>
      </c>
      <c r="F2852" t="s">
        <v>46</v>
      </c>
      <c r="G2852">
        <v>408</v>
      </c>
    </row>
    <row r="2853" spans="1:7">
      <c r="A2853">
        <v>2852</v>
      </c>
      <c r="B2853">
        <v>47</v>
      </c>
      <c r="C2853" t="s">
        <v>186</v>
      </c>
      <c r="D2853" t="s">
        <v>45</v>
      </c>
      <c r="E2853" t="s">
        <v>1389</v>
      </c>
      <c r="F2853" t="s">
        <v>46</v>
      </c>
      <c r="G2853">
        <v>376</v>
      </c>
    </row>
    <row r="2854" spans="1:7">
      <c r="A2854">
        <v>2853</v>
      </c>
      <c r="B2854">
        <v>47</v>
      </c>
      <c r="C2854" t="s">
        <v>186</v>
      </c>
      <c r="D2854" t="s">
        <v>45</v>
      </c>
      <c r="E2854" t="s">
        <v>1390</v>
      </c>
      <c r="F2854" t="s">
        <v>46</v>
      </c>
      <c r="G2854">
        <v>390</v>
      </c>
    </row>
    <row r="2855" spans="1:7">
      <c r="A2855">
        <v>2854</v>
      </c>
      <c r="B2855">
        <v>47</v>
      </c>
      <c r="C2855" t="s">
        <v>186</v>
      </c>
      <c r="D2855" t="s">
        <v>45</v>
      </c>
      <c r="E2855" t="s">
        <v>1391</v>
      </c>
      <c r="F2855" t="s">
        <v>46</v>
      </c>
      <c r="G2855">
        <v>372</v>
      </c>
    </row>
    <row r="2856" spans="1:7">
      <c r="A2856">
        <v>2855</v>
      </c>
      <c r="B2856">
        <v>47</v>
      </c>
      <c r="C2856" t="s">
        <v>186</v>
      </c>
      <c r="D2856" t="s">
        <v>45</v>
      </c>
      <c r="E2856" t="s">
        <v>1392</v>
      </c>
      <c r="F2856" t="s">
        <v>46</v>
      </c>
      <c r="G2856">
        <v>569</v>
      </c>
    </row>
    <row r="2857" spans="1:7">
      <c r="A2857">
        <v>2856</v>
      </c>
      <c r="B2857">
        <v>47</v>
      </c>
      <c r="C2857" t="s">
        <v>186</v>
      </c>
      <c r="D2857" t="s">
        <v>45</v>
      </c>
      <c r="E2857" t="s">
        <v>1393</v>
      </c>
      <c r="F2857" t="s">
        <v>46</v>
      </c>
      <c r="G2857">
        <v>348</v>
      </c>
    </row>
    <row r="2858" spans="1:7">
      <c r="A2858">
        <v>2857</v>
      </c>
      <c r="B2858">
        <v>47</v>
      </c>
      <c r="C2858" t="s">
        <v>186</v>
      </c>
      <c r="D2858" t="s">
        <v>45</v>
      </c>
      <c r="E2858" t="s">
        <v>1394</v>
      </c>
      <c r="F2858" t="s">
        <v>46</v>
      </c>
      <c r="G2858">
        <v>358</v>
      </c>
    </row>
    <row r="2859" spans="1:7">
      <c r="A2859">
        <v>2858</v>
      </c>
      <c r="B2859">
        <v>47</v>
      </c>
      <c r="C2859" t="s">
        <v>186</v>
      </c>
      <c r="D2859" t="s">
        <v>45</v>
      </c>
      <c r="E2859" t="s">
        <v>1395</v>
      </c>
      <c r="F2859" t="s">
        <v>46</v>
      </c>
      <c r="G2859">
        <v>353</v>
      </c>
    </row>
    <row r="2860" spans="1:7">
      <c r="A2860">
        <v>2859</v>
      </c>
      <c r="B2860">
        <v>47</v>
      </c>
      <c r="C2860" t="s">
        <v>186</v>
      </c>
      <c r="D2860" t="s">
        <v>45</v>
      </c>
      <c r="E2860" t="s">
        <v>1396</v>
      </c>
      <c r="F2860" t="s">
        <v>46</v>
      </c>
      <c r="G2860">
        <v>333</v>
      </c>
    </row>
    <row r="2861" spans="1:7">
      <c r="A2861">
        <v>2860</v>
      </c>
      <c r="B2861">
        <v>47</v>
      </c>
      <c r="C2861" t="s">
        <v>186</v>
      </c>
      <c r="D2861" t="s">
        <v>45</v>
      </c>
      <c r="E2861" t="s">
        <v>1397</v>
      </c>
      <c r="F2861" t="s">
        <v>46</v>
      </c>
      <c r="G2861">
        <v>314</v>
      </c>
    </row>
    <row r="2862" spans="1:7">
      <c r="A2862">
        <v>2861</v>
      </c>
      <c r="B2862">
        <v>47</v>
      </c>
      <c r="C2862" t="s">
        <v>186</v>
      </c>
      <c r="D2862" t="s">
        <v>45</v>
      </c>
      <c r="E2862" t="s">
        <v>1398</v>
      </c>
      <c r="F2862" t="s">
        <v>46</v>
      </c>
      <c r="G2862">
        <v>334</v>
      </c>
    </row>
    <row r="2863" spans="1:7">
      <c r="A2863">
        <v>2862</v>
      </c>
      <c r="B2863">
        <v>47</v>
      </c>
      <c r="C2863" t="s">
        <v>186</v>
      </c>
      <c r="D2863" t="s">
        <v>45</v>
      </c>
      <c r="E2863" t="s">
        <v>1399</v>
      </c>
      <c r="F2863" t="s">
        <v>46</v>
      </c>
      <c r="G2863">
        <v>286</v>
      </c>
    </row>
    <row r="2864" spans="1:7">
      <c r="A2864">
        <v>2863</v>
      </c>
      <c r="B2864">
        <v>47</v>
      </c>
      <c r="C2864" t="s">
        <v>186</v>
      </c>
      <c r="D2864" t="s">
        <v>45</v>
      </c>
      <c r="E2864" t="s">
        <v>1400</v>
      </c>
      <c r="F2864" t="s">
        <v>46</v>
      </c>
      <c r="G2864">
        <v>30</v>
      </c>
    </row>
    <row r="2865" spans="1:8">
      <c r="A2865">
        <v>2864</v>
      </c>
      <c r="B2865">
        <v>47</v>
      </c>
      <c r="C2865" t="s">
        <v>186</v>
      </c>
      <c r="D2865" t="s">
        <v>45</v>
      </c>
      <c r="E2865" t="s">
        <v>1401</v>
      </c>
      <c r="F2865" t="s">
        <v>46</v>
      </c>
      <c r="G2865">
        <v>10</v>
      </c>
    </row>
    <row r="2866" spans="1:8">
      <c r="A2866">
        <v>2865</v>
      </c>
      <c r="B2866">
        <v>47</v>
      </c>
      <c r="C2866" t="s">
        <v>186</v>
      </c>
      <c r="D2866" t="s">
        <v>45</v>
      </c>
      <c r="E2866" t="s">
        <v>1402</v>
      </c>
      <c r="F2866" t="s">
        <v>46</v>
      </c>
      <c r="G2866">
        <v>7</v>
      </c>
    </row>
    <row r="2867" spans="1:8">
      <c r="A2867">
        <v>2866</v>
      </c>
      <c r="B2867">
        <v>50</v>
      </c>
      <c r="C2867" t="s">
        <v>187</v>
      </c>
      <c r="D2867" t="s">
        <v>1413</v>
      </c>
      <c r="E2867" t="s">
        <v>249</v>
      </c>
      <c r="F2867" t="s">
        <v>63</v>
      </c>
      <c r="G2867">
        <v>823</v>
      </c>
      <c r="H2867">
        <v>8988</v>
      </c>
    </row>
    <row r="2868" spans="1:8">
      <c r="A2868">
        <v>2867</v>
      </c>
      <c r="B2868">
        <v>50</v>
      </c>
      <c r="C2868" t="s">
        <v>187</v>
      </c>
      <c r="D2868" t="s">
        <v>1413</v>
      </c>
      <c r="E2868" t="s">
        <v>1386</v>
      </c>
      <c r="F2868" t="s">
        <v>63</v>
      </c>
      <c r="G2868">
        <v>598</v>
      </c>
      <c r="H2868">
        <v>8988</v>
      </c>
    </row>
    <row r="2869" spans="1:8">
      <c r="A2869">
        <v>2868</v>
      </c>
      <c r="B2869">
        <v>50</v>
      </c>
      <c r="C2869" t="s">
        <v>187</v>
      </c>
      <c r="D2869" t="s">
        <v>1413</v>
      </c>
      <c r="E2869" t="s">
        <v>1387</v>
      </c>
      <c r="F2869" t="s">
        <v>63</v>
      </c>
      <c r="G2869">
        <v>540</v>
      </c>
      <c r="H2869">
        <v>8988</v>
      </c>
    </row>
    <row r="2870" spans="1:8">
      <c r="A2870">
        <v>2869</v>
      </c>
      <c r="B2870">
        <v>50</v>
      </c>
      <c r="C2870" t="s">
        <v>187</v>
      </c>
      <c r="D2870" t="s">
        <v>1413</v>
      </c>
      <c r="E2870" t="s">
        <v>1388</v>
      </c>
      <c r="F2870" t="s">
        <v>63</v>
      </c>
      <c r="G2870">
        <v>426</v>
      </c>
      <c r="H2870">
        <v>8988</v>
      </c>
    </row>
    <row r="2871" spans="1:8">
      <c r="A2871">
        <v>2870</v>
      </c>
      <c r="B2871">
        <v>50</v>
      </c>
      <c r="C2871" t="s">
        <v>187</v>
      </c>
      <c r="D2871" t="s">
        <v>1413</v>
      </c>
      <c r="E2871" t="s">
        <v>1389</v>
      </c>
      <c r="F2871" t="s">
        <v>63</v>
      </c>
      <c r="G2871">
        <v>397</v>
      </c>
      <c r="H2871">
        <v>8988</v>
      </c>
    </row>
    <row r="2872" spans="1:8">
      <c r="A2872">
        <v>2871</v>
      </c>
      <c r="B2872">
        <v>50</v>
      </c>
      <c r="C2872" t="s">
        <v>187</v>
      </c>
      <c r="D2872" t="s">
        <v>1413</v>
      </c>
      <c r="E2872" t="s">
        <v>1390</v>
      </c>
      <c r="F2872" t="s">
        <v>63</v>
      </c>
      <c r="G2872">
        <v>300</v>
      </c>
      <c r="H2872">
        <v>8988</v>
      </c>
    </row>
    <row r="2873" spans="1:8">
      <c r="A2873">
        <v>2872</v>
      </c>
      <c r="B2873">
        <v>50</v>
      </c>
      <c r="C2873" t="s">
        <v>187</v>
      </c>
      <c r="D2873" t="s">
        <v>1413</v>
      </c>
      <c r="E2873" t="s">
        <v>1391</v>
      </c>
      <c r="F2873" t="s">
        <v>63</v>
      </c>
      <c r="G2873">
        <v>277</v>
      </c>
      <c r="H2873">
        <v>8988</v>
      </c>
    </row>
    <row r="2874" spans="1:8">
      <c r="A2874">
        <v>2873</v>
      </c>
      <c r="B2874">
        <v>50</v>
      </c>
      <c r="C2874" t="s">
        <v>187</v>
      </c>
      <c r="D2874" t="s">
        <v>1413</v>
      </c>
      <c r="E2874" t="s">
        <v>1392</v>
      </c>
      <c r="F2874" t="s">
        <v>63</v>
      </c>
      <c r="G2874">
        <v>272</v>
      </c>
      <c r="H2874">
        <v>8988</v>
      </c>
    </row>
    <row r="2875" spans="1:8">
      <c r="A2875">
        <v>2874</v>
      </c>
      <c r="B2875">
        <v>50</v>
      </c>
      <c r="C2875" t="s">
        <v>187</v>
      </c>
      <c r="D2875" t="s">
        <v>1413</v>
      </c>
      <c r="E2875" t="s">
        <v>1393</v>
      </c>
      <c r="F2875" t="s">
        <v>63</v>
      </c>
      <c r="G2875">
        <v>203</v>
      </c>
      <c r="H2875">
        <v>8988</v>
      </c>
    </row>
    <row r="2876" spans="1:8">
      <c r="A2876">
        <v>2875</v>
      </c>
      <c r="B2876">
        <v>50</v>
      </c>
      <c r="C2876" t="s">
        <v>187</v>
      </c>
      <c r="D2876" t="s">
        <v>1413</v>
      </c>
      <c r="E2876" t="s">
        <v>1394</v>
      </c>
      <c r="F2876" t="s">
        <v>63</v>
      </c>
      <c r="G2876">
        <v>252</v>
      </c>
      <c r="H2876">
        <v>8988</v>
      </c>
    </row>
    <row r="2877" spans="1:8">
      <c r="A2877">
        <v>2876</v>
      </c>
      <c r="B2877">
        <v>50</v>
      </c>
      <c r="C2877" t="s">
        <v>187</v>
      </c>
      <c r="D2877" t="s">
        <v>1413</v>
      </c>
      <c r="E2877" t="s">
        <v>1395</v>
      </c>
      <c r="F2877" t="s">
        <v>63</v>
      </c>
      <c r="G2877">
        <v>141</v>
      </c>
      <c r="H2877">
        <v>8988</v>
      </c>
    </row>
    <row r="2878" spans="1:8">
      <c r="A2878">
        <v>2877</v>
      </c>
      <c r="B2878">
        <v>50</v>
      </c>
      <c r="C2878" t="s">
        <v>187</v>
      </c>
      <c r="D2878" t="s">
        <v>1413</v>
      </c>
      <c r="E2878" t="s">
        <v>1396</v>
      </c>
      <c r="F2878" t="s">
        <v>63</v>
      </c>
      <c r="G2878">
        <v>120</v>
      </c>
      <c r="H2878">
        <v>8988</v>
      </c>
    </row>
    <row r="2879" spans="1:8">
      <c r="A2879">
        <v>2878</v>
      </c>
      <c r="B2879">
        <v>50</v>
      </c>
      <c r="C2879" t="s">
        <v>187</v>
      </c>
      <c r="D2879" t="s">
        <v>1413</v>
      </c>
      <c r="E2879" t="s">
        <v>1397</v>
      </c>
      <c r="F2879" t="s">
        <v>63</v>
      </c>
      <c r="G2879">
        <v>96</v>
      </c>
      <c r="H2879">
        <v>8988</v>
      </c>
    </row>
    <row r="2880" spans="1:8">
      <c r="A2880">
        <v>2879</v>
      </c>
      <c r="B2880">
        <v>50</v>
      </c>
      <c r="C2880" t="s">
        <v>187</v>
      </c>
      <c r="D2880" t="s">
        <v>1413</v>
      </c>
      <c r="E2880" t="s">
        <v>1398</v>
      </c>
      <c r="F2880" t="s">
        <v>63</v>
      </c>
      <c r="G2880">
        <v>80</v>
      </c>
      <c r="H2880">
        <v>8988</v>
      </c>
    </row>
    <row r="2881" spans="1:8">
      <c r="A2881">
        <v>2880</v>
      </c>
      <c r="B2881">
        <v>50</v>
      </c>
      <c r="C2881" t="s">
        <v>187</v>
      </c>
      <c r="D2881" t="s">
        <v>1413</v>
      </c>
      <c r="E2881" t="s">
        <v>1399</v>
      </c>
      <c r="F2881" t="s">
        <v>63</v>
      </c>
      <c r="G2881">
        <v>46</v>
      </c>
      <c r="H2881">
        <v>8988</v>
      </c>
    </row>
    <row r="2882" spans="1:8">
      <c r="A2882">
        <v>2881</v>
      </c>
      <c r="B2882">
        <v>50</v>
      </c>
      <c r="C2882" t="s">
        <v>187</v>
      </c>
      <c r="D2882" t="s">
        <v>1413</v>
      </c>
      <c r="E2882" t="s">
        <v>1400</v>
      </c>
      <c r="F2882" t="s">
        <v>63</v>
      </c>
      <c r="G2882">
        <v>41</v>
      </c>
      <c r="H2882">
        <v>8988</v>
      </c>
    </row>
    <row r="2883" spans="1:8">
      <c r="A2883">
        <v>2882</v>
      </c>
      <c r="B2883">
        <v>50</v>
      </c>
      <c r="C2883" t="s">
        <v>187</v>
      </c>
      <c r="D2883" t="s">
        <v>1413</v>
      </c>
      <c r="E2883" t="s">
        <v>1401</v>
      </c>
      <c r="F2883" t="s">
        <v>63</v>
      </c>
      <c r="G2883">
        <v>15</v>
      </c>
      <c r="H2883">
        <v>8988</v>
      </c>
    </row>
    <row r="2884" spans="1:8">
      <c r="A2884">
        <v>2883</v>
      </c>
      <c r="B2884">
        <v>50</v>
      </c>
      <c r="C2884" t="s">
        <v>187</v>
      </c>
      <c r="D2884" t="s">
        <v>1413</v>
      </c>
      <c r="E2884" t="s">
        <v>1402</v>
      </c>
      <c r="F2884" t="s">
        <v>63</v>
      </c>
      <c r="G2884">
        <v>11</v>
      </c>
      <c r="H2884">
        <v>8988</v>
      </c>
    </row>
    <row r="2885" spans="1:8">
      <c r="A2885">
        <v>2884</v>
      </c>
      <c r="B2885">
        <v>50</v>
      </c>
      <c r="C2885" t="s">
        <v>187</v>
      </c>
      <c r="D2885" t="s">
        <v>1413</v>
      </c>
      <c r="E2885" t="s">
        <v>249</v>
      </c>
      <c r="F2885" t="s">
        <v>46</v>
      </c>
      <c r="G2885">
        <v>770</v>
      </c>
      <c r="H2885">
        <v>8988</v>
      </c>
    </row>
    <row r="2886" spans="1:8">
      <c r="A2886">
        <v>2885</v>
      </c>
      <c r="B2886">
        <v>50</v>
      </c>
      <c r="C2886" t="s">
        <v>187</v>
      </c>
      <c r="D2886" t="s">
        <v>1413</v>
      </c>
      <c r="E2886" t="s">
        <v>1386</v>
      </c>
      <c r="F2886" t="s">
        <v>46</v>
      </c>
      <c r="G2886">
        <v>511</v>
      </c>
      <c r="H2886">
        <v>8988</v>
      </c>
    </row>
    <row r="2887" spans="1:8">
      <c r="A2887">
        <v>2886</v>
      </c>
      <c r="B2887">
        <v>50</v>
      </c>
      <c r="C2887" t="s">
        <v>187</v>
      </c>
      <c r="D2887" t="s">
        <v>1413</v>
      </c>
      <c r="E2887" t="s">
        <v>1387</v>
      </c>
      <c r="F2887" t="s">
        <v>46</v>
      </c>
      <c r="G2887">
        <v>510</v>
      </c>
      <c r="H2887">
        <v>8988</v>
      </c>
    </row>
    <row r="2888" spans="1:8">
      <c r="A2888">
        <v>2887</v>
      </c>
      <c r="B2888">
        <v>50</v>
      </c>
      <c r="C2888" t="s">
        <v>187</v>
      </c>
      <c r="D2888" t="s">
        <v>1413</v>
      </c>
      <c r="E2888" t="s">
        <v>1388</v>
      </c>
      <c r="F2888" t="s">
        <v>46</v>
      </c>
      <c r="G2888">
        <v>461</v>
      </c>
      <c r="H2888">
        <v>8988</v>
      </c>
    </row>
    <row r="2889" spans="1:8">
      <c r="A2889">
        <v>2888</v>
      </c>
      <c r="B2889">
        <v>50</v>
      </c>
      <c r="C2889" t="s">
        <v>187</v>
      </c>
      <c r="D2889" t="s">
        <v>1413</v>
      </c>
      <c r="E2889" t="s">
        <v>1389</v>
      </c>
      <c r="F2889" t="s">
        <v>46</v>
      </c>
      <c r="G2889">
        <v>445</v>
      </c>
      <c r="H2889">
        <v>8988</v>
      </c>
    </row>
    <row r="2890" spans="1:8">
      <c r="A2890">
        <v>2889</v>
      </c>
      <c r="B2890">
        <v>50</v>
      </c>
      <c r="C2890" t="s">
        <v>187</v>
      </c>
      <c r="D2890" t="s">
        <v>1413</v>
      </c>
      <c r="E2890" t="s">
        <v>1390</v>
      </c>
      <c r="F2890" t="s">
        <v>46</v>
      </c>
      <c r="G2890">
        <v>339</v>
      </c>
      <c r="H2890">
        <v>8988</v>
      </c>
    </row>
    <row r="2891" spans="1:8">
      <c r="A2891">
        <v>2890</v>
      </c>
      <c r="B2891">
        <v>50</v>
      </c>
      <c r="C2891" t="s">
        <v>187</v>
      </c>
      <c r="D2891" t="s">
        <v>1413</v>
      </c>
      <c r="E2891" t="s">
        <v>1391</v>
      </c>
      <c r="F2891" t="s">
        <v>46</v>
      </c>
      <c r="G2891">
        <v>263</v>
      </c>
      <c r="H2891">
        <v>8988</v>
      </c>
    </row>
    <row r="2892" spans="1:8">
      <c r="A2892">
        <v>2891</v>
      </c>
      <c r="B2892">
        <v>50</v>
      </c>
      <c r="C2892" t="s">
        <v>187</v>
      </c>
      <c r="D2892" t="s">
        <v>1413</v>
      </c>
      <c r="E2892" t="s">
        <v>1392</v>
      </c>
      <c r="F2892" t="s">
        <v>46</v>
      </c>
      <c r="G2892">
        <v>227</v>
      </c>
      <c r="H2892">
        <v>8988</v>
      </c>
    </row>
    <row r="2893" spans="1:8">
      <c r="A2893">
        <v>2892</v>
      </c>
      <c r="B2893">
        <v>50</v>
      </c>
      <c r="C2893" t="s">
        <v>187</v>
      </c>
      <c r="D2893" t="s">
        <v>1413</v>
      </c>
      <c r="E2893" t="s">
        <v>1393</v>
      </c>
      <c r="F2893" t="s">
        <v>46</v>
      </c>
      <c r="G2893">
        <v>191</v>
      </c>
      <c r="H2893">
        <v>8988</v>
      </c>
    </row>
    <row r="2894" spans="1:8">
      <c r="A2894">
        <v>2893</v>
      </c>
      <c r="B2894">
        <v>50</v>
      </c>
      <c r="C2894" t="s">
        <v>187</v>
      </c>
      <c r="D2894" t="s">
        <v>1413</v>
      </c>
      <c r="E2894" t="s">
        <v>1394</v>
      </c>
      <c r="F2894" t="s">
        <v>46</v>
      </c>
      <c r="G2894">
        <v>174</v>
      </c>
      <c r="H2894">
        <v>8988</v>
      </c>
    </row>
    <row r="2895" spans="1:8">
      <c r="A2895">
        <v>2894</v>
      </c>
      <c r="B2895">
        <v>50</v>
      </c>
      <c r="C2895" t="s">
        <v>187</v>
      </c>
      <c r="D2895" t="s">
        <v>1413</v>
      </c>
      <c r="E2895" t="s">
        <v>1395</v>
      </c>
      <c r="F2895" t="s">
        <v>46</v>
      </c>
      <c r="G2895">
        <v>106</v>
      </c>
      <c r="H2895">
        <v>8988</v>
      </c>
    </row>
    <row r="2896" spans="1:8">
      <c r="A2896">
        <v>2895</v>
      </c>
      <c r="B2896">
        <v>50</v>
      </c>
      <c r="C2896" t="s">
        <v>187</v>
      </c>
      <c r="D2896" t="s">
        <v>1413</v>
      </c>
      <c r="E2896" t="s">
        <v>1396</v>
      </c>
      <c r="F2896" t="s">
        <v>46</v>
      </c>
      <c r="G2896">
        <v>108</v>
      </c>
      <c r="H2896">
        <v>8988</v>
      </c>
    </row>
    <row r="2897" spans="1:8">
      <c r="A2897">
        <v>2896</v>
      </c>
      <c r="B2897">
        <v>50</v>
      </c>
      <c r="C2897" t="s">
        <v>187</v>
      </c>
      <c r="D2897" t="s">
        <v>1413</v>
      </c>
      <c r="E2897" t="s">
        <v>1397</v>
      </c>
      <c r="F2897" t="s">
        <v>46</v>
      </c>
      <c r="G2897">
        <v>75</v>
      </c>
      <c r="H2897">
        <v>8988</v>
      </c>
    </row>
    <row r="2898" spans="1:8">
      <c r="A2898">
        <v>2897</v>
      </c>
      <c r="B2898">
        <v>50</v>
      </c>
      <c r="C2898" t="s">
        <v>187</v>
      </c>
      <c r="D2898" t="s">
        <v>1413</v>
      </c>
      <c r="E2898" t="s">
        <v>1398</v>
      </c>
      <c r="F2898" t="s">
        <v>46</v>
      </c>
      <c r="G2898">
        <v>70</v>
      </c>
      <c r="H2898">
        <v>8988</v>
      </c>
    </row>
    <row r="2899" spans="1:8">
      <c r="A2899">
        <v>2898</v>
      </c>
      <c r="B2899">
        <v>50</v>
      </c>
      <c r="C2899" t="s">
        <v>187</v>
      </c>
      <c r="D2899" t="s">
        <v>1413</v>
      </c>
      <c r="E2899" t="s">
        <v>1399</v>
      </c>
      <c r="F2899" t="s">
        <v>46</v>
      </c>
      <c r="G2899">
        <v>42</v>
      </c>
      <c r="H2899">
        <v>8988</v>
      </c>
    </row>
    <row r="2900" spans="1:8">
      <c r="A2900">
        <v>2899</v>
      </c>
      <c r="B2900">
        <v>50</v>
      </c>
      <c r="C2900" t="s">
        <v>187</v>
      </c>
      <c r="D2900" t="s">
        <v>1413</v>
      </c>
      <c r="E2900" t="s">
        <v>1400</v>
      </c>
      <c r="F2900" t="s">
        <v>46</v>
      </c>
      <c r="G2900">
        <v>36</v>
      </c>
      <c r="H2900">
        <v>8988</v>
      </c>
    </row>
    <row r="2901" spans="1:8">
      <c r="A2901">
        <v>2900</v>
      </c>
      <c r="B2901">
        <v>50</v>
      </c>
      <c r="C2901" t="s">
        <v>187</v>
      </c>
      <c r="D2901" t="s">
        <v>1413</v>
      </c>
      <c r="E2901" t="s">
        <v>1401</v>
      </c>
      <c r="F2901" t="s">
        <v>46</v>
      </c>
      <c r="G2901">
        <v>12</v>
      </c>
      <c r="H2901">
        <v>8988</v>
      </c>
    </row>
    <row r="2902" spans="1:8">
      <c r="A2902">
        <v>2901</v>
      </c>
      <c r="B2902">
        <v>50</v>
      </c>
      <c r="C2902" t="s">
        <v>187</v>
      </c>
      <c r="D2902" t="s">
        <v>1413</v>
      </c>
      <c r="E2902" t="s">
        <v>1402</v>
      </c>
      <c r="F2902" t="s">
        <v>46</v>
      </c>
      <c r="G2902">
        <v>10</v>
      </c>
      <c r="H2902">
        <v>8988</v>
      </c>
    </row>
    <row r="2903" spans="1:8">
      <c r="A2903">
        <v>2902</v>
      </c>
      <c r="B2903">
        <v>50</v>
      </c>
      <c r="C2903" t="s">
        <v>187</v>
      </c>
      <c r="D2903" t="s">
        <v>3582</v>
      </c>
      <c r="E2903" t="s">
        <v>1389</v>
      </c>
      <c r="F2903" t="s">
        <v>63</v>
      </c>
      <c r="G2903">
        <v>1</v>
      </c>
      <c r="H2903">
        <v>3</v>
      </c>
    </row>
    <row r="2904" spans="1:8">
      <c r="A2904">
        <v>2903</v>
      </c>
      <c r="B2904">
        <v>50</v>
      </c>
      <c r="C2904" t="s">
        <v>187</v>
      </c>
      <c r="D2904" t="s">
        <v>3582</v>
      </c>
      <c r="E2904" t="s">
        <v>1391</v>
      </c>
      <c r="F2904" t="s">
        <v>63</v>
      </c>
      <c r="G2904">
        <v>1</v>
      </c>
      <c r="H2904">
        <v>3</v>
      </c>
    </row>
    <row r="2905" spans="1:8">
      <c r="A2905">
        <v>2904</v>
      </c>
      <c r="B2905">
        <v>50</v>
      </c>
      <c r="C2905" t="s">
        <v>187</v>
      </c>
      <c r="D2905" t="s">
        <v>3582</v>
      </c>
      <c r="E2905" t="s">
        <v>1394</v>
      </c>
      <c r="F2905" t="s">
        <v>63</v>
      </c>
      <c r="G2905">
        <v>1</v>
      </c>
      <c r="H2905">
        <v>3</v>
      </c>
    </row>
    <row r="2906" spans="1:8">
      <c r="A2906">
        <v>2905</v>
      </c>
      <c r="B2906">
        <v>50</v>
      </c>
      <c r="C2906" t="s">
        <v>187</v>
      </c>
      <c r="D2906" t="s">
        <v>3597</v>
      </c>
      <c r="E2906" t="s">
        <v>249</v>
      </c>
      <c r="F2906" t="s">
        <v>63</v>
      </c>
      <c r="G2906">
        <v>1</v>
      </c>
      <c r="H2906">
        <v>72</v>
      </c>
    </row>
    <row r="2907" spans="1:8">
      <c r="A2907">
        <v>2906</v>
      </c>
      <c r="B2907">
        <v>50</v>
      </c>
      <c r="C2907" t="s">
        <v>187</v>
      </c>
      <c r="D2907" t="s">
        <v>3597</v>
      </c>
      <c r="E2907" t="s">
        <v>1386</v>
      </c>
      <c r="F2907" t="s">
        <v>63</v>
      </c>
      <c r="G2907">
        <v>3</v>
      </c>
      <c r="H2907">
        <v>72</v>
      </c>
    </row>
    <row r="2908" spans="1:8">
      <c r="A2908">
        <v>2907</v>
      </c>
      <c r="B2908">
        <v>50</v>
      </c>
      <c r="C2908" t="s">
        <v>187</v>
      </c>
      <c r="D2908" t="s">
        <v>3597</v>
      </c>
      <c r="E2908" t="s">
        <v>1387</v>
      </c>
      <c r="F2908" t="s">
        <v>63</v>
      </c>
      <c r="G2908">
        <v>2</v>
      </c>
      <c r="H2908">
        <v>72</v>
      </c>
    </row>
    <row r="2909" spans="1:8">
      <c r="A2909">
        <v>2908</v>
      </c>
      <c r="B2909">
        <v>50</v>
      </c>
      <c r="C2909" t="s">
        <v>187</v>
      </c>
      <c r="D2909" t="s">
        <v>3597</v>
      </c>
      <c r="E2909" t="s">
        <v>1388</v>
      </c>
      <c r="F2909" t="s">
        <v>63</v>
      </c>
      <c r="G2909">
        <v>4</v>
      </c>
      <c r="H2909">
        <v>72</v>
      </c>
    </row>
    <row r="2910" spans="1:8">
      <c r="A2910">
        <v>2909</v>
      </c>
      <c r="B2910">
        <v>50</v>
      </c>
      <c r="C2910" t="s">
        <v>187</v>
      </c>
      <c r="D2910" t="s">
        <v>3597</v>
      </c>
      <c r="E2910" t="s">
        <v>1389</v>
      </c>
      <c r="F2910" t="s">
        <v>63</v>
      </c>
      <c r="G2910">
        <v>11</v>
      </c>
      <c r="H2910">
        <v>72</v>
      </c>
    </row>
    <row r="2911" spans="1:8">
      <c r="A2911">
        <v>2910</v>
      </c>
      <c r="B2911">
        <v>50</v>
      </c>
      <c r="C2911" t="s">
        <v>187</v>
      </c>
      <c r="D2911" t="s">
        <v>3597</v>
      </c>
      <c r="E2911" t="s">
        <v>1390</v>
      </c>
      <c r="F2911" t="s">
        <v>63</v>
      </c>
      <c r="G2911">
        <v>3</v>
      </c>
      <c r="H2911">
        <v>72</v>
      </c>
    </row>
    <row r="2912" spans="1:8">
      <c r="A2912">
        <v>2911</v>
      </c>
      <c r="B2912">
        <v>50</v>
      </c>
      <c r="C2912" t="s">
        <v>187</v>
      </c>
      <c r="D2912" t="s">
        <v>3597</v>
      </c>
      <c r="E2912" t="s">
        <v>1391</v>
      </c>
      <c r="F2912" t="s">
        <v>63</v>
      </c>
      <c r="G2912">
        <v>5</v>
      </c>
      <c r="H2912">
        <v>72</v>
      </c>
    </row>
    <row r="2913" spans="1:8">
      <c r="A2913">
        <v>2912</v>
      </c>
      <c r="B2913">
        <v>50</v>
      </c>
      <c r="C2913" t="s">
        <v>187</v>
      </c>
      <c r="D2913" t="s">
        <v>3597</v>
      </c>
      <c r="E2913" t="s">
        <v>1392</v>
      </c>
      <c r="F2913" t="s">
        <v>63</v>
      </c>
      <c r="G2913">
        <v>5</v>
      </c>
      <c r="H2913">
        <v>72</v>
      </c>
    </row>
    <row r="2914" spans="1:8">
      <c r="A2914">
        <v>2913</v>
      </c>
      <c r="B2914">
        <v>50</v>
      </c>
      <c r="C2914" t="s">
        <v>187</v>
      </c>
      <c r="D2914" t="s">
        <v>3597</v>
      </c>
      <c r="E2914" t="s">
        <v>1393</v>
      </c>
      <c r="F2914" t="s">
        <v>63</v>
      </c>
      <c r="G2914">
        <v>5</v>
      </c>
      <c r="H2914">
        <v>72</v>
      </c>
    </row>
    <row r="2915" spans="1:8">
      <c r="A2915">
        <v>2914</v>
      </c>
      <c r="B2915">
        <v>50</v>
      </c>
      <c r="C2915" t="s">
        <v>187</v>
      </c>
      <c r="D2915" t="s">
        <v>3597</v>
      </c>
      <c r="E2915" t="s">
        <v>1394</v>
      </c>
      <c r="F2915" t="s">
        <v>63</v>
      </c>
      <c r="G2915">
        <v>1</v>
      </c>
      <c r="H2915">
        <v>72</v>
      </c>
    </row>
    <row r="2916" spans="1:8">
      <c r="A2916">
        <v>2915</v>
      </c>
      <c r="B2916">
        <v>50</v>
      </c>
      <c r="C2916" t="s">
        <v>187</v>
      </c>
      <c r="D2916" t="s">
        <v>3597</v>
      </c>
      <c r="E2916" t="s">
        <v>1395</v>
      </c>
      <c r="F2916" t="s">
        <v>63</v>
      </c>
      <c r="G2916">
        <v>2</v>
      </c>
      <c r="H2916">
        <v>72</v>
      </c>
    </row>
    <row r="2917" spans="1:8">
      <c r="A2917">
        <v>2916</v>
      </c>
      <c r="B2917">
        <v>50</v>
      </c>
      <c r="C2917" t="s">
        <v>187</v>
      </c>
      <c r="D2917" t="s">
        <v>3597</v>
      </c>
      <c r="E2917" t="s">
        <v>1396</v>
      </c>
      <c r="F2917" t="s">
        <v>63</v>
      </c>
      <c r="G2917">
        <v>2</v>
      </c>
      <c r="H2917">
        <v>72</v>
      </c>
    </row>
    <row r="2918" spans="1:8">
      <c r="A2918">
        <v>2917</v>
      </c>
      <c r="B2918">
        <v>50</v>
      </c>
      <c r="C2918" t="s">
        <v>187</v>
      </c>
      <c r="D2918" t="s">
        <v>3597</v>
      </c>
      <c r="E2918" t="s">
        <v>1398</v>
      </c>
      <c r="F2918" t="s">
        <v>63</v>
      </c>
      <c r="G2918">
        <v>1</v>
      </c>
      <c r="H2918">
        <v>72</v>
      </c>
    </row>
    <row r="2919" spans="1:8">
      <c r="A2919">
        <v>2918</v>
      </c>
      <c r="B2919">
        <v>50</v>
      </c>
      <c r="C2919" t="s">
        <v>187</v>
      </c>
      <c r="D2919" t="s">
        <v>3597</v>
      </c>
      <c r="E2919" t="s">
        <v>1399</v>
      </c>
      <c r="F2919" t="s">
        <v>63</v>
      </c>
      <c r="G2919">
        <v>1</v>
      </c>
      <c r="H2919">
        <v>72</v>
      </c>
    </row>
    <row r="2920" spans="1:8">
      <c r="A2920">
        <v>2919</v>
      </c>
      <c r="B2920">
        <v>50</v>
      </c>
      <c r="C2920" t="s">
        <v>187</v>
      </c>
      <c r="D2920" t="s">
        <v>3597</v>
      </c>
      <c r="E2920" t="s">
        <v>1386</v>
      </c>
      <c r="F2920" t="s">
        <v>46</v>
      </c>
      <c r="G2920">
        <v>1</v>
      </c>
      <c r="H2920">
        <v>72</v>
      </c>
    </row>
    <row r="2921" spans="1:8">
      <c r="A2921">
        <v>2920</v>
      </c>
      <c r="B2921">
        <v>50</v>
      </c>
      <c r="C2921" t="s">
        <v>187</v>
      </c>
      <c r="D2921" t="s">
        <v>3597</v>
      </c>
      <c r="E2921" t="s">
        <v>1387</v>
      </c>
      <c r="F2921" t="s">
        <v>46</v>
      </c>
      <c r="G2921">
        <v>4</v>
      </c>
      <c r="H2921">
        <v>72</v>
      </c>
    </row>
    <row r="2922" spans="1:8">
      <c r="A2922">
        <v>2921</v>
      </c>
      <c r="B2922">
        <v>50</v>
      </c>
      <c r="C2922" t="s">
        <v>187</v>
      </c>
      <c r="D2922" t="s">
        <v>3597</v>
      </c>
      <c r="E2922" t="s">
        <v>1388</v>
      </c>
      <c r="F2922" t="s">
        <v>46</v>
      </c>
      <c r="G2922">
        <v>1</v>
      </c>
      <c r="H2922">
        <v>72</v>
      </c>
    </row>
    <row r="2923" spans="1:8">
      <c r="A2923">
        <v>2922</v>
      </c>
      <c r="B2923">
        <v>50</v>
      </c>
      <c r="C2923" t="s">
        <v>187</v>
      </c>
      <c r="D2923" t="s">
        <v>3597</v>
      </c>
      <c r="E2923" t="s">
        <v>1389</v>
      </c>
      <c r="F2923" t="s">
        <v>46</v>
      </c>
      <c r="G2923">
        <v>6</v>
      </c>
      <c r="H2923">
        <v>72</v>
      </c>
    </row>
    <row r="2924" spans="1:8">
      <c r="A2924">
        <v>2923</v>
      </c>
      <c r="B2924">
        <v>50</v>
      </c>
      <c r="C2924" t="s">
        <v>187</v>
      </c>
      <c r="D2924" t="s">
        <v>3597</v>
      </c>
      <c r="E2924" t="s">
        <v>1390</v>
      </c>
      <c r="F2924" t="s">
        <v>46</v>
      </c>
      <c r="G2924">
        <v>3</v>
      </c>
      <c r="H2924">
        <v>72</v>
      </c>
    </row>
    <row r="2925" spans="1:8">
      <c r="A2925">
        <v>2924</v>
      </c>
      <c r="B2925">
        <v>50</v>
      </c>
      <c r="C2925" t="s">
        <v>187</v>
      </c>
      <c r="D2925" t="s">
        <v>3597</v>
      </c>
      <c r="E2925" t="s">
        <v>1391</v>
      </c>
      <c r="F2925" t="s">
        <v>46</v>
      </c>
      <c r="G2925">
        <v>3</v>
      </c>
      <c r="H2925">
        <v>72</v>
      </c>
    </row>
    <row r="2926" spans="1:8">
      <c r="A2926">
        <v>2925</v>
      </c>
      <c r="B2926">
        <v>50</v>
      </c>
      <c r="C2926" t="s">
        <v>187</v>
      </c>
      <c r="D2926" t="s">
        <v>3597</v>
      </c>
      <c r="E2926" t="s">
        <v>1392</v>
      </c>
      <c r="F2926" t="s">
        <v>46</v>
      </c>
      <c r="G2926">
        <v>3</v>
      </c>
      <c r="H2926">
        <v>72</v>
      </c>
    </row>
    <row r="2927" spans="1:8">
      <c r="A2927">
        <v>2926</v>
      </c>
      <c r="B2927">
        <v>50</v>
      </c>
      <c r="C2927" t="s">
        <v>187</v>
      </c>
      <c r="D2927" t="s">
        <v>3597</v>
      </c>
      <c r="E2927" t="s">
        <v>1393</v>
      </c>
      <c r="F2927" t="s">
        <v>46</v>
      </c>
      <c r="G2927">
        <v>1</v>
      </c>
      <c r="H2927">
        <v>72</v>
      </c>
    </row>
    <row r="2928" spans="1:8">
      <c r="A2928">
        <v>2927</v>
      </c>
      <c r="B2928">
        <v>50</v>
      </c>
      <c r="C2928" t="s">
        <v>187</v>
      </c>
      <c r="D2928" t="s">
        <v>3597</v>
      </c>
      <c r="E2928" t="s">
        <v>1394</v>
      </c>
      <c r="F2928" t="s">
        <v>46</v>
      </c>
      <c r="G2928">
        <v>2</v>
      </c>
      <c r="H2928">
        <v>72</v>
      </c>
    </row>
    <row r="2929" spans="1:8">
      <c r="A2929">
        <v>2928</v>
      </c>
      <c r="B2929">
        <v>50</v>
      </c>
      <c r="C2929" t="s">
        <v>187</v>
      </c>
      <c r="D2929" t="s">
        <v>3597</v>
      </c>
      <c r="E2929" t="s">
        <v>1396</v>
      </c>
      <c r="F2929" t="s">
        <v>46</v>
      </c>
      <c r="G2929">
        <v>2</v>
      </c>
      <c r="H2929">
        <v>72</v>
      </c>
    </row>
    <row r="2930" spans="1:8">
      <c r="A2930">
        <v>2929</v>
      </c>
      <c r="B2930">
        <v>50</v>
      </c>
      <c r="C2930" t="s">
        <v>187</v>
      </c>
      <c r="D2930" t="s">
        <v>3598</v>
      </c>
      <c r="E2930" t="s">
        <v>249</v>
      </c>
      <c r="F2930" t="s">
        <v>63</v>
      </c>
      <c r="G2930">
        <v>749</v>
      </c>
      <c r="H2930">
        <v>17911</v>
      </c>
    </row>
    <row r="2931" spans="1:8">
      <c r="A2931">
        <v>2930</v>
      </c>
      <c r="B2931">
        <v>50</v>
      </c>
      <c r="C2931" t="s">
        <v>187</v>
      </c>
      <c r="D2931" t="s">
        <v>3598</v>
      </c>
      <c r="E2931" t="s">
        <v>1386</v>
      </c>
      <c r="F2931" t="s">
        <v>63</v>
      </c>
      <c r="G2931">
        <v>917</v>
      </c>
      <c r="H2931">
        <v>17911</v>
      </c>
    </row>
    <row r="2932" spans="1:8">
      <c r="A2932">
        <v>2931</v>
      </c>
      <c r="B2932">
        <v>50</v>
      </c>
      <c r="C2932" t="s">
        <v>187</v>
      </c>
      <c r="D2932" t="s">
        <v>3598</v>
      </c>
      <c r="E2932" t="s">
        <v>1387</v>
      </c>
      <c r="F2932" t="s">
        <v>63</v>
      </c>
      <c r="G2932">
        <v>1030</v>
      </c>
      <c r="H2932">
        <v>17911</v>
      </c>
    </row>
    <row r="2933" spans="1:8">
      <c r="A2933">
        <v>2932</v>
      </c>
      <c r="B2933">
        <v>50</v>
      </c>
      <c r="C2933" t="s">
        <v>187</v>
      </c>
      <c r="D2933" t="s">
        <v>3598</v>
      </c>
      <c r="E2933" t="s">
        <v>1388</v>
      </c>
      <c r="F2933" t="s">
        <v>63</v>
      </c>
      <c r="G2933">
        <v>889</v>
      </c>
      <c r="H2933">
        <v>17911</v>
      </c>
    </row>
    <row r="2934" spans="1:8">
      <c r="A2934">
        <v>2933</v>
      </c>
      <c r="B2934">
        <v>50</v>
      </c>
      <c r="C2934" t="s">
        <v>187</v>
      </c>
      <c r="D2934" t="s">
        <v>3598</v>
      </c>
      <c r="E2934" t="s">
        <v>1389</v>
      </c>
      <c r="F2934" t="s">
        <v>63</v>
      </c>
      <c r="G2934">
        <v>897</v>
      </c>
      <c r="H2934">
        <v>17911</v>
      </c>
    </row>
    <row r="2935" spans="1:8">
      <c r="A2935">
        <v>2934</v>
      </c>
      <c r="B2935">
        <v>50</v>
      </c>
      <c r="C2935" t="s">
        <v>187</v>
      </c>
      <c r="D2935" t="s">
        <v>3598</v>
      </c>
      <c r="E2935" t="s">
        <v>1390</v>
      </c>
      <c r="F2935" t="s">
        <v>63</v>
      </c>
      <c r="G2935">
        <v>834</v>
      </c>
      <c r="H2935">
        <v>17911</v>
      </c>
    </row>
    <row r="2936" spans="1:8">
      <c r="A2936">
        <v>2935</v>
      </c>
      <c r="B2936">
        <v>50</v>
      </c>
      <c r="C2936" t="s">
        <v>187</v>
      </c>
      <c r="D2936" t="s">
        <v>3598</v>
      </c>
      <c r="E2936" t="s">
        <v>1391</v>
      </c>
      <c r="F2936" t="s">
        <v>63</v>
      </c>
      <c r="G2936">
        <v>763</v>
      </c>
      <c r="H2936">
        <v>17911</v>
      </c>
    </row>
    <row r="2937" spans="1:8">
      <c r="A2937">
        <v>2936</v>
      </c>
      <c r="B2937">
        <v>50</v>
      </c>
      <c r="C2937" t="s">
        <v>187</v>
      </c>
      <c r="D2937" t="s">
        <v>3598</v>
      </c>
      <c r="E2937" t="s">
        <v>1392</v>
      </c>
      <c r="F2937" t="s">
        <v>63</v>
      </c>
      <c r="G2937">
        <v>732</v>
      </c>
      <c r="H2937">
        <v>17911</v>
      </c>
    </row>
    <row r="2938" spans="1:8">
      <c r="A2938">
        <v>2937</v>
      </c>
      <c r="B2938">
        <v>50</v>
      </c>
      <c r="C2938" t="s">
        <v>187</v>
      </c>
      <c r="D2938" t="s">
        <v>3598</v>
      </c>
      <c r="E2938" t="s">
        <v>1393</v>
      </c>
      <c r="F2938" t="s">
        <v>63</v>
      </c>
      <c r="G2938">
        <v>746</v>
      </c>
      <c r="H2938">
        <v>17911</v>
      </c>
    </row>
    <row r="2939" spans="1:8">
      <c r="A2939">
        <v>2938</v>
      </c>
      <c r="B2939">
        <v>50</v>
      </c>
      <c r="C2939" t="s">
        <v>187</v>
      </c>
      <c r="D2939" t="s">
        <v>3598</v>
      </c>
      <c r="E2939" t="s">
        <v>1394</v>
      </c>
      <c r="F2939" t="s">
        <v>63</v>
      </c>
      <c r="G2939">
        <v>566</v>
      </c>
      <c r="H2939">
        <v>17911</v>
      </c>
    </row>
    <row r="2940" spans="1:8">
      <c r="A2940">
        <v>2939</v>
      </c>
      <c r="B2940">
        <v>50</v>
      </c>
      <c r="C2940" t="s">
        <v>187</v>
      </c>
      <c r="D2940" t="s">
        <v>3598</v>
      </c>
      <c r="E2940" t="s">
        <v>1395</v>
      </c>
      <c r="F2940" t="s">
        <v>63</v>
      </c>
      <c r="G2940">
        <v>426</v>
      </c>
      <c r="H2940">
        <v>17911</v>
      </c>
    </row>
    <row r="2941" spans="1:8">
      <c r="A2941">
        <v>2940</v>
      </c>
      <c r="B2941">
        <v>50</v>
      </c>
      <c r="C2941" t="s">
        <v>187</v>
      </c>
      <c r="D2941" t="s">
        <v>3598</v>
      </c>
      <c r="E2941" t="s">
        <v>1396</v>
      </c>
      <c r="F2941" t="s">
        <v>63</v>
      </c>
      <c r="G2941">
        <v>323</v>
      </c>
      <c r="H2941">
        <v>17911</v>
      </c>
    </row>
    <row r="2942" spans="1:8">
      <c r="A2942">
        <v>2941</v>
      </c>
      <c r="B2942">
        <v>50</v>
      </c>
      <c r="C2942" t="s">
        <v>187</v>
      </c>
      <c r="D2942" t="s">
        <v>3598</v>
      </c>
      <c r="E2942" t="s">
        <v>1397</v>
      </c>
      <c r="F2942" t="s">
        <v>63</v>
      </c>
      <c r="G2942">
        <v>272</v>
      </c>
      <c r="H2942">
        <v>17911</v>
      </c>
    </row>
    <row r="2943" spans="1:8">
      <c r="A2943">
        <v>2942</v>
      </c>
      <c r="B2943">
        <v>50</v>
      </c>
      <c r="C2943" t="s">
        <v>187</v>
      </c>
      <c r="D2943" t="s">
        <v>3598</v>
      </c>
      <c r="E2943" t="s">
        <v>1398</v>
      </c>
      <c r="F2943" t="s">
        <v>63</v>
      </c>
      <c r="G2943">
        <v>202</v>
      </c>
      <c r="H2943">
        <v>17911</v>
      </c>
    </row>
    <row r="2944" spans="1:8">
      <c r="A2944">
        <v>2943</v>
      </c>
      <c r="B2944">
        <v>50</v>
      </c>
      <c r="C2944" t="s">
        <v>187</v>
      </c>
      <c r="D2944" t="s">
        <v>3598</v>
      </c>
      <c r="E2944" t="s">
        <v>1399</v>
      </c>
      <c r="F2944" t="s">
        <v>63</v>
      </c>
      <c r="G2944">
        <v>134</v>
      </c>
      <c r="H2944">
        <v>17911</v>
      </c>
    </row>
    <row r="2945" spans="1:8">
      <c r="A2945">
        <v>2944</v>
      </c>
      <c r="B2945">
        <v>50</v>
      </c>
      <c r="C2945" t="s">
        <v>187</v>
      </c>
      <c r="D2945" t="s">
        <v>3598</v>
      </c>
      <c r="E2945" t="s">
        <v>1400</v>
      </c>
      <c r="F2945" t="s">
        <v>63</v>
      </c>
      <c r="G2945">
        <v>99</v>
      </c>
      <c r="H2945">
        <v>17911</v>
      </c>
    </row>
    <row r="2946" spans="1:8">
      <c r="A2946">
        <v>2945</v>
      </c>
      <c r="B2946">
        <v>50</v>
      </c>
      <c r="C2946" t="s">
        <v>187</v>
      </c>
      <c r="D2946" t="s">
        <v>3598</v>
      </c>
      <c r="E2946" t="s">
        <v>1401</v>
      </c>
      <c r="F2946" t="s">
        <v>63</v>
      </c>
      <c r="G2946">
        <v>40</v>
      </c>
      <c r="H2946">
        <v>17911</v>
      </c>
    </row>
    <row r="2947" spans="1:8">
      <c r="A2947">
        <v>2946</v>
      </c>
      <c r="B2947">
        <v>50</v>
      </c>
      <c r="C2947" t="s">
        <v>187</v>
      </c>
      <c r="D2947" t="s">
        <v>3598</v>
      </c>
      <c r="E2947" t="s">
        <v>1402</v>
      </c>
      <c r="F2947" t="s">
        <v>63</v>
      </c>
      <c r="G2947">
        <v>23</v>
      </c>
      <c r="H2947">
        <v>17911</v>
      </c>
    </row>
    <row r="2948" spans="1:8">
      <c r="A2948">
        <v>2947</v>
      </c>
      <c r="B2948">
        <v>50</v>
      </c>
      <c r="C2948" t="s">
        <v>187</v>
      </c>
      <c r="D2948" t="s">
        <v>3598</v>
      </c>
      <c r="E2948" t="s">
        <v>249</v>
      </c>
      <c r="F2948" t="s">
        <v>46</v>
      </c>
      <c r="G2948">
        <v>736</v>
      </c>
      <c r="H2948">
        <v>17911</v>
      </c>
    </row>
    <row r="2949" spans="1:8">
      <c r="A2949">
        <v>2948</v>
      </c>
      <c r="B2949">
        <v>50</v>
      </c>
      <c r="C2949" t="s">
        <v>187</v>
      </c>
      <c r="D2949" t="s">
        <v>3598</v>
      </c>
      <c r="E2949" t="s">
        <v>1386</v>
      </c>
      <c r="F2949" t="s">
        <v>46</v>
      </c>
      <c r="G2949">
        <v>883</v>
      </c>
      <c r="H2949">
        <v>17911</v>
      </c>
    </row>
    <row r="2950" spans="1:8">
      <c r="A2950">
        <v>2949</v>
      </c>
      <c r="B2950">
        <v>50</v>
      </c>
      <c r="C2950" t="s">
        <v>187</v>
      </c>
      <c r="D2950" t="s">
        <v>3598</v>
      </c>
      <c r="E2950" t="s">
        <v>1387</v>
      </c>
      <c r="F2950" t="s">
        <v>46</v>
      </c>
      <c r="G2950">
        <v>909</v>
      </c>
      <c r="H2950">
        <v>17911</v>
      </c>
    </row>
    <row r="2951" spans="1:8">
      <c r="A2951">
        <v>2950</v>
      </c>
      <c r="B2951">
        <v>50</v>
      </c>
      <c r="C2951" t="s">
        <v>187</v>
      </c>
      <c r="D2951" t="s">
        <v>3598</v>
      </c>
      <c r="E2951" t="s">
        <v>1388</v>
      </c>
      <c r="F2951" t="s">
        <v>46</v>
      </c>
      <c r="G2951">
        <v>855</v>
      </c>
      <c r="H2951">
        <v>17911</v>
      </c>
    </row>
    <row r="2952" spans="1:8">
      <c r="A2952">
        <v>2951</v>
      </c>
      <c r="B2952">
        <v>50</v>
      </c>
      <c r="C2952" t="s">
        <v>187</v>
      </c>
      <c r="D2952" t="s">
        <v>3598</v>
      </c>
      <c r="E2952" t="s">
        <v>1389</v>
      </c>
      <c r="F2952" t="s">
        <v>46</v>
      </c>
      <c r="G2952">
        <v>744</v>
      </c>
      <c r="H2952">
        <v>17911</v>
      </c>
    </row>
    <row r="2953" spans="1:8">
      <c r="A2953">
        <v>2952</v>
      </c>
      <c r="B2953">
        <v>50</v>
      </c>
      <c r="C2953" t="s">
        <v>187</v>
      </c>
      <c r="D2953" t="s">
        <v>3598</v>
      </c>
      <c r="E2953" t="s">
        <v>1390</v>
      </c>
      <c r="F2953" t="s">
        <v>46</v>
      </c>
      <c r="G2953">
        <v>750</v>
      </c>
      <c r="H2953">
        <v>17911</v>
      </c>
    </row>
    <row r="2954" spans="1:8">
      <c r="A2954">
        <v>2953</v>
      </c>
      <c r="B2954">
        <v>50</v>
      </c>
      <c r="C2954" t="s">
        <v>187</v>
      </c>
      <c r="D2954" t="s">
        <v>3598</v>
      </c>
      <c r="E2954" t="s">
        <v>1391</v>
      </c>
      <c r="F2954" t="s">
        <v>46</v>
      </c>
      <c r="G2954">
        <v>661</v>
      </c>
      <c r="H2954">
        <v>17911</v>
      </c>
    </row>
    <row r="2955" spans="1:8">
      <c r="A2955">
        <v>2954</v>
      </c>
      <c r="B2955">
        <v>50</v>
      </c>
      <c r="C2955" t="s">
        <v>187</v>
      </c>
      <c r="D2955" t="s">
        <v>3598</v>
      </c>
      <c r="E2955" t="s">
        <v>1392</v>
      </c>
      <c r="F2955" t="s">
        <v>46</v>
      </c>
      <c r="G2955">
        <v>635</v>
      </c>
      <c r="H2955">
        <v>17911</v>
      </c>
    </row>
    <row r="2956" spans="1:8">
      <c r="A2956">
        <v>2955</v>
      </c>
      <c r="B2956">
        <v>50</v>
      </c>
      <c r="C2956" t="s">
        <v>187</v>
      </c>
      <c r="D2956" t="s">
        <v>3598</v>
      </c>
      <c r="E2956" t="s">
        <v>1393</v>
      </c>
      <c r="F2956" t="s">
        <v>46</v>
      </c>
      <c r="G2956">
        <v>567</v>
      </c>
      <c r="H2956">
        <v>17911</v>
      </c>
    </row>
    <row r="2957" spans="1:8">
      <c r="A2957">
        <v>2956</v>
      </c>
      <c r="B2957">
        <v>50</v>
      </c>
      <c r="C2957" t="s">
        <v>187</v>
      </c>
      <c r="D2957" t="s">
        <v>3598</v>
      </c>
      <c r="E2957" t="s">
        <v>1394</v>
      </c>
      <c r="F2957" t="s">
        <v>46</v>
      </c>
      <c r="G2957">
        <v>412</v>
      </c>
      <c r="H2957">
        <v>17911</v>
      </c>
    </row>
    <row r="2958" spans="1:8">
      <c r="A2958">
        <v>2957</v>
      </c>
      <c r="B2958">
        <v>50</v>
      </c>
      <c r="C2958" t="s">
        <v>187</v>
      </c>
      <c r="D2958" t="s">
        <v>3598</v>
      </c>
      <c r="E2958" t="s">
        <v>1395</v>
      </c>
      <c r="F2958" t="s">
        <v>46</v>
      </c>
      <c r="G2958">
        <v>347</v>
      </c>
      <c r="H2958">
        <v>17911</v>
      </c>
    </row>
    <row r="2959" spans="1:8">
      <c r="A2959">
        <v>2958</v>
      </c>
      <c r="B2959">
        <v>50</v>
      </c>
      <c r="C2959" t="s">
        <v>187</v>
      </c>
      <c r="D2959" t="s">
        <v>3598</v>
      </c>
      <c r="E2959" t="s">
        <v>1396</v>
      </c>
      <c r="F2959" t="s">
        <v>46</v>
      </c>
      <c r="G2959">
        <v>238</v>
      </c>
      <c r="H2959">
        <v>17911</v>
      </c>
    </row>
    <row r="2960" spans="1:8">
      <c r="A2960">
        <v>2959</v>
      </c>
      <c r="B2960">
        <v>50</v>
      </c>
      <c r="C2960" t="s">
        <v>187</v>
      </c>
      <c r="D2960" t="s">
        <v>3598</v>
      </c>
      <c r="E2960" t="s">
        <v>1397</v>
      </c>
      <c r="F2960" t="s">
        <v>46</v>
      </c>
      <c r="G2960">
        <v>185</v>
      </c>
      <c r="H2960">
        <v>17911</v>
      </c>
    </row>
    <row r="2961" spans="1:8">
      <c r="A2961">
        <v>2960</v>
      </c>
      <c r="B2961">
        <v>50</v>
      </c>
      <c r="C2961" t="s">
        <v>187</v>
      </c>
      <c r="D2961" t="s">
        <v>3598</v>
      </c>
      <c r="E2961" t="s">
        <v>1398</v>
      </c>
      <c r="F2961" t="s">
        <v>46</v>
      </c>
      <c r="G2961">
        <v>147</v>
      </c>
      <c r="H2961">
        <v>17911</v>
      </c>
    </row>
    <row r="2962" spans="1:8">
      <c r="A2962">
        <v>2961</v>
      </c>
      <c r="B2962">
        <v>50</v>
      </c>
      <c r="C2962" t="s">
        <v>187</v>
      </c>
      <c r="D2962" t="s">
        <v>3598</v>
      </c>
      <c r="E2962" t="s">
        <v>1399</v>
      </c>
      <c r="F2962" t="s">
        <v>46</v>
      </c>
      <c r="G2962">
        <v>90</v>
      </c>
      <c r="H2962">
        <v>17911</v>
      </c>
    </row>
    <row r="2963" spans="1:8">
      <c r="A2963">
        <v>2962</v>
      </c>
      <c r="B2963">
        <v>50</v>
      </c>
      <c r="C2963" t="s">
        <v>187</v>
      </c>
      <c r="D2963" t="s">
        <v>3598</v>
      </c>
      <c r="E2963" t="s">
        <v>1400</v>
      </c>
      <c r="F2963" t="s">
        <v>46</v>
      </c>
      <c r="G2963">
        <v>57</v>
      </c>
      <c r="H2963">
        <v>17911</v>
      </c>
    </row>
    <row r="2964" spans="1:8">
      <c r="A2964">
        <v>2963</v>
      </c>
      <c r="B2964">
        <v>50</v>
      </c>
      <c r="C2964" t="s">
        <v>187</v>
      </c>
      <c r="D2964" t="s">
        <v>3598</v>
      </c>
      <c r="E2964" t="s">
        <v>1401</v>
      </c>
      <c r="F2964" t="s">
        <v>46</v>
      </c>
      <c r="G2964">
        <v>35</v>
      </c>
      <c r="H2964">
        <v>17911</v>
      </c>
    </row>
    <row r="2965" spans="1:8">
      <c r="A2965">
        <v>2964</v>
      </c>
      <c r="B2965">
        <v>50</v>
      </c>
      <c r="C2965" t="s">
        <v>187</v>
      </c>
      <c r="D2965" t="s">
        <v>3598</v>
      </c>
      <c r="E2965" t="s">
        <v>1402</v>
      </c>
      <c r="F2965" t="s">
        <v>46</v>
      </c>
      <c r="G2965">
        <v>18</v>
      </c>
      <c r="H2965">
        <v>17911</v>
      </c>
    </row>
    <row r="2966" spans="1:8">
      <c r="A2966">
        <v>2965</v>
      </c>
      <c r="B2966">
        <v>50</v>
      </c>
      <c r="C2966" t="s">
        <v>187</v>
      </c>
      <c r="D2966" t="s">
        <v>3586</v>
      </c>
      <c r="E2966" t="s">
        <v>249</v>
      </c>
      <c r="F2966" t="s">
        <v>63</v>
      </c>
      <c r="G2966">
        <v>36807</v>
      </c>
      <c r="H2966">
        <v>675816</v>
      </c>
    </row>
    <row r="2967" spans="1:8">
      <c r="A2967">
        <v>2966</v>
      </c>
      <c r="B2967">
        <v>50</v>
      </c>
      <c r="C2967" t="s">
        <v>187</v>
      </c>
      <c r="D2967" t="s">
        <v>3586</v>
      </c>
      <c r="E2967" t="s">
        <v>1386</v>
      </c>
      <c r="F2967" t="s">
        <v>63</v>
      </c>
      <c r="G2967">
        <v>38519</v>
      </c>
      <c r="H2967">
        <v>675816</v>
      </c>
    </row>
    <row r="2968" spans="1:8">
      <c r="A2968">
        <v>2967</v>
      </c>
      <c r="B2968">
        <v>50</v>
      </c>
      <c r="C2968" t="s">
        <v>187</v>
      </c>
      <c r="D2968" t="s">
        <v>3586</v>
      </c>
      <c r="E2968" t="s">
        <v>1387</v>
      </c>
      <c r="F2968" t="s">
        <v>63</v>
      </c>
      <c r="G2968">
        <v>38826</v>
      </c>
      <c r="H2968">
        <v>675816</v>
      </c>
    </row>
    <row r="2969" spans="1:8">
      <c r="A2969">
        <v>2968</v>
      </c>
      <c r="B2969">
        <v>50</v>
      </c>
      <c r="C2969" t="s">
        <v>187</v>
      </c>
      <c r="D2969" t="s">
        <v>3586</v>
      </c>
      <c r="E2969" t="s">
        <v>1388</v>
      </c>
      <c r="F2969" t="s">
        <v>63</v>
      </c>
      <c r="G2969">
        <v>33217</v>
      </c>
      <c r="H2969">
        <v>675816</v>
      </c>
    </row>
    <row r="2970" spans="1:8">
      <c r="A2970">
        <v>2969</v>
      </c>
      <c r="B2970">
        <v>50</v>
      </c>
      <c r="C2970" t="s">
        <v>187</v>
      </c>
      <c r="D2970" t="s">
        <v>3586</v>
      </c>
      <c r="E2970" t="s">
        <v>1389</v>
      </c>
      <c r="F2970" t="s">
        <v>63</v>
      </c>
      <c r="G2970">
        <v>29696</v>
      </c>
      <c r="H2970">
        <v>675816</v>
      </c>
    </row>
    <row r="2971" spans="1:8">
      <c r="A2971">
        <v>2970</v>
      </c>
      <c r="B2971">
        <v>50</v>
      </c>
      <c r="C2971" t="s">
        <v>187</v>
      </c>
      <c r="D2971" t="s">
        <v>3586</v>
      </c>
      <c r="E2971" t="s">
        <v>1390</v>
      </c>
      <c r="F2971" t="s">
        <v>63</v>
      </c>
      <c r="G2971">
        <v>26764</v>
      </c>
      <c r="H2971">
        <v>675816</v>
      </c>
    </row>
    <row r="2972" spans="1:8">
      <c r="A2972">
        <v>2971</v>
      </c>
      <c r="B2972">
        <v>50</v>
      </c>
      <c r="C2972" t="s">
        <v>187</v>
      </c>
      <c r="D2972" t="s">
        <v>3586</v>
      </c>
      <c r="E2972" t="s">
        <v>1391</v>
      </c>
      <c r="F2972" t="s">
        <v>63</v>
      </c>
      <c r="G2972">
        <v>23484</v>
      </c>
      <c r="H2972">
        <v>675816</v>
      </c>
    </row>
    <row r="2973" spans="1:8">
      <c r="A2973">
        <v>2972</v>
      </c>
      <c r="B2973">
        <v>50</v>
      </c>
      <c r="C2973" t="s">
        <v>187</v>
      </c>
      <c r="D2973" t="s">
        <v>3586</v>
      </c>
      <c r="E2973" t="s">
        <v>1392</v>
      </c>
      <c r="F2973" t="s">
        <v>63</v>
      </c>
      <c r="G2973">
        <v>22965</v>
      </c>
      <c r="H2973">
        <v>675816</v>
      </c>
    </row>
    <row r="2974" spans="1:8">
      <c r="A2974">
        <v>2973</v>
      </c>
      <c r="B2974">
        <v>50</v>
      </c>
      <c r="C2974" t="s">
        <v>187</v>
      </c>
      <c r="D2974" t="s">
        <v>3586</v>
      </c>
      <c r="E2974" t="s">
        <v>1393</v>
      </c>
      <c r="F2974" t="s">
        <v>63</v>
      </c>
      <c r="G2974">
        <v>21278</v>
      </c>
      <c r="H2974">
        <v>675816</v>
      </c>
    </row>
    <row r="2975" spans="1:8">
      <c r="A2975">
        <v>2974</v>
      </c>
      <c r="B2975">
        <v>50</v>
      </c>
      <c r="C2975" t="s">
        <v>187</v>
      </c>
      <c r="D2975" t="s">
        <v>3586</v>
      </c>
      <c r="E2975" t="s">
        <v>1394</v>
      </c>
      <c r="F2975" t="s">
        <v>63</v>
      </c>
      <c r="G2975">
        <v>17069</v>
      </c>
      <c r="H2975">
        <v>675816</v>
      </c>
    </row>
    <row r="2976" spans="1:8">
      <c r="A2976">
        <v>2975</v>
      </c>
      <c r="B2976">
        <v>50</v>
      </c>
      <c r="C2976" t="s">
        <v>187</v>
      </c>
      <c r="D2976" t="s">
        <v>3586</v>
      </c>
      <c r="E2976" t="s">
        <v>1395</v>
      </c>
      <c r="F2976" t="s">
        <v>63</v>
      </c>
      <c r="G2976">
        <v>13386</v>
      </c>
      <c r="H2976">
        <v>675816</v>
      </c>
    </row>
    <row r="2977" spans="1:8">
      <c r="A2977">
        <v>2976</v>
      </c>
      <c r="B2977">
        <v>50</v>
      </c>
      <c r="C2977" t="s">
        <v>187</v>
      </c>
      <c r="D2977" t="s">
        <v>3586</v>
      </c>
      <c r="E2977" t="s">
        <v>1396</v>
      </c>
      <c r="F2977" t="s">
        <v>63</v>
      </c>
      <c r="G2977">
        <v>10621</v>
      </c>
      <c r="H2977">
        <v>675816</v>
      </c>
    </row>
    <row r="2978" spans="1:8">
      <c r="A2978">
        <v>2977</v>
      </c>
      <c r="B2978">
        <v>50</v>
      </c>
      <c r="C2978" t="s">
        <v>187</v>
      </c>
      <c r="D2978" t="s">
        <v>3586</v>
      </c>
      <c r="E2978" t="s">
        <v>1397</v>
      </c>
      <c r="F2978" t="s">
        <v>63</v>
      </c>
      <c r="G2978">
        <v>8175</v>
      </c>
      <c r="H2978">
        <v>675816</v>
      </c>
    </row>
    <row r="2979" spans="1:8">
      <c r="A2979">
        <v>2978</v>
      </c>
      <c r="B2979">
        <v>50</v>
      </c>
      <c r="C2979" t="s">
        <v>187</v>
      </c>
      <c r="D2979" t="s">
        <v>3586</v>
      </c>
      <c r="E2979" t="s">
        <v>1398</v>
      </c>
      <c r="F2979" t="s">
        <v>63</v>
      </c>
      <c r="G2979">
        <v>6816</v>
      </c>
      <c r="H2979">
        <v>675816</v>
      </c>
    </row>
    <row r="2980" spans="1:8">
      <c r="A2980">
        <v>2979</v>
      </c>
      <c r="B2980">
        <v>50</v>
      </c>
      <c r="C2980" t="s">
        <v>187</v>
      </c>
      <c r="D2980" t="s">
        <v>3586</v>
      </c>
      <c r="E2980" t="s">
        <v>1399</v>
      </c>
      <c r="F2980" t="s">
        <v>63</v>
      </c>
      <c r="G2980">
        <v>4929</v>
      </c>
      <c r="H2980">
        <v>675816</v>
      </c>
    </row>
    <row r="2981" spans="1:8">
      <c r="A2981">
        <v>2980</v>
      </c>
      <c r="B2981">
        <v>50</v>
      </c>
      <c r="C2981" t="s">
        <v>187</v>
      </c>
      <c r="D2981" t="s">
        <v>3586</v>
      </c>
      <c r="E2981" t="s">
        <v>1400</v>
      </c>
      <c r="F2981" t="s">
        <v>63</v>
      </c>
      <c r="G2981">
        <v>3335</v>
      </c>
      <c r="H2981">
        <v>675816</v>
      </c>
    </row>
    <row r="2982" spans="1:8">
      <c r="A2982">
        <v>2981</v>
      </c>
      <c r="B2982">
        <v>50</v>
      </c>
      <c r="C2982" t="s">
        <v>187</v>
      </c>
      <c r="D2982" t="s">
        <v>3586</v>
      </c>
      <c r="E2982" t="s">
        <v>1401</v>
      </c>
      <c r="F2982" t="s">
        <v>63</v>
      </c>
      <c r="G2982">
        <v>1704</v>
      </c>
      <c r="H2982">
        <v>675816</v>
      </c>
    </row>
    <row r="2983" spans="1:8">
      <c r="A2983">
        <v>2982</v>
      </c>
      <c r="B2983">
        <v>50</v>
      </c>
      <c r="C2983" t="s">
        <v>187</v>
      </c>
      <c r="D2983" t="s">
        <v>3586</v>
      </c>
      <c r="E2983" t="s">
        <v>1402</v>
      </c>
      <c r="F2983" t="s">
        <v>63</v>
      </c>
      <c r="G2983">
        <v>1062</v>
      </c>
      <c r="H2983">
        <v>675816</v>
      </c>
    </row>
    <row r="2984" spans="1:8">
      <c r="A2984">
        <v>2983</v>
      </c>
      <c r="B2984">
        <v>50</v>
      </c>
      <c r="C2984" t="s">
        <v>187</v>
      </c>
      <c r="D2984" t="s">
        <v>3586</v>
      </c>
      <c r="E2984" t="s">
        <v>249</v>
      </c>
      <c r="F2984" t="s">
        <v>46</v>
      </c>
      <c r="G2984">
        <v>34639</v>
      </c>
      <c r="H2984">
        <v>675816</v>
      </c>
    </row>
    <row r="2985" spans="1:8">
      <c r="A2985">
        <v>2984</v>
      </c>
      <c r="B2985">
        <v>50</v>
      </c>
      <c r="C2985" t="s">
        <v>187</v>
      </c>
      <c r="D2985" t="s">
        <v>3586</v>
      </c>
      <c r="E2985" t="s">
        <v>1386</v>
      </c>
      <c r="F2985" t="s">
        <v>46</v>
      </c>
      <c r="G2985">
        <v>35955</v>
      </c>
      <c r="H2985">
        <v>675816</v>
      </c>
    </row>
    <row r="2986" spans="1:8">
      <c r="A2986">
        <v>2985</v>
      </c>
      <c r="B2986">
        <v>50</v>
      </c>
      <c r="C2986" t="s">
        <v>187</v>
      </c>
      <c r="D2986" t="s">
        <v>3586</v>
      </c>
      <c r="E2986" t="s">
        <v>1387</v>
      </c>
      <c r="F2986" t="s">
        <v>46</v>
      </c>
      <c r="G2986">
        <v>37679</v>
      </c>
      <c r="H2986">
        <v>675816</v>
      </c>
    </row>
    <row r="2987" spans="1:8">
      <c r="A2987">
        <v>2986</v>
      </c>
      <c r="B2987">
        <v>50</v>
      </c>
      <c r="C2987" t="s">
        <v>187</v>
      </c>
      <c r="D2987" t="s">
        <v>3586</v>
      </c>
      <c r="E2987" t="s">
        <v>1388</v>
      </c>
      <c r="F2987" t="s">
        <v>46</v>
      </c>
      <c r="G2987">
        <v>32961</v>
      </c>
      <c r="H2987">
        <v>675816</v>
      </c>
    </row>
    <row r="2988" spans="1:8">
      <c r="A2988">
        <v>2987</v>
      </c>
      <c r="B2988">
        <v>50</v>
      </c>
      <c r="C2988" t="s">
        <v>187</v>
      </c>
      <c r="D2988" t="s">
        <v>3586</v>
      </c>
      <c r="E2988" t="s">
        <v>1389</v>
      </c>
      <c r="F2988" t="s">
        <v>46</v>
      </c>
      <c r="G2988">
        <v>30197</v>
      </c>
      <c r="H2988">
        <v>675816</v>
      </c>
    </row>
    <row r="2989" spans="1:8">
      <c r="A2989">
        <v>2988</v>
      </c>
      <c r="B2989">
        <v>50</v>
      </c>
      <c r="C2989" t="s">
        <v>187</v>
      </c>
      <c r="D2989" t="s">
        <v>3586</v>
      </c>
      <c r="E2989" t="s">
        <v>1390</v>
      </c>
      <c r="F2989" t="s">
        <v>46</v>
      </c>
      <c r="G2989">
        <v>27527</v>
      </c>
      <c r="H2989">
        <v>675816</v>
      </c>
    </row>
    <row r="2990" spans="1:8">
      <c r="A2990">
        <v>2989</v>
      </c>
      <c r="B2990">
        <v>50</v>
      </c>
      <c r="C2990" t="s">
        <v>187</v>
      </c>
      <c r="D2990" t="s">
        <v>3586</v>
      </c>
      <c r="E2990" t="s">
        <v>1391</v>
      </c>
      <c r="F2990" t="s">
        <v>46</v>
      </c>
      <c r="G2990">
        <v>24777</v>
      </c>
      <c r="H2990">
        <v>675816</v>
      </c>
    </row>
    <row r="2991" spans="1:8">
      <c r="A2991">
        <v>2990</v>
      </c>
      <c r="B2991">
        <v>50</v>
      </c>
      <c r="C2991" t="s">
        <v>187</v>
      </c>
      <c r="D2991" t="s">
        <v>3586</v>
      </c>
      <c r="E2991" t="s">
        <v>1392</v>
      </c>
      <c r="F2991" t="s">
        <v>46</v>
      </c>
      <c r="G2991">
        <v>24693</v>
      </c>
      <c r="H2991">
        <v>675816</v>
      </c>
    </row>
    <row r="2992" spans="1:8">
      <c r="A2992">
        <v>2991</v>
      </c>
      <c r="B2992">
        <v>50</v>
      </c>
      <c r="C2992" t="s">
        <v>187</v>
      </c>
      <c r="D2992" t="s">
        <v>3586</v>
      </c>
      <c r="E2992" t="s">
        <v>1393</v>
      </c>
      <c r="F2992" t="s">
        <v>46</v>
      </c>
      <c r="G2992">
        <v>21987</v>
      </c>
      <c r="H2992">
        <v>675816</v>
      </c>
    </row>
    <row r="2993" spans="1:8">
      <c r="A2993">
        <v>2992</v>
      </c>
      <c r="B2993">
        <v>50</v>
      </c>
      <c r="C2993" t="s">
        <v>187</v>
      </c>
      <c r="D2993" t="s">
        <v>3586</v>
      </c>
      <c r="E2993" t="s">
        <v>1394</v>
      </c>
      <c r="F2993" t="s">
        <v>46</v>
      </c>
      <c r="G2993">
        <v>17877</v>
      </c>
      <c r="H2993">
        <v>675816</v>
      </c>
    </row>
    <row r="2994" spans="1:8">
      <c r="A2994">
        <v>2993</v>
      </c>
      <c r="B2994">
        <v>50</v>
      </c>
      <c r="C2994" t="s">
        <v>187</v>
      </c>
      <c r="D2994" t="s">
        <v>3586</v>
      </c>
      <c r="E2994" t="s">
        <v>1395</v>
      </c>
      <c r="F2994" t="s">
        <v>46</v>
      </c>
      <c r="G2994">
        <v>13521</v>
      </c>
      <c r="H2994">
        <v>675816</v>
      </c>
    </row>
    <row r="2995" spans="1:8">
      <c r="A2995">
        <v>2994</v>
      </c>
      <c r="B2995">
        <v>50</v>
      </c>
      <c r="C2995" t="s">
        <v>187</v>
      </c>
      <c r="D2995" t="s">
        <v>3586</v>
      </c>
      <c r="E2995" t="s">
        <v>1396</v>
      </c>
      <c r="F2995" t="s">
        <v>46</v>
      </c>
      <c r="G2995">
        <v>10397</v>
      </c>
      <c r="H2995">
        <v>675816</v>
      </c>
    </row>
    <row r="2996" spans="1:8">
      <c r="A2996">
        <v>2995</v>
      </c>
      <c r="B2996">
        <v>50</v>
      </c>
      <c r="C2996" t="s">
        <v>187</v>
      </c>
      <c r="D2996" t="s">
        <v>3586</v>
      </c>
      <c r="E2996" t="s">
        <v>1397</v>
      </c>
      <c r="F2996" t="s">
        <v>46</v>
      </c>
      <c r="G2996">
        <v>7704</v>
      </c>
      <c r="H2996">
        <v>675816</v>
      </c>
    </row>
    <row r="2997" spans="1:8">
      <c r="A2997">
        <v>2996</v>
      </c>
      <c r="B2997">
        <v>50</v>
      </c>
      <c r="C2997" t="s">
        <v>187</v>
      </c>
      <c r="D2997" t="s">
        <v>3586</v>
      </c>
      <c r="E2997" t="s">
        <v>1398</v>
      </c>
      <c r="F2997" t="s">
        <v>46</v>
      </c>
      <c r="G2997">
        <v>6497</v>
      </c>
      <c r="H2997">
        <v>675816</v>
      </c>
    </row>
    <row r="2998" spans="1:8">
      <c r="A2998">
        <v>2997</v>
      </c>
      <c r="B2998">
        <v>50</v>
      </c>
      <c r="C2998" t="s">
        <v>187</v>
      </c>
      <c r="D2998" t="s">
        <v>3586</v>
      </c>
      <c r="E2998" t="s">
        <v>1399</v>
      </c>
      <c r="F2998" t="s">
        <v>46</v>
      </c>
      <c r="G2998">
        <v>4619</v>
      </c>
      <c r="H2998">
        <v>675816</v>
      </c>
    </row>
    <row r="2999" spans="1:8">
      <c r="A2999">
        <v>2998</v>
      </c>
      <c r="B2999">
        <v>50</v>
      </c>
      <c r="C2999" t="s">
        <v>187</v>
      </c>
      <c r="D2999" t="s">
        <v>3586</v>
      </c>
      <c r="E2999" t="s">
        <v>1400</v>
      </c>
      <c r="F2999" t="s">
        <v>46</v>
      </c>
      <c r="G2999">
        <v>3301</v>
      </c>
      <c r="H2999">
        <v>675816</v>
      </c>
    </row>
    <row r="3000" spans="1:8">
      <c r="A3000">
        <v>2999</v>
      </c>
      <c r="B3000">
        <v>50</v>
      </c>
      <c r="C3000" t="s">
        <v>187</v>
      </c>
      <c r="D3000" t="s">
        <v>3586</v>
      </c>
      <c r="E3000" t="s">
        <v>1401</v>
      </c>
      <c r="F3000" t="s">
        <v>46</v>
      </c>
      <c r="G3000">
        <v>1703</v>
      </c>
      <c r="H3000">
        <v>675816</v>
      </c>
    </row>
    <row r="3001" spans="1:8">
      <c r="A3001">
        <v>3000</v>
      </c>
      <c r="B3001">
        <v>50</v>
      </c>
      <c r="C3001" t="s">
        <v>187</v>
      </c>
      <c r="D3001" t="s">
        <v>3586</v>
      </c>
      <c r="E3001" t="s">
        <v>1402</v>
      </c>
      <c r="F3001" t="s">
        <v>46</v>
      </c>
      <c r="G3001">
        <v>1129</v>
      </c>
      <c r="H3001">
        <v>675816</v>
      </c>
    </row>
    <row r="3002" spans="1:8">
      <c r="A3002">
        <v>3001</v>
      </c>
      <c r="B3002">
        <v>50</v>
      </c>
      <c r="C3002" t="s">
        <v>187</v>
      </c>
      <c r="D3002" t="s">
        <v>45</v>
      </c>
      <c r="E3002" t="s">
        <v>249</v>
      </c>
      <c r="F3002" t="s">
        <v>63</v>
      </c>
      <c r="G3002">
        <v>900</v>
      </c>
    </row>
    <row r="3003" spans="1:8">
      <c r="A3003">
        <v>3002</v>
      </c>
      <c r="B3003">
        <v>50</v>
      </c>
      <c r="C3003" t="s">
        <v>187</v>
      </c>
      <c r="D3003" t="s">
        <v>45</v>
      </c>
      <c r="E3003" t="s">
        <v>1386</v>
      </c>
      <c r="F3003" t="s">
        <v>63</v>
      </c>
      <c r="G3003">
        <v>710</v>
      </c>
    </row>
    <row r="3004" spans="1:8">
      <c r="A3004">
        <v>3003</v>
      </c>
      <c r="B3004">
        <v>50</v>
      </c>
      <c r="C3004" t="s">
        <v>187</v>
      </c>
      <c r="D3004" t="s">
        <v>45</v>
      </c>
      <c r="E3004" t="s">
        <v>1387</v>
      </c>
      <c r="F3004" t="s">
        <v>63</v>
      </c>
      <c r="G3004">
        <v>729</v>
      </c>
    </row>
    <row r="3005" spans="1:8">
      <c r="A3005">
        <v>3004</v>
      </c>
      <c r="B3005">
        <v>50</v>
      </c>
      <c r="C3005" t="s">
        <v>187</v>
      </c>
      <c r="D3005" t="s">
        <v>45</v>
      </c>
      <c r="E3005" t="s">
        <v>1388</v>
      </c>
      <c r="F3005" t="s">
        <v>63</v>
      </c>
      <c r="G3005">
        <v>394</v>
      </c>
    </row>
    <row r="3006" spans="1:8">
      <c r="A3006">
        <v>3005</v>
      </c>
      <c r="B3006">
        <v>50</v>
      </c>
      <c r="C3006" t="s">
        <v>187</v>
      </c>
      <c r="D3006" t="s">
        <v>45</v>
      </c>
      <c r="E3006" t="s">
        <v>1389</v>
      </c>
      <c r="F3006" t="s">
        <v>63</v>
      </c>
      <c r="G3006">
        <v>299</v>
      </c>
    </row>
    <row r="3007" spans="1:8">
      <c r="A3007">
        <v>3006</v>
      </c>
      <c r="B3007">
        <v>50</v>
      </c>
      <c r="C3007" t="s">
        <v>187</v>
      </c>
      <c r="D3007" t="s">
        <v>45</v>
      </c>
      <c r="E3007" t="s">
        <v>1390</v>
      </c>
      <c r="F3007" t="s">
        <v>63</v>
      </c>
      <c r="G3007">
        <v>252</v>
      </c>
    </row>
    <row r="3008" spans="1:8">
      <c r="A3008">
        <v>3007</v>
      </c>
      <c r="B3008">
        <v>50</v>
      </c>
      <c r="C3008" t="s">
        <v>187</v>
      </c>
      <c r="D3008" t="s">
        <v>45</v>
      </c>
      <c r="E3008" t="s">
        <v>1391</v>
      </c>
      <c r="F3008" t="s">
        <v>63</v>
      </c>
      <c r="G3008">
        <v>284</v>
      </c>
    </row>
    <row r="3009" spans="1:7">
      <c r="A3009">
        <v>3008</v>
      </c>
      <c r="B3009">
        <v>50</v>
      </c>
      <c r="C3009" t="s">
        <v>187</v>
      </c>
      <c r="D3009" t="s">
        <v>45</v>
      </c>
      <c r="E3009" t="s">
        <v>1392</v>
      </c>
      <c r="F3009" t="s">
        <v>63</v>
      </c>
      <c r="G3009">
        <v>272</v>
      </c>
    </row>
    <row r="3010" spans="1:7">
      <c r="A3010">
        <v>3009</v>
      </c>
      <c r="B3010">
        <v>50</v>
      </c>
      <c r="C3010" t="s">
        <v>187</v>
      </c>
      <c r="D3010" t="s">
        <v>45</v>
      </c>
      <c r="E3010" t="s">
        <v>1393</v>
      </c>
      <c r="F3010" t="s">
        <v>63</v>
      </c>
      <c r="G3010">
        <v>241</v>
      </c>
    </row>
    <row r="3011" spans="1:7">
      <c r="A3011">
        <v>3010</v>
      </c>
      <c r="B3011">
        <v>50</v>
      </c>
      <c r="C3011" t="s">
        <v>187</v>
      </c>
      <c r="D3011" t="s">
        <v>45</v>
      </c>
      <c r="E3011" t="s">
        <v>1394</v>
      </c>
      <c r="F3011" t="s">
        <v>63</v>
      </c>
      <c r="G3011">
        <v>264</v>
      </c>
    </row>
    <row r="3012" spans="1:7">
      <c r="A3012">
        <v>3011</v>
      </c>
      <c r="B3012">
        <v>50</v>
      </c>
      <c r="C3012" t="s">
        <v>187</v>
      </c>
      <c r="D3012" t="s">
        <v>45</v>
      </c>
      <c r="E3012" t="s">
        <v>1395</v>
      </c>
      <c r="F3012" t="s">
        <v>63</v>
      </c>
      <c r="G3012">
        <v>226</v>
      </c>
    </row>
    <row r="3013" spans="1:7">
      <c r="A3013">
        <v>3012</v>
      </c>
      <c r="B3013">
        <v>50</v>
      </c>
      <c r="C3013" t="s">
        <v>187</v>
      </c>
      <c r="D3013" t="s">
        <v>45</v>
      </c>
      <c r="E3013" t="s">
        <v>1396</v>
      </c>
      <c r="F3013" t="s">
        <v>63</v>
      </c>
      <c r="G3013">
        <v>238</v>
      </c>
    </row>
    <row r="3014" spans="1:7">
      <c r="A3014">
        <v>3013</v>
      </c>
      <c r="B3014">
        <v>50</v>
      </c>
      <c r="C3014" t="s">
        <v>187</v>
      </c>
      <c r="D3014" t="s">
        <v>45</v>
      </c>
      <c r="E3014" t="s">
        <v>1397</v>
      </c>
      <c r="F3014" t="s">
        <v>63</v>
      </c>
      <c r="G3014">
        <v>219</v>
      </c>
    </row>
    <row r="3015" spans="1:7">
      <c r="A3015">
        <v>3014</v>
      </c>
      <c r="B3015">
        <v>50</v>
      </c>
      <c r="C3015" t="s">
        <v>187</v>
      </c>
      <c r="D3015" t="s">
        <v>45</v>
      </c>
      <c r="E3015" t="s">
        <v>1398</v>
      </c>
      <c r="F3015" t="s">
        <v>63</v>
      </c>
      <c r="G3015">
        <v>234</v>
      </c>
    </row>
    <row r="3016" spans="1:7">
      <c r="A3016">
        <v>3015</v>
      </c>
      <c r="B3016">
        <v>50</v>
      </c>
      <c r="C3016" t="s">
        <v>187</v>
      </c>
      <c r="D3016" t="s">
        <v>45</v>
      </c>
      <c r="E3016" t="s">
        <v>1399</v>
      </c>
      <c r="F3016" t="s">
        <v>63</v>
      </c>
      <c r="G3016">
        <v>256</v>
      </c>
    </row>
    <row r="3017" spans="1:7">
      <c r="A3017">
        <v>3016</v>
      </c>
      <c r="B3017">
        <v>50</v>
      </c>
      <c r="C3017" t="s">
        <v>187</v>
      </c>
      <c r="D3017" t="s">
        <v>45</v>
      </c>
      <c r="E3017" t="s">
        <v>1400</v>
      </c>
      <c r="F3017" t="s">
        <v>63</v>
      </c>
      <c r="G3017">
        <v>51</v>
      </c>
    </row>
    <row r="3018" spans="1:7">
      <c r="A3018">
        <v>3017</v>
      </c>
      <c r="B3018">
        <v>50</v>
      </c>
      <c r="C3018" t="s">
        <v>187</v>
      </c>
      <c r="D3018" t="s">
        <v>45</v>
      </c>
      <c r="E3018" t="s">
        <v>1401</v>
      </c>
      <c r="F3018" t="s">
        <v>63</v>
      </c>
      <c r="G3018">
        <v>22</v>
      </c>
    </row>
    <row r="3019" spans="1:7">
      <c r="A3019">
        <v>3018</v>
      </c>
      <c r="B3019">
        <v>50</v>
      </c>
      <c r="C3019" t="s">
        <v>187</v>
      </c>
      <c r="D3019" t="s">
        <v>45</v>
      </c>
      <c r="E3019" t="s">
        <v>1402</v>
      </c>
      <c r="F3019" t="s">
        <v>63</v>
      </c>
      <c r="G3019">
        <v>16</v>
      </c>
    </row>
    <row r="3020" spans="1:7">
      <c r="A3020">
        <v>3019</v>
      </c>
      <c r="B3020">
        <v>50</v>
      </c>
      <c r="C3020" t="s">
        <v>187</v>
      </c>
      <c r="D3020" t="s">
        <v>45</v>
      </c>
      <c r="E3020" t="s">
        <v>249</v>
      </c>
      <c r="F3020" t="s">
        <v>46</v>
      </c>
      <c r="G3020">
        <v>978</v>
      </c>
    </row>
    <row r="3021" spans="1:7">
      <c r="A3021">
        <v>3020</v>
      </c>
      <c r="B3021">
        <v>50</v>
      </c>
      <c r="C3021" t="s">
        <v>187</v>
      </c>
      <c r="D3021" t="s">
        <v>45</v>
      </c>
      <c r="E3021" t="s">
        <v>1386</v>
      </c>
      <c r="F3021" t="s">
        <v>46</v>
      </c>
      <c r="G3021">
        <v>603</v>
      </c>
    </row>
    <row r="3022" spans="1:7">
      <c r="A3022">
        <v>3021</v>
      </c>
      <c r="B3022">
        <v>50</v>
      </c>
      <c r="C3022" t="s">
        <v>187</v>
      </c>
      <c r="D3022" t="s">
        <v>45</v>
      </c>
      <c r="E3022" t="s">
        <v>1387</v>
      </c>
      <c r="F3022" t="s">
        <v>46</v>
      </c>
      <c r="G3022">
        <v>660</v>
      </c>
    </row>
    <row r="3023" spans="1:7">
      <c r="A3023">
        <v>3022</v>
      </c>
      <c r="B3023">
        <v>50</v>
      </c>
      <c r="C3023" t="s">
        <v>187</v>
      </c>
      <c r="D3023" t="s">
        <v>45</v>
      </c>
      <c r="E3023" t="s">
        <v>1388</v>
      </c>
      <c r="F3023" t="s">
        <v>46</v>
      </c>
      <c r="G3023">
        <v>356</v>
      </c>
    </row>
    <row r="3024" spans="1:7">
      <c r="A3024">
        <v>3023</v>
      </c>
      <c r="B3024">
        <v>50</v>
      </c>
      <c r="C3024" t="s">
        <v>187</v>
      </c>
      <c r="D3024" t="s">
        <v>45</v>
      </c>
      <c r="E3024" t="s">
        <v>1389</v>
      </c>
      <c r="F3024" t="s">
        <v>46</v>
      </c>
      <c r="G3024">
        <v>286</v>
      </c>
    </row>
    <row r="3025" spans="1:8">
      <c r="A3025">
        <v>3024</v>
      </c>
      <c r="B3025">
        <v>50</v>
      </c>
      <c r="C3025" t="s">
        <v>187</v>
      </c>
      <c r="D3025" t="s">
        <v>45</v>
      </c>
      <c r="E3025" t="s">
        <v>1390</v>
      </c>
      <c r="F3025" t="s">
        <v>46</v>
      </c>
      <c r="G3025">
        <v>261</v>
      </c>
    </row>
    <row r="3026" spans="1:8">
      <c r="A3026">
        <v>3025</v>
      </c>
      <c r="B3026">
        <v>50</v>
      </c>
      <c r="C3026" t="s">
        <v>187</v>
      </c>
      <c r="D3026" t="s">
        <v>45</v>
      </c>
      <c r="E3026" t="s">
        <v>1391</v>
      </c>
      <c r="F3026" t="s">
        <v>46</v>
      </c>
      <c r="G3026">
        <v>282</v>
      </c>
    </row>
    <row r="3027" spans="1:8">
      <c r="A3027">
        <v>3026</v>
      </c>
      <c r="B3027">
        <v>50</v>
      </c>
      <c r="C3027" t="s">
        <v>187</v>
      </c>
      <c r="D3027" t="s">
        <v>45</v>
      </c>
      <c r="E3027" t="s">
        <v>1392</v>
      </c>
      <c r="F3027" t="s">
        <v>46</v>
      </c>
      <c r="G3027">
        <v>252</v>
      </c>
    </row>
    <row r="3028" spans="1:8">
      <c r="A3028">
        <v>3027</v>
      </c>
      <c r="B3028">
        <v>50</v>
      </c>
      <c r="C3028" t="s">
        <v>187</v>
      </c>
      <c r="D3028" t="s">
        <v>45</v>
      </c>
      <c r="E3028" t="s">
        <v>1393</v>
      </c>
      <c r="F3028" t="s">
        <v>46</v>
      </c>
      <c r="G3028">
        <v>262</v>
      </c>
    </row>
    <row r="3029" spans="1:8">
      <c r="A3029">
        <v>3028</v>
      </c>
      <c r="B3029">
        <v>50</v>
      </c>
      <c r="C3029" t="s">
        <v>187</v>
      </c>
      <c r="D3029" t="s">
        <v>45</v>
      </c>
      <c r="E3029" t="s">
        <v>1394</v>
      </c>
      <c r="F3029" t="s">
        <v>46</v>
      </c>
      <c r="G3029">
        <v>230</v>
      </c>
    </row>
    <row r="3030" spans="1:8">
      <c r="A3030">
        <v>3029</v>
      </c>
      <c r="B3030">
        <v>50</v>
      </c>
      <c r="C3030" t="s">
        <v>187</v>
      </c>
      <c r="D3030" t="s">
        <v>45</v>
      </c>
      <c r="E3030" t="s">
        <v>1395</v>
      </c>
      <c r="F3030" t="s">
        <v>46</v>
      </c>
      <c r="G3030">
        <v>212</v>
      </c>
    </row>
    <row r="3031" spans="1:8">
      <c r="A3031">
        <v>3030</v>
      </c>
      <c r="B3031">
        <v>50</v>
      </c>
      <c r="C3031" t="s">
        <v>187</v>
      </c>
      <c r="D3031" t="s">
        <v>45</v>
      </c>
      <c r="E3031" t="s">
        <v>1396</v>
      </c>
      <c r="F3031" t="s">
        <v>46</v>
      </c>
      <c r="G3031">
        <v>237</v>
      </c>
    </row>
    <row r="3032" spans="1:8">
      <c r="A3032">
        <v>3031</v>
      </c>
      <c r="B3032">
        <v>50</v>
      </c>
      <c r="C3032" t="s">
        <v>187</v>
      </c>
      <c r="D3032" t="s">
        <v>45</v>
      </c>
      <c r="E3032" t="s">
        <v>1397</v>
      </c>
      <c r="F3032" t="s">
        <v>46</v>
      </c>
      <c r="G3032">
        <v>215</v>
      </c>
    </row>
    <row r="3033" spans="1:8">
      <c r="A3033">
        <v>3032</v>
      </c>
      <c r="B3033">
        <v>50</v>
      </c>
      <c r="C3033" t="s">
        <v>187</v>
      </c>
      <c r="D3033" t="s">
        <v>45</v>
      </c>
      <c r="E3033" t="s">
        <v>1398</v>
      </c>
      <c r="F3033" t="s">
        <v>46</v>
      </c>
      <c r="G3033">
        <v>220</v>
      </c>
    </row>
    <row r="3034" spans="1:8">
      <c r="A3034">
        <v>3033</v>
      </c>
      <c r="B3034">
        <v>50</v>
      </c>
      <c r="C3034" t="s">
        <v>187</v>
      </c>
      <c r="D3034" t="s">
        <v>45</v>
      </c>
      <c r="E3034" t="s">
        <v>1399</v>
      </c>
      <c r="F3034" t="s">
        <v>46</v>
      </c>
      <c r="G3034">
        <v>236</v>
      </c>
    </row>
    <row r="3035" spans="1:8">
      <c r="A3035">
        <v>3034</v>
      </c>
      <c r="B3035">
        <v>50</v>
      </c>
      <c r="C3035" t="s">
        <v>187</v>
      </c>
      <c r="D3035" t="s">
        <v>45</v>
      </c>
      <c r="E3035" t="s">
        <v>1400</v>
      </c>
      <c r="F3035" t="s">
        <v>46</v>
      </c>
      <c r="G3035">
        <v>41</v>
      </c>
    </row>
    <row r="3036" spans="1:8">
      <c r="A3036">
        <v>3035</v>
      </c>
      <c r="B3036">
        <v>50</v>
      </c>
      <c r="C3036" t="s">
        <v>187</v>
      </c>
      <c r="D3036" t="s">
        <v>45</v>
      </c>
      <c r="E3036" t="s">
        <v>1401</v>
      </c>
      <c r="F3036" t="s">
        <v>46</v>
      </c>
      <c r="G3036">
        <v>25</v>
      </c>
    </row>
    <row r="3037" spans="1:8">
      <c r="A3037">
        <v>3036</v>
      </c>
      <c r="B3037">
        <v>50</v>
      </c>
      <c r="C3037" t="s">
        <v>187</v>
      </c>
      <c r="D3037" t="s">
        <v>45</v>
      </c>
      <c r="E3037" t="s">
        <v>1402</v>
      </c>
      <c r="F3037" t="s">
        <v>46</v>
      </c>
      <c r="G3037">
        <v>19</v>
      </c>
    </row>
    <row r="3038" spans="1:8">
      <c r="A3038">
        <v>3037</v>
      </c>
      <c r="B3038">
        <v>52</v>
      </c>
      <c r="C3038" t="s">
        <v>188</v>
      </c>
      <c r="D3038" t="s">
        <v>1413</v>
      </c>
      <c r="E3038" t="s">
        <v>249</v>
      </c>
      <c r="F3038" t="s">
        <v>63</v>
      </c>
      <c r="G3038">
        <v>9416</v>
      </c>
      <c r="H3038">
        <v>155199</v>
      </c>
    </row>
    <row r="3039" spans="1:8">
      <c r="A3039">
        <v>3038</v>
      </c>
      <c r="B3039">
        <v>52</v>
      </c>
      <c r="C3039" t="s">
        <v>188</v>
      </c>
      <c r="D3039" t="s">
        <v>1413</v>
      </c>
      <c r="E3039" t="s">
        <v>1386</v>
      </c>
      <c r="F3039" t="s">
        <v>63</v>
      </c>
      <c r="G3039">
        <v>9309</v>
      </c>
      <c r="H3039">
        <v>155199</v>
      </c>
    </row>
    <row r="3040" spans="1:8">
      <c r="A3040">
        <v>3039</v>
      </c>
      <c r="B3040">
        <v>52</v>
      </c>
      <c r="C3040" t="s">
        <v>188</v>
      </c>
      <c r="D3040" t="s">
        <v>1413</v>
      </c>
      <c r="E3040" t="s">
        <v>1387</v>
      </c>
      <c r="F3040" t="s">
        <v>63</v>
      </c>
      <c r="G3040">
        <v>8917</v>
      </c>
      <c r="H3040">
        <v>155199</v>
      </c>
    </row>
    <row r="3041" spans="1:8">
      <c r="A3041">
        <v>3040</v>
      </c>
      <c r="B3041">
        <v>52</v>
      </c>
      <c r="C3041" t="s">
        <v>188</v>
      </c>
      <c r="D3041" t="s">
        <v>1413</v>
      </c>
      <c r="E3041" t="s">
        <v>1388</v>
      </c>
      <c r="F3041" t="s">
        <v>63</v>
      </c>
      <c r="G3041">
        <v>8213</v>
      </c>
      <c r="H3041">
        <v>155199</v>
      </c>
    </row>
    <row r="3042" spans="1:8">
      <c r="A3042">
        <v>3041</v>
      </c>
      <c r="B3042">
        <v>52</v>
      </c>
      <c r="C3042" t="s">
        <v>188</v>
      </c>
      <c r="D3042" t="s">
        <v>1413</v>
      </c>
      <c r="E3042" t="s">
        <v>1389</v>
      </c>
      <c r="F3042" t="s">
        <v>63</v>
      </c>
      <c r="G3042">
        <v>7389</v>
      </c>
      <c r="H3042">
        <v>155199</v>
      </c>
    </row>
    <row r="3043" spans="1:8">
      <c r="A3043">
        <v>3042</v>
      </c>
      <c r="B3043">
        <v>52</v>
      </c>
      <c r="C3043" t="s">
        <v>188</v>
      </c>
      <c r="D3043" t="s">
        <v>1413</v>
      </c>
      <c r="E3043" t="s">
        <v>1390</v>
      </c>
      <c r="F3043" t="s">
        <v>63</v>
      </c>
      <c r="G3043">
        <v>6216</v>
      </c>
      <c r="H3043">
        <v>155199</v>
      </c>
    </row>
    <row r="3044" spans="1:8">
      <c r="A3044">
        <v>3043</v>
      </c>
      <c r="B3044">
        <v>52</v>
      </c>
      <c r="C3044" t="s">
        <v>188</v>
      </c>
      <c r="D3044" t="s">
        <v>1413</v>
      </c>
      <c r="E3044" t="s">
        <v>1391</v>
      </c>
      <c r="F3044" t="s">
        <v>63</v>
      </c>
      <c r="G3044">
        <v>5148</v>
      </c>
      <c r="H3044">
        <v>155199</v>
      </c>
    </row>
    <row r="3045" spans="1:8">
      <c r="A3045">
        <v>3044</v>
      </c>
      <c r="B3045">
        <v>52</v>
      </c>
      <c r="C3045" t="s">
        <v>188</v>
      </c>
      <c r="D3045" t="s">
        <v>1413</v>
      </c>
      <c r="E3045" t="s">
        <v>1392</v>
      </c>
      <c r="F3045" t="s">
        <v>63</v>
      </c>
      <c r="G3045">
        <v>4683</v>
      </c>
      <c r="H3045">
        <v>155199</v>
      </c>
    </row>
    <row r="3046" spans="1:8">
      <c r="A3046">
        <v>3045</v>
      </c>
      <c r="B3046">
        <v>52</v>
      </c>
      <c r="C3046" t="s">
        <v>188</v>
      </c>
      <c r="D3046" t="s">
        <v>1413</v>
      </c>
      <c r="E3046" t="s">
        <v>1393</v>
      </c>
      <c r="F3046" t="s">
        <v>63</v>
      </c>
      <c r="G3046">
        <v>3741</v>
      </c>
      <c r="H3046">
        <v>155199</v>
      </c>
    </row>
    <row r="3047" spans="1:8">
      <c r="A3047">
        <v>3046</v>
      </c>
      <c r="B3047">
        <v>52</v>
      </c>
      <c r="C3047" t="s">
        <v>188</v>
      </c>
      <c r="D3047" t="s">
        <v>1413</v>
      </c>
      <c r="E3047" t="s">
        <v>1394</v>
      </c>
      <c r="F3047" t="s">
        <v>63</v>
      </c>
      <c r="G3047">
        <v>3044</v>
      </c>
      <c r="H3047">
        <v>155199</v>
      </c>
    </row>
    <row r="3048" spans="1:8">
      <c r="A3048">
        <v>3047</v>
      </c>
      <c r="B3048">
        <v>52</v>
      </c>
      <c r="C3048" t="s">
        <v>188</v>
      </c>
      <c r="D3048" t="s">
        <v>1413</v>
      </c>
      <c r="E3048" t="s">
        <v>1395</v>
      </c>
      <c r="F3048" t="s">
        <v>63</v>
      </c>
      <c r="G3048">
        <v>2570</v>
      </c>
      <c r="H3048">
        <v>155199</v>
      </c>
    </row>
    <row r="3049" spans="1:8">
      <c r="A3049">
        <v>3048</v>
      </c>
      <c r="B3049">
        <v>52</v>
      </c>
      <c r="C3049" t="s">
        <v>188</v>
      </c>
      <c r="D3049" t="s">
        <v>1413</v>
      </c>
      <c r="E3049" t="s">
        <v>1396</v>
      </c>
      <c r="F3049" t="s">
        <v>63</v>
      </c>
      <c r="G3049">
        <v>2327</v>
      </c>
      <c r="H3049">
        <v>155199</v>
      </c>
    </row>
    <row r="3050" spans="1:8">
      <c r="A3050">
        <v>3049</v>
      </c>
      <c r="B3050">
        <v>52</v>
      </c>
      <c r="C3050" t="s">
        <v>188</v>
      </c>
      <c r="D3050" t="s">
        <v>1413</v>
      </c>
      <c r="E3050" t="s">
        <v>1397</v>
      </c>
      <c r="F3050" t="s">
        <v>63</v>
      </c>
      <c r="G3050">
        <v>1864</v>
      </c>
      <c r="H3050">
        <v>155199</v>
      </c>
    </row>
    <row r="3051" spans="1:8">
      <c r="A3051">
        <v>3050</v>
      </c>
      <c r="B3051">
        <v>52</v>
      </c>
      <c r="C3051" t="s">
        <v>188</v>
      </c>
      <c r="D3051" t="s">
        <v>1413</v>
      </c>
      <c r="E3051" t="s">
        <v>1398</v>
      </c>
      <c r="F3051" t="s">
        <v>63</v>
      </c>
      <c r="G3051">
        <v>1574</v>
      </c>
      <c r="H3051">
        <v>155199</v>
      </c>
    </row>
    <row r="3052" spans="1:8">
      <c r="A3052">
        <v>3051</v>
      </c>
      <c r="B3052">
        <v>52</v>
      </c>
      <c r="C3052" t="s">
        <v>188</v>
      </c>
      <c r="D3052" t="s">
        <v>1413</v>
      </c>
      <c r="E3052" t="s">
        <v>1399</v>
      </c>
      <c r="F3052" t="s">
        <v>63</v>
      </c>
      <c r="G3052">
        <v>1318</v>
      </c>
      <c r="H3052">
        <v>155199</v>
      </c>
    </row>
    <row r="3053" spans="1:8">
      <c r="A3053">
        <v>3052</v>
      </c>
      <c r="B3053">
        <v>52</v>
      </c>
      <c r="C3053" t="s">
        <v>188</v>
      </c>
      <c r="D3053" t="s">
        <v>1413</v>
      </c>
      <c r="E3053" t="s">
        <v>1400</v>
      </c>
      <c r="F3053" t="s">
        <v>63</v>
      </c>
      <c r="G3053">
        <v>928</v>
      </c>
      <c r="H3053">
        <v>155199</v>
      </c>
    </row>
    <row r="3054" spans="1:8">
      <c r="A3054">
        <v>3053</v>
      </c>
      <c r="B3054">
        <v>52</v>
      </c>
      <c r="C3054" t="s">
        <v>188</v>
      </c>
      <c r="D3054" t="s">
        <v>1413</v>
      </c>
      <c r="E3054" t="s">
        <v>1401</v>
      </c>
      <c r="F3054" t="s">
        <v>63</v>
      </c>
      <c r="G3054">
        <v>499</v>
      </c>
      <c r="H3054">
        <v>155199</v>
      </c>
    </row>
    <row r="3055" spans="1:8">
      <c r="A3055">
        <v>3054</v>
      </c>
      <c r="B3055">
        <v>52</v>
      </c>
      <c r="C3055" t="s">
        <v>188</v>
      </c>
      <c r="D3055" t="s">
        <v>1413</v>
      </c>
      <c r="E3055" t="s">
        <v>1402</v>
      </c>
      <c r="F3055" t="s">
        <v>63</v>
      </c>
      <c r="G3055">
        <v>319</v>
      </c>
      <c r="H3055">
        <v>155199</v>
      </c>
    </row>
    <row r="3056" spans="1:8">
      <c r="A3056">
        <v>3055</v>
      </c>
      <c r="B3056">
        <v>52</v>
      </c>
      <c r="C3056" t="s">
        <v>188</v>
      </c>
      <c r="D3056" t="s">
        <v>1413</v>
      </c>
      <c r="E3056" t="s">
        <v>249</v>
      </c>
      <c r="F3056" t="s">
        <v>46</v>
      </c>
      <c r="G3056">
        <v>8767</v>
      </c>
      <c r="H3056">
        <v>155199</v>
      </c>
    </row>
    <row r="3057" spans="1:8">
      <c r="A3057">
        <v>3056</v>
      </c>
      <c r="B3057">
        <v>52</v>
      </c>
      <c r="C3057" t="s">
        <v>188</v>
      </c>
      <c r="D3057" t="s">
        <v>1413</v>
      </c>
      <c r="E3057" t="s">
        <v>1386</v>
      </c>
      <c r="F3057" t="s">
        <v>46</v>
      </c>
      <c r="G3057">
        <v>8889</v>
      </c>
      <c r="H3057">
        <v>155199</v>
      </c>
    </row>
    <row r="3058" spans="1:8">
      <c r="A3058">
        <v>3057</v>
      </c>
      <c r="B3058">
        <v>52</v>
      </c>
      <c r="C3058" t="s">
        <v>188</v>
      </c>
      <c r="D3058" t="s">
        <v>1413</v>
      </c>
      <c r="E3058" t="s">
        <v>1387</v>
      </c>
      <c r="F3058" t="s">
        <v>46</v>
      </c>
      <c r="G3058">
        <v>8403</v>
      </c>
      <c r="H3058">
        <v>155199</v>
      </c>
    </row>
    <row r="3059" spans="1:8">
      <c r="A3059">
        <v>3058</v>
      </c>
      <c r="B3059">
        <v>52</v>
      </c>
      <c r="C3059" t="s">
        <v>188</v>
      </c>
      <c r="D3059" t="s">
        <v>1413</v>
      </c>
      <c r="E3059" t="s">
        <v>1388</v>
      </c>
      <c r="F3059" t="s">
        <v>46</v>
      </c>
      <c r="G3059">
        <v>7783</v>
      </c>
      <c r="H3059">
        <v>155199</v>
      </c>
    </row>
    <row r="3060" spans="1:8">
      <c r="A3060">
        <v>3059</v>
      </c>
      <c r="B3060">
        <v>52</v>
      </c>
      <c r="C3060" t="s">
        <v>188</v>
      </c>
      <c r="D3060" t="s">
        <v>1413</v>
      </c>
      <c r="E3060" t="s">
        <v>1389</v>
      </c>
      <c r="F3060" t="s">
        <v>46</v>
      </c>
      <c r="G3060">
        <v>7287</v>
      </c>
      <c r="H3060">
        <v>155199</v>
      </c>
    </row>
    <row r="3061" spans="1:8">
      <c r="A3061">
        <v>3060</v>
      </c>
      <c r="B3061">
        <v>52</v>
      </c>
      <c r="C3061" t="s">
        <v>188</v>
      </c>
      <c r="D3061" t="s">
        <v>1413</v>
      </c>
      <c r="E3061" t="s">
        <v>1390</v>
      </c>
      <c r="F3061" t="s">
        <v>46</v>
      </c>
      <c r="G3061">
        <v>6269</v>
      </c>
      <c r="H3061">
        <v>155199</v>
      </c>
    </row>
    <row r="3062" spans="1:8">
      <c r="A3062">
        <v>3061</v>
      </c>
      <c r="B3062">
        <v>52</v>
      </c>
      <c r="C3062" t="s">
        <v>188</v>
      </c>
      <c r="D3062" t="s">
        <v>1413</v>
      </c>
      <c r="E3062" t="s">
        <v>1391</v>
      </c>
      <c r="F3062" t="s">
        <v>46</v>
      </c>
      <c r="G3062">
        <v>5371</v>
      </c>
      <c r="H3062">
        <v>155199</v>
      </c>
    </row>
    <row r="3063" spans="1:8">
      <c r="A3063">
        <v>3062</v>
      </c>
      <c r="B3063">
        <v>52</v>
      </c>
      <c r="C3063" t="s">
        <v>188</v>
      </c>
      <c r="D3063" t="s">
        <v>1413</v>
      </c>
      <c r="E3063" t="s">
        <v>1392</v>
      </c>
      <c r="F3063" t="s">
        <v>46</v>
      </c>
      <c r="G3063">
        <v>4956</v>
      </c>
      <c r="H3063">
        <v>155199</v>
      </c>
    </row>
    <row r="3064" spans="1:8">
      <c r="A3064">
        <v>3063</v>
      </c>
      <c r="B3064">
        <v>52</v>
      </c>
      <c r="C3064" t="s">
        <v>188</v>
      </c>
      <c r="D3064" t="s">
        <v>1413</v>
      </c>
      <c r="E3064" t="s">
        <v>1393</v>
      </c>
      <c r="F3064" t="s">
        <v>46</v>
      </c>
      <c r="G3064">
        <v>3971</v>
      </c>
      <c r="H3064">
        <v>155199</v>
      </c>
    </row>
    <row r="3065" spans="1:8">
      <c r="A3065">
        <v>3064</v>
      </c>
      <c r="B3065">
        <v>52</v>
      </c>
      <c r="C3065" t="s">
        <v>188</v>
      </c>
      <c r="D3065" t="s">
        <v>1413</v>
      </c>
      <c r="E3065" t="s">
        <v>1394</v>
      </c>
      <c r="F3065" t="s">
        <v>46</v>
      </c>
      <c r="G3065">
        <v>3225</v>
      </c>
      <c r="H3065">
        <v>155199</v>
      </c>
    </row>
    <row r="3066" spans="1:8">
      <c r="A3066">
        <v>3065</v>
      </c>
      <c r="B3066">
        <v>52</v>
      </c>
      <c r="C3066" t="s">
        <v>188</v>
      </c>
      <c r="D3066" t="s">
        <v>1413</v>
      </c>
      <c r="E3066" t="s">
        <v>1395</v>
      </c>
      <c r="F3066" t="s">
        <v>46</v>
      </c>
      <c r="G3066">
        <v>2890</v>
      </c>
      <c r="H3066">
        <v>155199</v>
      </c>
    </row>
    <row r="3067" spans="1:8">
      <c r="A3067">
        <v>3066</v>
      </c>
      <c r="B3067">
        <v>52</v>
      </c>
      <c r="C3067" t="s">
        <v>188</v>
      </c>
      <c r="D3067" t="s">
        <v>1413</v>
      </c>
      <c r="E3067" t="s">
        <v>1396</v>
      </c>
      <c r="F3067" t="s">
        <v>46</v>
      </c>
      <c r="G3067">
        <v>2419</v>
      </c>
      <c r="H3067">
        <v>155199</v>
      </c>
    </row>
    <row r="3068" spans="1:8">
      <c r="A3068">
        <v>3067</v>
      </c>
      <c r="B3068">
        <v>52</v>
      </c>
      <c r="C3068" t="s">
        <v>188</v>
      </c>
      <c r="D3068" t="s">
        <v>1413</v>
      </c>
      <c r="E3068" t="s">
        <v>1397</v>
      </c>
      <c r="F3068" t="s">
        <v>46</v>
      </c>
      <c r="G3068">
        <v>1986</v>
      </c>
      <c r="H3068">
        <v>155199</v>
      </c>
    </row>
    <row r="3069" spans="1:8">
      <c r="A3069">
        <v>3068</v>
      </c>
      <c r="B3069">
        <v>52</v>
      </c>
      <c r="C3069" t="s">
        <v>188</v>
      </c>
      <c r="D3069" t="s">
        <v>1413</v>
      </c>
      <c r="E3069" t="s">
        <v>1398</v>
      </c>
      <c r="F3069" t="s">
        <v>46</v>
      </c>
      <c r="G3069">
        <v>1786</v>
      </c>
      <c r="H3069">
        <v>155199</v>
      </c>
    </row>
    <row r="3070" spans="1:8">
      <c r="A3070">
        <v>3069</v>
      </c>
      <c r="B3070">
        <v>52</v>
      </c>
      <c r="C3070" t="s">
        <v>188</v>
      </c>
      <c r="D3070" t="s">
        <v>1413</v>
      </c>
      <c r="E3070" t="s">
        <v>1399</v>
      </c>
      <c r="F3070" t="s">
        <v>46</v>
      </c>
      <c r="G3070">
        <v>1661</v>
      </c>
      <c r="H3070">
        <v>155199</v>
      </c>
    </row>
    <row r="3071" spans="1:8">
      <c r="A3071">
        <v>3070</v>
      </c>
      <c r="B3071">
        <v>52</v>
      </c>
      <c r="C3071" t="s">
        <v>188</v>
      </c>
      <c r="D3071" t="s">
        <v>1413</v>
      </c>
      <c r="E3071" t="s">
        <v>1400</v>
      </c>
      <c r="F3071" t="s">
        <v>46</v>
      </c>
      <c r="G3071">
        <v>1052</v>
      </c>
      <c r="H3071">
        <v>155199</v>
      </c>
    </row>
    <row r="3072" spans="1:8">
      <c r="A3072">
        <v>3071</v>
      </c>
      <c r="B3072">
        <v>52</v>
      </c>
      <c r="C3072" t="s">
        <v>188</v>
      </c>
      <c r="D3072" t="s">
        <v>1413</v>
      </c>
      <c r="E3072" t="s">
        <v>1401</v>
      </c>
      <c r="F3072" t="s">
        <v>46</v>
      </c>
      <c r="G3072">
        <v>574</v>
      </c>
      <c r="H3072">
        <v>155199</v>
      </c>
    </row>
    <row r="3073" spans="1:8">
      <c r="A3073">
        <v>3072</v>
      </c>
      <c r="B3073">
        <v>52</v>
      </c>
      <c r="C3073" t="s">
        <v>188</v>
      </c>
      <c r="D3073" t="s">
        <v>1413</v>
      </c>
      <c r="E3073" t="s">
        <v>1402</v>
      </c>
      <c r="F3073" t="s">
        <v>46</v>
      </c>
      <c r="G3073">
        <v>435</v>
      </c>
      <c r="H3073">
        <v>155199</v>
      </c>
    </row>
    <row r="3074" spans="1:8">
      <c r="A3074">
        <v>3073</v>
      </c>
      <c r="B3074">
        <v>52</v>
      </c>
      <c r="C3074" t="s">
        <v>188</v>
      </c>
      <c r="D3074" t="s">
        <v>3582</v>
      </c>
      <c r="E3074" t="s">
        <v>249</v>
      </c>
      <c r="F3074" t="s">
        <v>63</v>
      </c>
      <c r="G3074">
        <v>8</v>
      </c>
      <c r="H3074">
        <v>89</v>
      </c>
    </row>
    <row r="3075" spans="1:8">
      <c r="A3075">
        <v>3074</v>
      </c>
      <c r="B3075">
        <v>52</v>
      </c>
      <c r="C3075" t="s">
        <v>188</v>
      </c>
      <c r="D3075" t="s">
        <v>3582</v>
      </c>
      <c r="E3075" t="s">
        <v>1386</v>
      </c>
      <c r="F3075" t="s">
        <v>63</v>
      </c>
      <c r="G3075">
        <v>5</v>
      </c>
      <c r="H3075">
        <v>89</v>
      </c>
    </row>
    <row r="3076" spans="1:8">
      <c r="A3076">
        <v>3075</v>
      </c>
      <c r="B3076">
        <v>52</v>
      </c>
      <c r="C3076" t="s">
        <v>188</v>
      </c>
      <c r="D3076" t="s">
        <v>3582</v>
      </c>
      <c r="E3076" t="s">
        <v>1387</v>
      </c>
      <c r="F3076" t="s">
        <v>63</v>
      </c>
      <c r="G3076">
        <v>10</v>
      </c>
      <c r="H3076">
        <v>89</v>
      </c>
    </row>
    <row r="3077" spans="1:8">
      <c r="A3077">
        <v>3076</v>
      </c>
      <c r="B3077">
        <v>52</v>
      </c>
      <c r="C3077" t="s">
        <v>188</v>
      </c>
      <c r="D3077" t="s">
        <v>3582</v>
      </c>
      <c r="E3077" t="s">
        <v>1388</v>
      </c>
      <c r="F3077" t="s">
        <v>63</v>
      </c>
      <c r="G3077">
        <v>4</v>
      </c>
      <c r="H3077">
        <v>89</v>
      </c>
    </row>
    <row r="3078" spans="1:8">
      <c r="A3078">
        <v>3077</v>
      </c>
      <c r="B3078">
        <v>52</v>
      </c>
      <c r="C3078" t="s">
        <v>188</v>
      </c>
      <c r="D3078" t="s">
        <v>3582</v>
      </c>
      <c r="E3078" t="s">
        <v>1389</v>
      </c>
      <c r="F3078" t="s">
        <v>63</v>
      </c>
      <c r="G3078">
        <v>1</v>
      </c>
      <c r="H3078">
        <v>89</v>
      </c>
    </row>
    <row r="3079" spans="1:8">
      <c r="A3079">
        <v>3078</v>
      </c>
      <c r="B3079">
        <v>52</v>
      </c>
      <c r="C3079" t="s">
        <v>188</v>
      </c>
      <c r="D3079" t="s">
        <v>3582</v>
      </c>
      <c r="E3079" t="s">
        <v>1390</v>
      </c>
      <c r="F3079" t="s">
        <v>63</v>
      </c>
      <c r="G3079">
        <v>8</v>
      </c>
      <c r="H3079">
        <v>89</v>
      </c>
    </row>
    <row r="3080" spans="1:8">
      <c r="A3080">
        <v>3079</v>
      </c>
      <c r="B3080">
        <v>52</v>
      </c>
      <c r="C3080" t="s">
        <v>188</v>
      </c>
      <c r="D3080" t="s">
        <v>3582</v>
      </c>
      <c r="E3080" t="s">
        <v>1391</v>
      </c>
      <c r="F3080" t="s">
        <v>63</v>
      </c>
      <c r="G3080">
        <v>1</v>
      </c>
      <c r="H3080">
        <v>89</v>
      </c>
    </row>
    <row r="3081" spans="1:8">
      <c r="A3081">
        <v>3080</v>
      </c>
      <c r="B3081">
        <v>52</v>
      </c>
      <c r="C3081" t="s">
        <v>188</v>
      </c>
      <c r="D3081" t="s">
        <v>3582</v>
      </c>
      <c r="E3081" t="s">
        <v>1392</v>
      </c>
      <c r="F3081" t="s">
        <v>63</v>
      </c>
      <c r="G3081">
        <v>4</v>
      </c>
      <c r="H3081">
        <v>89</v>
      </c>
    </row>
    <row r="3082" spans="1:8">
      <c r="A3082">
        <v>3081</v>
      </c>
      <c r="B3082">
        <v>52</v>
      </c>
      <c r="C3082" t="s">
        <v>188</v>
      </c>
      <c r="D3082" t="s">
        <v>3582</v>
      </c>
      <c r="E3082" t="s">
        <v>1393</v>
      </c>
      <c r="F3082" t="s">
        <v>63</v>
      </c>
      <c r="G3082">
        <v>3</v>
      </c>
      <c r="H3082">
        <v>89</v>
      </c>
    </row>
    <row r="3083" spans="1:8">
      <c r="A3083">
        <v>3082</v>
      </c>
      <c r="B3083">
        <v>52</v>
      </c>
      <c r="C3083" t="s">
        <v>188</v>
      </c>
      <c r="D3083" t="s">
        <v>3582</v>
      </c>
      <c r="E3083" t="s">
        <v>1394</v>
      </c>
      <c r="F3083" t="s">
        <v>63</v>
      </c>
      <c r="G3083">
        <v>2</v>
      </c>
      <c r="H3083">
        <v>89</v>
      </c>
    </row>
    <row r="3084" spans="1:8">
      <c r="A3084">
        <v>3083</v>
      </c>
      <c r="B3084">
        <v>52</v>
      </c>
      <c r="C3084" t="s">
        <v>188</v>
      </c>
      <c r="D3084" t="s">
        <v>3582</v>
      </c>
      <c r="E3084" t="s">
        <v>1395</v>
      </c>
      <c r="F3084" t="s">
        <v>63</v>
      </c>
      <c r="G3084">
        <v>1</v>
      </c>
      <c r="H3084">
        <v>89</v>
      </c>
    </row>
    <row r="3085" spans="1:8">
      <c r="A3085">
        <v>3084</v>
      </c>
      <c r="B3085">
        <v>52</v>
      </c>
      <c r="C3085" t="s">
        <v>188</v>
      </c>
      <c r="D3085" t="s">
        <v>3582</v>
      </c>
      <c r="E3085" t="s">
        <v>1396</v>
      </c>
      <c r="F3085" t="s">
        <v>63</v>
      </c>
      <c r="G3085">
        <v>2</v>
      </c>
      <c r="H3085">
        <v>89</v>
      </c>
    </row>
    <row r="3086" spans="1:8">
      <c r="A3086">
        <v>3085</v>
      </c>
      <c r="B3086">
        <v>52</v>
      </c>
      <c r="C3086" t="s">
        <v>188</v>
      </c>
      <c r="D3086" t="s">
        <v>3582</v>
      </c>
      <c r="E3086" t="s">
        <v>1397</v>
      </c>
      <c r="F3086" t="s">
        <v>63</v>
      </c>
      <c r="G3086">
        <v>1</v>
      </c>
      <c r="H3086">
        <v>89</v>
      </c>
    </row>
    <row r="3087" spans="1:8">
      <c r="A3087">
        <v>3086</v>
      </c>
      <c r="B3087">
        <v>52</v>
      </c>
      <c r="C3087" t="s">
        <v>188</v>
      </c>
      <c r="D3087" t="s">
        <v>3582</v>
      </c>
      <c r="E3087" t="s">
        <v>1401</v>
      </c>
      <c r="F3087" t="s">
        <v>63</v>
      </c>
      <c r="G3087">
        <v>1</v>
      </c>
      <c r="H3087">
        <v>89</v>
      </c>
    </row>
    <row r="3088" spans="1:8">
      <c r="A3088">
        <v>3087</v>
      </c>
      <c r="B3088">
        <v>52</v>
      </c>
      <c r="C3088" t="s">
        <v>188</v>
      </c>
      <c r="D3088" t="s">
        <v>3582</v>
      </c>
      <c r="E3088" t="s">
        <v>249</v>
      </c>
      <c r="F3088" t="s">
        <v>46</v>
      </c>
      <c r="G3088">
        <v>8</v>
      </c>
      <c r="H3088">
        <v>89</v>
      </c>
    </row>
    <row r="3089" spans="1:8">
      <c r="A3089">
        <v>3088</v>
      </c>
      <c r="B3089">
        <v>52</v>
      </c>
      <c r="C3089" t="s">
        <v>188</v>
      </c>
      <c r="D3089" t="s">
        <v>3582</v>
      </c>
      <c r="E3089" t="s">
        <v>1386</v>
      </c>
      <c r="F3089" t="s">
        <v>46</v>
      </c>
      <c r="G3089">
        <v>6</v>
      </c>
      <c r="H3089">
        <v>89</v>
      </c>
    </row>
    <row r="3090" spans="1:8">
      <c r="A3090">
        <v>3089</v>
      </c>
      <c r="B3090">
        <v>52</v>
      </c>
      <c r="C3090" t="s">
        <v>188</v>
      </c>
      <c r="D3090" t="s">
        <v>3582</v>
      </c>
      <c r="E3090" t="s">
        <v>1387</v>
      </c>
      <c r="F3090" t="s">
        <v>46</v>
      </c>
      <c r="G3090">
        <v>6</v>
      </c>
      <c r="H3090">
        <v>89</v>
      </c>
    </row>
    <row r="3091" spans="1:8">
      <c r="A3091">
        <v>3090</v>
      </c>
      <c r="B3091">
        <v>52</v>
      </c>
      <c r="C3091" t="s">
        <v>188</v>
      </c>
      <c r="D3091" t="s">
        <v>3582</v>
      </c>
      <c r="E3091" t="s">
        <v>1389</v>
      </c>
      <c r="F3091" t="s">
        <v>46</v>
      </c>
      <c r="G3091">
        <v>2</v>
      </c>
      <c r="H3091">
        <v>89</v>
      </c>
    </row>
    <row r="3092" spans="1:8">
      <c r="A3092">
        <v>3091</v>
      </c>
      <c r="B3092">
        <v>52</v>
      </c>
      <c r="C3092" t="s">
        <v>188</v>
      </c>
      <c r="D3092" t="s">
        <v>3582</v>
      </c>
      <c r="E3092" t="s">
        <v>1390</v>
      </c>
      <c r="F3092" t="s">
        <v>46</v>
      </c>
      <c r="G3092">
        <v>5</v>
      </c>
      <c r="H3092">
        <v>89</v>
      </c>
    </row>
    <row r="3093" spans="1:8">
      <c r="A3093">
        <v>3092</v>
      </c>
      <c r="B3093">
        <v>52</v>
      </c>
      <c r="C3093" t="s">
        <v>188</v>
      </c>
      <c r="D3093" t="s">
        <v>3582</v>
      </c>
      <c r="E3093" t="s">
        <v>1391</v>
      </c>
      <c r="F3093" t="s">
        <v>46</v>
      </c>
      <c r="G3093">
        <v>2</v>
      </c>
      <c r="H3093">
        <v>89</v>
      </c>
    </row>
    <row r="3094" spans="1:8">
      <c r="A3094">
        <v>3093</v>
      </c>
      <c r="B3094">
        <v>52</v>
      </c>
      <c r="C3094" t="s">
        <v>188</v>
      </c>
      <c r="D3094" t="s">
        <v>3582</v>
      </c>
      <c r="E3094" t="s">
        <v>1392</v>
      </c>
      <c r="F3094" t="s">
        <v>46</v>
      </c>
      <c r="G3094">
        <v>4</v>
      </c>
      <c r="H3094">
        <v>89</v>
      </c>
    </row>
    <row r="3095" spans="1:8">
      <c r="A3095">
        <v>3094</v>
      </c>
      <c r="B3095">
        <v>52</v>
      </c>
      <c r="C3095" t="s">
        <v>188</v>
      </c>
      <c r="D3095" t="s">
        <v>3582</v>
      </c>
      <c r="E3095" t="s">
        <v>1393</v>
      </c>
      <c r="F3095" t="s">
        <v>46</v>
      </c>
      <c r="G3095">
        <v>2</v>
      </c>
      <c r="H3095">
        <v>89</v>
      </c>
    </row>
    <row r="3096" spans="1:8">
      <c r="A3096">
        <v>3095</v>
      </c>
      <c r="B3096">
        <v>52</v>
      </c>
      <c r="C3096" t="s">
        <v>188</v>
      </c>
      <c r="D3096" t="s">
        <v>3582</v>
      </c>
      <c r="E3096" t="s">
        <v>1397</v>
      </c>
      <c r="F3096" t="s">
        <v>46</v>
      </c>
      <c r="G3096">
        <v>3</v>
      </c>
      <c r="H3096">
        <v>89</v>
      </c>
    </row>
    <row r="3097" spans="1:8">
      <c r="A3097">
        <v>3096</v>
      </c>
      <c r="B3097">
        <v>52</v>
      </c>
      <c r="C3097" t="s">
        <v>188</v>
      </c>
      <c r="D3097" t="s">
        <v>3597</v>
      </c>
      <c r="E3097" t="s">
        <v>249</v>
      </c>
      <c r="F3097" t="s">
        <v>63</v>
      </c>
      <c r="G3097">
        <v>8</v>
      </c>
      <c r="H3097">
        <v>96</v>
      </c>
    </row>
    <row r="3098" spans="1:8">
      <c r="A3098">
        <v>3097</v>
      </c>
      <c r="B3098">
        <v>52</v>
      </c>
      <c r="C3098" t="s">
        <v>188</v>
      </c>
      <c r="D3098" t="s">
        <v>3597</v>
      </c>
      <c r="E3098" t="s">
        <v>1386</v>
      </c>
      <c r="F3098" t="s">
        <v>63</v>
      </c>
      <c r="G3098">
        <v>3</v>
      </c>
      <c r="H3098">
        <v>96</v>
      </c>
    </row>
    <row r="3099" spans="1:8">
      <c r="A3099">
        <v>3098</v>
      </c>
      <c r="B3099">
        <v>52</v>
      </c>
      <c r="C3099" t="s">
        <v>188</v>
      </c>
      <c r="D3099" t="s">
        <v>3597</v>
      </c>
      <c r="E3099" t="s">
        <v>1387</v>
      </c>
      <c r="F3099" t="s">
        <v>63</v>
      </c>
      <c r="G3099">
        <v>2</v>
      </c>
      <c r="H3099">
        <v>96</v>
      </c>
    </row>
    <row r="3100" spans="1:8">
      <c r="A3100">
        <v>3099</v>
      </c>
      <c r="B3100">
        <v>52</v>
      </c>
      <c r="C3100" t="s">
        <v>188</v>
      </c>
      <c r="D3100" t="s">
        <v>3597</v>
      </c>
      <c r="E3100" t="s">
        <v>1388</v>
      </c>
      <c r="F3100" t="s">
        <v>63</v>
      </c>
      <c r="G3100">
        <v>5</v>
      </c>
      <c r="H3100">
        <v>96</v>
      </c>
    </row>
    <row r="3101" spans="1:8">
      <c r="A3101">
        <v>3100</v>
      </c>
      <c r="B3101">
        <v>52</v>
      </c>
      <c r="C3101" t="s">
        <v>188</v>
      </c>
      <c r="D3101" t="s">
        <v>3597</v>
      </c>
      <c r="E3101" t="s">
        <v>1389</v>
      </c>
      <c r="F3101" t="s">
        <v>63</v>
      </c>
      <c r="G3101">
        <v>8</v>
      </c>
      <c r="H3101">
        <v>96</v>
      </c>
    </row>
    <row r="3102" spans="1:8">
      <c r="A3102">
        <v>3101</v>
      </c>
      <c r="B3102">
        <v>52</v>
      </c>
      <c r="C3102" t="s">
        <v>188</v>
      </c>
      <c r="D3102" t="s">
        <v>3597</v>
      </c>
      <c r="E3102" t="s">
        <v>1390</v>
      </c>
      <c r="F3102" t="s">
        <v>63</v>
      </c>
      <c r="G3102">
        <v>6</v>
      </c>
      <c r="H3102">
        <v>96</v>
      </c>
    </row>
    <row r="3103" spans="1:8">
      <c r="A3103">
        <v>3102</v>
      </c>
      <c r="B3103">
        <v>52</v>
      </c>
      <c r="C3103" t="s">
        <v>188</v>
      </c>
      <c r="D3103" t="s">
        <v>3597</v>
      </c>
      <c r="E3103" t="s">
        <v>1391</v>
      </c>
      <c r="F3103" t="s">
        <v>63</v>
      </c>
      <c r="G3103">
        <v>6</v>
      </c>
      <c r="H3103">
        <v>96</v>
      </c>
    </row>
    <row r="3104" spans="1:8">
      <c r="A3104">
        <v>3103</v>
      </c>
      <c r="B3104">
        <v>52</v>
      </c>
      <c r="C3104" t="s">
        <v>188</v>
      </c>
      <c r="D3104" t="s">
        <v>3597</v>
      </c>
      <c r="E3104" t="s">
        <v>1392</v>
      </c>
      <c r="F3104" t="s">
        <v>63</v>
      </c>
      <c r="G3104">
        <v>5</v>
      </c>
      <c r="H3104">
        <v>96</v>
      </c>
    </row>
    <row r="3105" spans="1:8">
      <c r="A3105">
        <v>3104</v>
      </c>
      <c r="B3105">
        <v>52</v>
      </c>
      <c r="C3105" t="s">
        <v>188</v>
      </c>
      <c r="D3105" t="s">
        <v>3597</v>
      </c>
      <c r="E3105" t="s">
        <v>1393</v>
      </c>
      <c r="F3105" t="s">
        <v>63</v>
      </c>
      <c r="G3105">
        <v>5</v>
      </c>
      <c r="H3105">
        <v>96</v>
      </c>
    </row>
    <row r="3106" spans="1:8">
      <c r="A3106">
        <v>3105</v>
      </c>
      <c r="B3106">
        <v>52</v>
      </c>
      <c r="C3106" t="s">
        <v>188</v>
      </c>
      <c r="D3106" t="s">
        <v>3597</v>
      </c>
      <c r="E3106" t="s">
        <v>1394</v>
      </c>
      <c r="F3106" t="s">
        <v>63</v>
      </c>
      <c r="G3106">
        <v>2</v>
      </c>
      <c r="H3106">
        <v>96</v>
      </c>
    </row>
    <row r="3107" spans="1:8">
      <c r="A3107">
        <v>3106</v>
      </c>
      <c r="B3107">
        <v>52</v>
      </c>
      <c r="C3107" t="s">
        <v>188</v>
      </c>
      <c r="D3107" t="s">
        <v>3597</v>
      </c>
      <c r="E3107" t="s">
        <v>1395</v>
      </c>
      <c r="F3107" t="s">
        <v>63</v>
      </c>
      <c r="G3107">
        <v>3</v>
      </c>
      <c r="H3107">
        <v>96</v>
      </c>
    </row>
    <row r="3108" spans="1:8">
      <c r="A3108">
        <v>3107</v>
      </c>
      <c r="B3108">
        <v>52</v>
      </c>
      <c r="C3108" t="s">
        <v>188</v>
      </c>
      <c r="D3108" t="s">
        <v>3597</v>
      </c>
      <c r="E3108" t="s">
        <v>1396</v>
      </c>
      <c r="F3108" t="s">
        <v>63</v>
      </c>
      <c r="G3108">
        <v>2</v>
      </c>
      <c r="H3108">
        <v>96</v>
      </c>
    </row>
    <row r="3109" spans="1:8">
      <c r="A3109">
        <v>3108</v>
      </c>
      <c r="B3109">
        <v>52</v>
      </c>
      <c r="C3109" t="s">
        <v>188</v>
      </c>
      <c r="D3109" t="s">
        <v>3597</v>
      </c>
      <c r="E3109" t="s">
        <v>1398</v>
      </c>
      <c r="F3109" t="s">
        <v>63</v>
      </c>
      <c r="G3109">
        <v>1</v>
      </c>
      <c r="H3109">
        <v>96</v>
      </c>
    </row>
    <row r="3110" spans="1:8">
      <c r="A3110">
        <v>3109</v>
      </c>
      <c r="B3110">
        <v>52</v>
      </c>
      <c r="C3110" t="s">
        <v>188</v>
      </c>
      <c r="D3110" t="s">
        <v>3597</v>
      </c>
      <c r="E3110" t="s">
        <v>1401</v>
      </c>
      <c r="F3110" t="s">
        <v>63</v>
      </c>
      <c r="G3110">
        <v>1</v>
      </c>
      <c r="H3110">
        <v>96</v>
      </c>
    </row>
    <row r="3111" spans="1:8">
      <c r="A3111">
        <v>3110</v>
      </c>
      <c r="B3111">
        <v>52</v>
      </c>
      <c r="C3111" t="s">
        <v>188</v>
      </c>
      <c r="D3111" t="s">
        <v>3597</v>
      </c>
      <c r="E3111" t="s">
        <v>1402</v>
      </c>
      <c r="F3111" t="s">
        <v>63</v>
      </c>
      <c r="G3111">
        <v>1</v>
      </c>
      <c r="H3111">
        <v>96</v>
      </c>
    </row>
    <row r="3112" spans="1:8">
      <c r="A3112">
        <v>3111</v>
      </c>
      <c r="B3112">
        <v>52</v>
      </c>
      <c r="C3112" t="s">
        <v>188</v>
      </c>
      <c r="D3112" t="s">
        <v>3597</v>
      </c>
      <c r="E3112" t="s">
        <v>249</v>
      </c>
      <c r="F3112" t="s">
        <v>46</v>
      </c>
      <c r="G3112">
        <v>7</v>
      </c>
      <c r="H3112">
        <v>96</v>
      </c>
    </row>
    <row r="3113" spans="1:8">
      <c r="A3113">
        <v>3112</v>
      </c>
      <c r="B3113">
        <v>52</v>
      </c>
      <c r="C3113" t="s">
        <v>188</v>
      </c>
      <c r="D3113" t="s">
        <v>3597</v>
      </c>
      <c r="E3113" t="s">
        <v>1386</v>
      </c>
      <c r="F3113" t="s">
        <v>46</v>
      </c>
      <c r="G3113">
        <v>3</v>
      </c>
      <c r="H3113">
        <v>96</v>
      </c>
    </row>
    <row r="3114" spans="1:8">
      <c r="A3114">
        <v>3113</v>
      </c>
      <c r="B3114">
        <v>52</v>
      </c>
      <c r="C3114" t="s">
        <v>188</v>
      </c>
      <c r="D3114" t="s">
        <v>3597</v>
      </c>
      <c r="E3114" t="s">
        <v>1387</v>
      </c>
      <c r="F3114" t="s">
        <v>46</v>
      </c>
      <c r="G3114">
        <v>1</v>
      </c>
      <c r="H3114">
        <v>96</v>
      </c>
    </row>
    <row r="3115" spans="1:8">
      <c r="A3115">
        <v>3114</v>
      </c>
      <c r="B3115">
        <v>52</v>
      </c>
      <c r="C3115" t="s">
        <v>188</v>
      </c>
      <c r="D3115" t="s">
        <v>3597</v>
      </c>
      <c r="E3115" t="s">
        <v>1388</v>
      </c>
      <c r="F3115" t="s">
        <v>46</v>
      </c>
      <c r="G3115">
        <v>4</v>
      </c>
      <c r="H3115">
        <v>96</v>
      </c>
    </row>
    <row r="3116" spans="1:8">
      <c r="A3116">
        <v>3115</v>
      </c>
      <c r="B3116">
        <v>52</v>
      </c>
      <c r="C3116" t="s">
        <v>188</v>
      </c>
      <c r="D3116" t="s">
        <v>3597</v>
      </c>
      <c r="E3116" t="s">
        <v>1389</v>
      </c>
      <c r="F3116" t="s">
        <v>46</v>
      </c>
      <c r="G3116">
        <v>7</v>
      </c>
      <c r="H3116">
        <v>96</v>
      </c>
    </row>
    <row r="3117" spans="1:8">
      <c r="A3117">
        <v>3116</v>
      </c>
      <c r="B3117">
        <v>52</v>
      </c>
      <c r="C3117" t="s">
        <v>188</v>
      </c>
      <c r="D3117" t="s">
        <v>3597</v>
      </c>
      <c r="E3117" t="s">
        <v>1390</v>
      </c>
      <c r="F3117" t="s">
        <v>46</v>
      </c>
      <c r="G3117">
        <v>4</v>
      </c>
      <c r="H3117">
        <v>96</v>
      </c>
    </row>
    <row r="3118" spans="1:8">
      <c r="A3118">
        <v>3117</v>
      </c>
      <c r="B3118">
        <v>52</v>
      </c>
      <c r="C3118" t="s">
        <v>188</v>
      </c>
      <c r="D3118" t="s">
        <v>3597</v>
      </c>
      <c r="E3118" t="s">
        <v>1391</v>
      </c>
      <c r="F3118" t="s">
        <v>46</v>
      </c>
      <c r="G3118">
        <v>3</v>
      </c>
      <c r="H3118">
        <v>96</v>
      </c>
    </row>
    <row r="3119" spans="1:8">
      <c r="A3119">
        <v>3118</v>
      </c>
      <c r="B3119">
        <v>52</v>
      </c>
      <c r="C3119" t="s">
        <v>188</v>
      </c>
      <c r="D3119" t="s">
        <v>3597</v>
      </c>
      <c r="E3119" t="s">
        <v>1392</v>
      </c>
      <c r="F3119" t="s">
        <v>46</v>
      </c>
      <c r="G3119">
        <v>2</v>
      </c>
      <c r="H3119">
        <v>96</v>
      </c>
    </row>
    <row r="3120" spans="1:8">
      <c r="A3120">
        <v>3119</v>
      </c>
      <c r="B3120">
        <v>52</v>
      </c>
      <c r="C3120" t="s">
        <v>188</v>
      </c>
      <c r="D3120" t="s">
        <v>3597</v>
      </c>
      <c r="E3120" t="s">
        <v>1393</v>
      </c>
      <c r="F3120" t="s">
        <v>46</v>
      </c>
      <c r="G3120">
        <v>1</v>
      </c>
      <c r="H3120">
        <v>96</v>
      </c>
    </row>
    <row r="3121" spans="1:8">
      <c r="A3121">
        <v>3120</v>
      </c>
      <c r="B3121">
        <v>52</v>
      </c>
      <c r="C3121" t="s">
        <v>188</v>
      </c>
      <c r="D3121" t="s">
        <v>3597</v>
      </c>
      <c r="E3121" t="s">
        <v>1394</v>
      </c>
      <c r="F3121" t="s">
        <v>46</v>
      </c>
      <c r="G3121">
        <v>4</v>
      </c>
      <c r="H3121">
        <v>96</v>
      </c>
    </row>
    <row r="3122" spans="1:8">
      <c r="A3122">
        <v>3121</v>
      </c>
      <c r="B3122">
        <v>52</v>
      </c>
      <c r="C3122" t="s">
        <v>188</v>
      </c>
      <c r="D3122" t="s">
        <v>3597</v>
      </c>
      <c r="E3122" t="s">
        <v>1396</v>
      </c>
      <c r="F3122" t="s">
        <v>46</v>
      </c>
      <c r="G3122">
        <v>1</v>
      </c>
      <c r="H3122">
        <v>96</v>
      </c>
    </row>
    <row r="3123" spans="1:8">
      <c r="A3123">
        <v>3122</v>
      </c>
      <c r="B3123">
        <v>52</v>
      </c>
      <c r="C3123" t="s">
        <v>188</v>
      </c>
      <c r="D3123" t="s">
        <v>3597</v>
      </c>
      <c r="E3123" t="s">
        <v>1397</v>
      </c>
      <c r="F3123" t="s">
        <v>46</v>
      </c>
      <c r="G3123">
        <v>1</v>
      </c>
      <c r="H3123">
        <v>96</v>
      </c>
    </row>
    <row r="3124" spans="1:8">
      <c r="A3124">
        <v>3123</v>
      </c>
      <c r="B3124">
        <v>52</v>
      </c>
      <c r="C3124" t="s">
        <v>188</v>
      </c>
      <c r="D3124" t="s">
        <v>3599</v>
      </c>
      <c r="E3124" t="s">
        <v>1390</v>
      </c>
      <c r="F3124" t="s">
        <v>63</v>
      </c>
      <c r="G3124">
        <v>1</v>
      </c>
      <c r="H3124">
        <v>1</v>
      </c>
    </row>
    <row r="3125" spans="1:8">
      <c r="A3125">
        <v>3124</v>
      </c>
      <c r="B3125">
        <v>52</v>
      </c>
      <c r="C3125" t="s">
        <v>188</v>
      </c>
      <c r="D3125" t="s">
        <v>3598</v>
      </c>
      <c r="E3125" t="s">
        <v>249</v>
      </c>
      <c r="F3125" t="s">
        <v>63</v>
      </c>
      <c r="G3125">
        <v>22742</v>
      </c>
      <c r="H3125">
        <v>270433</v>
      </c>
    </row>
    <row r="3126" spans="1:8">
      <c r="A3126">
        <v>3125</v>
      </c>
      <c r="B3126">
        <v>52</v>
      </c>
      <c r="C3126" t="s">
        <v>188</v>
      </c>
      <c r="D3126" t="s">
        <v>3598</v>
      </c>
      <c r="E3126" t="s">
        <v>1386</v>
      </c>
      <c r="F3126" t="s">
        <v>63</v>
      </c>
      <c r="G3126">
        <v>16689</v>
      </c>
      <c r="H3126">
        <v>270433</v>
      </c>
    </row>
    <row r="3127" spans="1:8">
      <c r="A3127">
        <v>3126</v>
      </c>
      <c r="B3127">
        <v>52</v>
      </c>
      <c r="C3127" t="s">
        <v>188</v>
      </c>
      <c r="D3127" t="s">
        <v>3598</v>
      </c>
      <c r="E3127" t="s">
        <v>1387</v>
      </c>
      <c r="F3127" t="s">
        <v>63</v>
      </c>
      <c r="G3127">
        <v>15318</v>
      </c>
      <c r="H3127">
        <v>270433</v>
      </c>
    </row>
    <row r="3128" spans="1:8">
      <c r="A3128">
        <v>3127</v>
      </c>
      <c r="B3128">
        <v>52</v>
      </c>
      <c r="C3128" t="s">
        <v>188</v>
      </c>
      <c r="D3128" t="s">
        <v>3598</v>
      </c>
      <c r="E3128" t="s">
        <v>1388</v>
      </c>
      <c r="F3128" t="s">
        <v>63</v>
      </c>
      <c r="G3128">
        <v>14773</v>
      </c>
      <c r="H3128">
        <v>270433</v>
      </c>
    </row>
    <row r="3129" spans="1:8">
      <c r="A3129">
        <v>3128</v>
      </c>
      <c r="B3129">
        <v>52</v>
      </c>
      <c r="C3129" t="s">
        <v>188</v>
      </c>
      <c r="D3129" t="s">
        <v>3598</v>
      </c>
      <c r="E3129" t="s">
        <v>1389</v>
      </c>
      <c r="F3129" t="s">
        <v>63</v>
      </c>
      <c r="G3129">
        <v>13332</v>
      </c>
      <c r="H3129">
        <v>270433</v>
      </c>
    </row>
    <row r="3130" spans="1:8">
      <c r="A3130">
        <v>3129</v>
      </c>
      <c r="B3130">
        <v>52</v>
      </c>
      <c r="C3130" t="s">
        <v>188</v>
      </c>
      <c r="D3130" t="s">
        <v>3598</v>
      </c>
      <c r="E3130" t="s">
        <v>1390</v>
      </c>
      <c r="F3130" t="s">
        <v>63</v>
      </c>
      <c r="G3130">
        <v>11294</v>
      </c>
      <c r="H3130">
        <v>270433</v>
      </c>
    </row>
    <row r="3131" spans="1:8">
      <c r="A3131">
        <v>3130</v>
      </c>
      <c r="B3131">
        <v>52</v>
      </c>
      <c r="C3131" t="s">
        <v>188</v>
      </c>
      <c r="D3131" t="s">
        <v>3598</v>
      </c>
      <c r="E3131" t="s">
        <v>1391</v>
      </c>
      <c r="F3131" t="s">
        <v>63</v>
      </c>
      <c r="G3131">
        <v>8648</v>
      </c>
      <c r="H3131">
        <v>270433</v>
      </c>
    </row>
    <row r="3132" spans="1:8">
      <c r="A3132">
        <v>3131</v>
      </c>
      <c r="B3132">
        <v>52</v>
      </c>
      <c r="C3132" t="s">
        <v>188</v>
      </c>
      <c r="D3132" t="s">
        <v>3598</v>
      </c>
      <c r="E3132" t="s">
        <v>1392</v>
      </c>
      <c r="F3132" t="s">
        <v>63</v>
      </c>
      <c r="G3132">
        <v>7717</v>
      </c>
      <c r="H3132">
        <v>270433</v>
      </c>
    </row>
    <row r="3133" spans="1:8">
      <c r="A3133">
        <v>3132</v>
      </c>
      <c r="B3133">
        <v>52</v>
      </c>
      <c r="C3133" t="s">
        <v>188</v>
      </c>
      <c r="D3133" t="s">
        <v>3598</v>
      </c>
      <c r="E3133" t="s">
        <v>1393</v>
      </c>
      <c r="F3133" t="s">
        <v>63</v>
      </c>
      <c r="G3133">
        <v>6251</v>
      </c>
      <c r="H3133">
        <v>270433</v>
      </c>
    </row>
    <row r="3134" spans="1:8">
      <c r="A3134">
        <v>3133</v>
      </c>
      <c r="B3134">
        <v>52</v>
      </c>
      <c r="C3134" t="s">
        <v>188</v>
      </c>
      <c r="D3134" t="s">
        <v>3598</v>
      </c>
      <c r="E3134" t="s">
        <v>1394</v>
      </c>
      <c r="F3134" t="s">
        <v>63</v>
      </c>
      <c r="G3134">
        <v>5009</v>
      </c>
      <c r="H3134">
        <v>270433</v>
      </c>
    </row>
    <row r="3135" spans="1:8">
      <c r="A3135">
        <v>3134</v>
      </c>
      <c r="B3135">
        <v>52</v>
      </c>
      <c r="C3135" t="s">
        <v>188</v>
      </c>
      <c r="D3135" t="s">
        <v>3598</v>
      </c>
      <c r="E3135" t="s">
        <v>1395</v>
      </c>
      <c r="F3135" t="s">
        <v>63</v>
      </c>
      <c r="G3135">
        <v>3995</v>
      </c>
      <c r="H3135">
        <v>270433</v>
      </c>
    </row>
    <row r="3136" spans="1:8">
      <c r="A3136">
        <v>3135</v>
      </c>
      <c r="B3136">
        <v>52</v>
      </c>
      <c r="C3136" t="s">
        <v>188</v>
      </c>
      <c r="D3136" t="s">
        <v>3598</v>
      </c>
      <c r="E3136" t="s">
        <v>1396</v>
      </c>
      <c r="F3136" t="s">
        <v>63</v>
      </c>
      <c r="G3136">
        <v>3194</v>
      </c>
      <c r="H3136">
        <v>270433</v>
      </c>
    </row>
    <row r="3137" spans="1:8">
      <c r="A3137">
        <v>3136</v>
      </c>
      <c r="B3137">
        <v>52</v>
      </c>
      <c r="C3137" t="s">
        <v>188</v>
      </c>
      <c r="D3137" t="s">
        <v>3598</v>
      </c>
      <c r="E3137" t="s">
        <v>1397</v>
      </c>
      <c r="F3137" t="s">
        <v>63</v>
      </c>
      <c r="G3137">
        <v>2301</v>
      </c>
      <c r="H3137">
        <v>270433</v>
      </c>
    </row>
    <row r="3138" spans="1:8">
      <c r="A3138">
        <v>3137</v>
      </c>
      <c r="B3138">
        <v>52</v>
      </c>
      <c r="C3138" t="s">
        <v>188</v>
      </c>
      <c r="D3138" t="s">
        <v>3598</v>
      </c>
      <c r="E3138" t="s">
        <v>1398</v>
      </c>
      <c r="F3138" t="s">
        <v>63</v>
      </c>
      <c r="G3138">
        <v>2185</v>
      </c>
      <c r="H3138">
        <v>270433</v>
      </c>
    </row>
    <row r="3139" spans="1:8">
      <c r="A3139">
        <v>3138</v>
      </c>
      <c r="B3139">
        <v>52</v>
      </c>
      <c r="C3139" t="s">
        <v>188</v>
      </c>
      <c r="D3139" t="s">
        <v>3598</v>
      </c>
      <c r="E3139" t="s">
        <v>1399</v>
      </c>
      <c r="F3139" t="s">
        <v>63</v>
      </c>
      <c r="G3139">
        <v>1411</v>
      </c>
      <c r="H3139">
        <v>270433</v>
      </c>
    </row>
    <row r="3140" spans="1:8">
      <c r="A3140">
        <v>3139</v>
      </c>
      <c r="B3140">
        <v>52</v>
      </c>
      <c r="C3140" t="s">
        <v>188</v>
      </c>
      <c r="D3140" t="s">
        <v>3598</v>
      </c>
      <c r="E3140" t="s">
        <v>1400</v>
      </c>
      <c r="F3140" t="s">
        <v>63</v>
      </c>
      <c r="G3140">
        <v>1036</v>
      </c>
      <c r="H3140">
        <v>270433</v>
      </c>
    </row>
    <row r="3141" spans="1:8">
      <c r="A3141">
        <v>3140</v>
      </c>
      <c r="B3141">
        <v>52</v>
      </c>
      <c r="C3141" t="s">
        <v>188</v>
      </c>
      <c r="D3141" t="s">
        <v>3598</v>
      </c>
      <c r="E3141" t="s">
        <v>1401</v>
      </c>
      <c r="F3141" t="s">
        <v>63</v>
      </c>
      <c r="G3141">
        <v>526</v>
      </c>
      <c r="H3141">
        <v>270433</v>
      </c>
    </row>
    <row r="3142" spans="1:8">
      <c r="A3142">
        <v>3141</v>
      </c>
      <c r="B3142">
        <v>52</v>
      </c>
      <c r="C3142" t="s">
        <v>188</v>
      </c>
      <c r="D3142" t="s">
        <v>3598</v>
      </c>
      <c r="E3142" t="s">
        <v>1402</v>
      </c>
      <c r="F3142" t="s">
        <v>63</v>
      </c>
      <c r="G3142">
        <v>476</v>
      </c>
      <c r="H3142">
        <v>270433</v>
      </c>
    </row>
    <row r="3143" spans="1:8">
      <c r="A3143">
        <v>3142</v>
      </c>
      <c r="B3143">
        <v>52</v>
      </c>
      <c r="C3143" t="s">
        <v>188</v>
      </c>
      <c r="D3143" t="s">
        <v>3598</v>
      </c>
      <c r="E3143" t="s">
        <v>249</v>
      </c>
      <c r="F3143" t="s">
        <v>46</v>
      </c>
      <c r="G3143">
        <v>21644</v>
      </c>
      <c r="H3143">
        <v>270433</v>
      </c>
    </row>
    <row r="3144" spans="1:8">
      <c r="A3144">
        <v>3143</v>
      </c>
      <c r="B3144">
        <v>52</v>
      </c>
      <c r="C3144" t="s">
        <v>188</v>
      </c>
      <c r="D3144" t="s">
        <v>3598</v>
      </c>
      <c r="E3144" t="s">
        <v>1386</v>
      </c>
      <c r="F3144" t="s">
        <v>46</v>
      </c>
      <c r="G3144">
        <v>15771</v>
      </c>
      <c r="H3144">
        <v>270433</v>
      </c>
    </row>
    <row r="3145" spans="1:8">
      <c r="A3145">
        <v>3144</v>
      </c>
      <c r="B3145">
        <v>52</v>
      </c>
      <c r="C3145" t="s">
        <v>188</v>
      </c>
      <c r="D3145" t="s">
        <v>3598</v>
      </c>
      <c r="E3145" t="s">
        <v>1387</v>
      </c>
      <c r="F3145" t="s">
        <v>46</v>
      </c>
      <c r="G3145">
        <v>14305</v>
      </c>
      <c r="H3145">
        <v>270433</v>
      </c>
    </row>
    <row r="3146" spans="1:8">
      <c r="A3146">
        <v>3145</v>
      </c>
      <c r="B3146">
        <v>52</v>
      </c>
      <c r="C3146" t="s">
        <v>188</v>
      </c>
      <c r="D3146" t="s">
        <v>3598</v>
      </c>
      <c r="E3146" t="s">
        <v>1388</v>
      </c>
      <c r="F3146" t="s">
        <v>46</v>
      </c>
      <c r="G3146">
        <v>13945</v>
      </c>
      <c r="H3146">
        <v>270433</v>
      </c>
    </row>
    <row r="3147" spans="1:8">
      <c r="A3147">
        <v>3146</v>
      </c>
      <c r="B3147">
        <v>52</v>
      </c>
      <c r="C3147" t="s">
        <v>188</v>
      </c>
      <c r="D3147" t="s">
        <v>3598</v>
      </c>
      <c r="E3147" t="s">
        <v>1389</v>
      </c>
      <c r="F3147" t="s">
        <v>46</v>
      </c>
      <c r="G3147">
        <v>12549</v>
      </c>
      <c r="H3147">
        <v>270433</v>
      </c>
    </row>
    <row r="3148" spans="1:8">
      <c r="A3148">
        <v>3147</v>
      </c>
      <c r="B3148">
        <v>52</v>
      </c>
      <c r="C3148" t="s">
        <v>188</v>
      </c>
      <c r="D3148" t="s">
        <v>3598</v>
      </c>
      <c r="E3148" t="s">
        <v>1390</v>
      </c>
      <c r="F3148" t="s">
        <v>46</v>
      </c>
      <c r="G3148">
        <v>11203</v>
      </c>
      <c r="H3148">
        <v>270433</v>
      </c>
    </row>
    <row r="3149" spans="1:8">
      <c r="A3149">
        <v>3148</v>
      </c>
      <c r="B3149">
        <v>52</v>
      </c>
      <c r="C3149" t="s">
        <v>188</v>
      </c>
      <c r="D3149" t="s">
        <v>3598</v>
      </c>
      <c r="E3149" t="s">
        <v>1391</v>
      </c>
      <c r="F3149" t="s">
        <v>46</v>
      </c>
      <c r="G3149">
        <v>8814</v>
      </c>
      <c r="H3149">
        <v>270433</v>
      </c>
    </row>
    <row r="3150" spans="1:8">
      <c r="A3150">
        <v>3149</v>
      </c>
      <c r="B3150">
        <v>52</v>
      </c>
      <c r="C3150" t="s">
        <v>188</v>
      </c>
      <c r="D3150" t="s">
        <v>3598</v>
      </c>
      <c r="E3150" t="s">
        <v>1392</v>
      </c>
      <c r="F3150" t="s">
        <v>46</v>
      </c>
      <c r="G3150">
        <v>7736</v>
      </c>
      <c r="H3150">
        <v>270433</v>
      </c>
    </row>
    <row r="3151" spans="1:8">
      <c r="A3151">
        <v>3150</v>
      </c>
      <c r="B3151">
        <v>52</v>
      </c>
      <c r="C3151" t="s">
        <v>188</v>
      </c>
      <c r="D3151" t="s">
        <v>3598</v>
      </c>
      <c r="E3151" t="s">
        <v>1393</v>
      </c>
      <c r="F3151" t="s">
        <v>46</v>
      </c>
      <c r="G3151">
        <v>6253</v>
      </c>
      <c r="H3151">
        <v>270433</v>
      </c>
    </row>
    <row r="3152" spans="1:8">
      <c r="A3152">
        <v>3151</v>
      </c>
      <c r="B3152">
        <v>52</v>
      </c>
      <c r="C3152" t="s">
        <v>188</v>
      </c>
      <c r="D3152" t="s">
        <v>3598</v>
      </c>
      <c r="E3152" t="s">
        <v>1394</v>
      </c>
      <c r="F3152" t="s">
        <v>46</v>
      </c>
      <c r="G3152">
        <v>5209</v>
      </c>
      <c r="H3152">
        <v>270433</v>
      </c>
    </row>
    <row r="3153" spans="1:8">
      <c r="A3153">
        <v>3152</v>
      </c>
      <c r="B3153">
        <v>52</v>
      </c>
      <c r="C3153" t="s">
        <v>188</v>
      </c>
      <c r="D3153" t="s">
        <v>3598</v>
      </c>
      <c r="E3153" t="s">
        <v>1395</v>
      </c>
      <c r="F3153" t="s">
        <v>46</v>
      </c>
      <c r="G3153">
        <v>4187</v>
      </c>
      <c r="H3153">
        <v>270433</v>
      </c>
    </row>
    <row r="3154" spans="1:8">
      <c r="A3154">
        <v>3153</v>
      </c>
      <c r="B3154">
        <v>52</v>
      </c>
      <c r="C3154" t="s">
        <v>188</v>
      </c>
      <c r="D3154" t="s">
        <v>3598</v>
      </c>
      <c r="E3154" t="s">
        <v>1396</v>
      </c>
      <c r="F3154" t="s">
        <v>46</v>
      </c>
      <c r="G3154">
        <v>3215</v>
      </c>
      <c r="H3154">
        <v>270433</v>
      </c>
    </row>
    <row r="3155" spans="1:8">
      <c r="A3155">
        <v>3154</v>
      </c>
      <c r="B3155">
        <v>52</v>
      </c>
      <c r="C3155" t="s">
        <v>188</v>
      </c>
      <c r="D3155" t="s">
        <v>3598</v>
      </c>
      <c r="E3155" t="s">
        <v>1397</v>
      </c>
      <c r="F3155" t="s">
        <v>46</v>
      </c>
      <c r="G3155">
        <v>2311</v>
      </c>
      <c r="H3155">
        <v>270433</v>
      </c>
    </row>
    <row r="3156" spans="1:8">
      <c r="A3156">
        <v>3155</v>
      </c>
      <c r="B3156">
        <v>52</v>
      </c>
      <c r="C3156" t="s">
        <v>188</v>
      </c>
      <c r="D3156" t="s">
        <v>3598</v>
      </c>
      <c r="E3156" t="s">
        <v>1398</v>
      </c>
      <c r="F3156" t="s">
        <v>46</v>
      </c>
      <c r="G3156">
        <v>2266</v>
      </c>
      <c r="H3156">
        <v>270433</v>
      </c>
    </row>
    <row r="3157" spans="1:8">
      <c r="A3157">
        <v>3156</v>
      </c>
      <c r="B3157">
        <v>52</v>
      </c>
      <c r="C3157" t="s">
        <v>188</v>
      </c>
      <c r="D3157" t="s">
        <v>3598</v>
      </c>
      <c r="E3157" t="s">
        <v>1399</v>
      </c>
      <c r="F3157" t="s">
        <v>46</v>
      </c>
      <c r="G3157">
        <v>1642</v>
      </c>
      <c r="H3157">
        <v>270433</v>
      </c>
    </row>
    <row r="3158" spans="1:8">
      <c r="A3158">
        <v>3157</v>
      </c>
      <c r="B3158">
        <v>52</v>
      </c>
      <c r="C3158" t="s">
        <v>188</v>
      </c>
      <c r="D3158" t="s">
        <v>3598</v>
      </c>
      <c r="E3158" t="s">
        <v>1400</v>
      </c>
      <c r="F3158" t="s">
        <v>46</v>
      </c>
      <c r="G3158">
        <v>1175</v>
      </c>
      <c r="H3158">
        <v>270433</v>
      </c>
    </row>
    <row r="3159" spans="1:8">
      <c r="A3159">
        <v>3158</v>
      </c>
      <c r="B3159">
        <v>52</v>
      </c>
      <c r="C3159" t="s">
        <v>188</v>
      </c>
      <c r="D3159" t="s">
        <v>3598</v>
      </c>
      <c r="E3159" t="s">
        <v>1401</v>
      </c>
      <c r="F3159" t="s">
        <v>46</v>
      </c>
      <c r="G3159">
        <v>631</v>
      </c>
      <c r="H3159">
        <v>270433</v>
      </c>
    </row>
    <row r="3160" spans="1:8">
      <c r="A3160">
        <v>3159</v>
      </c>
      <c r="B3160">
        <v>52</v>
      </c>
      <c r="C3160" t="s">
        <v>188</v>
      </c>
      <c r="D3160" t="s">
        <v>3598</v>
      </c>
      <c r="E3160" t="s">
        <v>1402</v>
      </c>
      <c r="F3160" t="s">
        <v>46</v>
      </c>
      <c r="G3160">
        <v>680</v>
      </c>
      <c r="H3160">
        <v>270433</v>
      </c>
    </row>
    <row r="3161" spans="1:8">
      <c r="A3161">
        <v>3160</v>
      </c>
      <c r="B3161">
        <v>52</v>
      </c>
      <c r="C3161" t="s">
        <v>188</v>
      </c>
      <c r="D3161" t="s">
        <v>3586</v>
      </c>
      <c r="E3161" t="s">
        <v>249</v>
      </c>
      <c r="F3161" t="s">
        <v>63</v>
      </c>
      <c r="G3161">
        <v>48396</v>
      </c>
      <c r="H3161">
        <v>1013075</v>
      </c>
    </row>
    <row r="3162" spans="1:8">
      <c r="A3162">
        <v>3161</v>
      </c>
      <c r="B3162">
        <v>52</v>
      </c>
      <c r="C3162" t="s">
        <v>188</v>
      </c>
      <c r="D3162" t="s">
        <v>3586</v>
      </c>
      <c r="E3162" t="s">
        <v>1386</v>
      </c>
      <c r="F3162" t="s">
        <v>63</v>
      </c>
      <c r="G3162">
        <v>53099</v>
      </c>
      <c r="H3162">
        <v>1013075</v>
      </c>
    </row>
    <row r="3163" spans="1:8">
      <c r="A3163">
        <v>3162</v>
      </c>
      <c r="B3163">
        <v>52</v>
      </c>
      <c r="C3163" t="s">
        <v>188</v>
      </c>
      <c r="D3163" t="s">
        <v>3586</v>
      </c>
      <c r="E3163" t="s">
        <v>1387</v>
      </c>
      <c r="F3163" t="s">
        <v>63</v>
      </c>
      <c r="G3163">
        <v>51450</v>
      </c>
      <c r="H3163">
        <v>1013075</v>
      </c>
    </row>
    <row r="3164" spans="1:8">
      <c r="A3164">
        <v>3163</v>
      </c>
      <c r="B3164">
        <v>52</v>
      </c>
      <c r="C3164" t="s">
        <v>188</v>
      </c>
      <c r="D3164" t="s">
        <v>3586</v>
      </c>
      <c r="E3164" t="s">
        <v>1388</v>
      </c>
      <c r="F3164" t="s">
        <v>63</v>
      </c>
      <c r="G3164">
        <v>49017</v>
      </c>
      <c r="H3164">
        <v>1013075</v>
      </c>
    </row>
    <row r="3165" spans="1:8">
      <c r="A3165">
        <v>3164</v>
      </c>
      <c r="B3165">
        <v>52</v>
      </c>
      <c r="C3165" t="s">
        <v>188</v>
      </c>
      <c r="D3165" t="s">
        <v>3586</v>
      </c>
      <c r="E3165" t="s">
        <v>1389</v>
      </c>
      <c r="F3165" t="s">
        <v>63</v>
      </c>
      <c r="G3165">
        <v>46259</v>
      </c>
      <c r="H3165">
        <v>1013075</v>
      </c>
    </row>
    <row r="3166" spans="1:8">
      <c r="A3166">
        <v>3165</v>
      </c>
      <c r="B3166">
        <v>52</v>
      </c>
      <c r="C3166" t="s">
        <v>188</v>
      </c>
      <c r="D3166" t="s">
        <v>3586</v>
      </c>
      <c r="E3166" t="s">
        <v>1390</v>
      </c>
      <c r="F3166" t="s">
        <v>63</v>
      </c>
      <c r="G3166">
        <v>41576</v>
      </c>
      <c r="H3166">
        <v>1013075</v>
      </c>
    </row>
    <row r="3167" spans="1:8">
      <c r="A3167">
        <v>3166</v>
      </c>
      <c r="B3167">
        <v>52</v>
      </c>
      <c r="C3167" t="s">
        <v>188</v>
      </c>
      <c r="D3167" t="s">
        <v>3586</v>
      </c>
      <c r="E3167" t="s">
        <v>1391</v>
      </c>
      <c r="F3167" t="s">
        <v>63</v>
      </c>
      <c r="G3167">
        <v>34610</v>
      </c>
      <c r="H3167">
        <v>1013075</v>
      </c>
    </row>
    <row r="3168" spans="1:8">
      <c r="A3168">
        <v>3167</v>
      </c>
      <c r="B3168">
        <v>52</v>
      </c>
      <c r="C3168" t="s">
        <v>188</v>
      </c>
      <c r="D3168" t="s">
        <v>3586</v>
      </c>
      <c r="E3168" t="s">
        <v>1392</v>
      </c>
      <c r="F3168" t="s">
        <v>63</v>
      </c>
      <c r="G3168">
        <v>34272</v>
      </c>
      <c r="H3168">
        <v>1013075</v>
      </c>
    </row>
    <row r="3169" spans="1:8">
      <c r="A3169">
        <v>3168</v>
      </c>
      <c r="B3169">
        <v>52</v>
      </c>
      <c r="C3169" t="s">
        <v>188</v>
      </c>
      <c r="D3169" t="s">
        <v>3586</v>
      </c>
      <c r="E3169" t="s">
        <v>1393</v>
      </c>
      <c r="F3169" t="s">
        <v>63</v>
      </c>
      <c r="G3169">
        <v>29058</v>
      </c>
      <c r="H3169">
        <v>1013075</v>
      </c>
    </row>
    <row r="3170" spans="1:8">
      <c r="A3170">
        <v>3169</v>
      </c>
      <c r="B3170">
        <v>52</v>
      </c>
      <c r="C3170" t="s">
        <v>188</v>
      </c>
      <c r="D3170" t="s">
        <v>3586</v>
      </c>
      <c r="E3170" t="s">
        <v>1394</v>
      </c>
      <c r="F3170" t="s">
        <v>63</v>
      </c>
      <c r="G3170">
        <v>24165</v>
      </c>
      <c r="H3170">
        <v>1013075</v>
      </c>
    </row>
    <row r="3171" spans="1:8">
      <c r="A3171">
        <v>3170</v>
      </c>
      <c r="B3171">
        <v>52</v>
      </c>
      <c r="C3171" t="s">
        <v>188</v>
      </c>
      <c r="D3171" t="s">
        <v>3586</v>
      </c>
      <c r="E3171" t="s">
        <v>1395</v>
      </c>
      <c r="F3171" t="s">
        <v>63</v>
      </c>
      <c r="G3171">
        <v>20035</v>
      </c>
      <c r="H3171">
        <v>1013075</v>
      </c>
    </row>
    <row r="3172" spans="1:8">
      <c r="A3172">
        <v>3171</v>
      </c>
      <c r="B3172">
        <v>52</v>
      </c>
      <c r="C3172" t="s">
        <v>188</v>
      </c>
      <c r="D3172" t="s">
        <v>3586</v>
      </c>
      <c r="E3172" t="s">
        <v>1396</v>
      </c>
      <c r="F3172" t="s">
        <v>63</v>
      </c>
      <c r="G3172">
        <v>17495</v>
      </c>
      <c r="H3172">
        <v>1013075</v>
      </c>
    </row>
    <row r="3173" spans="1:8">
      <c r="A3173">
        <v>3172</v>
      </c>
      <c r="B3173">
        <v>52</v>
      </c>
      <c r="C3173" t="s">
        <v>188</v>
      </c>
      <c r="D3173" t="s">
        <v>3586</v>
      </c>
      <c r="E3173" t="s">
        <v>1397</v>
      </c>
      <c r="F3173" t="s">
        <v>63</v>
      </c>
      <c r="G3173">
        <v>14046</v>
      </c>
      <c r="H3173">
        <v>1013075</v>
      </c>
    </row>
    <row r="3174" spans="1:8">
      <c r="A3174">
        <v>3173</v>
      </c>
      <c r="B3174">
        <v>52</v>
      </c>
      <c r="C3174" t="s">
        <v>188</v>
      </c>
      <c r="D3174" t="s">
        <v>3586</v>
      </c>
      <c r="E3174" t="s">
        <v>1398</v>
      </c>
      <c r="F3174" t="s">
        <v>63</v>
      </c>
      <c r="G3174">
        <v>11438</v>
      </c>
      <c r="H3174">
        <v>1013075</v>
      </c>
    </row>
    <row r="3175" spans="1:8">
      <c r="A3175">
        <v>3174</v>
      </c>
      <c r="B3175">
        <v>52</v>
      </c>
      <c r="C3175" t="s">
        <v>188</v>
      </c>
      <c r="D3175" t="s">
        <v>3586</v>
      </c>
      <c r="E3175" t="s">
        <v>1399</v>
      </c>
      <c r="F3175" t="s">
        <v>63</v>
      </c>
      <c r="G3175">
        <v>9112</v>
      </c>
      <c r="H3175">
        <v>1013075</v>
      </c>
    </row>
    <row r="3176" spans="1:8">
      <c r="A3176">
        <v>3175</v>
      </c>
      <c r="B3176">
        <v>52</v>
      </c>
      <c r="C3176" t="s">
        <v>188</v>
      </c>
      <c r="D3176" t="s">
        <v>3586</v>
      </c>
      <c r="E3176" t="s">
        <v>1400</v>
      </c>
      <c r="F3176" t="s">
        <v>63</v>
      </c>
      <c r="G3176">
        <v>6837</v>
      </c>
      <c r="H3176">
        <v>1013075</v>
      </c>
    </row>
    <row r="3177" spans="1:8">
      <c r="A3177">
        <v>3176</v>
      </c>
      <c r="B3177">
        <v>52</v>
      </c>
      <c r="C3177" t="s">
        <v>188</v>
      </c>
      <c r="D3177" t="s">
        <v>3586</v>
      </c>
      <c r="E3177" t="s">
        <v>1401</v>
      </c>
      <c r="F3177" t="s">
        <v>63</v>
      </c>
      <c r="G3177">
        <v>4095</v>
      </c>
      <c r="H3177">
        <v>1013075</v>
      </c>
    </row>
    <row r="3178" spans="1:8">
      <c r="A3178">
        <v>3177</v>
      </c>
      <c r="B3178">
        <v>52</v>
      </c>
      <c r="C3178" t="s">
        <v>188</v>
      </c>
      <c r="D3178" t="s">
        <v>3586</v>
      </c>
      <c r="E3178" t="s">
        <v>1402</v>
      </c>
      <c r="F3178" t="s">
        <v>63</v>
      </c>
      <c r="G3178">
        <v>2725</v>
      </c>
      <c r="H3178">
        <v>1013075</v>
      </c>
    </row>
    <row r="3179" spans="1:8">
      <c r="A3179">
        <v>3178</v>
      </c>
      <c r="B3179">
        <v>52</v>
      </c>
      <c r="C3179" t="s">
        <v>188</v>
      </c>
      <c r="D3179" t="s">
        <v>3586</v>
      </c>
      <c r="E3179" t="s">
        <v>249</v>
      </c>
      <c r="F3179" t="s">
        <v>46</v>
      </c>
      <c r="G3179">
        <v>46227</v>
      </c>
      <c r="H3179">
        <v>1013075</v>
      </c>
    </row>
    <row r="3180" spans="1:8">
      <c r="A3180">
        <v>3179</v>
      </c>
      <c r="B3180">
        <v>52</v>
      </c>
      <c r="C3180" t="s">
        <v>188</v>
      </c>
      <c r="D3180" t="s">
        <v>3586</v>
      </c>
      <c r="E3180" t="s">
        <v>1386</v>
      </c>
      <c r="F3180" t="s">
        <v>46</v>
      </c>
      <c r="G3180">
        <v>50470</v>
      </c>
      <c r="H3180">
        <v>1013075</v>
      </c>
    </row>
    <row r="3181" spans="1:8">
      <c r="A3181">
        <v>3180</v>
      </c>
      <c r="B3181">
        <v>52</v>
      </c>
      <c r="C3181" t="s">
        <v>188</v>
      </c>
      <c r="D3181" t="s">
        <v>3586</v>
      </c>
      <c r="E3181" t="s">
        <v>1387</v>
      </c>
      <c r="F3181" t="s">
        <v>46</v>
      </c>
      <c r="G3181">
        <v>49723</v>
      </c>
      <c r="H3181">
        <v>1013075</v>
      </c>
    </row>
    <row r="3182" spans="1:8">
      <c r="A3182">
        <v>3181</v>
      </c>
      <c r="B3182">
        <v>52</v>
      </c>
      <c r="C3182" t="s">
        <v>188</v>
      </c>
      <c r="D3182" t="s">
        <v>3586</v>
      </c>
      <c r="E3182" t="s">
        <v>1388</v>
      </c>
      <c r="F3182" t="s">
        <v>46</v>
      </c>
      <c r="G3182">
        <v>48410</v>
      </c>
      <c r="H3182">
        <v>1013075</v>
      </c>
    </row>
    <row r="3183" spans="1:8">
      <c r="A3183">
        <v>3182</v>
      </c>
      <c r="B3183">
        <v>52</v>
      </c>
      <c r="C3183" t="s">
        <v>188</v>
      </c>
      <c r="D3183" t="s">
        <v>3586</v>
      </c>
      <c r="E3183" t="s">
        <v>1389</v>
      </c>
      <c r="F3183" t="s">
        <v>46</v>
      </c>
      <c r="G3183">
        <v>46909</v>
      </c>
      <c r="H3183">
        <v>1013075</v>
      </c>
    </row>
    <row r="3184" spans="1:8">
      <c r="A3184">
        <v>3183</v>
      </c>
      <c r="B3184">
        <v>52</v>
      </c>
      <c r="C3184" t="s">
        <v>188</v>
      </c>
      <c r="D3184" t="s">
        <v>3586</v>
      </c>
      <c r="E3184" t="s">
        <v>1390</v>
      </c>
      <c r="F3184" t="s">
        <v>46</v>
      </c>
      <c r="G3184">
        <v>43077</v>
      </c>
      <c r="H3184">
        <v>1013075</v>
      </c>
    </row>
    <row r="3185" spans="1:8">
      <c r="A3185">
        <v>3184</v>
      </c>
      <c r="B3185">
        <v>52</v>
      </c>
      <c r="C3185" t="s">
        <v>188</v>
      </c>
      <c r="D3185" t="s">
        <v>3586</v>
      </c>
      <c r="E3185" t="s">
        <v>1391</v>
      </c>
      <c r="F3185" t="s">
        <v>46</v>
      </c>
      <c r="G3185">
        <v>37867</v>
      </c>
      <c r="H3185">
        <v>1013075</v>
      </c>
    </row>
    <row r="3186" spans="1:8">
      <c r="A3186">
        <v>3185</v>
      </c>
      <c r="B3186">
        <v>52</v>
      </c>
      <c r="C3186" t="s">
        <v>188</v>
      </c>
      <c r="D3186" t="s">
        <v>3586</v>
      </c>
      <c r="E3186" t="s">
        <v>1392</v>
      </c>
      <c r="F3186" t="s">
        <v>46</v>
      </c>
      <c r="G3186">
        <v>37324</v>
      </c>
      <c r="H3186">
        <v>1013075</v>
      </c>
    </row>
    <row r="3187" spans="1:8">
      <c r="A3187">
        <v>3186</v>
      </c>
      <c r="B3187">
        <v>52</v>
      </c>
      <c r="C3187" t="s">
        <v>188</v>
      </c>
      <c r="D3187" t="s">
        <v>3586</v>
      </c>
      <c r="E3187" t="s">
        <v>1393</v>
      </c>
      <c r="F3187" t="s">
        <v>46</v>
      </c>
      <c r="G3187">
        <v>31922</v>
      </c>
      <c r="H3187">
        <v>1013075</v>
      </c>
    </row>
    <row r="3188" spans="1:8">
      <c r="A3188">
        <v>3187</v>
      </c>
      <c r="B3188">
        <v>52</v>
      </c>
      <c r="C3188" t="s">
        <v>188</v>
      </c>
      <c r="D3188" t="s">
        <v>3586</v>
      </c>
      <c r="E3188" t="s">
        <v>1394</v>
      </c>
      <c r="F3188" t="s">
        <v>46</v>
      </c>
      <c r="G3188">
        <v>26768</v>
      </c>
      <c r="H3188">
        <v>1013075</v>
      </c>
    </row>
    <row r="3189" spans="1:8">
      <c r="A3189">
        <v>3188</v>
      </c>
      <c r="B3189">
        <v>52</v>
      </c>
      <c r="C3189" t="s">
        <v>188</v>
      </c>
      <c r="D3189" t="s">
        <v>3586</v>
      </c>
      <c r="E3189" t="s">
        <v>1395</v>
      </c>
      <c r="F3189" t="s">
        <v>46</v>
      </c>
      <c r="G3189">
        <v>22128</v>
      </c>
      <c r="H3189">
        <v>1013075</v>
      </c>
    </row>
    <row r="3190" spans="1:8">
      <c r="A3190">
        <v>3189</v>
      </c>
      <c r="B3190">
        <v>52</v>
      </c>
      <c r="C3190" t="s">
        <v>188</v>
      </c>
      <c r="D3190" t="s">
        <v>3586</v>
      </c>
      <c r="E3190" t="s">
        <v>1396</v>
      </c>
      <c r="F3190" t="s">
        <v>46</v>
      </c>
      <c r="G3190">
        <v>18736</v>
      </c>
      <c r="H3190">
        <v>1013075</v>
      </c>
    </row>
    <row r="3191" spans="1:8">
      <c r="A3191">
        <v>3190</v>
      </c>
      <c r="B3191">
        <v>52</v>
      </c>
      <c r="C3191" t="s">
        <v>188</v>
      </c>
      <c r="D3191" t="s">
        <v>3586</v>
      </c>
      <c r="E3191" t="s">
        <v>1397</v>
      </c>
      <c r="F3191" t="s">
        <v>46</v>
      </c>
      <c r="G3191">
        <v>15414</v>
      </c>
      <c r="H3191">
        <v>1013075</v>
      </c>
    </row>
    <row r="3192" spans="1:8">
      <c r="A3192">
        <v>3191</v>
      </c>
      <c r="B3192">
        <v>52</v>
      </c>
      <c r="C3192" t="s">
        <v>188</v>
      </c>
      <c r="D3192" t="s">
        <v>3586</v>
      </c>
      <c r="E3192" t="s">
        <v>1398</v>
      </c>
      <c r="F3192" t="s">
        <v>46</v>
      </c>
      <c r="G3192">
        <v>13045</v>
      </c>
      <c r="H3192">
        <v>1013075</v>
      </c>
    </row>
    <row r="3193" spans="1:8">
      <c r="A3193">
        <v>3192</v>
      </c>
      <c r="B3193">
        <v>52</v>
      </c>
      <c r="C3193" t="s">
        <v>188</v>
      </c>
      <c r="D3193" t="s">
        <v>3586</v>
      </c>
      <c r="E3193" t="s">
        <v>1399</v>
      </c>
      <c r="F3193" t="s">
        <v>46</v>
      </c>
      <c r="G3193">
        <v>11016</v>
      </c>
      <c r="H3193">
        <v>1013075</v>
      </c>
    </row>
    <row r="3194" spans="1:8">
      <c r="A3194">
        <v>3193</v>
      </c>
      <c r="B3194">
        <v>52</v>
      </c>
      <c r="C3194" t="s">
        <v>188</v>
      </c>
      <c r="D3194" t="s">
        <v>3586</v>
      </c>
      <c r="E3194" t="s">
        <v>1400</v>
      </c>
      <c r="F3194" t="s">
        <v>46</v>
      </c>
      <c r="G3194">
        <v>8072</v>
      </c>
      <c r="H3194">
        <v>1013075</v>
      </c>
    </row>
    <row r="3195" spans="1:8">
      <c r="A3195">
        <v>3194</v>
      </c>
      <c r="B3195">
        <v>52</v>
      </c>
      <c r="C3195" t="s">
        <v>188</v>
      </c>
      <c r="D3195" t="s">
        <v>3586</v>
      </c>
      <c r="E3195" t="s">
        <v>1401</v>
      </c>
      <c r="F3195" t="s">
        <v>46</v>
      </c>
      <c r="G3195">
        <v>4575</v>
      </c>
      <c r="H3195">
        <v>1013075</v>
      </c>
    </row>
    <row r="3196" spans="1:8">
      <c r="A3196">
        <v>3195</v>
      </c>
      <c r="B3196">
        <v>52</v>
      </c>
      <c r="C3196" t="s">
        <v>188</v>
      </c>
      <c r="D3196" t="s">
        <v>3586</v>
      </c>
      <c r="E3196" t="s">
        <v>1402</v>
      </c>
      <c r="F3196" t="s">
        <v>46</v>
      </c>
      <c r="G3196">
        <v>3707</v>
      </c>
      <c r="H3196">
        <v>1013075</v>
      </c>
    </row>
    <row r="3197" spans="1:8">
      <c r="A3197">
        <v>3196</v>
      </c>
      <c r="B3197">
        <v>52</v>
      </c>
      <c r="C3197" t="s">
        <v>188</v>
      </c>
      <c r="D3197" t="s">
        <v>45</v>
      </c>
      <c r="E3197" t="s">
        <v>249</v>
      </c>
      <c r="F3197" t="s">
        <v>63</v>
      </c>
      <c r="G3197">
        <v>4785</v>
      </c>
    </row>
    <row r="3198" spans="1:8">
      <c r="A3198">
        <v>3197</v>
      </c>
      <c r="B3198">
        <v>52</v>
      </c>
      <c r="C3198" t="s">
        <v>188</v>
      </c>
      <c r="D3198" t="s">
        <v>45</v>
      </c>
      <c r="E3198" t="s">
        <v>1386</v>
      </c>
      <c r="F3198" t="s">
        <v>63</v>
      </c>
      <c r="G3198">
        <v>5952</v>
      </c>
    </row>
    <row r="3199" spans="1:8">
      <c r="A3199">
        <v>3198</v>
      </c>
      <c r="B3199">
        <v>52</v>
      </c>
      <c r="C3199" t="s">
        <v>188</v>
      </c>
      <c r="D3199" t="s">
        <v>45</v>
      </c>
      <c r="E3199" t="s">
        <v>1387</v>
      </c>
      <c r="F3199" t="s">
        <v>63</v>
      </c>
      <c r="G3199">
        <v>5833</v>
      </c>
    </row>
    <row r="3200" spans="1:8">
      <c r="A3200">
        <v>3199</v>
      </c>
      <c r="B3200">
        <v>52</v>
      </c>
      <c r="C3200" t="s">
        <v>188</v>
      </c>
      <c r="D3200" t="s">
        <v>45</v>
      </c>
      <c r="E3200" t="s">
        <v>1388</v>
      </c>
      <c r="F3200" t="s">
        <v>63</v>
      </c>
      <c r="G3200">
        <v>2978</v>
      </c>
    </row>
    <row r="3201" spans="1:7">
      <c r="A3201">
        <v>3200</v>
      </c>
      <c r="B3201">
        <v>52</v>
      </c>
      <c r="C3201" t="s">
        <v>188</v>
      </c>
      <c r="D3201" t="s">
        <v>45</v>
      </c>
      <c r="E3201" t="s">
        <v>1389</v>
      </c>
      <c r="F3201" t="s">
        <v>63</v>
      </c>
      <c r="G3201">
        <v>1479</v>
      </c>
    </row>
    <row r="3202" spans="1:7">
      <c r="A3202">
        <v>3201</v>
      </c>
      <c r="B3202">
        <v>52</v>
      </c>
      <c r="C3202" t="s">
        <v>188</v>
      </c>
      <c r="D3202" t="s">
        <v>45</v>
      </c>
      <c r="E3202" t="s">
        <v>1390</v>
      </c>
      <c r="F3202" t="s">
        <v>63</v>
      </c>
      <c r="G3202">
        <v>1185</v>
      </c>
    </row>
    <row r="3203" spans="1:7">
      <c r="A3203">
        <v>3202</v>
      </c>
      <c r="B3203">
        <v>52</v>
      </c>
      <c r="C3203" t="s">
        <v>188</v>
      </c>
      <c r="D3203" t="s">
        <v>45</v>
      </c>
      <c r="E3203" t="s">
        <v>1391</v>
      </c>
      <c r="F3203" t="s">
        <v>63</v>
      </c>
      <c r="G3203">
        <v>979</v>
      </c>
    </row>
    <row r="3204" spans="1:7">
      <c r="A3204">
        <v>3203</v>
      </c>
      <c r="B3204">
        <v>52</v>
      </c>
      <c r="C3204" t="s">
        <v>188</v>
      </c>
      <c r="D3204" t="s">
        <v>45</v>
      </c>
      <c r="E3204" t="s">
        <v>1392</v>
      </c>
      <c r="F3204" t="s">
        <v>63</v>
      </c>
      <c r="G3204">
        <v>1424</v>
      </c>
    </row>
    <row r="3205" spans="1:7">
      <c r="A3205">
        <v>3204</v>
      </c>
      <c r="B3205">
        <v>52</v>
      </c>
      <c r="C3205" t="s">
        <v>188</v>
      </c>
      <c r="D3205" t="s">
        <v>45</v>
      </c>
      <c r="E3205" t="s">
        <v>1393</v>
      </c>
      <c r="F3205" t="s">
        <v>63</v>
      </c>
      <c r="G3205">
        <v>801</v>
      </c>
    </row>
    <row r="3206" spans="1:7">
      <c r="A3206">
        <v>3205</v>
      </c>
      <c r="B3206">
        <v>52</v>
      </c>
      <c r="C3206" t="s">
        <v>188</v>
      </c>
      <c r="D3206" t="s">
        <v>45</v>
      </c>
      <c r="E3206" t="s">
        <v>1394</v>
      </c>
      <c r="F3206" t="s">
        <v>63</v>
      </c>
      <c r="G3206">
        <v>743</v>
      </c>
    </row>
    <row r="3207" spans="1:7">
      <c r="A3207">
        <v>3206</v>
      </c>
      <c r="B3207">
        <v>52</v>
      </c>
      <c r="C3207" t="s">
        <v>188</v>
      </c>
      <c r="D3207" t="s">
        <v>45</v>
      </c>
      <c r="E3207" t="s">
        <v>1395</v>
      </c>
      <c r="F3207" t="s">
        <v>63</v>
      </c>
      <c r="G3207">
        <v>779</v>
      </c>
    </row>
    <row r="3208" spans="1:7">
      <c r="A3208">
        <v>3207</v>
      </c>
      <c r="B3208">
        <v>52</v>
      </c>
      <c r="C3208" t="s">
        <v>188</v>
      </c>
      <c r="D3208" t="s">
        <v>45</v>
      </c>
      <c r="E3208" t="s">
        <v>1396</v>
      </c>
      <c r="F3208" t="s">
        <v>63</v>
      </c>
      <c r="G3208">
        <v>644</v>
      </c>
    </row>
    <row r="3209" spans="1:7">
      <c r="A3209">
        <v>3208</v>
      </c>
      <c r="B3209">
        <v>52</v>
      </c>
      <c r="C3209" t="s">
        <v>188</v>
      </c>
      <c r="D3209" t="s">
        <v>45</v>
      </c>
      <c r="E3209" t="s">
        <v>1397</v>
      </c>
      <c r="F3209" t="s">
        <v>63</v>
      </c>
      <c r="G3209">
        <v>608</v>
      </c>
    </row>
    <row r="3210" spans="1:7">
      <c r="A3210">
        <v>3209</v>
      </c>
      <c r="B3210">
        <v>52</v>
      </c>
      <c r="C3210" t="s">
        <v>188</v>
      </c>
      <c r="D3210" t="s">
        <v>45</v>
      </c>
      <c r="E3210" t="s">
        <v>1398</v>
      </c>
      <c r="F3210" t="s">
        <v>63</v>
      </c>
      <c r="G3210">
        <v>634</v>
      </c>
    </row>
    <row r="3211" spans="1:7">
      <c r="A3211">
        <v>3210</v>
      </c>
      <c r="B3211">
        <v>52</v>
      </c>
      <c r="C3211" t="s">
        <v>188</v>
      </c>
      <c r="D3211" t="s">
        <v>45</v>
      </c>
      <c r="E3211" t="s">
        <v>1399</v>
      </c>
      <c r="F3211" t="s">
        <v>63</v>
      </c>
      <c r="G3211">
        <v>667</v>
      </c>
    </row>
    <row r="3212" spans="1:7">
      <c r="A3212">
        <v>3211</v>
      </c>
      <c r="B3212">
        <v>52</v>
      </c>
      <c r="C3212" t="s">
        <v>188</v>
      </c>
      <c r="D3212" t="s">
        <v>45</v>
      </c>
      <c r="E3212" t="s">
        <v>1400</v>
      </c>
      <c r="F3212" t="s">
        <v>63</v>
      </c>
      <c r="G3212">
        <v>140</v>
      </c>
    </row>
    <row r="3213" spans="1:7">
      <c r="A3213">
        <v>3212</v>
      </c>
      <c r="B3213">
        <v>52</v>
      </c>
      <c r="C3213" t="s">
        <v>188</v>
      </c>
      <c r="D3213" t="s">
        <v>45</v>
      </c>
      <c r="E3213" t="s">
        <v>1401</v>
      </c>
      <c r="F3213" t="s">
        <v>63</v>
      </c>
      <c r="G3213">
        <v>77</v>
      </c>
    </row>
    <row r="3214" spans="1:7">
      <c r="A3214">
        <v>3213</v>
      </c>
      <c r="B3214">
        <v>52</v>
      </c>
      <c r="C3214" t="s">
        <v>188</v>
      </c>
      <c r="D3214" t="s">
        <v>45</v>
      </c>
      <c r="E3214" t="s">
        <v>1402</v>
      </c>
      <c r="F3214" t="s">
        <v>63</v>
      </c>
      <c r="G3214">
        <v>50</v>
      </c>
    </row>
    <row r="3215" spans="1:7">
      <c r="A3215">
        <v>3214</v>
      </c>
      <c r="B3215">
        <v>52</v>
      </c>
      <c r="C3215" t="s">
        <v>188</v>
      </c>
      <c r="D3215" t="s">
        <v>45</v>
      </c>
      <c r="E3215" t="s">
        <v>249</v>
      </c>
      <c r="F3215" t="s">
        <v>46</v>
      </c>
      <c r="G3215">
        <v>4792</v>
      </c>
    </row>
    <row r="3216" spans="1:7">
      <c r="A3216">
        <v>3215</v>
      </c>
      <c r="B3216">
        <v>52</v>
      </c>
      <c r="C3216" t="s">
        <v>188</v>
      </c>
      <c r="D3216" t="s">
        <v>45</v>
      </c>
      <c r="E3216" t="s">
        <v>1386</v>
      </c>
      <c r="F3216" t="s">
        <v>46</v>
      </c>
      <c r="G3216">
        <v>5639</v>
      </c>
    </row>
    <row r="3217" spans="1:7">
      <c r="A3217">
        <v>3216</v>
      </c>
      <c r="B3217">
        <v>52</v>
      </c>
      <c r="C3217" t="s">
        <v>188</v>
      </c>
      <c r="D3217" t="s">
        <v>45</v>
      </c>
      <c r="E3217" t="s">
        <v>1387</v>
      </c>
      <c r="F3217" t="s">
        <v>46</v>
      </c>
      <c r="G3217">
        <v>5667</v>
      </c>
    </row>
    <row r="3218" spans="1:7">
      <c r="A3218">
        <v>3217</v>
      </c>
      <c r="B3218">
        <v>52</v>
      </c>
      <c r="C3218" t="s">
        <v>188</v>
      </c>
      <c r="D3218" t="s">
        <v>45</v>
      </c>
      <c r="E3218" t="s">
        <v>1388</v>
      </c>
      <c r="F3218" t="s">
        <v>46</v>
      </c>
      <c r="G3218">
        <v>2941</v>
      </c>
    </row>
    <row r="3219" spans="1:7">
      <c r="A3219">
        <v>3218</v>
      </c>
      <c r="B3219">
        <v>52</v>
      </c>
      <c r="C3219" t="s">
        <v>188</v>
      </c>
      <c r="D3219" t="s">
        <v>45</v>
      </c>
      <c r="E3219" t="s">
        <v>1389</v>
      </c>
      <c r="F3219" t="s">
        <v>46</v>
      </c>
      <c r="G3219">
        <v>1539</v>
      </c>
    </row>
    <row r="3220" spans="1:7">
      <c r="A3220">
        <v>3219</v>
      </c>
      <c r="B3220">
        <v>52</v>
      </c>
      <c r="C3220" t="s">
        <v>188</v>
      </c>
      <c r="D3220" t="s">
        <v>45</v>
      </c>
      <c r="E3220" t="s">
        <v>1390</v>
      </c>
      <c r="F3220" t="s">
        <v>46</v>
      </c>
      <c r="G3220">
        <v>1292</v>
      </c>
    </row>
    <row r="3221" spans="1:7">
      <c r="A3221">
        <v>3220</v>
      </c>
      <c r="B3221">
        <v>52</v>
      </c>
      <c r="C3221" t="s">
        <v>188</v>
      </c>
      <c r="D3221" t="s">
        <v>45</v>
      </c>
      <c r="E3221" t="s">
        <v>1391</v>
      </c>
      <c r="F3221" t="s">
        <v>46</v>
      </c>
      <c r="G3221">
        <v>1041</v>
      </c>
    </row>
    <row r="3222" spans="1:7">
      <c r="A3222">
        <v>3221</v>
      </c>
      <c r="B3222">
        <v>52</v>
      </c>
      <c r="C3222" t="s">
        <v>188</v>
      </c>
      <c r="D3222" t="s">
        <v>45</v>
      </c>
      <c r="E3222" t="s">
        <v>1392</v>
      </c>
      <c r="F3222" t="s">
        <v>46</v>
      </c>
      <c r="G3222">
        <v>1419</v>
      </c>
    </row>
    <row r="3223" spans="1:7">
      <c r="A3223">
        <v>3222</v>
      </c>
      <c r="B3223">
        <v>52</v>
      </c>
      <c r="C3223" t="s">
        <v>188</v>
      </c>
      <c r="D3223" t="s">
        <v>45</v>
      </c>
      <c r="E3223" t="s">
        <v>1393</v>
      </c>
      <c r="F3223" t="s">
        <v>46</v>
      </c>
      <c r="G3223">
        <v>837</v>
      </c>
    </row>
    <row r="3224" spans="1:7">
      <c r="A3224">
        <v>3223</v>
      </c>
      <c r="B3224">
        <v>52</v>
      </c>
      <c r="C3224" t="s">
        <v>188</v>
      </c>
      <c r="D3224" t="s">
        <v>45</v>
      </c>
      <c r="E3224" t="s">
        <v>1394</v>
      </c>
      <c r="F3224" t="s">
        <v>46</v>
      </c>
      <c r="G3224">
        <v>757</v>
      </c>
    </row>
    <row r="3225" spans="1:7">
      <c r="A3225">
        <v>3224</v>
      </c>
      <c r="B3225">
        <v>52</v>
      </c>
      <c r="C3225" t="s">
        <v>188</v>
      </c>
      <c r="D3225" t="s">
        <v>45</v>
      </c>
      <c r="E3225" t="s">
        <v>1395</v>
      </c>
      <c r="F3225" t="s">
        <v>46</v>
      </c>
      <c r="G3225">
        <v>698</v>
      </c>
    </row>
    <row r="3226" spans="1:7">
      <c r="A3226">
        <v>3225</v>
      </c>
      <c r="B3226">
        <v>52</v>
      </c>
      <c r="C3226" t="s">
        <v>188</v>
      </c>
      <c r="D3226" t="s">
        <v>45</v>
      </c>
      <c r="E3226" t="s">
        <v>1396</v>
      </c>
      <c r="F3226" t="s">
        <v>46</v>
      </c>
      <c r="G3226">
        <v>672</v>
      </c>
    </row>
    <row r="3227" spans="1:7">
      <c r="A3227">
        <v>3226</v>
      </c>
      <c r="B3227">
        <v>52</v>
      </c>
      <c r="C3227" t="s">
        <v>188</v>
      </c>
      <c r="D3227" t="s">
        <v>45</v>
      </c>
      <c r="E3227" t="s">
        <v>1397</v>
      </c>
      <c r="F3227" t="s">
        <v>46</v>
      </c>
      <c r="G3227">
        <v>658</v>
      </c>
    </row>
    <row r="3228" spans="1:7">
      <c r="A3228">
        <v>3227</v>
      </c>
      <c r="B3228">
        <v>52</v>
      </c>
      <c r="C3228" t="s">
        <v>188</v>
      </c>
      <c r="D3228" t="s">
        <v>45</v>
      </c>
      <c r="E3228" t="s">
        <v>1398</v>
      </c>
      <c r="F3228" t="s">
        <v>46</v>
      </c>
      <c r="G3228">
        <v>653</v>
      </c>
    </row>
    <row r="3229" spans="1:7">
      <c r="A3229">
        <v>3228</v>
      </c>
      <c r="B3229">
        <v>52</v>
      </c>
      <c r="C3229" t="s">
        <v>188</v>
      </c>
      <c r="D3229" t="s">
        <v>45</v>
      </c>
      <c r="E3229" t="s">
        <v>1399</v>
      </c>
      <c r="F3229" t="s">
        <v>46</v>
      </c>
      <c r="G3229">
        <v>666</v>
      </c>
    </row>
    <row r="3230" spans="1:7">
      <c r="A3230">
        <v>3229</v>
      </c>
      <c r="B3230">
        <v>52</v>
      </c>
      <c r="C3230" t="s">
        <v>188</v>
      </c>
      <c r="D3230" t="s">
        <v>45</v>
      </c>
      <c r="E3230" t="s">
        <v>1400</v>
      </c>
      <c r="F3230" t="s">
        <v>46</v>
      </c>
      <c r="G3230">
        <v>146</v>
      </c>
    </row>
    <row r="3231" spans="1:7">
      <c r="A3231">
        <v>3230</v>
      </c>
      <c r="B3231">
        <v>52</v>
      </c>
      <c r="C3231" t="s">
        <v>188</v>
      </c>
      <c r="D3231" t="s">
        <v>45</v>
      </c>
      <c r="E3231" t="s">
        <v>1401</v>
      </c>
      <c r="F3231" t="s">
        <v>46</v>
      </c>
      <c r="G3231">
        <v>79</v>
      </c>
    </row>
    <row r="3232" spans="1:7">
      <c r="A3232">
        <v>3231</v>
      </c>
      <c r="B3232">
        <v>52</v>
      </c>
      <c r="C3232" t="s">
        <v>188</v>
      </c>
      <c r="D3232" t="s">
        <v>45</v>
      </c>
      <c r="E3232" t="s">
        <v>1402</v>
      </c>
      <c r="F3232" t="s">
        <v>46</v>
      </c>
      <c r="G3232">
        <v>87</v>
      </c>
    </row>
    <row r="3233" spans="1:8">
      <c r="A3233">
        <v>3232</v>
      </c>
      <c r="B3233">
        <v>54</v>
      </c>
      <c r="C3233" t="s">
        <v>189</v>
      </c>
      <c r="D3233" t="s">
        <v>1413</v>
      </c>
      <c r="E3233" t="s">
        <v>249</v>
      </c>
      <c r="F3233" t="s">
        <v>63</v>
      </c>
      <c r="G3233">
        <v>362</v>
      </c>
      <c r="H3233">
        <v>7247</v>
      </c>
    </row>
    <row r="3234" spans="1:8">
      <c r="A3234">
        <v>3233</v>
      </c>
      <c r="B3234">
        <v>54</v>
      </c>
      <c r="C3234" t="s">
        <v>189</v>
      </c>
      <c r="D3234" t="s">
        <v>1413</v>
      </c>
      <c r="E3234" t="s">
        <v>1386</v>
      </c>
      <c r="F3234" t="s">
        <v>63</v>
      </c>
      <c r="G3234">
        <v>421</v>
      </c>
      <c r="H3234">
        <v>7247</v>
      </c>
    </row>
    <row r="3235" spans="1:8">
      <c r="A3235">
        <v>3234</v>
      </c>
      <c r="B3235">
        <v>54</v>
      </c>
      <c r="C3235" t="s">
        <v>189</v>
      </c>
      <c r="D3235" t="s">
        <v>1413</v>
      </c>
      <c r="E3235" t="s">
        <v>1387</v>
      </c>
      <c r="F3235" t="s">
        <v>63</v>
      </c>
      <c r="G3235">
        <v>392</v>
      </c>
      <c r="H3235">
        <v>7247</v>
      </c>
    </row>
    <row r="3236" spans="1:8">
      <c r="A3236">
        <v>3235</v>
      </c>
      <c r="B3236">
        <v>54</v>
      </c>
      <c r="C3236" t="s">
        <v>189</v>
      </c>
      <c r="D3236" t="s">
        <v>1413</v>
      </c>
      <c r="E3236" t="s">
        <v>1388</v>
      </c>
      <c r="F3236" t="s">
        <v>63</v>
      </c>
      <c r="G3236">
        <v>348</v>
      </c>
      <c r="H3236">
        <v>7247</v>
      </c>
    </row>
    <row r="3237" spans="1:8">
      <c r="A3237">
        <v>3236</v>
      </c>
      <c r="B3237">
        <v>54</v>
      </c>
      <c r="C3237" t="s">
        <v>189</v>
      </c>
      <c r="D3237" t="s">
        <v>1413</v>
      </c>
      <c r="E3237" t="s">
        <v>1389</v>
      </c>
      <c r="F3237" t="s">
        <v>63</v>
      </c>
      <c r="G3237">
        <v>326</v>
      </c>
      <c r="H3237">
        <v>7247</v>
      </c>
    </row>
    <row r="3238" spans="1:8">
      <c r="A3238">
        <v>3237</v>
      </c>
      <c r="B3238">
        <v>54</v>
      </c>
      <c r="C3238" t="s">
        <v>189</v>
      </c>
      <c r="D3238" t="s">
        <v>1413</v>
      </c>
      <c r="E3238" t="s">
        <v>1390</v>
      </c>
      <c r="F3238" t="s">
        <v>63</v>
      </c>
      <c r="G3238">
        <v>298</v>
      </c>
      <c r="H3238">
        <v>7247</v>
      </c>
    </row>
    <row r="3239" spans="1:8">
      <c r="A3239">
        <v>3238</v>
      </c>
      <c r="B3239">
        <v>54</v>
      </c>
      <c r="C3239" t="s">
        <v>189</v>
      </c>
      <c r="D3239" t="s">
        <v>1413</v>
      </c>
      <c r="E3239" t="s">
        <v>1391</v>
      </c>
      <c r="F3239" t="s">
        <v>63</v>
      </c>
      <c r="G3239">
        <v>250</v>
      </c>
      <c r="H3239">
        <v>7247</v>
      </c>
    </row>
    <row r="3240" spans="1:8">
      <c r="A3240">
        <v>3239</v>
      </c>
      <c r="B3240">
        <v>54</v>
      </c>
      <c r="C3240" t="s">
        <v>189</v>
      </c>
      <c r="D3240" t="s">
        <v>1413</v>
      </c>
      <c r="E3240" t="s">
        <v>1392</v>
      </c>
      <c r="F3240" t="s">
        <v>63</v>
      </c>
      <c r="G3240">
        <v>250</v>
      </c>
      <c r="H3240">
        <v>7247</v>
      </c>
    </row>
    <row r="3241" spans="1:8">
      <c r="A3241">
        <v>3240</v>
      </c>
      <c r="B3241">
        <v>54</v>
      </c>
      <c r="C3241" t="s">
        <v>189</v>
      </c>
      <c r="D3241" t="s">
        <v>1413</v>
      </c>
      <c r="E3241" t="s">
        <v>1393</v>
      </c>
      <c r="F3241" t="s">
        <v>63</v>
      </c>
      <c r="G3241">
        <v>230</v>
      </c>
      <c r="H3241">
        <v>7247</v>
      </c>
    </row>
    <row r="3242" spans="1:8">
      <c r="A3242">
        <v>3241</v>
      </c>
      <c r="B3242">
        <v>54</v>
      </c>
      <c r="C3242" t="s">
        <v>189</v>
      </c>
      <c r="D3242" t="s">
        <v>1413</v>
      </c>
      <c r="E3242" t="s">
        <v>1394</v>
      </c>
      <c r="F3242" t="s">
        <v>63</v>
      </c>
      <c r="G3242">
        <v>196</v>
      </c>
      <c r="H3242">
        <v>7247</v>
      </c>
    </row>
    <row r="3243" spans="1:8">
      <c r="A3243">
        <v>3242</v>
      </c>
      <c r="B3243">
        <v>54</v>
      </c>
      <c r="C3243" t="s">
        <v>189</v>
      </c>
      <c r="D3243" t="s">
        <v>1413</v>
      </c>
      <c r="E3243" t="s">
        <v>1395</v>
      </c>
      <c r="F3243" t="s">
        <v>63</v>
      </c>
      <c r="G3243">
        <v>194</v>
      </c>
      <c r="H3243">
        <v>7247</v>
      </c>
    </row>
    <row r="3244" spans="1:8">
      <c r="A3244">
        <v>3243</v>
      </c>
      <c r="B3244">
        <v>54</v>
      </c>
      <c r="C3244" t="s">
        <v>189</v>
      </c>
      <c r="D3244" t="s">
        <v>1413</v>
      </c>
      <c r="E3244" t="s">
        <v>1396</v>
      </c>
      <c r="F3244" t="s">
        <v>63</v>
      </c>
      <c r="G3244">
        <v>120</v>
      </c>
      <c r="H3244">
        <v>7247</v>
      </c>
    </row>
    <row r="3245" spans="1:8">
      <c r="A3245">
        <v>3244</v>
      </c>
      <c r="B3245">
        <v>54</v>
      </c>
      <c r="C3245" t="s">
        <v>189</v>
      </c>
      <c r="D3245" t="s">
        <v>1413</v>
      </c>
      <c r="E3245" t="s">
        <v>1397</v>
      </c>
      <c r="F3245" t="s">
        <v>63</v>
      </c>
      <c r="G3245">
        <v>130</v>
      </c>
      <c r="H3245">
        <v>7247</v>
      </c>
    </row>
    <row r="3246" spans="1:8">
      <c r="A3246">
        <v>3245</v>
      </c>
      <c r="B3246">
        <v>54</v>
      </c>
      <c r="C3246" t="s">
        <v>189</v>
      </c>
      <c r="D3246" t="s">
        <v>1413</v>
      </c>
      <c r="E3246" t="s">
        <v>1398</v>
      </c>
      <c r="F3246" t="s">
        <v>63</v>
      </c>
      <c r="G3246">
        <v>76</v>
      </c>
      <c r="H3246">
        <v>7247</v>
      </c>
    </row>
    <row r="3247" spans="1:8">
      <c r="A3247">
        <v>3246</v>
      </c>
      <c r="B3247">
        <v>54</v>
      </c>
      <c r="C3247" t="s">
        <v>189</v>
      </c>
      <c r="D3247" t="s">
        <v>1413</v>
      </c>
      <c r="E3247" t="s">
        <v>1399</v>
      </c>
      <c r="F3247" t="s">
        <v>63</v>
      </c>
      <c r="G3247">
        <v>54</v>
      </c>
      <c r="H3247">
        <v>7247</v>
      </c>
    </row>
    <row r="3248" spans="1:8">
      <c r="A3248">
        <v>3247</v>
      </c>
      <c r="B3248">
        <v>54</v>
      </c>
      <c r="C3248" t="s">
        <v>189</v>
      </c>
      <c r="D3248" t="s">
        <v>1413</v>
      </c>
      <c r="E3248" t="s">
        <v>1400</v>
      </c>
      <c r="F3248" t="s">
        <v>63</v>
      </c>
      <c r="G3248">
        <v>24</v>
      </c>
      <c r="H3248">
        <v>7247</v>
      </c>
    </row>
    <row r="3249" spans="1:8">
      <c r="A3249">
        <v>3248</v>
      </c>
      <c r="B3249">
        <v>54</v>
      </c>
      <c r="C3249" t="s">
        <v>189</v>
      </c>
      <c r="D3249" t="s">
        <v>1413</v>
      </c>
      <c r="E3249" t="s">
        <v>1401</v>
      </c>
      <c r="F3249" t="s">
        <v>63</v>
      </c>
      <c r="G3249">
        <v>19</v>
      </c>
      <c r="H3249">
        <v>7247</v>
      </c>
    </row>
    <row r="3250" spans="1:8">
      <c r="A3250">
        <v>3249</v>
      </c>
      <c r="B3250">
        <v>54</v>
      </c>
      <c r="C3250" t="s">
        <v>189</v>
      </c>
      <c r="D3250" t="s">
        <v>1413</v>
      </c>
      <c r="E3250" t="s">
        <v>1402</v>
      </c>
      <c r="F3250" t="s">
        <v>63</v>
      </c>
      <c r="G3250">
        <v>11</v>
      </c>
      <c r="H3250">
        <v>7247</v>
      </c>
    </row>
    <row r="3251" spans="1:8">
      <c r="A3251">
        <v>3250</v>
      </c>
      <c r="B3251">
        <v>54</v>
      </c>
      <c r="C3251" t="s">
        <v>189</v>
      </c>
      <c r="D3251" t="s">
        <v>1413</v>
      </c>
      <c r="E3251" t="s">
        <v>249</v>
      </c>
      <c r="F3251" t="s">
        <v>46</v>
      </c>
      <c r="G3251">
        <v>335</v>
      </c>
      <c r="H3251">
        <v>7247</v>
      </c>
    </row>
    <row r="3252" spans="1:8">
      <c r="A3252">
        <v>3251</v>
      </c>
      <c r="B3252">
        <v>54</v>
      </c>
      <c r="C3252" t="s">
        <v>189</v>
      </c>
      <c r="D3252" t="s">
        <v>1413</v>
      </c>
      <c r="E3252" t="s">
        <v>1386</v>
      </c>
      <c r="F3252" t="s">
        <v>46</v>
      </c>
      <c r="G3252">
        <v>370</v>
      </c>
      <c r="H3252">
        <v>7247</v>
      </c>
    </row>
    <row r="3253" spans="1:8">
      <c r="A3253">
        <v>3252</v>
      </c>
      <c r="B3253">
        <v>54</v>
      </c>
      <c r="C3253" t="s">
        <v>189</v>
      </c>
      <c r="D3253" t="s">
        <v>1413</v>
      </c>
      <c r="E3253" t="s">
        <v>1387</v>
      </c>
      <c r="F3253" t="s">
        <v>46</v>
      </c>
      <c r="G3253">
        <v>392</v>
      </c>
      <c r="H3253">
        <v>7247</v>
      </c>
    </row>
    <row r="3254" spans="1:8">
      <c r="A3254">
        <v>3253</v>
      </c>
      <c r="B3254">
        <v>54</v>
      </c>
      <c r="C3254" t="s">
        <v>189</v>
      </c>
      <c r="D3254" t="s">
        <v>1413</v>
      </c>
      <c r="E3254" t="s">
        <v>1388</v>
      </c>
      <c r="F3254" t="s">
        <v>46</v>
      </c>
      <c r="G3254">
        <v>390</v>
      </c>
      <c r="H3254">
        <v>7247</v>
      </c>
    </row>
    <row r="3255" spans="1:8">
      <c r="A3255">
        <v>3254</v>
      </c>
      <c r="B3255">
        <v>54</v>
      </c>
      <c r="C3255" t="s">
        <v>189</v>
      </c>
      <c r="D3255" t="s">
        <v>1413</v>
      </c>
      <c r="E3255" t="s">
        <v>1389</v>
      </c>
      <c r="F3255" t="s">
        <v>46</v>
      </c>
      <c r="G3255">
        <v>300</v>
      </c>
      <c r="H3255">
        <v>7247</v>
      </c>
    </row>
    <row r="3256" spans="1:8">
      <c r="A3256">
        <v>3255</v>
      </c>
      <c r="B3256">
        <v>54</v>
      </c>
      <c r="C3256" t="s">
        <v>189</v>
      </c>
      <c r="D3256" t="s">
        <v>1413</v>
      </c>
      <c r="E3256" t="s">
        <v>1390</v>
      </c>
      <c r="F3256" t="s">
        <v>46</v>
      </c>
      <c r="G3256">
        <v>303</v>
      </c>
      <c r="H3256">
        <v>7247</v>
      </c>
    </row>
    <row r="3257" spans="1:8">
      <c r="A3257">
        <v>3256</v>
      </c>
      <c r="B3257">
        <v>54</v>
      </c>
      <c r="C3257" t="s">
        <v>189</v>
      </c>
      <c r="D3257" t="s">
        <v>1413</v>
      </c>
      <c r="E3257" t="s">
        <v>1391</v>
      </c>
      <c r="F3257" t="s">
        <v>46</v>
      </c>
      <c r="G3257">
        <v>243</v>
      </c>
      <c r="H3257">
        <v>7247</v>
      </c>
    </row>
    <row r="3258" spans="1:8">
      <c r="A3258">
        <v>3257</v>
      </c>
      <c r="B3258">
        <v>54</v>
      </c>
      <c r="C3258" t="s">
        <v>189</v>
      </c>
      <c r="D3258" t="s">
        <v>1413</v>
      </c>
      <c r="E3258" t="s">
        <v>1392</v>
      </c>
      <c r="F3258" t="s">
        <v>46</v>
      </c>
      <c r="G3258">
        <v>249</v>
      </c>
      <c r="H3258">
        <v>7247</v>
      </c>
    </row>
    <row r="3259" spans="1:8">
      <c r="A3259">
        <v>3258</v>
      </c>
      <c r="B3259">
        <v>54</v>
      </c>
      <c r="C3259" t="s">
        <v>189</v>
      </c>
      <c r="D3259" t="s">
        <v>1413</v>
      </c>
      <c r="E3259" t="s">
        <v>1393</v>
      </c>
      <c r="F3259" t="s">
        <v>46</v>
      </c>
      <c r="G3259">
        <v>217</v>
      </c>
      <c r="H3259">
        <v>7247</v>
      </c>
    </row>
    <row r="3260" spans="1:8">
      <c r="A3260">
        <v>3259</v>
      </c>
      <c r="B3260">
        <v>54</v>
      </c>
      <c r="C3260" t="s">
        <v>189</v>
      </c>
      <c r="D3260" t="s">
        <v>1413</v>
      </c>
      <c r="E3260" t="s">
        <v>1394</v>
      </c>
      <c r="F3260" t="s">
        <v>46</v>
      </c>
      <c r="G3260">
        <v>214</v>
      </c>
      <c r="H3260">
        <v>7247</v>
      </c>
    </row>
    <row r="3261" spans="1:8">
      <c r="A3261">
        <v>3260</v>
      </c>
      <c r="B3261">
        <v>54</v>
      </c>
      <c r="C3261" t="s">
        <v>189</v>
      </c>
      <c r="D3261" t="s">
        <v>1413</v>
      </c>
      <c r="E3261" t="s">
        <v>1395</v>
      </c>
      <c r="F3261" t="s">
        <v>46</v>
      </c>
      <c r="G3261">
        <v>157</v>
      </c>
      <c r="H3261">
        <v>7247</v>
      </c>
    </row>
    <row r="3262" spans="1:8">
      <c r="A3262">
        <v>3261</v>
      </c>
      <c r="B3262">
        <v>54</v>
      </c>
      <c r="C3262" t="s">
        <v>189</v>
      </c>
      <c r="D3262" t="s">
        <v>1413</v>
      </c>
      <c r="E3262" t="s">
        <v>1396</v>
      </c>
      <c r="F3262" t="s">
        <v>46</v>
      </c>
      <c r="G3262">
        <v>115</v>
      </c>
      <c r="H3262">
        <v>7247</v>
      </c>
    </row>
    <row r="3263" spans="1:8">
      <c r="A3263">
        <v>3262</v>
      </c>
      <c r="B3263">
        <v>54</v>
      </c>
      <c r="C3263" t="s">
        <v>189</v>
      </c>
      <c r="D3263" t="s">
        <v>1413</v>
      </c>
      <c r="E3263" t="s">
        <v>1397</v>
      </c>
      <c r="F3263" t="s">
        <v>46</v>
      </c>
      <c r="G3263">
        <v>91</v>
      </c>
      <c r="H3263">
        <v>7247</v>
      </c>
    </row>
    <row r="3264" spans="1:8">
      <c r="A3264">
        <v>3263</v>
      </c>
      <c r="B3264">
        <v>54</v>
      </c>
      <c r="C3264" t="s">
        <v>189</v>
      </c>
      <c r="D3264" t="s">
        <v>1413</v>
      </c>
      <c r="E3264" t="s">
        <v>1398</v>
      </c>
      <c r="F3264" t="s">
        <v>46</v>
      </c>
      <c r="G3264">
        <v>57</v>
      </c>
      <c r="H3264">
        <v>7247</v>
      </c>
    </row>
    <row r="3265" spans="1:8">
      <c r="A3265">
        <v>3264</v>
      </c>
      <c r="B3265">
        <v>54</v>
      </c>
      <c r="C3265" t="s">
        <v>189</v>
      </c>
      <c r="D3265" t="s">
        <v>1413</v>
      </c>
      <c r="E3265" t="s">
        <v>1399</v>
      </c>
      <c r="F3265" t="s">
        <v>46</v>
      </c>
      <c r="G3265">
        <v>49</v>
      </c>
      <c r="H3265">
        <v>7247</v>
      </c>
    </row>
    <row r="3266" spans="1:8">
      <c r="A3266">
        <v>3265</v>
      </c>
      <c r="B3266">
        <v>54</v>
      </c>
      <c r="C3266" t="s">
        <v>189</v>
      </c>
      <c r="D3266" t="s">
        <v>1413</v>
      </c>
      <c r="E3266" t="s">
        <v>1400</v>
      </c>
      <c r="F3266" t="s">
        <v>46</v>
      </c>
      <c r="G3266">
        <v>30</v>
      </c>
      <c r="H3266">
        <v>7247</v>
      </c>
    </row>
    <row r="3267" spans="1:8">
      <c r="A3267">
        <v>3266</v>
      </c>
      <c r="B3267">
        <v>54</v>
      </c>
      <c r="C3267" t="s">
        <v>189</v>
      </c>
      <c r="D3267" t="s">
        <v>1413</v>
      </c>
      <c r="E3267" t="s">
        <v>1401</v>
      </c>
      <c r="F3267" t="s">
        <v>46</v>
      </c>
      <c r="G3267">
        <v>22</v>
      </c>
      <c r="H3267">
        <v>7247</v>
      </c>
    </row>
    <row r="3268" spans="1:8">
      <c r="A3268">
        <v>3267</v>
      </c>
      <c r="B3268">
        <v>54</v>
      </c>
      <c r="C3268" t="s">
        <v>189</v>
      </c>
      <c r="D3268" t="s">
        <v>1413</v>
      </c>
      <c r="E3268" t="s">
        <v>1402</v>
      </c>
      <c r="F3268" t="s">
        <v>46</v>
      </c>
      <c r="G3268">
        <v>12</v>
      </c>
      <c r="H3268">
        <v>7247</v>
      </c>
    </row>
    <row r="3269" spans="1:8">
      <c r="A3269">
        <v>3268</v>
      </c>
      <c r="B3269">
        <v>54</v>
      </c>
      <c r="C3269" t="s">
        <v>189</v>
      </c>
      <c r="D3269" t="s">
        <v>3582</v>
      </c>
      <c r="E3269" t="s">
        <v>249</v>
      </c>
      <c r="F3269" t="s">
        <v>63</v>
      </c>
      <c r="G3269">
        <v>14</v>
      </c>
      <c r="H3269">
        <v>187</v>
      </c>
    </row>
    <row r="3270" spans="1:8">
      <c r="A3270">
        <v>3269</v>
      </c>
      <c r="B3270">
        <v>54</v>
      </c>
      <c r="C3270" t="s">
        <v>189</v>
      </c>
      <c r="D3270" t="s">
        <v>3582</v>
      </c>
      <c r="E3270" t="s">
        <v>1386</v>
      </c>
      <c r="F3270" t="s">
        <v>63</v>
      </c>
      <c r="G3270">
        <v>9</v>
      </c>
      <c r="H3270">
        <v>187</v>
      </c>
    </row>
    <row r="3271" spans="1:8">
      <c r="A3271">
        <v>3270</v>
      </c>
      <c r="B3271">
        <v>54</v>
      </c>
      <c r="C3271" t="s">
        <v>189</v>
      </c>
      <c r="D3271" t="s">
        <v>3582</v>
      </c>
      <c r="E3271" t="s">
        <v>1387</v>
      </c>
      <c r="F3271" t="s">
        <v>63</v>
      </c>
      <c r="G3271">
        <v>6</v>
      </c>
      <c r="H3271">
        <v>187</v>
      </c>
    </row>
    <row r="3272" spans="1:8">
      <c r="A3272">
        <v>3271</v>
      </c>
      <c r="B3272">
        <v>54</v>
      </c>
      <c r="C3272" t="s">
        <v>189</v>
      </c>
      <c r="D3272" t="s">
        <v>3582</v>
      </c>
      <c r="E3272" t="s">
        <v>1388</v>
      </c>
      <c r="F3272" t="s">
        <v>63</v>
      </c>
      <c r="G3272">
        <v>8</v>
      </c>
      <c r="H3272">
        <v>187</v>
      </c>
    </row>
    <row r="3273" spans="1:8">
      <c r="A3273">
        <v>3272</v>
      </c>
      <c r="B3273">
        <v>54</v>
      </c>
      <c r="C3273" t="s">
        <v>189</v>
      </c>
      <c r="D3273" t="s">
        <v>3582</v>
      </c>
      <c r="E3273" t="s">
        <v>1389</v>
      </c>
      <c r="F3273" t="s">
        <v>63</v>
      </c>
      <c r="G3273">
        <v>7</v>
      </c>
      <c r="H3273">
        <v>187</v>
      </c>
    </row>
    <row r="3274" spans="1:8">
      <c r="A3274">
        <v>3273</v>
      </c>
      <c r="B3274">
        <v>54</v>
      </c>
      <c r="C3274" t="s">
        <v>189</v>
      </c>
      <c r="D3274" t="s">
        <v>3582</v>
      </c>
      <c r="E3274" t="s">
        <v>1390</v>
      </c>
      <c r="F3274" t="s">
        <v>63</v>
      </c>
      <c r="G3274">
        <v>9</v>
      </c>
      <c r="H3274">
        <v>187</v>
      </c>
    </row>
    <row r="3275" spans="1:8">
      <c r="A3275">
        <v>3274</v>
      </c>
      <c r="B3275">
        <v>54</v>
      </c>
      <c r="C3275" t="s">
        <v>189</v>
      </c>
      <c r="D3275" t="s">
        <v>3582</v>
      </c>
      <c r="E3275" t="s">
        <v>1391</v>
      </c>
      <c r="F3275" t="s">
        <v>63</v>
      </c>
      <c r="G3275">
        <v>7</v>
      </c>
      <c r="H3275">
        <v>187</v>
      </c>
    </row>
    <row r="3276" spans="1:8">
      <c r="A3276">
        <v>3275</v>
      </c>
      <c r="B3276">
        <v>54</v>
      </c>
      <c r="C3276" t="s">
        <v>189</v>
      </c>
      <c r="D3276" t="s">
        <v>3582</v>
      </c>
      <c r="E3276" t="s">
        <v>1392</v>
      </c>
      <c r="F3276" t="s">
        <v>63</v>
      </c>
      <c r="G3276">
        <v>12</v>
      </c>
      <c r="H3276">
        <v>187</v>
      </c>
    </row>
    <row r="3277" spans="1:8">
      <c r="A3277">
        <v>3276</v>
      </c>
      <c r="B3277">
        <v>54</v>
      </c>
      <c r="C3277" t="s">
        <v>189</v>
      </c>
      <c r="D3277" t="s">
        <v>3582</v>
      </c>
      <c r="E3277" t="s">
        <v>1393</v>
      </c>
      <c r="F3277" t="s">
        <v>63</v>
      </c>
      <c r="G3277">
        <v>4</v>
      </c>
      <c r="H3277">
        <v>187</v>
      </c>
    </row>
    <row r="3278" spans="1:8">
      <c r="A3278">
        <v>3277</v>
      </c>
      <c r="B3278">
        <v>54</v>
      </c>
      <c r="C3278" t="s">
        <v>189</v>
      </c>
      <c r="D3278" t="s">
        <v>3582</v>
      </c>
      <c r="E3278" t="s">
        <v>1394</v>
      </c>
      <c r="F3278" t="s">
        <v>63</v>
      </c>
      <c r="G3278">
        <v>5</v>
      </c>
      <c r="H3278">
        <v>187</v>
      </c>
    </row>
    <row r="3279" spans="1:8">
      <c r="A3279">
        <v>3278</v>
      </c>
      <c r="B3279">
        <v>54</v>
      </c>
      <c r="C3279" t="s">
        <v>189</v>
      </c>
      <c r="D3279" t="s">
        <v>3582</v>
      </c>
      <c r="E3279" t="s">
        <v>1395</v>
      </c>
      <c r="F3279" t="s">
        <v>63</v>
      </c>
      <c r="G3279">
        <v>4</v>
      </c>
      <c r="H3279">
        <v>187</v>
      </c>
    </row>
    <row r="3280" spans="1:8">
      <c r="A3280">
        <v>3279</v>
      </c>
      <c r="B3280">
        <v>54</v>
      </c>
      <c r="C3280" t="s">
        <v>189</v>
      </c>
      <c r="D3280" t="s">
        <v>3582</v>
      </c>
      <c r="E3280" t="s">
        <v>1396</v>
      </c>
      <c r="F3280" t="s">
        <v>63</v>
      </c>
      <c r="G3280">
        <v>3</v>
      </c>
      <c r="H3280">
        <v>187</v>
      </c>
    </row>
    <row r="3281" spans="1:8">
      <c r="A3281">
        <v>3280</v>
      </c>
      <c r="B3281">
        <v>54</v>
      </c>
      <c r="C3281" t="s">
        <v>189</v>
      </c>
      <c r="D3281" t="s">
        <v>3582</v>
      </c>
      <c r="E3281" t="s">
        <v>1397</v>
      </c>
      <c r="F3281" t="s">
        <v>63</v>
      </c>
      <c r="G3281">
        <v>6</v>
      </c>
      <c r="H3281">
        <v>187</v>
      </c>
    </row>
    <row r="3282" spans="1:8">
      <c r="A3282">
        <v>3281</v>
      </c>
      <c r="B3282">
        <v>54</v>
      </c>
      <c r="C3282" t="s">
        <v>189</v>
      </c>
      <c r="D3282" t="s">
        <v>3582</v>
      </c>
      <c r="E3282" t="s">
        <v>1398</v>
      </c>
      <c r="F3282" t="s">
        <v>63</v>
      </c>
      <c r="G3282">
        <v>2</v>
      </c>
      <c r="H3282">
        <v>187</v>
      </c>
    </row>
    <row r="3283" spans="1:8">
      <c r="A3283">
        <v>3282</v>
      </c>
      <c r="B3283">
        <v>54</v>
      </c>
      <c r="C3283" t="s">
        <v>189</v>
      </c>
      <c r="D3283" t="s">
        <v>3582</v>
      </c>
      <c r="E3283" t="s">
        <v>1399</v>
      </c>
      <c r="F3283" t="s">
        <v>63</v>
      </c>
      <c r="G3283">
        <v>1</v>
      </c>
      <c r="H3283">
        <v>187</v>
      </c>
    </row>
    <row r="3284" spans="1:8">
      <c r="A3284">
        <v>3283</v>
      </c>
      <c r="B3284">
        <v>54</v>
      </c>
      <c r="C3284" t="s">
        <v>189</v>
      </c>
      <c r="D3284" t="s">
        <v>3582</v>
      </c>
      <c r="E3284" t="s">
        <v>249</v>
      </c>
      <c r="F3284" t="s">
        <v>46</v>
      </c>
      <c r="G3284">
        <v>14</v>
      </c>
      <c r="H3284">
        <v>187</v>
      </c>
    </row>
    <row r="3285" spans="1:8">
      <c r="A3285">
        <v>3284</v>
      </c>
      <c r="B3285">
        <v>54</v>
      </c>
      <c r="C3285" t="s">
        <v>189</v>
      </c>
      <c r="D3285" t="s">
        <v>3582</v>
      </c>
      <c r="E3285" t="s">
        <v>1386</v>
      </c>
      <c r="F3285" t="s">
        <v>46</v>
      </c>
      <c r="G3285">
        <v>7</v>
      </c>
      <c r="H3285">
        <v>187</v>
      </c>
    </row>
    <row r="3286" spans="1:8">
      <c r="A3286">
        <v>3285</v>
      </c>
      <c r="B3286">
        <v>54</v>
      </c>
      <c r="C3286" t="s">
        <v>189</v>
      </c>
      <c r="D3286" t="s">
        <v>3582</v>
      </c>
      <c r="E3286" t="s">
        <v>1387</v>
      </c>
      <c r="F3286" t="s">
        <v>46</v>
      </c>
      <c r="G3286">
        <v>8</v>
      </c>
      <c r="H3286">
        <v>187</v>
      </c>
    </row>
    <row r="3287" spans="1:8">
      <c r="A3287">
        <v>3286</v>
      </c>
      <c r="B3287">
        <v>54</v>
      </c>
      <c r="C3287" t="s">
        <v>189</v>
      </c>
      <c r="D3287" t="s">
        <v>3582</v>
      </c>
      <c r="E3287" t="s">
        <v>1388</v>
      </c>
      <c r="F3287" t="s">
        <v>46</v>
      </c>
      <c r="G3287">
        <v>10</v>
      </c>
      <c r="H3287">
        <v>187</v>
      </c>
    </row>
    <row r="3288" spans="1:8">
      <c r="A3288">
        <v>3287</v>
      </c>
      <c r="B3288">
        <v>54</v>
      </c>
      <c r="C3288" t="s">
        <v>189</v>
      </c>
      <c r="D3288" t="s">
        <v>3582</v>
      </c>
      <c r="E3288" t="s">
        <v>1389</v>
      </c>
      <c r="F3288" t="s">
        <v>46</v>
      </c>
      <c r="G3288">
        <v>12</v>
      </c>
      <c r="H3288">
        <v>187</v>
      </c>
    </row>
    <row r="3289" spans="1:8">
      <c r="A3289">
        <v>3288</v>
      </c>
      <c r="B3289">
        <v>54</v>
      </c>
      <c r="C3289" t="s">
        <v>189</v>
      </c>
      <c r="D3289" t="s">
        <v>3582</v>
      </c>
      <c r="E3289" t="s">
        <v>1390</v>
      </c>
      <c r="F3289" t="s">
        <v>46</v>
      </c>
      <c r="G3289">
        <v>4</v>
      </c>
      <c r="H3289">
        <v>187</v>
      </c>
    </row>
    <row r="3290" spans="1:8">
      <c r="A3290">
        <v>3289</v>
      </c>
      <c r="B3290">
        <v>54</v>
      </c>
      <c r="C3290" t="s">
        <v>189</v>
      </c>
      <c r="D3290" t="s">
        <v>3582</v>
      </c>
      <c r="E3290" t="s">
        <v>1391</v>
      </c>
      <c r="F3290" t="s">
        <v>46</v>
      </c>
      <c r="G3290">
        <v>6</v>
      </c>
      <c r="H3290">
        <v>187</v>
      </c>
    </row>
    <row r="3291" spans="1:8">
      <c r="A3291">
        <v>3290</v>
      </c>
      <c r="B3291">
        <v>54</v>
      </c>
      <c r="C3291" t="s">
        <v>189</v>
      </c>
      <c r="D3291" t="s">
        <v>3582</v>
      </c>
      <c r="E3291" t="s">
        <v>1392</v>
      </c>
      <c r="F3291" t="s">
        <v>46</v>
      </c>
      <c r="G3291">
        <v>5</v>
      </c>
      <c r="H3291">
        <v>187</v>
      </c>
    </row>
    <row r="3292" spans="1:8">
      <c r="A3292">
        <v>3291</v>
      </c>
      <c r="B3292">
        <v>54</v>
      </c>
      <c r="C3292" t="s">
        <v>189</v>
      </c>
      <c r="D3292" t="s">
        <v>3582</v>
      </c>
      <c r="E3292" t="s">
        <v>1393</v>
      </c>
      <c r="F3292" t="s">
        <v>46</v>
      </c>
      <c r="G3292">
        <v>5</v>
      </c>
      <c r="H3292">
        <v>187</v>
      </c>
    </row>
    <row r="3293" spans="1:8">
      <c r="A3293">
        <v>3292</v>
      </c>
      <c r="B3293">
        <v>54</v>
      </c>
      <c r="C3293" t="s">
        <v>189</v>
      </c>
      <c r="D3293" t="s">
        <v>3582</v>
      </c>
      <c r="E3293" t="s">
        <v>1394</v>
      </c>
      <c r="F3293" t="s">
        <v>46</v>
      </c>
      <c r="G3293">
        <v>4</v>
      </c>
      <c r="H3293">
        <v>187</v>
      </c>
    </row>
    <row r="3294" spans="1:8">
      <c r="A3294">
        <v>3293</v>
      </c>
      <c r="B3294">
        <v>54</v>
      </c>
      <c r="C3294" t="s">
        <v>189</v>
      </c>
      <c r="D3294" t="s">
        <v>3582</v>
      </c>
      <c r="E3294" t="s">
        <v>1395</v>
      </c>
      <c r="F3294" t="s">
        <v>46</v>
      </c>
      <c r="G3294">
        <v>4</v>
      </c>
      <c r="H3294">
        <v>187</v>
      </c>
    </row>
    <row r="3295" spans="1:8">
      <c r="A3295">
        <v>3294</v>
      </c>
      <c r="B3295">
        <v>54</v>
      </c>
      <c r="C3295" t="s">
        <v>189</v>
      </c>
      <c r="D3295" t="s">
        <v>3582</v>
      </c>
      <c r="E3295" t="s">
        <v>1396</v>
      </c>
      <c r="F3295" t="s">
        <v>46</v>
      </c>
      <c r="G3295">
        <v>3</v>
      </c>
      <c r="H3295">
        <v>187</v>
      </c>
    </row>
    <row r="3296" spans="1:8">
      <c r="A3296">
        <v>3295</v>
      </c>
      <c r="B3296">
        <v>54</v>
      </c>
      <c r="C3296" t="s">
        <v>189</v>
      </c>
      <c r="D3296" t="s">
        <v>3582</v>
      </c>
      <c r="E3296" t="s">
        <v>1397</v>
      </c>
      <c r="F3296" t="s">
        <v>46</v>
      </c>
      <c r="G3296">
        <v>4</v>
      </c>
      <c r="H3296">
        <v>187</v>
      </c>
    </row>
    <row r="3297" spans="1:8">
      <c r="A3297">
        <v>3296</v>
      </c>
      <c r="B3297">
        <v>54</v>
      </c>
      <c r="C3297" t="s">
        <v>189</v>
      </c>
      <c r="D3297" t="s">
        <v>3582</v>
      </c>
      <c r="E3297" t="s">
        <v>1398</v>
      </c>
      <c r="F3297" t="s">
        <v>46</v>
      </c>
      <c r="G3297">
        <v>1</v>
      </c>
      <c r="H3297">
        <v>187</v>
      </c>
    </row>
    <row r="3298" spans="1:8">
      <c r="A3298">
        <v>3297</v>
      </c>
      <c r="B3298">
        <v>54</v>
      </c>
      <c r="C3298" t="s">
        <v>189</v>
      </c>
      <c r="D3298" t="s">
        <v>3582</v>
      </c>
      <c r="E3298" t="s">
        <v>1399</v>
      </c>
      <c r="F3298" t="s">
        <v>46</v>
      </c>
      <c r="G3298">
        <v>1</v>
      </c>
      <c r="H3298">
        <v>187</v>
      </c>
    </row>
    <row r="3299" spans="1:8">
      <c r="A3299">
        <v>3298</v>
      </c>
      <c r="B3299">
        <v>54</v>
      </c>
      <c r="C3299" t="s">
        <v>189</v>
      </c>
      <c r="D3299" t="s">
        <v>3582</v>
      </c>
      <c r="E3299" t="s">
        <v>1400</v>
      </c>
      <c r="F3299" t="s">
        <v>46</v>
      </c>
      <c r="G3299">
        <v>2</v>
      </c>
      <c r="H3299">
        <v>187</v>
      </c>
    </row>
    <row r="3300" spans="1:8">
      <c r="A3300">
        <v>3299</v>
      </c>
      <c r="B3300">
        <v>54</v>
      </c>
      <c r="C3300" t="s">
        <v>189</v>
      </c>
      <c r="D3300" t="s">
        <v>3597</v>
      </c>
      <c r="E3300" t="s">
        <v>1387</v>
      </c>
      <c r="F3300" t="s">
        <v>63</v>
      </c>
      <c r="G3300">
        <v>2</v>
      </c>
      <c r="H3300">
        <v>98</v>
      </c>
    </row>
    <row r="3301" spans="1:8">
      <c r="A3301">
        <v>3300</v>
      </c>
      <c r="B3301">
        <v>54</v>
      </c>
      <c r="C3301" t="s">
        <v>189</v>
      </c>
      <c r="D3301" t="s">
        <v>3597</v>
      </c>
      <c r="E3301" t="s">
        <v>1388</v>
      </c>
      <c r="F3301" t="s">
        <v>63</v>
      </c>
      <c r="G3301">
        <v>6</v>
      </c>
      <c r="H3301">
        <v>98</v>
      </c>
    </row>
    <row r="3302" spans="1:8">
      <c r="A3302">
        <v>3301</v>
      </c>
      <c r="B3302">
        <v>54</v>
      </c>
      <c r="C3302" t="s">
        <v>189</v>
      </c>
      <c r="D3302" t="s">
        <v>3597</v>
      </c>
      <c r="E3302" t="s">
        <v>1389</v>
      </c>
      <c r="F3302" t="s">
        <v>63</v>
      </c>
      <c r="G3302">
        <v>6</v>
      </c>
      <c r="H3302">
        <v>98</v>
      </c>
    </row>
    <row r="3303" spans="1:8">
      <c r="A3303">
        <v>3302</v>
      </c>
      <c r="B3303">
        <v>54</v>
      </c>
      <c r="C3303" t="s">
        <v>189</v>
      </c>
      <c r="D3303" t="s">
        <v>3597</v>
      </c>
      <c r="E3303" t="s">
        <v>1390</v>
      </c>
      <c r="F3303" t="s">
        <v>63</v>
      </c>
      <c r="G3303">
        <v>8</v>
      </c>
      <c r="H3303">
        <v>98</v>
      </c>
    </row>
    <row r="3304" spans="1:8">
      <c r="A3304">
        <v>3303</v>
      </c>
      <c r="B3304">
        <v>54</v>
      </c>
      <c r="C3304" t="s">
        <v>189</v>
      </c>
      <c r="D3304" t="s">
        <v>3597</v>
      </c>
      <c r="E3304" t="s">
        <v>1391</v>
      </c>
      <c r="F3304" t="s">
        <v>63</v>
      </c>
      <c r="G3304">
        <v>4</v>
      </c>
      <c r="H3304">
        <v>98</v>
      </c>
    </row>
    <row r="3305" spans="1:8">
      <c r="A3305">
        <v>3304</v>
      </c>
      <c r="B3305">
        <v>54</v>
      </c>
      <c r="C3305" t="s">
        <v>189</v>
      </c>
      <c r="D3305" t="s">
        <v>3597</v>
      </c>
      <c r="E3305" t="s">
        <v>1392</v>
      </c>
      <c r="F3305" t="s">
        <v>63</v>
      </c>
      <c r="G3305">
        <v>3</v>
      </c>
      <c r="H3305">
        <v>98</v>
      </c>
    </row>
    <row r="3306" spans="1:8">
      <c r="A3306">
        <v>3305</v>
      </c>
      <c r="B3306">
        <v>54</v>
      </c>
      <c r="C3306" t="s">
        <v>189</v>
      </c>
      <c r="D3306" t="s">
        <v>3597</v>
      </c>
      <c r="E3306" t="s">
        <v>1393</v>
      </c>
      <c r="F3306" t="s">
        <v>63</v>
      </c>
      <c r="G3306">
        <v>6</v>
      </c>
      <c r="H3306">
        <v>98</v>
      </c>
    </row>
    <row r="3307" spans="1:8">
      <c r="A3307">
        <v>3306</v>
      </c>
      <c r="B3307">
        <v>54</v>
      </c>
      <c r="C3307" t="s">
        <v>189</v>
      </c>
      <c r="D3307" t="s">
        <v>3597</v>
      </c>
      <c r="E3307" t="s">
        <v>1394</v>
      </c>
      <c r="F3307" t="s">
        <v>63</v>
      </c>
      <c r="G3307">
        <v>3</v>
      </c>
      <c r="H3307">
        <v>98</v>
      </c>
    </row>
    <row r="3308" spans="1:8">
      <c r="A3308">
        <v>3307</v>
      </c>
      <c r="B3308">
        <v>54</v>
      </c>
      <c r="C3308" t="s">
        <v>189</v>
      </c>
      <c r="D3308" t="s">
        <v>3597</v>
      </c>
      <c r="E3308" t="s">
        <v>1395</v>
      </c>
      <c r="F3308" t="s">
        <v>63</v>
      </c>
      <c r="G3308">
        <v>7</v>
      </c>
      <c r="H3308">
        <v>98</v>
      </c>
    </row>
    <row r="3309" spans="1:8">
      <c r="A3309">
        <v>3308</v>
      </c>
      <c r="B3309">
        <v>54</v>
      </c>
      <c r="C3309" t="s">
        <v>189</v>
      </c>
      <c r="D3309" t="s">
        <v>3597</v>
      </c>
      <c r="E3309" t="s">
        <v>1396</v>
      </c>
      <c r="F3309" t="s">
        <v>63</v>
      </c>
      <c r="G3309">
        <v>4</v>
      </c>
      <c r="H3309">
        <v>98</v>
      </c>
    </row>
    <row r="3310" spans="1:8">
      <c r="A3310">
        <v>3309</v>
      </c>
      <c r="B3310">
        <v>54</v>
      </c>
      <c r="C3310" t="s">
        <v>189</v>
      </c>
      <c r="D3310" t="s">
        <v>3597</v>
      </c>
      <c r="E3310" t="s">
        <v>1397</v>
      </c>
      <c r="F3310" t="s">
        <v>63</v>
      </c>
      <c r="G3310">
        <v>2</v>
      </c>
      <c r="H3310">
        <v>98</v>
      </c>
    </row>
    <row r="3311" spans="1:8">
      <c r="A3311">
        <v>3310</v>
      </c>
      <c r="B3311">
        <v>54</v>
      </c>
      <c r="C3311" t="s">
        <v>189</v>
      </c>
      <c r="D3311" t="s">
        <v>3597</v>
      </c>
      <c r="E3311" t="s">
        <v>1398</v>
      </c>
      <c r="F3311" t="s">
        <v>63</v>
      </c>
      <c r="G3311">
        <v>1</v>
      </c>
      <c r="H3311">
        <v>98</v>
      </c>
    </row>
    <row r="3312" spans="1:8">
      <c r="A3312">
        <v>3311</v>
      </c>
      <c r="B3312">
        <v>54</v>
      </c>
      <c r="C3312" t="s">
        <v>189</v>
      </c>
      <c r="D3312" t="s">
        <v>3597</v>
      </c>
      <c r="E3312" t="s">
        <v>1399</v>
      </c>
      <c r="F3312" t="s">
        <v>63</v>
      </c>
      <c r="G3312">
        <v>2</v>
      </c>
      <c r="H3312">
        <v>98</v>
      </c>
    </row>
    <row r="3313" spans="1:8">
      <c r="A3313">
        <v>3312</v>
      </c>
      <c r="B3313">
        <v>54</v>
      </c>
      <c r="C3313" t="s">
        <v>189</v>
      </c>
      <c r="D3313" t="s">
        <v>3597</v>
      </c>
      <c r="E3313" t="s">
        <v>249</v>
      </c>
      <c r="F3313" t="s">
        <v>46</v>
      </c>
      <c r="G3313">
        <v>4</v>
      </c>
      <c r="H3313">
        <v>98</v>
      </c>
    </row>
    <row r="3314" spans="1:8">
      <c r="A3314">
        <v>3313</v>
      </c>
      <c r="B3314">
        <v>54</v>
      </c>
      <c r="C3314" t="s">
        <v>189</v>
      </c>
      <c r="D3314" t="s">
        <v>3597</v>
      </c>
      <c r="E3314" t="s">
        <v>1386</v>
      </c>
      <c r="F3314" t="s">
        <v>46</v>
      </c>
      <c r="G3314">
        <v>4</v>
      </c>
      <c r="H3314">
        <v>98</v>
      </c>
    </row>
    <row r="3315" spans="1:8">
      <c r="A3315">
        <v>3314</v>
      </c>
      <c r="B3315">
        <v>54</v>
      </c>
      <c r="C3315" t="s">
        <v>189</v>
      </c>
      <c r="D3315" t="s">
        <v>3597</v>
      </c>
      <c r="E3315" t="s">
        <v>1387</v>
      </c>
      <c r="F3315" t="s">
        <v>46</v>
      </c>
      <c r="G3315">
        <v>1</v>
      </c>
      <c r="H3315">
        <v>98</v>
      </c>
    </row>
    <row r="3316" spans="1:8">
      <c r="A3316">
        <v>3315</v>
      </c>
      <c r="B3316">
        <v>54</v>
      </c>
      <c r="C3316" t="s">
        <v>189</v>
      </c>
      <c r="D3316" t="s">
        <v>3597</v>
      </c>
      <c r="E3316" t="s">
        <v>1388</v>
      </c>
      <c r="F3316" t="s">
        <v>46</v>
      </c>
      <c r="G3316">
        <v>4</v>
      </c>
      <c r="H3316">
        <v>98</v>
      </c>
    </row>
    <row r="3317" spans="1:8">
      <c r="A3317">
        <v>3316</v>
      </c>
      <c r="B3317">
        <v>54</v>
      </c>
      <c r="C3317" t="s">
        <v>189</v>
      </c>
      <c r="D3317" t="s">
        <v>3597</v>
      </c>
      <c r="E3317" t="s">
        <v>1389</v>
      </c>
      <c r="F3317" t="s">
        <v>46</v>
      </c>
      <c r="G3317">
        <v>7</v>
      </c>
      <c r="H3317">
        <v>98</v>
      </c>
    </row>
    <row r="3318" spans="1:8">
      <c r="A3318">
        <v>3317</v>
      </c>
      <c r="B3318">
        <v>54</v>
      </c>
      <c r="C3318" t="s">
        <v>189</v>
      </c>
      <c r="D3318" t="s">
        <v>3597</v>
      </c>
      <c r="E3318" t="s">
        <v>1390</v>
      </c>
      <c r="F3318" t="s">
        <v>46</v>
      </c>
      <c r="G3318">
        <v>6</v>
      </c>
      <c r="H3318">
        <v>98</v>
      </c>
    </row>
    <row r="3319" spans="1:8">
      <c r="A3319">
        <v>3318</v>
      </c>
      <c r="B3319">
        <v>54</v>
      </c>
      <c r="C3319" t="s">
        <v>189</v>
      </c>
      <c r="D3319" t="s">
        <v>3597</v>
      </c>
      <c r="E3319" t="s">
        <v>1391</v>
      </c>
      <c r="F3319" t="s">
        <v>46</v>
      </c>
      <c r="G3319">
        <v>1</v>
      </c>
      <c r="H3319">
        <v>98</v>
      </c>
    </row>
    <row r="3320" spans="1:8">
      <c r="A3320">
        <v>3319</v>
      </c>
      <c r="B3320">
        <v>54</v>
      </c>
      <c r="C3320" t="s">
        <v>189</v>
      </c>
      <c r="D3320" t="s">
        <v>3597</v>
      </c>
      <c r="E3320" t="s">
        <v>1392</v>
      </c>
      <c r="F3320" t="s">
        <v>46</v>
      </c>
      <c r="G3320">
        <v>5</v>
      </c>
      <c r="H3320">
        <v>98</v>
      </c>
    </row>
    <row r="3321" spans="1:8">
      <c r="A3321">
        <v>3320</v>
      </c>
      <c r="B3321">
        <v>54</v>
      </c>
      <c r="C3321" t="s">
        <v>189</v>
      </c>
      <c r="D3321" t="s">
        <v>3597</v>
      </c>
      <c r="E3321" t="s">
        <v>1393</v>
      </c>
      <c r="F3321" t="s">
        <v>46</v>
      </c>
      <c r="G3321">
        <v>2</v>
      </c>
      <c r="H3321">
        <v>98</v>
      </c>
    </row>
    <row r="3322" spans="1:8">
      <c r="A3322">
        <v>3321</v>
      </c>
      <c r="B3322">
        <v>54</v>
      </c>
      <c r="C3322" t="s">
        <v>189</v>
      </c>
      <c r="D3322" t="s">
        <v>3597</v>
      </c>
      <c r="E3322" t="s">
        <v>1394</v>
      </c>
      <c r="F3322" t="s">
        <v>46</v>
      </c>
      <c r="G3322">
        <v>4</v>
      </c>
      <c r="H3322">
        <v>98</v>
      </c>
    </row>
    <row r="3323" spans="1:8">
      <c r="A3323">
        <v>3322</v>
      </c>
      <c r="B3323">
        <v>54</v>
      </c>
      <c r="C3323" t="s">
        <v>189</v>
      </c>
      <c r="D3323" t="s">
        <v>3597</v>
      </c>
      <c r="E3323" t="s">
        <v>1396</v>
      </c>
      <c r="F3323" t="s">
        <v>46</v>
      </c>
      <c r="G3323">
        <v>1</v>
      </c>
      <c r="H3323">
        <v>98</v>
      </c>
    </row>
    <row r="3324" spans="1:8">
      <c r="A3324">
        <v>3323</v>
      </c>
      <c r="B3324">
        <v>54</v>
      </c>
      <c r="C3324" t="s">
        <v>189</v>
      </c>
      <c r="D3324" t="s">
        <v>3597</v>
      </c>
      <c r="E3324" t="s">
        <v>1399</v>
      </c>
      <c r="F3324" t="s">
        <v>46</v>
      </c>
      <c r="G3324">
        <v>1</v>
      </c>
      <c r="H3324">
        <v>98</v>
      </c>
    </row>
    <row r="3325" spans="1:8">
      <c r="A3325">
        <v>3324</v>
      </c>
      <c r="B3325">
        <v>54</v>
      </c>
      <c r="C3325" t="s">
        <v>189</v>
      </c>
      <c r="D3325" t="s">
        <v>3597</v>
      </c>
      <c r="E3325" t="s">
        <v>1401</v>
      </c>
      <c r="F3325" t="s">
        <v>46</v>
      </c>
      <c r="G3325">
        <v>3</v>
      </c>
      <c r="H3325">
        <v>98</v>
      </c>
    </row>
    <row r="3326" spans="1:8">
      <c r="A3326">
        <v>3325</v>
      </c>
      <c r="B3326">
        <v>54</v>
      </c>
      <c r="C3326" t="s">
        <v>189</v>
      </c>
      <c r="D3326" t="s">
        <v>3597</v>
      </c>
      <c r="E3326" t="s">
        <v>1402</v>
      </c>
      <c r="F3326" t="s">
        <v>46</v>
      </c>
      <c r="G3326">
        <v>1</v>
      </c>
      <c r="H3326">
        <v>98</v>
      </c>
    </row>
    <row r="3327" spans="1:8">
      <c r="A3327">
        <v>3326</v>
      </c>
      <c r="B3327">
        <v>54</v>
      </c>
      <c r="C3327" t="s">
        <v>189</v>
      </c>
      <c r="D3327" t="s">
        <v>3599</v>
      </c>
      <c r="E3327" t="s">
        <v>1389</v>
      </c>
      <c r="F3327" t="s">
        <v>46</v>
      </c>
      <c r="G3327">
        <v>1</v>
      </c>
      <c r="H3327">
        <v>3</v>
      </c>
    </row>
    <row r="3328" spans="1:8">
      <c r="A3328">
        <v>3327</v>
      </c>
      <c r="B3328">
        <v>54</v>
      </c>
      <c r="C3328" t="s">
        <v>189</v>
      </c>
      <c r="D3328" t="s">
        <v>3599</v>
      </c>
      <c r="E3328" t="s">
        <v>1390</v>
      </c>
      <c r="F3328" t="s">
        <v>46</v>
      </c>
      <c r="G3328">
        <v>1</v>
      </c>
      <c r="H3328">
        <v>3</v>
      </c>
    </row>
    <row r="3329" spans="1:8">
      <c r="A3329">
        <v>3328</v>
      </c>
      <c r="B3329">
        <v>54</v>
      </c>
      <c r="C3329" t="s">
        <v>189</v>
      </c>
      <c r="D3329" t="s">
        <v>3599</v>
      </c>
      <c r="E3329" t="s">
        <v>1391</v>
      </c>
      <c r="F3329" t="s">
        <v>46</v>
      </c>
      <c r="G3329">
        <v>1</v>
      </c>
      <c r="H3329">
        <v>3</v>
      </c>
    </row>
    <row r="3330" spans="1:8">
      <c r="A3330">
        <v>3329</v>
      </c>
      <c r="B3330">
        <v>54</v>
      </c>
      <c r="C3330" t="s">
        <v>189</v>
      </c>
      <c r="D3330" t="s">
        <v>3598</v>
      </c>
      <c r="E3330" t="s">
        <v>249</v>
      </c>
      <c r="F3330" t="s">
        <v>63</v>
      </c>
      <c r="G3330">
        <v>1085</v>
      </c>
      <c r="H3330">
        <v>22022</v>
      </c>
    </row>
    <row r="3331" spans="1:8">
      <c r="A3331">
        <v>3330</v>
      </c>
      <c r="B3331">
        <v>54</v>
      </c>
      <c r="C3331" t="s">
        <v>189</v>
      </c>
      <c r="D3331" t="s">
        <v>3598</v>
      </c>
      <c r="E3331" t="s">
        <v>1386</v>
      </c>
      <c r="F3331" t="s">
        <v>63</v>
      </c>
      <c r="G3331">
        <v>1106</v>
      </c>
      <c r="H3331">
        <v>22022</v>
      </c>
    </row>
    <row r="3332" spans="1:8">
      <c r="A3332">
        <v>3331</v>
      </c>
      <c r="B3332">
        <v>54</v>
      </c>
      <c r="C3332" t="s">
        <v>189</v>
      </c>
      <c r="D3332" t="s">
        <v>3598</v>
      </c>
      <c r="E3332" t="s">
        <v>1387</v>
      </c>
      <c r="F3332" t="s">
        <v>63</v>
      </c>
      <c r="G3332">
        <v>1204</v>
      </c>
      <c r="H3332">
        <v>22022</v>
      </c>
    </row>
    <row r="3333" spans="1:8">
      <c r="A3333">
        <v>3332</v>
      </c>
      <c r="B3333">
        <v>54</v>
      </c>
      <c r="C3333" t="s">
        <v>189</v>
      </c>
      <c r="D3333" t="s">
        <v>3598</v>
      </c>
      <c r="E3333" t="s">
        <v>1388</v>
      </c>
      <c r="F3333" t="s">
        <v>63</v>
      </c>
      <c r="G3333">
        <v>1158</v>
      </c>
      <c r="H3333">
        <v>22022</v>
      </c>
    </row>
    <row r="3334" spans="1:8">
      <c r="A3334">
        <v>3333</v>
      </c>
      <c r="B3334">
        <v>54</v>
      </c>
      <c r="C3334" t="s">
        <v>189</v>
      </c>
      <c r="D3334" t="s">
        <v>3598</v>
      </c>
      <c r="E3334" t="s">
        <v>1389</v>
      </c>
      <c r="F3334" t="s">
        <v>63</v>
      </c>
      <c r="G3334">
        <v>1133</v>
      </c>
      <c r="H3334">
        <v>22022</v>
      </c>
    </row>
    <row r="3335" spans="1:8">
      <c r="A3335">
        <v>3334</v>
      </c>
      <c r="B3335">
        <v>54</v>
      </c>
      <c r="C3335" t="s">
        <v>189</v>
      </c>
      <c r="D3335" t="s">
        <v>3598</v>
      </c>
      <c r="E3335" t="s">
        <v>1390</v>
      </c>
      <c r="F3335" t="s">
        <v>63</v>
      </c>
      <c r="G3335">
        <v>970</v>
      </c>
      <c r="H3335">
        <v>22022</v>
      </c>
    </row>
    <row r="3336" spans="1:8">
      <c r="A3336">
        <v>3335</v>
      </c>
      <c r="B3336">
        <v>54</v>
      </c>
      <c r="C3336" t="s">
        <v>189</v>
      </c>
      <c r="D3336" t="s">
        <v>3598</v>
      </c>
      <c r="E3336" t="s">
        <v>1391</v>
      </c>
      <c r="F3336" t="s">
        <v>63</v>
      </c>
      <c r="G3336">
        <v>842</v>
      </c>
      <c r="H3336">
        <v>22022</v>
      </c>
    </row>
    <row r="3337" spans="1:8">
      <c r="A3337">
        <v>3336</v>
      </c>
      <c r="B3337">
        <v>54</v>
      </c>
      <c r="C3337" t="s">
        <v>189</v>
      </c>
      <c r="D3337" t="s">
        <v>3598</v>
      </c>
      <c r="E3337" t="s">
        <v>1392</v>
      </c>
      <c r="F3337" t="s">
        <v>63</v>
      </c>
      <c r="G3337">
        <v>737</v>
      </c>
      <c r="H3337">
        <v>22022</v>
      </c>
    </row>
    <row r="3338" spans="1:8">
      <c r="A3338">
        <v>3337</v>
      </c>
      <c r="B3338">
        <v>54</v>
      </c>
      <c r="C3338" t="s">
        <v>189</v>
      </c>
      <c r="D3338" t="s">
        <v>3598</v>
      </c>
      <c r="E3338" t="s">
        <v>1393</v>
      </c>
      <c r="F3338" t="s">
        <v>63</v>
      </c>
      <c r="G3338">
        <v>679</v>
      </c>
      <c r="H3338">
        <v>22022</v>
      </c>
    </row>
    <row r="3339" spans="1:8">
      <c r="A3339">
        <v>3338</v>
      </c>
      <c r="B3339">
        <v>54</v>
      </c>
      <c r="C3339" t="s">
        <v>189</v>
      </c>
      <c r="D3339" t="s">
        <v>3598</v>
      </c>
      <c r="E3339" t="s">
        <v>1394</v>
      </c>
      <c r="F3339" t="s">
        <v>63</v>
      </c>
      <c r="G3339">
        <v>580</v>
      </c>
      <c r="H3339">
        <v>22022</v>
      </c>
    </row>
    <row r="3340" spans="1:8">
      <c r="A3340">
        <v>3339</v>
      </c>
      <c r="B3340">
        <v>54</v>
      </c>
      <c r="C3340" t="s">
        <v>189</v>
      </c>
      <c r="D3340" t="s">
        <v>3598</v>
      </c>
      <c r="E3340" t="s">
        <v>1395</v>
      </c>
      <c r="F3340" t="s">
        <v>63</v>
      </c>
      <c r="G3340">
        <v>509</v>
      </c>
      <c r="H3340">
        <v>22022</v>
      </c>
    </row>
    <row r="3341" spans="1:8">
      <c r="A3341">
        <v>3340</v>
      </c>
      <c r="B3341">
        <v>54</v>
      </c>
      <c r="C3341" t="s">
        <v>189</v>
      </c>
      <c r="D3341" t="s">
        <v>3598</v>
      </c>
      <c r="E3341" t="s">
        <v>1396</v>
      </c>
      <c r="F3341" t="s">
        <v>63</v>
      </c>
      <c r="G3341">
        <v>403</v>
      </c>
      <c r="H3341">
        <v>22022</v>
      </c>
    </row>
    <row r="3342" spans="1:8">
      <c r="A3342">
        <v>3341</v>
      </c>
      <c r="B3342">
        <v>54</v>
      </c>
      <c r="C3342" t="s">
        <v>189</v>
      </c>
      <c r="D3342" t="s">
        <v>3598</v>
      </c>
      <c r="E3342" t="s">
        <v>1397</v>
      </c>
      <c r="F3342" t="s">
        <v>63</v>
      </c>
      <c r="G3342">
        <v>318</v>
      </c>
      <c r="H3342">
        <v>22022</v>
      </c>
    </row>
    <row r="3343" spans="1:8">
      <c r="A3343">
        <v>3342</v>
      </c>
      <c r="B3343">
        <v>54</v>
      </c>
      <c r="C3343" t="s">
        <v>189</v>
      </c>
      <c r="D3343" t="s">
        <v>3598</v>
      </c>
      <c r="E3343" t="s">
        <v>1398</v>
      </c>
      <c r="F3343" t="s">
        <v>63</v>
      </c>
      <c r="G3343">
        <v>237</v>
      </c>
      <c r="H3343">
        <v>22022</v>
      </c>
    </row>
    <row r="3344" spans="1:8">
      <c r="A3344">
        <v>3343</v>
      </c>
      <c r="B3344">
        <v>54</v>
      </c>
      <c r="C3344" t="s">
        <v>189</v>
      </c>
      <c r="D3344" t="s">
        <v>3598</v>
      </c>
      <c r="E3344" t="s">
        <v>1399</v>
      </c>
      <c r="F3344" t="s">
        <v>63</v>
      </c>
      <c r="G3344">
        <v>140</v>
      </c>
      <c r="H3344">
        <v>22022</v>
      </c>
    </row>
    <row r="3345" spans="1:8">
      <c r="A3345">
        <v>3344</v>
      </c>
      <c r="B3345">
        <v>54</v>
      </c>
      <c r="C3345" t="s">
        <v>189</v>
      </c>
      <c r="D3345" t="s">
        <v>3598</v>
      </c>
      <c r="E3345" t="s">
        <v>1400</v>
      </c>
      <c r="F3345" t="s">
        <v>63</v>
      </c>
      <c r="G3345">
        <v>111</v>
      </c>
      <c r="H3345">
        <v>22022</v>
      </c>
    </row>
    <row r="3346" spans="1:8">
      <c r="A3346">
        <v>3345</v>
      </c>
      <c r="B3346">
        <v>54</v>
      </c>
      <c r="C3346" t="s">
        <v>189</v>
      </c>
      <c r="D3346" t="s">
        <v>3598</v>
      </c>
      <c r="E3346" t="s">
        <v>1401</v>
      </c>
      <c r="F3346" t="s">
        <v>63</v>
      </c>
      <c r="G3346">
        <v>56</v>
      </c>
      <c r="H3346">
        <v>22022</v>
      </c>
    </row>
    <row r="3347" spans="1:8">
      <c r="A3347">
        <v>3346</v>
      </c>
      <c r="B3347">
        <v>54</v>
      </c>
      <c r="C3347" t="s">
        <v>189</v>
      </c>
      <c r="D3347" t="s">
        <v>3598</v>
      </c>
      <c r="E3347" t="s">
        <v>1402</v>
      </c>
      <c r="F3347" t="s">
        <v>63</v>
      </c>
      <c r="G3347">
        <v>37</v>
      </c>
      <c r="H3347">
        <v>22022</v>
      </c>
    </row>
    <row r="3348" spans="1:8">
      <c r="A3348">
        <v>3347</v>
      </c>
      <c r="B3348">
        <v>54</v>
      </c>
      <c r="C3348" t="s">
        <v>189</v>
      </c>
      <c r="D3348" t="s">
        <v>3598</v>
      </c>
      <c r="E3348" t="s">
        <v>249</v>
      </c>
      <c r="F3348" t="s">
        <v>46</v>
      </c>
      <c r="G3348">
        <v>1000</v>
      </c>
      <c r="H3348">
        <v>22022</v>
      </c>
    </row>
    <row r="3349" spans="1:8">
      <c r="A3349">
        <v>3348</v>
      </c>
      <c r="B3349">
        <v>54</v>
      </c>
      <c r="C3349" t="s">
        <v>189</v>
      </c>
      <c r="D3349" t="s">
        <v>3598</v>
      </c>
      <c r="E3349" t="s">
        <v>1386</v>
      </c>
      <c r="F3349" t="s">
        <v>46</v>
      </c>
      <c r="G3349">
        <v>1073</v>
      </c>
      <c r="H3349">
        <v>22022</v>
      </c>
    </row>
    <row r="3350" spans="1:8">
      <c r="A3350">
        <v>3349</v>
      </c>
      <c r="B3350">
        <v>54</v>
      </c>
      <c r="C3350" t="s">
        <v>189</v>
      </c>
      <c r="D3350" t="s">
        <v>3598</v>
      </c>
      <c r="E3350" t="s">
        <v>1387</v>
      </c>
      <c r="F3350" t="s">
        <v>46</v>
      </c>
      <c r="G3350">
        <v>1084</v>
      </c>
      <c r="H3350">
        <v>22022</v>
      </c>
    </row>
    <row r="3351" spans="1:8">
      <c r="A3351">
        <v>3350</v>
      </c>
      <c r="B3351">
        <v>54</v>
      </c>
      <c r="C3351" t="s">
        <v>189</v>
      </c>
      <c r="D3351" t="s">
        <v>3598</v>
      </c>
      <c r="E3351" t="s">
        <v>1388</v>
      </c>
      <c r="F3351" t="s">
        <v>46</v>
      </c>
      <c r="G3351">
        <v>1048</v>
      </c>
      <c r="H3351">
        <v>22022</v>
      </c>
    </row>
    <row r="3352" spans="1:8">
      <c r="A3352">
        <v>3351</v>
      </c>
      <c r="B3352">
        <v>54</v>
      </c>
      <c r="C3352" t="s">
        <v>189</v>
      </c>
      <c r="D3352" t="s">
        <v>3598</v>
      </c>
      <c r="E3352" t="s">
        <v>1389</v>
      </c>
      <c r="F3352" t="s">
        <v>46</v>
      </c>
      <c r="G3352">
        <v>1004</v>
      </c>
      <c r="H3352">
        <v>22022</v>
      </c>
    </row>
    <row r="3353" spans="1:8">
      <c r="A3353">
        <v>3352</v>
      </c>
      <c r="B3353">
        <v>54</v>
      </c>
      <c r="C3353" t="s">
        <v>189</v>
      </c>
      <c r="D3353" t="s">
        <v>3598</v>
      </c>
      <c r="E3353" t="s">
        <v>1390</v>
      </c>
      <c r="F3353" t="s">
        <v>46</v>
      </c>
      <c r="G3353">
        <v>882</v>
      </c>
      <c r="H3353">
        <v>22022</v>
      </c>
    </row>
    <row r="3354" spans="1:8">
      <c r="A3354">
        <v>3353</v>
      </c>
      <c r="B3354">
        <v>54</v>
      </c>
      <c r="C3354" t="s">
        <v>189</v>
      </c>
      <c r="D3354" t="s">
        <v>3598</v>
      </c>
      <c r="E3354" t="s">
        <v>1391</v>
      </c>
      <c r="F3354" t="s">
        <v>46</v>
      </c>
      <c r="G3354">
        <v>817</v>
      </c>
      <c r="H3354">
        <v>22022</v>
      </c>
    </row>
    <row r="3355" spans="1:8">
      <c r="A3355">
        <v>3354</v>
      </c>
      <c r="B3355">
        <v>54</v>
      </c>
      <c r="C3355" t="s">
        <v>189</v>
      </c>
      <c r="D3355" t="s">
        <v>3598</v>
      </c>
      <c r="E3355" t="s">
        <v>1392</v>
      </c>
      <c r="F3355" t="s">
        <v>46</v>
      </c>
      <c r="G3355">
        <v>772</v>
      </c>
      <c r="H3355">
        <v>22022</v>
      </c>
    </row>
    <row r="3356" spans="1:8">
      <c r="A3356">
        <v>3355</v>
      </c>
      <c r="B3356">
        <v>54</v>
      </c>
      <c r="C3356" t="s">
        <v>189</v>
      </c>
      <c r="D3356" t="s">
        <v>3598</v>
      </c>
      <c r="E3356" t="s">
        <v>1393</v>
      </c>
      <c r="F3356" t="s">
        <v>46</v>
      </c>
      <c r="G3356">
        <v>663</v>
      </c>
      <c r="H3356">
        <v>22022</v>
      </c>
    </row>
    <row r="3357" spans="1:8">
      <c r="A3357">
        <v>3356</v>
      </c>
      <c r="B3357">
        <v>54</v>
      </c>
      <c r="C3357" t="s">
        <v>189</v>
      </c>
      <c r="D3357" t="s">
        <v>3598</v>
      </c>
      <c r="E3357" t="s">
        <v>1394</v>
      </c>
      <c r="F3357" t="s">
        <v>46</v>
      </c>
      <c r="G3357">
        <v>576</v>
      </c>
      <c r="H3357">
        <v>22022</v>
      </c>
    </row>
    <row r="3358" spans="1:8">
      <c r="A3358">
        <v>3357</v>
      </c>
      <c r="B3358">
        <v>54</v>
      </c>
      <c r="C3358" t="s">
        <v>189</v>
      </c>
      <c r="D3358" t="s">
        <v>3598</v>
      </c>
      <c r="E3358" t="s">
        <v>1395</v>
      </c>
      <c r="F3358" t="s">
        <v>46</v>
      </c>
      <c r="G3358">
        <v>489</v>
      </c>
      <c r="H3358">
        <v>22022</v>
      </c>
    </row>
    <row r="3359" spans="1:8">
      <c r="A3359">
        <v>3358</v>
      </c>
      <c r="B3359">
        <v>54</v>
      </c>
      <c r="C3359" t="s">
        <v>189</v>
      </c>
      <c r="D3359" t="s">
        <v>3598</v>
      </c>
      <c r="E3359" t="s">
        <v>1396</v>
      </c>
      <c r="F3359" t="s">
        <v>46</v>
      </c>
      <c r="G3359">
        <v>361</v>
      </c>
      <c r="H3359">
        <v>22022</v>
      </c>
    </row>
    <row r="3360" spans="1:8">
      <c r="A3360">
        <v>3359</v>
      </c>
      <c r="B3360">
        <v>54</v>
      </c>
      <c r="C3360" t="s">
        <v>189</v>
      </c>
      <c r="D3360" t="s">
        <v>3598</v>
      </c>
      <c r="E3360" t="s">
        <v>1397</v>
      </c>
      <c r="F3360" t="s">
        <v>46</v>
      </c>
      <c r="G3360">
        <v>283</v>
      </c>
      <c r="H3360">
        <v>22022</v>
      </c>
    </row>
    <row r="3361" spans="1:8">
      <c r="A3361">
        <v>3360</v>
      </c>
      <c r="B3361">
        <v>54</v>
      </c>
      <c r="C3361" t="s">
        <v>189</v>
      </c>
      <c r="D3361" t="s">
        <v>3598</v>
      </c>
      <c r="E3361" t="s">
        <v>1398</v>
      </c>
      <c r="F3361" t="s">
        <v>46</v>
      </c>
      <c r="G3361">
        <v>227</v>
      </c>
      <c r="H3361">
        <v>22022</v>
      </c>
    </row>
    <row r="3362" spans="1:8">
      <c r="A3362">
        <v>3361</v>
      </c>
      <c r="B3362">
        <v>54</v>
      </c>
      <c r="C3362" t="s">
        <v>189</v>
      </c>
      <c r="D3362" t="s">
        <v>3598</v>
      </c>
      <c r="E3362" t="s">
        <v>1399</v>
      </c>
      <c r="F3362" t="s">
        <v>46</v>
      </c>
      <c r="G3362">
        <v>174</v>
      </c>
      <c r="H3362">
        <v>22022</v>
      </c>
    </row>
    <row r="3363" spans="1:8">
      <c r="A3363">
        <v>3362</v>
      </c>
      <c r="B3363">
        <v>54</v>
      </c>
      <c r="C3363" t="s">
        <v>189</v>
      </c>
      <c r="D3363" t="s">
        <v>3598</v>
      </c>
      <c r="E3363" t="s">
        <v>1400</v>
      </c>
      <c r="F3363" t="s">
        <v>46</v>
      </c>
      <c r="G3363">
        <v>128</v>
      </c>
      <c r="H3363">
        <v>22022</v>
      </c>
    </row>
    <row r="3364" spans="1:8">
      <c r="A3364">
        <v>3363</v>
      </c>
      <c r="B3364">
        <v>54</v>
      </c>
      <c r="C3364" t="s">
        <v>189</v>
      </c>
      <c r="D3364" t="s">
        <v>3598</v>
      </c>
      <c r="E3364" t="s">
        <v>1401</v>
      </c>
      <c r="F3364" t="s">
        <v>46</v>
      </c>
      <c r="G3364">
        <v>76</v>
      </c>
      <c r="H3364">
        <v>22022</v>
      </c>
    </row>
    <row r="3365" spans="1:8">
      <c r="A3365">
        <v>3364</v>
      </c>
      <c r="B3365">
        <v>54</v>
      </c>
      <c r="C3365" t="s">
        <v>189</v>
      </c>
      <c r="D3365" t="s">
        <v>3598</v>
      </c>
      <c r="E3365" t="s">
        <v>1402</v>
      </c>
      <c r="F3365" t="s">
        <v>46</v>
      </c>
      <c r="G3365">
        <v>60</v>
      </c>
      <c r="H3365">
        <v>22022</v>
      </c>
    </row>
    <row r="3366" spans="1:8">
      <c r="A3366">
        <v>3365</v>
      </c>
      <c r="B3366">
        <v>54</v>
      </c>
      <c r="C3366" t="s">
        <v>189</v>
      </c>
      <c r="D3366" t="s">
        <v>3586</v>
      </c>
      <c r="E3366" t="s">
        <v>249</v>
      </c>
      <c r="F3366" t="s">
        <v>63</v>
      </c>
      <c r="G3366">
        <v>60686</v>
      </c>
      <c r="H3366">
        <v>1166702</v>
      </c>
    </row>
    <row r="3367" spans="1:8">
      <c r="A3367">
        <v>3366</v>
      </c>
      <c r="B3367">
        <v>54</v>
      </c>
      <c r="C3367" t="s">
        <v>189</v>
      </c>
      <c r="D3367" t="s">
        <v>3586</v>
      </c>
      <c r="E3367" t="s">
        <v>1386</v>
      </c>
      <c r="F3367" t="s">
        <v>63</v>
      </c>
      <c r="G3367">
        <v>63333</v>
      </c>
      <c r="H3367">
        <v>1166702</v>
      </c>
    </row>
    <row r="3368" spans="1:8">
      <c r="A3368">
        <v>3367</v>
      </c>
      <c r="B3368">
        <v>54</v>
      </c>
      <c r="C3368" t="s">
        <v>189</v>
      </c>
      <c r="D3368" t="s">
        <v>3586</v>
      </c>
      <c r="E3368" t="s">
        <v>1387</v>
      </c>
      <c r="F3368" t="s">
        <v>63</v>
      </c>
      <c r="G3368">
        <v>66103</v>
      </c>
      <c r="H3368">
        <v>1166702</v>
      </c>
    </row>
    <row r="3369" spans="1:8">
      <c r="A3369">
        <v>3368</v>
      </c>
      <c r="B3369">
        <v>54</v>
      </c>
      <c r="C3369" t="s">
        <v>189</v>
      </c>
      <c r="D3369" t="s">
        <v>3586</v>
      </c>
      <c r="E3369" t="s">
        <v>1388</v>
      </c>
      <c r="F3369" t="s">
        <v>63</v>
      </c>
      <c r="G3369">
        <v>59701</v>
      </c>
      <c r="H3369">
        <v>1166702</v>
      </c>
    </row>
    <row r="3370" spans="1:8">
      <c r="A3370">
        <v>3369</v>
      </c>
      <c r="B3370">
        <v>54</v>
      </c>
      <c r="C3370" t="s">
        <v>189</v>
      </c>
      <c r="D3370" t="s">
        <v>3586</v>
      </c>
      <c r="E3370" t="s">
        <v>1389</v>
      </c>
      <c r="F3370" t="s">
        <v>63</v>
      </c>
      <c r="G3370">
        <v>52233</v>
      </c>
      <c r="H3370">
        <v>1166702</v>
      </c>
    </row>
    <row r="3371" spans="1:8">
      <c r="A3371">
        <v>3370</v>
      </c>
      <c r="B3371">
        <v>54</v>
      </c>
      <c r="C3371" t="s">
        <v>189</v>
      </c>
      <c r="D3371" t="s">
        <v>3586</v>
      </c>
      <c r="E3371" t="s">
        <v>1390</v>
      </c>
      <c r="F3371" t="s">
        <v>63</v>
      </c>
      <c r="G3371">
        <v>44945</v>
      </c>
      <c r="H3371">
        <v>1166702</v>
      </c>
    </row>
    <row r="3372" spans="1:8">
      <c r="A3372">
        <v>3371</v>
      </c>
      <c r="B3372">
        <v>54</v>
      </c>
      <c r="C3372" t="s">
        <v>189</v>
      </c>
      <c r="D3372" t="s">
        <v>3586</v>
      </c>
      <c r="E3372" t="s">
        <v>1391</v>
      </c>
      <c r="F3372" t="s">
        <v>63</v>
      </c>
      <c r="G3372">
        <v>39064</v>
      </c>
      <c r="H3372">
        <v>1166702</v>
      </c>
    </row>
    <row r="3373" spans="1:8">
      <c r="A3373">
        <v>3372</v>
      </c>
      <c r="B3373">
        <v>54</v>
      </c>
      <c r="C3373" t="s">
        <v>189</v>
      </c>
      <c r="D3373" t="s">
        <v>3586</v>
      </c>
      <c r="E3373" t="s">
        <v>1392</v>
      </c>
      <c r="F3373" t="s">
        <v>63</v>
      </c>
      <c r="G3373">
        <v>37796</v>
      </c>
      <c r="H3373">
        <v>1166702</v>
      </c>
    </row>
    <row r="3374" spans="1:8">
      <c r="A3374">
        <v>3373</v>
      </c>
      <c r="B3374">
        <v>54</v>
      </c>
      <c r="C3374" t="s">
        <v>189</v>
      </c>
      <c r="D3374" t="s">
        <v>3586</v>
      </c>
      <c r="E3374" t="s">
        <v>1393</v>
      </c>
      <c r="F3374" t="s">
        <v>63</v>
      </c>
      <c r="G3374">
        <v>35016</v>
      </c>
      <c r="H3374">
        <v>1166702</v>
      </c>
    </row>
    <row r="3375" spans="1:8">
      <c r="A3375">
        <v>3374</v>
      </c>
      <c r="B3375">
        <v>54</v>
      </c>
      <c r="C3375" t="s">
        <v>189</v>
      </c>
      <c r="D3375" t="s">
        <v>3586</v>
      </c>
      <c r="E3375" t="s">
        <v>1394</v>
      </c>
      <c r="F3375" t="s">
        <v>63</v>
      </c>
      <c r="G3375">
        <v>29268</v>
      </c>
      <c r="H3375">
        <v>1166702</v>
      </c>
    </row>
    <row r="3376" spans="1:8">
      <c r="A3376">
        <v>3375</v>
      </c>
      <c r="B3376">
        <v>54</v>
      </c>
      <c r="C3376" t="s">
        <v>189</v>
      </c>
      <c r="D3376" t="s">
        <v>3586</v>
      </c>
      <c r="E3376" t="s">
        <v>1395</v>
      </c>
      <c r="F3376" t="s">
        <v>63</v>
      </c>
      <c r="G3376">
        <v>23554</v>
      </c>
      <c r="H3376">
        <v>1166702</v>
      </c>
    </row>
    <row r="3377" spans="1:8">
      <c r="A3377">
        <v>3376</v>
      </c>
      <c r="B3377">
        <v>54</v>
      </c>
      <c r="C3377" t="s">
        <v>189</v>
      </c>
      <c r="D3377" t="s">
        <v>3586</v>
      </c>
      <c r="E3377" t="s">
        <v>1396</v>
      </c>
      <c r="F3377" t="s">
        <v>63</v>
      </c>
      <c r="G3377">
        <v>18478</v>
      </c>
      <c r="H3377">
        <v>1166702</v>
      </c>
    </row>
    <row r="3378" spans="1:8">
      <c r="A3378">
        <v>3377</v>
      </c>
      <c r="B3378">
        <v>54</v>
      </c>
      <c r="C3378" t="s">
        <v>189</v>
      </c>
      <c r="D3378" t="s">
        <v>3586</v>
      </c>
      <c r="E3378" t="s">
        <v>1397</v>
      </c>
      <c r="F3378" t="s">
        <v>63</v>
      </c>
      <c r="G3378">
        <v>13983</v>
      </c>
      <c r="H3378">
        <v>1166702</v>
      </c>
    </row>
    <row r="3379" spans="1:8">
      <c r="A3379">
        <v>3378</v>
      </c>
      <c r="B3379">
        <v>54</v>
      </c>
      <c r="C3379" t="s">
        <v>189</v>
      </c>
      <c r="D3379" t="s">
        <v>3586</v>
      </c>
      <c r="E3379" t="s">
        <v>1398</v>
      </c>
      <c r="F3379" t="s">
        <v>63</v>
      </c>
      <c r="G3379">
        <v>11651</v>
      </c>
      <c r="H3379">
        <v>1166702</v>
      </c>
    </row>
    <row r="3380" spans="1:8">
      <c r="A3380">
        <v>3379</v>
      </c>
      <c r="B3380">
        <v>54</v>
      </c>
      <c r="C3380" t="s">
        <v>189</v>
      </c>
      <c r="D3380" t="s">
        <v>3586</v>
      </c>
      <c r="E3380" t="s">
        <v>1399</v>
      </c>
      <c r="F3380" t="s">
        <v>63</v>
      </c>
      <c r="G3380">
        <v>8469</v>
      </c>
      <c r="H3380">
        <v>1166702</v>
      </c>
    </row>
    <row r="3381" spans="1:8">
      <c r="A3381">
        <v>3380</v>
      </c>
      <c r="B3381">
        <v>54</v>
      </c>
      <c r="C3381" t="s">
        <v>189</v>
      </c>
      <c r="D3381" t="s">
        <v>3586</v>
      </c>
      <c r="E3381" t="s">
        <v>1400</v>
      </c>
      <c r="F3381" t="s">
        <v>63</v>
      </c>
      <c r="G3381">
        <v>6276</v>
      </c>
      <c r="H3381">
        <v>1166702</v>
      </c>
    </row>
    <row r="3382" spans="1:8">
      <c r="A3382">
        <v>3381</v>
      </c>
      <c r="B3382">
        <v>54</v>
      </c>
      <c r="C3382" t="s">
        <v>189</v>
      </c>
      <c r="D3382" t="s">
        <v>3586</v>
      </c>
      <c r="E3382" t="s">
        <v>1401</v>
      </c>
      <c r="F3382" t="s">
        <v>63</v>
      </c>
      <c r="G3382">
        <v>3470</v>
      </c>
      <c r="H3382">
        <v>1166702</v>
      </c>
    </row>
    <row r="3383" spans="1:8">
      <c r="A3383">
        <v>3382</v>
      </c>
      <c r="B3383">
        <v>54</v>
      </c>
      <c r="C3383" t="s">
        <v>189</v>
      </c>
      <c r="D3383" t="s">
        <v>3586</v>
      </c>
      <c r="E3383" t="s">
        <v>1402</v>
      </c>
      <c r="F3383" t="s">
        <v>63</v>
      </c>
      <c r="G3383">
        <v>2525</v>
      </c>
      <c r="H3383">
        <v>1166702</v>
      </c>
    </row>
    <row r="3384" spans="1:8">
      <c r="A3384">
        <v>3383</v>
      </c>
      <c r="B3384">
        <v>54</v>
      </c>
      <c r="C3384" t="s">
        <v>189</v>
      </c>
      <c r="D3384" t="s">
        <v>3586</v>
      </c>
      <c r="E3384" t="s">
        <v>249</v>
      </c>
      <c r="F3384" t="s">
        <v>46</v>
      </c>
      <c r="G3384">
        <v>57141</v>
      </c>
      <c r="H3384">
        <v>1166702</v>
      </c>
    </row>
    <row r="3385" spans="1:8">
      <c r="A3385">
        <v>3384</v>
      </c>
      <c r="B3385">
        <v>54</v>
      </c>
      <c r="C3385" t="s">
        <v>189</v>
      </c>
      <c r="D3385" t="s">
        <v>3586</v>
      </c>
      <c r="E3385" t="s">
        <v>1386</v>
      </c>
      <c r="F3385" t="s">
        <v>46</v>
      </c>
      <c r="G3385">
        <v>59943</v>
      </c>
      <c r="H3385">
        <v>1166702</v>
      </c>
    </row>
    <row r="3386" spans="1:8">
      <c r="A3386">
        <v>3385</v>
      </c>
      <c r="B3386">
        <v>54</v>
      </c>
      <c r="C3386" t="s">
        <v>189</v>
      </c>
      <c r="D3386" t="s">
        <v>3586</v>
      </c>
      <c r="E3386" t="s">
        <v>1387</v>
      </c>
      <c r="F3386" t="s">
        <v>46</v>
      </c>
      <c r="G3386">
        <v>62607</v>
      </c>
      <c r="H3386">
        <v>1166702</v>
      </c>
    </row>
    <row r="3387" spans="1:8">
      <c r="A3387">
        <v>3386</v>
      </c>
      <c r="B3387">
        <v>54</v>
      </c>
      <c r="C3387" t="s">
        <v>189</v>
      </c>
      <c r="D3387" t="s">
        <v>3586</v>
      </c>
      <c r="E3387" t="s">
        <v>1388</v>
      </c>
      <c r="F3387" t="s">
        <v>46</v>
      </c>
      <c r="G3387">
        <v>58493</v>
      </c>
      <c r="H3387">
        <v>1166702</v>
      </c>
    </row>
    <row r="3388" spans="1:8">
      <c r="A3388">
        <v>3387</v>
      </c>
      <c r="B3388">
        <v>54</v>
      </c>
      <c r="C3388" t="s">
        <v>189</v>
      </c>
      <c r="D3388" t="s">
        <v>3586</v>
      </c>
      <c r="E3388" t="s">
        <v>1389</v>
      </c>
      <c r="F3388" t="s">
        <v>46</v>
      </c>
      <c r="G3388">
        <v>53812</v>
      </c>
      <c r="H3388">
        <v>1166702</v>
      </c>
    </row>
    <row r="3389" spans="1:8">
      <c r="A3389">
        <v>3388</v>
      </c>
      <c r="B3389">
        <v>54</v>
      </c>
      <c r="C3389" t="s">
        <v>189</v>
      </c>
      <c r="D3389" t="s">
        <v>3586</v>
      </c>
      <c r="E3389" t="s">
        <v>1390</v>
      </c>
      <c r="F3389" t="s">
        <v>46</v>
      </c>
      <c r="G3389">
        <v>46629</v>
      </c>
      <c r="H3389">
        <v>1166702</v>
      </c>
    </row>
    <row r="3390" spans="1:8">
      <c r="A3390">
        <v>3389</v>
      </c>
      <c r="B3390">
        <v>54</v>
      </c>
      <c r="C3390" t="s">
        <v>189</v>
      </c>
      <c r="D3390" t="s">
        <v>3586</v>
      </c>
      <c r="E3390" t="s">
        <v>1391</v>
      </c>
      <c r="F3390" t="s">
        <v>46</v>
      </c>
      <c r="G3390">
        <v>42092</v>
      </c>
      <c r="H3390">
        <v>1166702</v>
      </c>
    </row>
    <row r="3391" spans="1:8">
      <c r="A3391">
        <v>3390</v>
      </c>
      <c r="B3391">
        <v>54</v>
      </c>
      <c r="C3391" t="s">
        <v>189</v>
      </c>
      <c r="D3391" t="s">
        <v>3586</v>
      </c>
      <c r="E3391" t="s">
        <v>1392</v>
      </c>
      <c r="F3391" t="s">
        <v>46</v>
      </c>
      <c r="G3391">
        <v>41446</v>
      </c>
      <c r="H3391">
        <v>1166702</v>
      </c>
    </row>
    <row r="3392" spans="1:8">
      <c r="A3392">
        <v>3391</v>
      </c>
      <c r="B3392">
        <v>54</v>
      </c>
      <c r="C3392" t="s">
        <v>189</v>
      </c>
      <c r="D3392" t="s">
        <v>3586</v>
      </c>
      <c r="E3392" t="s">
        <v>1393</v>
      </c>
      <c r="F3392" t="s">
        <v>46</v>
      </c>
      <c r="G3392">
        <v>37671</v>
      </c>
      <c r="H3392">
        <v>1166702</v>
      </c>
    </row>
    <row r="3393" spans="1:8">
      <c r="A3393">
        <v>3392</v>
      </c>
      <c r="B3393">
        <v>54</v>
      </c>
      <c r="C3393" t="s">
        <v>189</v>
      </c>
      <c r="D3393" t="s">
        <v>3586</v>
      </c>
      <c r="E3393" t="s">
        <v>1394</v>
      </c>
      <c r="F3393" t="s">
        <v>46</v>
      </c>
      <c r="G3393">
        <v>31519</v>
      </c>
      <c r="H3393">
        <v>1166702</v>
      </c>
    </row>
    <row r="3394" spans="1:8">
      <c r="A3394">
        <v>3393</v>
      </c>
      <c r="B3394">
        <v>54</v>
      </c>
      <c r="C3394" t="s">
        <v>189</v>
      </c>
      <c r="D3394" t="s">
        <v>3586</v>
      </c>
      <c r="E3394" t="s">
        <v>1395</v>
      </c>
      <c r="F3394" t="s">
        <v>46</v>
      </c>
      <c r="G3394">
        <v>24909</v>
      </c>
      <c r="H3394">
        <v>1166702</v>
      </c>
    </row>
    <row r="3395" spans="1:8">
      <c r="A3395">
        <v>3394</v>
      </c>
      <c r="B3395">
        <v>54</v>
      </c>
      <c r="C3395" t="s">
        <v>189</v>
      </c>
      <c r="D3395" t="s">
        <v>3586</v>
      </c>
      <c r="E3395" t="s">
        <v>1396</v>
      </c>
      <c r="F3395" t="s">
        <v>46</v>
      </c>
      <c r="G3395">
        <v>19605</v>
      </c>
      <c r="H3395">
        <v>1166702</v>
      </c>
    </row>
    <row r="3396" spans="1:8">
      <c r="A3396">
        <v>3395</v>
      </c>
      <c r="B3396">
        <v>54</v>
      </c>
      <c r="C3396" t="s">
        <v>189</v>
      </c>
      <c r="D3396" t="s">
        <v>3586</v>
      </c>
      <c r="E3396" t="s">
        <v>1397</v>
      </c>
      <c r="F3396" t="s">
        <v>46</v>
      </c>
      <c r="G3396">
        <v>15094</v>
      </c>
      <c r="H3396">
        <v>1166702</v>
      </c>
    </row>
    <row r="3397" spans="1:8">
      <c r="A3397">
        <v>3396</v>
      </c>
      <c r="B3397">
        <v>54</v>
      </c>
      <c r="C3397" t="s">
        <v>189</v>
      </c>
      <c r="D3397" t="s">
        <v>3586</v>
      </c>
      <c r="E3397" t="s">
        <v>1398</v>
      </c>
      <c r="F3397" t="s">
        <v>46</v>
      </c>
      <c r="G3397">
        <v>13269</v>
      </c>
      <c r="H3397">
        <v>1166702</v>
      </c>
    </row>
    <row r="3398" spans="1:8">
      <c r="A3398">
        <v>3397</v>
      </c>
      <c r="B3398">
        <v>54</v>
      </c>
      <c r="C3398" t="s">
        <v>189</v>
      </c>
      <c r="D3398" t="s">
        <v>3586</v>
      </c>
      <c r="E3398" t="s">
        <v>1399</v>
      </c>
      <c r="F3398" t="s">
        <v>46</v>
      </c>
      <c r="G3398">
        <v>10206</v>
      </c>
      <c r="H3398">
        <v>1166702</v>
      </c>
    </row>
    <row r="3399" spans="1:8">
      <c r="A3399">
        <v>3398</v>
      </c>
      <c r="B3399">
        <v>54</v>
      </c>
      <c r="C3399" t="s">
        <v>189</v>
      </c>
      <c r="D3399" t="s">
        <v>3586</v>
      </c>
      <c r="E3399" t="s">
        <v>1400</v>
      </c>
      <c r="F3399" t="s">
        <v>46</v>
      </c>
      <c r="G3399">
        <v>7823</v>
      </c>
      <c r="H3399">
        <v>1166702</v>
      </c>
    </row>
    <row r="3400" spans="1:8">
      <c r="A3400">
        <v>3399</v>
      </c>
      <c r="B3400">
        <v>54</v>
      </c>
      <c r="C3400" t="s">
        <v>189</v>
      </c>
      <c r="D3400" t="s">
        <v>3586</v>
      </c>
      <c r="E3400" t="s">
        <v>1401</v>
      </c>
      <c r="F3400" t="s">
        <v>46</v>
      </c>
      <c r="G3400">
        <v>4441</v>
      </c>
      <c r="H3400">
        <v>1166702</v>
      </c>
    </row>
    <row r="3401" spans="1:8">
      <c r="A3401">
        <v>3400</v>
      </c>
      <c r="B3401">
        <v>54</v>
      </c>
      <c r="C3401" t="s">
        <v>189</v>
      </c>
      <c r="D3401" t="s">
        <v>3586</v>
      </c>
      <c r="E3401" t="s">
        <v>1402</v>
      </c>
      <c r="F3401" t="s">
        <v>46</v>
      </c>
      <c r="G3401">
        <v>3451</v>
      </c>
      <c r="H3401">
        <v>1166702</v>
      </c>
    </row>
    <row r="3402" spans="1:8">
      <c r="A3402">
        <v>3401</v>
      </c>
      <c r="B3402">
        <v>54</v>
      </c>
      <c r="C3402" t="s">
        <v>189</v>
      </c>
      <c r="D3402" t="s">
        <v>45</v>
      </c>
      <c r="E3402" t="s">
        <v>249</v>
      </c>
      <c r="F3402" t="s">
        <v>63</v>
      </c>
      <c r="G3402">
        <v>1156</v>
      </c>
    </row>
    <row r="3403" spans="1:8">
      <c r="A3403">
        <v>3402</v>
      </c>
      <c r="B3403">
        <v>54</v>
      </c>
      <c r="C3403" t="s">
        <v>189</v>
      </c>
      <c r="D3403" t="s">
        <v>45</v>
      </c>
      <c r="E3403" t="s">
        <v>1386</v>
      </c>
      <c r="F3403" t="s">
        <v>63</v>
      </c>
      <c r="G3403">
        <v>630</v>
      </c>
    </row>
    <row r="3404" spans="1:8">
      <c r="A3404">
        <v>3403</v>
      </c>
      <c r="B3404">
        <v>54</v>
      </c>
      <c r="C3404" t="s">
        <v>189</v>
      </c>
      <c r="D3404" t="s">
        <v>45</v>
      </c>
      <c r="E3404" t="s">
        <v>1387</v>
      </c>
      <c r="F3404" t="s">
        <v>63</v>
      </c>
      <c r="G3404">
        <v>647</v>
      </c>
    </row>
    <row r="3405" spans="1:8">
      <c r="A3405">
        <v>3404</v>
      </c>
      <c r="B3405">
        <v>54</v>
      </c>
      <c r="C3405" t="s">
        <v>189</v>
      </c>
      <c r="D3405" t="s">
        <v>45</v>
      </c>
      <c r="E3405" t="s">
        <v>1388</v>
      </c>
      <c r="F3405" t="s">
        <v>63</v>
      </c>
      <c r="G3405">
        <v>408</v>
      </c>
    </row>
    <row r="3406" spans="1:8">
      <c r="A3406">
        <v>3405</v>
      </c>
      <c r="B3406">
        <v>54</v>
      </c>
      <c r="C3406" t="s">
        <v>189</v>
      </c>
      <c r="D3406" t="s">
        <v>45</v>
      </c>
      <c r="E3406" t="s">
        <v>1389</v>
      </c>
      <c r="F3406" t="s">
        <v>63</v>
      </c>
      <c r="G3406">
        <v>393</v>
      </c>
    </row>
    <row r="3407" spans="1:8">
      <c r="A3407">
        <v>3406</v>
      </c>
      <c r="B3407">
        <v>54</v>
      </c>
      <c r="C3407" t="s">
        <v>189</v>
      </c>
      <c r="D3407" t="s">
        <v>45</v>
      </c>
      <c r="E3407" t="s">
        <v>1390</v>
      </c>
      <c r="F3407" t="s">
        <v>63</v>
      </c>
      <c r="G3407">
        <v>337</v>
      </c>
    </row>
    <row r="3408" spans="1:8">
      <c r="A3408">
        <v>3407</v>
      </c>
      <c r="B3408">
        <v>54</v>
      </c>
      <c r="C3408" t="s">
        <v>189</v>
      </c>
      <c r="D3408" t="s">
        <v>45</v>
      </c>
      <c r="E3408" t="s">
        <v>1391</v>
      </c>
      <c r="F3408" t="s">
        <v>63</v>
      </c>
      <c r="G3408">
        <v>300</v>
      </c>
    </row>
    <row r="3409" spans="1:7">
      <c r="A3409">
        <v>3408</v>
      </c>
      <c r="B3409">
        <v>54</v>
      </c>
      <c r="C3409" t="s">
        <v>189</v>
      </c>
      <c r="D3409" t="s">
        <v>45</v>
      </c>
      <c r="E3409" t="s">
        <v>1392</v>
      </c>
      <c r="F3409" t="s">
        <v>63</v>
      </c>
      <c r="G3409">
        <v>429</v>
      </c>
    </row>
    <row r="3410" spans="1:7">
      <c r="A3410">
        <v>3409</v>
      </c>
      <c r="B3410">
        <v>54</v>
      </c>
      <c r="C3410" t="s">
        <v>189</v>
      </c>
      <c r="D3410" t="s">
        <v>45</v>
      </c>
      <c r="E3410" t="s">
        <v>1393</v>
      </c>
      <c r="F3410" t="s">
        <v>63</v>
      </c>
      <c r="G3410">
        <v>271</v>
      </c>
    </row>
    <row r="3411" spans="1:7">
      <c r="A3411">
        <v>3410</v>
      </c>
      <c r="B3411">
        <v>54</v>
      </c>
      <c r="C3411" t="s">
        <v>189</v>
      </c>
      <c r="D3411" t="s">
        <v>45</v>
      </c>
      <c r="E3411" t="s">
        <v>1394</v>
      </c>
      <c r="F3411" t="s">
        <v>63</v>
      </c>
      <c r="G3411">
        <v>269</v>
      </c>
    </row>
    <row r="3412" spans="1:7">
      <c r="A3412">
        <v>3411</v>
      </c>
      <c r="B3412">
        <v>54</v>
      </c>
      <c r="C3412" t="s">
        <v>189</v>
      </c>
      <c r="D3412" t="s">
        <v>45</v>
      </c>
      <c r="E3412" t="s">
        <v>1395</v>
      </c>
      <c r="F3412" t="s">
        <v>63</v>
      </c>
      <c r="G3412">
        <v>254</v>
      </c>
    </row>
    <row r="3413" spans="1:7">
      <c r="A3413">
        <v>3412</v>
      </c>
      <c r="B3413">
        <v>54</v>
      </c>
      <c r="C3413" t="s">
        <v>189</v>
      </c>
      <c r="D3413" t="s">
        <v>45</v>
      </c>
      <c r="E3413" t="s">
        <v>1396</v>
      </c>
      <c r="F3413" t="s">
        <v>63</v>
      </c>
      <c r="G3413">
        <v>244</v>
      </c>
    </row>
    <row r="3414" spans="1:7">
      <c r="A3414">
        <v>3413</v>
      </c>
      <c r="B3414">
        <v>54</v>
      </c>
      <c r="C3414" t="s">
        <v>189</v>
      </c>
      <c r="D3414" t="s">
        <v>45</v>
      </c>
      <c r="E3414" t="s">
        <v>1397</v>
      </c>
      <c r="F3414" t="s">
        <v>63</v>
      </c>
      <c r="G3414">
        <v>261</v>
      </c>
    </row>
    <row r="3415" spans="1:7">
      <c r="A3415">
        <v>3414</v>
      </c>
      <c r="B3415">
        <v>54</v>
      </c>
      <c r="C3415" t="s">
        <v>189</v>
      </c>
      <c r="D3415" t="s">
        <v>45</v>
      </c>
      <c r="E3415" t="s">
        <v>1398</v>
      </c>
      <c r="F3415" t="s">
        <v>63</v>
      </c>
      <c r="G3415">
        <v>244</v>
      </c>
    </row>
    <row r="3416" spans="1:7">
      <c r="A3416">
        <v>3415</v>
      </c>
      <c r="B3416">
        <v>54</v>
      </c>
      <c r="C3416" t="s">
        <v>189</v>
      </c>
      <c r="D3416" t="s">
        <v>45</v>
      </c>
      <c r="E3416" t="s">
        <v>1399</v>
      </c>
      <c r="F3416" t="s">
        <v>63</v>
      </c>
      <c r="G3416">
        <v>210</v>
      </c>
    </row>
    <row r="3417" spans="1:7">
      <c r="A3417">
        <v>3416</v>
      </c>
      <c r="B3417">
        <v>54</v>
      </c>
      <c r="C3417" t="s">
        <v>189</v>
      </c>
      <c r="D3417" t="s">
        <v>45</v>
      </c>
      <c r="E3417" t="s">
        <v>1400</v>
      </c>
      <c r="F3417" t="s">
        <v>63</v>
      </c>
      <c r="G3417">
        <v>66</v>
      </c>
    </row>
    <row r="3418" spans="1:7">
      <c r="A3418">
        <v>3417</v>
      </c>
      <c r="B3418">
        <v>54</v>
      </c>
      <c r="C3418" t="s">
        <v>189</v>
      </c>
      <c r="D3418" t="s">
        <v>45</v>
      </c>
      <c r="E3418" t="s">
        <v>1401</v>
      </c>
      <c r="F3418" t="s">
        <v>63</v>
      </c>
      <c r="G3418">
        <v>23</v>
      </c>
    </row>
    <row r="3419" spans="1:7">
      <c r="A3419">
        <v>3418</v>
      </c>
      <c r="B3419">
        <v>54</v>
      </c>
      <c r="C3419" t="s">
        <v>189</v>
      </c>
      <c r="D3419" t="s">
        <v>45</v>
      </c>
      <c r="E3419" t="s">
        <v>1402</v>
      </c>
      <c r="F3419" t="s">
        <v>63</v>
      </c>
      <c r="G3419">
        <v>15</v>
      </c>
    </row>
    <row r="3420" spans="1:7">
      <c r="A3420">
        <v>3419</v>
      </c>
      <c r="B3420">
        <v>54</v>
      </c>
      <c r="C3420" t="s">
        <v>189</v>
      </c>
      <c r="D3420" t="s">
        <v>45</v>
      </c>
      <c r="E3420" t="s">
        <v>249</v>
      </c>
      <c r="F3420" t="s">
        <v>46</v>
      </c>
      <c r="G3420">
        <v>1050</v>
      </c>
    </row>
    <row r="3421" spans="1:7">
      <c r="A3421">
        <v>3420</v>
      </c>
      <c r="B3421">
        <v>54</v>
      </c>
      <c r="C3421" t="s">
        <v>189</v>
      </c>
      <c r="D3421" t="s">
        <v>45</v>
      </c>
      <c r="E3421" t="s">
        <v>1386</v>
      </c>
      <c r="F3421" t="s">
        <v>46</v>
      </c>
      <c r="G3421">
        <v>623</v>
      </c>
    </row>
    <row r="3422" spans="1:7">
      <c r="A3422">
        <v>3421</v>
      </c>
      <c r="B3422">
        <v>54</v>
      </c>
      <c r="C3422" t="s">
        <v>189</v>
      </c>
      <c r="D3422" t="s">
        <v>45</v>
      </c>
      <c r="E3422" t="s">
        <v>1387</v>
      </c>
      <c r="F3422" t="s">
        <v>46</v>
      </c>
      <c r="G3422">
        <v>664</v>
      </c>
    </row>
    <row r="3423" spans="1:7">
      <c r="A3423">
        <v>3422</v>
      </c>
      <c r="B3423">
        <v>54</v>
      </c>
      <c r="C3423" t="s">
        <v>189</v>
      </c>
      <c r="D3423" t="s">
        <v>45</v>
      </c>
      <c r="E3423" t="s">
        <v>1388</v>
      </c>
      <c r="F3423" t="s">
        <v>46</v>
      </c>
      <c r="G3423">
        <v>384</v>
      </c>
    </row>
    <row r="3424" spans="1:7">
      <c r="A3424">
        <v>3423</v>
      </c>
      <c r="B3424">
        <v>54</v>
      </c>
      <c r="C3424" t="s">
        <v>189</v>
      </c>
      <c r="D3424" t="s">
        <v>45</v>
      </c>
      <c r="E3424" t="s">
        <v>1389</v>
      </c>
      <c r="F3424" t="s">
        <v>46</v>
      </c>
      <c r="G3424">
        <v>324</v>
      </c>
    </row>
    <row r="3425" spans="1:8">
      <c r="A3425">
        <v>3424</v>
      </c>
      <c r="B3425">
        <v>54</v>
      </c>
      <c r="C3425" t="s">
        <v>189</v>
      </c>
      <c r="D3425" t="s">
        <v>45</v>
      </c>
      <c r="E3425" t="s">
        <v>1390</v>
      </c>
      <c r="F3425" t="s">
        <v>46</v>
      </c>
      <c r="G3425">
        <v>327</v>
      </c>
    </row>
    <row r="3426" spans="1:8">
      <c r="A3426">
        <v>3425</v>
      </c>
      <c r="B3426">
        <v>54</v>
      </c>
      <c r="C3426" t="s">
        <v>189</v>
      </c>
      <c r="D3426" t="s">
        <v>45</v>
      </c>
      <c r="E3426" t="s">
        <v>1391</v>
      </c>
      <c r="F3426" t="s">
        <v>46</v>
      </c>
      <c r="G3426">
        <v>336</v>
      </c>
    </row>
    <row r="3427" spans="1:8">
      <c r="A3427">
        <v>3426</v>
      </c>
      <c r="B3427">
        <v>54</v>
      </c>
      <c r="C3427" t="s">
        <v>189</v>
      </c>
      <c r="D3427" t="s">
        <v>45</v>
      </c>
      <c r="E3427" t="s">
        <v>1392</v>
      </c>
      <c r="F3427" t="s">
        <v>46</v>
      </c>
      <c r="G3427">
        <v>429</v>
      </c>
    </row>
    <row r="3428" spans="1:8">
      <c r="A3428">
        <v>3427</v>
      </c>
      <c r="B3428">
        <v>54</v>
      </c>
      <c r="C3428" t="s">
        <v>189</v>
      </c>
      <c r="D3428" t="s">
        <v>45</v>
      </c>
      <c r="E3428" t="s">
        <v>1393</v>
      </c>
      <c r="F3428" t="s">
        <v>46</v>
      </c>
      <c r="G3428">
        <v>262</v>
      </c>
    </row>
    <row r="3429" spans="1:8">
      <c r="A3429">
        <v>3428</v>
      </c>
      <c r="B3429">
        <v>54</v>
      </c>
      <c r="C3429" t="s">
        <v>189</v>
      </c>
      <c r="D3429" t="s">
        <v>45</v>
      </c>
      <c r="E3429" t="s">
        <v>1394</v>
      </c>
      <c r="F3429" t="s">
        <v>46</v>
      </c>
      <c r="G3429">
        <v>270</v>
      </c>
    </row>
    <row r="3430" spans="1:8">
      <c r="A3430">
        <v>3429</v>
      </c>
      <c r="B3430">
        <v>54</v>
      </c>
      <c r="C3430" t="s">
        <v>189</v>
      </c>
      <c r="D3430" t="s">
        <v>45</v>
      </c>
      <c r="E3430" t="s">
        <v>1395</v>
      </c>
      <c r="F3430" t="s">
        <v>46</v>
      </c>
      <c r="G3430">
        <v>239</v>
      </c>
    </row>
    <row r="3431" spans="1:8">
      <c r="A3431">
        <v>3430</v>
      </c>
      <c r="B3431">
        <v>54</v>
      </c>
      <c r="C3431" t="s">
        <v>189</v>
      </c>
      <c r="D3431" t="s">
        <v>45</v>
      </c>
      <c r="E3431" t="s">
        <v>1396</v>
      </c>
      <c r="F3431" t="s">
        <v>46</v>
      </c>
      <c r="G3431">
        <v>217</v>
      </c>
    </row>
    <row r="3432" spans="1:8">
      <c r="A3432">
        <v>3431</v>
      </c>
      <c r="B3432">
        <v>54</v>
      </c>
      <c r="C3432" t="s">
        <v>189</v>
      </c>
      <c r="D3432" t="s">
        <v>45</v>
      </c>
      <c r="E3432" t="s">
        <v>1397</v>
      </c>
      <c r="F3432" t="s">
        <v>46</v>
      </c>
      <c r="G3432">
        <v>255</v>
      </c>
    </row>
    <row r="3433" spans="1:8">
      <c r="A3433">
        <v>3432</v>
      </c>
      <c r="B3433">
        <v>54</v>
      </c>
      <c r="C3433" t="s">
        <v>189</v>
      </c>
      <c r="D3433" t="s">
        <v>45</v>
      </c>
      <c r="E3433" t="s">
        <v>1398</v>
      </c>
      <c r="F3433" t="s">
        <v>46</v>
      </c>
      <c r="G3433">
        <v>233</v>
      </c>
    </row>
    <row r="3434" spans="1:8">
      <c r="A3434">
        <v>3433</v>
      </c>
      <c r="B3434">
        <v>54</v>
      </c>
      <c r="C3434" t="s">
        <v>189</v>
      </c>
      <c r="D3434" t="s">
        <v>45</v>
      </c>
      <c r="E3434" t="s">
        <v>1399</v>
      </c>
      <c r="F3434" t="s">
        <v>46</v>
      </c>
      <c r="G3434">
        <v>209</v>
      </c>
    </row>
    <row r="3435" spans="1:8">
      <c r="A3435">
        <v>3434</v>
      </c>
      <c r="B3435">
        <v>54</v>
      </c>
      <c r="C3435" t="s">
        <v>189</v>
      </c>
      <c r="D3435" t="s">
        <v>45</v>
      </c>
      <c r="E3435" t="s">
        <v>1400</v>
      </c>
      <c r="F3435" t="s">
        <v>46</v>
      </c>
      <c r="G3435">
        <v>49</v>
      </c>
    </row>
    <row r="3436" spans="1:8">
      <c r="A3436">
        <v>3435</v>
      </c>
      <c r="B3436">
        <v>54</v>
      </c>
      <c r="C3436" t="s">
        <v>189</v>
      </c>
      <c r="D3436" t="s">
        <v>45</v>
      </c>
      <c r="E3436" t="s">
        <v>1401</v>
      </c>
      <c r="F3436" t="s">
        <v>46</v>
      </c>
      <c r="G3436">
        <v>24</v>
      </c>
    </row>
    <row r="3437" spans="1:8">
      <c r="A3437">
        <v>3436</v>
      </c>
      <c r="B3437">
        <v>54</v>
      </c>
      <c r="C3437" t="s">
        <v>189</v>
      </c>
      <c r="D3437" t="s">
        <v>45</v>
      </c>
      <c r="E3437" t="s">
        <v>1402</v>
      </c>
      <c r="F3437" t="s">
        <v>46</v>
      </c>
      <c r="G3437">
        <v>25</v>
      </c>
    </row>
    <row r="3438" spans="1:8">
      <c r="A3438">
        <v>3437</v>
      </c>
      <c r="B3438">
        <v>63</v>
      </c>
      <c r="C3438" t="s">
        <v>190</v>
      </c>
      <c r="D3438" t="s">
        <v>1413</v>
      </c>
      <c r="E3438" t="s">
        <v>249</v>
      </c>
      <c r="F3438" t="s">
        <v>63</v>
      </c>
      <c r="G3438">
        <v>97</v>
      </c>
      <c r="H3438">
        <v>2145</v>
      </c>
    </row>
    <row r="3439" spans="1:8">
      <c r="A3439">
        <v>3438</v>
      </c>
      <c r="B3439">
        <v>63</v>
      </c>
      <c r="C3439" t="s">
        <v>190</v>
      </c>
      <c r="D3439" t="s">
        <v>1413</v>
      </c>
      <c r="E3439" t="s">
        <v>1386</v>
      </c>
      <c r="F3439" t="s">
        <v>63</v>
      </c>
      <c r="G3439">
        <v>79</v>
      </c>
      <c r="H3439">
        <v>2145</v>
      </c>
    </row>
    <row r="3440" spans="1:8">
      <c r="A3440">
        <v>3439</v>
      </c>
      <c r="B3440">
        <v>63</v>
      </c>
      <c r="C3440" t="s">
        <v>190</v>
      </c>
      <c r="D3440" t="s">
        <v>1413</v>
      </c>
      <c r="E3440" t="s">
        <v>1387</v>
      </c>
      <c r="F3440" t="s">
        <v>63</v>
      </c>
      <c r="G3440">
        <v>100</v>
      </c>
      <c r="H3440">
        <v>2145</v>
      </c>
    </row>
    <row r="3441" spans="1:8">
      <c r="A3441">
        <v>3440</v>
      </c>
      <c r="B3441">
        <v>63</v>
      </c>
      <c r="C3441" t="s">
        <v>190</v>
      </c>
      <c r="D3441" t="s">
        <v>1413</v>
      </c>
      <c r="E3441" t="s">
        <v>1388</v>
      </c>
      <c r="F3441" t="s">
        <v>63</v>
      </c>
      <c r="G3441">
        <v>97</v>
      </c>
      <c r="H3441">
        <v>2145</v>
      </c>
    </row>
    <row r="3442" spans="1:8">
      <c r="A3442">
        <v>3441</v>
      </c>
      <c r="B3442">
        <v>63</v>
      </c>
      <c r="C3442" t="s">
        <v>190</v>
      </c>
      <c r="D3442" t="s">
        <v>1413</v>
      </c>
      <c r="E3442" t="s">
        <v>1389</v>
      </c>
      <c r="F3442" t="s">
        <v>63</v>
      </c>
      <c r="G3442">
        <v>89</v>
      </c>
      <c r="H3442">
        <v>2145</v>
      </c>
    </row>
    <row r="3443" spans="1:8">
      <c r="A3443">
        <v>3442</v>
      </c>
      <c r="B3443">
        <v>63</v>
      </c>
      <c r="C3443" t="s">
        <v>190</v>
      </c>
      <c r="D3443" t="s">
        <v>1413</v>
      </c>
      <c r="E3443" t="s">
        <v>1390</v>
      </c>
      <c r="F3443" t="s">
        <v>63</v>
      </c>
      <c r="G3443">
        <v>102</v>
      </c>
      <c r="H3443">
        <v>2145</v>
      </c>
    </row>
    <row r="3444" spans="1:8">
      <c r="A3444">
        <v>3443</v>
      </c>
      <c r="B3444">
        <v>63</v>
      </c>
      <c r="C3444" t="s">
        <v>190</v>
      </c>
      <c r="D3444" t="s">
        <v>1413</v>
      </c>
      <c r="E3444" t="s">
        <v>1391</v>
      </c>
      <c r="F3444" t="s">
        <v>63</v>
      </c>
      <c r="G3444">
        <v>87</v>
      </c>
      <c r="H3444">
        <v>2145</v>
      </c>
    </row>
    <row r="3445" spans="1:8">
      <c r="A3445">
        <v>3444</v>
      </c>
      <c r="B3445">
        <v>63</v>
      </c>
      <c r="C3445" t="s">
        <v>190</v>
      </c>
      <c r="D3445" t="s">
        <v>1413</v>
      </c>
      <c r="E3445" t="s">
        <v>1392</v>
      </c>
      <c r="F3445" t="s">
        <v>63</v>
      </c>
      <c r="G3445">
        <v>96</v>
      </c>
      <c r="H3445">
        <v>2145</v>
      </c>
    </row>
    <row r="3446" spans="1:8">
      <c r="A3446">
        <v>3445</v>
      </c>
      <c r="B3446">
        <v>63</v>
      </c>
      <c r="C3446" t="s">
        <v>190</v>
      </c>
      <c r="D3446" t="s">
        <v>1413</v>
      </c>
      <c r="E3446" t="s">
        <v>1393</v>
      </c>
      <c r="F3446" t="s">
        <v>63</v>
      </c>
      <c r="G3446">
        <v>86</v>
      </c>
      <c r="H3446">
        <v>2145</v>
      </c>
    </row>
    <row r="3447" spans="1:8">
      <c r="A3447">
        <v>3446</v>
      </c>
      <c r="B3447">
        <v>63</v>
      </c>
      <c r="C3447" t="s">
        <v>190</v>
      </c>
      <c r="D3447" t="s">
        <v>1413</v>
      </c>
      <c r="E3447" t="s">
        <v>1394</v>
      </c>
      <c r="F3447" t="s">
        <v>63</v>
      </c>
      <c r="G3447">
        <v>73</v>
      </c>
      <c r="H3447">
        <v>2145</v>
      </c>
    </row>
    <row r="3448" spans="1:8">
      <c r="A3448">
        <v>3447</v>
      </c>
      <c r="B3448">
        <v>63</v>
      </c>
      <c r="C3448" t="s">
        <v>190</v>
      </c>
      <c r="D3448" t="s">
        <v>1413</v>
      </c>
      <c r="E3448" t="s">
        <v>1395</v>
      </c>
      <c r="F3448" t="s">
        <v>63</v>
      </c>
      <c r="G3448">
        <v>65</v>
      </c>
      <c r="H3448">
        <v>2145</v>
      </c>
    </row>
    <row r="3449" spans="1:8">
      <c r="A3449">
        <v>3448</v>
      </c>
      <c r="B3449">
        <v>63</v>
      </c>
      <c r="C3449" t="s">
        <v>190</v>
      </c>
      <c r="D3449" t="s">
        <v>1413</v>
      </c>
      <c r="E3449" t="s">
        <v>1396</v>
      </c>
      <c r="F3449" t="s">
        <v>63</v>
      </c>
      <c r="G3449">
        <v>48</v>
      </c>
      <c r="H3449">
        <v>2145</v>
      </c>
    </row>
    <row r="3450" spans="1:8">
      <c r="A3450">
        <v>3449</v>
      </c>
      <c r="B3450">
        <v>63</v>
      </c>
      <c r="C3450" t="s">
        <v>190</v>
      </c>
      <c r="D3450" t="s">
        <v>1413</v>
      </c>
      <c r="E3450" t="s">
        <v>1397</v>
      </c>
      <c r="F3450" t="s">
        <v>63</v>
      </c>
      <c r="G3450">
        <v>40</v>
      </c>
      <c r="H3450">
        <v>2145</v>
      </c>
    </row>
    <row r="3451" spans="1:8">
      <c r="A3451">
        <v>3450</v>
      </c>
      <c r="B3451">
        <v>63</v>
      </c>
      <c r="C3451" t="s">
        <v>190</v>
      </c>
      <c r="D3451" t="s">
        <v>1413</v>
      </c>
      <c r="E3451" t="s">
        <v>1398</v>
      </c>
      <c r="F3451" t="s">
        <v>63</v>
      </c>
      <c r="G3451">
        <v>31</v>
      </c>
      <c r="H3451">
        <v>2145</v>
      </c>
    </row>
    <row r="3452" spans="1:8">
      <c r="A3452">
        <v>3451</v>
      </c>
      <c r="B3452">
        <v>63</v>
      </c>
      <c r="C3452" t="s">
        <v>190</v>
      </c>
      <c r="D3452" t="s">
        <v>1413</v>
      </c>
      <c r="E3452" t="s">
        <v>1399</v>
      </c>
      <c r="F3452" t="s">
        <v>63</v>
      </c>
      <c r="G3452">
        <v>21</v>
      </c>
      <c r="H3452">
        <v>2145</v>
      </c>
    </row>
    <row r="3453" spans="1:8">
      <c r="A3453">
        <v>3452</v>
      </c>
      <c r="B3453">
        <v>63</v>
      </c>
      <c r="C3453" t="s">
        <v>190</v>
      </c>
      <c r="D3453" t="s">
        <v>1413</v>
      </c>
      <c r="E3453" t="s">
        <v>1400</v>
      </c>
      <c r="F3453" t="s">
        <v>63</v>
      </c>
      <c r="G3453">
        <v>6</v>
      </c>
      <c r="H3453">
        <v>2145</v>
      </c>
    </row>
    <row r="3454" spans="1:8">
      <c r="A3454">
        <v>3453</v>
      </c>
      <c r="B3454">
        <v>63</v>
      </c>
      <c r="C3454" t="s">
        <v>190</v>
      </c>
      <c r="D3454" t="s">
        <v>1413</v>
      </c>
      <c r="E3454" t="s">
        <v>1401</v>
      </c>
      <c r="F3454" t="s">
        <v>63</v>
      </c>
      <c r="G3454">
        <v>5</v>
      </c>
      <c r="H3454">
        <v>2145</v>
      </c>
    </row>
    <row r="3455" spans="1:8">
      <c r="A3455">
        <v>3454</v>
      </c>
      <c r="B3455">
        <v>63</v>
      </c>
      <c r="C3455" t="s">
        <v>190</v>
      </c>
      <c r="D3455" t="s">
        <v>1413</v>
      </c>
      <c r="E3455" t="s">
        <v>1402</v>
      </c>
      <c r="F3455" t="s">
        <v>63</v>
      </c>
      <c r="G3455">
        <v>1</v>
      </c>
      <c r="H3455">
        <v>2145</v>
      </c>
    </row>
    <row r="3456" spans="1:8">
      <c r="A3456">
        <v>3455</v>
      </c>
      <c r="B3456">
        <v>63</v>
      </c>
      <c r="C3456" t="s">
        <v>190</v>
      </c>
      <c r="D3456" t="s">
        <v>1413</v>
      </c>
      <c r="E3456" t="s">
        <v>249</v>
      </c>
      <c r="F3456" t="s">
        <v>46</v>
      </c>
      <c r="G3456">
        <v>97</v>
      </c>
      <c r="H3456">
        <v>2145</v>
      </c>
    </row>
    <row r="3457" spans="1:8">
      <c r="A3457">
        <v>3456</v>
      </c>
      <c r="B3457">
        <v>63</v>
      </c>
      <c r="C3457" t="s">
        <v>190</v>
      </c>
      <c r="D3457" t="s">
        <v>1413</v>
      </c>
      <c r="E3457" t="s">
        <v>1386</v>
      </c>
      <c r="F3457" t="s">
        <v>46</v>
      </c>
      <c r="G3457">
        <v>90</v>
      </c>
      <c r="H3457">
        <v>2145</v>
      </c>
    </row>
    <row r="3458" spans="1:8">
      <c r="A3458">
        <v>3457</v>
      </c>
      <c r="B3458">
        <v>63</v>
      </c>
      <c r="C3458" t="s">
        <v>190</v>
      </c>
      <c r="D3458" t="s">
        <v>1413</v>
      </c>
      <c r="E3458" t="s">
        <v>1387</v>
      </c>
      <c r="F3458" t="s">
        <v>46</v>
      </c>
      <c r="G3458">
        <v>103</v>
      </c>
      <c r="H3458">
        <v>2145</v>
      </c>
    </row>
    <row r="3459" spans="1:8">
      <c r="A3459">
        <v>3458</v>
      </c>
      <c r="B3459">
        <v>63</v>
      </c>
      <c r="C3459" t="s">
        <v>190</v>
      </c>
      <c r="D3459" t="s">
        <v>1413</v>
      </c>
      <c r="E3459" t="s">
        <v>1388</v>
      </c>
      <c r="F3459" t="s">
        <v>46</v>
      </c>
      <c r="G3459">
        <v>103</v>
      </c>
      <c r="H3459">
        <v>2145</v>
      </c>
    </row>
    <row r="3460" spans="1:8">
      <c r="A3460">
        <v>3459</v>
      </c>
      <c r="B3460">
        <v>63</v>
      </c>
      <c r="C3460" t="s">
        <v>190</v>
      </c>
      <c r="D3460" t="s">
        <v>1413</v>
      </c>
      <c r="E3460" t="s">
        <v>1389</v>
      </c>
      <c r="F3460" t="s">
        <v>46</v>
      </c>
      <c r="G3460">
        <v>97</v>
      </c>
      <c r="H3460">
        <v>2145</v>
      </c>
    </row>
    <row r="3461" spans="1:8">
      <c r="A3461">
        <v>3460</v>
      </c>
      <c r="B3461">
        <v>63</v>
      </c>
      <c r="C3461" t="s">
        <v>190</v>
      </c>
      <c r="D3461" t="s">
        <v>1413</v>
      </c>
      <c r="E3461" t="s">
        <v>1390</v>
      </c>
      <c r="F3461" t="s">
        <v>46</v>
      </c>
      <c r="G3461">
        <v>89</v>
      </c>
      <c r="H3461">
        <v>2145</v>
      </c>
    </row>
    <row r="3462" spans="1:8">
      <c r="A3462">
        <v>3461</v>
      </c>
      <c r="B3462">
        <v>63</v>
      </c>
      <c r="C3462" t="s">
        <v>190</v>
      </c>
      <c r="D3462" t="s">
        <v>1413</v>
      </c>
      <c r="E3462" t="s">
        <v>1391</v>
      </c>
      <c r="F3462" t="s">
        <v>46</v>
      </c>
      <c r="G3462">
        <v>77</v>
      </c>
      <c r="H3462">
        <v>2145</v>
      </c>
    </row>
    <row r="3463" spans="1:8">
      <c r="A3463">
        <v>3462</v>
      </c>
      <c r="B3463">
        <v>63</v>
      </c>
      <c r="C3463" t="s">
        <v>190</v>
      </c>
      <c r="D3463" t="s">
        <v>1413</v>
      </c>
      <c r="E3463" t="s">
        <v>1392</v>
      </c>
      <c r="F3463" t="s">
        <v>46</v>
      </c>
      <c r="G3463">
        <v>88</v>
      </c>
      <c r="H3463">
        <v>2145</v>
      </c>
    </row>
    <row r="3464" spans="1:8">
      <c r="A3464">
        <v>3463</v>
      </c>
      <c r="B3464">
        <v>63</v>
      </c>
      <c r="C3464" t="s">
        <v>190</v>
      </c>
      <c r="D3464" t="s">
        <v>1413</v>
      </c>
      <c r="E3464" t="s">
        <v>1393</v>
      </c>
      <c r="F3464" t="s">
        <v>46</v>
      </c>
      <c r="G3464">
        <v>63</v>
      </c>
      <c r="H3464">
        <v>2145</v>
      </c>
    </row>
    <row r="3465" spans="1:8">
      <c r="A3465">
        <v>3464</v>
      </c>
      <c r="B3465">
        <v>63</v>
      </c>
      <c r="C3465" t="s">
        <v>190</v>
      </c>
      <c r="D3465" t="s">
        <v>1413</v>
      </c>
      <c r="E3465" t="s">
        <v>1394</v>
      </c>
      <c r="F3465" t="s">
        <v>46</v>
      </c>
      <c r="G3465">
        <v>62</v>
      </c>
      <c r="H3465">
        <v>2145</v>
      </c>
    </row>
    <row r="3466" spans="1:8">
      <c r="A3466">
        <v>3465</v>
      </c>
      <c r="B3466">
        <v>63</v>
      </c>
      <c r="C3466" t="s">
        <v>190</v>
      </c>
      <c r="D3466" t="s">
        <v>1413</v>
      </c>
      <c r="E3466" t="s">
        <v>1395</v>
      </c>
      <c r="F3466" t="s">
        <v>46</v>
      </c>
      <c r="G3466">
        <v>51</v>
      </c>
      <c r="H3466">
        <v>2145</v>
      </c>
    </row>
    <row r="3467" spans="1:8">
      <c r="A3467">
        <v>3466</v>
      </c>
      <c r="B3467">
        <v>63</v>
      </c>
      <c r="C3467" t="s">
        <v>190</v>
      </c>
      <c r="D3467" t="s">
        <v>1413</v>
      </c>
      <c r="E3467" t="s">
        <v>1396</v>
      </c>
      <c r="F3467" t="s">
        <v>46</v>
      </c>
      <c r="G3467">
        <v>33</v>
      </c>
      <c r="H3467">
        <v>2145</v>
      </c>
    </row>
    <row r="3468" spans="1:8">
      <c r="A3468">
        <v>3467</v>
      </c>
      <c r="B3468">
        <v>63</v>
      </c>
      <c r="C3468" t="s">
        <v>190</v>
      </c>
      <c r="D3468" t="s">
        <v>1413</v>
      </c>
      <c r="E3468" t="s">
        <v>1397</v>
      </c>
      <c r="F3468" t="s">
        <v>46</v>
      </c>
      <c r="G3468">
        <v>21</v>
      </c>
      <c r="H3468">
        <v>2145</v>
      </c>
    </row>
    <row r="3469" spans="1:8">
      <c r="A3469">
        <v>3468</v>
      </c>
      <c r="B3469">
        <v>63</v>
      </c>
      <c r="C3469" t="s">
        <v>190</v>
      </c>
      <c r="D3469" t="s">
        <v>1413</v>
      </c>
      <c r="E3469" t="s">
        <v>1398</v>
      </c>
      <c r="F3469" t="s">
        <v>46</v>
      </c>
      <c r="G3469">
        <v>23</v>
      </c>
      <c r="H3469">
        <v>2145</v>
      </c>
    </row>
    <row r="3470" spans="1:8">
      <c r="A3470">
        <v>3469</v>
      </c>
      <c r="B3470">
        <v>63</v>
      </c>
      <c r="C3470" t="s">
        <v>190</v>
      </c>
      <c r="D3470" t="s">
        <v>1413</v>
      </c>
      <c r="E3470" t="s">
        <v>1399</v>
      </c>
      <c r="F3470" t="s">
        <v>46</v>
      </c>
      <c r="G3470">
        <v>12</v>
      </c>
      <c r="H3470">
        <v>2145</v>
      </c>
    </row>
    <row r="3471" spans="1:8">
      <c r="A3471">
        <v>3470</v>
      </c>
      <c r="B3471">
        <v>63</v>
      </c>
      <c r="C3471" t="s">
        <v>190</v>
      </c>
      <c r="D3471" t="s">
        <v>1413</v>
      </c>
      <c r="E3471" t="s">
        <v>1400</v>
      </c>
      <c r="F3471" t="s">
        <v>46</v>
      </c>
      <c r="G3471">
        <v>10</v>
      </c>
      <c r="H3471">
        <v>2145</v>
      </c>
    </row>
    <row r="3472" spans="1:8">
      <c r="A3472">
        <v>3471</v>
      </c>
      <c r="B3472">
        <v>63</v>
      </c>
      <c r="C3472" t="s">
        <v>190</v>
      </c>
      <c r="D3472" t="s">
        <v>1413</v>
      </c>
      <c r="E3472" t="s">
        <v>1401</v>
      </c>
      <c r="F3472" t="s">
        <v>46</v>
      </c>
      <c r="G3472">
        <v>2</v>
      </c>
      <c r="H3472">
        <v>2145</v>
      </c>
    </row>
    <row r="3473" spans="1:8">
      <c r="A3473">
        <v>3472</v>
      </c>
      <c r="B3473">
        <v>63</v>
      </c>
      <c r="C3473" t="s">
        <v>190</v>
      </c>
      <c r="D3473" t="s">
        <v>1413</v>
      </c>
      <c r="E3473" t="s">
        <v>1402</v>
      </c>
      <c r="F3473" t="s">
        <v>46</v>
      </c>
      <c r="G3473">
        <v>1</v>
      </c>
      <c r="H3473">
        <v>2145</v>
      </c>
    </row>
    <row r="3474" spans="1:8">
      <c r="A3474">
        <v>3473</v>
      </c>
      <c r="B3474">
        <v>63</v>
      </c>
      <c r="C3474" t="s">
        <v>190</v>
      </c>
      <c r="D3474" t="s">
        <v>3582</v>
      </c>
      <c r="E3474" t="s">
        <v>249</v>
      </c>
      <c r="F3474" t="s">
        <v>63</v>
      </c>
      <c r="G3474">
        <v>1</v>
      </c>
      <c r="H3474">
        <v>37</v>
      </c>
    </row>
    <row r="3475" spans="1:8">
      <c r="A3475">
        <v>3474</v>
      </c>
      <c r="B3475">
        <v>63</v>
      </c>
      <c r="C3475" t="s">
        <v>190</v>
      </c>
      <c r="D3475" t="s">
        <v>3582</v>
      </c>
      <c r="E3475" t="s">
        <v>1386</v>
      </c>
      <c r="F3475" t="s">
        <v>63</v>
      </c>
      <c r="G3475">
        <v>1</v>
      </c>
      <c r="H3475">
        <v>37</v>
      </c>
    </row>
    <row r="3476" spans="1:8">
      <c r="A3476">
        <v>3475</v>
      </c>
      <c r="B3476">
        <v>63</v>
      </c>
      <c r="C3476" t="s">
        <v>190</v>
      </c>
      <c r="D3476" t="s">
        <v>3582</v>
      </c>
      <c r="E3476" t="s">
        <v>1387</v>
      </c>
      <c r="F3476" t="s">
        <v>63</v>
      </c>
      <c r="G3476">
        <v>2</v>
      </c>
      <c r="H3476">
        <v>37</v>
      </c>
    </row>
    <row r="3477" spans="1:8">
      <c r="A3477">
        <v>3476</v>
      </c>
      <c r="B3477">
        <v>63</v>
      </c>
      <c r="C3477" t="s">
        <v>190</v>
      </c>
      <c r="D3477" t="s">
        <v>3582</v>
      </c>
      <c r="E3477" t="s">
        <v>1390</v>
      </c>
      <c r="F3477" t="s">
        <v>63</v>
      </c>
      <c r="G3477">
        <v>2</v>
      </c>
      <c r="H3477">
        <v>37</v>
      </c>
    </row>
    <row r="3478" spans="1:8">
      <c r="A3478">
        <v>3477</v>
      </c>
      <c r="B3478">
        <v>63</v>
      </c>
      <c r="C3478" t="s">
        <v>190</v>
      </c>
      <c r="D3478" t="s">
        <v>3582</v>
      </c>
      <c r="E3478" t="s">
        <v>1391</v>
      </c>
      <c r="F3478" t="s">
        <v>63</v>
      </c>
      <c r="G3478">
        <v>4</v>
      </c>
      <c r="H3478">
        <v>37</v>
      </c>
    </row>
    <row r="3479" spans="1:8">
      <c r="A3479">
        <v>3478</v>
      </c>
      <c r="B3479">
        <v>63</v>
      </c>
      <c r="C3479" t="s">
        <v>190</v>
      </c>
      <c r="D3479" t="s">
        <v>3582</v>
      </c>
      <c r="E3479" t="s">
        <v>1392</v>
      </c>
      <c r="F3479" t="s">
        <v>63</v>
      </c>
      <c r="G3479">
        <v>2</v>
      </c>
      <c r="H3479">
        <v>37</v>
      </c>
    </row>
    <row r="3480" spans="1:8">
      <c r="A3480">
        <v>3479</v>
      </c>
      <c r="B3480">
        <v>63</v>
      </c>
      <c r="C3480" t="s">
        <v>190</v>
      </c>
      <c r="D3480" t="s">
        <v>3582</v>
      </c>
      <c r="E3480" t="s">
        <v>1393</v>
      </c>
      <c r="F3480" t="s">
        <v>63</v>
      </c>
      <c r="G3480">
        <v>7</v>
      </c>
      <c r="H3480">
        <v>37</v>
      </c>
    </row>
    <row r="3481" spans="1:8">
      <c r="A3481">
        <v>3480</v>
      </c>
      <c r="B3481">
        <v>63</v>
      </c>
      <c r="C3481" t="s">
        <v>190</v>
      </c>
      <c r="D3481" t="s">
        <v>3582</v>
      </c>
      <c r="E3481" t="s">
        <v>1395</v>
      </c>
      <c r="F3481" t="s">
        <v>63</v>
      </c>
      <c r="G3481">
        <v>2</v>
      </c>
      <c r="H3481">
        <v>37</v>
      </c>
    </row>
    <row r="3482" spans="1:8">
      <c r="A3482">
        <v>3481</v>
      </c>
      <c r="B3482">
        <v>63</v>
      </c>
      <c r="C3482" t="s">
        <v>190</v>
      </c>
      <c r="D3482" t="s">
        <v>3582</v>
      </c>
      <c r="E3482" t="s">
        <v>1396</v>
      </c>
      <c r="F3482" t="s">
        <v>63</v>
      </c>
      <c r="G3482">
        <v>1</v>
      </c>
      <c r="H3482">
        <v>37</v>
      </c>
    </row>
    <row r="3483" spans="1:8">
      <c r="A3483">
        <v>3482</v>
      </c>
      <c r="B3483">
        <v>63</v>
      </c>
      <c r="C3483" t="s">
        <v>190</v>
      </c>
      <c r="D3483" t="s">
        <v>3582</v>
      </c>
      <c r="E3483" t="s">
        <v>1397</v>
      </c>
      <c r="F3483" t="s">
        <v>63</v>
      </c>
      <c r="G3483">
        <v>1</v>
      </c>
      <c r="H3483">
        <v>37</v>
      </c>
    </row>
    <row r="3484" spans="1:8">
      <c r="A3484">
        <v>3483</v>
      </c>
      <c r="B3484">
        <v>63</v>
      </c>
      <c r="C3484" t="s">
        <v>190</v>
      </c>
      <c r="D3484" t="s">
        <v>3582</v>
      </c>
      <c r="E3484" t="s">
        <v>1398</v>
      </c>
      <c r="F3484" t="s">
        <v>63</v>
      </c>
      <c r="G3484">
        <v>2</v>
      </c>
      <c r="H3484">
        <v>37</v>
      </c>
    </row>
    <row r="3485" spans="1:8">
      <c r="A3485">
        <v>3484</v>
      </c>
      <c r="B3485">
        <v>63</v>
      </c>
      <c r="C3485" t="s">
        <v>190</v>
      </c>
      <c r="D3485" t="s">
        <v>3582</v>
      </c>
      <c r="E3485" t="s">
        <v>249</v>
      </c>
      <c r="F3485" t="s">
        <v>46</v>
      </c>
      <c r="G3485">
        <v>2</v>
      </c>
      <c r="H3485">
        <v>37</v>
      </c>
    </row>
    <row r="3486" spans="1:8">
      <c r="A3486">
        <v>3485</v>
      </c>
      <c r="B3486">
        <v>63</v>
      </c>
      <c r="C3486" t="s">
        <v>190</v>
      </c>
      <c r="D3486" t="s">
        <v>3582</v>
      </c>
      <c r="E3486" t="s">
        <v>1386</v>
      </c>
      <c r="F3486" t="s">
        <v>46</v>
      </c>
      <c r="G3486">
        <v>1</v>
      </c>
      <c r="H3486">
        <v>37</v>
      </c>
    </row>
    <row r="3487" spans="1:8">
      <c r="A3487">
        <v>3486</v>
      </c>
      <c r="B3487">
        <v>63</v>
      </c>
      <c r="C3487" t="s">
        <v>190</v>
      </c>
      <c r="D3487" t="s">
        <v>3582</v>
      </c>
      <c r="E3487" t="s">
        <v>1387</v>
      </c>
      <c r="F3487" t="s">
        <v>46</v>
      </c>
      <c r="G3487">
        <v>1</v>
      </c>
      <c r="H3487">
        <v>37</v>
      </c>
    </row>
    <row r="3488" spans="1:8">
      <c r="A3488">
        <v>3487</v>
      </c>
      <c r="B3488">
        <v>63</v>
      </c>
      <c r="C3488" t="s">
        <v>190</v>
      </c>
      <c r="D3488" t="s">
        <v>3582</v>
      </c>
      <c r="E3488" t="s">
        <v>1390</v>
      </c>
      <c r="F3488" t="s">
        <v>46</v>
      </c>
      <c r="G3488">
        <v>2</v>
      </c>
      <c r="H3488">
        <v>37</v>
      </c>
    </row>
    <row r="3489" spans="1:8">
      <c r="A3489">
        <v>3488</v>
      </c>
      <c r="B3489">
        <v>63</v>
      </c>
      <c r="C3489" t="s">
        <v>190</v>
      </c>
      <c r="D3489" t="s">
        <v>3582</v>
      </c>
      <c r="E3489" t="s">
        <v>1391</v>
      </c>
      <c r="F3489" t="s">
        <v>46</v>
      </c>
      <c r="G3489">
        <v>1</v>
      </c>
      <c r="H3489">
        <v>37</v>
      </c>
    </row>
    <row r="3490" spans="1:8">
      <c r="A3490">
        <v>3489</v>
      </c>
      <c r="B3490">
        <v>63</v>
      </c>
      <c r="C3490" t="s">
        <v>190</v>
      </c>
      <c r="D3490" t="s">
        <v>3582</v>
      </c>
      <c r="E3490" t="s">
        <v>1393</v>
      </c>
      <c r="F3490" t="s">
        <v>46</v>
      </c>
      <c r="G3490">
        <v>1</v>
      </c>
      <c r="H3490">
        <v>37</v>
      </c>
    </row>
    <row r="3491" spans="1:8">
      <c r="A3491">
        <v>3490</v>
      </c>
      <c r="B3491">
        <v>63</v>
      </c>
      <c r="C3491" t="s">
        <v>190</v>
      </c>
      <c r="D3491" t="s">
        <v>3582</v>
      </c>
      <c r="E3491" t="s">
        <v>1394</v>
      </c>
      <c r="F3491" t="s">
        <v>46</v>
      </c>
      <c r="G3491">
        <v>1</v>
      </c>
      <c r="H3491">
        <v>37</v>
      </c>
    </row>
    <row r="3492" spans="1:8">
      <c r="A3492">
        <v>3491</v>
      </c>
      <c r="B3492">
        <v>63</v>
      </c>
      <c r="C3492" t="s">
        <v>190</v>
      </c>
      <c r="D3492" t="s">
        <v>3582</v>
      </c>
      <c r="E3492" t="s">
        <v>1395</v>
      </c>
      <c r="F3492" t="s">
        <v>46</v>
      </c>
      <c r="G3492">
        <v>1</v>
      </c>
      <c r="H3492">
        <v>37</v>
      </c>
    </row>
    <row r="3493" spans="1:8">
      <c r="A3493">
        <v>3492</v>
      </c>
      <c r="B3493">
        <v>63</v>
      </c>
      <c r="C3493" t="s">
        <v>190</v>
      </c>
      <c r="D3493" t="s">
        <v>3582</v>
      </c>
      <c r="E3493" t="s">
        <v>1396</v>
      </c>
      <c r="F3493" t="s">
        <v>46</v>
      </c>
      <c r="G3493">
        <v>1</v>
      </c>
      <c r="H3493">
        <v>37</v>
      </c>
    </row>
    <row r="3494" spans="1:8">
      <c r="A3494">
        <v>3493</v>
      </c>
      <c r="B3494">
        <v>63</v>
      </c>
      <c r="C3494" t="s">
        <v>190</v>
      </c>
      <c r="D3494" t="s">
        <v>3582</v>
      </c>
      <c r="E3494" t="s">
        <v>1399</v>
      </c>
      <c r="F3494" t="s">
        <v>46</v>
      </c>
      <c r="G3494">
        <v>1</v>
      </c>
      <c r="H3494">
        <v>37</v>
      </c>
    </row>
    <row r="3495" spans="1:8">
      <c r="A3495">
        <v>3494</v>
      </c>
      <c r="B3495">
        <v>63</v>
      </c>
      <c r="C3495" t="s">
        <v>190</v>
      </c>
      <c r="D3495" t="s">
        <v>3597</v>
      </c>
      <c r="E3495" t="s">
        <v>1387</v>
      </c>
      <c r="F3495" t="s">
        <v>63</v>
      </c>
      <c r="G3495">
        <v>1</v>
      </c>
      <c r="H3495">
        <v>26</v>
      </c>
    </row>
    <row r="3496" spans="1:8">
      <c r="A3496">
        <v>3495</v>
      </c>
      <c r="B3496">
        <v>63</v>
      </c>
      <c r="C3496" t="s">
        <v>190</v>
      </c>
      <c r="D3496" t="s">
        <v>3597</v>
      </c>
      <c r="E3496" t="s">
        <v>1388</v>
      </c>
      <c r="F3496" t="s">
        <v>63</v>
      </c>
      <c r="G3496">
        <v>1</v>
      </c>
      <c r="H3496">
        <v>26</v>
      </c>
    </row>
    <row r="3497" spans="1:8">
      <c r="A3497">
        <v>3496</v>
      </c>
      <c r="B3497">
        <v>63</v>
      </c>
      <c r="C3497" t="s">
        <v>190</v>
      </c>
      <c r="D3497" t="s">
        <v>3597</v>
      </c>
      <c r="E3497" t="s">
        <v>1389</v>
      </c>
      <c r="F3497" t="s">
        <v>63</v>
      </c>
      <c r="G3497">
        <v>1</v>
      </c>
      <c r="H3497">
        <v>26</v>
      </c>
    </row>
    <row r="3498" spans="1:8">
      <c r="A3498">
        <v>3497</v>
      </c>
      <c r="B3498">
        <v>63</v>
      </c>
      <c r="C3498" t="s">
        <v>190</v>
      </c>
      <c r="D3498" t="s">
        <v>3597</v>
      </c>
      <c r="E3498" t="s">
        <v>1390</v>
      </c>
      <c r="F3498" t="s">
        <v>63</v>
      </c>
      <c r="G3498">
        <v>4</v>
      </c>
      <c r="H3498">
        <v>26</v>
      </c>
    </row>
    <row r="3499" spans="1:8">
      <c r="A3499">
        <v>3498</v>
      </c>
      <c r="B3499">
        <v>63</v>
      </c>
      <c r="C3499" t="s">
        <v>190</v>
      </c>
      <c r="D3499" t="s">
        <v>3597</v>
      </c>
      <c r="E3499" t="s">
        <v>1392</v>
      </c>
      <c r="F3499" t="s">
        <v>63</v>
      </c>
      <c r="G3499">
        <v>3</v>
      </c>
      <c r="H3499">
        <v>26</v>
      </c>
    </row>
    <row r="3500" spans="1:8">
      <c r="A3500">
        <v>3499</v>
      </c>
      <c r="B3500">
        <v>63</v>
      </c>
      <c r="C3500" t="s">
        <v>190</v>
      </c>
      <c r="D3500" t="s">
        <v>3597</v>
      </c>
      <c r="E3500" t="s">
        <v>1393</v>
      </c>
      <c r="F3500" t="s">
        <v>63</v>
      </c>
      <c r="G3500">
        <v>2</v>
      </c>
      <c r="H3500">
        <v>26</v>
      </c>
    </row>
    <row r="3501" spans="1:8">
      <c r="A3501">
        <v>3500</v>
      </c>
      <c r="B3501">
        <v>63</v>
      </c>
      <c r="C3501" t="s">
        <v>190</v>
      </c>
      <c r="D3501" t="s">
        <v>3597</v>
      </c>
      <c r="E3501" t="s">
        <v>1396</v>
      </c>
      <c r="F3501" t="s">
        <v>63</v>
      </c>
      <c r="G3501">
        <v>2</v>
      </c>
      <c r="H3501">
        <v>26</v>
      </c>
    </row>
    <row r="3502" spans="1:8">
      <c r="A3502">
        <v>3501</v>
      </c>
      <c r="B3502">
        <v>63</v>
      </c>
      <c r="C3502" t="s">
        <v>190</v>
      </c>
      <c r="D3502" t="s">
        <v>3597</v>
      </c>
      <c r="E3502" t="s">
        <v>249</v>
      </c>
      <c r="F3502" t="s">
        <v>46</v>
      </c>
      <c r="G3502">
        <v>1</v>
      </c>
      <c r="H3502">
        <v>26</v>
      </c>
    </row>
    <row r="3503" spans="1:8">
      <c r="A3503">
        <v>3502</v>
      </c>
      <c r="B3503">
        <v>63</v>
      </c>
      <c r="C3503" t="s">
        <v>190</v>
      </c>
      <c r="D3503" t="s">
        <v>3597</v>
      </c>
      <c r="E3503" t="s">
        <v>1386</v>
      </c>
      <c r="F3503" t="s">
        <v>46</v>
      </c>
      <c r="G3503">
        <v>1</v>
      </c>
      <c r="H3503">
        <v>26</v>
      </c>
    </row>
    <row r="3504" spans="1:8">
      <c r="A3504">
        <v>3503</v>
      </c>
      <c r="B3504">
        <v>63</v>
      </c>
      <c r="C3504" t="s">
        <v>190</v>
      </c>
      <c r="D3504" t="s">
        <v>3597</v>
      </c>
      <c r="E3504" t="s">
        <v>1388</v>
      </c>
      <c r="F3504" t="s">
        <v>46</v>
      </c>
      <c r="G3504">
        <v>1</v>
      </c>
      <c r="H3504">
        <v>26</v>
      </c>
    </row>
    <row r="3505" spans="1:8">
      <c r="A3505">
        <v>3504</v>
      </c>
      <c r="B3505">
        <v>63</v>
      </c>
      <c r="C3505" t="s">
        <v>190</v>
      </c>
      <c r="D3505" t="s">
        <v>3597</v>
      </c>
      <c r="E3505" t="s">
        <v>1390</v>
      </c>
      <c r="F3505" t="s">
        <v>46</v>
      </c>
      <c r="G3505">
        <v>5</v>
      </c>
      <c r="H3505">
        <v>26</v>
      </c>
    </row>
    <row r="3506" spans="1:8">
      <c r="A3506">
        <v>3505</v>
      </c>
      <c r="B3506">
        <v>63</v>
      </c>
      <c r="C3506" t="s">
        <v>190</v>
      </c>
      <c r="D3506" t="s">
        <v>3597</v>
      </c>
      <c r="E3506" t="s">
        <v>1391</v>
      </c>
      <c r="F3506" t="s">
        <v>46</v>
      </c>
      <c r="G3506">
        <v>1</v>
      </c>
      <c r="H3506">
        <v>26</v>
      </c>
    </row>
    <row r="3507" spans="1:8">
      <c r="A3507">
        <v>3506</v>
      </c>
      <c r="B3507">
        <v>63</v>
      </c>
      <c r="C3507" t="s">
        <v>190</v>
      </c>
      <c r="D3507" t="s">
        <v>3597</v>
      </c>
      <c r="E3507" t="s">
        <v>1394</v>
      </c>
      <c r="F3507" t="s">
        <v>46</v>
      </c>
      <c r="G3507">
        <v>2</v>
      </c>
      <c r="H3507">
        <v>26</v>
      </c>
    </row>
    <row r="3508" spans="1:8">
      <c r="A3508">
        <v>3507</v>
      </c>
      <c r="B3508">
        <v>63</v>
      </c>
      <c r="C3508" t="s">
        <v>190</v>
      </c>
      <c r="D3508" t="s">
        <v>3597</v>
      </c>
      <c r="E3508" t="s">
        <v>1399</v>
      </c>
      <c r="F3508" t="s">
        <v>46</v>
      </c>
      <c r="G3508">
        <v>1</v>
      </c>
      <c r="H3508">
        <v>26</v>
      </c>
    </row>
    <row r="3509" spans="1:8">
      <c r="A3509">
        <v>3508</v>
      </c>
      <c r="B3509">
        <v>63</v>
      </c>
      <c r="C3509" t="s">
        <v>190</v>
      </c>
      <c r="D3509" t="s">
        <v>3598</v>
      </c>
      <c r="E3509" t="s">
        <v>249</v>
      </c>
      <c r="F3509" t="s">
        <v>63</v>
      </c>
      <c r="G3509">
        <v>493</v>
      </c>
      <c r="H3509">
        <v>12718</v>
      </c>
    </row>
    <row r="3510" spans="1:8">
      <c r="A3510">
        <v>3509</v>
      </c>
      <c r="B3510">
        <v>63</v>
      </c>
      <c r="C3510" t="s">
        <v>190</v>
      </c>
      <c r="D3510" t="s">
        <v>3598</v>
      </c>
      <c r="E3510" t="s">
        <v>1386</v>
      </c>
      <c r="F3510" t="s">
        <v>63</v>
      </c>
      <c r="G3510">
        <v>618</v>
      </c>
      <c r="H3510">
        <v>12718</v>
      </c>
    </row>
    <row r="3511" spans="1:8">
      <c r="A3511">
        <v>3510</v>
      </c>
      <c r="B3511">
        <v>63</v>
      </c>
      <c r="C3511" t="s">
        <v>190</v>
      </c>
      <c r="D3511" t="s">
        <v>3598</v>
      </c>
      <c r="E3511" t="s">
        <v>1387</v>
      </c>
      <c r="F3511" t="s">
        <v>63</v>
      </c>
      <c r="G3511">
        <v>606</v>
      </c>
      <c r="H3511">
        <v>12718</v>
      </c>
    </row>
    <row r="3512" spans="1:8">
      <c r="A3512">
        <v>3511</v>
      </c>
      <c r="B3512">
        <v>63</v>
      </c>
      <c r="C3512" t="s">
        <v>190</v>
      </c>
      <c r="D3512" t="s">
        <v>3598</v>
      </c>
      <c r="E3512" t="s">
        <v>1388</v>
      </c>
      <c r="F3512" t="s">
        <v>63</v>
      </c>
      <c r="G3512">
        <v>652</v>
      </c>
      <c r="H3512">
        <v>12718</v>
      </c>
    </row>
    <row r="3513" spans="1:8">
      <c r="A3513">
        <v>3512</v>
      </c>
      <c r="B3513">
        <v>63</v>
      </c>
      <c r="C3513" t="s">
        <v>190</v>
      </c>
      <c r="D3513" t="s">
        <v>3598</v>
      </c>
      <c r="E3513" t="s">
        <v>1389</v>
      </c>
      <c r="F3513" t="s">
        <v>63</v>
      </c>
      <c r="G3513">
        <v>608</v>
      </c>
      <c r="H3513">
        <v>12718</v>
      </c>
    </row>
    <row r="3514" spans="1:8">
      <c r="A3514">
        <v>3513</v>
      </c>
      <c r="B3514">
        <v>63</v>
      </c>
      <c r="C3514" t="s">
        <v>190</v>
      </c>
      <c r="D3514" t="s">
        <v>3598</v>
      </c>
      <c r="E3514" t="s">
        <v>1390</v>
      </c>
      <c r="F3514" t="s">
        <v>63</v>
      </c>
      <c r="G3514">
        <v>531</v>
      </c>
      <c r="H3514">
        <v>12718</v>
      </c>
    </row>
    <row r="3515" spans="1:8">
      <c r="A3515">
        <v>3514</v>
      </c>
      <c r="B3515">
        <v>63</v>
      </c>
      <c r="C3515" t="s">
        <v>190</v>
      </c>
      <c r="D3515" t="s">
        <v>3598</v>
      </c>
      <c r="E3515" t="s">
        <v>1391</v>
      </c>
      <c r="F3515" t="s">
        <v>63</v>
      </c>
      <c r="G3515">
        <v>490</v>
      </c>
      <c r="H3515">
        <v>12718</v>
      </c>
    </row>
    <row r="3516" spans="1:8">
      <c r="A3516">
        <v>3515</v>
      </c>
      <c r="B3516">
        <v>63</v>
      </c>
      <c r="C3516" t="s">
        <v>190</v>
      </c>
      <c r="D3516" t="s">
        <v>3598</v>
      </c>
      <c r="E3516" t="s">
        <v>1392</v>
      </c>
      <c r="F3516" t="s">
        <v>63</v>
      </c>
      <c r="G3516">
        <v>480</v>
      </c>
      <c r="H3516">
        <v>12718</v>
      </c>
    </row>
    <row r="3517" spans="1:8">
      <c r="A3517">
        <v>3516</v>
      </c>
      <c r="B3517">
        <v>63</v>
      </c>
      <c r="C3517" t="s">
        <v>190</v>
      </c>
      <c r="D3517" t="s">
        <v>3598</v>
      </c>
      <c r="E3517" t="s">
        <v>1393</v>
      </c>
      <c r="F3517" t="s">
        <v>63</v>
      </c>
      <c r="G3517">
        <v>489</v>
      </c>
      <c r="H3517">
        <v>12718</v>
      </c>
    </row>
    <row r="3518" spans="1:8">
      <c r="A3518">
        <v>3517</v>
      </c>
      <c r="B3518">
        <v>63</v>
      </c>
      <c r="C3518" t="s">
        <v>190</v>
      </c>
      <c r="D3518" t="s">
        <v>3598</v>
      </c>
      <c r="E3518" t="s">
        <v>1394</v>
      </c>
      <c r="F3518" t="s">
        <v>63</v>
      </c>
      <c r="G3518">
        <v>408</v>
      </c>
      <c r="H3518">
        <v>12718</v>
      </c>
    </row>
    <row r="3519" spans="1:8">
      <c r="A3519">
        <v>3518</v>
      </c>
      <c r="B3519">
        <v>63</v>
      </c>
      <c r="C3519" t="s">
        <v>190</v>
      </c>
      <c r="D3519" t="s">
        <v>3598</v>
      </c>
      <c r="E3519" t="s">
        <v>1395</v>
      </c>
      <c r="F3519" t="s">
        <v>63</v>
      </c>
      <c r="G3519">
        <v>357</v>
      </c>
      <c r="H3519">
        <v>12718</v>
      </c>
    </row>
    <row r="3520" spans="1:8">
      <c r="A3520">
        <v>3519</v>
      </c>
      <c r="B3520">
        <v>63</v>
      </c>
      <c r="C3520" t="s">
        <v>190</v>
      </c>
      <c r="D3520" t="s">
        <v>3598</v>
      </c>
      <c r="E3520" t="s">
        <v>1396</v>
      </c>
      <c r="F3520" t="s">
        <v>63</v>
      </c>
      <c r="G3520">
        <v>254</v>
      </c>
      <c r="H3520">
        <v>12718</v>
      </c>
    </row>
    <row r="3521" spans="1:8">
      <c r="A3521">
        <v>3520</v>
      </c>
      <c r="B3521">
        <v>63</v>
      </c>
      <c r="C3521" t="s">
        <v>190</v>
      </c>
      <c r="D3521" t="s">
        <v>3598</v>
      </c>
      <c r="E3521" t="s">
        <v>1397</v>
      </c>
      <c r="F3521" t="s">
        <v>63</v>
      </c>
      <c r="G3521">
        <v>200</v>
      </c>
      <c r="H3521">
        <v>12718</v>
      </c>
    </row>
    <row r="3522" spans="1:8">
      <c r="A3522">
        <v>3521</v>
      </c>
      <c r="B3522">
        <v>63</v>
      </c>
      <c r="C3522" t="s">
        <v>190</v>
      </c>
      <c r="D3522" t="s">
        <v>3598</v>
      </c>
      <c r="E3522" t="s">
        <v>1398</v>
      </c>
      <c r="F3522" t="s">
        <v>63</v>
      </c>
      <c r="G3522">
        <v>157</v>
      </c>
      <c r="H3522">
        <v>12718</v>
      </c>
    </row>
    <row r="3523" spans="1:8">
      <c r="A3523">
        <v>3522</v>
      </c>
      <c r="B3523">
        <v>63</v>
      </c>
      <c r="C3523" t="s">
        <v>190</v>
      </c>
      <c r="D3523" t="s">
        <v>3598</v>
      </c>
      <c r="E3523" t="s">
        <v>1399</v>
      </c>
      <c r="F3523" t="s">
        <v>63</v>
      </c>
      <c r="G3523">
        <v>112</v>
      </c>
      <c r="H3523">
        <v>12718</v>
      </c>
    </row>
    <row r="3524" spans="1:8">
      <c r="A3524">
        <v>3523</v>
      </c>
      <c r="B3524">
        <v>63</v>
      </c>
      <c r="C3524" t="s">
        <v>190</v>
      </c>
      <c r="D3524" t="s">
        <v>3598</v>
      </c>
      <c r="E3524" t="s">
        <v>1400</v>
      </c>
      <c r="F3524" t="s">
        <v>63</v>
      </c>
      <c r="G3524">
        <v>79</v>
      </c>
      <c r="H3524">
        <v>12718</v>
      </c>
    </row>
    <row r="3525" spans="1:8">
      <c r="A3525">
        <v>3524</v>
      </c>
      <c r="B3525">
        <v>63</v>
      </c>
      <c r="C3525" t="s">
        <v>190</v>
      </c>
      <c r="D3525" t="s">
        <v>3598</v>
      </c>
      <c r="E3525" t="s">
        <v>1401</v>
      </c>
      <c r="F3525" t="s">
        <v>63</v>
      </c>
      <c r="G3525">
        <v>42</v>
      </c>
      <c r="H3525">
        <v>12718</v>
      </c>
    </row>
    <row r="3526" spans="1:8">
      <c r="A3526">
        <v>3525</v>
      </c>
      <c r="B3526">
        <v>63</v>
      </c>
      <c r="C3526" t="s">
        <v>190</v>
      </c>
      <c r="D3526" t="s">
        <v>3598</v>
      </c>
      <c r="E3526" t="s">
        <v>1402</v>
      </c>
      <c r="F3526" t="s">
        <v>63</v>
      </c>
      <c r="G3526">
        <v>14</v>
      </c>
      <c r="H3526">
        <v>12718</v>
      </c>
    </row>
    <row r="3527" spans="1:8">
      <c r="A3527">
        <v>3526</v>
      </c>
      <c r="B3527">
        <v>63</v>
      </c>
      <c r="C3527" t="s">
        <v>190</v>
      </c>
      <c r="D3527" t="s">
        <v>3598</v>
      </c>
      <c r="E3527" t="s">
        <v>249</v>
      </c>
      <c r="F3527" t="s">
        <v>46</v>
      </c>
      <c r="G3527">
        <v>466</v>
      </c>
      <c r="H3527">
        <v>12718</v>
      </c>
    </row>
    <row r="3528" spans="1:8">
      <c r="A3528">
        <v>3527</v>
      </c>
      <c r="B3528">
        <v>63</v>
      </c>
      <c r="C3528" t="s">
        <v>190</v>
      </c>
      <c r="D3528" t="s">
        <v>3598</v>
      </c>
      <c r="E3528" t="s">
        <v>1386</v>
      </c>
      <c r="F3528" t="s">
        <v>46</v>
      </c>
      <c r="G3528">
        <v>574</v>
      </c>
      <c r="H3528">
        <v>12718</v>
      </c>
    </row>
    <row r="3529" spans="1:8">
      <c r="A3529">
        <v>3528</v>
      </c>
      <c r="B3529">
        <v>63</v>
      </c>
      <c r="C3529" t="s">
        <v>190</v>
      </c>
      <c r="D3529" t="s">
        <v>3598</v>
      </c>
      <c r="E3529" t="s">
        <v>1387</v>
      </c>
      <c r="F3529" t="s">
        <v>46</v>
      </c>
      <c r="G3529">
        <v>614</v>
      </c>
      <c r="H3529">
        <v>12718</v>
      </c>
    </row>
    <row r="3530" spans="1:8">
      <c r="A3530">
        <v>3529</v>
      </c>
      <c r="B3530">
        <v>63</v>
      </c>
      <c r="C3530" t="s">
        <v>190</v>
      </c>
      <c r="D3530" t="s">
        <v>3598</v>
      </c>
      <c r="E3530" t="s">
        <v>1388</v>
      </c>
      <c r="F3530" t="s">
        <v>46</v>
      </c>
      <c r="G3530">
        <v>559</v>
      </c>
      <c r="H3530">
        <v>12718</v>
      </c>
    </row>
    <row r="3531" spans="1:8">
      <c r="A3531">
        <v>3530</v>
      </c>
      <c r="B3531">
        <v>63</v>
      </c>
      <c r="C3531" t="s">
        <v>190</v>
      </c>
      <c r="D3531" t="s">
        <v>3598</v>
      </c>
      <c r="E3531" t="s">
        <v>1389</v>
      </c>
      <c r="F3531" t="s">
        <v>46</v>
      </c>
      <c r="G3531">
        <v>532</v>
      </c>
      <c r="H3531">
        <v>12718</v>
      </c>
    </row>
    <row r="3532" spans="1:8">
      <c r="A3532">
        <v>3531</v>
      </c>
      <c r="B3532">
        <v>63</v>
      </c>
      <c r="C3532" t="s">
        <v>190</v>
      </c>
      <c r="D3532" t="s">
        <v>3598</v>
      </c>
      <c r="E3532" t="s">
        <v>1390</v>
      </c>
      <c r="F3532" t="s">
        <v>46</v>
      </c>
      <c r="G3532">
        <v>488</v>
      </c>
      <c r="H3532">
        <v>12718</v>
      </c>
    </row>
    <row r="3533" spans="1:8">
      <c r="A3533">
        <v>3532</v>
      </c>
      <c r="B3533">
        <v>63</v>
      </c>
      <c r="C3533" t="s">
        <v>190</v>
      </c>
      <c r="D3533" t="s">
        <v>3598</v>
      </c>
      <c r="E3533" t="s">
        <v>1391</v>
      </c>
      <c r="F3533" t="s">
        <v>46</v>
      </c>
      <c r="G3533">
        <v>452</v>
      </c>
      <c r="H3533">
        <v>12718</v>
      </c>
    </row>
    <row r="3534" spans="1:8">
      <c r="A3534">
        <v>3533</v>
      </c>
      <c r="B3534">
        <v>63</v>
      </c>
      <c r="C3534" t="s">
        <v>190</v>
      </c>
      <c r="D3534" t="s">
        <v>3598</v>
      </c>
      <c r="E3534" t="s">
        <v>1392</v>
      </c>
      <c r="F3534" t="s">
        <v>46</v>
      </c>
      <c r="G3534">
        <v>498</v>
      </c>
      <c r="H3534">
        <v>12718</v>
      </c>
    </row>
    <row r="3535" spans="1:8">
      <c r="A3535">
        <v>3534</v>
      </c>
      <c r="B3535">
        <v>63</v>
      </c>
      <c r="C3535" t="s">
        <v>190</v>
      </c>
      <c r="D3535" t="s">
        <v>3598</v>
      </c>
      <c r="E3535" t="s">
        <v>1393</v>
      </c>
      <c r="F3535" t="s">
        <v>46</v>
      </c>
      <c r="G3535">
        <v>485</v>
      </c>
      <c r="H3535">
        <v>12718</v>
      </c>
    </row>
    <row r="3536" spans="1:8">
      <c r="A3536">
        <v>3535</v>
      </c>
      <c r="B3536">
        <v>63</v>
      </c>
      <c r="C3536" t="s">
        <v>190</v>
      </c>
      <c r="D3536" t="s">
        <v>3598</v>
      </c>
      <c r="E3536" t="s">
        <v>1394</v>
      </c>
      <c r="F3536" t="s">
        <v>46</v>
      </c>
      <c r="G3536">
        <v>342</v>
      </c>
      <c r="H3536">
        <v>12718</v>
      </c>
    </row>
    <row r="3537" spans="1:8">
      <c r="A3537">
        <v>3536</v>
      </c>
      <c r="B3537">
        <v>63</v>
      </c>
      <c r="C3537" t="s">
        <v>190</v>
      </c>
      <c r="D3537" t="s">
        <v>3598</v>
      </c>
      <c r="E3537" t="s">
        <v>1395</v>
      </c>
      <c r="F3537" t="s">
        <v>46</v>
      </c>
      <c r="G3537">
        <v>309</v>
      </c>
      <c r="H3537">
        <v>12718</v>
      </c>
    </row>
    <row r="3538" spans="1:8">
      <c r="A3538">
        <v>3537</v>
      </c>
      <c r="B3538">
        <v>63</v>
      </c>
      <c r="C3538" t="s">
        <v>190</v>
      </c>
      <c r="D3538" t="s">
        <v>3598</v>
      </c>
      <c r="E3538" t="s">
        <v>1396</v>
      </c>
      <c r="F3538" t="s">
        <v>46</v>
      </c>
      <c r="G3538">
        <v>231</v>
      </c>
      <c r="H3538">
        <v>12718</v>
      </c>
    </row>
    <row r="3539" spans="1:8">
      <c r="A3539">
        <v>3538</v>
      </c>
      <c r="B3539">
        <v>63</v>
      </c>
      <c r="C3539" t="s">
        <v>190</v>
      </c>
      <c r="D3539" t="s">
        <v>3598</v>
      </c>
      <c r="E3539" t="s">
        <v>1397</v>
      </c>
      <c r="F3539" t="s">
        <v>46</v>
      </c>
      <c r="G3539">
        <v>182</v>
      </c>
      <c r="H3539">
        <v>12718</v>
      </c>
    </row>
    <row r="3540" spans="1:8">
      <c r="A3540">
        <v>3539</v>
      </c>
      <c r="B3540">
        <v>63</v>
      </c>
      <c r="C3540" t="s">
        <v>190</v>
      </c>
      <c r="D3540" t="s">
        <v>3598</v>
      </c>
      <c r="E3540" t="s">
        <v>1398</v>
      </c>
      <c r="F3540" t="s">
        <v>46</v>
      </c>
      <c r="G3540">
        <v>159</v>
      </c>
      <c r="H3540">
        <v>12718</v>
      </c>
    </row>
    <row r="3541" spans="1:8">
      <c r="A3541">
        <v>3540</v>
      </c>
      <c r="B3541">
        <v>63</v>
      </c>
      <c r="C3541" t="s">
        <v>190</v>
      </c>
      <c r="D3541" t="s">
        <v>3598</v>
      </c>
      <c r="E3541" t="s">
        <v>1399</v>
      </c>
      <c r="F3541" t="s">
        <v>46</v>
      </c>
      <c r="G3541">
        <v>103</v>
      </c>
      <c r="H3541">
        <v>12718</v>
      </c>
    </row>
    <row r="3542" spans="1:8">
      <c r="A3542">
        <v>3541</v>
      </c>
      <c r="B3542">
        <v>63</v>
      </c>
      <c r="C3542" t="s">
        <v>190</v>
      </c>
      <c r="D3542" t="s">
        <v>3598</v>
      </c>
      <c r="E3542" t="s">
        <v>1400</v>
      </c>
      <c r="F3542" t="s">
        <v>46</v>
      </c>
      <c r="G3542">
        <v>70</v>
      </c>
      <c r="H3542">
        <v>12718</v>
      </c>
    </row>
    <row r="3543" spans="1:8">
      <c r="A3543">
        <v>3542</v>
      </c>
      <c r="B3543">
        <v>63</v>
      </c>
      <c r="C3543" t="s">
        <v>190</v>
      </c>
      <c r="D3543" t="s">
        <v>3598</v>
      </c>
      <c r="E3543" t="s">
        <v>1401</v>
      </c>
      <c r="F3543" t="s">
        <v>46</v>
      </c>
      <c r="G3543">
        <v>32</v>
      </c>
      <c r="H3543">
        <v>12718</v>
      </c>
    </row>
    <row r="3544" spans="1:8">
      <c r="A3544">
        <v>3543</v>
      </c>
      <c r="B3544">
        <v>63</v>
      </c>
      <c r="C3544" t="s">
        <v>190</v>
      </c>
      <c r="D3544" t="s">
        <v>3598</v>
      </c>
      <c r="E3544" t="s">
        <v>1402</v>
      </c>
      <c r="F3544" t="s">
        <v>46</v>
      </c>
      <c r="G3544">
        <v>32</v>
      </c>
      <c r="H3544">
        <v>12718</v>
      </c>
    </row>
    <row r="3545" spans="1:8">
      <c r="A3545">
        <v>3544</v>
      </c>
      <c r="B3545">
        <v>63</v>
      </c>
      <c r="C3545" t="s">
        <v>190</v>
      </c>
      <c r="D3545" t="s">
        <v>3586</v>
      </c>
      <c r="E3545" t="s">
        <v>249</v>
      </c>
      <c r="F3545" t="s">
        <v>63</v>
      </c>
      <c r="G3545">
        <v>21068</v>
      </c>
      <c r="H3545">
        <v>502852</v>
      </c>
    </row>
    <row r="3546" spans="1:8">
      <c r="A3546">
        <v>3545</v>
      </c>
      <c r="B3546">
        <v>63</v>
      </c>
      <c r="C3546" t="s">
        <v>190</v>
      </c>
      <c r="D3546" t="s">
        <v>3586</v>
      </c>
      <c r="E3546" t="s">
        <v>1386</v>
      </c>
      <c r="F3546" t="s">
        <v>63</v>
      </c>
      <c r="G3546">
        <v>24397</v>
      </c>
      <c r="H3546">
        <v>502852</v>
      </c>
    </row>
    <row r="3547" spans="1:8">
      <c r="A3547">
        <v>3546</v>
      </c>
      <c r="B3547">
        <v>63</v>
      </c>
      <c r="C3547" t="s">
        <v>190</v>
      </c>
      <c r="D3547" t="s">
        <v>3586</v>
      </c>
      <c r="E3547" t="s">
        <v>1387</v>
      </c>
      <c r="F3547" t="s">
        <v>63</v>
      </c>
      <c r="G3547">
        <v>26385</v>
      </c>
      <c r="H3547">
        <v>502852</v>
      </c>
    </row>
    <row r="3548" spans="1:8">
      <c r="A3548">
        <v>3547</v>
      </c>
      <c r="B3548">
        <v>63</v>
      </c>
      <c r="C3548" t="s">
        <v>190</v>
      </c>
      <c r="D3548" t="s">
        <v>3586</v>
      </c>
      <c r="E3548" t="s">
        <v>1388</v>
      </c>
      <c r="F3548" t="s">
        <v>63</v>
      </c>
      <c r="G3548">
        <v>22761</v>
      </c>
      <c r="H3548">
        <v>502852</v>
      </c>
    </row>
    <row r="3549" spans="1:8">
      <c r="A3549">
        <v>3548</v>
      </c>
      <c r="B3549">
        <v>63</v>
      </c>
      <c r="C3549" t="s">
        <v>190</v>
      </c>
      <c r="D3549" t="s">
        <v>3586</v>
      </c>
      <c r="E3549" t="s">
        <v>1389</v>
      </c>
      <c r="F3549" t="s">
        <v>63</v>
      </c>
      <c r="G3549">
        <v>19344</v>
      </c>
      <c r="H3549">
        <v>502852</v>
      </c>
    </row>
    <row r="3550" spans="1:8">
      <c r="A3550">
        <v>3549</v>
      </c>
      <c r="B3550">
        <v>63</v>
      </c>
      <c r="C3550" t="s">
        <v>190</v>
      </c>
      <c r="D3550" t="s">
        <v>3586</v>
      </c>
      <c r="E3550" t="s">
        <v>1390</v>
      </c>
      <c r="F3550" t="s">
        <v>63</v>
      </c>
      <c r="G3550">
        <v>17805</v>
      </c>
      <c r="H3550">
        <v>502852</v>
      </c>
    </row>
    <row r="3551" spans="1:8">
      <c r="A3551">
        <v>3550</v>
      </c>
      <c r="B3551">
        <v>63</v>
      </c>
      <c r="C3551" t="s">
        <v>190</v>
      </c>
      <c r="D3551" t="s">
        <v>3586</v>
      </c>
      <c r="E3551" t="s">
        <v>1391</v>
      </c>
      <c r="F3551" t="s">
        <v>63</v>
      </c>
      <c r="G3551">
        <v>15716</v>
      </c>
      <c r="H3551">
        <v>502852</v>
      </c>
    </row>
    <row r="3552" spans="1:8">
      <c r="A3552">
        <v>3551</v>
      </c>
      <c r="B3552">
        <v>63</v>
      </c>
      <c r="C3552" t="s">
        <v>190</v>
      </c>
      <c r="D3552" t="s">
        <v>3586</v>
      </c>
      <c r="E3552" t="s">
        <v>1392</v>
      </c>
      <c r="F3552" t="s">
        <v>63</v>
      </c>
      <c r="G3552">
        <v>16609</v>
      </c>
      <c r="H3552">
        <v>502852</v>
      </c>
    </row>
    <row r="3553" spans="1:8">
      <c r="A3553">
        <v>3552</v>
      </c>
      <c r="B3553">
        <v>63</v>
      </c>
      <c r="C3553" t="s">
        <v>190</v>
      </c>
      <c r="D3553" t="s">
        <v>3586</v>
      </c>
      <c r="E3553" t="s">
        <v>1393</v>
      </c>
      <c r="F3553" t="s">
        <v>63</v>
      </c>
      <c r="G3553">
        <v>16879</v>
      </c>
      <c r="H3553">
        <v>502852</v>
      </c>
    </row>
    <row r="3554" spans="1:8">
      <c r="A3554">
        <v>3553</v>
      </c>
      <c r="B3554">
        <v>63</v>
      </c>
      <c r="C3554" t="s">
        <v>190</v>
      </c>
      <c r="D3554" t="s">
        <v>3586</v>
      </c>
      <c r="E3554" t="s">
        <v>1394</v>
      </c>
      <c r="F3554" t="s">
        <v>63</v>
      </c>
      <c r="G3554">
        <v>14986</v>
      </c>
      <c r="H3554">
        <v>502852</v>
      </c>
    </row>
    <row r="3555" spans="1:8">
      <c r="A3555">
        <v>3554</v>
      </c>
      <c r="B3555">
        <v>63</v>
      </c>
      <c r="C3555" t="s">
        <v>190</v>
      </c>
      <c r="D3555" t="s">
        <v>3586</v>
      </c>
      <c r="E3555" t="s">
        <v>1395</v>
      </c>
      <c r="F3555" t="s">
        <v>63</v>
      </c>
      <c r="G3555">
        <v>12977</v>
      </c>
      <c r="H3555">
        <v>502852</v>
      </c>
    </row>
    <row r="3556" spans="1:8">
      <c r="A3556">
        <v>3555</v>
      </c>
      <c r="B3556">
        <v>63</v>
      </c>
      <c r="C3556" t="s">
        <v>190</v>
      </c>
      <c r="D3556" t="s">
        <v>3586</v>
      </c>
      <c r="E3556" t="s">
        <v>1396</v>
      </c>
      <c r="F3556" t="s">
        <v>63</v>
      </c>
      <c r="G3556">
        <v>10089</v>
      </c>
      <c r="H3556">
        <v>502852</v>
      </c>
    </row>
    <row r="3557" spans="1:8">
      <c r="A3557">
        <v>3556</v>
      </c>
      <c r="B3557">
        <v>63</v>
      </c>
      <c r="C3557" t="s">
        <v>190</v>
      </c>
      <c r="D3557" t="s">
        <v>3586</v>
      </c>
      <c r="E3557" t="s">
        <v>1397</v>
      </c>
      <c r="F3557" t="s">
        <v>63</v>
      </c>
      <c r="G3557">
        <v>7794</v>
      </c>
      <c r="H3557">
        <v>502852</v>
      </c>
    </row>
    <row r="3558" spans="1:8">
      <c r="A3558">
        <v>3557</v>
      </c>
      <c r="B3558">
        <v>63</v>
      </c>
      <c r="C3558" t="s">
        <v>190</v>
      </c>
      <c r="D3558" t="s">
        <v>3586</v>
      </c>
      <c r="E3558" t="s">
        <v>1398</v>
      </c>
      <c r="F3558" t="s">
        <v>63</v>
      </c>
      <c r="G3558">
        <v>6521</v>
      </c>
      <c r="H3558">
        <v>502852</v>
      </c>
    </row>
    <row r="3559" spans="1:8">
      <c r="A3559">
        <v>3558</v>
      </c>
      <c r="B3559">
        <v>63</v>
      </c>
      <c r="C3559" t="s">
        <v>190</v>
      </c>
      <c r="D3559" t="s">
        <v>3586</v>
      </c>
      <c r="E3559" t="s">
        <v>1399</v>
      </c>
      <c r="F3559" t="s">
        <v>63</v>
      </c>
      <c r="G3559">
        <v>4937</v>
      </c>
      <c r="H3559">
        <v>502852</v>
      </c>
    </row>
    <row r="3560" spans="1:8">
      <c r="A3560">
        <v>3559</v>
      </c>
      <c r="B3560">
        <v>63</v>
      </c>
      <c r="C3560" t="s">
        <v>190</v>
      </c>
      <c r="D3560" t="s">
        <v>3586</v>
      </c>
      <c r="E3560" t="s">
        <v>1400</v>
      </c>
      <c r="F3560" t="s">
        <v>63</v>
      </c>
      <c r="G3560">
        <v>3501</v>
      </c>
      <c r="H3560">
        <v>502852</v>
      </c>
    </row>
    <row r="3561" spans="1:8">
      <c r="A3561">
        <v>3560</v>
      </c>
      <c r="B3561">
        <v>63</v>
      </c>
      <c r="C3561" t="s">
        <v>190</v>
      </c>
      <c r="D3561" t="s">
        <v>3586</v>
      </c>
      <c r="E3561" t="s">
        <v>1401</v>
      </c>
      <c r="F3561" t="s">
        <v>63</v>
      </c>
      <c r="G3561">
        <v>1893</v>
      </c>
      <c r="H3561">
        <v>502852</v>
      </c>
    </row>
    <row r="3562" spans="1:8">
      <c r="A3562">
        <v>3561</v>
      </c>
      <c r="B3562">
        <v>63</v>
      </c>
      <c r="C3562" t="s">
        <v>190</v>
      </c>
      <c r="D3562" t="s">
        <v>3586</v>
      </c>
      <c r="E3562" t="s">
        <v>1402</v>
      </c>
      <c r="F3562" t="s">
        <v>63</v>
      </c>
      <c r="G3562">
        <v>1171</v>
      </c>
      <c r="H3562">
        <v>502852</v>
      </c>
    </row>
    <row r="3563" spans="1:8">
      <c r="A3563">
        <v>3562</v>
      </c>
      <c r="B3563">
        <v>63</v>
      </c>
      <c r="C3563" t="s">
        <v>190</v>
      </c>
      <c r="D3563" t="s">
        <v>3586</v>
      </c>
      <c r="E3563" t="s">
        <v>249</v>
      </c>
      <c r="F3563" t="s">
        <v>46</v>
      </c>
      <c r="G3563">
        <v>19388</v>
      </c>
      <c r="H3563">
        <v>502852</v>
      </c>
    </row>
    <row r="3564" spans="1:8">
      <c r="A3564">
        <v>3563</v>
      </c>
      <c r="B3564">
        <v>63</v>
      </c>
      <c r="C3564" t="s">
        <v>190</v>
      </c>
      <c r="D3564" t="s">
        <v>3586</v>
      </c>
      <c r="E3564" t="s">
        <v>1386</v>
      </c>
      <c r="F3564" t="s">
        <v>46</v>
      </c>
      <c r="G3564">
        <v>23716</v>
      </c>
      <c r="H3564">
        <v>502852</v>
      </c>
    </row>
    <row r="3565" spans="1:8">
      <c r="A3565">
        <v>3564</v>
      </c>
      <c r="B3565">
        <v>63</v>
      </c>
      <c r="C3565" t="s">
        <v>190</v>
      </c>
      <c r="D3565" t="s">
        <v>3586</v>
      </c>
      <c r="E3565" t="s">
        <v>1387</v>
      </c>
      <c r="F3565" t="s">
        <v>46</v>
      </c>
      <c r="G3565">
        <v>25332</v>
      </c>
      <c r="H3565">
        <v>502852</v>
      </c>
    </row>
    <row r="3566" spans="1:8">
      <c r="A3566">
        <v>3565</v>
      </c>
      <c r="B3566">
        <v>63</v>
      </c>
      <c r="C3566" t="s">
        <v>190</v>
      </c>
      <c r="D3566" t="s">
        <v>3586</v>
      </c>
      <c r="E3566" t="s">
        <v>1388</v>
      </c>
      <c r="F3566" t="s">
        <v>46</v>
      </c>
      <c r="G3566">
        <v>22718</v>
      </c>
      <c r="H3566">
        <v>502852</v>
      </c>
    </row>
    <row r="3567" spans="1:8">
      <c r="A3567">
        <v>3566</v>
      </c>
      <c r="B3567">
        <v>63</v>
      </c>
      <c r="C3567" t="s">
        <v>190</v>
      </c>
      <c r="D3567" t="s">
        <v>3586</v>
      </c>
      <c r="E3567" t="s">
        <v>1389</v>
      </c>
      <c r="F3567" t="s">
        <v>46</v>
      </c>
      <c r="G3567">
        <v>20774</v>
      </c>
      <c r="H3567">
        <v>502852</v>
      </c>
    </row>
    <row r="3568" spans="1:8">
      <c r="A3568">
        <v>3567</v>
      </c>
      <c r="B3568">
        <v>63</v>
      </c>
      <c r="C3568" t="s">
        <v>190</v>
      </c>
      <c r="D3568" t="s">
        <v>3586</v>
      </c>
      <c r="E3568" t="s">
        <v>1390</v>
      </c>
      <c r="F3568" t="s">
        <v>46</v>
      </c>
      <c r="G3568">
        <v>19151</v>
      </c>
      <c r="H3568">
        <v>502852</v>
      </c>
    </row>
    <row r="3569" spans="1:8">
      <c r="A3569">
        <v>3568</v>
      </c>
      <c r="B3569">
        <v>63</v>
      </c>
      <c r="C3569" t="s">
        <v>190</v>
      </c>
      <c r="D3569" t="s">
        <v>3586</v>
      </c>
      <c r="E3569" t="s">
        <v>1391</v>
      </c>
      <c r="F3569" t="s">
        <v>46</v>
      </c>
      <c r="G3569">
        <v>17494</v>
      </c>
      <c r="H3569">
        <v>502852</v>
      </c>
    </row>
    <row r="3570" spans="1:8">
      <c r="A3570">
        <v>3569</v>
      </c>
      <c r="B3570">
        <v>63</v>
      </c>
      <c r="C3570" t="s">
        <v>190</v>
      </c>
      <c r="D3570" t="s">
        <v>3586</v>
      </c>
      <c r="E3570" t="s">
        <v>1392</v>
      </c>
      <c r="F3570" t="s">
        <v>46</v>
      </c>
      <c r="G3570">
        <v>19271</v>
      </c>
      <c r="H3570">
        <v>502852</v>
      </c>
    </row>
    <row r="3571" spans="1:8">
      <c r="A3571">
        <v>3570</v>
      </c>
      <c r="B3571">
        <v>63</v>
      </c>
      <c r="C3571" t="s">
        <v>190</v>
      </c>
      <c r="D3571" t="s">
        <v>3586</v>
      </c>
      <c r="E3571" t="s">
        <v>1393</v>
      </c>
      <c r="F3571" t="s">
        <v>46</v>
      </c>
      <c r="G3571">
        <v>19234</v>
      </c>
      <c r="H3571">
        <v>502852</v>
      </c>
    </row>
    <row r="3572" spans="1:8">
      <c r="A3572">
        <v>3571</v>
      </c>
      <c r="B3572">
        <v>63</v>
      </c>
      <c r="C3572" t="s">
        <v>190</v>
      </c>
      <c r="D3572" t="s">
        <v>3586</v>
      </c>
      <c r="E3572" t="s">
        <v>1394</v>
      </c>
      <c r="F3572" t="s">
        <v>46</v>
      </c>
      <c r="G3572">
        <v>16919</v>
      </c>
      <c r="H3572">
        <v>502852</v>
      </c>
    </row>
    <row r="3573" spans="1:8">
      <c r="A3573">
        <v>3572</v>
      </c>
      <c r="B3573">
        <v>63</v>
      </c>
      <c r="C3573" t="s">
        <v>190</v>
      </c>
      <c r="D3573" t="s">
        <v>3586</v>
      </c>
      <c r="E3573" t="s">
        <v>1395</v>
      </c>
      <c r="F3573" t="s">
        <v>46</v>
      </c>
      <c r="G3573">
        <v>14028</v>
      </c>
      <c r="H3573">
        <v>502852</v>
      </c>
    </row>
    <row r="3574" spans="1:8">
      <c r="A3574">
        <v>3573</v>
      </c>
      <c r="B3574">
        <v>63</v>
      </c>
      <c r="C3574" t="s">
        <v>190</v>
      </c>
      <c r="D3574" t="s">
        <v>3586</v>
      </c>
      <c r="E3574" t="s">
        <v>1396</v>
      </c>
      <c r="F3574" t="s">
        <v>46</v>
      </c>
      <c r="G3574">
        <v>11043</v>
      </c>
      <c r="H3574">
        <v>502852</v>
      </c>
    </row>
    <row r="3575" spans="1:8">
      <c r="A3575">
        <v>3574</v>
      </c>
      <c r="B3575">
        <v>63</v>
      </c>
      <c r="C3575" t="s">
        <v>190</v>
      </c>
      <c r="D3575" t="s">
        <v>3586</v>
      </c>
      <c r="E3575" t="s">
        <v>1397</v>
      </c>
      <c r="F3575" t="s">
        <v>46</v>
      </c>
      <c r="G3575">
        <v>8398</v>
      </c>
      <c r="H3575">
        <v>502852</v>
      </c>
    </row>
    <row r="3576" spans="1:8">
      <c r="A3576">
        <v>3575</v>
      </c>
      <c r="B3576">
        <v>63</v>
      </c>
      <c r="C3576" t="s">
        <v>190</v>
      </c>
      <c r="D3576" t="s">
        <v>3586</v>
      </c>
      <c r="E3576" t="s">
        <v>1398</v>
      </c>
      <c r="F3576" t="s">
        <v>46</v>
      </c>
      <c r="G3576">
        <v>7252</v>
      </c>
      <c r="H3576">
        <v>502852</v>
      </c>
    </row>
    <row r="3577" spans="1:8">
      <c r="A3577">
        <v>3576</v>
      </c>
      <c r="B3577">
        <v>63</v>
      </c>
      <c r="C3577" t="s">
        <v>190</v>
      </c>
      <c r="D3577" t="s">
        <v>3586</v>
      </c>
      <c r="E3577" t="s">
        <v>1399</v>
      </c>
      <c r="F3577" t="s">
        <v>46</v>
      </c>
      <c r="G3577">
        <v>5644</v>
      </c>
      <c r="H3577">
        <v>502852</v>
      </c>
    </row>
    <row r="3578" spans="1:8">
      <c r="A3578">
        <v>3577</v>
      </c>
      <c r="B3578">
        <v>63</v>
      </c>
      <c r="C3578" t="s">
        <v>190</v>
      </c>
      <c r="D3578" t="s">
        <v>3586</v>
      </c>
      <c r="E3578" t="s">
        <v>1400</v>
      </c>
      <c r="F3578" t="s">
        <v>46</v>
      </c>
      <c r="G3578">
        <v>4063</v>
      </c>
      <c r="H3578">
        <v>502852</v>
      </c>
    </row>
    <row r="3579" spans="1:8">
      <c r="A3579">
        <v>3578</v>
      </c>
      <c r="B3579">
        <v>63</v>
      </c>
      <c r="C3579" t="s">
        <v>190</v>
      </c>
      <c r="D3579" t="s">
        <v>3586</v>
      </c>
      <c r="E3579" t="s">
        <v>1401</v>
      </c>
      <c r="F3579" t="s">
        <v>46</v>
      </c>
      <c r="G3579">
        <v>2138</v>
      </c>
      <c r="H3579">
        <v>502852</v>
      </c>
    </row>
    <row r="3580" spans="1:8">
      <c r="A3580">
        <v>3579</v>
      </c>
      <c r="B3580">
        <v>63</v>
      </c>
      <c r="C3580" t="s">
        <v>190</v>
      </c>
      <c r="D3580" t="s">
        <v>3586</v>
      </c>
      <c r="E3580" t="s">
        <v>1402</v>
      </c>
      <c r="F3580" t="s">
        <v>46</v>
      </c>
      <c r="G3580">
        <v>1456</v>
      </c>
      <c r="H3580">
        <v>502852</v>
      </c>
    </row>
    <row r="3581" spans="1:8">
      <c r="A3581">
        <v>3580</v>
      </c>
      <c r="B3581">
        <v>63</v>
      </c>
      <c r="C3581" t="s">
        <v>190</v>
      </c>
      <c r="D3581" t="s">
        <v>45</v>
      </c>
      <c r="E3581" t="s">
        <v>249</v>
      </c>
      <c r="F3581" t="s">
        <v>63</v>
      </c>
      <c r="G3581">
        <v>160</v>
      </c>
    </row>
    <row r="3582" spans="1:8">
      <c r="A3582">
        <v>3581</v>
      </c>
      <c r="B3582">
        <v>63</v>
      </c>
      <c r="C3582" t="s">
        <v>190</v>
      </c>
      <c r="D3582" t="s">
        <v>45</v>
      </c>
      <c r="E3582" t="s">
        <v>1386</v>
      </c>
      <c r="F3582" t="s">
        <v>63</v>
      </c>
      <c r="G3582">
        <v>21</v>
      </c>
    </row>
    <row r="3583" spans="1:8">
      <c r="A3583">
        <v>3582</v>
      </c>
      <c r="B3583">
        <v>63</v>
      </c>
      <c r="C3583" t="s">
        <v>190</v>
      </c>
      <c r="D3583" t="s">
        <v>45</v>
      </c>
      <c r="E3583" t="s">
        <v>1387</v>
      </c>
      <c r="F3583" t="s">
        <v>63</v>
      </c>
      <c r="G3583">
        <v>25</v>
      </c>
    </row>
    <row r="3584" spans="1:8">
      <c r="A3584">
        <v>3583</v>
      </c>
      <c r="B3584">
        <v>63</v>
      </c>
      <c r="C3584" t="s">
        <v>190</v>
      </c>
      <c r="D3584" t="s">
        <v>45</v>
      </c>
      <c r="E3584" t="s">
        <v>1388</v>
      </c>
      <c r="F3584" t="s">
        <v>63</v>
      </c>
      <c r="G3584">
        <v>27</v>
      </c>
    </row>
    <row r="3585" spans="1:7">
      <c r="A3585">
        <v>3584</v>
      </c>
      <c r="B3585">
        <v>63</v>
      </c>
      <c r="C3585" t="s">
        <v>190</v>
      </c>
      <c r="D3585" t="s">
        <v>45</v>
      </c>
      <c r="E3585" t="s">
        <v>1389</v>
      </c>
      <c r="F3585" t="s">
        <v>63</v>
      </c>
      <c r="G3585">
        <v>11</v>
      </c>
    </row>
    <row r="3586" spans="1:7">
      <c r="A3586">
        <v>3585</v>
      </c>
      <c r="B3586">
        <v>63</v>
      </c>
      <c r="C3586" t="s">
        <v>190</v>
      </c>
      <c r="D3586" t="s">
        <v>45</v>
      </c>
      <c r="E3586" t="s">
        <v>1390</v>
      </c>
      <c r="F3586" t="s">
        <v>63</v>
      </c>
      <c r="G3586">
        <v>15</v>
      </c>
    </row>
    <row r="3587" spans="1:7">
      <c r="A3587">
        <v>3586</v>
      </c>
      <c r="B3587">
        <v>63</v>
      </c>
      <c r="C3587" t="s">
        <v>190</v>
      </c>
      <c r="D3587" t="s">
        <v>45</v>
      </c>
      <c r="E3587" t="s">
        <v>1391</v>
      </c>
      <c r="F3587" t="s">
        <v>63</v>
      </c>
      <c r="G3587">
        <v>22</v>
      </c>
    </row>
    <row r="3588" spans="1:7">
      <c r="A3588">
        <v>3587</v>
      </c>
      <c r="B3588">
        <v>63</v>
      </c>
      <c r="C3588" t="s">
        <v>190</v>
      </c>
      <c r="D3588" t="s">
        <v>45</v>
      </c>
      <c r="E3588" t="s">
        <v>1392</v>
      </c>
      <c r="F3588" t="s">
        <v>63</v>
      </c>
      <c r="G3588">
        <v>11</v>
      </c>
    </row>
    <row r="3589" spans="1:7">
      <c r="A3589">
        <v>3588</v>
      </c>
      <c r="B3589">
        <v>63</v>
      </c>
      <c r="C3589" t="s">
        <v>190</v>
      </c>
      <c r="D3589" t="s">
        <v>45</v>
      </c>
      <c r="E3589" t="s">
        <v>1393</v>
      </c>
      <c r="F3589" t="s">
        <v>63</v>
      </c>
      <c r="G3589">
        <v>26</v>
      </c>
    </row>
    <row r="3590" spans="1:7">
      <c r="A3590">
        <v>3589</v>
      </c>
      <c r="B3590">
        <v>63</v>
      </c>
      <c r="C3590" t="s">
        <v>190</v>
      </c>
      <c r="D3590" t="s">
        <v>45</v>
      </c>
      <c r="E3590" t="s">
        <v>1394</v>
      </c>
      <c r="F3590" t="s">
        <v>63</v>
      </c>
      <c r="G3590">
        <v>21</v>
      </c>
    </row>
    <row r="3591" spans="1:7">
      <c r="A3591">
        <v>3590</v>
      </c>
      <c r="B3591">
        <v>63</v>
      </c>
      <c r="C3591" t="s">
        <v>190</v>
      </c>
      <c r="D3591" t="s">
        <v>45</v>
      </c>
      <c r="E3591" t="s">
        <v>1395</v>
      </c>
      <c r="F3591" t="s">
        <v>63</v>
      </c>
      <c r="G3591">
        <v>20</v>
      </c>
    </row>
    <row r="3592" spans="1:7">
      <c r="A3592">
        <v>3591</v>
      </c>
      <c r="B3592">
        <v>63</v>
      </c>
      <c r="C3592" t="s">
        <v>190</v>
      </c>
      <c r="D3592" t="s">
        <v>45</v>
      </c>
      <c r="E3592" t="s">
        <v>1396</v>
      </c>
      <c r="F3592" t="s">
        <v>63</v>
      </c>
      <c r="G3592">
        <v>17</v>
      </c>
    </row>
    <row r="3593" spans="1:7">
      <c r="A3593">
        <v>3592</v>
      </c>
      <c r="B3593">
        <v>63</v>
      </c>
      <c r="C3593" t="s">
        <v>190</v>
      </c>
      <c r="D3593" t="s">
        <v>45</v>
      </c>
      <c r="E3593" t="s">
        <v>1397</v>
      </c>
      <c r="F3593" t="s">
        <v>63</v>
      </c>
      <c r="G3593">
        <v>11</v>
      </c>
    </row>
    <row r="3594" spans="1:7">
      <c r="A3594">
        <v>3593</v>
      </c>
      <c r="B3594">
        <v>63</v>
      </c>
      <c r="C3594" t="s">
        <v>190</v>
      </c>
      <c r="D3594" t="s">
        <v>45</v>
      </c>
      <c r="E3594" t="s">
        <v>1398</v>
      </c>
      <c r="F3594" t="s">
        <v>63</v>
      </c>
      <c r="G3594">
        <v>21</v>
      </c>
    </row>
    <row r="3595" spans="1:7">
      <c r="A3595">
        <v>3594</v>
      </c>
      <c r="B3595">
        <v>63</v>
      </c>
      <c r="C3595" t="s">
        <v>190</v>
      </c>
      <c r="D3595" t="s">
        <v>45</v>
      </c>
      <c r="E3595" t="s">
        <v>1399</v>
      </c>
      <c r="F3595" t="s">
        <v>63</v>
      </c>
      <c r="G3595">
        <v>24</v>
      </c>
    </row>
    <row r="3596" spans="1:7">
      <c r="A3596">
        <v>3595</v>
      </c>
      <c r="B3596">
        <v>63</v>
      </c>
      <c r="C3596" t="s">
        <v>190</v>
      </c>
      <c r="D3596" t="s">
        <v>45</v>
      </c>
      <c r="E3596" t="s">
        <v>1400</v>
      </c>
      <c r="F3596" t="s">
        <v>63</v>
      </c>
      <c r="G3596">
        <v>5</v>
      </c>
    </row>
    <row r="3597" spans="1:7">
      <c r="A3597">
        <v>3596</v>
      </c>
      <c r="B3597">
        <v>63</v>
      </c>
      <c r="C3597" t="s">
        <v>190</v>
      </c>
      <c r="D3597" t="s">
        <v>45</v>
      </c>
      <c r="E3597" t="s">
        <v>1401</v>
      </c>
      <c r="F3597" t="s">
        <v>63</v>
      </c>
      <c r="G3597">
        <v>9</v>
      </c>
    </row>
    <row r="3598" spans="1:7">
      <c r="A3598">
        <v>3597</v>
      </c>
      <c r="B3598">
        <v>63</v>
      </c>
      <c r="C3598" t="s">
        <v>190</v>
      </c>
      <c r="D3598" t="s">
        <v>45</v>
      </c>
      <c r="E3598" t="s">
        <v>1402</v>
      </c>
      <c r="F3598" t="s">
        <v>63</v>
      </c>
      <c r="G3598">
        <v>1</v>
      </c>
    </row>
    <row r="3599" spans="1:7">
      <c r="A3599">
        <v>3598</v>
      </c>
      <c r="B3599">
        <v>63</v>
      </c>
      <c r="C3599" t="s">
        <v>190</v>
      </c>
      <c r="D3599" t="s">
        <v>45</v>
      </c>
      <c r="E3599" t="s">
        <v>249</v>
      </c>
      <c r="F3599" t="s">
        <v>46</v>
      </c>
      <c r="G3599">
        <v>159</v>
      </c>
    </row>
    <row r="3600" spans="1:7">
      <c r="A3600">
        <v>3599</v>
      </c>
      <c r="B3600">
        <v>63</v>
      </c>
      <c r="C3600" t="s">
        <v>190</v>
      </c>
      <c r="D3600" t="s">
        <v>45</v>
      </c>
      <c r="E3600" t="s">
        <v>1386</v>
      </c>
      <c r="F3600" t="s">
        <v>46</v>
      </c>
      <c r="G3600">
        <v>33</v>
      </c>
    </row>
    <row r="3601" spans="1:7">
      <c r="A3601">
        <v>3600</v>
      </c>
      <c r="B3601">
        <v>63</v>
      </c>
      <c r="C3601" t="s">
        <v>190</v>
      </c>
      <c r="D3601" t="s">
        <v>45</v>
      </c>
      <c r="E3601" t="s">
        <v>1387</v>
      </c>
      <c r="F3601" t="s">
        <v>46</v>
      </c>
      <c r="G3601">
        <v>25</v>
      </c>
    </row>
    <row r="3602" spans="1:7">
      <c r="A3602">
        <v>3601</v>
      </c>
      <c r="B3602">
        <v>63</v>
      </c>
      <c r="C3602" t="s">
        <v>190</v>
      </c>
      <c r="D3602" t="s">
        <v>45</v>
      </c>
      <c r="E3602" t="s">
        <v>1388</v>
      </c>
      <c r="F3602" t="s">
        <v>46</v>
      </c>
      <c r="G3602">
        <v>21</v>
      </c>
    </row>
    <row r="3603" spans="1:7">
      <c r="A3603">
        <v>3602</v>
      </c>
      <c r="B3603">
        <v>63</v>
      </c>
      <c r="C3603" t="s">
        <v>190</v>
      </c>
      <c r="D3603" t="s">
        <v>45</v>
      </c>
      <c r="E3603" t="s">
        <v>1389</v>
      </c>
      <c r="F3603" t="s">
        <v>46</v>
      </c>
      <c r="G3603">
        <v>18</v>
      </c>
    </row>
    <row r="3604" spans="1:7">
      <c r="A3604">
        <v>3603</v>
      </c>
      <c r="B3604">
        <v>63</v>
      </c>
      <c r="C3604" t="s">
        <v>190</v>
      </c>
      <c r="D3604" t="s">
        <v>45</v>
      </c>
      <c r="E3604" t="s">
        <v>1390</v>
      </c>
      <c r="F3604" t="s">
        <v>46</v>
      </c>
      <c r="G3604">
        <v>15</v>
      </c>
    </row>
    <row r="3605" spans="1:7">
      <c r="A3605">
        <v>3604</v>
      </c>
      <c r="B3605">
        <v>63</v>
      </c>
      <c r="C3605" t="s">
        <v>190</v>
      </c>
      <c r="D3605" t="s">
        <v>45</v>
      </c>
      <c r="E3605" t="s">
        <v>1391</v>
      </c>
      <c r="F3605" t="s">
        <v>46</v>
      </c>
      <c r="G3605">
        <v>19</v>
      </c>
    </row>
    <row r="3606" spans="1:7">
      <c r="A3606">
        <v>3605</v>
      </c>
      <c r="B3606">
        <v>63</v>
      </c>
      <c r="C3606" t="s">
        <v>190</v>
      </c>
      <c r="D3606" t="s">
        <v>45</v>
      </c>
      <c r="E3606" t="s">
        <v>1392</v>
      </c>
      <c r="F3606" t="s">
        <v>46</v>
      </c>
      <c r="G3606">
        <v>30</v>
      </c>
    </row>
    <row r="3607" spans="1:7">
      <c r="A3607">
        <v>3606</v>
      </c>
      <c r="B3607">
        <v>63</v>
      </c>
      <c r="C3607" t="s">
        <v>190</v>
      </c>
      <c r="D3607" t="s">
        <v>45</v>
      </c>
      <c r="E3607" t="s">
        <v>1393</v>
      </c>
      <c r="F3607" t="s">
        <v>46</v>
      </c>
      <c r="G3607">
        <v>13</v>
      </c>
    </row>
    <row r="3608" spans="1:7">
      <c r="A3608">
        <v>3607</v>
      </c>
      <c r="B3608">
        <v>63</v>
      </c>
      <c r="C3608" t="s">
        <v>190</v>
      </c>
      <c r="D3608" t="s">
        <v>45</v>
      </c>
      <c r="E3608" t="s">
        <v>1394</v>
      </c>
      <c r="F3608" t="s">
        <v>46</v>
      </c>
      <c r="G3608">
        <v>22</v>
      </c>
    </row>
    <row r="3609" spans="1:7">
      <c r="A3609">
        <v>3608</v>
      </c>
      <c r="B3609">
        <v>63</v>
      </c>
      <c r="C3609" t="s">
        <v>190</v>
      </c>
      <c r="D3609" t="s">
        <v>45</v>
      </c>
      <c r="E3609" t="s">
        <v>1395</v>
      </c>
      <c r="F3609" t="s">
        <v>46</v>
      </c>
      <c r="G3609">
        <v>18</v>
      </c>
    </row>
    <row r="3610" spans="1:7">
      <c r="A3610">
        <v>3609</v>
      </c>
      <c r="B3610">
        <v>63</v>
      </c>
      <c r="C3610" t="s">
        <v>190</v>
      </c>
      <c r="D3610" t="s">
        <v>45</v>
      </c>
      <c r="E3610" t="s">
        <v>1396</v>
      </c>
      <c r="F3610" t="s">
        <v>46</v>
      </c>
      <c r="G3610">
        <v>19</v>
      </c>
    </row>
    <row r="3611" spans="1:7">
      <c r="A3611">
        <v>3610</v>
      </c>
      <c r="B3611">
        <v>63</v>
      </c>
      <c r="C3611" t="s">
        <v>190</v>
      </c>
      <c r="D3611" t="s">
        <v>45</v>
      </c>
      <c r="E3611" t="s">
        <v>1397</v>
      </c>
      <c r="F3611" t="s">
        <v>46</v>
      </c>
      <c r="G3611">
        <v>15</v>
      </c>
    </row>
    <row r="3612" spans="1:7">
      <c r="A3612">
        <v>3611</v>
      </c>
      <c r="B3612">
        <v>63</v>
      </c>
      <c r="C3612" t="s">
        <v>190</v>
      </c>
      <c r="D3612" t="s">
        <v>45</v>
      </c>
      <c r="E3612" t="s">
        <v>1398</v>
      </c>
      <c r="F3612" t="s">
        <v>46</v>
      </c>
      <c r="G3612">
        <v>21</v>
      </c>
    </row>
    <row r="3613" spans="1:7">
      <c r="A3613">
        <v>3612</v>
      </c>
      <c r="B3613">
        <v>63</v>
      </c>
      <c r="C3613" t="s">
        <v>190</v>
      </c>
      <c r="D3613" t="s">
        <v>45</v>
      </c>
      <c r="E3613" t="s">
        <v>1399</v>
      </c>
      <c r="F3613" t="s">
        <v>46</v>
      </c>
      <c r="G3613">
        <v>24</v>
      </c>
    </row>
    <row r="3614" spans="1:7">
      <c r="A3614">
        <v>3613</v>
      </c>
      <c r="B3614">
        <v>63</v>
      </c>
      <c r="C3614" t="s">
        <v>190</v>
      </c>
      <c r="D3614" t="s">
        <v>45</v>
      </c>
      <c r="E3614" t="s">
        <v>1400</v>
      </c>
      <c r="F3614" t="s">
        <v>46</v>
      </c>
      <c r="G3614">
        <v>9</v>
      </c>
    </row>
    <row r="3615" spans="1:7">
      <c r="A3615">
        <v>3614</v>
      </c>
      <c r="B3615">
        <v>63</v>
      </c>
      <c r="C3615" t="s">
        <v>190</v>
      </c>
      <c r="D3615" t="s">
        <v>45</v>
      </c>
      <c r="E3615" t="s">
        <v>1401</v>
      </c>
      <c r="F3615" t="s">
        <v>46</v>
      </c>
      <c r="G3615">
        <v>2</v>
      </c>
    </row>
    <row r="3616" spans="1:7">
      <c r="A3616">
        <v>3615</v>
      </c>
      <c r="B3616">
        <v>63</v>
      </c>
      <c r="C3616" t="s">
        <v>190</v>
      </c>
      <c r="D3616" t="s">
        <v>45</v>
      </c>
      <c r="E3616" t="s">
        <v>1402</v>
      </c>
      <c r="F3616" t="s">
        <v>46</v>
      </c>
      <c r="G3616">
        <v>3</v>
      </c>
    </row>
    <row r="3617" spans="1:8">
      <c r="A3617">
        <v>3616</v>
      </c>
      <c r="B3617">
        <v>66</v>
      </c>
      <c r="C3617" t="s">
        <v>191</v>
      </c>
      <c r="D3617" t="s">
        <v>1413</v>
      </c>
      <c r="E3617" t="s">
        <v>249</v>
      </c>
      <c r="F3617" t="s">
        <v>63</v>
      </c>
      <c r="G3617">
        <v>1771</v>
      </c>
      <c r="H3617">
        <v>24810</v>
      </c>
    </row>
    <row r="3618" spans="1:8">
      <c r="A3618">
        <v>3617</v>
      </c>
      <c r="B3618">
        <v>66</v>
      </c>
      <c r="C3618" t="s">
        <v>191</v>
      </c>
      <c r="D3618" t="s">
        <v>1413</v>
      </c>
      <c r="E3618" t="s">
        <v>1386</v>
      </c>
      <c r="F3618" t="s">
        <v>63</v>
      </c>
      <c r="G3618">
        <v>1593</v>
      </c>
      <c r="H3618">
        <v>24810</v>
      </c>
    </row>
    <row r="3619" spans="1:8">
      <c r="A3619">
        <v>3618</v>
      </c>
      <c r="B3619">
        <v>66</v>
      </c>
      <c r="C3619" t="s">
        <v>191</v>
      </c>
      <c r="D3619" t="s">
        <v>1413</v>
      </c>
      <c r="E3619" t="s">
        <v>1387</v>
      </c>
      <c r="F3619" t="s">
        <v>63</v>
      </c>
      <c r="G3619">
        <v>1461</v>
      </c>
      <c r="H3619">
        <v>24810</v>
      </c>
    </row>
    <row r="3620" spans="1:8">
      <c r="A3620">
        <v>3619</v>
      </c>
      <c r="B3620">
        <v>66</v>
      </c>
      <c r="C3620" t="s">
        <v>191</v>
      </c>
      <c r="D3620" t="s">
        <v>1413</v>
      </c>
      <c r="E3620" t="s">
        <v>1388</v>
      </c>
      <c r="F3620" t="s">
        <v>63</v>
      </c>
      <c r="G3620">
        <v>1229</v>
      </c>
      <c r="H3620">
        <v>24810</v>
      </c>
    </row>
    <row r="3621" spans="1:8">
      <c r="A3621">
        <v>3620</v>
      </c>
      <c r="B3621">
        <v>66</v>
      </c>
      <c r="C3621" t="s">
        <v>191</v>
      </c>
      <c r="D3621" t="s">
        <v>1413</v>
      </c>
      <c r="E3621" t="s">
        <v>1389</v>
      </c>
      <c r="F3621" t="s">
        <v>63</v>
      </c>
      <c r="G3621">
        <v>1074</v>
      </c>
      <c r="H3621">
        <v>24810</v>
      </c>
    </row>
    <row r="3622" spans="1:8">
      <c r="A3622">
        <v>3621</v>
      </c>
      <c r="B3622">
        <v>66</v>
      </c>
      <c r="C3622" t="s">
        <v>191</v>
      </c>
      <c r="D3622" t="s">
        <v>1413</v>
      </c>
      <c r="E3622" t="s">
        <v>1390</v>
      </c>
      <c r="F3622" t="s">
        <v>63</v>
      </c>
      <c r="G3622">
        <v>974</v>
      </c>
      <c r="H3622">
        <v>24810</v>
      </c>
    </row>
    <row r="3623" spans="1:8">
      <c r="A3623">
        <v>3622</v>
      </c>
      <c r="B3623">
        <v>66</v>
      </c>
      <c r="C3623" t="s">
        <v>191</v>
      </c>
      <c r="D3623" t="s">
        <v>1413</v>
      </c>
      <c r="E3623" t="s">
        <v>1391</v>
      </c>
      <c r="F3623" t="s">
        <v>63</v>
      </c>
      <c r="G3623">
        <v>804</v>
      </c>
      <c r="H3623">
        <v>24810</v>
      </c>
    </row>
    <row r="3624" spans="1:8">
      <c r="A3624">
        <v>3623</v>
      </c>
      <c r="B3624">
        <v>66</v>
      </c>
      <c r="C3624" t="s">
        <v>191</v>
      </c>
      <c r="D3624" t="s">
        <v>1413</v>
      </c>
      <c r="E3624" t="s">
        <v>1392</v>
      </c>
      <c r="F3624" t="s">
        <v>63</v>
      </c>
      <c r="G3624">
        <v>746</v>
      </c>
      <c r="H3624">
        <v>24810</v>
      </c>
    </row>
    <row r="3625" spans="1:8">
      <c r="A3625">
        <v>3624</v>
      </c>
      <c r="B3625">
        <v>66</v>
      </c>
      <c r="C3625" t="s">
        <v>191</v>
      </c>
      <c r="D3625" t="s">
        <v>1413</v>
      </c>
      <c r="E3625" t="s">
        <v>1393</v>
      </c>
      <c r="F3625" t="s">
        <v>63</v>
      </c>
      <c r="G3625">
        <v>667</v>
      </c>
      <c r="H3625">
        <v>24810</v>
      </c>
    </row>
    <row r="3626" spans="1:8">
      <c r="A3626">
        <v>3625</v>
      </c>
      <c r="B3626">
        <v>66</v>
      </c>
      <c r="C3626" t="s">
        <v>191</v>
      </c>
      <c r="D3626" t="s">
        <v>1413</v>
      </c>
      <c r="E3626" t="s">
        <v>1394</v>
      </c>
      <c r="F3626" t="s">
        <v>63</v>
      </c>
      <c r="G3626">
        <v>552</v>
      </c>
      <c r="H3626">
        <v>24810</v>
      </c>
    </row>
    <row r="3627" spans="1:8">
      <c r="A3627">
        <v>3626</v>
      </c>
      <c r="B3627">
        <v>66</v>
      </c>
      <c r="C3627" t="s">
        <v>191</v>
      </c>
      <c r="D3627" t="s">
        <v>1413</v>
      </c>
      <c r="E3627" t="s">
        <v>1395</v>
      </c>
      <c r="F3627" t="s">
        <v>63</v>
      </c>
      <c r="G3627">
        <v>518</v>
      </c>
      <c r="H3627">
        <v>24810</v>
      </c>
    </row>
    <row r="3628" spans="1:8">
      <c r="A3628">
        <v>3627</v>
      </c>
      <c r="B3628">
        <v>66</v>
      </c>
      <c r="C3628" t="s">
        <v>191</v>
      </c>
      <c r="D3628" t="s">
        <v>1413</v>
      </c>
      <c r="E3628" t="s">
        <v>1396</v>
      </c>
      <c r="F3628" t="s">
        <v>63</v>
      </c>
      <c r="G3628">
        <v>405</v>
      </c>
      <c r="H3628">
        <v>24810</v>
      </c>
    </row>
    <row r="3629" spans="1:8">
      <c r="A3629">
        <v>3628</v>
      </c>
      <c r="B3629">
        <v>66</v>
      </c>
      <c r="C3629" t="s">
        <v>191</v>
      </c>
      <c r="D3629" t="s">
        <v>1413</v>
      </c>
      <c r="E3629" t="s">
        <v>1397</v>
      </c>
      <c r="F3629" t="s">
        <v>63</v>
      </c>
      <c r="G3629">
        <v>277</v>
      </c>
      <c r="H3629">
        <v>24810</v>
      </c>
    </row>
    <row r="3630" spans="1:8">
      <c r="A3630">
        <v>3629</v>
      </c>
      <c r="B3630">
        <v>66</v>
      </c>
      <c r="C3630" t="s">
        <v>191</v>
      </c>
      <c r="D3630" t="s">
        <v>1413</v>
      </c>
      <c r="E3630" t="s">
        <v>1398</v>
      </c>
      <c r="F3630" t="s">
        <v>63</v>
      </c>
      <c r="G3630">
        <v>246</v>
      </c>
      <c r="H3630">
        <v>24810</v>
      </c>
    </row>
    <row r="3631" spans="1:8">
      <c r="A3631">
        <v>3630</v>
      </c>
      <c r="B3631">
        <v>66</v>
      </c>
      <c r="C3631" t="s">
        <v>191</v>
      </c>
      <c r="D3631" t="s">
        <v>1413</v>
      </c>
      <c r="E3631" t="s">
        <v>1399</v>
      </c>
      <c r="F3631" t="s">
        <v>63</v>
      </c>
      <c r="G3631">
        <v>185</v>
      </c>
      <c r="H3631">
        <v>24810</v>
      </c>
    </row>
    <row r="3632" spans="1:8">
      <c r="A3632">
        <v>3631</v>
      </c>
      <c r="B3632">
        <v>66</v>
      </c>
      <c r="C3632" t="s">
        <v>191</v>
      </c>
      <c r="D3632" t="s">
        <v>1413</v>
      </c>
      <c r="E3632" t="s">
        <v>1400</v>
      </c>
      <c r="F3632" t="s">
        <v>63</v>
      </c>
      <c r="G3632">
        <v>97</v>
      </c>
      <c r="H3632">
        <v>24810</v>
      </c>
    </row>
    <row r="3633" spans="1:8">
      <c r="A3633">
        <v>3632</v>
      </c>
      <c r="B3633">
        <v>66</v>
      </c>
      <c r="C3633" t="s">
        <v>191</v>
      </c>
      <c r="D3633" t="s">
        <v>1413</v>
      </c>
      <c r="E3633" t="s">
        <v>1401</v>
      </c>
      <c r="F3633" t="s">
        <v>63</v>
      </c>
      <c r="G3633">
        <v>47</v>
      </c>
      <c r="H3633">
        <v>24810</v>
      </c>
    </row>
    <row r="3634" spans="1:8">
      <c r="A3634">
        <v>3633</v>
      </c>
      <c r="B3634">
        <v>66</v>
      </c>
      <c r="C3634" t="s">
        <v>191</v>
      </c>
      <c r="D3634" t="s">
        <v>1413</v>
      </c>
      <c r="E3634" t="s">
        <v>1402</v>
      </c>
      <c r="F3634" t="s">
        <v>63</v>
      </c>
      <c r="G3634">
        <v>25</v>
      </c>
      <c r="H3634">
        <v>24810</v>
      </c>
    </row>
    <row r="3635" spans="1:8">
      <c r="A3635">
        <v>3634</v>
      </c>
      <c r="B3635">
        <v>66</v>
      </c>
      <c r="C3635" t="s">
        <v>191</v>
      </c>
      <c r="D3635" t="s">
        <v>1413</v>
      </c>
      <c r="E3635" t="s">
        <v>249</v>
      </c>
      <c r="F3635" t="s">
        <v>46</v>
      </c>
      <c r="G3635">
        <v>1640</v>
      </c>
      <c r="H3635">
        <v>24810</v>
      </c>
    </row>
    <row r="3636" spans="1:8">
      <c r="A3636">
        <v>3635</v>
      </c>
      <c r="B3636">
        <v>66</v>
      </c>
      <c r="C3636" t="s">
        <v>191</v>
      </c>
      <c r="D3636" t="s">
        <v>1413</v>
      </c>
      <c r="E3636" t="s">
        <v>1386</v>
      </c>
      <c r="F3636" t="s">
        <v>46</v>
      </c>
      <c r="G3636">
        <v>1592</v>
      </c>
      <c r="H3636">
        <v>24810</v>
      </c>
    </row>
    <row r="3637" spans="1:8">
      <c r="A3637">
        <v>3636</v>
      </c>
      <c r="B3637">
        <v>66</v>
      </c>
      <c r="C3637" t="s">
        <v>191</v>
      </c>
      <c r="D3637" t="s">
        <v>1413</v>
      </c>
      <c r="E3637" t="s">
        <v>1387</v>
      </c>
      <c r="F3637" t="s">
        <v>46</v>
      </c>
      <c r="G3637">
        <v>1318</v>
      </c>
      <c r="H3637">
        <v>24810</v>
      </c>
    </row>
    <row r="3638" spans="1:8">
      <c r="A3638">
        <v>3637</v>
      </c>
      <c r="B3638">
        <v>66</v>
      </c>
      <c r="C3638" t="s">
        <v>191</v>
      </c>
      <c r="D3638" t="s">
        <v>1413</v>
      </c>
      <c r="E3638" t="s">
        <v>1388</v>
      </c>
      <c r="F3638" t="s">
        <v>46</v>
      </c>
      <c r="G3638">
        <v>1182</v>
      </c>
      <c r="H3638">
        <v>24810</v>
      </c>
    </row>
    <row r="3639" spans="1:8">
      <c r="A3639">
        <v>3638</v>
      </c>
      <c r="B3639">
        <v>66</v>
      </c>
      <c r="C3639" t="s">
        <v>191</v>
      </c>
      <c r="D3639" t="s">
        <v>1413</v>
      </c>
      <c r="E3639" t="s">
        <v>1389</v>
      </c>
      <c r="F3639" t="s">
        <v>46</v>
      </c>
      <c r="G3639">
        <v>1068</v>
      </c>
      <c r="H3639">
        <v>24810</v>
      </c>
    </row>
    <row r="3640" spans="1:8">
      <c r="A3640">
        <v>3639</v>
      </c>
      <c r="B3640">
        <v>66</v>
      </c>
      <c r="C3640" t="s">
        <v>191</v>
      </c>
      <c r="D3640" t="s">
        <v>1413</v>
      </c>
      <c r="E3640" t="s">
        <v>1390</v>
      </c>
      <c r="F3640" t="s">
        <v>46</v>
      </c>
      <c r="G3640">
        <v>1050</v>
      </c>
      <c r="H3640">
        <v>24810</v>
      </c>
    </row>
    <row r="3641" spans="1:8">
      <c r="A3641">
        <v>3640</v>
      </c>
      <c r="B3641">
        <v>66</v>
      </c>
      <c r="C3641" t="s">
        <v>191</v>
      </c>
      <c r="D3641" t="s">
        <v>1413</v>
      </c>
      <c r="E3641" t="s">
        <v>1391</v>
      </c>
      <c r="F3641" t="s">
        <v>46</v>
      </c>
      <c r="G3641">
        <v>784</v>
      </c>
      <c r="H3641">
        <v>24810</v>
      </c>
    </row>
    <row r="3642" spans="1:8">
      <c r="A3642">
        <v>3641</v>
      </c>
      <c r="B3642">
        <v>66</v>
      </c>
      <c r="C3642" t="s">
        <v>191</v>
      </c>
      <c r="D3642" t="s">
        <v>1413</v>
      </c>
      <c r="E3642" t="s">
        <v>1392</v>
      </c>
      <c r="F3642" t="s">
        <v>46</v>
      </c>
      <c r="G3642">
        <v>708</v>
      </c>
      <c r="H3642">
        <v>24810</v>
      </c>
    </row>
    <row r="3643" spans="1:8">
      <c r="A3643">
        <v>3642</v>
      </c>
      <c r="B3643">
        <v>66</v>
      </c>
      <c r="C3643" t="s">
        <v>191</v>
      </c>
      <c r="D3643" t="s">
        <v>1413</v>
      </c>
      <c r="E3643" t="s">
        <v>1393</v>
      </c>
      <c r="F3643" t="s">
        <v>46</v>
      </c>
      <c r="G3643">
        <v>630</v>
      </c>
      <c r="H3643">
        <v>24810</v>
      </c>
    </row>
    <row r="3644" spans="1:8">
      <c r="A3644">
        <v>3643</v>
      </c>
      <c r="B3644">
        <v>66</v>
      </c>
      <c r="C3644" t="s">
        <v>191</v>
      </c>
      <c r="D3644" t="s">
        <v>1413</v>
      </c>
      <c r="E3644" t="s">
        <v>1394</v>
      </c>
      <c r="F3644" t="s">
        <v>46</v>
      </c>
      <c r="G3644">
        <v>541</v>
      </c>
      <c r="H3644">
        <v>24810</v>
      </c>
    </row>
    <row r="3645" spans="1:8">
      <c r="A3645">
        <v>3644</v>
      </c>
      <c r="B3645">
        <v>66</v>
      </c>
      <c r="C3645" t="s">
        <v>191</v>
      </c>
      <c r="D3645" t="s">
        <v>1413</v>
      </c>
      <c r="E3645" t="s">
        <v>1395</v>
      </c>
      <c r="F3645" t="s">
        <v>46</v>
      </c>
      <c r="G3645">
        <v>451</v>
      </c>
      <c r="H3645">
        <v>24810</v>
      </c>
    </row>
    <row r="3646" spans="1:8">
      <c r="A3646">
        <v>3645</v>
      </c>
      <c r="B3646">
        <v>66</v>
      </c>
      <c r="C3646" t="s">
        <v>191</v>
      </c>
      <c r="D3646" t="s">
        <v>1413</v>
      </c>
      <c r="E3646" t="s">
        <v>1396</v>
      </c>
      <c r="F3646" t="s">
        <v>46</v>
      </c>
      <c r="G3646">
        <v>306</v>
      </c>
      <c r="H3646">
        <v>24810</v>
      </c>
    </row>
    <row r="3647" spans="1:8">
      <c r="A3647">
        <v>3646</v>
      </c>
      <c r="B3647">
        <v>66</v>
      </c>
      <c r="C3647" t="s">
        <v>191</v>
      </c>
      <c r="D3647" t="s">
        <v>1413</v>
      </c>
      <c r="E3647" t="s">
        <v>1397</v>
      </c>
      <c r="F3647" t="s">
        <v>46</v>
      </c>
      <c r="G3647">
        <v>287</v>
      </c>
      <c r="H3647">
        <v>24810</v>
      </c>
    </row>
    <row r="3648" spans="1:8">
      <c r="A3648">
        <v>3647</v>
      </c>
      <c r="B3648">
        <v>66</v>
      </c>
      <c r="C3648" t="s">
        <v>191</v>
      </c>
      <c r="D3648" t="s">
        <v>1413</v>
      </c>
      <c r="E3648" t="s">
        <v>1398</v>
      </c>
      <c r="F3648" t="s">
        <v>46</v>
      </c>
      <c r="G3648">
        <v>233</v>
      </c>
      <c r="H3648">
        <v>24810</v>
      </c>
    </row>
    <row r="3649" spans="1:8">
      <c r="A3649">
        <v>3648</v>
      </c>
      <c r="B3649">
        <v>66</v>
      </c>
      <c r="C3649" t="s">
        <v>191</v>
      </c>
      <c r="D3649" t="s">
        <v>1413</v>
      </c>
      <c r="E3649" t="s">
        <v>1399</v>
      </c>
      <c r="F3649" t="s">
        <v>46</v>
      </c>
      <c r="G3649">
        <v>153</v>
      </c>
      <c r="H3649">
        <v>24810</v>
      </c>
    </row>
    <row r="3650" spans="1:8">
      <c r="A3650">
        <v>3649</v>
      </c>
      <c r="B3650">
        <v>66</v>
      </c>
      <c r="C3650" t="s">
        <v>191</v>
      </c>
      <c r="D3650" t="s">
        <v>1413</v>
      </c>
      <c r="E3650" t="s">
        <v>1400</v>
      </c>
      <c r="F3650" t="s">
        <v>46</v>
      </c>
      <c r="G3650">
        <v>94</v>
      </c>
      <c r="H3650">
        <v>24810</v>
      </c>
    </row>
    <row r="3651" spans="1:8">
      <c r="A3651">
        <v>3650</v>
      </c>
      <c r="B3651">
        <v>66</v>
      </c>
      <c r="C3651" t="s">
        <v>191</v>
      </c>
      <c r="D3651" t="s">
        <v>1413</v>
      </c>
      <c r="E3651" t="s">
        <v>1401</v>
      </c>
      <c r="F3651" t="s">
        <v>46</v>
      </c>
      <c r="G3651">
        <v>66</v>
      </c>
      <c r="H3651">
        <v>24810</v>
      </c>
    </row>
    <row r="3652" spans="1:8">
      <c r="A3652">
        <v>3651</v>
      </c>
      <c r="B3652">
        <v>66</v>
      </c>
      <c r="C3652" t="s">
        <v>191</v>
      </c>
      <c r="D3652" t="s">
        <v>1413</v>
      </c>
      <c r="E3652" t="s">
        <v>1402</v>
      </c>
      <c r="F3652" t="s">
        <v>46</v>
      </c>
      <c r="G3652">
        <v>36</v>
      </c>
      <c r="H3652">
        <v>24810</v>
      </c>
    </row>
    <row r="3653" spans="1:8">
      <c r="A3653">
        <v>3652</v>
      </c>
      <c r="B3653">
        <v>66</v>
      </c>
      <c r="C3653" t="s">
        <v>191</v>
      </c>
      <c r="D3653" t="s">
        <v>3582</v>
      </c>
      <c r="E3653" t="s">
        <v>1401</v>
      </c>
      <c r="F3653" t="s">
        <v>63</v>
      </c>
      <c r="G3653">
        <v>1</v>
      </c>
      <c r="H3653">
        <v>1</v>
      </c>
    </row>
    <row r="3654" spans="1:8">
      <c r="A3654">
        <v>3653</v>
      </c>
      <c r="B3654">
        <v>66</v>
      </c>
      <c r="C3654" t="s">
        <v>191</v>
      </c>
      <c r="D3654" t="s">
        <v>3597</v>
      </c>
      <c r="E3654" t="s">
        <v>249</v>
      </c>
      <c r="F3654" t="s">
        <v>63</v>
      </c>
      <c r="G3654">
        <v>2</v>
      </c>
      <c r="H3654">
        <v>58</v>
      </c>
    </row>
    <row r="3655" spans="1:8">
      <c r="A3655">
        <v>3654</v>
      </c>
      <c r="B3655">
        <v>66</v>
      </c>
      <c r="C3655" t="s">
        <v>191</v>
      </c>
      <c r="D3655" t="s">
        <v>3597</v>
      </c>
      <c r="E3655" t="s">
        <v>1386</v>
      </c>
      <c r="F3655" t="s">
        <v>63</v>
      </c>
      <c r="G3655">
        <v>1</v>
      </c>
      <c r="H3655">
        <v>58</v>
      </c>
    </row>
    <row r="3656" spans="1:8">
      <c r="A3656">
        <v>3655</v>
      </c>
      <c r="B3656">
        <v>66</v>
      </c>
      <c r="C3656" t="s">
        <v>191</v>
      </c>
      <c r="D3656" t="s">
        <v>3597</v>
      </c>
      <c r="E3656" t="s">
        <v>1387</v>
      </c>
      <c r="F3656" t="s">
        <v>63</v>
      </c>
      <c r="G3656">
        <v>1</v>
      </c>
      <c r="H3656">
        <v>58</v>
      </c>
    </row>
    <row r="3657" spans="1:8">
      <c r="A3657">
        <v>3656</v>
      </c>
      <c r="B3657">
        <v>66</v>
      </c>
      <c r="C3657" t="s">
        <v>191</v>
      </c>
      <c r="D3657" t="s">
        <v>3597</v>
      </c>
      <c r="E3657" t="s">
        <v>1388</v>
      </c>
      <c r="F3657" t="s">
        <v>63</v>
      </c>
      <c r="G3657">
        <v>10</v>
      </c>
      <c r="H3657">
        <v>58</v>
      </c>
    </row>
    <row r="3658" spans="1:8">
      <c r="A3658">
        <v>3657</v>
      </c>
      <c r="B3658">
        <v>66</v>
      </c>
      <c r="C3658" t="s">
        <v>191</v>
      </c>
      <c r="D3658" t="s">
        <v>3597</v>
      </c>
      <c r="E3658" t="s">
        <v>1389</v>
      </c>
      <c r="F3658" t="s">
        <v>63</v>
      </c>
      <c r="G3658">
        <v>6</v>
      </c>
      <c r="H3658">
        <v>58</v>
      </c>
    </row>
    <row r="3659" spans="1:8">
      <c r="A3659">
        <v>3658</v>
      </c>
      <c r="B3659">
        <v>66</v>
      </c>
      <c r="C3659" t="s">
        <v>191</v>
      </c>
      <c r="D3659" t="s">
        <v>3597</v>
      </c>
      <c r="E3659" t="s">
        <v>1390</v>
      </c>
      <c r="F3659" t="s">
        <v>63</v>
      </c>
      <c r="G3659">
        <v>2</v>
      </c>
      <c r="H3659">
        <v>58</v>
      </c>
    </row>
    <row r="3660" spans="1:8">
      <c r="A3660">
        <v>3659</v>
      </c>
      <c r="B3660">
        <v>66</v>
      </c>
      <c r="C3660" t="s">
        <v>191</v>
      </c>
      <c r="D3660" t="s">
        <v>3597</v>
      </c>
      <c r="E3660" t="s">
        <v>1391</v>
      </c>
      <c r="F3660" t="s">
        <v>63</v>
      </c>
      <c r="G3660">
        <v>2</v>
      </c>
      <c r="H3660">
        <v>58</v>
      </c>
    </row>
    <row r="3661" spans="1:8">
      <c r="A3661">
        <v>3660</v>
      </c>
      <c r="B3661">
        <v>66</v>
      </c>
      <c r="C3661" t="s">
        <v>191</v>
      </c>
      <c r="D3661" t="s">
        <v>3597</v>
      </c>
      <c r="E3661" t="s">
        <v>1392</v>
      </c>
      <c r="F3661" t="s">
        <v>63</v>
      </c>
      <c r="G3661">
        <v>4</v>
      </c>
      <c r="H3661">
        <v>58</v>
      </c>
    </row>
    <row r="3662" spans="1:8">
      <c r="A3662">
        <v>3661</v>
      </c>
      <c r="B3662">
        <v>66</v>
      </c>
      <c r="C3662" t="s">
        <v>191</v>
      </c>
      <c r="D3662" t="s">
        <v>3597</v>
      </c>
      <c r="E3662" t="s">
        <v>1393</v>
      </c>
      <c r="F3662" t="s">
        <v>63</v>
      </c>
      <c r="G3662">
        <v>2</v>
      </c>
      <c r="H3662">
        <v>58</v>
      </c>
    </row>
    <row r="3663" spans="1:8">
      <c r="A3663">
        <v>3662</v>
      </c>
      <c r="B3663">
        <v>66</v>
      </c>
      <c r="C3663" t="s">
        <v>191</v>
      </c>
      <c r="D3663" t="s">
        <v>3597</v>
      </c>
      <c r="E3663" t="s">
        <v>1394</v>
      </c>
      <c r="F3663" t="s">
        <v>63</v>
      </c>
      <c r="G3663">
        <v>3</v>
      </c>
      <c r="H3663">
        <v>58</v>
      </c>
    </row>
    <row r="3664" spans="1:8">
      <c r="A3664">
        <v>3663</v>
      </c>
      <c r="B3664">
        <v>66</v>
      </c>
      <c r="C3664" t="s">
        <v>191</v>
      </c>
      <c r="D3664" t="s">
        <v>3597</v>
      </c>
      <c r="E3664" t="s">
        <v>1395</v>
      </c>
      <c r="F3664" t="s">
        <v>63</v>
      </c>
      <c r="G3664">
        <v>3</v>
      </c>
      <c r="H3664">
        <v>58</v>
      </c>
    </row>
    <row r="3665" spans="1:8">
      <c r="A3665">
        <v>3664</v>
      </c>
      <c r="B3665">
        <v>66</v>
      </c>
      <c r="C3665" t="s">
        <v>191</v>
      </c>
      <c r="D3665" t="s">
        <v>3597</v>
      </c>
      <c r="E3665" t="s">
        <v>1396</v>
      </c>
      <c r="F3665" t="s">
        <v>63</v>
      </c>
      <c r="G3665">
        <v>1</v>
      </c>
      <c r="H3665">
        <v>58</v>
      </c>
    </row>
    <row r="3666" spans="1:8">
      <c r="A3666">
        <v>3665</v>
      </c>
      <c r="B3666">
        <v>66</v>
      </c>
      <c r="C3666" t="s">
        <v>191</v>
      </c>
      <c r="D3666" t="s">
        <v>3597</v>
      </c>
      <c r="E3666" t="s">
        <v>1397</v>
      </c>
      <c r="F3666" t="s">
        <v>63</v>
      </c>
      <c r="G3666">
        <v>1</v>
      </c>
      <c r="H3666">
        <v>58</v>
      </c>
    </row>
    <row r="3667" spans="1:8">
      <c r="A3667">
        <v>3666</v>
      </c>
      <c r="B3667">
        <v>66</v>
      </c>
      <c r="C3667" t="s">
        <v>191</v>
      </c>
      <c r="D3667" t="s">
        <v>3597</v>
      </c>
      <c r="E3667" t="s">
        <v>1399</v>
      </c>
      <c r="F3667" t="s">
        <v>63</v>
      </c>
      <c r="G3667">
        <v>2</v>
      </c>
      <c r="H3667">
        <v>58</v>
      </c>
    </row>
    <row r="3668" spans="1:8">
      <c r="A3668">
        <v>3667</v>
      </c>
      <c r="B3668">
        <v>66</v>
      </c>
      <c r="C3668" t="s">
        <v>191</v>
      </c>
      <c r="D3668" t="s">
        <v>3597</v>
      </c>
      <c r="E3668" t="s">
        <v>249</v>
      </c>
      <c r="F3668" t="s">
        <v>46</v>
      </c>
      <c r="G3668">
        <v>1</v>
      </c>
      <c r="H3668">
        <v>58</v>
      </c>
    </row>
    <row r="3669" spans="1:8">
      <c r="A3669">
        <v>3668</v>
      </c>
      <c r="B3669">
        <v>66</v>
      </c>
      <c r="C3669" t="s">
        <v>191</v>
      </c>
      <c r="D3669" t="s">
        <v>3597</v>
      </c>
      <c r="E3669" t="s">
        <v>1387</v>
      </c>
      <c r="F3669" t="s">
        <v>46</v>
      </c>
      <c r="G3669">
        <v>2</v>
      </c>
      <c r="H3669">
        <v>58</v>
      </c>
    </row>
    <row r="3670" spans="1:8">
      <c r="A3670">
        <v>3669</v>
      </c>
      <c r="B3670">
        <v>66</v>
      </c>
      <c r="C3670" t="s">
        <v>191</v>
      </c>
      <c r="D3670" t="s">
        <v>3597</v>
      </c>
      <c r="E3670" t="s">
        <v>1388</v>
      </c>
      <c r="F3670" t="s">
        <v>46</v>
      </c>
      <c r="G3670">
        <v>4</v>
      </c>
      <c r="H3670">
        <v>58</v>
      </c>
    </row>
    <row r="3671" spans="1:8">
      <c r="A3671">
        <v>3670</v>
      </c>
      <c r="B3671">
        <v>66</v>
      </c>
      <c r="C3671" t="s">
        <v>191</v>
      </c>
      <c r="D3671" t="s">
        <v>3597</v>
      </c>
      <c r="E3671" t="s">
        <v>1389</v>
      </c>
      <c r="F3671" t="s">
        <v>46</v>
      </c>
      <c r="G3671">
        <v>3</v>
      </c>
      <c r="H3671">
        <v>58</v>
      </c>
    </row>
    <row r="3672" spans="1:8">
      <c r="A3672">
        <v>3671</v>
      </c>
      <c r="B3672">
        <v>66</v>
      </c>
      <c r="C3672" t="s">
        <v>191</v>
      </c>
      <c r="D3672" t="s">
        <v>3597</v>
      </c>
      <c r="E3672" t="s">
        <v>1390</v>
      </c>
      <c r="F3672" t="s">
        <v>46</v>
      </c>
      <c r="G3672">
        <v>1</v>
      </c>
      <c r="H3672">
        <v>58</v>
      </c>
    </row>
    <row r="3673" spans="1:8">
      <c r="A3673">
        <v>3672</v>
      </c>
      <c r="B3673">
        <v>66</v>
      </c>
      <c r="C3673" t="s">
        <v>191</v>
      </c>
      <c r="D3673" t="s">
        <v>3597</v>
      </c>
      <c r="E3673" t="s">
        <v>1391</v>
      </c>
      <c r="F3673" t="s">
        <v>46</v>
      </c>
      <c r="G3673">
        <v>1</v>
      </c>
      <c r="H3673">
        <v>58</v>
      </c>
    </row>
    <row r="3674" spans="1:8">
      <c r="A3674">
        <v>3673</v>
      </c>
      <c r="B3674">
        <v>66</v>
      </c>
      <c r="C3674" t="s">
        <v>191</v>
      </c>
      <c r="D3674" t="s">
        <v>3597</v>
      </c>
      <c r="E3674" t="s">
        <v>1392</v>
      </c>
      <c r="F3674" t="s">
        <v>46</v>
      </c>
      <c r="G3674">
        <v>1</v>
      </c>
      <c r="H3674">
        <v>58</v>
      </c>
    </row>
    <row r="3675" spans="1:8">
      <c r="A3675">
        <v>3674</v>
      </c>
      <c r="B3675">
        <v>66</v>
      </c>
      <c r="C3675" t="s">
        <v>191</v>
      </c>
      <c r="D3675" t="s">
        <v>3597</v>
      </c>
      <c r="E3675" t="s">
        <v>1393</v>
      </c>
      <c r="F3675" t="s">
        <v>46</v>
      </c>
      <c r="G3675">
        <v>2</v>
      </c>
      <c r="H3675">
        <v>58</v>
      </c>
    </row>
    <row r="3676" spans="1:8">
      <c r="A3676">
        <v>3675</v>
      </c>
      <c r="B3676">
        <v>66</v>
      </c>
      <c r="C3676" t="s">
        <v>191</v>
      </c>
      <c r="D3676" t="s">
        <v>3597</v>
      </c>
      <c r="E3676" t="s">
        <v>1394</v>
      </c>
      <c r="F3676" t="s">
        <v>46</v>
      </c>
      <c r="G3676">
        <v>1</v>
      </c>
      <c r="H3676">
        <v>58</v>
      </c>
    </row>
    <row r="3677" spans="1:8">
      <c r="A3677">
        <v>3676</v>
      </c>
      <c r="B3677">
        <v>66</v>
      </c>
      <c r="C3677" t="s">
        <v>191</v>
      </c>
      <c r="D3677" t="s">
        <v>3597</v>
      </c>
      <c r="E3677" t="s">
        <v>1395</v>
      </c>
      <c r="F3677" t="s">
        <v>46</v>
      </c>
      <c r="G3677">
        <v>1</v>
      </c>
      <c r="H3677">
        <v>58</v>
      </c>
    </row>
    <row r="3678" spans="1:8">
      <c r="A3678">
        <v>3677</v>
      </c>
      <c r="B3678">
        <v>66</v>
      </c>
      <c r="C3678" t="s">
        <v>191</v>
      </c>
      <c r="D3678" t="s">
        <v>3597</v>
      </c>
      <c r="E3678" t="s">
        <v>1399</v>
      </c>
      <c r="F3678" t="s">
        <v>46</v>
      </c>
      <c r="G3678">
        <v>1</v>
      </c>
      <c r="H3678">
        <v>58</v>
      </c>
    </row>
    <row r="3679" spans="1:8">
      <c r="A3679">
        <v>3678</v>
      </c>
      <c r="B3679">
        <v>66</v>
      </c>
      <c r="C3679" t="s">
        <v>191</v>
      </c>
      <c r="D3679" t="s">
        <v>3599</v>
      </c>
      <c r="E3679" t="s">
        <v>1390</v>
      </c>
      <c r="F3679" t="s">
        <v>46</v>
      </c>
      <c r="G3679">
        <v>1</v>
      </c>
      <c r="H3679">
        <v>1</v>
      </c>
    </row>
    <row r="3680" spans="1:8">
      <c r="A3680">
        <v>3679</v>
      </c>
      <c r="B3680">
        <v>66</v>
      </c>
      <c r="C3680" t="s">
        <v>191</v>
      </c>
      <c r="D3680" t="s">
        <v>3598</v>
      </c>
      <c r="E3680" t="s">
        <v>249</v>
      </c>
      <c r="F3680" t="s">
        <v>63</v>
      </c>
      <c r="G3680">
        <v>1795</v>
      </c>
      <c r="H3680">
        <v>43503</v>
      </c>
    </row>
    <row r="3681" spans="1:8">
      <c r="A3681">
        <v>3680</v>
      </c>
      <c r="B3681">
        <v>66</v>
      </c>
      <c r="C3681" t="s">
        <v>191</v>
      </c>
      <c r="D3681" t="s">
        <v>3598</v>
      </c>
      <c r="E3681" t="s">
        <v>1386</v>
      </c>
      <c r="F3681" t="s">
        <v>63</v>
      </c>
      <c r="G3681">
        <v>2106</v>
      </c>
      <c r="H3681">
        <v>43503</v>
      </c>
    </row>
    <row r="3682" spans="1:8">
      <c r="A3682">
        <v>3681</v>
      </c>
      <c r="B3682">
        <v>66</v>
      </c>
      <c r="C3682" t="s">
        <v>191</v>
      </c>
      <c r="D3682" t="s">
        <v>3598</v>
      </c>
      <c r="E3682" t="s">
        <v>1387</v>
      </c>
      <c r="F3682" t="s">
        <v>63</v>
      </c>
      <c r="G3682">
        <v>2315</v>
      </c>
      <c r="H3682">
        <v>43503</v>
      </c>
    </row>
    <row r="3683" spans="1:8">
      <c r="A3683">
        <v>3682</v>
      </c>
      <c r="B3683">
        <v>66</v>
      </c>
      <c r="C3683" t="s">
        <v>191</v>
      </c>
      <c r="D3683" t="s">
        <v>3598</v>
      </c>
      <c r="E3683" t="s">
        <v>1388</v>
      </c>
      <c r="F3683" t="s">
        <v>63</v>
      </c>
      <c r="G3683">
        <v>2043</v>
      </c>
      <c r="H3683">
        <v>43503</v>
      </c>
    </row>
    <row r="3684" spans="1:8">
      <c r="A3684">
        <v>3683</v>
      </c>
      <c r="B3684">
        <v>66</v>
      </c>
      <c r="C3684" t="s">
        <v>191</v>
      </c>
      <c r="D3684" t="s">
        <v>3598</v>
      </c>
      <c r="E3684" t="s">
        <v>1389</v>
      </c>
      <c r="F3684" t="s">
        <v>63</v>
      </c>
      <c r="G3684">
        <v>1958</v>
      </c>
      <c r="H3684">
        <v>43503</v>
      </c>
    </row>
    <row r="3685" spans="1:8">
      <c r="A3685">
        <v>3684</v>
      </c>
      <c r="B3685">
        <v>66</v>
      </c>
      <c r="C3685" t="s">
        <v>191</v>
      </c>
      <c r="D3685" t="s">
        <v>3598</v>
      </c>
      <c r="E3685" t="s">
        <v>1390</v>
      </c>
      <c r="F3685" t="s">
        <v>63</v>
      </c>
      <c r="G3685">
        <v>1762</v>
      </c>
      <c r="H3685">
        <v>43503</v>
      </c>
    </row>
    <row r="3686" spans="1:8">
      <c r="A3686">
        <v>3685</v>
      </c>
      <c r="B3686">
        <v>66</v>
      </c>
      <c r="C3686" t="s">
        <v>191</v>
      </c>
      <c r="D3686" t="s">
        <v>3598</v>
      </c>
      <c r="E3686" t="s">
        <v>1391</v>
      </c>
      <c r="F3686" t="s">
        <v>63</v>
      </c>
      <c r="G3686">
        <v>1527</v>
      </c>
      <c r="H3686">
        <v>43503</v>
      </c>
    </row>
    <row r="3687" spans="1:8">
      <c r="A3687">
        <v>3686</v>
      </c>
      <c r="B3687">
        <v>66</v>
      </c>
      <c r="C3687" t="s">
        <v>191</v>
      </c>
      <c r="D3687" t="s">
        <v>3598</v>
      </c>
      <c r="E3687" t="s">
        <v>1392</v>
      </c>
      <c r="F3687" t="s">
        <v>63</v>
      </c>
      <c r="G3687">
        <v>1629</v>
      </c>
      <c r="H3687">
        <v>43503</v>
      </c>
    </row>
    <row r="3688" spans="1:8">
      <c r="A3688">
        <v>3687</v>
      </c>
      <c r="B3688">
        <v>66</v>
      </c>
      <c r="C3688" t="s">
        <v>191</v>
      </c>
      <c r="D3688" t="s">
        <v>3598</v>
      </c>
      <c r="E3688" t="s">
        <v>1393</v>
      </c>
      <c r="F3688" t="s">
        <v>63</v>
      </c>
      <c r="G3688">
        <v>1452</v>
      </c>
      <c r="H3688">
        <v>43503</v>
      </c>
    </row>
    <row r="3689" spans="1:8">
      <c r="A3689">
        <v>3688</v>
      </c>
      <c r="B3689">
        <v>66</v>
      </c>
      <c r="C3689" t="s">
        <v>191</v>
      </c>
      <c r="D3689" t="s">
        <v>3598</v>
      </c>
      <c r="E3689" t="s">
        <v>1394</v>
      </c>
      <c r="F3689" t="s">
        <v>63</v>
      </c>
      <c r="G3689">
        <v>1207</v>
      </c>
      <c r="H3689">
        <v>43503</v>
      </c>
    </row>
    <row r="3690" spans="1:8">
      <c r="A3690">
        <v>3689</v>
      </c>
      <c r="B3690">
        <v>66</v>
      </c>
      <c r="C3690" t="s">
        <v>191</v>
      </c>
      <c r="D3690" t="s">
        <v>3598</v>
      </c>
      <c r="E3690" t="s">
        <v>1395</v>
      </c>
      <c r="F3690" t="s">
        <v>63</v>
      </c>
      <c r="G3690">
        <v>1041</v>
      </c>
      <c r="H3690">
        <v>43503</v>
      </c>
    </row>
    <row r="3691" spans="1:8">
      <c r="A3691">
        <v>3690</v>
      </c>
      <c r="B3691">
        <v>66</v>
      </c>
      <c r="C3691" t="s">
        <v>191</v>
      </c>
      <c r="D3691" t="s">
        <v>3598</v>
      </c>
      <c r="E3691" t="s">
        <v>1396</v>
      </c>
      <c r="F3691" t="s">
        <v>63</v>
      </c>
      <c r="G3691">
        <v>833</v>
      </c>
      <c r="H3691">
        <v>43503</v>
      </c>
    </row>
    <row r="3692" spans="1:8">
      <c r="A3692">
        <v>3691</v>
      </c>
      <c r="B3692">
        <v>66</v>
      </c>
      <c r="C3692" t="s">
        <v>191</v>
      </c>
      <c r="D3692" t="s">
        <v>3598</v>
      </c>
      <c r="E3692" t="s">
        <v>1397</v>
      </c>
      <c r="F3692" t="s">
        <v>63</v>
      </c>
      <c r="G3692">
        <v>567</v>
      </c>
      <c r="H3692">
        <v>43503</v>
      </c>
    </row>
    <row r="3693" spans="1:8">
      <c r="A3693">
        <v>3692</v>
      </c>
      <c r="B3693">
        <v>66</v>
      </c>
      <c r="C3693" t="s">
        <v>191</v>
      </c>
      <c r="D3693" t="s">
        <v>3598</v>
      </c>
      <c r="E3693" t="s">
        <v>1398</v>
      </c>
      <c r="F3693" t="s">
        <v>63</v>
      </c>
      <c r="G3693">
        <v>510</v>
      </c>
      <c r="H3693">
        <v>43503</v>
      </c>
    </row>
    <row r="3694" spans="1:8">
      <c r="A3694">
        <v>3693</v>
      </c>
      <c r="B3694">
        <v>66</v>
      </c>
      <c r="C3694" t="s">
        <v>191</v>
      </c>
      <c r="D3694" t="s">
        <v>3598</v>
      </c>
      <c r="E3694" t="s">
        <v>1399</v>
      </c>
      <c r="F3694" t="s">
        <v>63</v>
      </c>
      <c r="G3694">
        <v>337</v>
      </c>
      <c r="H3694">
        <v>43503</v>
      </c>
    </row>
    <row r="3695" spans="1:8">
      <c r="A3695">
        <v>3694</v>
      </c>
      <c r="B3695">
        <v>66</v>
      </c>
      <c r="C3695" t="s">
        <v>191</v>
      </c>
      <c r="D3695" t="s">
        <v>3598</v>
      </c>
      <c r="E3695" t="s">
        <v>1400</v>
      </c>
      <c r="F3695" t="s">
        <v>63</v>
      </c>
      <c r="G3695">
        <v>233</v>
      </c>
      <c r="H3695">
        <v>43503</v>
      </c>
    </row>
    <row r="3696" spans="1:8">
      <c r="A3696">
        <v>3695</v>
      </c>
      <c r="B3696">
        <v>66</v>
      </c>
      <c r="C3696" t="s">
        <v>191</v>
      </c>
      <c r="D3696" t="s">
        <v>3598</v>
      </c>
      <c r="E3696" t="s">
        <v>1401</v>
      </c>
      <c r="F3696" t="s">
        <v>63</v>
      </c>
      <c r="G3696">
        <v>131</v>
      </c>
      <c r="H3696">
        <v>43503</v>
      </c>
    </row>
    <row r="3697" spans="1:8">
      <c r="A3697">
        <v>3696</v>
      </c>
      <c r="B3697">
        <v>66</v>
      </c>
      <c r="C3697" t="s">
        <v>191</v>
      </c>
      <c r="D3697" t="s">
        <v>3598</v>
      </c>
      <c r="E3697" t="s">
        <v>1402</v>
      </c>
      <c r="F3697" t="s">
        <v>63</v>
      </c>
      <c r="G3697">
        <v>75</v>
      </c>
      <c r="H3697">
        <v>43503</v>
      </c>
    </row>
    <row r="3698" spans="1:8">
      <c r="A3698">
        <v>3697</v>
      </c>
      <c r="B3698">
        <v>66</v>
      </c>
      <c r="C3698" t="s">
        <v>191</v>
      </c>
      <c r="D3698" t="s">
        <v>3598</v>
      </c>
      <c r="E3698" t="s">
        <v>249</v>
      </c>
      <c r="F3698" t="s">
        <v>46</v>
      </c>
      <c r="G3698">
        <v>1667</v>
      </c>
      <c r="H3698">
        <v>43503</v>
      </c>
    </row>
    <row r="3699" spans="1:8">
      <c r="A3699">
        <v>3698</v>
      </c>
      <c r="B3699">
        <v>66</v>
      </c>
      <c r="C3699" t="s">
        <v>191</v>
      </c>
      <c r="D3699" t="s">
        <v>3598</v>
      </c>
      <c r="E3699" t="s">
        <v>1386</v>
      </c>
      <c r="F3699" t="s">
        <v>46</v>
      </c>
      <c r="G3699">
        <v>2008</v>
      </c>
      <c r="H3699">
        <v>43503</v>
      </c>
    </row>
    <row r="3700" spans="1:8">
      <c r="A3700">
        <v>3699</v>
      </c>
      <c r="B3700">
        <v>66</v>
      </c>
      <c r="C3700" t="s">
        <v>191</v>
      </c>
      <c r="D3700" t="s">
        <v>3598</v>
      </c>
      <c r="E3700" t="s">
        <v>1387</v>
      </c>
      <c r="F3700" t="s">
        <v>46</v>
      </c>
      <c r="G3700">
        <v>2122</v>
      </c>
      <c r="H3700">
        <v>43503</v>
      </c>
    </row>
    <row r="3701" spans="1:8">
      <c r="A3701">
        <v>3700</v>
      </c>
      <c r="B3701">
        <v>66</v>
      </c>
      <c r="C3701" t="s">
        <v>191</v>
      </c>
      <c r="D3701" t="s">
        <v>3598</v>
      </c>
      <c r="E3701" t="s">
        <v>1388</v>
      </c>
      <c r="F3701" t="s">
        <v>46</v>
      </c>
      <c r="G3701">
        <v>2188</v>
      </c>
      <c r="H3701">
        <v>43503</v>
      </c>
    </row>
    <row r="3702" spans="1:8">
      <c r="A3702">
        <v>3701</v>
      </c>
      <c r="B3702">
        <v>66</v>
      </c>
      <c r="C3702" t="s">
        <v>191</v>
      </c>
      <c r="D3702" t="s">
        <v>3598</v>
      </c>
      <c r="E3702" t="s">
        <v>1389</v>
      </c>
      <c r="F3702" t="s">
        <v>46</v>
      </c>
      <c r="G3702">
        <v>2104</v>
      </c>
      <c r="H3702">
        <v>43503</v>
      </c>
    </row>
    <row r="3703" spans="1:8">
      <c r="A3703">
        <v>3702</v>
      </c>
      <c r="B3703">
        <v>66</v>
      </c>
      <c r="C3703" t="s">
        <v>191</v>
      </c>
      <c r="D3703" t="s">
        <v>3598</v>
      </c>
      <c r="E3703" t="s">
        <v>1390</v>
      </c>
      <c r="F3703" t="s">
        <v>46</v>
      </c>
      <c r="G3703">
        <v>1855</v>
      </c>
      <c r="H3703">
        <v>43503</v>
      </c>
    </row>
    <row r="3704" spans="1:8">
      <c r="A3704">
        <v>3703</v>
      </c>
      <c r="B3704">
        <v>66</v>
      </c>
      <c r="C3704" t="s">
        <v>191</v>
      </c>
      <c r="D3704" t="s">
        <v>3598</v>
      </c>
      <c r="E3704" t="s">
        <v>1391</v>
      </c>
      <c r="F3704" t="s">
        <v>46</v>
      </c>
      <c r="G3704">
        <v>1654</v>
      </c>
      <c r="H3704">
        <v>43503</v>
      </c>
    </row>
    <row r="3705" spans="1:8">
      <c r="A3705">
        <v>3704</v>
      </c>
      <c r="B3705">
        <v>66</v>
      </c>
      <c r="C3705" t="s">
        <v>191</v>
      </c>
      <c r="D3705" t="s">
        <v>3598</v>
      </c>
      <c r="E3705" t="s">
        <v>1392</v>
      </c>
      <c r="F3705" t="s">
        <v>46</v>
      </c>
      <c r="G3705">
        <v>1661</v>
      </c>
      <c r="H3705">
        <v>43503</v>
      </c>
    </row>
    <row r="3706" spans="1:8">
      <c r="A3706">
        <v>3705</v>
      </c>
      <c r="B3706">
        <v>66</v>
      </c>
      <c r="C3706" t="s">
        <v>191</v>
      </c>
      <c r="D3706" t="s">
        <v>3598</v>
      </c>
      <c r="E3706" t="s">
        <v>1393</v>
      </c>
      <c r="F3706" t="s">
        <v>46</v>
      </c>
      <c r="G3706">
        <v>1492</v>
      </c>
      <c r="H3706">
        <v>43503</v>
      </c>
    </row>
    <row r="3707" spans="1:8">
      <c r="A3707">
        <v>3706</v>
      </c>
      <c r="B3707">
        <v>66</v>
      </c>
      <c r="C3707" t="s">
        <v>191</v>
      </c>
      <c r="D3707" t="s">
        <v>3598</v>
      </c>
      <c r="E3707" t="s">
        <v>1394</v>
      </c>
      <c r="F3707" t="s">
        <v>46</v>
      </c>
      <c r="G3707">
        <v>1340</v>
      </c>
      <c r="H3707">
        <v>43503</v>
      </c>
    </row>
    <row r="3708" spans="1:8">
      <c r="A3708">
        <v>3707</v>
      </c>
      <c r="B3708">
        <v>66</v>
      </c>
      <c r="C3708" t="s">
        <v>191</v>
      </c>
      <c r="D3708" t="s">
        <v>3598</v>
      </c>
      <c r="E3708" t="s">
        <v>1395</v>
      </c>
      <c r="F3708" t="s">
        <v>46</v>
      </c>
      <c r="G3708">
        <v>1035</v>
      </c>
      <c r="H3708">
        <v>43503</v>
      </c>
    </row>
    <row r="3709" spans="1:8">
      <c r="A3709">
        <v>3708</v>
      </c>
      <c r="B3709">
        <v>66</v>
      </c>
      <c r="C3709" t="s">
        <v>191</v>
      </c>
      <c r="D3709" t="s">
        <v>3598</v>
      </c>
      <c r="E3709" t="s">
        <v>1396</v>
      </c>
      <c r="F3709" t="s">
        <v>46</v>
      </c>
      <c r="G3709">
        <v>856</v>
      </c>
      <c r="H3709">
        <v>43503</v>
      </c>
    </row>
    <row r="3710" spans="1:8">
      <c r="A3710">
        <v>3709</v>
      </c>
      <c r="B3710">
        <v>66</v>
      </c>
      <c r="C3710" t="s">
        <v>191</v>
      </c>
      <c r="D3710" t="s">
        <v>3598</v>
      </c>
      <c r="E3710" t="s">
        <v>1397</v>
      </c>
      <c r="F3710" t="s">
        <v>46</v>
      </c>
      <c r="G3710">
        <v>628</v>
      </c>
      <c r="H3710">
        <v>43503</v>
      </c>
    </row>
    <row r="3711" spans="1:8">
      <c r="A3711">
        <v>3710</v>
      </c>
      <c r="B3711">
        <v>66</v>
      </c>
      <c r="C3711" t="s">
        <v>191</v>
      </c>
      <c r="D3711" t="s">
        <v>3598</v>
      </c>
      <c r="E3711" t="s">
        <v>1398</v>
      </c>
      <c r="F3711" t="s">
        <v>46</v>
      </c>
      <c r="G3711">
        <v>536</v>
      </c>
      <c r="H3711">
        <v>43503</v>
      </c>
    </row>
    <row r="3712" spans="1:8">
      <c r="A3712">
        <v>3711</v>
      </c>
      <c r="B3712">
        <v>66</v>
      </c>
      <c r="C3712" t="s">
        <v>191</v>
      </c>
      <c r="D3712" t="s">
        <v>3598</v>
      </c>
      <c r="E3712" t="s">
        <v>1399</v>
      </c>
      <c r="F3712" t="s">
        <v>46</v>
      </c>
      <c r="G3712">
        <v>355</v>
      </c>
      <c r="H3712">
        <v>43503</v>
      </c>
    </row>
    <row r="3713" spans="1:8">
      <c r="A3713">
        <v>3712</v>
      </c>
      <c r="B3713">
        <v>66</v>
      </c>
      <c r="C3713" t="s">
        <v>191</v>
      </c>
      <c r="D3713" t="s">
        <v>3598</v>
      </c>
      <c r="E3713" t="s">
        <v>1400</v>
      </c>
      <c r="F3713" t="s">
        <v>46</v>
      </c>
      <c r="G3713">
        <v>250</v>
      </c>
      <c r="H3713">
        <v>43503</v>
      </c>
    </row>
    <row r="3714" spans="1:8">
      <c r="A3714">
        <v>3713</v>
      </c>
      <c r="B3714">
        <v>66</v>
      </c>
      <c r="C3714" t="s">
        <v>191</v>
      </c>
      <c r="D3714" t="s">
        <v>3598</v>
      </c>
      <c r="E3714" t="s">
        <v>1401</v>
      </c>
      <c r="F3714" t="s">
        <v>46</v>
      </c>
      <c r="G3714">
        <v>138</v>
      </c>
      <c r="H3714">
        <v>43503</v>
      </c>
    </row>
    <row r="3715" spans="1:8">
      <c r="A3715">
        <v>3714</v>
      </c>
      <c r="B3715">
        <v>66</v>
      </c>
      <c r="C3715" t="s">
        <v>191</v>
      </c>
      <c r="D3715" t="s">
        <v>3598</v>
      </c>
      <c r="E3715" t="s">
        <v>1402</v>
      </c>
      <c r="F3715" t="s">
        <v>46</v>
      </c>
      <c r="G3715">
        <v>93</v>
      </c>
      <c r="H3715">
        <v>43503</v>
      </c>
    </row>
    <row r="3716" spans="1:8">
      <c r="A3716">
        <v>3715</v>
      </c>
      <c r="B3716">
        <v>66</v>
      </c>
      <c r="C3716" t="s">
        <v>191</v>
      </c>
      <c r="D3716" t="s">
        <v>3586</v>
      </c>
      <c r="E3716" t="s">
        <v>249</v>
      </c>
      <c r="F3716" t="s">
        <v>63</v>
      </c>
      <c r="G3716">
        <v>33220</v>
      </c>
      <c r="H3716">
        <v>787275</v>
      </c>
    </row>
    <row r="3717" spans="1:8">
      <c r="A3717">
        <v>3716</v>
      </c>
      <c r="B3717">
        <v>66</v>
      </c>
      <c r="C3717" t="s">
        <v>191</v>
      </c>
      <c r="D3717" t="s">
        <v>3586</v>
      </c>
      <c r="E3717" t="s">
        <v>1386</v>
      </c>
      <c r="F3717" t="s">
        <v>63</v>
      </c>
      <c r="G3717">
        <v>38376</v>
      </c>
      <c r="H3717">
        <v>787275</v>
      </c>
    </row>
    <row r="3718" spans="1:8">
      <c r="A3718">
        <v>3717</v>
      </c>
      <c r="B3718">
        <v>66</v>
      </c>
      <c r="C3718" t="s">
        <v>191</v>
      </c>
      <c r="D3718" t="s">
        <v>3586</v>
      </c>
      <c r="E3718" t="s">
        <v>1387</v>
      </c>
      <c r="F3718" t="s">
        <v>63</v>
      </c>
      <c r="G3718">
        <v>40501</v>
      </c>
      <c r="H3718">
        <v>787275</v>
      </c>
    </row>
    <row r="3719" spans="1:8">
      <c r="A3719">
        <v>3718</v>
      </c>
      <c r="B3719">
        <v>66</v>
      </c>
      <c r="C3719" t="s">
        <v>191</v>
      </c>
      <c r="D3719" t="s">
        <v>3586</v>
      </c>
      <c r="E3719" t="s">
        <v>1388</v>
      </c>
      <c r="F3719" t="s">
        <v>63</v>
      </c>
      <c r="G3719">
        <v>36077</v>
      </c>
      <c r="H3719">
        <v>787275</v>
      </c>
    </row>
    <row r="3720" spans="1:8">
      <c r="A3720">
        <v>3719</v>
      </c>
      <c r="B3720">
        <v>66</v>
      </c>
      <c r="C3720" t="s">
        <v>191</v>
      </c>
      <c r="D3720" t="s">
        <v>3586</v>
      </c>
      <c r="E3720" t="s">
        <v>1389</v>
      </c>
      <c r="F3720" t="s">
        <v>63</v>
      </c>
      <c r="G3720">
        <v>32004</v>
      </c>
      <c r="H3720">
        <v>787275</v>
      </c>
    </row>
    <row r="3721" spans="1:8">
      <c r="A3721">
        <v>3720</v>
      </c>
      <c r="B3721">
        <v>66</v>
      </c>
      <c r="C3721" t="s">
        <v>191</v>
      </c>
      <c r="D3721" t="s">
        <v>3586</v>
      </c>
      <c r="E3721" t="s">
        <v>1390</v>
      </c>
      <c r="F3721" t="s">
        <v>63</v>
      </c>
      <c r="G3721">
        <v>29431</v>
      </c>
      <c r="H3721">
        <v>787275</v>
      </c>
    </row>
    <row r="3722" spans="1:8">
      <c r="A3722">
        <v>3721</v>
      </c>
      <c r="B3722">
        <v>66</v>
      </c>
      <c r="C3722" t="s">
        <v>191</v>
      </c>
      <c r="D3722" t="s">
        <v>3586</v>
      </c>
      <c r="E3722" t="s">
        <v>1391</v>
      </c>
      <c r="F3722" t="s">
        <v>63</v>
      </c>
      <c r="G3722">
        <v>25278</v>
      </c>
      <c r="H3722">
        <v>787275</v>
      </c>
    </row>
    <row r="3723" spans="1:8">
      <c r="A3723">
        <v>3722</v>
      </c>
      <c r="B3723">
        <v>66</v>
      </c>
      <c r="C3723" t="s">
        <v>191</v>
      </c>
      <c r="D3723" t="s">
        <v>3586</v>
      </c>
      <c r="E3723" t="s">
        <v>1392</v>
      </c>
      <c r="F3723" t="s">
        <v>63</v>
      </c>
      <c r="G3723">
        <v>26457</v>
      </c>
      <c r="H3723">
        <v>787275</v>
      </c>
    </row>
    <row r="3724" spans="1:8">
      <c r="A3724">
        <v>3723</v>
      </c>
      <c r="B3724">
        <v>66</v>
      </c>
      <c r="C3724" t="s">
        <v>191</v>
      </c>
      <c r="D3724" t="s">
        <v>3586</v>
      </c>
      <c r="E3724" t="s">
        <v>1393</v>
      </c>
      <c r="F3724" t="s">
        <v>63</v>
      </c>
      <c r="G3724">
        <v>25727</v>
      </c>
      <c r="H3724">
        <v>787275</v>
      </c>
    </row>
    <row r="3725" spans="1:8">
      <c r="A3725">
        <v>3724</v>
      </c>
      <c r="B3725">
        <v>66</v>
      </c>
      <c r="C3725" t="s">
        <v>191</v>
      </c>
      <c r="D3725" t="s">
        <v>3586</v>
      </c>
      <c r="E3725" t="s">
        <v>1394</v>
      </c>
      <c r="F3725" t="s">
        <v>63</v>
      </c>
      <c r="G3725">
        <v>22976</v>
      </c>
      <c r="H3725">
        <v>787275</v>
      </c>
    </row>
    <row r="3726" spans="1:8">
      <c r="A3726">
        <v>3725</v>
      </c>
      <c r="B3726">
        <v>66</v>
      </c>
      <c r="C3726" t="s">
        <v>191</v>
      </c>
      <c r="D3726" t="s">
        <v>3586</v>
      </c>
      <c r="E3726" t="s">
        <v>1395</v>
      </c>
      <c r="F3726" t="s">
        <v>63</v>
      </c>
      <c r="G3726">
        <v>19336</v>
      </c>
      <c r="H3726">
        <v>787275</v>
      </c>
    </row>
    <row r="3727" spans="1:8">
      <c r="A3727">
        <v>3726</v>
      </c>
      <c r="B3727">
        <v>66</v>
      </c>
      <c r="C3727" t="s">
        <v>191</v>
      </c>
      <c r="D3727" t="s">
        <v>3586</v>
      </c>
      <c r="E3727" t="s">
        <v>1396</v>
      </c>
      <c r="F3727" t="s">
        <v>63</v>
      </c>
      <c r="G3727">
        <v>14939</v>
      </c>
      <c r="H3727">
        <v>787275</v>
      </c>
    </row>
    <row r="3728" spans="1:8">
      <c r="A3728">
        <v>3727</v>
      </c>
      <c r="B3728">
        <v>66</v>
      </c>
      <c r="C3728" t="s">
        <v>191</v>
      </c>
      <c r="D3728" t="s">
        <v>3586</v>
      </c>
      <c r="E3728" t="s">
        <v>1397</v>
      </c>
      <c r="F3728" t="s">
        <v>63</v>
      </c>
      <c r="G3728">
        <v>11655</v>
      </c>
      <c r="H3728">
        <v>787275</v>
      </c>
    </row>
    <row r="3729" spans="1:8">
      <c r="A3729">
        <v>3728</v>
      </c>
      <c r="B3729">
        <v>66</v>
      </c>
      <c r="C3729" t="s">
        <v>191</v>
      </c>
      <c r="D3729" t="s">
        <v>3586</v>
      </c>
      <c r="E3729" t="s">
        <v>1398</v>
      </c>
      <c r="F3729" t="s">
        <v>63</v>
      </c>
      <c r="G3729">
        <v>9310</v>
      </c>
      <c r="H3729">
        <v>787275</v>
      </c>
    </row>
    <row r="3730" spans="1:8">
      <c r="A3730">
        <v>3729</v>
      </c>
      <c r="B3730">
        <v>66</v>
      </c>
      <c r="C3730" t="s">
        <v>191</v>
      </c>
      <c r="D3730" t="s">
        <v>3586</v>
      </c>
      <c r="E3730" t="s">
        <v>1399</v>
      </c>
      <c r="F3730" t="s">
        <v>63</v>
      </c>
      <c r="G3730">
        <v>7046</v>
      </c>
      <c r="H3730">
        <v>787275</v>
      </c>
    </row>
    <row r="3731" spans="1:8">
      <c r="A3731">
        <v>3730</v>
      </c>
      <c r="B3731">
        <v>66</v>
      </c>
      <c r="C3731" t="s">
        <v>191</v>
      </c>
      <c r="D3731" t="s">
        <v>3586</v>
      </c>
      <c r="E3731" t="s">
        <v>1400</v>
      </c>
      <c r="F3731" t="s">
        <v>63</v>
      </c>
      <c r="G3731">
        <v>5078</v>
      </c>
      <c r="H3731">
        <v>787275</v>
      </c>
    </row>
    <row r="3732" spans="1:8">
      <c r="A3732">
        <v>3731</v>
      </c>
      <c r="B3732">
        <v>66</v>
      </c>
      <c r="C3732" t="s">
        <v>191</v>
      </c>
      <c r="D3732" t="s">
        <v>3586</v>
      </c>
      <c r="E3732" t="s">
        <v>1401</v>
      </c>
      <c r="F3732" t="s">
        <v>63</v>
      </c>
      <c r="G3732">
        <v>2721</v>
      </c>
      <c r="H3732">
        <v>787275</v>
      </c>
    </row>
    <row r="3733" spans="1:8">
      <c r="A3733">
        <v>3732</v>
      </c>
      <c r="B3733">
        <v>66</v>
      </c>
      <c r="C3733" t="s">
        <v>191</v>
      </c>
      <c r="D3733" t="s">
        <v>3586</v>
      </c>
      <c r="E3733" t="s">
        <v>1402</v>
      </c>
      <c r="F3733" t="s">
        <v>63</v>
      </c>
      <c r="G3733">
        <v>1778</v>
      </c>
      <c r="H3733">
        <v>787275</v>
      </c>
    </row>
    <row r="3734" spans="1:8">
      <c r="A3734">
        <v>3733</v>
      </c>
      <c r="B3734">
        <v>66</v>
      </c>
      <c r="C3734" t="s">
        <v>191</v>
      </c>
      <c r="D3734" t="s">
        <v>3586</v>
      </c>
      <c r="E3734" t="s">
        <v>249</v>
      </c>
      <c r="F3734" t="s">
        <v>46</v>
      </c>
      <c r="G3734">
        <v>31519</v>
      </c>
      <c r="H3734">
        <v>787275</v>
      </c>
    </row>
    <row r="3735" spans="1:8">
      <c r="A3735">
        <v>3734</v>
      </c>
      <c r="B3735">
        <v>66</v>
      </c>
      <c r="C3735" t="s">
        <v>191</v>
      </c>
      <c r="D3735" t="s">
        <v>3586</v>
      </c>
      <c r="E3735" t="s">
        <v>1386</v>
      </c>
      <c r="F3735" t="s">
        <v>46</v>
      </c>
      <c r="G3735">
        <v>36485</v>
      </c>
      <c r="H3735">
        <v>787275</v>
      </c>
    </row>
    <row r="3736" spans="1:8">
      <c r="A3736">
        <v>3735</v>
      </c>
      <c r="B3736">
        <v>66</v>
      </c>
      <c r="C3736" t="s">
        <v>191</v>
      </c>
      <c r="D3736" t="s">
        <v>3586</v>
      </c>
      <c r="E3736" t="s">
        <v>1387</v>
      </c>
      <c r="F3736" t="s">
        <v>46</v>
      </c>
      <c r="G3736">
        <v>38497</v>
      </c>
      <c r="H3736">
        <v>787275</v>
      </c>
    </row>
    <row r="3737" spans="1:8">
      <c r="A3737">
        <v>3736</v>
      </c>
      <c r="B3737">
        <v>66</v>
      </c>
      <c r="C3737" t="s">
        <v>191</v>
      </c>
      <c r="D3737" t="s">
        <v>3586</v>
      </c>
      <c r="E3737" t="s">
        <v>1388</v>
      </c>
      <c r="F3737" t="s">
        <v>46</v>
      </c>
      <c r="G3737">
        <v>35933</v>
      </c>
      <c r="H3737">
        <v>787275</v>
      </c>
    </row>
    <row r="3738" spans="1:8">
      <c r="A3738">
        <v>3737</v>
      </c>
      <c r="B3738">
        <v>66</v>
      </c>
      <c r="C3738" t="s">
        <v>191</v>
      </c>
      <c r="D3738" t="s">
        <v>3586</v>
      </c>
      <c r="E3738" t="s">
        <v>1389</v>
      </c>
      <c r="F3738" t="s">
        <v>46</v>
      </c>
      <c r="G3738">
        <v>34408</v>
      </c>
      <c r="H3738">
        <v>787275</v>
      </c>
    </row>
    <row r="3739" spans="1:8">
      <c r="A3739">
        <v>3738</v>
      </c>
      <c r="B3739">
        <v>66</v>
      </c>
      <c r="C3739" t="s">
        <v>191</v>
      </c>
      <c r="D3739" t="s">
        <v>3586</v>
      </c>
      <c r="E3739" t="s">
        <v>1390</v>
      </c>
      <c r="F3739" t="s">
        <v>46</v>
      </c>
      <c r="G3739">
        <v>31775</v>
      </c>
      <c r="H3739">
        <v>787275</v>
      </c>
    </row>
    <row r="3740" spans="1:8">
      <c r="A3740">
        <v>3739</v>
      </c>
      <c r="B3740">
        <v>66</v>
      </c>
      <c r="C3740" t="s">
        <v>191</v>
      </c>
      <c r="D3740" t="s">
        <v>3586</v>
      </c>
      <c r="E3740" t="s">
        <v>1391</v>
      </c>
      <c r="F3740" t="s">
        <v>46</v>
      </c>
      <c r="G3740">
        <v>27868</v>
      </c>
      <c r="H3740">
        <v>787275</v>
      </c>
    </row>
    <row r="3741" spans="1:8">
      <c r="A3741">
        <v>3740</v>
      </c>
      <c r="B3741">
        <v>66</v>
      </c>
      <c r="C3741" t="s">
        <v>191</v>
      </c>
      <c r="D3741" t="s">
        <v>3586</v>
      </c>
      <c r="E3741" t="s">
        <v>1392</v>
      </c>
      <c r="F3741" t="s">
        <v>46</v>
      </c>
      <c r="G3741">
        <v>30074</v>
      </c>
      <c r="H3741">
        <v>787275</v>
      </c>
    </row>
    <row r="3742" spans="1:8">
      <c r="A3742">
        <v>3741</v>
      </c>
      <c r="B3742">
        <v>66</v>
      </c>
      <c r="C3742" t="s">
        <v>191</v>
      </c>
      <c r="D3742" t="s">
        <v>3586</v>
      </c>
      <c r="E3742" t="s">
        <v>1393</v>
      </c>
      <c r="F3742" t="s">
        <v>46</v>
      </c>
      <c r="G3742">
        <v>29747</v>
      </c>
      <c r="H3742">
        <v>787275</v>
      </c>
    </row>
    <row r="3743" spans="1:8">
      <c r="A3743">
        <v>3742</v>
      </c>
      <c r="B3743">
        <v>66</v>
      </c>
      <c r="C3743" t="s">
        <v>191</v>
      </c>
      <c r="D3743" t="s">
        <v>3586</v>
      </c>
      <c r="E3743" t="s">
        <v>1394</v>
      </c>
      <c r="F3743" t="s">
        <v>46</v>
      </c>
      <c r="G3743">
        <v>25868</v>
      </c>
      <c r="H3743">
        <v>787275</v>
      </c>
    </row>
    <row r="3744" spans="1:8">
      <c r="A3744">
        <v>3743</v>
      </c>
      <c r="B3744">
        <v>66</v>
      </c>
      <c r="C3744" t="s">
        <v>191</v>
      </c>
      <c r="D3744" t="s">
        <v>3586</v>
      </c>
      <c r="E3744" t="s">
        <v>1395</v>
      </c>
      <c r="F3744" t="s">
        <v>46</v>
      </c>
      <c r="G3744">
        <v>21901</v>
      </c>
      <c r="H3744">
        <v>787275</v>
      </c>
    </row>
    <row r="3745" spans="1:8">
      <c r="A3745">
        <v>3744</v>
      </c>
      <c r="B3745">
        <v>66</v>
      </c>
      <c r="C3745" t="s">
        <v>191</v>
      </c>
      <c r="D3745" t="s">
        <v>3586</v>
      </c>
      <c r="E3745" t="s">
        <v>1396</v>
      </c>
      <c r="F3745" t="s">
        <v>46</v>
      </c>
      <c r="G3745">
        <v>16820</v>
      </c>
      <c r="H3745">
        <v>787275</v>
      </c>
    </row>
    <row r="3746" spans="1:8">
      <c r="A3746">
        <v>3745</v>
      </c>
      <c r="B3746">
        <v>66</v>
      </c>
      <c r="C3746" t="s">
        <v>191</v>
      </c>
      <c r="D3746" t="s">
        <v>3586</v>
      </c>
      <c r="E3746" t="s">
        <v>1397</v>
      </c>
      <c r="F3746" t="s">
        <v>46</v>
      </c>
      <c r="G3746">
        <v>13503</v>
      </c>
      <c r="H3746">
        <v>787275</v>
      </c>
    </row>
    <row r="3747" spans="1:8">
      <c r="A3747">
        <v>3746</v>
      </c>
      <c r="B3747">
        <v>66</v>
      </c>
      <c r="C3747" t="s">
        <v>191</v>
      </c>
      <c r="D3747" t="s">
        <v>3586</v>
      </c>
      <c r="E3747" t="s">
        <v>1398</v>
      </c>
      <c r="F3747" t="s">
        <v>46</v>
      </c>
      <c r="G3747">
        <v>10970</v>
      </c>
      <c r="H3747">
        <v>787275</v>
      </c>
    </row>
    <row r="3748" spans="1:8">
      <c r="A3748">
        <v>3747</v>
      </c>
      <c r="B3748">
        <v>66</v>
      </c>
      <c r="C3748" t="s">
        <v>191</v>
      </c>
      <c r="D3748" t="s">
        <v>3586</v>
      </c>
      <c r="E3748" t="s">
        <v>1399</v>
      </c>
      <c r="F3748" t="s">
        <v>46</v>
      </c>
      <c r="G3748">
        <v>8450</v>
      </c>
      <c r="H3748">
        <v>787275</v>
      </c>
    </row>
    <row r="3749" spans="1:8">
      <c r="A3749">
        <v>3748</v>
      </c>
      <c r="B3749">
        <v>66</v>
      </c>
      <c r="C3749" t="s">
        <v>191</v>
      </c>
      <c r="D3749" t="s">
        <v>3586</v>
      </c>
      <c r="E3749" t="s">
        <v>1400</v>
      </c>
      <c r="F3749" t="s">
        <v>46</v>
      </c>
      <c r="G3749">
        <v>5997</v>
      </c>
      <c r="H3749">
        <v>787275</v>
      </c>
    </row>
    <row r="3750" spans="1:8">
      <c r="A3750">
        <v>3749</v>
      </c>
      <c r="B3750">
        <v>66</v>
      </c>
      <c r="C3750" t="s">
        <v>191</v>
      </c>
      <c r="D3750" t="s">
        <v>3586</v>
      </c>
      <c r="E3750" t="s">
        <v>1401</v>
      </c>
      <c r="F3750" t="s">
        <v>46</v>
      </c>
      <c r="G3750">
        <v>3292</v>
      </c>
      <c r="H3750">
        <v>787275</v>
      </c>
    </row>
    <row r="3751" spans="1:8">
      <c r="A3751">
        <v>3750</v>
      </c>
      <c r="B3751">
        <v>66</v>
      </c>
      <c r="C3751" t="s">
        <v>191</v>
      </c>
      <c r="D3751" t="s">
        <v>3586</v>
      </c>
      <c r="E3751" t="s">
        <v>1402</v>
      </c>
      <c r="F3751" t="s">
        <v>46</v>
      </c>
      <c r="G3751">
        <v>2258</v>
      </c>
      <c r="H3751">
        <v>787275</v>
      </c>
    </row>
    <row r="3752" spans="1:8">
      <c r="A3752">
        <v>3751</v>
      </c>
      <c r="B3752">
        <v>66</v>
      </c>
      <c r="C3752" t="s">
        <v>191</v>
      </c>
      <c r="D3752" t="s">
        <v>45</v>
      </c>
      <c r="E3752" t="s">
        <v>249</v>
      </c>
      <c r="F3752" t="s">
        <v>63</v>
      </c>
      <c r="G3752">
        <v>730</v>
      </c>
    </row>
    <row r="3753" spans="1:8">
      <c r="A3753">
        <v>3752</v>
      </c>
      <c r="B3753">
        <v>66</v>
      </c>
      <c r="C3753" t="s">
        <v>191</v>
      </c>
      <c r="D3753" t="s">
        <v>45</v>
      </c>
      <c r="E3753" t="s">
        <v>1386</v>
      </c>
      <c r="F3753" t="s">
        <v>63</v>
      </c>
      <c r="G3753">
        <v>133</v>
      </c>
    </row>
    <row r="3754" spans="1:8">
      <c r="A3754">
        <v>3753</v>
      </c>
      <c r="B3754">
        <v>66</v>
      </c>
      <c r="C3754" t="s">
        <v>191</v>
      </c>
      <c r="D3754" t="s">
        <v>45</v>
      </c>
      <c r="E3754" t="s">
        <v>1387</v>
      </c>
      <c r="F3754" t="s">
        <v>63</v>
      </c>
      <c r="G3754">
        <v>143</v>
      </c>
    </row>
    <row r="3755" spans="1:8">
      <c r="A3755">
        <v>3754</v>
      </c>
      <c r="B3755">
        <v>66</v>
      </c>
      <c r="C3755" t="s">
        <v>191</v>
      </c>
      <c r="D3755" t="s">
        <v>45</v>
      </c>
      <c r="E3755" t="s">
        <v>1388</v>
      </c>
      <c r="F3755" t="s">
        <v>63</v>
      </c>
      <c r="G3755">
        <v>103</v>
      </c>
    </row>
    <row r="3756" spans="1:8">
      <c r="A3756">
        <v>3755</v>
      </c>
      <c r="B3756">
        <v>66</v>
      </c>
      <c r="C3756" t="s">
        <v>191</v>
      </c>
      <c r="D3756" t="s">
        <v>45</v>
      </c>
      <c r="E3756" t="s">
        <v>1389</v>
      </c>
      <c r="F3756" t="s">
        <v>63</v>
      </c>
      <c r="G3756">
        <v>80</v>
      </c>
    </row>
    <row r="3757" spans="1:8">
      <c r="A3757">
        <v>3756</v>
      </c>
      <c r="B3757">
        <v>66</v>
      </c>
      <c r="C3757" t="s">
        <v>191</v>
      </c>
      <c r="D3757" t="s">
        <v>45</v>
      </c>
      <c r="E3757" t="s">
        <v>1390</v>
      </c>
      <c r="F3757" t="s">
        <v>63</v>
      </c>
      <c r="G3757">
        <v>86</v>
      </c>
    </row>
    <row r="3758" spans="1:8">
      <c r="A3758">
        <v>3757</v>
      </c>
      <c r="B3758">
        <v>66</v>
      </c>
      <c r="C3758" t="s">
        <v>191</v>
      </c>
      <c r="D3758" t="s">
        <v>45</v>
      </c>
      <c r="E3758" t="s">
        <v>1391</v>
      </c>
      <c r="F3758" t="s">
        <v>63</v>
      </c>
      <c r="G3758">
        <v>83</v>
      </c>
    </row>
    <row r="3759" spans="1:8">
      <c r="A3759">
        <v>3758</v>
      </c>
      <c r="B3759">
        <v>66</v>
      </c>
      <c r="C3759" t="s">
        <v>191</v>
      </c>
      <c r="D3759" t="s">
        <v>45</v>
      </c>
      <c r="E3759" t="s">
        <v>1392</v>
      </c>
      <c r="F3759" t="s">
        <v>63</v>
      </c>
      <c r="G3759">
        <v>89</v>
      </c>
    </row>
    <row r="3760" spans="1:8">
      <c r="A3760">
        <v>3759</v>
      </c>
      <c r="B3760">
        <v>66</v>
      </c>
      <c r="C3760" t="s">
        <v>191</v>
      </c>
      <c r="D3760" t="s">
        <v>45</v>
      </c>
      <c r="E3760" t="s">
        <v>1393</v>
      </c>
      <c r="F3760" t="s">
        <v>63</v>
      </c>
      <c r="G3760">
        <v>99</v>
      </c>
    </row>
    <row r="3761" spans="1:7">
      <c r="A3761">
        <v>3760</v>
      </c>
      <c r="B3761">
        <v>66</v>
      </c>
      <c r="C3761" t="s">
        <v>191</v>
      </c>
      <c r="D3761" t="s">
        <v>45</v>
      </c>
      <c r="E3761" t="s">
        <v>1394</v>
      </c>
      <c r="F3761" t="s">
        <v>63</v>
      </c>
      <c r="G3761">
        <v>93</v>
      </c>
    </row>
    <row r="3762" spans="1:7">
      <c r="A3762">
        <v>3761</v>
      </c>
      <c r="B3762">
        <v>66</v>
      </c>
      <c r="C3762" t="s">
        <v>191</v>
      </c>
      <c r="D3762" t="s">
        <v>45</v>
      </c>
      <c r="E3762" t="s">
        <v>1395</v>
      </c>
      <c r="F3762" t="s">
        <v>63</v>
      </c>
      <c r="G3762">
        <v>101</v>
      </c>
    </row>
    <row r="3763" spans="1:7">
      <c r="A3763">
        <v>3762</v>
      </c>
      <c r="B3763">
        <v>66</v>
      </c>
      <c r="C3763" t="s">
        <v>191</v>
      </c>
      <c r="D3763" t="s">
        <v>45</v>
      </c>
      <c r="E3763" t="s">
        <v>1396</v>
      </c>
      <c r="F3763" t="s">
        <v>63</v>
      </c>
      <c r="G3763">
        <v>97</v>
      </c>
    </row>
    <row r="3764" spans="1:7">
      <c r="A3764">
        <v>3763</v>
      </c>
      <c r="B3764">
        <v>66</v>
      </c>
      <c r="C3764" t="s">
        <v>191</v>
      </c>
      <c r="D3764" t="s">
        <v>45</v>
      </c>
      <c r="E3764" t="s">
        <v>1397</v>
      </c>
      <c r="F3764" t="s">
        <v>63</v>
      </c>
      <c r="G3764">
        <v>85</v>
      </c>
    </row>
    <row r="3765" spans="1:7">
      <c r="A3765">
        <v>3764</v>
      </c>
      <c r="B3765">
        <v>66</v>
      </c>
      <c r="C3765" t="s">
        <v>191</v>
      </c>
      <c r="D3765" t="s">
        <v>45</v>
      </c>
      <c r="E3765" t="s">
        <v>1398</v>
      </c>
      <c r="F3765" t="s">
        <v>63</v>
      </c>
      <c r="G3765">
        <v>76</v>
      </c>
    </row>
    <row r="3766" spans="1:7">
      <c r="A3766">
        <v>3765</v>
      </c>
      <c r="B3766">
        <v>66</v>
      </c>
      <c r="C3766" t="s">
        <v>191</v>
      </c>
      <c r="D3766" t="s">
        <v>45</v>
      </c>
      <c r="E3766" t="s">
        <v>1399</v>
      </c>
      <c r="F3766" t="s">
        <v>63</v>
      </c>
      <c r="G3766">
        <v>47</v>
      </c>
    </row>
    <row r="3767" spans="1:7">
      <c r="A3767">
        <v>3766</v>
      </c>
      <c r="B3767">
        <v>66</v>
      </c>
      <c r="C3767" t="s">
        <v>191</v>
      </c>
      <c r="D3767" t="s">
        <v>45</v>
      </c>
      <c r="E3767" t="s">
        <v>1400</v>
      </c>
      <c r="F3767" t="s">
        <v>63</v>
      </c>
      <c r="G3767">
        <v>31</v>
      </c>
    </row>
    <row r="3768" spans="1:7">
      <c r="A3768">
        <v>3767</v>
      </c>
      <c r="B3768">
        <v>66</v>
      </c>
      <c r="C3768" t="s">
        <v>191</v>
      </c>
      <c r="D3768" t="s">
        <v>45</v>
      </c>
      <c r="E3768" t="s">
        <v>1401</v>
      </c>
      <c r="F3768" t="s">
        <v>63</v>
      </c>
      <c r="G3768">
        <v>10</v>
      </c>
    </row>
    <row r="3769" spans="1:7">
      <c r="A3769">
        <v>3768</v>
      </c>
      <c r="B3769">
        <v>66</v>
      </c>
      <c r="C3769" t="s">
        <v>191</v>
      </c>
      <c r="D3769" t="s">
        <v>45</v>
      </c>
      <c r="E3769" t="s">
        <v>1402</v>
      </c>
      <c r="F3769" t="s">
        <v>63</v>
      </c>
      <c r="G3769">
        <v>7</v>
      </c>
    </row>
    <row r="3770" spans="1:7">
      <c r="A3770">
        <v>3769</v>
      </c>
      <c r="B3770">
        <v>66</v>
      </c>
      <c r="C3770" t="s">
        <v>191</v>
      </c>
      <c r="D3770" t="s">
        <v>45</v>
      </c>
      <c r="E3770" t="s">
        <v>249</v>
      </c>
      <c r="F3770" t="s">
        <v>46</v>
      </c>
      <c r="G3770">
        <v>665</v>
      </c>
    </row>
    <row r="3771" spans="1:7">
      <c r="A3771">
        <v>3770</v>
      </c>
      <c r="B3771">
        <v>66</v>
      </c>
      <c r="C3771" t="s">
        <v>191</v>
      </c>
      <c r="D3771" t="s">
        <v>45</v>
      </c>
      <c r="E3771" t="s">
        <v>1386</v>
      </c>
      <c r="F3771" t="s">
        <v>46</v>
      </c>
      <c r="G3771">
        <v>148</v>
      </c>
    </row>
    <row r="3772" spans="1:7">
      <c r="A3772">
        <v>3771</v>
      </c>
      <c r="B3772">
        <v>66</v>
      </c>
      <c r="C3772" t="s">
        <v>191</v>
      </c>
      <c r="D3772" t="s">
        <v>45</v>
      </c>
      <c r="E3772" t="s">
        <v>1387</v>
      </c>
      <c r="F3772" t="s">
        <v>46</v>
      </c>
      <c r="G3772">
        <v>139</v>
      </c>
    </row>
    <row r="3773" spans="1:7">
      <c r="A3773">
        <v>3772</v>
      </c>
      <c r="B3773">
        <v>66</v>
      </c>
      <c r="C3773" t="s">
        <v>191</v>
      </c>
      <c r="D3773" t="s">
        <v>45</v>
      </c>
      <c r="E3773" t="s">
        <v>1388</v>
      </c>
      <c r="F3773" t="s">
        <v>46</v>
      </c>
      <c r="G3773">
        <v>88</v>
      </c>
    </row>
    <row r="3774" spans="1:7">
      <c r="A3774">
        <v>3773</v>
      </c>
      <c r="B3774">
        <v>66</v>
      </c>
      <c r="C3774" t="s">
        <v>191</v>
      </c>
      <c r="D3774" t="s">
        <v>45</v>
      </c>
      <c r="E3774" t="s">
        <v>1389</v>
      </c>
      <c r="F3774" t="s">
        <v>46</v>
      </c>
      <c r="G3774">
        <v>78</v>
      </c>
    </row>
    <row r="3775" spans="1:7">
      <c r="A3775">
        <v>3774</v>
      </c>
      <c r="B3775">
        <v>66</v>
      </c>
      <c r="C3775" t="s">
        <v>191</v>
      </c>
      <c r="D3775" t="s">
        <v>45</v>
      </c>
      <c r="E3775" t="s">
        <v>1390</v>
      </c>
      <c r="F3775" t="s">
        <v>46</v>
      </c>
      <c r="G3775">
        <v>74</v>
      </c>
    </row>
    <row r="3776" spans="1:7">
      <c r="A3776">
        <v>3775</v>
      </c>
      <c r="B3776">
        <v>66</v>
      </c>
      <c r="C3776" t="s">
        <v>191</v>
      </c>
      <c r="D3776" t="s">
        <v>45</v>
      </c>
      <c r="E3776" t="s">
        <v>1391</v>
      </c>
      <c r="F3776" t="s">
        <v>46</v>
      </c>
      <c r="G3776">
        <v>76</v>
      </c>
    </row>
    <row r="3777" spans="1:8">
      <c r="A3777">
        <v>3776</v>
      </c>
      <c r="B3777">
        <v>66</v>
      </c>
      <c r="C3777" t="s">
        <v>191</v>
      </c>
      <c r="D3777" t="s">
        <v>45</v>
      </c>
      <c r="E3777" t="s">
        <v>1392</v>
      </c>
      <c r="F3777" t="s">
        <v>46</v>
      </c>
      <c r="G3777">
        <v>77</v>
      </c>
    </row>
    <row r="3778" spans="1:8">
      <c r="A3778">
        <v>3777</v>
      </c>
      <c r="B3778">
        <v>66</v>
      </c>
      <c r="C3778" t="s">
        <v>191</v>
      </c>
      <c r="D3778" t="s">
        <v>45</v>
      </c>
      <c r="E3778" t="s">
        <v>1393</v>
      </c>
      <c r="F3778" t="s">
        <v>46</v>
      </c>
      <c r="G3778">
        <v>72</v>
      </c>
    </row>
    <row r="3779" spans="1:8">
      <c r="A3779">
        <v>3778</v>
      </c>
      <c r="B3779">
        <v>66</v>
      </c>
      <c r="C3779" t="s">
        <v>191</v>
      </c>
      <c r="D3779" t="s">
        <v>45</v>
      </c>
      <c r="E3779" t="s">
        <v>1394</v>
      </c>
      <c r="F3779" t="s">
        <v>46</v>
      </c>
      <c r="G3779">
        <v>83</v>
      </c>
    </row>
    <row r="3780" spans="1:8">
      <c r="A3780">
        <v>3779</v>
      </c>
      <c r="B3780">
        <v>66</v>
      </c>
      <c r="C3780" t="s">
        <v>191</v>
      </c>
      <c r="D3780" t="s">
        <v>45</v>
      </c>
      <c r="E3780" t="s">
        <v>1395</v>
      </c>
      <c r="F3780" t="s">
        <v>46</v>
      </c>
      <c r="G3780">
        <v>84</v>
      </c>
    </row>
    <row r="3781" spans="1:8">
      <c r="A3781">
        <v>3780</v>
      </c>
      <c r="B3781">
        <v>66</v>
      </c>
      <c r="C3781" t="s">
        <v>191</v>
      </c>
      <c r="D3781" t="s">
        <v>45</v>
      </c>
      <c r="E3781" t="s">
        <v>1396</v>
      </c>
      <c r="F3781" t="s">
        <v>46</v>
      </c>
      <c r="G3781">
        <v>82</v>
      </c>
    </row>
    <row r="3782" spans="1:8">
      <c r="A3782">
        <v>3781</v>
      </c>
      <c r="B3782">
        <v>66</v>
      </c>
      <c r="C3782" t="s">
        <v>191</v>
      </c>
      <c r="D3782" t="s">
        <v>45</v>
      </c>
      <c r="E3782" t="s">
        <v>1397</v>
      </c>
      <c r="F3782" t="s">
        <v>46</v>
      </c>
      <c r="G3782">
        <v>82</v>
      </c>
    </row>
    <row r="3783" spans="1:8">
      <c r="A3783">
        <v>3782</v>
      </c>
      <c r="B3783">
        <v>66</v>
      </c>
      <c r="C3783" t="s">
        <v>191</v>
      </c>
      <c r="D3783" t="s">
        <v>45</v>
      </c>
      <c r="E3783" t="s">
        <v>1398</v>
      </c>
      <c r="F3783" t="s">
        <v>46</v>
      </c>
      <c r="G3783">
        <v>87</v>
      </c>
    </row>
    <row r="3784" spans="1:8">
      <c r="A3784">
        <v>3783</v>
      </c>
      <c r="B3784">
        <v>66</v>
      </c>
      <c r="C3784" t="s">
        <v>191</v>
      </c>
      <c r="D3784" t="s">
        <v>45</v>
      </c>
      <c r="E3784" t="s">
        <v>1399</v>
      </c>
      <c r="F3784" t="s">
        <v>46</v>
      </c>
      <c r="G3784">
        <v>53</v>
      </c>
    </row>
    <row r="3785" spans="1:8">
      <c r="A3785">
        <v>3784</v>
      </c>
      <c r="B3785">
        <v>66</v>
      </c>
      <c r="C3785" t="s">
        <v>191</v>
      </c>
      <c r="D3785" t="s">
        <v>45</v>
      </c>
      <c r="E3785" t="s">
        <v>1400</v>
      </c>
      <c r="F3785" t="s">
        <v>46</v>
      </c>
      <c r="G3785">
        <v>24</v>
      </c>
    </row>
    <row r="3786" spans="1:8">
      <c r="A3786">
        <v>3785</v>
      </c>
      <c r="B3786">
        <v>66</v>
      </c>
      <c r="C3786" t="s">
        <v>191</v>
      </c>
      <c r="D3786" t="s">
        <v>45</v>
      </c>
      <c r="E3786" t="s">
        <v>1401</v>
      </c>
      <c r="F3786" t="s">
        <v>46</v>
      </c>
      <c r="G3786">
        <v>10</v>
      </c>
    </row>
    <row r="3787" spans="1:8">
      <c r="A3787">
        <v>3786</v>
      </c>
      <c r="B3787">
        <v>66</v>
      </c>
      <c r="C3787" t="s">
        <v>191</v>
      </c>
      <c r="D3787" t="s">
        <v>45</v>
      </c>
      <c r="E3787" t="s">
        <v>1402</v>
      </c>
      <c r="F3787" t="s">
        <v>46</v>
      </c>
      <c r="G3787">
        <v>3</v>
      </c>
    </row>
    <row r="3788" spans="1:8">
      <c r="A3788">
        <v>3787</v>
      </c>
      <c r="B3788">
        <v>68</v>
      </c>
      <c r="C3788" t="s">
        <v>192</v>
      </c>
      <c r="D3788" t="s">
        <v>1413</v>
      </c>
      <c r="E3788" t="s">
        <v>249</v>
      </c>
      <c r="F3788" t="s">
        <v>63</v>
      </c>
      <c r="G3788">
        <v>80</v>
      </c>
      <c r="H3788">
        <v>2389</v>
      </c>
    </row>
    <row r="3789" spans="1:8">
      <c r="A3789">
        <v>3788</v>
      </c>
      <c r="B3789">
        <v>68</v>
      </c>
      <c r="C3789" t="s">
        <v>192</v>
      </c>
      <c r="D3789" t="s">
        <v>1413</v>
      </c>
      <c r="E3789" t="s">
        <v>1386</v>
      </c>
      <c r="F3789" t="s">
        <v>63</v>
      </c>
      <c r="G3789">
        <v>94</v>
      </c>
      <c r="H3789">
        <v>2389</v>
      </c>
    </row>
    <row r="3790" spans="1:8">
      <c r="A3790">
        <v>3789</v>
      </c>
      <c r="B3790">
        <v>68</v>
      </c>
      <c r="C3790" t="s">
        <v>192</v>
      </c>
      <c r="D3790" t="s">
        <v>1413</v>
      </c>
      <c r="E3790" t="s">
        <v>1387</v>
      </c>
      <c r="F3790" t="s">
        <v>63</v>
      </c>
      <c r="G3790">
        <v>90</v>
      </c>
      <c r="H3790">
        <v>2389</v>
      </c>
    </row>
    <row r="3791" spans="1:8">
      <c r="A3791">
        <v>3790</v>
      </c>
      <c r="B3791">
        <v>68</v>
      </c>
      <c r="C3791" t="s">
        <v>192</v>
      </c>
      <c r="D3791" t="s">
        <v>1413</v>
      </c>
      <c r="E3791" t="s">
        <v>1388</v>
      </c>
      <c r="F3791" t="s">
        <v>63</v>
      </c>
      <c r="G3791">
        <v>108</v>
      </c>
      <c r="H3791">
        <v>2389</v>
      </c>
    </row>
    <row r="3792" spans="1:8">
      <c r="A3792">
        <v>3791</v>
      </c>
      <c r="B3792">
        <v>68</v>
      </c>
      <c r="C3792" t="s">
        <v>192</v>
      </c>
      <c r="D3792" t="s">
        <v>1413</v>
      </c>
      <c r="E3792" t="s">
        <v>1389</v>
      </c>
      <c r="F3792" t="s">
        <v>63</v>
      </c>
      <c r="G3792">
        <v>112</v>
      </c>
      <c r="H3792">
        <v>2389</v>
      </c>
    </row>
    <row r="3793" spans="1:8">
      <c r="A3793">
        <v>3792</v>
      </c>
      <c r="B3793">
        <v>68</v>
      </c>
      <c r="C3793" t="s">
        <v>192</v>
      </c>
      <c r="D3793" t="s">
        <v>1413</v>
      </c>
      <c r="E3793" t="s">
        <v>1390</v>
      </c>
      <c r="F3793" t="s">
        <v>63</v>
      </c>
      <c r="G3793">
        <v>110</v>
      </c>
      <c r="H3793">
        <v>2389</v>
      </c>
    </row>
    <row r="3794" spans="1:8">
      <c r="A3794">
        <v>3793</v>
      </c>
      <c r="B3794">
        <v>68</v>
      </c>
      <c r="C3794" t="s">
        <v>192</v>
      </c>
      <c r="D3794" t="s">
        <v>1413</v>
      </c>
      <c r="E3794" t="s">
        <v>1391</v>
      </c>
      <c r="F3794" t="s">
        <v>63</v>
      </c>
      <c r="G3794">
        <v>98</v>
      </c>
      <c r="H3794">
        <v>2389</v>
      </c>
    </row>
    <row r="3795" spans="1:8">
      <c r="A3795">
        <v>3794</v>
      </c>
      <c r="B3795">
        <v>68</v>
      </c>
      <c r="C3795" t="s">
        <v>192</v>
      </c>
      <c r="D3795" t="s">
        <v>1413</v>
      </c>
      <c r="E3795" t="s">
        <v>1392</v>
      </c>
      <c r="F3795" t="s">
        <v>63</v>
      </c>
      <c r="G3795">
        <v>85</v>
      </c>
      <c r="H3795">
        <v>2389</v>
      </c>
    </row>
    <row r="3796" spans="1:8">
      <c r="A3796">
        <v>3795</v>
      </c>
      <c r="B3796">
        <v>68</v>
      </c>
      <c r="C3796" t="s">
        <v>192</v>
      </c>
      <c r="D3796" t="s">
        <v>1413</v>
      </c>
      <c r="E3796" t="s">
        <v>1393</v>
      </c>
      <c r="F3796" t="s">
        <v>63</v>
      </c>
      <c r="G3796">
        <v>83</v>
      </c>
      <c r="H3796">
        <v>2389</v>
      </c>
    </row>
    <row r="3797" spans="1:8">
      <c r="A3797">
        <v>3796</v>
      </c>
      <c r="B3797">
        <v>68</v>
      </c>
      <c r="C3797" t="s">
        <v>192</v>
      </c>
      <c r="D3797" t="s">
        <v>1413</v>
      </c>
      <c r="E3797" t="s">
        <v>1394</v>
      </c>
      <c r="F3797" t="s">
        <v>63</v>
      </c>
      <c r="G3797">
        <v>88</v>
      </c>
      <c r="H3797">
        <v>2389</v>
      </c>
    </row>
    <row r="3798" spans="1:8">
      <c r="A3798">
        <v>3797</v>
      </c>
      <c r="B3798">
        <v>68</v>
      </c>
      <c r="C3798" t="s">
        <v>192</v>
      </c>
      <c r="D3798" t="s">
        <v>1413</v>
      </c>
      <c r="E3798" t="s">
        <v>1395</v>
      </c>
      <c r="F3798" t="s">
        <v>63</v>
      </c>
      <c r="G3798">
        <v>58</v>
      </c>
      <c r="H3798">
        <v>2389</v>
      </c>
    </row>
    <row r="3799" spans="1:8">
      <c r="A3799">
        <v>3798</v>
      </c>
      <c r="B3799">
        <v>68</v>
      </c>
      <c r="C3799" t="s">
        <v>192</v>
      </c>
      <c r="D3799" t="s">
        <v>1413</v>
      </c>
      <c r="E3799" t="s">
        <v>1396</v>
      </c>
      <c r="F3799" t="s">
        <v>63</v>
      </c>
      <c r="G3799">
        <v>68</v>
      </c>
      <c r="H3799">
        <v>2389</v>
      </c>
    </row>
    <row r="3800" spans="1:8">
      <c r="A3800">
        <v>3799</v>
      </c>
      <c r="B3800">
        <v>68</v>
      </c>
      <c r="C3800" t="s">
        <v>192</v>
      </c>
      <c r="D3800" t="s">
        <v>1413</v>
      </c>
      <c r="E3800" t="s">
        <v>1397</v>
      </c>
      <c r="F3800" t="s">
        <v>63</v>
      </c>
      <c r="G3800">
        <v>54</v>
      </c>
      <c r="H3800">
        <v>2389</v>
      </c>
    </row>
    <row r="3801" spans="1:8">
      <c r="A3801">
        <v>3800</v>
      </c>
      <c r="B3801">
        <v>68</v>
      </c>
      <c r="C3801" t="s">
        <v>192</v>
      </c>
      <c r="D3801" t="s">
        <v>1413</v>
      </c>
      <c r="E3801" t="s">
        <v>1398</v>
      </c>
      <c r="F3801" t="s">
        <v>63</v>
      </c>
      <c r="G3801">
        <v>31</v>
      </c>
      <c r="H3801">
        <v>2389</v>
      </c>
    </row>
    <row r="3802" spans="1:8">
      <c r="A3802">
        <v>3801</v>
      </c>
      <c r="B3802">
        <v>68</v>
      </c>
      <c r="C3802" t="s">
        <v>192</v>
      </c>
      <c r="D3802" t="s">
        <v>1413</v>
      </c>
      <c r="E3802" t="s">
        <v>1399</v>
      </c>
      <c r="F3802" t="s">
        <v>63</v>
      </c>
      <c r="G3802">
        <v>24</v>
      </c>
      <c r="H3802">
        <v>2389</v>
      </c>
    </row>
    <row r="3803" spans="1:8">
      <c r="A3803">
        <v>3802</v>
      </c>
      <c r="B3803">
        <v>68</v>
      </c>
      <c r="C3803" t="s">
        <v>192</v>
      </c>
      <c r="D3803" t="s">
        <v>1413</v>
      </c>
      <c r="E3803" t="s">
        <v>1400</v>
      </c>
      <c r="F3803" t="s">
        <v>63</v>
      </c>
      <c r="G3803">
        <v>21</v>
      </c>
      <c r="H3803">
        <v>2389</v>
      </c>
    </row>
    <row r="3804" spans="1:8">
      <c r="A3804">
        <v>3803</v>
      </c>
      <c r="B3804">
        <v>68</v>
      </c>
      <c r="C3804" t="s">
        <v>192</v>
      </c>
      <c r="D3804" t="s">
        <v>1413</v>
      </c>
      <c r="E3804" t="s">
        <v>1401</v>
      </c>
      <c r="F3804" t="s">
        <v>63</v>
      </c>
      <c r="G3804">
        <v>7</v>
      </c>
      <c r="H3804">
        <v>2389</v>
      </c>
    </row>
    <row r="3805" spans="1:8">
      <c r="A3805">
        <v>3804</v>
      </c>
      <c r="B3805">
        <v>68</v>
      </c>
      <c r="C3805" t="s">
        <v>192</v>
      </c>
      <c r="D3805" t="s">
        <v>1413</v>
      </c>
      <c r="E3805" t="s">
        <v>1402</v>
      </c>
      <c r="F3805" t="s">
        <v>63</v>
      </c>
      <c r="G3805">
        <v>7</v>
      </c>
      <c r="H3805">
        <v>2389</v>
      </c>
    </row>
    <row r="3806" spans="1:8">
      <c r="A3806">
        <v>3805</v>
      </c>
      <c r="B3806">
        <v>68</v>
      </c>
      <c r="C3806" t="s">
        <v>192</v>
      </c>
      <c r="D3806" t="s">
        <v>1413</v>
      </c>
      <c r="E3806" t="s">
        <v>249</v>
      </c>
      <c r="F3806" t="s">
        <v>46</v>
      </c>
      <c r="G3806">
        <v>81</v>
      </c>
      <c r="H3806">
        <v>2389</v>
      </c>
    </row>
    <row r="3807" spans="1:8">
      <c r="A3807">
        <v>3806</v>
      </c>
      <c r="B3807">
        <v>68</v>
      </c>
      <c r="C3807" t="s">
        <v>192</v>
      </c>
      <c r="D3807" t="s">
        <v>1413</v>
      </c>
      <c r="E3807" t="s">
        <v>1386</v>
      </c>
      <c r="F3807" t="s">
        <v>46</v>
      </c>
      <c r="G3807">
        <v>93</v>
      </c>
      <c r="H3807">
        <v>2389</v>
      </c>
    </row>
    <row r="3808" spans="1:8">
      <c r="A3808">
        <v>3807</v>
      </c>
      <c r="B3808">
        <v>68</v>
      </c>
      <c r="C3808" t="s">
        <v>192</v>
      </c>
      <c r="D3808" t="s">
        <v>1413</v>
      </c>
      <c r="E3808" t="s">
        <v>1387</v>
      </c>
      <c r="F3808" t="s">
        <v>46</v>
      </c>
      <c r="G3808">
        <v>102</v>
      </c>
      <c r="H3808">
        <v>2389</v>
      </c>
    </row>
    <row r="3809" spans="1:8">
      <c r="A3809">
        <v>3808</v>
      </c>
      <c r="B3809">
        <v>68</v>
      </c>
      <c r="C3809" t="s">
        <v>192</v>
      </c>
      <c r="D3809" t="s">
        <v>1413</v>
      </c>
      <c r="E3809" t="s">
        <v>1388</v>
      </c>
      <c r="F3809" t="s">
        <v>46</v>
      </c>
      <c r="G3809">
        <v>115</v>
      </c>
      <c r="H3809">
        <v>2389</v>
      </c>
    </row>
    <row r="3810" spans="1:8">
      <c r="A3810">
        <v>3809</v>
      </c>
      <c r="B3810">
        <v>68</v>
      </c>
      <c r="C3810" t="s">
        <v>192</v>
      </c>
      <c r="D3810" t="s">
        <v>1413</v>
      </c>
      <c r="E3810" t="s">
        <v>1389</v>
      </c>
      <c r="F3810" t="s">
        <v>46</v>
      </c>
      <c r="G3810">
        <v>126</v>
      </c>
      <c r="H3810">
        <v>2389</v>
      </c>
    </row>
    <row r="3811" spans="1:8">
      <c r="A3811">
        <v>3810</v>
      </c>
      <c r="B3811">
        <v>68</v>
      </c>
      <c r="C3811" t="s">
        <v>192</v>
      </c>
      <c r="D3811" t="s">
        <v>1413</v>
      </c>
      <c r="E3811" t="s">
        <v>1390</v>
      </c>
      <c r="F3811" t="s">
        <v>46</v>
      </c>
      <c r="G3811">
        <v>107</v>
      </c>
      <c r="H3811">
        <v>2389</v>
      </c>
    </row>
    <row r="3812" spans="1:8">
      <c r="A3812">
        <v>3811</v>
      </c>
      <c r="B3812">
        <v>68</v>
      </c>
      <c r="C3812" t="s">
        <v>192</v>
      </c>
      <c r="D3812" t="s">
        <v>1413</v>
      </c>
      <c r="E3812" t="s">
        <v>1391</v>
      </c>
      <c r="F3812" t="s">
        <v>46</v>
      </c>
      <c r="G3812">
        <v>90</v>
      </c>
      <c r="H3812">
        <v>2389</v>
      </c>
    </row>
    <row r="3813" spans="1:8">
      <c r="A3813">
        <v>3812</v>
      </c>
      <c r="B3813">
        <v>68</v>
      </c>
      <c r="C3813" t="s">
        <v>192</v>
      </c>
      <c r="D3813" t="s">
        <v>1413</v>
      </c>
      <c r="E3813" t="s">
        <v>1392</v>
      </c>
      <c r="F3813" t="s">
        <v>46</v>
      </c>
      <c r="G3813">
        <v>74</v>
      </c>
      <c r="H3813">
        <v>2389</v>
      </c>
    </row>
    <row r="3814" spans="1:8">
      <c r="A3814">
        <v>3813</v>
      </c>
      <c r="B3814">
        <v>68</v>
      </c>
      <c r="C3814" t="s">
        <v>192</v>
      </c>
      <c r="D3814" t="s">
        <v>1413</v>
      </c>
      <c r="E3814" t="s">
        <v>1393</v>
      </c>
      <c r="F3814" t="s">
        <v>46</v>
      </c>
      <c r="G3814">
        <v>73</v>
      </c>
      <c r="H3814">
        <v>2389</v>
      </c>
    </row>
    <row r="3815" spans="1:8">
      <c r="A3815">
        <v>3814</v>
      </c>
      <c r="B3815">
        <v>68</v>
      </c>
      <c r="C3815" t="s">
        <v>192</v>
      </c>
      <c r="D3815" t="s">
        <v>1413</v>
      </c>
      <c r="E3815" t="s">
        <v>1394</v>
      </c>
      <c r="F3815" t="s">
        <v>46</v>
      </c>
      <c r="G3815">
        <v>74</v>
      </c>
      <c r="H3815">
        <v>2389</v>
      </c>
    </row>
    <row r="3816" spans="1:8">
      <c r="A3816">
        <v>3815</v>
      </c>
      <c r="B3816">
        <v>68</v>
      </c>
      <c r="C3816" t="s">
        <v>192</v>
      </c>
      <c r="D3816" t="s">
        <v>1413</v>
      </c>
      <c r="E3816" t="s">
        <v>1395</v>
      </c>
      <c r="F3816" t="s">
        <v>46</v>
      </c>
      <c r="G3816">
        <v>64</v>
      </c>
      <c r="H3816">
        <v>2389</v>
      </c>
    </row>
    <row r="3817" spans="1:8">
      <c r="A3817">
        <v>3816</v>
      </c>
      <c r="B3817">
        <v>68</v>
      </c>
      <c r="C3817" t="s">
        <v>192</v>
      </c>
      <c r="D3817" t="s">
        <v>1413</v>
      </c>
      <c r="E3817" t="s">
        <v>1396</v>
      </c>
      <c r="F3817" t="s">
        <v>46</v>
      </c>
      <c r="G3817">
        <v>51</v>
      </c>
      <c r="H3817">
        <v>2389</v>
      </c>
    </row>
    <row r="3818" spans="1:8">
      <c r="A3818">
        <v>3817</v>
      </c>
      <c r="B3818">
        <v>68</v>
      </c>
      <c r="C3818" t="s">
        <v>192</v>
      </c>
      <c r="D3818" t="s">
        <v>1413</v>
      </c>
      <c r="E3818" t="s">
        <v>1397</v>
      </c>
      <c r="F3818" t="s">
        <v>46</v>
      </c>
      <c r="G3818">
        <v>45</v>
      </c>
      <c r="H3818">
        <v>2389</v>
      </c>
    </row>
    <row r="3819" spans="1:8">
      <c r="A3819">
        <v>3818</v>
      </c>
      <c r="B3819">
        <v>68</v>
      </c>
      <c r="C3819" t="s">
        <v>192</v>
      </c>
      <c r="D3819" t="s">
        <v>1413</v>
      </c>
      <c r="E3819" t="s">
        <v>1398</v>
      </c>
      <c r="F3819" t="s">
        <v>46</v>
      </c>
      <c r="G3819">
        <v>22</v>
      </c>
      <c r="H3819">
        <v>2389</v>
      </c>
    </row>
    <row r="3820" spans="1:8">
      <c r="A3820">
        <v>3819</v>
      </c>
      <c r="B3820">
        <v>68</v>
      </c>
      <c r="C3820" t="s">
        <v>192</v>
      </c>
      <c r="D3820" t="s">
        <v>1413</v>
      </c>
      <c r="E3820" t="s">
        <v>1399</v>
      </c>
      <c r="F3820" t="s">
        <v>46</v>
      </c>
      <c r="G3820">
        <v>24</v>
      </c>
      <c r="H3820">
        <v>2389</v>
      </c>
    </row>
    <row r="3821" spans="1:8">
      <c r="A3821">
        <v>3820</v>
      </c>
      <c r="B3821">
        <v>68</v>
      </c>
      <c r="C3821" t="s">
        <v>192</v>
      </c>
      <c r="D3821" t="s">
        <v>1413</v>
      </c>
      <c r="E3821" t="s">
        <v>1400</v>
      </c>
      <c r="F3821" t="s">
        <v>46</v>
      </c>
      <c r="G3821">
        <v>17</v>
      </c>
      <c r="H3821">
        <v>2389</v>
      </c>
    </row>
    <row r="3822" spans="1:8">
      <c r="A3822">
        <v>3821</v>
      </c>
      <c r="B3822">
        <v>68</v>
      </c>
      <c r="C3822" t="s">
        <v>192</v>
      </c>
      <c r="D3822" t="s">
        <v>1413</v>
      </c>
      <c r="E3822" t="s">
        <v>1401</v>
      </c>
      <c r="F3822" t="s">
        <v>46</v>
      </c>
      <c r="G3822">
        <v>7</v>
      </c>
      <c r="H3822">
        <v>2389</v>
      </c>
    </row>
    <row r="3823" spans="1:8">
      <c r="A3823">
        <v>3822</v>
      </c>
      <c r="B3823">
        <v>68</v>
      </c>
      <c r="C3823" t="s">
        <v>192</v>
      </c>
      <c r="D3823" t="s">
        <v>1413</v>
      </c>
      <c r="E3823" t="s">
        <v>1402</v>
      </c>
      <c r="F3823" t="s">
        <v>46</v>
      </c>
      <c r="G3823">
        <v>6</v>
      </c>
      <c r="H3823">
        <v>2389</v>
      </c>
    </row>
    <row r="3824" spans="1:8">
      <c r="A3824">
        <v>3823</v>
      </c>
      <c r="B3824">
        <v>68</v>
      </c>
      <c r="C3824" t="s">
        <v>192</v>
      </c>
      <c r="D3824" t="s">
        <v>3582</v>
      </c>
      <c r="E3824" t="s">
        <v>249</v>
      </c>
      <c r="F3824" t="s">
        <v>63</v>
      </c>
      <c r="G3824">
        <v>7</v>
      </c>
      <c r="H3824">
        <v>139</v>
      </c>
    </row>
    <row r="3825" spans="1:8">
      <c r="A3825">
        <v>3824</v>
      </c>
      <c r="B3825">
        <v>68</v>
      </c>
      <c r="C3825" t="s">
        <v>192</v>
      </c>
      <c r="D3825" t="s">
        <v>3582</v>
      </c>
      <c r="E3825" t="s">
        <v>1386</v>
      </c>
      <c r="F3825" t="s">
        <v>63</v>
      </c>
      <c r="G3825">
        <v>3</v>
      </c>
      <c r="H3825">
        <v>139</v>
      </c>
    </row>
    <row r="3826" spans="1:8">
      <c r="A3826">
        <v>3825</v>
      </c>
      <c r="B3826">
        <v>68</v>
      </c>
      <c r="C3826" t="s">
        <v>192</v>
      </c>
      <c r="D3826" t="s">
        <v>3582</v>
      </c>
      <c r="E3826" t="s">
        <v>1387</v>
      </c>
      <c r="F3826" t="s">
        <v>63</v>
      </c>
      <c r="G3826">
        <v>3</v>
      </c>
      <c r="H3826">
        <v>139</v>
      </c>
    </row>
    <row r="3827" spans="1:8">
      <c r="A3827">
        <v>3826</v>
      </c>
      <c r="B3827">
        <v>68</v>
      </c>
      <c r="C3827" t="s">
        <v>192</v>
      </c>
      <c r="D3827" t="s">
        <v>3582</v>
      </c>
      <c r="E3827" t="s">
        <v>1388</v>
      </c>
      <c r="F3827" t="s">
        <v>63</v>
      </c>
      <c r="G3827">
        <v>6</v>
      </c>
      <c r="H3827">
        <v>139</v>
      </c>
    </row>
    <row r="3828" spans="1:8">
      <c r="A3828">
        <v>3827</v>
      </c>
      <c r="B3828">
        <v>68</v>
      </c>
      <c r="C3828" t="s">
        <v>192</v>
      </c>
      <c r="D3828" t="s">
        <v>3582</v>
      </c>
      <c r="E3828" t="s">
        <v>1389</v>
      </c>
      <c r="F3828" t="s">
        <v>63</v>
      </c>
      <c r="G3828">
        <v>7</v>
      </c>
      <c r="H3828">
        <v>139</v>
      </c>
    </row>
    <row r="3829" spans="1:8">
      <c r="A3829">
        <v>3828</v>
      </c>
      <c r="B3829">
        <v>68</v>
      </c>
      <c r="C3829" t="s">
        <v>192</v>
      </c>
      <c r="D3829" t="s">
        <v>3582</v>
      </c>
      <c r="E3829" t="s">
        <v>1390</v>
      </c>
      <c r="F3829" t="s">
        <v>63</v>
      </c>
      <c r="G3829">
        <v>11</v>
      </c>
      <c r="H3829">
        <v>139</v>
      </c>
    </row>
    <row r="3830" spans="1:8">
      <c r="A3830">
        <v>3829</v>
      </c>
      <c r="B3830">
        <v>68</v>
      </c>
      <c r="C3830" t="s">
        <v>192</v>
      </c>
      <c r="D3830" t="s">
        <v>3582</v>
      </c>
      <c r="E3830" t="s">
        <v>1391</v>
      </c>
      <c r="F3830" t="s">
        <v>63</v>
      </c>
      <c r="G3830">
        <v>5</v>
      </c>
      <c r="H3830">
        <v>139</v>
      </c>
    </row>
    <row r="3831" spans="1:8">
      <c r="A3831">
        <v>3830</v>
      </c>
      <c r="B3831">
        <v>68</v>
      </c>
      <c r="C3831" t="s">
        <v>192</v>
      </c>
      <c r="D3831" t="s">
        <v>3582</v>
      </c>
      <c r="E3831" t="s">
        <v>1392</v>
      </c>
      <c r="F3831" t="s">
        <v>63</v>
      </c>
      <c r="G3831">
        <v>8</v>
      </c>
      <c r="H3831">
        <v>139</v>
      </c>
    </row>
    <row r="3832" spans="1:8">
      <c r="A3832">
        <v>3831</v>
      </c>
      <c r="B3832">
        <v>68</v>
      </c>
      <c r="C3832" t="s">
        <v>192</v>
      </c>
      <c r="D3832" t="s">
        <v>3582</v>
      </c>
      <c r="E3832" t="s">
        <v>1393</v>
      </c>
      <c r="F3832" t="s">
        <v>63</v>
      </c>
      <c r="G3832">
        <v>4</v>
      </c>
      <c r="H3832">
        <v>139</v>
      </c>
    </row>
    <row r="3833" spans="1:8">
      <c r="A3833">
        <v>3832</v>
      </c>
      <c r="B3833">
        <v>68</v>
      </c>
      <c r="C3833" t="s">
        <v>192</v>
      </c>
      <c r="D3833" t="s">
        <v>3582</v>
      </c>
      <c r="E3833" t="s">
        <v>1394</v>
      </c>
      <c r="F3833" t="s">
        <v>63</v>
      </c>
      <c r="G3833">
        <v>8</v>
      </c>
      <c r="H3833">
        <v>139</v>
      </c>
    </row>
    <row r="3834" spans="1:8">
      <c r="A3834">
        <v>3833</v>
      </c>
      <c r="B3834">
        <v>68</v>
      </c>
      <c r="C3834" t="s">
        <v>192</v>
      </c>
      <c r="D3834" t="s">
        <v>3582</v>
      </c>
      <c r="E3834" t="s">
        <v>1395</v>
      </c>
      <c r="F3834" t="s">
        <v>63</v>
      </c>
      <c r="G3834">
        <v>3</v>
      </c>
      <c r="H3834">
        <v>139</v>
      </c>
    </row>
    <row r="3835" spans="1:8">
      <c r="A3835">
        <v>3834</v>
      </c>
      <c r="B3835">
        <v>68</v>
      </c>
      <c r="C3835" t="s">
        <v>192</v>
      </c>
      <c r="D3835" t="s">
        <v>3582</v>
      </c>
      <c r="E3835" t="s">
        <v>1396</v>
      </c>
      <c r="F3835" t="s">
        <v>63</v>
      </c>
      <c r="G3835">
        <v>6</v>
      </c>
      <c r="H3835">
        <v>139</v>
      </c>
    </row>
    <row r="3836" spans="1:8">
      <c r="A3836">
        <v>3835</v>
      </c>
      <c r="B3836">
        <v>68</v>
      </c>
      <c r="C3836" t="s">
        <v>192</v>
      </c>
      <c r="D3836" t="s">
        <v>3582</v>
      </c>
      <c r="E3836" t="s">
        <v>1397</v>
      </c>
      <c r="F3836" t="s">
        <v>63</v>
      </c>
      <c r="G3836">
        <v>1</v>
      </c>
      <c r="H3836">
        <v>139</v>
      </c>
    </row>
    <row r="3837" spans="1:8">
      <c r="A3837">
        <v>3836</v>
      </c>
      <c r="B3837">
        <v>68</v>
      </c>
      <c r="C3837" t="s">
        <v>192</v>
      </c>
      <c r="D3837" t="s">
        <v>3582</v>
      </c>
      <c r="E3837" t="s">
        <v>1398</v>
      </c>
      <c r="F3837" t="s">
        <v>63</v>
      </c>
      <c r="G3837">
        <v>2</v>
      </c>
      <c r="H3837">
        <v>139</v>
      </c>
    </row>
    <row r="3838" spans="1:8">
      <c r="A3838">
        <v>3837</v>
      </c>
      <c r="B3838">
        <v>68</v>
      </c>
      <c r="C3838" t="s">
        <v>192</v>
      </c>
      <c r="D3838" t="s">
        <v>3582</v>
      </c>
      <c r="E3838" t="s">
        <v>1399</v>
      </c>
      <c r="F3838" t="s">
        <v>63</v>
      </c>
      <c r="G3838">
        <v>1</v>
      </c>
      <c r="H3838">
        <v>139</v>
      </c>
    </row>
    <row r="3839" spans="1:8">
      <c r="A3839">
        <v>3838</v>
      </c>
      <c r="B3839">
        <v>68</v>
      </c>
      <c r="C3839" t="s">
        <v>192</v>
      </c>
      <c r="D3839" t="s">
        <v>3582</v>
      </c>
      <c r="E3839" t="s">
        <v>249</v>
      </c>
      <c r="F3839" t="s">
        <v>46</v>
      </c>
      <c r="G3839">
        <v>4</v>
      </c>
      <c r="H3839">
        <v>139</v>
      </c>
    </row>
    <row r="3840" spans="1:8">
      <c r="A3840">
        <v>3839</v>
      </c>
      <c r="B3840">
        <v>68</v>
      </c>
      <c r="C3840" t="s">
        <v>192</v>
      </c>
      <c r="D3840" t="s">
        <v>3582</v>
      </c>
      <c r="E3840" t="s">
        <v>1386</v>
      </c>
      <c r="F3840" t="s">
        <v>46</v>
      </c>
      <c r="G3840">
        <v>8</v>
      </c>
      <c r="H3840">
        <v>139</v>
      </c>
    </row>
    <row r="3841" spans="1:8">
      <c r="A3841">
        <v>3840</v>
      </c>
      <c r="B3841">
        <v>68</v>
      </c>
      <c r="C3841" t="s">
        <v>192</v>
      </c>
      <c r="D3841" t="s">
        <v>3582</v>
      </c>
      <c r="E3841" t="s">
        <v>1387</v>
      </c>
      <c r="F3841" t="s">
        <v>46</v>
      </c>
      <c r="G3841">
        <v>3</v>
      </c>
      <c r="H3841">
        <v>139</v>
      </c>
    </row>
    <row r="3842" spans="1:8">
      <c r="A3842">
        <v>3841</v>
      </c>
      <c r="B3842">
        <v>68</v>
      </c>
      <c r="C3842" t="s">
        <v>192</v>
      </c>
      <c r="D3842" t="s">
        <v>3582</v>
      </c>
      <c r="E3842" t="s">
        <v>1388</v>
      </c>
      <c r="F3842" t="s">
        <v>46</v>
      </c>
      <c r="G3842">
        <v>7</v>
      </c>
      <c r="H3842">
        <v>139</v>
      </c>
    </row>
    <row r="3843" spans="1:8">
      <c r="A3843">
        <v>3842</v>
      </c>
      <c r="B3843">
        <v>68</v>
      </c>
      <c r="C3843" t="s">
        <v>192</v>
      </c>
      <c r="D3843" t="s">
        <v>3582</v>
      </c>
      <c r="E3843" t="s">
        <v>1389</v>
      </c>
      <c r="F3843" t="s">
        <v>46</v>
      </c>
      <c r="G3843">
        <v>9</v>
      </c>
      <c r="H3843">
        <v>139</v>
      </c>
    </row>
    <row r="3844" spans="1:8">
      <c r="A3844">
        <v>3843</v>
      </c>
      <c r="B3844">
        <v>68</v>
      </c>
      <c r="C3844" t="s">
        <v>192</v>
      </c>
      <c r="D3844" t="s">
        <v>3582</v>
      </c>
      <c r="E3844" t="s">
        <v>1390</v>
      </c>
      <c r="F3844" t="s">
        <v>46</v>
      </c>
      <c r="G3844">
        <v>5</v>
      </c>
      <c r="H3844">
        <v>139</v>
      </c>
    </row>
    <row r="3845" spans="1:8">
      <c r="A3845">
        <v>3844</v>
      </c>
      <c r="B3845">
        <v>68</v>
      </c>
      <c r="C3845" t="s">
        <v>192</v>
      </c>
      <c r="D3845" t="s">
        <v>3582</v>
      </c>
      <c r="E3845" t="s">
        <v>1391</v>
      </c>
      <c r="F3845" t="s">
        <v>46</v>
      </c>
      <c r="G3845">
        <v>5</v>
      </c>
      <c r="H3845">
        <v>139</v>
      </c>
    </row>
    <row r="3846" spans="1:8">
      <c r="A3846">
        <v>3845</v>
      </c>
      <c r="B3846">
        <v>68</v>
      </c>
      <c r="C3846" t="s">
        <v>192</v>
      </c>
      <c r="D3846" t="s">
        <v>3582</v>
      </c>
      <c r="E3846" t="s">
        <v>1392</v>
      </c>
      <c r="F3846" t="s">
        <v>46</v>
      </c>
      <c r="G3846">
        <v>4</v>
      </c>
      <c r="H3846">
        <v>139</v>
      </c>
    </row>
    <row r="3847" spans="1:8">
      <c r="A3847">
        <v>3846</v>
      </c>
      <c r="B3847">
        <v>68</v>
      </c>
      <c r="C3847" t="s">
        <v>192</v>
      </c>
      <c r="D3847" t="s">
        <v>3582</v>
      </c>
      <c r="E3847" t="s">
        <v>1393</v>
      </c>
      <c r="F3847" t="s">
        <v>46</v>
      </c>
      <c r="G3847">
        <v>4</v>
      </c>
      <c r="H3847">
        <v>139</v>
      </c>
    </row>
    <row r="3848" spans="1:8">
      <c r="A3848">
        <v>3847</v>
      </c>
      <c r="B3848">
        <v>68</v>
      </c>
      <c r="C3848" t="s">
        <v>192</v>
      </c>
      <c r="D3848" t="s">
        <v>3582</v>
      </c>
      <c r="E3848" t="s">
        <v>1394</v>
      </c>
      <c r="F3848" t="s">
        <v>46</v>
      </c>
      <c r="G3848">
        <v>5</v>
      </c>
      <c r="H3848">
        <v>139</v>
      </c>
    </row>
    <row r="3849" spans="1:8">
      <c r="A3849">
        <v>3848</v>
      </c>
      <c r="B3849">
        <v>68</v>
      </c>
      <c r="C3849" t="s">
        <v>192</v>
      </c>
      <c r="D3849" t="s">
        <v>3582</v>
      </c>
      <c r="E3849" t="s">
        <v>1395</v>
      </c>
      <c r="F3849" t="s">
        <v>46</v>
      </c>
      <c r="G3849">
        <v>4</v>
      </c>
      <c r="H3849">
        <v>139</v>
      </c>
    </row>
    <row r="3850" spans="1:8">
      <c r="A3850">
        <v>3849</v>
      </c>
      <c r="B3850">
        <v>68</v>
      </c>
      <c r="C3850" t="s">
        <v>192</v>
      </c>
      <c r="D3850" t="s">
        <v>3582</v>
      </c>
      <c r="E3850" t="s">
        <v>1396</v>
      </c>
      <c r="F3850" t="s">
        <v>46</v>
      </c>
      <c r="G3850">
        <v>3</v>
      </c>
      <c r="H3850">
        <v>139</v>
      </c>
    </row>
    <row r="3851" spans="1:8">
      <c r="A3851">
        <v>3850</v>
      </c>
      <c r="B3851">
        <v>68</v>
      </c>
      <c r="C3851" t="s">
        <v>192</v>
      </c>
      <c r="D3851" t="s">
        <v>3582</v>
      </c>
      <c r="E3851" t="s">
        <v>1397</v>
      </c>
      <c r="F3851" t="s">
        <v>46</v>
      </c>
      <c r="G3851">
        <v>3</v>
      </c>
      <c r="H3851">
        <v>139</v>
      </c>
    </row>
    <row r="3852" spans="1:8">
      <c r="A3852">
        <v>3851</v>
      </c>
      <c r="B3852">
        <v>68</v>
      </c>
      <c r="C3852" t="s">
        <v>192</v>
      </c>
      <c r="D3852" t="s">
        <v>3597</v>
      </c>
      <c r="E3852" t="s">
        <v>249</v>
      </c>
      <c r="F3852" t="s">
        <v>63</v>
      </c>
      <c r="G3852">
        <v>8</v>
      </c>
      <c r="H3852">
        <v>301</v>
      </c>
    </row>
    <row r="3853" spans="1:8">
      <c r="A3853">
        <v>3852</v>
      </c>
      <c r="B3853">
        <v>68</v>
      </c>
      <c r="C3853" t="s">
        <v>192</v>
      </c>
      <c r="D3853" t="s">
        <v>3597</v>
      </c>
      <c r="E3853" t="s">
        <v>1386</v>
      </c>
      <c r="F3853" t="s">
        <v>63</v>
      </c>
      <c r="G3853">
        <v>7</v>
      </c>
      <c r="H3853">
        <v>301</v>
      </c>
    </row>
    <row r="3854" spans="1:8">
      <c r="A3854">
        <v>3853</v>
      </c>
      <c r="B3854">
        <v>68</v>
      </c>
      <c r="C3854" t="s">
        <v>192</v>
      </c>
      <c r="D3854" t="s">
        <v>3597</v>
      </c>
      <c r="E3854" t="s">
        <v>1387</v>
      </c>
      <c r="F3854" t="s">
        <v>63</v>
      </c>
      <c r="G3854">
        <v>12</v>
      </c>
      <c r="H3854">
        <v>301</v>
      </c>
    </row>
    <row r="3855" spans="1:8">
      <c r="A3855">
        <v>3854</v>
      </c>
      <c r="B3855">
        <v>68</v>
      </c>
      <c r="C3855" t="s">
        <v>192</v>
      </c>
      <c r="D3855" t="s">
        <v>3597</v>
      </c>
      <c r="E3855" t="s">
        <v>1388</v>
      </c>
      <c r="F3855" t="s">
        <v>63</v>
      </c>
      <c r="G3855">
        <v>15</v>
      </c>
      <c r="H3855">
        <v>301</v>
      </c>
    </row>
    <row r="3856" spans="1:8">
      <c r="A3856">
        <v>3855</v>
      </c>
      <c r="B3856">
        <v>68</v>
      </c>
      <c r="C3856" t="s">
        <v>192</v>
      </c>
      <c r="D3856" t="s">
        <v>3597</v>
      </c>
      <c r="E3856" t="s">
        <v>1389</v>
      </c>
      <c r="F3856" t="s">
        <v>63</v>
      </c>
      <c r="G3856">
        <v>18</v>
      </c>
      <c r="H3856">
        <v>301</v>
      </c>
    </row>
    <row r="3857" spans="1:8">
      <c r="A3857">
        <v>3856</v>
      </c>
      <c r="B3857">
        <v>68</v>
      </c>
      <c r="C3857" t="s">
        <v>192</v>
      </c>
      <c r="D3857" t="s">
        <v>3597</v>
      </c>
      <c r="E3857" t="s">
        <v>1390</v>
      </c>
      <c r="F3857" t="s">
        <v>63</v>
      </c>
      <c r="G3857">
        <v>15</v>
      </c>
      <c r="H3857">
        <v>301</v>
      </c>
    </row>
    <row r="3858" spans="1:8">
      <c r="A3858">
        <v>3857</v>
      </c>
      <c r="B3858">
        <v>68</v>
      </c>
      <c r="C3858" t="s">
        <v>192</v>
      </c>
      <c r="D3858" t="s">
        <v>3597</v>
      </c>
      <c r="E3858" t="s">
        <v>1391</v>
      </c>
      <c r="F3858" t="s">
        <v>63</v>
      </c>
      <c r="G3858">
        <v>14</v>
      </c>
      <c r="H3858">
        <v>301</v>
      </c>
    </row>
    <row r="3859" spans="1:8">
      <c r="A3859">
        <v>3858</v>
      </c>
      <c r="B3859">
        <v>68</v>
      </c>
      <c r="C3859" t="s">
        <v>192</v>
      </c>
      <c r="D3859" t="s">
        <v>3597</v>
      </c>
      <c r="E3859" t="s">
        <v>1392</v>
      </c>
      <c r="F3859" t="s">
        <v>63</v>
      </c>
      <c r="G3859">
        <v>15</v>
      </c>
      <c r="H3859">
        <v>301</v>
      </c>
    </row>
    <row r="3860" spans="1:8">
      <c r="A3860">
        <v>3859</v>
      </c>
      <c r="B3860">
        <v>68</v>
      </c>
      <c r="C3860" t="s">
        <v>192</v>
      </c>
      <c r="D3860" t="s">
        <v>3597</v>
      </c>
      <c r="E3860" t="s">
        <v>1393</v>
      </c>
      <c r="F3860" t="s">
        <v>63</v>
      </c>
      <c r="G3860">
        <v>9</v>
      </c>
      <c r="H3860">
        <v>301</v>
      </c>
    </row>
    <row r="3861" spans="1:8">
      <c r="A3861">
        <v>3860</v>
      </c>
      <c r="B3861">
        <v>68</v>
      </c>
      <c r="C3861" t="s">
        <v>192</v>
      </c>
      <c r="D3861" t="s">
        <v>3597</v>
      </c>
      <c r="E3861" t="s">
        <v>1394</v>
      </c>
      <c r="F3861" t="s">
        <v>63</v>
      </c>
      <c r="G3861">
        <v>6</v>
      </c>
      <c r="H3861">
        <v>301</v>
      </c>
    </row>
    <row r="3862" spans="1:8">
      <c r="A3862">
        <v>3861</v>
      </c>
      <c r="B3862">
        <v>68</v>
      </c>
      <c r="C3862" t="s">
        <v>192</v>
      </c>
      <c r="D3862" t="s">
        <v>3597</v>
      </c>
      <c r="E3862" t="s">
        <v>1395</v>
      </c>
      <c r="F3862" t="s">
        <v>63</v>
      </c>
      <c r="G3862">
        <v>5</v>
      </c>
      <c r="H3862">
        <v>301</v>
      </c>
    </row>
    <row r="3863" spans="1:8">
      <c r="A3863">
        <v>3862</v>
      </c>
      <c r="B3863">
        <v>68</v>
      </c>
      <c r="C3863" t="s">
        <v>192</v>
      </c>
      <c r="D3863" t="s">
        <v>3597</v>
      </c>
      <c r="E3863" t="s">
        <v>1396</v>
      </c>
      <c r="F3863" t="s">
        <v>63</v>
      </c>
      <c r="G3863">
        <v>5</v>
      </c>
      <c r="H3863">
        <v>301</v>
      </c>
    </row>
    <row r="3864" spans="1:8">
      <c r="A3864">
        <v>3863</v>
      </c>
      <c r="B3864">
        <v>68</v>
      </c>
      <c r="C3864" t="s">
        <v>192</v>
      </c>
      <c r="D3864" t="s">
        <v>3597</v>
      </c>
      <c r="E3864" t="s">
        <v>1397</v>
      </c>
      <c r="F3864" t="s">
        <v>63</v>
      </c>
      <c r="G3864">
        <v>8</v>
      </c>
      <c r="H3864">
        <v>301</v>
      </c>
    </row>
    <row r="3865" spans="1:8">
      <c r="A3865">
        <v>3864</v>
      </c>
      <c r="B3865">
        <v>68</v>
      </c>
      <c r="C3865" t="s">
        <v>192</v>
      </c>
      <c r="D3865" t="s">
        <v>3597</v>
      </c>
      <c r="E3865" t="s">
        <v>1398</v>
      </c>
      <c r="F3865" t="s">
        <v>63</v>
      </c>
      <c r="G3865">
        <v>10</v>
      </c>
      <c r="H3865">
        <v>301</v>
      </c>
    </row>
    <row r="3866" spans="1:8">
      <c r="A3866">
        <v>3865</v>
      </c>
      <c r="B3866">
        <v>68</v>
      </c>
      <c r="C3866" t="s">
        <v>192</v>
      </c>
      <c r="D3866" t="s">
        <v>3597</v>
      </c>
      <c r="E3866" t="s">
        <v>1399</v>
      </c>
      <c r="F3866" t="s">
        <v>63</v>
      </c>
      <c r="G3866">
        <v>2</v>
      </c>
      <c r="H3866">
        <v>301</v>
      </c>
    </row>
    <row r="3867" spans="1:8">
      <c r="A3867">
        <v>3866</v>
      </c>
      <c r="B3867">
        <v>68</v>
      </c>
      <c r="C3867" t="s">
        <v>192</v>
      </c>
      <c r="D3867" t="s">
        <v>3597</v>
      </c>
      <c r="E3867" t="s">
        <v>1400</v>
      </c>
      <c r="F3867" t="s">
        <v>63</v>
      </c>
      <c r="G3867">
        <v>4</v>
      </c>
      <c r="H3867">
        <v>301</v>
      </c>
    </row>
    <row r="3868" spans="1:8">
      <c r="A3868">
        <v>3867</v>
      </c>
      <c r="B3868">
        <v>68</v>
      </c>
      <c r="C3868" t="s">
        <v>192</v>
      </c>
      <c r="D3868" t="s">
        <v>3597</v>
      </c>
      <c r="E3868" t="s">
        <v>1401</v>
      </c>
      <c r="F3868" t="s">
        <v>63</v>
      </c>
      <c r="G3868">
        <v>1</v>
      </c>
      <c r="H3868">
        <v>301</v>
      </c>
    </row>
    <row r="3869" spans="1:8">
      <c r="A3869">
        <v>3868</v>
      </c>
      <c r="B3869">
        <v>68</v>
      </c>
      <c r="C3869" t="s">
        <v>192</v>
      </c>
      <c r="D3869" t="s">
        <v>3597</v>
      </c>
      <c r="E3869" t="s">
        <v>249</v>
      </c>
      <c r="F3869" t="s">
        <v>46</v>
      </c>
      <c r="G3869">
        <v>8</v>
      </c>
      <c r="H3869">
        <v>301</v>
      </c>
    </row>
    <row r="3870" spans="1:8">
      <c r="A3870">
        <v>3869</v>
      </c>
      <c r="B3870">
        <v>68</v>
      </c>
      <c r="C3870" t="s">
        <v>192</v>
      </c>
      <c r="D3870" t="s">
        <v>3597</v>
      </c>
      <c r="E3870" t="s">
        <v>1386</v>
      </c>
      <c r="F3870" t="s">
        <v>46</v>
      </c>
      <c r="G3870">
        <v>10</v>
      </c>
      <c r="H3870">
        <v>301</v>
      </c>
    </row>
    <row r="3871" spans="1:8">
      <c r="A3871">
        <v>3870</v>
      </c>
      <c r="B3871">
        <v>68</v>
      </c>
      <c r="C3871" t="s">
        <v>192</v>
      </c>
      <c r="D3871" t="s">
        <v>3597</v>
      </c>
      <c r="E3871" t="s">
        <v>1387</v>
      </c>
      <c r="F3871" t="s">
        <v>46</v>
      </c>
      <c r="G3871">
        <v>11</v>
      </c>
      <c r="H3871">
        <v>301</v>
      </c>
    </row>
    <row r="3872" spans="1:8">
      <c r="A3872">
        <v>3871</v>
      </c>
      <c r="B3872">
        <v>68</v>
      </c>
      <c r="C3872" t="s">
        <v>192</v>
      </c>
      <c r="D3872" t="s">
        <v>3597</v>
      </c>
      <c r="E3872" t="s">
        <v>1388</v>
      </c>
      <c r="F3872" t="s">
        <v>46</v>
      </c>
      <c r="G3872">
        <v>15</v>
      </c>
      <c r="H3872">
        <v>301</v>
      </c>
    </row>
    <row r="3873" spans="1:8">
      <c r="A3873">
        <v>3872</v>
      </c>
      <c r="B3873">
        <v>68</v>
      </c>
      <c r="C3873" t="s">
        <v>192</v>
      </c>
      <c r="D3873" t="s">
        <v>3597</v>
      </c>
      <c r="E3873" t="s">
        <v>1389</v>
      </c>
      <c r="F3873" t="s">
        <v>46</v>
      </c>
      <c r="G3873">
        <v>11</v>
      </c>
      <c r="H3873">
        <v>301</v>
      </c>
    </row>
    <row r="3874" spans="1:8">
      <c r="A3874">
        <v>3873</v>
      </c>
      <c r="B3874">
        <v>68</v>
      </c>
      <c r="C3874" t="s">
        <v>192</v>
      </c>
      <c r="D3874" t="s">
        <v>3597</v>
      </c>
      <c r="E3874" t="s">
        <v>1390</v>
      </c>
      <c r="F3874" t="s">
        <v>46</v>
      </c>
      <c r="G3874">
        <v>14</v>
      </c>
      <c r="H3874">
        <v>301</v>
      </c>
    </row>
    <row r="3875" spans="1:8">
      <c r="A3875">
        <v>3874</v>
      </c>
      <c r="B3875">
        <v>68</v>
      </c>
      <c r="C3875" t="s">
        <v>192</v>
      </c>
      <c r="D3875" t="s">
        <v>3597</v>
      </c>
      <c r="E3875" t="s">
        <v>1391</v>
      </c>
      <c r="F3875" t="s">
        <v>46</v>
      </c>
      <c r="G3875">
        <v>15</v>
      </c>
      <c r="H3875">
        <v>301</v>
      </c>
    </row>
    <row r="3876" spans="1:8">
      <c r="A3876">
        <v>3875</v>
      </c>
      <c r="B3876">
        <v>68</v>
      </c>
      <c r="C3876" t="s">
        <v>192</v>
      </c>
      <c r="D3876" t="s">
        <v>3597</v>
      </c>
      <c r="E3876" t="s">
        <v>1392</v>
      </c>
      <c r="F3876" t="s">
        <v>46</v>
      </c>
      <c r="G3876">
        <v>13</v>
      </c>
      <c r="H3876">
        <v>301</v>
      </c>
    </row>
    <row r="3877" spans="1:8">
      <c r="A3877">
        <v>3876</v>
      </c>
      <c r="B3877">
        <v>68</v>
      </c>
      <c r="C3877" t="s">
        <v>192</v>
      </c>
      <c r="D3877" t="s">
        <v>3597</v>
      </c>
      <c r="E3877" t="s">
        <v>1393</v>
      </c>
      <c r="F3877" t="s">
        <v>46</v>
      </c>
      <c r="G3877">
        <v>11</v>
      </c>
      <c r="H3877">
        <v>301</v>
      </c>
    </row>
    <row r="3878" spans="1:8">
      <c r="A3878">
        <v>3877</v>
      </c>
      <c r="B3878">
        <v>68</v>
      </c>
      <c r="C3878" t="s">
        <v>192</v>
      </c>
      <c r="D3878" t="s">
        <v>3597</v>
      </c>
      <c r="E3878" t="s">
        <v>1394</v>
      </c>
      <c r="F3878" t="s">
        <v>46</v>
      </c>
      <c r="G3878">
        <v>8</v>
      </c>
      <c r="H3878">
        <v>301</v>
      </c>
    </row>
    <row r="3879" spans="1:8">
      <c r="A3879">
        <v>3878</v>
      </c>
      <c r="B3879">
        <v>68</v>
      </c>
      <c r="C3879" t="s">
        <v>192</v>
      </c>
      <c r="D3879" t="s">
        <v>3597</v>
      </c>
      <c r="E3879" t="s">
        <v>1395</v>
      </c>
      <c r="F3879" t="s">
        <v>46</v>
      </c>
      <c r="G3879">
        <v>8</v>
      </c>
      <c r="H3879">
        <v>301</v>
      </c>
    </row>
    <row r="3880" spans="1:8">
      <c r="A3880">
        <v>3879</v>
      </c>
      <c r="B3880">
        <v>68</v>
      </c>
      <c r="C3880" t="s">
        <v>192</v>
      </c>
      <c r="D3880" t="s">
        <v>3597</v>
      </c>
      <c r="E3880" t="s">
        <v>1396</v>
      </c>
      <c r="F3880" t="s">
        <v>46</v>
      </c>
      <c r="G3880">
        <v>5</v>
      </c>
      <c r="H3880">
        <v>301</v>
      </c>
    </row>
    <row r="3881" spans="1:8">
      <c r="A3881">
        <v>3880</v>
      </c>
      <c r="B3881">
        <v>68</v>
      </c>
      <c r="C3881" t="s">
        <v>192</v>
      </c>
      <c r="D3881" t="s">
        <v>3597</v>
      </c>
      <c r="E3881" t="s">
        <v>1397</v>
      </c>
      <c r="F3881" t="s">
        <v>46</v>
      </c>
      <c r="G3881">
        <v>4</v>
      </c>
      <c r="H3881">
        <v>301</v>
      </c>
    </row>
    <row r="3882" spans="1:8">
      <c r="A3882">
        <v>3881</v>
      </c>
      <c r="B3882">
        <v>68</v>
      </c>
      <c r="C3882" t="s">
        <v>192</v>
      </c>
      <c r="D3882" t="s">
        <v>3597</v>
      </c>
      <c r="E3882" t="s">
        <v>1398</v>
      </c>
      <c r="F3882" t="s">
        <v>46</v>
      </c>
      <c r="G3882">
        <v>3</v>
      </c>
      <c r="H3882">
        <v>301</v>
      </c>
    </row>
    <row r="3883" spans="1:8">
      <c r="A3883">
        <v>3882</v>
      </c>
      <c r="B3883">
        <v>68</v>
      </c>
      <c r="C3883" t="s">
        <v>192</v>
      </c>
      <c r="D3883" t="s">
        <v>3597</v>
      </c>
      <c r="E3883" t="s">
        <v>1399</v>
      </c>
      <c r="F3883" t="s">
        <v>46</v>
      </c>
      <c r="G3883">
        <v>8</v>
      </c>
      <c r="H3883">
        <v>301</v>
      </c>
    </row>
    <row r="3884" spans="1:8">
      <c r="A3884">
        <v>3883</v>
      </c>
      <c r="B3884">
        <v>68</v>
      </c>
      <c r="C3884" t="s">
        <v>192</v>
      </c>
      <c r="D3884" t="s">
        <v>3597</v>
      </c>
      <c r="E3884" t="s">
        <v>1400</v>
      </c>
      <c r="F3884" t="s">
        <v>46</v>
      </c>
      <c r="G3884">
        <v>3</v>
      </c>
      <c r="H3884">
        <v>301</v>
      </c>
    </row>
    <row r="3885" spans="1:8">
      <c r="A3885">
        <v>3884</v>
      </c>
      <c r="B3885">
        <v>68</v>
      </c>
      <c r="C3885" t="s">
        <v>192</v>
      </c>
      <c r="D3885" t="s">
        <v>3598</v>
      </c>
      <c r="E3885" t="s">
        <v>249</v>
      </c>
      <c r="F3885" t="s">
        <v>63</v>
      </c>
      <c r="G3885">
        <v>2579</v>
      </c>
      <c r="H3885">
        <v>59707</v>
      </c>
    </row>
    <row r="3886" spans="1:8">
      <c r="A3886">
        <v>3885</v>
      </c>
      <c r="B3886">
        <v>68</v>
      </c>
      <c r="C3886" t="s">
        <v>192</v>
      </c>
      <c r="D3886" t="s">
        <v>3598</v>
      </c>
      <c r="E3886" t="s">
        <v>1386</v>
      </c>
      <c r="F3886" t="s">
        <v>63</v>
      </c>
      <c r="G3886">
        <v>2943</v>
      </c>
      <c r="H3886">
        <v>59707</v>
      </c>
    </row>
    <row r="3887" spans="1:8">
      <c r="A3887">
        <v>3886</v>
      </c>
      <c r="B3887">
        <v>68</v>
      </c>
      <c r="C3887" t="s">
        <v>192</v>
      </c>
      <c r="D3887" t="s">
        <v>3598</v>
      </c>
      <c r="E3887" t="s">
        <v>1387</v>
      </c>
      <c r="F3887" t="s">
        <v>63</v>
      </c>
      <c r="G3887">
        <v>3252</v>
      </c>
      <c r="H3887">
        <v>59707</v>
      </c>
    </row>
    <row r="3888" spans="1:8">
      <c r="A3888">
        <v>3887</v>
      </c>
      <c r="B3888">
        <v>68</v>
      </c>
      <c r="C3888" t="s">
        <v>192</v>
      </c>
      <c r="D3888" t="s">
        <v>3598</v>
      </c>
      <c r="E3888" t="s">
        <v>1388</v>
      </c>
      <c r="F3888" t="s">
        <v>63</v>
      </c>
      <c r="G3888">
        <v>3081</v>
      </c>
      <c r="H3888">
        <v>59707</v>
      </c>
    </row>
    <row r="3889" spans="1:8">
      <c r="A3889">
        <v>3888</v>
      </c>
      <c r="B3889">
        <v>68</v>
      </c>
      <c r="C3889" t="s">
        <v>192</v>
      </c>
      <c r="D3889" t="s">
        <v>3598</v>
      </c>
      <c r="E3889" t="s">
        <v>1389</v>
      </c>
      <c r="F3889" t="s">
        <v>63</v>
      </c>
      <c r="G3889">
        <v>2848</v>
      </c>
      <c r="H3889">
        <v>59707</v>
      </c>
    </row>
    <row r="3890" spans="1:8">
      <c r="A3890">
        <v>3889</v>
      </c>
      <c r="B3890">
        <v>68</v>
      </c>
      <c r="C3890" t="s">
        <v>192</v>
      </c>
      <c r="D3890" t="s">
        <v>3598</v>
      </c>
      <c r="E3890" t="s">
        <v>1390</v>
      </c>
      <c r="F3890" t="s">
        <v>63</v>
      </c>
      <c r="G3890">
        <v>2387</v>
      </c>
      <c r="H3890">
        <v>59707</v>
      </c>
    </row>
    <row r="3891" spans="1:8">
      <c r="A3891">
        <v>3890</v>
      </c>
      <c r="B3891">
        <v>68</v>
      </c>
      <c r="C3891" t="s">
        <v>192</v>
      </c>
      <c r="D3891" t="s">
        <v>3598</v>
      </c>
      <c r="E3891" t="s">
        <v>1391</v>
      </c>
      <c r="F3891" t="s">
        <v>63</v>
      </c>
      <c r="G3891">
        <v>2175</v>
      </c>
      <c r="H3891">
        <v>59707</v>
      </c>
    </row>
    <row r="3892" spans="1:8">
      <c r="A3892">
        <v>3891</v>
      </c>
      <c r="B3892">
        <v>68</v>
      </c>
      <c r="C3892" t="s">
        <v>192</v>
      </c>
      <c r="D3892" t="s">
        <v>3598</v>
      </c>
      <c r="E3892" t="s">
        <v>1392</v>
      </c>
      <c r="F3892" t="s">
        <v>63</v>
      </c>
      <c r="G3892">
        <v>2198</v>
      </c>
      <c r="H3892">
        <v>59707</v>
      </c>
    </row>
    <row r="3893" spans="1:8">
      <c r="A3893">
        <v>3892</v>
      </c>
      <c r="B3893">
        <v>68</v>
      </c>
      <c r="C3893" t="s">
        <v>192</v>
      </c>
      <c r="D3893" t="s">
        <v>3598</v>
      </c>
      <c r="E3893" t="s">
        <v>1393</v>
      </c>
      <c r="F3893" t="s">
        <v>63</v>
      </c>
      <c r="G3893">
        <v>2052</v>
      </c>
      <c r="H3893">
        <v>59707</v>
      </c>
    </row>
    <row r="3894" spans="1:8">
      <c r="A3894">
        <v>3893</v>
      </c>
      <c r="B3894">
        <v>68</v>
      </c>
      <c r="C3894" t="s">
        <v>192</v>
      </c>
      <c r="D3894" t="s">
        <v>3598</v>
      </c>
      <c r="E3894" t="s">
        <v>1394</v>
      </c>
      <c r="F3894" t="s">
        <v>63</v>
      </c>
      <c r="G3894">
        <v>1753</v>
      </c>
      <c r="H3894">
        <v>59707</v>
      </c>
    </row>
    <row r="3895" spans="1:8">
      <c r="A3895">
        <v>3894</v>
      </c>
      <c r="B3895">
        <v>68</v>
      </c>
      <c r="C3895" t="s">
        <v>192</v>
      </c>
      <c r="D3895" t="s">
        <v>3598</v>
      </c>
      <c r="E3895" t="s">
        <v>1395</v>
      </c>
      <c r="F3895" t="s">
        <v>63</v>
      </c>
      <c r="G3895">
        <v>1407</v>
      </c>
      <c r="H3895">
        <v>59707</v>
      </c>
    </row>
    <row r="3896" spans="1:8">
      <c r="A3896">
        <v>3895</v>
      </c>
      <c r="B3896">
        <v>68</v>
      </c>
      <c r="C3896" t="s">
        <v>192</v>
      </c>
      <c r="D3896" t="s">
        <v>3598</v>
      </c>
      <c r="E3896" t="s">
        <v>1396</v>
      </c>
      <c r="F3896" t="s">
        <v>63</v>
      </c>
      <c r="G3896">
        <v>1072</v>
      </c>
      <c r="H3896">
        <v>59707</v>
      </c>
    </row>
    <row r="3897" spans="1:8">
      <c r="A3897">
        <v>3896</v>
      </c>
      <c r="B3897">
        <v>68</v>
      </c>
      <c r="C3897" t="s">
        <v>192</v>
      </c>
      <c r="D3897" t="s">
        <v>3598</v>
      </c>
      <c r="E3897" t="s">
        <v>1397</v>
      </c>
      <c r="F3897" t="s">
        <v>63</v>
      </c>
      <c r="G3897">
        <v>818</v>
      </c>
      <c r="H3897">
        <v>59707</v>
      </c>
    </row>
    <row r="3898" spans="1:8">
      <c r="A3898">
        <v>3897</v>
      </c>
      <c r="B3898">
        <v>68</v>
      </c>
      <c r="C3898" t="s">
        <v>192</v>
      </c>
      <c r="D3898" t="s">
        <v>3598</v>
      </c>
      <c r="E3898" t="s">
        <v>1398</v>
      </c>
      <c r="F3898" t="s">
        <v>63</v>
      </c>
      <c r="G3898">
        <v>664</v>
      </c>
      <c r="H3898">
        <v>59707</v>
      </c>
    </row>
    <row r="3899" spans="1:8">
      <c r="A3899">
        <v>3898</v>
      </c>
      <c r="B3899">
        <v>68</v>
      </c>
      <c r="C3899" t="s">
        <v>192</v>
      </c>
      <c r="D3899" t="s">
        <v>3598</v>
      </c>
      <c r="E3899" t="s">
        <v>1399</v>
      </c>
      <c r="F3899" t="s">
        <v>63</v>
      </c>
      <c r="G3899">
        <v>455</v>
      </c>
      <c r="H3899">
        <v>59707</v>
      </c>
    </row>
    <row r="3900" spans="1:8">
      <c r="A3900">
        <v>3899</v>
      </c>
      <c r="B3900">
        <v>68</v>
      </c>
      <c r="C3900" t="s">
        <v>192</v>
      </c>
      <c r="D3900" t="s">
        <v>3598</v>
      </c>
      <c r="E3900" t="s">
        <v>1400</v>
      </c>
      <c r="F3900" t="s">
        <v>63</v>
      </c>
      <c r="G3900">
        <v>341</v>
      </c>
      <c r="H3900">
        <v>59707</v>
      </c>
    </row>
    <row r="3901" spans="1:8">
      <c r="A3901">
        <v>3900</v>
      </c>
      <c r="B3901">
        <v>68</v>
      </c>
      <c r="C3901" t="s">
        <v>192</v>
      </c>
      <c r="D3901" t="s">
        <v>3598</v>
      </c>
      <c r="E3901" t="s">
        <v>1401</v>
      </c>
      <c r="F3901" t="s">
        <v>63</v>
      </c>
      <c r="G3901">
        <v>181</v>
      </c>
      <c r="H3901">
        <v>59707</v>
      </c>
    </row>
    <row r="3902" spans="1:8">
      <c r="A3902">
        <v>3901</v>
      </c>
      <c r="B3902">
        <v>68</v>
      </c>
      <c r="C3902" t="s">
        <v>192</v>
      </c>
      <c r="D3902" t="s">
        <v>3598</v>
      </c>
      <c r="E3902" t="s">
        <v>1402</v>
      </c>
      <c r="F3902" t="s">
        <v>63</v>
      </c>
      <c r="G3902">
        <v>134</v>
      </c>
      <c r="H3902">
        <v>59707</v>
      </c>
    </row>
    <row r="3903" spans="1:8">
      <c r="A3903">
        <v>3902</v>
      </c>
      <c r="B3903">
        <v>68</v>
      </c>
      <c r="C3903" t="s">
        <v>192</v>
      </c>
      <c r="D3903" t="s">
        <v>3598</v>
      </c>
      <c r="E3903" t="s">
        <v>249</v>
      </c>
      <c r="F3903" t="s">
        <v>46</v>
      </c>
      <c r="G3903">
        <v>2409</v>
      </c>
      <c r="H3903">
        <v>59707</v>
      </c>
    </row>
    <row r="3904" spans="1:8">
      <c r="A3904">
        <v>3903</v>
      </c>
      <c r="B3904">
        <v>68</v>
      </c>
      <c r="C3904" t="s">
        <v>192</v>
      </c>
      <c r="D3904" t="s">
        <v>3598</v>
      </c>
      <c r="E3904" t="s">
        <v>1386</v>
      </c>
      <c r="F3904" t="s">
        <v>46</v>
      </c>
      <c r="G3904">
        <v>2786</v>
      </c>
      <c r="H3904">
        <v>59707</v>
      </c>
    </row>
    <row r="3905" spans="1:8">
      <c r="A3905">
        <v>3904</v>
      </c>
      <c r="B3905">
        <v>68</v>
      </c>
      <c r="C3905" t="s">
        <v>192</v>
      </c>
      <c r="D3905" t="s">
        <v>3598</v>
      </c>
      <c r="E3905" t="s">
        <v>1387</v>
      </c>
      <c r="F3905" t="s">
        <v>46</v>
      </c>
      <c r="G3905">
        <v>3018</v>
      </c>
      <c r="H3905">
        <v>59707</v>
      </c>
    </row>
    <row r="3906" spans="1:8">
      <c r="A3906">
        <v>3905</v>
      </c>
      <c r="B3906">
        <v>68</v>
      </c>
      <c r="C3906" t="s">
        <v>192</v>
      </c>
      <c r="D3906" t="s">
        <v>3598</v>
      </c>
      <c r="E3906" t="s">
        <v>1388</v>
      </c>
      <c r="F3906" t="s">
        <v>46</v>
      </c>
      <c r="G3906">
        <v>2879</v>
      </c>
      <c r="H3906">
        <v>59707</v>
      </c>
    </row>
    <row r="3907" spans="1:8">
      <c r="A3907">
        <v>3906</v>
      </c>
      <c r="B3907">
        <v>68</v>
      </c>
      <c r="C3907" t="s">
        <v>192</v>
      </c>
      <c r="D3907" t="s">
        <v>3598</v>
      </c>
      <c r="E3907" t="s">
        <v>1389</v>
      </c>
      <c r="F3907" t="s">
        <v>46</v>
      </c>
      <c r="G3907">
        <v>2718</v>
      </c>
      <c r="H3907">
        <v>59707</v>
      </c>
    </row>
    <row r="3908" spans="1:8">
      <c r="A3908">
        <v>3907</v>
      </c>
      <c r="B3908">
        <v>68</v>
      </c>
      <c r="C3908" t="s">
        <v>192</v>
      </c>
      <c r="D3908" t="s">
        <v>3598</v>
      </c>
      <c r="E3908" t="s">
        <v>1390</v>
      </c>
      <c r="F3908" t="s">
        <v>46</v>
      </c>
      <c r="G3908">
        <v>2455</v>
      </c>
      <c r="H3908">
        <v>59707</v>
      </c>
    </row>
    <row r="3909" spans="1:8">
      <c r="A3909">
        <v>3908</v>
      </c>
      <c r="B3909">
        <v>68</v>
      </c>
      <c r="C3909" t="s">
        <v>192</v>
      </c>
      <c r="D3909" t="s">
        <v>3598</v>
      </c>
      <c r="E3909" t="s">
        <v>1391</v>
      </c>
      <c r="F3909" t="s">
        <v>46</v>
      </c>
      <c r="G3909">
        <v>2235</v>
      </c>
      <c r="H3909">
        <v>59707</v>
      </c>
    </row>
    <row r="3910" spans="1:8">
      <c r="A3910">
        <v>3909</v>
      </c>
      <c r="B3910">
        <v>68</v>
      </c>
      <c r="C3910" t="s">
        <v>192</v>
      </c>
      <c r="D3910" t="s">
        <v>3598</v>
      </c>
      <c r="E3910" t="s">
        <v>1392</v>
      </c>
      <c r="F3910" t="s">
        <v>46</v>
      </c>
      <c r="G3910">
        <v>2197</v>
      </c>
      <c r="H3910">
        <v>59707</v>
      </c>
    </row>
    <row r="3911" spans="1:8">
      <c r="A3911">
        <v>3910</v>
      </c>
      <c r="B3911">
        <v>68</v>
      </c>
      <c r="C3911" t="s">
        <v>192</v>
      </c>
      <c r="D3911" t="s">
        <v>3598</v>
      </c>
      <c r="E3911" t="s">
        <v>1393</v>
      </c>
      <c r="F3911" t="s">
        <v>46</v>
      </c>
      <c r="G3911">
        <v>2073</v>
      </c>
      <c r="H3911">
        <v>59707</v>
      </c>
    </row>
    <row r="3912" spans="1:8">
      <c r="A3912">
        <v>3911</v>
      </c>
      <c r="B3912">
        <v>68</v>
      </c>
      <c r="C3912" t="s">
        <v>192</v>
      </c>
      <c r="D3912" t="s">
        <v>3598</v>
      </c>
      <c r="E3912" t="s">
        <v>1394</v>
      </c>
      <c r="F3912" t="s">
        <v>46</v>
      </c>
      <c r="G3912">
        <v>1708</v>
      </c>
      <c r="H3912">
        <v>59707</v>
      </c>
    </row>
    <row r="3913" spans="1:8">
      <c r="A3913">
        <v>3912</v>
      </c>
      <c r="B3913">
        <v>68</v>
      </c>
      <c r="C3913" t="s">
        <v>192</v>
      </c>
      <c r="D3913" t="s">
        <v>3598</v>
      </c>
      <c r="E3913" t="s">
        <v>1395</v>
      </c>
      <c r="F3913" t="s">
        <v>46</v>
      </c>
      <c r="G3913">
        <v>1327</v>
      </c>
      <c r="H3913">
        <v>59707</v>
      </c>
    </row>
    <row r="3914" spans="1:8">
      <c r="A3914">
        <v>3913</v>
      </c>
      <c r="B3914">
        <v>68</v>
      </c>
      <c r="C3914" t="s">
        <v>192</v>
      </c>
      <c r="D3914" t="s">
        <v>3598</v>
      </c>
      <c r="E3914" t="s">
        <v>1396</v>
      </c>
      <c r="F3914" t="s">
        <v>46</v>
      </c>
      <c r="G3914">
        <v>992</v>
      </c>
      <c r="H3914">
        <v>59707</v>
      </c>
    </row>
    <row r="3915" spans="1:8">
      <c r="A3915">
        <v>3914</v>
      </c>
      <c r="B3915">
        <v>68</v>
      </c>
      <c r="C3915" t="s">
        <v>192</v>
      </c>
      <c r="D3915" t="s">
        <v>3598</v>
      </c>
      <c r="E3915" t="s">
        <v>1397</v>
      </c>
      <c r="F3915" t="s">
        <v>46</v>
      </c>
      <c r="G3915">
        <v>764</v>
      </c>
      <c r="H3915">
        <v>59707</v>
      </c>
    </row>
    <row r="3916" spans="1:8">
      <c r="A3916">
        <v>3915</v>
      </c>
      <c r="B3916">
        <v>68</v>
      </c>
      <c r="C3916" t="s">
        <v>192</v>
      </c>
      <c r="D3916" t="s">
        <v>3598</v>
      </c>
      <c r="E3916" t="s">
        <v>1398</v>
      </c>
      <c r="F3916" t="s">
        <v>46</v>
      </c>
      <c r="G3916">
        <v>620</v>
      </c>
      <c r="H3916">
        <v>59707</v>
      </c>
    </row>
    <row r="3917" spans="1:8">
      <c r="A3917">
        <v>3916</v>
      </c>
      <c r="B3917">
        <v>68</v>
      </c>
      <c r="C3917" t="s">
        <v>192</v>
      </c>
      <c r="D3917" t="s">
        <v>3598</v>
      </c>
      <c r="E3917" t="s">
        <v>1399</v>
      </c>
      <c r="F3917" t="s">
        <v>46</v>
      </c>
      <c r="G3917">
        <v>452</v>
      </c>
      <c r="H3917">
        <v>59707</v>
      </c>
    </row>
    <row r="3918" spans="1:8">
      <c r="A3918">
        <v>3917</v>
      </c>
      <c r="B3918">
        <v>68</v>
      </c>
      <c r="C3918" t="s">
        <v>192</v>
      </c>
      <c r="D3918" t="s">
        <v>3598</v>
      </c>
      <c r="E3918" t="s">
        <v>1400</v>
      </c>
      <c r="F3918" t="s">
        <v>46</v>
      </c>
      <c r="G3918">
        <v>372</v>
      </c>
      <c r="H3918">
        <v>59707</v>
      </c>
    </row>
    <row r="3919" spans="1:8">
      <c r="A3919">
        <v>3918</v>
      </c>
      <c r="B3919">
        <v>68</v>
      </c>
      <c r="C3919" t="s">
        <v>192</v>
      </c>
      <c r="D3919" t="s">
        <v>3598</v>
      </c>
      <c r="E3919" t="s">
        <v>1401</v>
      </c>
      <c r="F3919" t="s">
        <v>46</v>
      </c>
      <c r="G3919">
        <v>198</v>
      </c>
      <c r="H3919">
        <v>59707</v>
      </c>
    </row>
    <row r="3920" spans="1:8">
      <c r="A3920">
        <v>3919</v>
      </c>
      <c r="B3920">
        <v>68</v>
      </c>
      <c r="C3920" t="s">
        <v>192</v>
      </c>
      <c r="D3920" t="s">
        <v>3598</v>
      </c>
      <c r="E3920" t="s">
        <v>1402</v>
      </c>
      <c r="F3920" t="s">
        <v>46</v>
      </c>
      <c r="G3920">
        <v>164</v>
      </c>
      <c r="H3920">
        <v>59707</v>
      </c>
    </row>
    <row r="3921" spans="1:8">
      <c r="A3921">
        <v>3920</v>
      </c>
      <c r="B3921">
        <v>68</v>
      </c>
      <c r="C3921" t="s">
        <v>192</v>
      </c>
      <c r="D3921" t="s">
        <v>3586</v>
      </c>
      <c r="E3921" t="s">
        <v>249</v>
      </c>
      <c r="F3921" t="s">
        <v>63</v>
      </c>
      <c r="G3921">
        <v>84895</v>
      </c>
      <c r="H3921">
        <v>1841979</v>
      </c>
    </row>
    <row r="3922" spans="1:8">
      <c r="A3922">
        <v>3921</v>
      </c>
      <c r="B3922">
        <v>68</v>
      </c>
      <c r="C3922" t="s">
        <v>192</v>
      </c>
      <c r="D3922" t="s">
        <v>3586</v>
      </c>
      <c r="E3922" t="s">
        <v>1386</v>
      </c>
      <c r="F3922" t="s">
        <v>63</v>
      </c>
      <c r="G3922">
        <v>92873</v>
      </c>
      <c r="H3922">
        <v>1841979</v>
      </c>
    </row>
    <row r="3923" spans="1:8">
      <c r="A3923">
        <v>3922</v>
      </c>
      <c r="B3923">
        <v>68</v>
      </c>
      <c r="C3923" t="s">
        <v>192</v>
      </c>
      <c r="D3923" t="s">
        <v>3586</v>
      </c>
      <c r="E3923" t="s">
        <v>1387</v>
      </c>
      <c r="F3923" t="s">
        <v>63</v>
      </c>
      <c r="G3923">
        <v>98093</v>
      </c>
      <c r="H3923">
        <v>1841979</v>
      </c>
    </row>
    <row r="3924" spans="1:8">
      <c r="A3924">
        <v>3923</v>
      </c>
      <c r="B3924">
        <v>68</v>
      </c>
      <c r="C3924" t="s">
        <v>192</v>
      </c>
      <c r="D3924" t="s">
        <v>3586</v>
      </c>
      <c r="E3924" t="s">
        <v>1388</v>
      </c>
      <c r="F3924" t="s">
        <v>63</v>
      </c>
      <c r="G3924">
        <v>90132</v>
      </c>
      <c r="H3924">
        <v>1841979</v>
      </c>
    </row>
    <row r="3925" spans="1:8">
      <c r="A3925">
        <v>3924</v>
      </c>
      <c r="B3925">
        <v>68</v>
      </c>
      <c r="C3925" t="s">
        <v>192</v>
      </c>
      <c r="D3925" t="s">
        <v>3586</v>
      </c>
      <c r="E3925" t="s">
        <v>1389</v>
      </c>
      <c r="F3925" t="s">
        <v>63</v>
      </c>
      <c r="G3925">
        <v>80336</v>
      </c>
      <c r="H3925">
        <v>1841979</v>
      </c>
    </row>
    <row r="3926" spans="1:8">
      <c r="A3926">
        <v>3925</v>
      </c>
      <c r="B3926">
        <v>68</v>
      </c>
      <c r="C3926" t="s">
        <v>192</v>
      </c>
      <c r="D3926" t="s">
        <v>3586</v>
      </c>
      <c r="E3926" t="s">
        <v>1390</v>
      </c>
      <c r="F3926" t="s">
        <v>63</v>
      </c>
      <c r="G3926">
        <v>70713</v>
      </c>
      <c r="H3926">
        <v>1841979</v>
      </c>
    </row>
    <row r="3927" spans="1:8">
      <c r="A3927">
        <v>3926</v>
      </c>
      <c r="B3927">
        <v>68</v>
      </c>
      <c r="C3927" t="s">
        <v>192</v>
      </c>
      <c r="D3927" t="s">
        <v>3586</v>
      </c>
      <c r="E3927" t="s">
        <v>1391</v>
      </c>
      <c r="F3927" t="s">
        <v>63</v>
      </c>
      <c r="G3927">
        <v>63460</v>
      </c>
      <c r="H3927">
        <v>1841979</v>
      </c>
    </row>
    <row r="3928" spans="1:8">
      <c r="A3928">
        <v>3927</v>
      </c>
      <c r="B3928">
        <v>68</v>
      </c>
      <c r="C3928" t="s">
        <v>192</v>
      </c>
      <c r="D3928" t="s">
        <v>3586</v>
      </c>
      <c r="E3928" t="s">
        <v>1392</v>
      </c>
      <c r="F3928" t="s">
        <v>63</v>
      </c>
      <c r="G3928">
        <v>63652</v>
      </c>
      <c r="H3928">
        <v>1841979</v>
      </c>
    </row>
    <row r="3929" spans="1:8">
      <c r="A3929">
        <v>3928</v>
      </c>
      <c r="B3929">
        <v>68</v>
      </c>
      <c r="C3929" t="s">
        <v>192</v>
      </c>
      <c r="D3929" t="s">
        <v>3586</v>
      </c>
      <c r="E3929" t="s">
        <v>1393</v>
      </c>
      <c r="F3929" t="s">
        <v>63</v>
      </c>
      <c r="G3929">
        <v>59374</v>
      </c>
      <c r="H3929">
        <v>1841979</v>
      </c>
    </row>
    <row r="3930" spans="1:8">
      <c r="A3930">
        <v>3929</v>
      </c>
      <c r="B3930">
        <v>68</v>
      </c>
      <c r="C3930" t="s">
        <v>192</v>
      </c>
      <c r="D3930" t="s">
        <v>3586</v>
      </c>
      <c r="E3930" t="s">
        <v>1394</v>
      </c>
      <c r="F3930" t="s">
        <v>63</v>
      </c>
      <c r="G3930">
        <v>48289</v>
      </c>
      <c r="H3930">
        <v>1841979</v>
      </c>
    </row>
    <row r="3931" spans="1:8">
      <c r="A3931">
        <v>3930</v>
      </c>
      <c r="B3931">
        <v>68</v>
      </c>
      <c r="C3931" t="s">
        <v>192</v>
      </c>
      <c r="D3931" t="s">
        <v>3586</v>
      </c>
      <c r="E3931" t="s">
        <v>1395</v>
      </c>
      <c r="F3931" t="s">
        <v>63</v>
      </c>
      <c r="G3931">
        <v>38888</v>
      </c>
      <c r="H3931">
        <v>1841979</v>
      </c>
    </row>
    <row r="3932" spans="1:8">
      <c r="A3932">
        <v>3931</v>
      </c>
      <c r="B3932">
        <v>68</v>
      </c>
      <c r="C3932" t="s">
        <v>192</v>
      </c>
      <c r="D3932" t="s">
        <v>3586</v>
      </c>
      <c r="E3932" t="s">
        <v>1396</v>
      </c>
      <c r="F3932" t="s">
        <v>63</v>
      </c>
      <c r="G3932">
        <v>31491</v>
      </c>
      <c r="H3932">
        <v>1841979</v>
      </c>
    </row>
    <row r="3933" spans="1:8">
      <c r="A3933">
        <v>3932</v>
      </c>
      <c r="B3933">
        <v>68</v>
      </c>
      <c r="C3933" t="s">
        <v>192</v>
      </c>
      <c r="D3933" t="s">
        <v>3586</v>
      </c>
      <c r="E3933" t="s">
        <v>1397</v>
      </c>
      <c r="F3933" t="s">
        <v>63</v>
      </c>
      <c r="G3933">
        <v>24303</v>
      </c>
      <c r="H3933">
        <v>1841979</v>
      </c>
    </row>
    <row r="3934" spans="1:8">
      <c r="A3934">
        <v>3933</v>
      </c>
      <c r="B3934">
        <v>68</v>
      </c>
      <c r="C3934" t="s">
        <v>192</v>
      </c>
      <c r="D3934" t="s">
        <v>3586</v>
      </c>
      <c r="E3934" t="s">
        <v>1398</v>
      </c>
      <c r="F3934" t="s">
        <v>63</v>
      </c>
      <c r="G3934">
        <v>20113</v>
      </c>
      <c r="H3934">
        <v>1841979</v>
      </c>
    </row>
    <row r="3935" spans="1:8">
      <c r="A3935">
        <v>3934</v>
      </c>
      <c r="B3935">
        <v>68</v>
      </c>
      <c r="C3935" t="s">
        <v>192</v>
      </c>
      <c r="D3935" t="s">
        <v>3586</v>
      </c>
      <c r="E3935" t="s">
        <v>1399</v>
      </c>
      <c r="F3935" t="s">
        <v>63</v>
      </c>
      <c r="G3935">
        <v>15079</v>
      </c>
      <c r="H3935">
        <v>1841979</v>
      </c>
    </row>
    <row r="3936" spans="1:8">
      <c r="A3936">
        <v>3935</v>
      </c>
      <c r="B3936">
        <v>68</v>
      </c>
      <c r="C3936" t="s">
        <v>192</v>
      </c>
      <c r="D3936" t="s">
        <v>3586</v>
      </c>
      <c r="E3936" t="s">
        <v>1400</v>
      </c>
      <c r="F3936" t="s">
        <v>63</v>
      </c>
      <c r="G3936">
        <v>11064</v>
      </c>
      <c r="H3936">
        <v>1841979</v>
      </c>
    </row>
    <row r="3937" spans="1:8">
      <c r="A3937">
        <v>3936</v>
      </c>
      <c r="B3937">
        <v>68</v>
      </c>
      <c r="C3937" t="s">
        <v>192</v>
      </c>
      <c r="D3937" t="s">
        <v>3586</v>
      </c>
      <c r="E3937" t="s">
        <v>1401</v>
      </c>
      <c r="F3937" t="s">
        <v>63</v>
      </c>
      <c r="G3937">
        <v>6088</v>
      </c>
      <c r="H3937">
        <v>1841979</v>
      </c>
    </row>
    <row r="3938" spans="1:8">
      <c r="A3938">
        <v>3937</v>
      </c>
      <c r="B3938">
        <v>68</v>
      </c>
      <c r="C3938" t="s">
        <v>192</v>
      </c>
      <c r="D3938" t="s">
        <v>3586</v>
      </c>
      <c r="E3938" t="s">
        <v>1402</v>
      </c>
      <c r="F3938" t="s">
        <v>63</v>
      </c>
      <c r="G3938">
        <v>4474</v>
      </c>
      <c r="H3938">
        <v>1841979</v>
      </c>
    </row>
    <row r="3939" spans="1:8">
      <c r="A3939">
        <v>3938</v>
      </c>
      <c r="B3939">
        <v>68</v>
      </c>
      <c r="C3939" t="s">
        <v>192</v>
      </c>
      <c r="D3939" t="s">
        <v>3586</v>
      </c>
      <c r="E3939" t="s">
        <v>249</v>
      </c>
      <c r="F3939" t="s">
        <v>46</v>
      </c>
      <c r="G3939">
        <v>80181</v>
      </c>
      <c r="H3939">
        <v>1841979</v>
      </c>
    </row>
    <row r="3940" spans="1:8">
      <c r="A3940">
        <v>3939</v>
      </c>
      <c r="B3940">
        <v>68</v>
      </c>
      <c r="C3940" t="s">
        <v>192</v>
      </c>
      <c r="D3940" t="s">
        <v>3586</v>
      </c>
      <c r="E3940" t="s">
        <v>1386</v>
      </c>
      <c r="F3940" t="s">
        <v>46</v>
      </c>
      <c r="G3940">
        <v>88167</v>
      </c>
      <c r="H3940">
        <v>1841979</v>
      </c>
    </row>
    <row r="3941" spans="1:8">
      <c r="A3941">
        <v>3940</v>
      </c>
      <c r="B3941">
        <v>68</v>
      </c>
      <c r="C3941" t="s">
        <v>192</v>
      </c>
      <c r="D3941" t="s">
        <v>3586</v>
      </c>
      <c r="E3941" t="s">
        <v>1387</v>
      </c>
      <c r="F3941" t="s">
        <v>46</v>
      </c>
      <c r="G3941">
        <v>93657</v>
      </c>
      <c r="H3941">
        <v>1841979</v>
      </c>
    </row>
    <row r="3942" spans="1:8">
      <c r="A3942">
        <v>3941</v>
      </c>
      <c r="B3942">
        <v>68</v>
      </c>
      <c r="C3942" t="s">
        <v>192</v>
      </c>
      <c r="D3942" t="s">
        <v>3586</v>
      </c>
      <c r="E3942" t="s">
        <v>1388</v>
      </c>
      <c r="F3942" t="s">
        <v>46</v>
      </c>
      <c r="G3942">
        <v>88644</v>
      </c>
      <c r="H3942">
        <v>1841979</v>
      </c>
    </row>
    <row r="3943" spans="1:8">
      <c r="A3943">
        <v>3942</v>
      </c>
      <c r="B3943">
        <v>68</v>
      </c>
      <c r="C3943" t="s">
        <v>192</v>
      </c>
      <c r="D3943" t="s">
        <v>3586</v>
      </c>
      <c r="E3943" t="s">
        <v>1389</v>
      </c>
      <c r="F3943" t="s">
        <v>46</v>
      </c>
      <c r="G3943">
        <v>82307</v>
      </c>
      <c r="H3943">
        <v>1841979</v>
      </c>
    </row>
    <row r="3944" spans="1:8">
      <c r="A3944">
        <v>3943</v>
      </c>
      <c r="B3944">
        <v>68</v>
      </c>
      <c r="C3944" t="s">
        <v>192</v>
      </c>
      <c r="D3944" t="s">
        <v>3586</v>
      </c>
      <c r="E3944" t="s">
        <v>1390</v>
      </c>
      <c r="F3944" t="s">
        <v>46</v>
      </c>
      <c r="G3944">
        <v>74655</v>
      </c>
      <c r="H3944">
        <v>1841979</v>
      </c>
    </row>
    <row r="3945" spans="1:8">
      <c r="A3945">
        <v>3944</v>
      </c>
      <c r="B3945">
        <v>68</v>
      </c>
      <c r="C3945" t="s">
        <v>192</v>
      </c>
      <c r="D3945" t="s">
        <v>3586</v>
      </c>
      <c r="E3945" t="s">
        <v>1391</v>
      </c>
      <c r="F3945" t="s">
        <v>46</v>
      </c>
      <c r="G3945">
        <v>68722</v>
      </c>
      <c r="H3945">
        <v>1841979</v>
      </c>
    </row>
    <row r="3946" spans="1:8">
      <c r="A3946">
        <v>3945</v>
      </c>
      <c r="B3946">
        <v>68</v>
      </c>
      <c r="C3946" t="s">
        <v>192</v>
      </c>
      <c r="D3946" t="s">
        <v>3586</v>
      </c>
      <c r="E3946" t="s">
        <v>1392</v>
      </c>
      <c r="F3946" t="s">
        <v>46</v>
      </c>
      <c r="G3946">
        <v>69935</v>
      </c>
      <c r="H3946">
        <v>1841979</v>
      </c>
    </row>
    <row r="3947" spans="1:8">
      <c r="A3947">
        <v>3946</v>
      </c>
      <c r="B3947">
        <v>68</v>
      </c>
      <c r="C3947" t="s">
        <v>192</v>
      </c>
      <c r="D3947" t="s">
        <v>3586</v>
      </c>
      <c r="E3947" t="s">
        <v>1393</v>
      </c>
      <c r="F3947" t="s">
        <v>46</v>
      </c>
      <c r="G3947">
        <v>64566</v>
      </c>
      <c r="H3947">
        <v>1841979</v>
      </c>
    </row>
    <row r="3948" spans="1:8">
      <c r="A3948">
        <v>3947</v>
      </c>
      <c r="B3948">
        <v>68</v>
      </c>
      <c r="C3948" t="s">
        <v>192</v>
      </c>
      <c r="D3948" t="s">
        <v>3586</v>
      </c>
      <c r="E3948" t="s">
        <v>1394</v>
      </c>
      <c r="F3948" t="s">
        <v>46</v>
      </c>
      <c r="G3948">
        <v>53082</v>
      </c>
      <c r="H3948">
        <v>1841979</v>
      </c>
    </row>
    <row r="3949" spans="1:8">
      <c r="A3949">
        <v>3948</v>
      </c>
      <c r="B3949">
        <v>68</v>
      </c>
      <c r="C3949" t="s">
        <v>192</v>
      </c>
      <c r="D3949" t="s">
        <v>3586</v>
      </c>
      <c r="E3949" t="s">
        <v>1395</v>
      </c>
      <c r="F3949" t="s">
        <v>46</v>
      </c>
      <c r="G3949">
        <v>42078</v>
      </c>
      <c r="H3949">
        <v>1841979</v>
      </c>
    </row>
    <row r="3950" spans="1:8">
      <c r="A3950">
        <v>3949</v>
      </c>
      <c r="B3950">
        <v>68</v>
      </c>
      <c r="C3950" t="s">
        <v>192</v>
      </c>
      <c r="D3950" t="s">
        <v>3586</v>
      </c>
      <c r="E3950" t="s">
        <v>1396</v>
      </c>
      <c r="F3950" t="s">
        <v>46</v>
      </c>
      <c r="G3950">
        <v>34675</v>
      </c>
      <c r="H3950">
        <v>1841979</v>
      </c>
    </row>
    <row r="3951" spans="1:8">
      <c r="A3951">
        <v>3950</v>
      </c>
      <c r="B3951">
        <v>68</v>
      </c>
      <c r="C3951" t="s">
        <v>192</v>
      </c>
      <c r="D3951" t="s">
        <v>3586</v>
      </c>
      <c r="E3951" t="s">
        <v>1397</v>
      </c>
      <c r="F3951" t="s">
        <v>46</v>
      </c>
      <c r="G3951">
        <v>27583</v>
      </c>
      <c r="H3951">
        <v>1841979</v>
      </c>
    </row>
    <row r="3952" spans="1:8">
      <c r="A3952">
        <v>3951</v>
      </c>
      <c r="B3952">
        <v>68</v>
      </c>
      <c r="C3952" t="s">
        <v>192</v>
      </c>
      <c r="D3952" t="s">
        <v>3586</v>
      </c>
      <c r="E3952" t="s">
        <v>1398</v>
      </c>
      <c r="F3952" t="s">
        <v>46</v>
      </c>
      <c r="G3952">
        <v>23447</v>
      </c>
      <c r="H3952">
        <v>1841979</v>
      </c>
    </row>
    <row r="3953" spans="1:8">
      <c r="A3953">
        <v>3952</v>
      </c>
      <c r="B3953">
        <v>68</v>
      </c>
      <c r="C3953" t="s">
        <v>192</v>
      </c>
      <c r="D3953" t="s">
        <v>3586</v>
      </c>
      <c r="E3953" t="s">
        <v>1399</v>
      </c>
      <c r="F3953" t="s">
        <v>46</v>
      </c>
      <c r="G3953">
        <v>18236</v>
      </c>
      <c r="H3953">
        <v>1841979</v>
      </c>
    </row>
    <row r="3954" spans="1:8">
      <c r="A3954">
        <v>3953</v>
      </c>
      <c r="B3954">
        <v>68</v>
      </c>
      <c r="C3954" t="s">
        <v>192</v>
      </c>
      <c r="D3954" t="s">
        <v>3586</v>
      </c>
      <c r="E3954" t="s">
        <v>1400</v>
      </c>
      <c r="F3954" t="s">
        <v>46</v>
      </c>
      <c r="G3954">
        <v>13849</v>
      </c>
      <c r="H3954">
        <v>1841979</v>
      </c>
    </row>
    <row r="3955" spans="1:8">
      <c r="A3955">
        <v>3954</v>
      </c>
      <c r="B3955">
        <v>68</v>
      </c>
      <c r="C3955" t="s">
        <v>192</v>
      </c>
      <c r="D3955" t="s">
        <v>3586</v>
      </c>
      <c r="E3955" t="s">
        <v>1401</v>
      </c>
      <c r="F3955" t="s">
        <v>46</v>
      </c>
      <c r="G3955">
        <v>8186</v>
      </c>
      <c r="H3955">
        <v>1841979</v>
      </c>
    </row>
    <row r="3956" spans="1:8">
      <c r="A3956">
        <v>3955</v>
      </c>
      <c r="B3956">
        <v>68</v>
      </c>
      <c r="C3956" t="s">
        <v>192</v>
      </c>
      <c r="D3956" t="s">
        <v>3586</v>
      </c>
      <c r="E3956" t="s">
        <v>1402</v>
      </c>
      <c r="F3956" t="s">
        <v>46</v>
      </c>
      <c r="G3956">
        <v>6692</v>
      </c>
      <c r="H3956">
        <v>1841979</v>
      </c>
    </row>
    <row r="3957" spans="1:8">
      <c r="A3957">
        <v>3956</v>
      </c>
      <c r="B3957">
        <v>68</v>
      </c>
      <c r="C3957" t="s">
        <v>192</v>
      </c>
      <c r="D3957" t="s">
        <v>45</v>
      </c>
      <c r="E3957" t="s">
        <v>249</v>
      </c>
      <c r="F3957" t="s">
        <v>63</v>
      </c>
      <c r="G3957">
        <v>1006</v>
      </c>
    </row>
    <row r="3958" spans="1:8">
      <c r="A3958">
        <v>3957</v>
      </c>
      <c r="B3958">
        <v>68</v>
      </c>
      <c r="C3958" t="s">
        <v>192</v>
      </c>
      <c r="D3958" t="s">
        <v>45</v>
      </c>
      <c r="E3958" t="s">
        <v>1386</v>
      </c>
      <c r="F3958" t="s">
        <v>63</v>
      </c>
      <c r="G3958">
        <v>294</v>
      </c>
    </row>
    <row r="3959" spans="1:8">
      <c r="A3959">
        <v>3958</v>
      </c>
      <c r="B3959">
        <v>68</v>
      </c>
      <c r="C3959" t="s">
        <v>192</v>
      </c>
      <c r="D3959" t="s">
        <v>45</v>
      </c>
      <c r="E3959" t="s">
        <v>1387</v>
      </c>
      <c r="F3959" t="s">
        <v>63</v>
      </c>
      <c r="G3959">
        <v>344</v>
      </c>
    </row>
    <row r="3960" spans="1:8">
      <c r="A3960">
        <v>3959</v>
      </c>
      <c r="B3960">
        <v>68</v>
      </c>
      <c r="C3960" t="s">
        <v>192</v>
      </c>
      <c r="D3960" t="s">
        <v>45</v>
      </c>
      <c r="E3960" t="s">
        <v>1388</v>
      </c>
      <c r="F3960" t="s">
        <v>63</v>
      </c>
      <c r="G3960">
        <v>272</v>
      </c>
    </row>
    <row r="3961" spans="1:8">
      <c r="A3961">
        <v>3960</v>
      </c>
      <c r="B3961">
        <v>68</v>
      </c>
      <c r="C3961" t="s">
        <v>192</v>
      </c>
      <c r="D3961" t="s">
        <v>45</v>
      </c>
      <c r="E3961" t="s">
        <v>1389</v>
      </c>
      <c r="F3961" t="s">
        <v>63</v>
      </c>
      <c r="G3961">
        <v>264</v>
      </c>
    </row>
    <row r="3962" spans="1:8">
      <c r="A3962">
        <v>3961</v>
      </c>
      <c r="B3962">
        <v>68</v>
      </c>
      <c r="C3962" t="s">
        <v>192</v>
      </c>
      <c r="D3962" t="s">
        <v>45</v>
      </c>
      <c r="E3962" t="s">
        <v>1390</v>
      </c>
      <c r="F3962" t="s">
        <v>63</v>
      </c>
      <c r="G3962">
        <v>254</v>
      </c>
    </row>
    <row r="3963" spans="1:8">
      <c r="A3963">
        <v>3962</v>
      </c>
      <c r="B3963">
        <v>68</v>
      </c>
      <c r="C3963" t="s">
        <v>192</v>
      </c>
      <c r="D3963" t="s">
        <v>45</v>
      </c>
      <c r="E3963" t="s">
        <v>1391</v>
      </c>
      <c r="F3963" t="s">
        <v>63</v>
      </c>
      <c r="G3963">
        <v>234</v>
      </c>
    </row>
    <row r="3964" spans="1:8">
      <c r="A3964">
        <v>3963</v>
      </c>
      <c r="B3964">
        <v>68</v>
      </c>
      <c r="C3964" t="s">
        <v>192</v>
      </c>
      <c r="D3964" t="s">
        <v>45</v>
      </c>
      <c r="E3964" t="s">
        <v>1392</v>
      </c>
      <c r="F3964" t="s">
        <v>63</v>
      </c>
      <c r="G3964">
        <v>256</v>
      </c>
    </row>
    <row r="3965" spans="1:8">
      <c r="A3965">
        <v>3964</v>
      </c>
      <c r="B3965">
        <v>68</v>
      </c>
      <c r="C3965" t="s">
        <v>192</v>
      </c>
      <c r="D3965" t="s">
        <v>45</v>
      </c>
      <c r="E3965" t="s">
        <v>1393</v>
      </c>
      <c r="F3965" t="s">
        <v>63</v>
      </c>
      <c r="G3965">
        <v>219</v>
      </c>
    </row>
    <row r="3966" spans="1:8">
      <c r="A3966">
        <v>3965</v>
      </c>
      <c r="B3966">
        <v>68</v>
      </c>
      <c r="C3966" t="s">
        <v>192</v>
      </c>
      <c r="D3966" t="s">
        <v>45</v>
      </c>
      <c r="E3966" t="s">
        <v>1394</v>
      </c>
      <c r="F3966" t="s">
        <v>63</v>
      </c>
      <c r="G3966">
        <v>241</v>
      </c>
    </row>
    <row r="3967" spans="1:8">
      <c r="A3967">
        <v>3966</v>
      </c>
      <c r="B3967">
        <v>68</v>
      </c>
      <c r="C3967" t="s">
        <v>192</v>
      </c>
      <c r="D3967" t="s">
        <v>45</v>
      </c>
      <c r="E3967" t="s">
        <v>1395</v>
      </c>
      <c r="F3967" t="s">
        <v>63</v>
      </c>
      <c r="G3967">
        <v>234</v>
      </c>
    </row>
    <row r="3968" spans="1:8">
      <c r="A3968">
        <v>3967</v>
      </c>
      <c r="B3968">
        <v>68</v>
      </c>
      <c r="C3968" t="s">
        <v>192</v>
      </c>
      <c r="D3968" t="s">
        <v>45</v>
      </c>
      <c r="E3968" t="s">
        <v>1396</v>
      </c>
      <c r="F3968" t="s">
        <v>63</v>
      </c>
      <c r="G3968">
        <v>183</v>
      </c>
    </row>
    <row r="3969" spans="1:7">
      <c r="A3969">
        <v>3968</v>
      </c>
      <c r="B3969">
        <v>68</v>
      </c>
      <c r="C3969" t="s">
        <v>192</v>
      </c>
      <c r="D3969" t="s">
        <v>45</v>
      </c>
      <c r="E3969" t="s">
        <v>1397</v>
      </c>
      <c r="F3969" t="s">
        <v>63</v>
      </c>
      <c r="G3969">
        <v>216</v>
      </c>
    </row>
    <row r="3970" spans="1:7">
      <c r="A3970">
        <v>3969</v>
      </c>
      <c r="B3970">
        <v>68</v>
      </c>
      <c r="C3970" t="s">
        <v>192</v>
      </c>
      <c r="D3970" t="s">
        <v>45</v>
      </c>
      <c r="E3970" t="s">
        <v>1398</v>
      </c>
      <c r="F3970" t="s">
        <v>63</v>
      </c>
      <c r="G3970">
        <v>220</v>
      </c>
    </row>
    <row r="3971" spans="1:7">
      <c r="A3971">
        <v>3970</v>
      </c>
      <c r="B3971">
        <v>68</v>
      </c>
      <c r="C3971" t="s">
        <v>192</v>
      </c>
      <c r="D3971" t="s">
        <v>45</v>
      </c>
      <c r="E3971" t="s">
        <v>1399</v>
      </c>
      <c r="F3971" t="s">
        <v>63</v>
      </c>
      <c r="G3971">
        <v>205</v>
      </c>
    </row>
    <row r="3972" spans="1:7">
      <c r="A3972">
        <v>3971</v>
      </c>
      <c r="B3972">
        <v>68</v>
      </c>
      <c r="C3972" t="s">
        <v>192</v>
      </c>
      <c r="D3972" t="s">
        <v>45</v>
      </c>
      <c r="E3972" t="s">
        <v>1400</v>
      </c>
      <c r="F3972" t="s">
        <v>63</v>
      </c>
      <c r="G3972">
        <v>67</v>
      </c>
    </row>
    <row r="3973" spans="1:7">
      <c r="A3973">
        <v>3972</v>
      </c>
      <c r="B3973">
        <v>68</v>
      </c>
      <c r="C3973" t="s">
        <v>192</v>
      </c>
      <c r="D3973" t="s">
        <v>45</v>
      </c>
      <c r="E3973" t="s">
        <v>1401</v>
      </c>
      <c r="F3973" t="s">
        <v>63</v>
      </c>
      <c r="G3973">
        <v>37</v>
      </c>
    </row>
    <row r="3974" spans="1:7">
      <c r="A3974">
        <v>3973</v>
      </c>
      <c r="B3974">
        <v>68</v>
      </c>
      <c r="C3974" t="s">
        <v>192</v>
      </c>
      <c r="D3974" t="s">
        <v>45</v>
      </c>
      <c r="E3974" t="s">
        <v>1402</v>
      </c>
      <c r="F3974" t="s">
        <v>63</v>
      </c>
      <c r="G3974">
        <v>22</v>
      </c>
    </row>
    <row r="3975" spans="1:7">
      <c r="A3975">
        <v>3974</v>
      </c>
      <c r="B3975">
        <v>68</v>
      </c>
      <c r="C3975" t="s">
        <v>192</v>
      </c>
      <c r="D3975" t="s">
        <v>45</v>
      </c>
      <c r="E3975" t="s">
        <v>249</v>
      </c>
      <c r="F3975" t="s">
        <v>46</v>
      </c>
      <c r="G3975">
        <v>1018</v>
      </c>
    </row>
    <row r="3976" spans="1:7">
      <c r="A3976">
        <v>3975</v>
      </c>
      <c r="B3976">
        <v>68</v>
      </c>
      <c r="C3976" t="s">
        <v>192</v>
      </c>
      <c r="D3976" t="s">
        <v>45</v>
      </c>
      <c r="E3976" t="s">
        <v>1386</v>
      </c>
      <c r="F3976" t="s">
        <v>46</v>
      </c>
      <c r="G3976">
        <v>247</v>
      </c>
    </row>
    <row r="3977" spans="1:7">
      <c r="A3977">
        <v>3976</v>
      </c>
      <c r="B3977">
        <v>68</v>
      </c>
      <c r="C3977" t="s">
        <v>192</v>
      </c>
      <c r="D3977" t="s">
        <v>45</v>
      </c>
      <c r="E3977" t="s">
        <v>1387</v>
      </c>
      <c r="F3977" t="s">
        <v>46</v>
      </c>
      <c r="G3977">
        <v>324</v>
      </c>
    </row>
    <row r="3978" spans="1:7">
      <c r="A3978">
        <v>3977</v>
      </c>
      <c r="B3978">
        <v>68</v>
      </c>
      <c r="C3978" t="s">
        <v>192</v>
      </c>
      <c r="D3978" t="s">
        <v>45</v>
      </c>
      <c r="E3978" t="s">
        <v>1388</v>
      </c>
      <c r="F3978" t="s">
        <v>46</v>
      </c>
      <c r="G3978">
        <v>228</v>
      </c>
    </row>
    <row r="3979" spans="1:7">
      <c r="A3979">
        <v>3978</v>
      </c>
      <c r="B3979">
        <v>68</v>
      </c>
      <c r="C3979" t="s">
        <v>192</v>
      </c>
      <c r="D3979" t="s">
        <v>45</v>
      </c>
      <c r="E3979" t="s">
        <v>1389</v>
      </c>
      <c r="F3979" t="s">
        <v>46</v>
      </c>
      <c r="G3979">
        <v>243</v>
      </c>
    </row>
    <row r="3980" spans="1:7">
      <c r="A3980">
        <v>3979</v>
      </c>
      <c r="B3980">
        <v>68</v>
      </c>
      <c r="C3980" t="s">
        <v>192</v>
      </c>
      <c r="D3980" t="s">
        <v>45</v>
      </c>
      <c r="E3980" t="s">
        <v>1390</v>
      </c>
      <c r="F3980" t="s">
        <v>46</v>
      </c>
      <c r="G3980">
        <v>238</v>
      </c>
    </row>
    <row r="3981" spans="1:7">
      <c r="A3981">
        <v>3980</v>
      </c>
      <c r="B3981">
        <v>68</v>
      </c>
      <c r="C3981" t="s">
        <v>192</v>
      </c>
      <c r="D3981" t="s">
        <v>45</v>
      </c>
      <c r="E3981" t="s">
        <v>1391</v>
      </c>
      <c r="F3981" t="s">
        <v>46</v>
      </c>
      <c r="G3981">
        <v>236</v>
      </c>
    </row>
    <row r="3982" spans="1:7">
      <c r="A3982">
        <v>3981</v>
      </c>
      <c r="B3982">
        <v>68</v>
      </c>
      <c r="C3982" t="s">
        <v>192</v>
      </c>
      <c r="D3982" t="s">
        <v>45</v>
      </c>
      <c r="E3982" t="s">
        <v>1392</v>
      </c>
      <c r="F3982" t="s">
        <v>46</v>
      </c>
      <c r="G3982">
        <v>262</v>
      </c>
    </row>
    <row r="3983" spans="1:7">
      <c r="A3983">
        <v>3982</v>
      </c>
      <c r="B3983">
        <v>68</v>
      </c>
      <c r="C3983" t="s">
        <v>192</v>
      </c>
      <c r="D3983" t="s">
        <v>45</v>
      </c>
      <c r="E3983" t="s">
        <v>1393</v>
      </c>
      <c r="F3983" t="s">
        <v>46</v>
      </c>
      <c r="G3983">
        <v>215</v>
      </c>
    </row>
    <row r="3984" spans="1:7">
      <c r="A3984">
        <v>3983</v>
      </c>
      <c r="B3984">
        <v>68</v>
      </c>
      <c r="C3984" t="s">
        <v>192</v>
      </c>
      <c r="D3984" t="s">
        <v>45</v>
      </c>
      <c r="E3984" t="s">
        <v>1394</v>
      </c>
      <c r="F3984" t="s">
        <v>46</v>
      </c>
      <c r="G3984">
        <v>211</v>
      </c>
    </row>
    <row r="3985" spans="1:8">
      <c r="A3985">
        <v>3984</v>
      </c>
      <c r="B3985">
        <v>68</v>
      </c>
      <c r="C3985" t="s">
        <v>192</v>
      </c>
      <c r="D3985" t="s">
        <v>45</v>
      </c>
      <c r="E3985" t="s">
        <v>1395</v>
      </c>
      <c r="F3985" t="s">
        <v>46</v>
      </c>
      <c r="G3985">
        <v>210</v>
      </c>
    </row>
    <row r="3986" spans="1:8">
      <c r="A3986">
        <v>3985</v>
      </c>
      <c r="B3986">
        <v>68</v>
      </c>
      <c r="C3986" t="s">
        <v>192</v>
      </c>
      <c r="D3986" t="s">
        <v>45</v>
      </c>
      <c r="E3986" t="s">
        <v>1396</v>
      </c>
      <c r="F3986" t="s">
        <v>46</v>
      </c>
      <c r="G3986">
        <v>183</v>
      </c>
    </row>
    <row r="3987" spans="1:8">
      <c r="A3987">
        <v>3986</v>
      </c>
      <c r="B3987">
        <v>68</v>
      </c>
      <c r="C3987" t="s">
        <v>192</v>
      </c>
      <c r="D3987" t="s">
        <v>45</v>
      </c>
      <c r="E3987" t="s">
        <v>1397</v>
      </c>
      <c r="F3987" t="s">
        <v>46</v>
      </c>
      <c r="G3987">
        <v>203</v>
      </c>
    </row>
    <row r="3988" spans="1:8">
      <c r="A3988">
        <v>3987</v>
      </c>
      <c r="B3988">
        <v>68</v>
      </c>
      <c r="C3988" t="s">
        <v>192</v>
      </c>
      <c r="D3988" t="s">
        <v>45</v>
      </c>
      <c r="E3988" t="s">
        <v>1398</v>
      </c>
      <c r="F3988" t="s">
        <v>46</v>
      </c>
      <c r="G3988">
        <v>199</v>
      </c>
    </row>
    <row r="3989" spans="1:8">
      <c r="A3989">
        <v>3988</v>
      </c>
      <c r="B3989">
        <v>68</v>
      </c>
      <c r="C3989" t="s">
        <v>192</v>
      </c>
      <c r="D3989" t="s">
        <v>45</v>
      </c>
      <c r="E3989" t="s">
        <v>1399</v>
      </c>
      <c r="F3989" t="s">
        <v>46</v>
      </c>
      <c r="G3989">
        <v>192</v>
      </c>
    </row>
    <row r="3990" spans="1:8">
      <c r="A3990">
        <v>3989</v>
      </c>
      <c r="B3990">
        <v>68</v>
      </c>
      <c r="C3990" t="s">
        <v>192</v>
      </c>
      <c r="D3990" t="s">
        <v>45</v>
      </c>
      <c r="E3990" t="s">
        <v>1400</v>
      </c>
      <c r="F3990" t="s">
        <v>46</v>
      </c>
      <c r="G3990">
        <v>79</v>
      </c>
    </row>
    <row r="3991" spans="1:8">
      <c r="A3991">
        <v>3990</v>
      </c>
      <c r="B3991">
        <v>68</v>
      </c>
      <c r="C3991" t="s">
        <v>192</v>
      </c>
      <c r="D3991" t="s">
        <v>45</v>
      </c>
      <c r="E3991" t="s">
        <v>1401</v>
      </c>
      <c r="F3991" t="s">
        <v>46</v>
      </c>
      <c r="G3991">
        <v>44</v>
      </c>
    </row>
    <row r="3992" spans="1:8">
      <c r="A3992">
        <v>3991</v>
      </c>
      <c r="B3992">
        <v>68</v>
      </c>
      <c r="C3992" t="s">
        <v>192</v>
      </c>
      <c r="D3992" t="s">
        <v>45</v>
      </c>
      <c r="E3992" t="s">
        <v>1402</v>
      </c>
      <c r="F3992" t="s">
        <v>46</v>
      </c>
      <c r="G3992">
        <v>29</v>
      </c>
    </row>
    <row r="3993" spans="1:8">
      <c r="A3993">
        <v>3992</v>
      </c>
      <c r="B3993">
        <v>70</v>
      </c>
      <c r="C3993" t="s">
        <v>193</v>
      </c>
      <c r="D3993" t="s">
        <v>1413</v>
      </c>
      <c r="E3993" t="s">
        <v>249</v>
      </c>
      <c r="F3993" t="s">
        <v>63</v>
      </c>
      <c r="G3993">
        <v>4674</v>
      </c>
      <c r="H3993">
        <v>82934</v>
      </c>
    </row>
    <row r="3994" spans="1:8">
      <c r="A3994">
        <v>3993</v>
      </c>
      <c r="B3994">
        <v>70</v>
      </c>
      <c r="C3994" t="s">
        <v>193</v>
      </c>
      <c r="D3994" t="s">
        <v>1413</v>
      </c>
      <c r="E3994" t="s">
        <v>1386</v>
      </c>
      <c r="F3994" t="s">
        <v>63</v>
      </c>
      <c r="G3994">
        <v>4928</v>
      </c>
      <c r="H3994">
        <v>82934</v>
      </c>
    </row>
    <row r="3995" spans="1:8">
      <c r="A3995">
        <v>3994</v>
      </c>
      <c r="B3995">
        <v>70</v>
      </c>
      <c r="C3995" t="s">
        <v>193</v>
      </c>
      <c r="D3995" t="s">
        <v>1413</v>
      </c>
      <c r="E3995" t="s">
        <v>1387</v>
      </c>
      <c r="F3995" t="s">
        <v>63</v>
      </c>
      <c r="G3995">
        <v>5256</v>
      </c>
      <c r="H3995">
        <v>82934</v>
      </c>
    </row>
    <row r="3996" spans="1:8">
      <c r="A3996">
        <v>3995</v>
      </c>
      <c r="B3996">
        <v>70</v>
      </c>
      <c r="C3996" t="s">
        <v>193</v>
      </c>
      <c r="D3996" t="s">
        <v>1413</v>
      </c>
      <c r="E3996" t="s">
        <v>1388</v>
      </c>
      <c r="F3996" t="s">
        <v>63</v>
      </c>
      <c r="G3996">
        <v>4639</v>
      </c>
      <c r="H3996">
        <v>82934</v>
      </c>
    </row>
    <row r="3997" spans="1:8">
      <c r="A3997">
        <v>3996</v>
      </c>
      <c r="B3997">
        <v>70</v>
      </c>
      <c r="C3997" t="s">
        <v>193</v>
      </c>
      <c r="D3997" t="s">
        <v>1413</v>
      </c>
      <c r="E3997" t="s">
        <v>1389</v>
      </c>
      <c r="F3997" t="s">
        <v>63</v>
      </c>
      <c r="G3997">
        <v>3701</v>
      </c>
      <c r="H3997">
        <v>82934</v>
      </c>
    </row>
    <row r="3998" spans="1:8">
      <c r="A3998">
        <v>3997</v>
      </c>
      <c r="B3998">
        <v>70</v>
      </c>
      <c r="C3998" t="s">
        <v>193</v>
      </c>
      <c r="D3998" t="s">
        <v>1413</v>
      </c>
      <c r="E3998" t="s">
        <v>1390</v>
      </c>
      <c r="F3998" t="s">
        <v>63</v>
      </c>
      <c r="G3998">
        <v>3049</v>
      </c>
      <c r="H3998">
        <v>82934</v>
      </c>
    </row>
    <row r="3999" spans="1:8">
      <c r="A3999">
        <v>3998</v>
      </c>
      <c r="B3999">
        <v>70</v>
      </c>
      <c r="C3999" t="s">
        <v>193</v>
      </c>
      <c r="D3999" t="s">
        <v>1413</v>
      </c>
      <c r="E3999" t="s">
        <v>1391</v>
      </c>
      <c r="F3999" t="s">
        <v>63</v>
      </c>
      <c r="G3999">
        <v>2531</v>
      </c>
      <c r="H3999">
        <v>82934</v>
      </c>
    </row>
    <row r="4000" spans="1:8">
      <c r="A4000">
        <v>3999</v>
      </c>
      <c r="B4000">
        <v>70</v>
      </c>
      <c r="C4000" t="s">
        <v>193</v>
      </c>
      <c r="D4000" t="s">
        <v>1413</v>
      </c>
      <c r="E4000" t="s">
        <v>1392</v>
      </c>
      <c r="F4000" t="s">
        <v>63</v>
      </c>
      <c r="G4000">
        <v>2631</v>
      </c>
      <c r="H4000">
        <v>82934</v>
      </c>
    </row>
    <row r="4001" spans="1:8">
      <c r="A4001">
        <v>4000</v>
      </c>
      <c r="B4001">
        <v>70</v>
      </c>
      <c r="C4001" t="s">
        <v>193</v>
      </c>
      <c r="D4001" t="s">
        <v>1413</v>
      </c>
      <c r="E4001" t="s">
        <v>1393</v>
      </c>
      <c r="F4001" t="s">
        <v>63</v>
      </c>
      <c r="G4001">
        <v>2328</v>
      </c>
      <c r="H4001">
        <v>82934</v>
      </c>
    </row>
    <row r="4002" spans="1:8">
      <c r="A4002">
        <v>4001</v>
      </c>
      <c r="B4002">
        <v>70</v>
      </c>
      <c r="C4002" t="s">
        <v>193</v>
      </c>
      <c r="D4002" t="s">
        <v>1413</v>
      </c>
      <c r="E4002" t="s">
        <v>1394</v>
      </c>
      <c r="F4002" t="s">
        <v>63</v>
      </c>
      <c r="G4002">
        <v>2057</v>
      </c>
      <c r="H4002">
        <v>82934</v>
      </c>
    </row>
    <row r="4003" spans="1:8">
      <c r="A4003">
        <v>4002</v>
      </c>
      <c r="B4003">
        <v>70</v>
      </c>
      <c r="C4003" t="s">
        <v>193</v>
      </c>
      <c r="D4003" t="s">
        <v>1413</v>
      </c>
      <c r="E4003" t="s">
        <v>1395</v>
      </c>
      <c r="F4003" t="s">
        <v>63</v>
      </c>
      <c r="G4003">
        <v>1644</v>
      </c>
      <c r="H4003">
        <v>82934</v>
      </c>
    </row>
    <row r="4004" spans="1:8">
      <c r="A4004">
        <v>4003</v>
      </c>
      <c r="B4004">
        <v>70</v>
      </c>
      <c r="C4004" t="s">
        <v>193</v>
      </c>
      <c r="D4004" t="s">
        <v>1413</v>
      </c>
      <c r="E4004" t="s">
        <v>1396</v>
      </c>
      <c r="F4004" t="s">
        <v>63</v>
      </c>
      <c r="G4004">
        <v>1422</v>
      </c>
      <c r="H4004">
        <v>82934</v>
      </c>
    </row>
    <row r="4005" spans="1:8">
      <c r="A4005">
        <v>4004</v>
      </c>
      <c r="B4005">
        <v>70</v>
      </c>
      <c r="C4005" t="s">
        <v>193</v>
      </c>
      <c r="D4005" t="s">
        <v>1413</v>
      </c>
      <c r="E4005" t="s">
        <v>1397</v>
      </c>
      <c r="F4005" t="s">
        <v>63</v>
      </c>
      <c r="G4005">
        <v>1037</v>
      </c>
      <c r="H4005">
        <v>82934</v>
      </c>
    </row>
    <row r="4006" spans="1:8">
      <c r="A4006">
        <v>4005</v>
      </c>
      <c r="B4006">
        <v>70</v>
      </c>
      <c r="C4006" t="s">
        <v>193</v>
      </c>
      <c r="D4006" t="s">
        <v>1413</v>
      </c>
      <c r="E4006" t="s">
        <v>1398</v>
      </c>
      <c r="F4006" t="s">
        <v>63</v>
      </c>
      <c r="G4006">
        <v>892</v>
      </c>
      <c r="H4006">
        <v>82934</v>
      </c>
    </row>
    <row r="4007" spans="1:8">
      <c r="A4007">
        <v>4006</v>
      </c>
      <c r="B4007">
        <v>70</v>
      </c>
      <c r="C4007" t="s">
        <v>193</v>
      </c>
      <c r="D4007" t="s">
        <v>1413</v>
      </c>
      <c r="E4007" t="s">
        <v>1399</v>
      </c>
      <c r="F4007" t="s">
        <v>63</v>
      </c>
      <c r="G4007">
        <v>614</v>
      </c>
      <c r="H4007">
        <v>82934</v>
      </c>
    </row>
    <row r="4008" spans="1:8">
      <c r="A4008">
        <v>4007</v>
      </c>
      <c r="B4008">
        <v>70</v>
      </c>
      <c r="C4008" t="s">
        <v>193</v>
      </c>
      <c r="D4008" t="s">
        <v>1413</v>
      </c>
      <c r="E4008" t="s">
        <v>1400</v>
      </c>
      <c r="F4008" t="s">
        <v>63</v>
      </c>
      <c r="G4008">
        <v>432</v>
      </c>
      <c r="H4008">
        <v>82934</v>
      </c>
    </row>
    <row r="4009" spans="1:8">
      <c r="A4009">
        <v>4008</v>
      </c>
      <c r="B4009">
        <v>70</v>
      </c>
      <c r="C4009" t="s">
        <v>193</v>
      </c>
      <c r="D4009" t="s">
        <v>1413</v>
      </c>
      <c r="E4009" t="s">
        <v>1401</v>
      </c>
      <c r="F4009" t="s">
        <v>63</v>
      </c>
      <c r="G4009">
        <v>304</v>
      </c>
      <c r="H4009">
        <v>82934</v>
      </c>
    </row>
    <row r="4010" spans="1:8">
      <c r="A4010">
        <v>4009</v>
      </c>
      <c r="B4010">
        <v>70</v>
      </c>
      <c r="C4010" t="s">
        <v>193</v>
      </c>
      <c r="D4010" t="s">
        <v>1413</v>
      </c>
      <c r="E4010" t="s">
        <v>1402</v>
      </c>
      <c r="F4010" t="s">
        <v>63</v>
      </c>
      <c r="G4010">
        <v>260</v>
      </c>
      <c r="H4010">
        <v>82934</v>
      </c>
    </row>
    <row r="4011" spans="1:8">
      <c r="A4011">
        <v>4010</v>
      </c>
      <c r="B4011">
        <v>70</v>
      </c>
      <c r="C4011" t="s">
        <v>193</v>
      </c>
      <c r="D4011" t="s">
        <v>1413</v>
      </c>
      <c r="E4011" t="s">
        <v>249</v>
      </c>
      <c r="F4011" t="s">
        <v>46</v>
      </c>
      <c r="G4011">
        <v>4456</v>
      </c>
      <c r="H4011">
        <v>82934</v>
      </c>
    </row>
    <row r="4012" spans="1:8">
      <c r="A4012">
        <v>4011</v>
      </c>
      <c r="B4012">
        <v>70</v>
      </c>
      <c r="C4012" t="s">
        <v>193</v>
      </c>
      <c r="D4012" t="s">
        <v>1413</v>
      </c>
      <c r="E4012" t="s">
        <v>1386</v>
      </c>
      <c r="F4012" t="s">
        <v>46</v>
      </c>
      <c r="G4012">
        <v>4581</v>
      </c>
      <c r="H4012">
        <v>82934</v>
      </c>
    </row>
    <row r="4013" spans="1:8">
      <c r="A4013">
        <v>4012</v>
      </c>
      <c r="B4013">
        <v>70</v>
      </c>
      <c r="C4013" t="s">
        <v>193</v>
      </c>
      <c r="D4013" t="s">
        <v>1413</v>
      </c>
      <c r="E4013" t="s">
        <v>1387</v>
      </c>
      <c r="F4013" t="s">
        <v>46</v>
      </c>
      <c r="G4013">
        <v>4812</v>
      </c>
      <c r="H4013">
        <v>82934</v>
      </c>
    </row>
    <row r="4014" spans="1:8">
      <c r="A4014">
        <v>4013</v>
      </c>
      <c r="B4014">
        <v>70</v>
      </c>
      <c r="C4014" t="s">
        <v>193</v>
      </c>
      <c r="D4014" t="s">
        <v>1413</v>
      </c>
      <c r="E4014" t="s">
        <v>1388</v>
      </c>
      <c r="F4014" t="s">
        <v>46</v>
      </c>
      <c r="G4014">
        <v>4326</v>
      </c>
      <c r="H4014">
        <v>82934</v>
      </c>
    </row>
    <row r="4015" spans="1:8">
      <c r="A4015">
        <v>4014</v>
      </c>
      <c r="B4015">
        <v>70</v>
      </c>
      <c r="C4015" t="s">
        <v>193</v>
      </c>
      <c r="D4015" t="s">
        <v>1413</v>
      </c>
      <c r="E4015" t="s">
        <v>1389</v>
      </c>
      <c r="F4015" t="s">
        <v>46</v>
      </c>
      <c r="G4015">
        <v>3568</v>
      </c>
      <c r="H4015">
        <v>82934</v>
      </c>
    </row>
    <row r="4016" spans="1:8">
      <c r="A4016">
        <v>4015</v>
      </c>
      <c r="B4016">
        <v>70</v>
      </c>
      <c r="C4016" t="s">
        <v>193</v>
      </c>
      <c r="D4016" t="s">
        <v>1413</v>
      </c>
      <c r="E4016" t="s">
        <v>1390</v>
      </c>
      <c r="F4016" t="s">
        <v>46</v>
      </c>
      <c r="G4016">
        <v>2997</v>
      </c>
      <c r="H4016">
        <v>82934</v>
      </c>
    </row>
    <row r="4017" spans="1:8">
      <c r="A4017">
        <v>4016</v>
      </c>
      <c r="B4017">
        <v>70</v>
      </c>
      <c r="C4017" t="s">
        <v>193</v>
      </c>
      <c r="D4017" t="s">
        <v>1413</v>
      </c>
      <c r="E4017" t="s">
        <v>1391</v>
      </c>
      <c r="F4017" t="s">
        <v>46</v>
      </c>
      <c r="G4017">
        <v>2597</v>
      </c>
      <c r="H4017">
        <v>82934</v>
      </c>
    </row>
    <row r="4018" spans="1:8">
      <c r="A4018">
        <v>4017</v>
      </c>
      <c r="B4018">
        <v>70</v>
      </c>
      <c r="C4018" t="s">
        <v>193</v>
      </c>
      <c r="D4018" t="s">
        <v>1413</v>
      </c>
      <c r="E4018" t="s">
        <v>1392</v>
      </c>
      <c r="F4018" t="s">
        <v>46</v>
      </c>
      <c r="G4018">
        <v>2739</v>
      </c>
      <c r="H4018">
        <v>82934</v>
      </c>
    </row>
    <row r="4019" spans="1:8">
      <c r="A4019">
        <v>4018</v>
      </c>
      <c r="B4019">
        <v>70</v>
      </c>
      <c r="C4019" t="s">
        <v>193</v>
      </c>
      <c r="D4019" t="s">
        <v>1413</v>
      </c>
      <c r="E4019" t="s">
        <v>1393</v>
      </c>
      <c r="F4019" t="s">
        <v>46</v>
      </c>
      <c r="G4019">
        <v>2266</v>
      </c>
      <c r="H4019">
        <v>82934</v>
      </c>
    </row>
    <row r="4020" spans="1:8">
      <c r="A4020">
        <v>4019</v>
      </c>
      <c r="B4020">
        <v>70</v>
      </c>
      <c r="C4020" t="s">
        <v>193</v>
      </c>
      <c r="D4020" t="s">
        <v>1413</v>
      </c>
      <c r="E4020" t="s">
        <v>1394</v>
      </c>
      <c r="F4020" t="s">
        <v>46</v>
      </c>
      <c r="G4020">
        <v>1967</v>
      </c>
      <c r="H4020">
        <v>82934</v>
      </c>
    </row>
    <row r="4021" spans="1:8">
      <c r="A4021">
        <v>4020</v>
      </c>
      <c r="B4021">
        <v>70</v>
      </c>
      <c r="C4021" t="s">
        <v>193</v>
      </c>
      <c r="D4021" t="s">
        <v>1413</v>
      </c>
      <c r="E4021" t="s">
        <v>1395</v>
      </c>
      <c r="F4021" t="s">
        <v>46</v>
      </c>
      <c r="G4021">
        <v>1517</v>
      </c>
      <c r="H4021">
        <v>82934</v>
      </c>
    </row>
    <row r="4022" spans="1:8">
      <c r="A4022">
        <v>4021</v>
      </c>
      <c r="B4022">
        <v>70</v>
      </c>
      <c r="C4022" t="s">
        <v>193</v>
      </c>
      <c r="D4022" t="s">
        <v>1413</v>
      </c>
      <c r="E4022" t="s">
        <v>1396</v>
      </c>
      <c r="F4022" t="s">
        <v>46</v>
      </c>
      <c r="G4022">
        <v>1313</v>
      </c>
      <c r="H4022">
        <v>82934</v>
      </c>
    </row>
    <row r="4023" spans="1:8">
      <c r="A4023">
        <v>4022</v>
      </c>
      <c r="B4023">
        <v>70</v>
      </c>
      <c r="C4023" t="s">
        <v>193</v>
      </c>
      <c r="D4023" t="s">
        <v>1413</v>
      </c>
      <c r="E4023" t="s">
        <v>1397</v>
      </c>
      <c r="F4023" t="s">
        <v>46</v>
      </c>
      <c r="G4023">
        <v>941</v>
      </c>
      <c r="H4023">
        <v>82934</v>
      </c>
    </row>
    <row r="4024" spans="1:8">
      <c r="A4024">
        <v>4023</v>
      </c>
      <c r="B4024">
        <v>70</v>
      </c>
      <c r="C4024" t="s">
        <v>193</v>
      </c>
      <c r="D4024" t="s">
        <v>1413</v>
      </c>
      <c r="E4024" t="s">
        <v>1398</v>
      </c>
      <c r="F4024" t="s">
        <v>46</v>
      </c>
      <c r="G4024">
        <v>849</v>
      </c>
      <c r="H4024">
        <v>82934</v>
      </c>
    </row>
    <row r="4025" spans="1:8">
      <c r="A4025">
        <v>4024</v>
      </c>
      <c r="B4025">
        <v>70</v>
      </c>
      <c r="C4025" t="s">
        <v>193</v>
      </c>
      <c r="D4025" t="s">
        <v>1413</v>
      </c>
      <c r="E4025" t="s">
        <v>1399</v>
      </c>
      <c r="F4025" t="s">
        <v>46</v>
      </c>
      <c r="G4025">
        <v>589</v>
      </c>
      <c r="H4025">
        <v>82934</v>
      </c>
    </row>
    <row r="4026" spans="1:8">
      <c r="A4026">
        <v>4025</v>
      </c>
      <c r="B4026">
        <v>70</v>
      </c>
      <c r="C4026" t="s">
        <v>193</v>
      </c>
      <c r="D4026" t="s">
        <v>1413</v>
      </c>
      <c r="E4026" t="s">
        <v>1400</v>
      </c>
      <c r="F4026" t="s">
        <v>46</v>
      </c>
      <c r="G4026">
        <v>439</v>
      </c>
      <c r="H4026">
        <v>82934</v>
      </c>
    </row>
    <row r="4027" spans="1:8">
      <c r="A4027">
        <v>4026</v>
      </c>
      <c r="B4027">
        <v>70</v>
      </c>
      <c r="C4027" t="s">
        <v>193</v>
      </c>
      <c r="D4027" t="s">
        <v>1413</v>
      </c>
      <c r="E4027" t="s">
        <v>1401</v>
      </c>
      <c r="F4027" t="s">
        <v>46</v>
      </c>
      <c r="G4027">
        <v>294</v>
      </c>
      <c r="H4027">
        <v>82934</v>
      </c>
    </row>
    <row r="4028" spans="1:8">
      <c r="A4028">
        <v>4027</v>
      </c>
      <c r="B4028">
        <v>70</v>
      </c>
      <c r="C4028" t="s">
        <v>193</v>
      </c>
      <c r="D4028" t="s">
        <v>1413</v>
      </c>
      <c r="E4028" t="s">
        <v>1402</v>
      </c>
      <c r="F4028" t="s">
        <v>46</v>
      </c>
      <c r="G4028">
        <v>284</v>
      </c>
      <c r="H4028">
        <v>82934</v>
      </c>
    </row>
    <row r="4029" spans="1:8">
      <c r="A4029">
        <v>4028</v>
      </c>
      <c r="B4029">
        <v>70</v>
      </c>
      <c r="C4029" t="s">
        <v>193</v>
      </c>
      <c r="D4029" t="s">
        <v>3582</v>
      </c>
      <c r="E4029" t="s">
        <v>249</v>
      </c>
      <c r="F4029" t="s">
        <v>63</v>
      </c>
      <c r="G4029">
        <v>2</v>
      </c>
      <c r="H4029">
        <v>59</v>
      </c>
    </row>
    <row r="4030" spans="1:8">
      <c r="A4030">
        <v>4029</v>
      </c>
      <c r="B4030">
        <v>70</v>
      </c>
      <c r="C4030" t="s">
        <v>193</v>
      </c>
      <c r="D4030" t="s">
        <v>3582</v>
      </c>
      <c r="E4030" t="s">
        <v>1386</v>
      </c>
      <c r="F4030" t="s">
        <v>63</v>
      </c>
      <c r="G4030">
        <v>3</v>
      </c>
      <c r="H4030">
        <v>59</v>
      </c>
    </row>
    <row r="4031" spans="1:8">
      <c r="A4031">
        <v>4030</v>
      </c>
      <c r="B4031">
        <v>70</v>
      </c>
      <c r="C4031" t="s">
        <v>193</v>
      </c>
      <c r="D4031" t="s">
        <v>3582</v>
      </c>
      <c r="E4031" t="s">
        <v>1387</v>
      </c>
      <c r="F4031" t="s">
        <v>63</v>
      </c>
      <c r="G4031">
        <v>1</v>
      </c>
      <c r="H4031">
        <v>59</v>
      </c>
    </row>
    <row r="4032" spans="1:8">
      <c r="A4032">
        <v>4031</v>
      </c>
      <c r="B4032">
        <v>70</v>
      </c>
      <c r="C4032" t="s">
        <v>193</v>
      </c>
      <c r="D4032" t="s">
        <v>3582</v>
      </c>
      <c r="E4032" t="s">
        <v>1388</v>
      </c>
      <c r="F4032" t="s">
        <v>63</v>
      </c>
      <c r="G4032">
        <v>2</v>
      </c>
      <c r="H4032">
        <v>59</v>
      </c>
    </row>
    <row r="4033" spans="1:8">
      <c r="A4033">
        <v>4032</v>
      </c>
      <c r="B4033">
        <v>70</v>
      </c>
      <c r="C4033" t="s">
        <v>193</v>
      </c>
      <c r="D4033" t="s">
        <v>3582</v>
      </c>
      <c r="E4033" t="s">
        <v>1389</v>
      </c>
      <c r="F4033" t="s">
        <v>63</v>
      </c>
      <c r="G4033">
        <v>2</v>
      </c>
      <c r="H4033">
        <v>59</v>
      </c>
    </row>
    <row r="4034" spans="1:8">
      <c r="A4034">
        <v>4033</v>
      </c>
      <c r="B4034">
        <v>70</v>
      </c>
      <c r="C4034" t="s">
        <v>193</v>
      </c>
      <c r="D4034" t="s">
        <v>3582</v>
      </c>
      <c r="E4034" t="s">
        <v>1390</v>
      </c>
      <c r="F4034" t="s">
        <v>63</v>
      </c>
      <c r="G4034">
        <v>3</v>
      </c>
      <c r="H4034">
        <v>59</v>
      </c>
    </row>
    <row r="4035" spans="1:8">
      <c r="A4035">
        <v>4034</v>
      </c>
      <c r="B4035">
        <v>70</v>
      </c>
      <c r="C4035" t="s">
        <v>193</v>
      </c>
      <c r="D4035" t="s">
        <v>3582</v>
      </c>
      <c r="E4035" t="s">
        <v>1391</v>
      </c>
      <c r="F4035" t="s">
        <v>63</v>
      </c>
      <c r="G4035">
        <v>4</v>
      </c>
      <c r="H4035">
        <v>59</v>
      </c>
    </row>
    <row r="4036" spans="1:8">
      <c r="A4036">
        <v>4035</v>
      </c>
      <c r="B4036">
        <v>70</v>
      </c>
      <c r="C4036" t="s">
        <v>193</v>
      </c>
      <c r="D4036" t="s">
        <v>3582</v>
      </c>
      <c r="E4036" t="s">
        <v>1392</v>
      </c>
      <c r="F4036" t="s">
        <v>63</v>
      </c>
      <c r="G4036">
        <v>3</v>
      </c>
      <c r="H4036">
        <v>59</v>
      </c>
    </row>
    <row r="4037" spans="1:8">
      <c r="A4037">
        <v>4036</v>
      </c>
      <c r="B4037">
        <v>70</v>
      </c>
      <c r="C4037" t="s">
        <v>193</v>
      </c>
      <c r="D4037" t="s">
        <v>3582</v>
      </c>
      <c r="E4037" t="s">
        <v>1393</v>
      </c>
      <c r="F4037" t="s">
        <v>63</v>
      </c>
      <c r="G4037">
        <v>3</v>
      </c>
      <c r="H4037">
        <v>59</v>
      </c>
    </row>
    <row r="4038" spans="1:8">
      <c r="A4038">
        <v>4037</v>
      </c>
      <c r="B4038">
        <v>70</v>
      </c>
      <c r="C4038" t="s">
        <v>193</v>
      </c>
      <c r="D4038" t="s">
        <v>3582</v>
      </c>
      <c r="E4038" t="s">
        <v>1394</v>
      </c>
      <c r="F4038" t="s">
        <v>63</v>
      </c>
      <c r="G4038">
        <v>3</v>
      </c>
      <c r="H4038">
        <v>59</v>
      </c>
    </row>
    <row r="4039" spans="1:8">
      <c r="A4039">
        <v>4038</v>
      </c>
      <c r="B4039">
        <v>70</v>
      </c>
      <c r="C4039" t="s">
        <v>193</v>
      </c>
      <c r="D4039" t="s">
        <v>3582</v>
      </c>
      <c r="E4039" t="s">
        <v>1395</v>
      </c>
      <c r="F4039" t="s">
        <v>63</v>
      </c>
      <c r="G4039">
        <v>1</v>
      </c>
      <c r="H4039">
        <v>59</v>
      </c>
    </row>
    <row r="4040" spans="1:8">
      <c r="A4040">
        <v>4039</v>
      </c>
      <c r="B4040">
        <v>70</v>
      </c>
      <c r="C4040" t="s">
        <v>193</v>
      </c>
      <c r="D4040" t="s">
        <v>3582</v>
      </c>
      <c r="E4040" t="s">
        <v>1398</v>
      </c>
      <c r="F4040" t="s">
        <v>63</v>
      </c>
      <c r="G4040">
        <v>1</v>
      </c>
      <c r="H4040">
        <v>59</v>
      </c>
    </row>
    <row r="4041" spans="1:8">
      <c r="A4041">
        <v>4040</v>
      </c>
      <c r="B4041">
        <v>70</v>
      </c>
      <c r="C4041" t="s">
        <v>193</v>
      </c>
      <c r="D4041" t="s">
        <v>3582</v>
      </c>
      <c r="E4041" t="s">
        <v>1399</v>
      </c>
      <c r="F4041" t="s">
        <v>63</v>
      </c>
      <c r="G4041">
        <v>2</v>
      </c>
      <c r="H4041">
        <v>59</v>
      </c>
    </row>
    <row r="4042" spans="1:8">
      <c r="A4042">
        <v>4041</v>
      </c>
      <c r="B4042">
        <v>70</v>
      </c>
      <c r="C4042" t="s">
        <v>193</v>
      </c>
      <c r="D4042" t="s">
        <v>3582</v>
      </c>
      <c r="E4042" t="s">
        <v>1400</v>
      </c>
      <c r="F4042" t="s">
        <v>63</v>
      </c>
      <c r="G4042">
        <v>1</v>
      </c>
      <c r="H4042">
        <v>59</v>
      </c>
    </row>
    <row r="4043" spans="1:8">
      <c r="A4043">
        <v>4042</v>
      </c>
      <c r="B4043">
        <v>70</v>
      </c>
      <c r="C4043" t="s">
        <v>193</v>
      </c>
      <c r="D4043" t="s">
        <v>3582</v>
      </c>
      <c r="E4043" t="s">
        <v>249</v>
      </c>
      <c r="F4043" t="s">
        <v>46</v>
      </c>
      <c r="G4043">
        <v>2</v>
      </c>
      <c r="H4043">
        <v>59</v>
      </c>
    </row>
    <row r="4044" spans="1:8">
      <c r="A4044">
        <v>4043</v>
      </c>
      <c r="B4044">
        <v>70</v>
      </c>
      <c r="C4044" t="s">
        <v>193</v>
      </c>
      <c r="D4044" t="s">
        <v>3582</v>
      </c>
      <c r="E4044" t="s">
        <v>1386</v>
      </c>
      <c r="F4044" t="s">
        <v>46</v>
      </c>
      <c r="G4044">
        <v>2</v>
      </c>
      <c r="H4044">
        <v>59</v>
      </c>
    </row>
    <row r="4045" spans="1:8">
      <c r="A4045">
        <v>4044</v>
      </c>
      <c r="B4045">
        <v>70</v>
      </c>
      <c r="C4045" t="s">
        <v>193</v>
      </c>
      <c r="D4045" t="s">
        <v>3582</v>
      </c>
      <c r="E4045" t="s">
        <v>1387</v>
      </c>
      <c r="F4045" t="s">
        <v>46</v>
      </c>
      <c r="G4045">
        <v>3</v>
      </c>
      <c r="H4045">
        <v>59</v>
      </c>
    </row>
    <row r="4046" spans="1:8">
      <c r="A4046">
        <v>4045</v>
      </c>
      <c r="B4046">
        <v>70</v>
      </c>
      <c r="C4046" t="s">
        <v>193</v>
      </c>
      <c r="D4046" t="s">
        <v>3582</v>
      </c>
      <c r="E4046" t="s">
        <v>1388</v>
      </c>
      <c r="F4046" t="s">
        <v>46</v>
      </c>
      <c r="G4046">
        <v>4</v>
      </c>
      <c r="H4046">
        <v>59</v>
      </c>
    </row>
    <row r="4047" spans="1:8">
      <c r="A4047">
        <v>4046</v>
      </c>
      <c r="B4047">
        <v>70</v>
      </c>
      <c r="C4047" t="s">
        <v>193</v>
      </c>
      <c r="D4047" t="s">
        <v>3582</v>
      </c>
      <c r="E4047" t="s">
        <v>1389</v>
      </c>
      <c r="F4047" t="s">
        <v>46</v>
      </c>
      <c r="G4047">
        <v>3</v>
      </c>
      <c r="H4047">
        <v>59</v>
      </c>
    </row>
    <row r="4048" spans="1:8">
      <c r="A4048">
        <v>4047</v>
      </c>
      <c r="B4048">
        <v>70</v>
      </c>
      <c r="C4048" t="s">
        <v>193</v>
      </c>
      <c r="D4048" t="s">
        <v>3582</v>
      </c>
      <c r="E4048" t="s">
        <v>1390</v>
      </c>
      <c r="F4048" t="s">
        <v>46</v>
      </c>
      <c r="G4048">
        <v>2</v>
      </c>
      <c r="H4048">
        <v>59</v>
      </c>
    </row>
    <row r="4049" spans="1:8">
      <c r="A4049">
        <v>4048</v>
      </c>
      <c r="B4049">
        <v>70</v>
      </c>
      <c r="C4049" t="s">
        <v>193</v>
      </c>
      <c r="D4049" t="s">
        <v>3582</v>
      </c>
      <c r="E4049" t="s">
        <v>1392</v>
      </c>
      <c r="F4049" t="s">
        <v>46</v>
      </c>
      <c r="G4049">
        <v>3</v>
      </c>
      <c r="H4049">
        <v>59</v>
      </c>
    </row>
    <row r="4050" spans="1:8">
      <c r="A4050">
        <v>4049</v>
      </c>
      <c r="B4050">
        <v>70</v>
      </c>
      <c r="C4050" t="s">
        <v>193</v>
      </c>
      <c r="D4050" t="s">
        <v>3582</v>
      </c>
      <c r="E4050" t="s">
        <v>1393</v>
      </c>
      <c r="F4050" t="s">
        <v>46</v>
      </c>
      <c r="G4050">
        <v>1</v>
      </c>
      <c r="H4050">
        <v>59</v>
      </c>
    </row>
    <row r="4051" spans="1:8">
      <c r="A4051">
        <v>4050</v>
      </c>
      <c r="B4051">
        <v>70</v>
      </c>
      <c r="C4051" t="s">
        <v>193</v>
      </c>
      <c r="D4051" t="s">
        <v>3582</v>
      </c>
      <c r="E4051" t="s">
        <v>1394</v>
      </c>
      <c r="F4051" t="s">
        <v>46</v>
      </c>
      <c r="G4051">
        <v>2</v>
      </c>
      <c r="H4051">
        <v>59</v>
      </c>
    </row>
    <row r="4052" spans="1:8">
      <c r="A4052">
        <v>4051</v>
      </c>
      <c r="B4052">
        <v>70</v>
      </c>
      <c r="C4052" t="s">
        <v>193</v>
      </c>
      <c r="D4052" t="s">
        <v>3582</v>
      </c>
      <c r="E4052" t="s">
        <v>1395</v>
      </c>
      <c r="F4052" t="s">
        <v>46</v>
      </c>
      <c r="G4052">
        <v>2</v>
      </c>
      <c r="H4052">
        <v>59</v>
      </c>
    </row>
    <row r="4053" spans="1:8">
      <c r="A4053">
        <v>4052</v>
      </c>
      <c r="B4053">
        <v>70</v>
      </c>
      <c r="C4053" t="s">
        <v>193</v>
      </c>
      <c r="D4053" t="s">
        <v>3582</v>
      </c>
      <c r="E4053" t="s">
        <v>1396</v>
      </c>
      <c r="F4053" t="s">
        <v>46</v>
      </c>
      <c r="G4053">
        <v>1</v>
      </c>
      <c r="H4053">
        <v>59</v>
      </c>
    </row>
    <row r="4054" spans="1:8">
      <c r="A4054">
        <v>4053</v>
      </c>
      <c r="B4054">
        <v>70</v>
      </c>
      <c r="C4054" t="s">
        <v>193</v>
      </c>
      <c r="D4054" t="s">
        <v>3582</v>
      </c>
      <c r="E4054" t="s">
        <v>1399</v>
      </c>
      <c r="F4054" t="s">
        <v>46</v>
      </c>
      <c r="G4054">
        <v>2</v>
      </c>
      <c r="H4054">
        <v>59</v>
      </c>
    </row>
    <row r="4055" spans="1:8">
      <c r="A4055">
        <v>4054</v>
      </c>
      <c r="B4055">
        <v>70</v>
      </c>
      <c r="C4055" t="s">
        <v>193</v>
      </c>
      <c r="D4055" t="s">
        <v>3582</v>
      </c>
      <c r="E4055" t="s">
        <v>1401</v>
      </c>
      <c r="F4055" t="s">
        <v>46</v>
      </c>
      <c r="G4055">
        <v>1</v>
      </c>
      <c r="H4055">
        <v>59</v>
      </c>
    </row>
    <row r="4056" spans="1:8">
      <c r="A4056">
        <v>4055</v>
      </c>
      <c r="B4056">
        <v>70</v>
      </c>
      <c r="C4056" t="s">
        <v>193</v>
      </c>
      <c r="D4056" t="s">
        <v>3597</v>
      </c>
      <c r="E4056" t="s">
        <v>249</v>
      </c>
      <c r="F4056" t="s">
        <v>63</v>
      </c>
      <c r="G4056">
        <v>1</v>
      </c>
      <c r="H4056">
        <v>114</v>
      </c>
    </row>
    <row r="4057" spans="1:8">
      <c r="A4057">
        <v>4056</v>
      </c>
      <c r="B4057">
        <v>70</v>
      </c>
      <c r="C4057" t="s">
        <v>193</v>
      </c>
      <c r="D4057" t="s">
        <v>3597</v>
      </c>
      <c r="E4057" t="s">
        <v>1386</v>
      </c>
      <c r="F4057" t="s">
        <v>63</v>
      </c>
      <c r="G4057">
        <v>8</v>
      </c>
      <c r="H4057">
        <v>114</v>
      </c>
    </row>
    <row r="4058" spans="1:8">
      <c r="A4058">
        <v>4057</v>
      </c>
      <c r="B4058">
        <v>70</v>
      </c>
      <c r="C4058" t="s">
        <v>193</v>
      </c>
      <c r="D4058" t="s">
        <v>3597</v>
      </c>
      <c r="E4058" t="s">
        <v>1387</v>
      </c>
      <c r="F4058" t="s">
        <v>63</v>
      </c>
      <c r="G4058">
        <v>4</v>
      </c>
      <c r="H4058">
        <v>114</v>
      </c>
    </row>
    <row r="4059" spans="1:8">
      <c r="A4059">
        <v>4058</v>
      </c>
      <c r="B4059">
        <v>70</v>
      </c>
      <c r="C4059" t="s">
        <v>193</v>
      </c>
      <c r="D4059" t="s">
        <v>3597</v>
      </c>
      <c r="E4059" t="s">
        <v>1388</v>
      </c>
      <c r="F4059" t="s">
        <v>63</v>
      </c>
      <c r="G4059">
        <v>10</v>
      </c>
      <c r="H4059">
        <v>114</v>
      </c>
    </row>
    <row r="4060" spans="1:8">
      <c r="A4060">
        <v>4059</v>
      </c>
      <c r="B4060">
        <v>70</v>
      </c>
      <c r="C4060" t="s">
        <v>193</v>
      </c>
      <c r="D4060" t="s">
        <v>3597</v>
      </c>
      <c r="E4060" t="s">
        <v>1389</v>
      </c>
      <c r="F4060" t="s">
        <v>63</v>
      </c>
      <c r="G4060">
        <v>3</v>
      </c>
      <c r="H4060">
        <v>114</v>
      </c>
    </row>
    <row r="4061" spans="1:8">
      <c r="A4061">
        <v>4060</v>
      </c>
      <c r="B4061">
        <v>70</v>
      </c>
      <c r="C4061" t="s">
        <v>193</v>
      </c>
      <c r="D4061" t="s">
        <v>3597</v>
      </c>
      <c r="E4061" t="s">
        <v>1390</v>
      </c>
      <c r="F4061" t="s">
        <v>63</v>
      </c>
      <c r="G4061">
        <v>3</v>
      </c>
      <c r="H4061">
        <v>114</v>
      </c>
    </row>
    <row r="4062" spans="1:8">
      <c r="A4062">
        <v>4061</v>
      </c>
      <c r="B4062">
        <v>70</v>
      </c>
      <c r="C4062" t="s">
        <v>193</v>
      </c>
      <c r="D4062" t="s">
        <v>3597</v>
      </c>
      <c r="E4062" t="s">
        <v>1391</v>
      </c>
      <c r="F4062" t="s">
        <v>63</v>
      </c>
      <c r="G4062">
        <v>5</v>
      </c>
      <c r="H4062">
        <v>114</v>
      </c>
    </row>
    <row r="4063" spans="1:8">
      <c r="A4063">
        <v>4062</v>
      </c>
      <c r="B4063">
        <v>70</v>
      </c>
      <c r="C4063" t="s">
        <v>193</v>
      </c>
      <c r="D4063" t="s">
        <v>3597</v>
      </c>
      <c r="E4063" t="s">
        <v>1392</v>
      </c>
      <c r="F4063" t="s">
        <v>63</v>
      </c>
      <c r="G4063">
        <v>3</v>
      </c>
      <c r="H4063">
        <v>114</v>
      </c>
    </row>
    <row r="4064" spans="1:8">
      <c r="A4064">
        <v>4063</v>
      </c>
      <c r="B4064">
        <v>70</v>
      </c>
      <c r="C4064" t="s">
        <v>193</v>
      </c>
      <c r="D4064" t="s">
        <v>3597</v>
      </c>
      <c r="E4064" t="s">
        <v>1393</v>
      </c>
      <c r="F4064" t="s">
        <v>63</v>
      </c>
      <c r="G4064">
        <v>12</v>
      </c>
      <c r="H4064">
        <v>114</v>
      </c>
    </row>
    <row r="4065" spans="1:8">
      <c r="A4065">
        <v>4064</v>
      </c>
      <c r="B4065">
        <v>70</v>
      </c>
      <c r="C4065" t="s">
        <v>193</v>
      </c>
      <c r="D4065" t="s">
        <v>3597</v>
      </c>
      <c r="E4065" t="s">
        <v>1394</v>
      </c>
      <c r="F4065" t="s">
        <v>63</v>
      </c>
      <c r="G4065">
        <v>6</v>
      </c>
      <c r="H4065">
        <v>114</v>
      </c>
    </row>
    <row r="4066" spans="1:8">
      <c r="A4066">
        <v>4065</v>
      </c>
      <c r="B4066">
        <v>70</v>
      </c>
      <c r="C4066" t="s">
        <v>193</v>
      </c>
      <c r="D4066" t="s">
        <v>3597</v>
      </c>
      <c r="E4066" t="s">
        <v>1395</v>
      </c>
      <c r="F4066" t="s">
        <v>63</v>
      </c>
      <c r="G4066">
        <v>4</v>
      </c>
      <c r="H4066">
        <v>114</v>
      </c>
    </row>
    <row r="4067" spans="1:8">
      <c r="A4067">
        <v>4066</v>
      </c>
      <c r="B4067">
        <v>70</v>
      </c>
      <c r="C4067" t="s">
        <v>193</v>
      </c>
      <c r="D4067" t="s">
        <v>3597</v>
      </c>
      <c r="E4067" t="s">
        <v>1396</v>
      </c>
      <c r="F4067" t="s">
        <v>63</v>
      </c>
      <c r="G4067">
        <v>2</v>
      </c>
      <c r="H4067">
        <v>114</v>
      </c>
    </row>
    <row r="4068" spans="1:8">
      <c r="A4068">
        <v>4067</v>
      </c>
      <c r="B4068">
        <v>70</v>
      </c>
      <c r="C4068" t="s">
        <v>193</v>
      </c>
      <c r="D4068" t="s">
        <v>3597</v>
      </c>
      <c r="E4068" t="s">
        <v>1400</v>
      </c>
      <c r="F4068" t="s">
        <v>63</v>
      </c>
      <c r="G4068">
        <v>1</v>
      </c>
      <c r="H4068">
        <v>114</v>
      </c>
    </row>
    <row r="4069" spans="1:8">
      <c r="A4069">
        <v>4068</v>
      </c>
      <c r="B4069">
        <v>70</v>
      </c>
      <c r="C4069" t="s">
        <v>193</v>
      </c>
      <c r="D4069" t="s">
        <v>3597</v>
      </c>
      <c r="E4069" t="s">
        <v>1402</v>
      </c>
      <c r="F4069" t="s">
        <v>63</v>
      </c>
      <c r="G4069">
        <v>3</v>
      </c>
      <c r="H4069">
        <v>114</v>
      </c>
    </row>
    <row r="4070" spans="1:8">
      <c r="A4070">
        <v>4069</v>
      </c>
      <c r="B4070">
        <v>70</v>
      </c>
      <c r="C4070" t="s">
        <v>193</v>
      </c>
      <c r="D4070" t="s">
        <v>3597</v>
      </c>
      <c r="E4070" t="s">
        <v>249</v>
      </c>
      <c r="F4070" t="s">
        <v>46</v>
      </c>
      <c r="G4070">
        <v>4</v>
      </c>
      <c r="H4070">
        <v>114</v>
      </c>
    </row>
    <row r="4071" spans="1:8">
      <c r="A4071">
        <v>4070</v>
      </c>
      <c r="B4071">
        <v>70</v>
      </c>
      <c r="C4071" t="s">
        <v>193</v>
      </c>
      <c r="D4071" t="s">
        <v>3597</v>
      </c>
      <c r="E4071" t="s">
        <v>1386</v>
      </c>
      <c r="F4071" t="s">
        <v>46</v>
      </c>
      <c r="G4071">
        <v>5</v>
      </c>
      <c r="H4071">
        <v>114</v>
      </c>
    </row>
    <row r="4072" spans="1:8">
      <c r="A4072">
        <v>4071</v>
      </c>
      <c r="B4072">
        <v>70</v>
      </c>
      <c r="C4072" t="s">
        <v>193</v>
      </c>
      <c r="D4072" t="s">
        <v>3597</v>
      </c>
      <c r="E4072" t="s">
        <v>1387</v>
      </c>
      <c r="F4072" t="s">
        <v>46</v>
      </c>
      <c r="G4072">
        <v>6</v>
      </c>
      <c r="H4072">
        <v>114</v>
      </c>
    </row>
    <row r="4073" spans="1:8">
      <c r="A4073">
        <v>4072</v>
      </c>
      <c r="B4073">
        <v>70</v>
      </c>
      <c r="C4073" t="s">
        <v>193</v>
      </c>
      <c r="D4073" t="s">
        <v>3597</v>
      </c>
      <c r="E4073" t="s">
        <v>1388</v>
      </c>
      <c r="F4073" t="s">
        <v>46</v>
      </c>
      <c r="G4073">
        <v>6</v>
      </c>
      <c r="H4073">
        <v>114</v>
      </c>
    </row>
    <row r="4074" spans="1:8">
      <c r="A4074">
        <v>4073</v>
      </c>
      <c r="B4074">
        <v>70</v>
      </c>
      <c r="C4074" t="s">
        <v>193</v>
      </c>
      <c r="D4074" t="s">
        <v>3597</v>
      </c>
      <c r="E4074" t="s">
        <v>1389</v>
      </c>
      <c r="F4074" t="s">
        <v>46</v>
      </c>
      <c r="G4074">
        <v>4</v>
      </c>
      <c r="H4074">
        <v>114</v>
      </c>
    </row>
    <row r="4075" spans="1:8">
      <c r="A4075">
        <v>4074</v>
      </c>
      <c r="B4075">
        <v>70</v>
      </c>
      <c r="C4075" t="s">
        <v>193</v>
      </c>
      <c r="D4075" t="s">
        <v>3597</v>
      </c>
      <c r="E4075" t="s">
        <v>1390</v>
      </c>
      <c r="F4075" t="s">
        <v>46</v>
      </c>
      <c r="G4075">
        <v>1</v>
      </c>
      <c r="H4075">
        <v>114</v>
      </c>
    </row>
    <row r="4076" spans="1:8">
      <c r="A4076">
        <v>4075</v>
      </c>
      <c r="B4076">
        <v>70</v>
      </c>
      <c r="C4076" t="s">
        <v>193</v>
      </c>
      <c r="D4076" t="s">
        <v>3597</v>
      </c>
      <c r="E4076" t="s">
        <v>1391</v>
      </c>
      <c r="F4076" t="s">
        <v>46</v>
      </c>
      <c r="G4076">
        <v>2</v>
      </c>
      <c r="H4076">
        <v>114</v>
      </c>
    </row>
    <row r="4077" spans="1:8">
      <c r="A4077">
        <v>4076</v>
      </c>
      <c r="B4077">
        <v>70</v>
      </c>
      <c r="C4077" t="s">
        <v>193</v>
      </c>
      <c r="D4077" t="s">
        <v>3597</v>
      </c>
      <c r="E4077" t="s">
        <v>1392</v>
      </c>
      <c r="F4077" t="s">
        <v>46</v>
      </c>
      <c r="G4077">
        <v>3</v>
      </c>
      <c r="H4077">
        <v>114</v>
      </c>
    </row>
    <row r="4078" spans="1:8">
      <c r="A4078">
        <v>4077</v>
      </c>
      <c r="B4078">
        <v>70</v>
      </c>
      <c r="C4078" t="s">
        <v>193</v>
      </c>
      <c r="D4078" t="s">
        <v>3597</v>
      </c>
      <c r="E4078" t="s">
        <v>1393</v>
      </c>
      <c r="F4078" t="s">
        <v>46</v>
      </c>
      <c r="G4078">
        <v>9</v>
      </c>
      <c r="H4078">
        <v>114</v>
      </c>
    </row>
    <row r="4079" spans="1:8">
      <c r="A4079">
        <v>4078</v>
      </c>
      <c r="B4079">
        <v>70</v>
      </c>
      <c r="C4079" t="s">
        <v>193</v>
      </c>
      <c r="D4079" t="s">
        <v>3597</v>
      </c>
      <c r="E4079" t="s">
        <v>1394</v>
      </c>
      <c r="F4079" t="s">
        <v>46</v>
      </c>
      <c r="G4079">
        <v>3</v>
      </c>
      <c r="H4079">
        <v>114</v>
      </c>
    </row>
    <row r="4080" spans="1:8">
      <c r="A4080">
        <v>4079</v>
      </c>
      <c r="B4080">
        <v>70</v>
      </c>
      <c r="C4080" t="s">
        <v>193</v>
      </c>
      <c r="D4080" t="s">
        <v>3597</v>
      </c>
      <c r="E4080" t="s">
        <v>1395</v>
      </c>
      <c r="F4080" t="s">
        <v>46</v>
      </c>
      <c r="G4080">
        <v>3</v>
      </c>
      <c r="H4080">
        <v>114</v>
      </c>
    </row>
    <row r="4081" spans="1:8">
      <c r="A4081">
        <v>4080</v>
      </c>
      <c r="B4081">
        <v>70</v>
      </c>
      <c r="C4081" t="s">
        <v>193</v>
      </c>
      <c r="D4081" t="s">
        <v>3597</v>
      </c>
      <c r="E4081" t="s">
        <v>1396</v>
      </c>
      <c r="F4081" t="s">
        <v>46</v>
      </c>
      <c r="G4081">
        <v>1</v>
      </c>
      <c r="H4081">
        <v>114</v>
      </c>
    </row>
    <row r="4082" spans="1:8">
      <c r="A4082">
        <v>4081</v>
      </c>
      <c r="B4082">
        <v>70</v>
      </c>
      <c r="C4082" t="s">
        <v>193</v>
      </c>
      <c r="D4082" t="s">
        <v>3597</v>
      </c>
      <c r="E4082" t="s">
        <v>1398</v>
      </c>
      <c r="F4082" t="s">
        <v>46</v>
      </c>
      <c r="G4082">
        <v>1</v>
      </c>
      <c r="H4082">
        <v>114</v>
      </c>
    </row>
    <row r="4083" spans="1:8">
      <c r="A4083">
        <v>4082</v>
      </c>
      <c r="B4083">
        <v>70</v>
      </c>
      <c r="C4083" t="s">
        <v>193</v>
      </c>
      <c r="D4083" t="s">
        <v>3597</v>
      </c>
      <c r="E4083" t="s">
        <v>1400</v>
      </c>
      <c r="F4083" t="s">
        <v>46</v>
      </c>
      <c r="G4083">
        <v>1</v>
      </c>
      <c r="H4083">
        <v>114</v>
      </c>
    </row>
    <row r="4084" spans="1:8">
      <c r="A4084">
        <v>4083</v>
      </c>
      <c r="B4084">
        <v>70</v>
      </c>
      <c r="C4084" t="s">
        <v>193</v>
      </c>
      <c r="D4084" t="s">
        <v>3598</v>
      </c>
      <c r="E4084" t="s">
        <v>249</v>
      </c>
      <c r="F4084" t="s">
        <v>63</v>
      </c>
      <c r="G4084">
        <v>7183</v>
      </c>
      <c r="H4084">
        <v>121624</v>
      </c>
    </row>
    <row r="4085" spans="1:8">
      <c r="A4085">
        <v>4084</v>
      </c>
      <c r="B4085">
        <v>70</v>
      </c>
      <c r="C4085" t="s">
        <v>193</v>
      </c>
      <c r="D4085" t="s">
        <v>3598</v>
      </c>
      <c r="E4085" t="s">
        <v>1386</v>
      </c>
      <c r="F4085" t="s">
        <v>63</v>
      </c>
      <c r="G4085">
        <v>7644</v>
      </c>
      <c r="H4085">
        <v>121624</v>
      </c>
    </row>
    <row r="4086" spans="1:8">
      <c r="A4086">
        <v>4085</v>
      </c>
      <c r="B4086">
        <v>70</v>
      </c>
      <c r="C4086" t="s">
        <v>193</v>
      </c>
      <c r="D4086" t="s">
        <v>3598</v>
      </c>
      <c r="E4086" t="s">
        <v>1387</v>
      </c>
      <c r="F4086" t="s">
        <v>63</v>
      </c>
      <c r="G4086">
        <v>7735</v>
      </c>
      <c r="H4086">
        <v>121624</v>
      </c>
    </row>
    <row r="4087" spans="1:8">
      <c r="A4087">
        <v>4086</v>
      </c>
      <c r="B4087">
        <v>70</v>
      </c>
      <c r="C4087" t="s">
        <v>193</v>
      </c>
      <c r="D4087" t="s">
        <v>3598</v>
      </c>
      <c r="E4087" t="s">
        <v>1388</v>
      </c>
      <c r="F4087" t="s">
        <v>63</v>
      </c>
      <c r="G4087">
        <v>6887</v>
      </c>
      <c r="H4087">
        <v>121624</v>
      </c>
    </row>
    <row r="4088" spans="1:8">
      <c r="A4088">
        <v>4087</v>
      </c>
      <c r="B4088">
        <v>70</v>
      </c>
      <c r="C4088" t="s">
        <v>193</v>
      </c>
      <c r="D4088" t="s">
        <v>3598</v>
      </c>
      <c r="E4088" t="s">
        <v>1389</v>
      </c>
      <c r="F4088" t="s">
        <v>63</v>
      </c>
      <c r="G4088">
        <v>5178</v>
      </c>
      <c r="H4088">
        <v>121624</v>
      </c>
    </row>
    <row r="4089" spans="1:8">
      <c r="A4089">
        <v>4088</v>
      </c>
      <c r="B4089">
        <v>70</v>
      </c>
      <c r="C4089" t="s">
        <v>193</v>
      </c>
      <c r="D4089" t="s">
        <v>3598</v>
      </c>
      <c r="E4089" t="s">
        <v>1390</v>
      </c>
      <c r="F4089" t="s">
        <v>63</v>
      </c>
      <c r="G4089">
        <v>4501</v>
      </c>
      <c r="H4089">
        <v>121624</v>
      </c>
    </row>
    <row r="4090" spans="1:8">
      <c r="A4090">
        <v>4089</v>
      </c>
      <c r="B4090">
        <v>70</v>
      </c>
      <c r="C4090" t="s">
        <v>193</v>
      </c>
      <c r="D4090" t="s">
        <v>3598</v>
      </c>
      <c r="E4090" t="s">
        <v>1391</v>
      </c>
      <c r="F4090" t="s">
        <v>63</v>
      </c>
      <c r="G4090">
        <v>3966</v>
      </c>
      <c r="H4090">
        <v>121624</v>
      </c>
    </row>
    <row r="4091" spans="1:8">
      <c r="A4091">
        <v>4090</v>
      </c>
      <c r="B4091">
        <v>70</v>
      </c>
      <c r="C4091" t="s">
        <v>193</v>
      </c>
      <c r="D4091" t="s">
        <v>3598</v>
      </c>
      <c r="E4091" t="s">
        <v>1392</v>
      </c>
      <c r="F4091" t="s">
        <v>63</v>
      </c>
      <c r="G4091">
        <v>4031</v>
      </c>
      <c r="H4091">
        <v>121624</v>
      </c>
    </row>
    <row r="4092" spans="1:8">
      <c r="A4092">
        <v>4091</v>
      </c>
      <c r="B4092">
        <v>70</v>
      </c>
      <c r="C4092" t="s">
        <v>193</v>
      </c>
      <c r="D4092" t="s">
        <v>3598</v>
      </c>
      <c r="E4092" t="s">
        <v>1393</v>
      </c>
      <c r="F4092" t="s">
        <v>63</v>
      </c>
      <c r="G4092">
        <v>3514</v>
      </c>
      <c r="H4092">
        <v>121624</v>
      </c>
    </row>
    <row r="4093" spans="1:8">
      <c r="A4093">
        <v>4092</v>
      </c>
      <c r="B4093">
        <v>70</v>
      </c>
      <c r="C4093" t="s">
        <v>193</v>
      </c>
      <c r="D4093" t="s">
        <v>3598</v>
      </c>
      <c r="E4093" t="s">
        <v>1394</v>
      </c>
      <c r="F4093" t="s">
        <v>63</v>
      </c>
      <c r="G4093">
        <v>2906</v>
      </c>
      <c r="H4093">
        <v>121624</v>
      </c>
    </row>
    <row r="4094" spans="1:8">
      <c r="A4094">
        <v>4093</v>
      </c>
      <c r="B4094">
        <v>70</v>
      </c>
      <c r="C4094" t="s">
        <v>193</v>
      </c>
      <c r="D4094" t="s">
        <v>3598</v>
      </c>
      <c r="E4094" t="s">
        <v>1395</v>
      </c>
      <c r="F4094" t="s">
        <v>63</v>
      </c>
      <c r="G4094">
        <v>2240</v>
      </c>
      <c r="H4094">
        <v>121624</v>
      </c>
    </row>
    <row r="4095" spans="1:8">
      <c r="A4095">
        <v>4094</v>
      </c>
      <c r="B4095">
        <v>70</v>
      </c>
      <c r="C4095" t="s">
        <v>193</v>
      </c>
      <c r="D4095" t="s">
        <v>3598</v>
      </c>
      <c r="E4095" t="s">
        <v>1396</v>
      </c>
      <c r="F4095" t="s">
        <v>63</v>
      </c>
      <c r="G4095">
        <v>1996</v>
      </c>
      <c r="H4095">
        <v>121624</v>
      </c>
    </row>
    <row r="4096" spans="1:8">
      <c r="A4096">
        <v>4095</v>
      </c>
      <c r="B4096">
        <v>70</v>
      </c>
      <c r="C4096" t="s">
        <v>193</v>
      </c>
      <c r="D4096" t="s">
        <v>3598</v>
      </c>
      <c r="E4096" t="s">
        <v>1397</v>
      </c>
      <c r="F4096" t="s">
        <v>63</v>
      </c>
      <c r="G4096">
        <v>1460</v>
      </c>
      <c r="H4096">
        <v>121624</v>
      </c>
    </row>
    <row r="4097" spans="1:8">
      <c r="A4097">
        <v>4096</v>
      </c>
      <c r="B4097">
        <v>70</v>
      </c>
      <c r="C4097" t="s">
        <v>193</v>
      </c>
      <c r="D4097" t="s">
        <v>3598</v>
      </c>
      <c r="E4097" t="s">
        <v>1398</v>
      </c>
      <c r="F4097" t="s">
        <v>63</v>
      </c>
      <c r="G4097">
        <v>1300</v>
      </c>
      <c r="H4097">
        <v>121624</v>
      </c>
    </row>
    <row r="4098" spans="1:8">
      <c r="A4098">
        <v>4097</v>
      </c>
      <c r="B4098">
        <v>70</v>
      </c>
      <c r="C4098" t="s">
        <v>193</v>
      </c>
      <c r="D4098" t="s">
        <v>3598</v>
      </c>
      <c r="E4098" t="s">
        <v>1399</v>
      </c>
      <c r="F4098" t="s">
        <v>63</v>
      </c>
      <c r="G4098">
        <v>914</v>
      </c>
      <c r="H4098">
        <v>121624</v>
      </c>
    </row>
    <row r="4099" spans="1:8">
      <c r="A4099">
        <v>4098</v>
      </c>
      <c r="B4099">
        <v>70</v>
      </c>
      <c r="C4099" t="s">
        <v>193</v>
      </c>
      <c r="D4099" t="s">
        <v>3598</v>
      </c>
      <c r="E4099" t="s">
        <v>1400</v>
      </c>
      <c r="F4099" t="s">
        <v>63</v>
      </c>
      <c r="G4099">
        <v>717</v>
      </c>
      <c r="H4099">
        <v>121624</v>
      </c>
    </row>
    <row r="4100" spans="1:8">
      <c r="A4100">
        <v>4099</v>
      </c>
      <c r="B4100">
        <v>70</v>
      </c>
      <c r="C4100" t="s">
        <v>193</v>
      </c>
      <c r="D4100" t="s">
        <v>3598</v>
      </c>
      <c r="E4100" t="s">
        <v>1401</v>
      </c>
      <c r="F4100" t="s">
        <v>63</v>
      </c>
      <c r="G4100">
        <v>401</v>
      </c>
      <c r="H4100">
        <v>121624</v>
      </c>
    </row>
    <row r="4101" spans="1:8">
      <c r="A4101">
        <v>4100</v>
      </c>
      <c r="B4101">
        <v>70</v>
      </c>
      <c r="C4101" t="s">
        <v>193</v>
      </c>
      <c r="D4101" t="s">
        <v>3598</v>
      </c>
      <c r="E4101" t="s">
        <v>1402</v>
      </c>
      <c r="F4101" t="s">
        <v>63</v>
      </c>
      <c r="G4101">
        <v>315</v>
      </c>
      <c r="H4101">
        <v>121624</v>
      </c>
    </row>
    <row r="4102" spans="1:8">
      <c r="A4102">
        <v>4101</v>
      </c>
      <c r="B4102">
        <v>70</v>
      </c>
      <c r="C4102" t="s">
        <v>193</v>
      </c>
      <c r="D4102" t="s">
        <v>3598</v>
      </c>
      <c r="E4102" t="s">
        <v>249</v>
      </c>
      <c r="F4102" t="s">
        <v>46</v>
      </c>
      <c r="G4102">
        <v>6839</v>
      </c>
      <c r="H4102">
        <v>121624</v>
      </c>
    </row>
    <row r="4103" spans="1:8">
      <c r="A4103">
        <v>4102</v>
      </c>
      <c r="B4103">
        <v>70</v>
      </c>
      <c r="C4103" t="s">
        <v>193</v>
      </c>
      <c r="D4103" t="s">
        <v>3598</v>
      </c>
      <c r="E4103" t="s">
        <v>1386</v>
      </c>
      <c r="F4103" t="s">
        <v>46</v>
      </c>
      <c r="G4103">
        <v>7028</v>
      </c>
      <c r="H4103">
        <v>121624</v>
      </c>
    </row>
    <row r="4104" spans="1:8">
      <c r="A4104">
        <v>4103</v>
      </c>
      <c r="B4104">
        <v>70</v>
      </c>
      <c r="C4104" t="s">
        <v>193</v>
      </c>
      <c r="D4104" t="s">
        <v>3598</v>
      </c>
      <c r="E4104" t="s">
        <v>1387</v>
      </c>
      <c r="F4104" t="s">
        <v>46</v>
      </c>
      <c r="G4104">
        <v>7237</v>
      </c>
      <c r="H4104">
        <v>121624</v>
      </c>
    </row>
    <row r="4105" spans="1:8">
      <c r="A4105">
        <v>4104</v>
      </c>
      <c r="B4105">
        <v>70</v>
      </c>
      <c r="C4105" t="s">
        <v>193</v>
      </c>
      <c r="D4105" t="s">
        <v>3598</v>
      </c>
      <c r="E4105" t="s">
        <v>1388</v>
      </c>
      <c r="F4105" t="s">
        <v>46</v>
      </c>
      <c r="G4105">
        <v>6005</v>
      </c>
      <c r="H4105">
        <v>121624</v>
      </c>
    </row>
    <row r="4106" spans="1:8">
      <c r="A4106">
        <v>4105</v>
      </c>
      <c r="B4106">
        <v>70</v>
      </c>
      <c r="C4106" t="s">
        <v>193</v>
      </c>
      <c r="D4106" t="s">
        <v>3598</v>
      </c>
      <c r="E4106" t="s">
        <v>1389</v>
      </c>
      <c r="F4106" t="s">
        <v>46</v>
      </c>
      <c r="G4106">
        <v>4783</v>
      </c>
      <c r="H4106">
        <v>121624</v>
      </c>
    </row>
    <row r="4107" spans="1:8">
      <c r="A4107">
        <v>4106</v>
      </c>
      <c r="B4107">
        <v>70</v>
      </c>
      <c r="C4107" t="s">
        <v>193</v>
      </c>
      <c r="D4107" t="s">
        <v>3598</v>
      </c>
      <c r="E4107" t="s">
        <v>1390</v>
      </c>
      <c r="F4107" t="s">
        <v>46</v>
      </c>
      <c r="G4107">
        <v>4220</v>
      </c>
      <c r="H4107">
        <v>121624</v>
      </c>
    </row>
    <row r="4108" spans="1:8">
      <c r="A4108">
        <v>4107</v>
      </c>
      <c r="B4108">
        <v>70</v>
      </c>
      <c r="C4108" t="s">
        <v>193</v>
      </c>
      <c r="D4108" t="s">
        <v>3598</v>
      </c>
      <c r="E4108" t="s">
        <v>1391</v>
      </c>
      <c r="F4108" t="s">
        <v>46</v>
      </c>
      <c r="G4108">
        <v>3872</v>
      </c>
      <c r="H4108">
        <v>121624</v>
      </c>
    </row>
    <row r="4109" spans="1:8">
      <c r="A4109">
        <v>4108</v>
      </c>
      <c r="B4109">
        <v>70</v>
      </c>
      <c r="C4109" t="s">
        <v>193</v>
      </c>
      <c r="D4109" t="s">
        <v>3598</v>
      </c>
      <c r="E4109" t="s">
        <v>1392</v>
      </c>
      <c r="F4109" t="s">
        <v>46</v>
      </c>
      <c r="G4109">
        <v>3840</v>
      </c>
      <c r="H4109">
        <v>121624</v>
      </c>
    </row>
    <row r="4110" spans="1:8">
      <c r="A4110">
        <v>4109</v>
      </c>
      <c r="B4110">
        <v>70</v>
      </c>
      <c r="C4110" t="s">
        <v>193</v>
      </c>
      <c r="D4110" t="s">
        <v>3598</v>
      </c>
      <c r="E4110" t="s">
        <v>1393</v>
      </c>
      <c r="F4110" t="s">
        <v>46</v>
      </c>
      <c r="G4110">
        <v>3218</v>
      </c>
      <c r="H4110">
        <v>121624</v>
      </c>
    </row>
    <row r="4111" spans="1:8">
      <c r="A4111">
        <v>4110</v>
      </c>
      <c r="B4111">
        <v>70</v>
      </c>
      <c r="C4111" t="s">
        <v>193</v>
      </c>
      <c r="D4111" t="s">
        <v>3598</v>
      </c>
      <c r="E4111" t="s">
        <v>1394</v>
      </c>
      <c r="F4111" t="s">
        <v>46</v>
      </c>
      <c r="G4111">
        <v>2687</v>
      </c>
      <c r="H4111">
        <v>121624</v>
      </c>
    </row>
    <row r="4112" spans="1:8">
      <c r="A4112">
        <v>4111</v>
      </c>
      <c r="B4112">
        <v>70</v>
      </c>
      <c r="C4112" t="s">
        <v>193</v>
      </c>
      <c r="D4112" t="s">
        <v>3598</v>
      </c>
      <c r="E4112" t="s">
        <v>1395</v>
      </c>
      <c r="F4112" t="s">
        <v>46</v>
      </c>
      <c r="G4112">
        <v>2140</v>
      </c>
      <c r="H4112">
        <v>121624</v>
      </c>
    </row>
    <row r="4113" spans="1:8">
      <c r="A4113">
        <v>4112</v>
      </c>
      <c r="B4113">
        <v>70</v>
      </c>
      <c r="C4113" t="s">
        <v>193</v>
      </c>
      <c r="D4113" t="s">
        <v>3598</v>
      </c>
      <c r="E4113" t="s">
        <v>1396</v>
      </c>
      <c r="F4113" t="s">
        <v>46</v>
      </c>
      <c r="G4113">
        <v>1855</v>
      </c>
      <c r="H4113">
        <v>121624</v>
      </c>
    </row>
    <row r="4114" spans="1:8">
      <c r="A4114">
        <v>4113</v>
      </c>
      <c r="B4114">
        <v>70</v>
      </c>
      <c r="C4114" t="s">
        <v>193</v>
      </c>
      <c r="D4114" t="s">
        <v>3598</v>
      </c>
      <c r="E4114" t="s">
        <v>1397</v>
      </c>
      <c r="F4114" t="s">
        <v>46</v>
      </c>
      <c r="G4114">
        <v>1387</v>
      </c>
      <c r="H4114">
        <v>121624</v>
      </c>
    </row>
    <row r="4115" spans="1:8">
      <c r="A4115">
        <v>4114</v>
      </c>
      <c r="B4115">
        <v>70</v>
      </c>
      <c r="C4115" t="s">
        <v>193</v>
      </c>
      <c r="D4115" t="s">
        <v>3598</v>
      </c>
      <c r="E4115" t="s">
        <v>1398</v>
      </c>
      <c r="F4115" t="s">
        <v>46</v>
      </c>
      <c r="G4115">
        <v>1226</v>
      </c>
      <c r="H4115">
        <v>121624</v>
      </c>
    </row>
    <row r="4116" spans="1:8">
      <c r="A4116">
        <v>4115</v>
      </c>
      <c r="B4116">
        <v>70</v>
      </c>
      <c r="C4116" t="s">
        <v>193</v>
      </c>
      <c r="D4116" t="s">
        <v>3598</v>
      </c>
      <c r="E4116" t="s">
        <v>1399</v>
      </c>
      <c r="F4116" t="s">
        <v>46</v>
      </c>
      <c r="G4116">
        <v>945</v>
      </c>
      <c r="H4116">
        <v>121624</v>
      </c>
    </row>
    <row r="4117" spans="1:8">
      <c r="A4117">
        <v>4116</v>
      </c>
      <c r="B4117">
        <v>70</v>
      </c>
      <c r="C4117" t="s">
        <v>193</v>
      </c>
      <c r="D4117" t="s">
        <v>3598</v>
      </c>
      <c r="E4117" t="s">
        <v>1400</v>
      </c>
      <c r="F4117" t="s">
        <v>46</v>
      </c>
      <c r="G4117">
        <v>681</v>
      </c>
      <c r="H4117">
        <v>121624</v>
      </c>
    </row>
    <row r="4118" spans="1:8">
      <c r="A4118">
        <v>4117</v>
      </c>
      <c r="B4118">
        <v>70</v>
      </c>
      <c r="C4118" t="s">
        <v>193</v>
      </c>
      <c r="D4118" t="s">
        <v>3598</v>
      </c>
      <c r="E4118" t="s">
        <v>1401</v>
      </c>
      <c r="F4118" t="s">
        <v>46</v>
      </c>
      <c r="G4118">
        <v>394</v>
      </c>
      <c r="H4118">
        <v>121624</v>
      </c>
    </row>
    <row r="4119" spans="1:8">
      <c r="A4119">
        <v>4118</v>
      </c>
      <c r="B4119">
        <v>70</v>
      </c>
      <c r="C4119" t="s">
        <v>193</v>
      </c>
      <c r="D4119" t="s">
        <v>3598</v>
      </c>
      <c r="E4119" t="s">
        <v>1402</v>
      </c>
      <c r="F4119" t="s">
        <v>46</v>
      </c>
      <c r="G4119">
        <v>379</v>
      </c>
      <c r="H4119">
        <v>121624</v>
      </c>
    </row>
    <row r="4120" spans="1:8">
      <c r="A4120">
        <v>4119</v>
      </c>
      <c r="B4120">
        <v>70</v>
      </c>
      <c r="C4120" t="s">
        <v>193</v>
      </c>
      <c r="D4120" t="s">
        <v>3586</v>
      </c>
      <c r="E4120" t="s">
        <v>249</v>
      </c>
      <c r="F4120" t="s">
        <v>63</v>
      </c>
      <c r="G4120">
        <v>30270</v>
      </c>
      <c r="H4120">
        <v>552270</v>
      </c>
    </row>
    <row r="4121" spans="1:8">
      <c r="A4121">
        <v>4120</v>
      </c>
      <c r="B4121">
        <v>70</v>
      </c>
      <c r="C4121" t="s">
        <v>193</v>
      </c>
      <c r="D4121" t="s">
        <v>3586</v>
      </c>
      <c r="E4121" t="s">
        <v>1386</v>
      </c>
      <c r="F4121" t="s">
        <v>63</v>
      </c>
      <c r="G4121">
        <v>31462</v>
      </c>
      <c r="H4121">
        <v>552270</v>
      </c>
    </row>
    <row r="4122" spans="1:8">
      <c r="A4122">
        <v>4121</v>
      </c>
      <c r="B4122">
        <v>70</v>
      </c>
      <c r="C4122" t="s">
        <v>193</v>
      </c>
      <c r="D4122" t="s">
        <v>3586</v>
      </c>
      <c r="E4122" t="s">
        <v>1387</v>
      </c>
      <c r="F4122" t="s">
        <v>63</v>
      </c>
      <c r="G4122">
        <v>33280</v>
      </c>
      <c r="H4122">
        <v>552270</v>
      </c>
    </row>
    <row r="4123" spans="1:8">
      <c r="A4123">
        <v>4122</v>
      </c>
      <c r="B4123">
        <v>70</v>
      </c>
      <c r="C4123" t="s">
        <v>193</v>
      </c>
      <c r="D4123" t="s">
        <v>3586</v>
      </c>
      <c r="E4123" t="s">
        <v>1388</v>
      </c>
      <c r="F4123" t="s">
        <v>63</v>
      </c>
      <c r="G4123">
        <v>29144</v>
      </c>
      <c r="H4123">
        <v>552270</v>
      </c>
    </row>
    <row r="4124" spans="1:8">
      <c r="A4124">
        <v>4123</v>
      </c>
      <c r="B4124">
        <v>70</v>
      </c>
      <c r="C4124" t="s">
        <v>193</v>
      </c>
      <c r="D4124" t="s">
        <v>3586</v>
      </c>
      <c r="E4124" t="s">
        <v>1389</v>
      </c>
      <c r="F4124" t="s">
        <v>63</v>
      </c>
      <c r="G4124">
        <v>23596</v>
      </c>
      <c r="H4124">
        <v>552270</v>
      </c>
    </row>
    <row r="4125" spans="1:8">
      <c r="A4125">
        <v>4124</v>
      </c>
      <c r="B4125">
        <v>70</v>
      </c>
      <c r="C4125" t="s">
        <v>193</v>
      </c>
      <c r="D4125" t="s">
        <v>3586</v>
      </c>
      <c r="E4125" t="s">
        <v>1390</v>
      </c>
      <c r="F4125" t="s">
        <v>63</v>
      </c>
      <c r="G4125">
        <v>20309</v>
      </c>
      <c r="H4125">
        <v>552270</v>
      </c>
    </row>
    <row r="4126" spans="1:8">
      <c r="A4126">
        <v>4125</v>
      </c>
      <c r="B4126">
        <v>70</v>
      </c>
      <c r="C4126" t="s">
        <v>193</v>
      </c>
      <c r="D4126" t="s">
        <v>3586</v>
      </c>
      <c r="E4126" t="s">
        <v>1391</v>
      </c>
      <c r="F4126" t="s">
        <v>63</v>
      </c>
      <c r="G4126">
        <v>18180</v>
      </c>
      <c r="H4126">
        <v>552270</v>
      </c>
    </row>
    <row r="4127" spans="1:8">
      <c r="A4127">
        <v>4126</v>
      </c>
      <c r="B4127">
        <v>70</v>
      </c>
      <c r="C4127" t="s">
        <v>193</v>
      </c>
      <c r="D4127" t="s">
        <v>3586</v>
      </c>
      <c r="E4127" t="s">
        <v>1392</v>
      </c>
      <c r="F4127" t="s">
        <v>63</v>
      </c>
      <c r="G4127">
        <v>18253</v>
      </c>
      <c r="H4127">
        <v>552270</v>
      </c>
    </row>
    <row r="4128" spans="1:8">
      <c r="A4128">
        <v>4127</v>
      </c>
      <c r="B4128">
        <v>70</v>
      </c>
      <c r="C4128" t="s">
        <v>193</v>
      </c>
      <c r="D4128" t="s">
        <v>3586</v>
      </c>
      <c r="E4128" t="s">
        <v>1393</v>
      </c>
      <c r="F4128" t="s">
        <v>63</v>
      </c>
      <c r="G4128">
        <v>16450</v>
      </c>
      <c r="H4128">
        <v>552270</v>
      </c>
    </row>
    <row r="4129" spans="1:8">
      <c r="A4129">
        <v>4128</v>
      </c>
      <c r="B4129">
        <v>70</v>
      </c>
      <c r="C4129" t="s">
        <v>193</v>
      </c>
      <c r="D4129" t="s">
        <v>3586</v>
      </c>
      <c r="E4129" t="s">
        <v>1394</v>
      </c>
      <c r="F4129" t="s">
        <v>63</v>
      </c>
      <c r="G4129">
        <v>13505</v>
      </c>
      <c r="H4129">
        <v>552270</v>
      </c>
    </row>
    <row r="4130" spans="1:8">
      <c r="A4130">
        <v>4129</v>
      </c>
      <c r="B4130">
        <v>70</v>
      </c>
      <c r="C4130" t="s">
        <v>193</v>
      </c>
      <c r="D4130" t="s">
        <v>3586</v>
      </c>
      <c r="E4130" t="s">
        <v>1395</v>
      </c>
      <c r="F4130" t="s">
        <v>63</v>
      </c>
      <c r="G4130">
        <v>11116</v>
      </c>
      <c r="H4130">
        <v>552270</v>
      </c>
    </row>
    <row r="4131" spans="1:8">
      <c r="A4131">
        <v>4130</v>
      </c>
      <c r="B4131">
        <v>70</v>
      </c>
      <c r="C4131" t="s">
        <v>193</v>
      </c>
      <c r="D4131" t="s">
        <v>3586</v>
      </c>
      <c r="E4131" t="s">
        <v>1396</v>
      </c>
      <c r="F4131" t="s">
        <v>63</v>
      </c>
      <c r="G4131">
        <v>9343</v>
      </c>
      <c r="H4131">
        <v>552270</v>
      </c>
    </row>
    <row r="4132" spans="1:8">
      <c r="A4132">
        <v>4131</v>
      </c>
      <c r="B4132">
        <v>70</v>
      </c>
      <c r="C4132" t="s">
        <v>193</v>
      </c>
      <c r="D4132" t="s">
        <v>3586</v>
      </c>
      <c r="E4132" t="s">
        <v>1397</v>
      </c>
      <c r="F4132" t="s">
        <v>63</v>
      </c>
      <c r="G4132">
        <v>6625</v>
      </c>
      <c r="H4132">
        <v>552270</v>
      </c>
    </row>
    <row r="4133" spans="1:8">
      <c r="A4133">
        <v>4132</v>
      </c>
      <c r="B4133">
        <v>70</v>
      </c>
      <c r="C4133" t="s">
        <v>193</v>
      </c>
      <c r="D4133" t="s">
        <v>3586</v>
      </c>
      <c r="E4133" t="s">
        <v>1398</v>
      </c>
      <c r="F4133" t="s">
        <v>63</v>
      </c>
      <c r="G4133">
        <v>5648</v>
      </c>
      <c r="H4133">
        <v>552270</v>
      </c>
    </row>
    <row r="4134" spans="1:8">
      <c r="A4134">
        <v>4133</v>
      </c>
      <c r="B4134">
        <v>70</v>
      </c>
      <c r="C4134" t="s">
        <v>193</v>
      </c>
      <c r="D4134" t="s">
        <v>3586</v>
      </c>
      <c r="E4134" t="s">
        <v>1399</v>
      </c>
      <c r="F4134" t="s">
        <v>63</v>
      </c>
      <c r="G4134">
        <v>4186</v>
      </c>
      <c r="H4134">
        <v>552270</v>
      </c>
    </row>
    <row r="4135" spans="1:8">
      <c r="A4135">
        <v>4134</v>
      </c>
      <c r="B4135">
        <v>70</v>
      </c>
      <c r="C4135" t="s">
        <v>193</v>
      </c>
      <c r="D4135" t="s">
        <v>3586</v>
      </c>
      <c r="E4135" t="s">
        <v>1400</v>
      </c>
      <c r="F4135" t="s">
        <v>63</v>
      </c>
      <c r="G4135">
        <v>3246</v>
      </c>
      <c r="H4135">
        <v>552270</v>
      </c>
    </row>
    <row r="4136" spans="1:8">
      <c r="A4136">
        <v>4135</v>
      </c>
      <c r="B4136">
        <v>70</v>
      </c>
      <c r="C4136" t="s">
        <v>193</v>
      </c>
      <c r="D4136" t="s">
        <v>3586</v>
      </c>
      <c r="E4136" t="s">
        <v>1401</v>
      </c>
      <c r="F4136" t="s">
        <v>63</v>
      </c>
      <c r="G4136">
        <v>1836</v>
      </c>
      <c r="H4136">
        <v>552270</v>
      </c>
    </row>
    <row r="4137" spans="1:8">
      <c r="A4137">
        <v>4136</v>
      </c>
      <c r="B4137">
        <v>70</v>
      </c>
      <c r="C4137" t="s">
        <v>193</v>
      </c>
      <c r="D4137" t="s">
        <v>3586</v>
      </c>
      <c r="E4137" t="s">
        <v>1402</v>
      </c>
      <c r="F4137" t="s">
        <v>63</v>
      </c>
      <c r="G4137">
        <v>1544</v>
      </c>
      <c r="H4137">
        <v>552270</v>
      </c>
    </row>
    <row r="4138" spans="1:8">
      <c r="A4138">
        <v>4137</v>
      </c>
      <c r="B4138">
        <v>70</v>
      </c>
      <c r="C4138" t="s">
        <v>193</v>
      </c>
      <c r="D4138" t="s">
        <v>3586</v>
      </c>
      <c r="E4138" t="s">
        <v>249</v>
      </c>
      <c r="F4138" t="s">
        <v>46</v>
      </c>
      <c r="G4138">
        <v>28735</v>
      </c>
      <c r="H4138">
        <v>552270</v>
      </c>
    </row>
    <row r="4139" spans="1:8">
      <c r="A4139">
        <v>4138</v>
      </c>
      <c r="B4139">
        <v>70</v>
      </c>
      <c r="C4139" t="s">
        <v>193</v>
      </c>
      <c r="D4139" t="s">
        <v>3586</v>
      </c>
      <c r="E4139" t="s">
        <v>1386</v>
      </c>
      <c r="F4139" t="s">
        <v>46</v>
      </c>
      <c r="G4139">
        <v>29817</v>
      </c>
      <c r="H4139">
        <v>552270</v>
      </c>
    </row>
    <row r="4140" spans="1:8">
      <c r="A4140">
        <v>4139</v>
      </c>
      <c r="B4140">
        <v>70</v>
      </c>
      <c r="C4140" t="s">
        <v>193</v>
      </c>
      <c r="D4140" t="s">
        <v>3586</v>
      </c>
      <c r="E4140" t="s">
        <v>1387</v>
      </c>
      <c r="F4140" t="s">
        <v>46</v>
      </c>
      <c r="G4140">
        <v>31617</v>
      </c>
      <c r="H4140">
        <v>552270</v>
      </c>
    </row>
    <row r="4141" spans="1:8">
      <c r="A4141">
        <v>4140</v>
      </c>
      <c r="B4141">
        <v>70</v>
      </c>
      <c r="C4141" t="s">
        <v>193</v>
      </c>
      <c r="D4141" t="s">
        <v>3586</v>
      </c>
      <c r="E4141" t="s">
        <v>1388</v>
      </c>
      <c r="F4141" t="s">
        <v>46</v>
      </c>
      <c r="G4141">
        <v>27579</v>
      </c>
      <c r="H4141">
        <v>552270</v>
      </c>
    </row>
    <row r="4142" spans="1:8">
      <c r="A4142">
        <v>4141</v>
      </c>
      <c r="B4142">
        <v>70</v>
      </c>
      <c r="C4142" t="s">
        <v>193</v>
      </c>
      <c r="D4142" t="s">
        <v>3586</v>
      </c>
      <c r="E4142" t="s">
        <v>1389</v>
      </c>
      <c r="F4142" t="s">
        <v>46</v>
      </c>
      <c r="G4142">
        <v>23055</v>
      </c>
      <c r="H4142">
        <v>552270</v>
      </c>
    </row>
    <row r="4143" spans="1:8">
      <c r="A4143">
        <v>4142</v>
      </c>
      <c r="B4143">
        <v>70</v>
      </c>
      <c r="C4143" t="s">
        <v>193</v>
      </c>
      <c r="D4143" t="s">
        <v>3586</v>
      </c>
      <c r="E4143" t="s">
        <v>1390</v>
      </c>
      <c r="F4143" t="s">
        <v>46</v>
      </c>
      <c r="G4143">
        <v>20948</v>
      </c>
      <c r="H4143">
        <v>552270</v>
      </c>
    </row>
    <row r="4144" spans="1:8">
      <c r="A4144">
        <v>4143</v>
      </c>
      <c r="B4144">
        <v>70</v>
      </c>
      <c r="C4144" t="s">
        <v>193</v>
      </c>
      <c r="D4144" t="s">
        <v>3586</v>
      </c>
      <c r="E4144" t="s">
        <v>1391</v>
      </c>
      <c r="F4144" t="s">
        <v>46</v>
      </c>
      <c r="G4144">
        <v>18693</v>
      </c>
      <c r="H4144">
        <v>552270</v>
      </c>
    </row>
    <row r="4145" spans="1:8">
      <c r="A4145">
        <v>4144</v>
      </c>
      <c r="B4145">
        <v>70</v>
      </c>
      <c r="C4145" t="s">
        <v>193</v>
      </c>
      <c r="D4145" t="s">
        <v>3586</v>
      </c>
      <c r="E4145" t="s">
        <v>1392</v>
      </c>
      <c r="F4145" t="s">
        <v>46</v>
      </c>
      <c r="G4145">
        <v>19074</v>
      </c>
      <c r="H4145">
        <v>552270</v>
      </c>
    </row>
    <row r="4146" spans="1:8">
      <c r="A4146">
        <v>4145</v>
      </c>
      <c r="B4146">
        <v>70</v>
      </c>
      <c r="C4146" t="s">
        <v>193</v>
      </c>
      <c r="D4146" t="s">
        <v>3586</v>
      </c>
      <c r="E4146" t="s">
        <v>1393</v>
      </c>
      <c r="F4146" t="s">
        <v>46</v>
      </c>
      <c r="G4146">
        <v>16244</v>
      </c>
      <c r="H4146">
        <v>552270</v>
      </c>
    </row>
    <row r="4147" spans="1:8">
      <c r="A4147">
        <v>4146</v>
      </c>
      <c r="B4147">
        <v>70</v>
      </c>
      <c r="C4147" t="s">
        <v>193</v>
      </c>
      <c r="D4147" t="s">
        <v>3586</v>
      </c>
      <c r="E4147" t="s">
        <v>1394</v>
      </c>
      <c r="F4147" t="s">
        <v>46</v>
      </c>
      <c r="G4147">
        <v>13869</v>
      </c>
      <c r="H4147">
        <v>552270</v>
      </c>
    </row>
    <row r="4148" spans="1:8">
      <c r="A4148">
        <v>4147</v>
      </c>
      <c r="B4148">
        <v>70</v>
      </c>
      <c r="C4148" t="s">
        <v>193</v>
      </c>
      <c r="D4148" t="s">
        <v>3586</v>
      </c>
      <c r="E4148" t="s">
        <v>1395</v>
      </c>
      <c r="F4148" t="s">
        <v>46</v>
      </c>
      <c r="G4148">
        <v>11032</v>
      </c>
      <c r="H4148">
        <v>552270</v>
      </c>
    </row>
    <row r="4149" spans="1:8">
      <c r="A4149">
        <v>4148</v>
      </c>
      <c r="B4149">
        <v>70</v>
      </c>
      <c r="C4149" t="s">
        <v>193</v>
      </c>
      <c r="D4149" t="s">
        <v>3586</v>
      </c>
      <c r="E4149" t="s">
        <v>1396</v>
      </c>
      <c r="F4149" t="s">
        <v>46</v>
      </c>
      <c r="G4149">
        <v>9292</v>
      </c>
      <c r="H4149">
        <v>552270</v>
      </c>
    </row>
    <row r="4150" spans="1:8">
      <c r="A4150">
        <v>4149</v>
      </c>
      <c r="B4150">
        <v>70</v>
      </c>
      <c r="C4150" t="s">
        <v>193</v>
      </c>
      <c r="D4150" t="s">
        <v>3586</v>
      </c>
      <c r="E4150" t="s">
        <v>1397</v>
      </c>
      <c r="F4150" t="s">
        <v>46</v>
      </c>
      <c r="G4150">
        <v>6518</v>
      </c>
      <c r="H4150">
        <v>552270</v>
      </c>
    </row>
    <row r="4151" spans="1:8">
      <c r="A4151">
        <v>4150</v>
      </c>
      <c r="B4151">
        <v>70</v>
      </c>
      <c r="C4151" t="s">
        <v>193</v>
      </c>
      <c r="D4151" t="s">
        <v>3586</v>
      </c>
      <c r="E4151" t="s">
        <v>1398</v>
      </c>
      <c r="F4151" t="s">
        <v>46</v>
      </c>
      <c r="G4151">
        <v>6041</v>
      </c>
      <c r="H4151">
        <v>552270</v>
      </c>
    </row>
    <row r="4152" spans="1:8">
      <c r="A4152">
        <v>4151</v>
      </c>
      <c r="B4152">
        <v>70</v>
      </c>
      <c r="C4152" t="s">
        <v>193</v>
      </c>
      <c r="D4152" t="s">
        <v>3586</v>
      </c>
      <c r="E4152" t="s">
        <v>1399</v>
      </c>
      <c r="F4152" t="s">
        <v>46</v>
      </c>
      <c r="G4152">
        <v>4370</v>
      </c>
      <c r="H4152">
        <v>552270</v>
      </c>
    </row>
    <row r="4153" spans="1:8">
      <c r="A4153">
        <v>4152</v>
      </c>
      <c r="B4153">
        <v>70</v>
      </c>
      <c r="C4153" t="s">
        <v>193</v>
      </c>
      <c r="D4153" t="s">
        <v>3586</v>
      </c>
      <c r="E4153" t="s">
        <v>1400</v>
      </c>
      <c r="F4153" t="s">
        <v>46</v>
      </c>
      <c r="G4153">
        <v>3416</v>
      </c>
      <c r="H4153">
        <v>552270</v>
      </c>
    </row>
    <row r="4154" spans="1:8">
      <c r="A4154">
        <v>4153</v>
      </c>
      <c r="B4154">
        <v>70</v>
      </c>
      <c r="C4154" t="s">
        <v>193</v>
      </c>
      <c r="D4154" t="s">
        <v>3586</v>
      </c>
      <c r="E4154" t="s">
        <v>1401</v>
      </c>
      <c r="F4154" t="s">
        <v>46</v>
      </c>
      <c r="G4154">
        <v>2000</v>
      </c>
      <c r="H4154">
        <v>552270</v>
      </c>
    </row>
    <row r="4155" spans="1:8">
      <c r="A4155">
        <v>4154</v>
      </c>
      <c r="B4155">
        <v>70</v>
      </c>
      <c r="C4155" t="s">
        <v>193</v>
      </c>
      <c r="D4155" t="s">
        <v>3586</v>
      </c>
      <c r="E4155" t="s">
        <v>1402</v>
      </c>
      <c r="F4155" t="s">
        <v>46</v>
      </c>
      <c r="G4155">
        <v>1977</v>
      </c>
      <c r="H4155">
        <v>552270</v>
      </c>
    </row>
    <row r="4156" spans="1:8">
      <c r="A4156">
        <v>4155</v>
      </c>
      <c r="B4156">
        <v>70</v>
      </c>
      <c r="C4156" t="s">
        <v>193</v>
      </c>
      <c r="D4156" t="s">
        <v>45</v>
      </c>
      <c r="E4156" t="s">
        <v>249</v>
      </c>
      <c r="F4156" t="s">
        <v>63</v>
      </c>
      <c r="G4156">
        <v>769</v>
      </c>
    </row>
    <row r="4157" spans="1:8">
      <c r="A4157">
        <v>4156</v>
      </c>
      <c r="B4157">
        <v>70</v>
      </c>
      <c r="C4157" t="s">
        <v>193</v>
      </c>
      <c r="D4157" t="s">
        <v>45</v>
      </c>
      <c r="E4157" t="s">
        <v>1386</v>
      </c>
      <c r="F4157" t="s">
        <v>63</v>
      </c>
      <c r="G4157">
        <v>212</v>
      </c>
    </row>
    <row r="4158" spans="1:8">
      <c r="A4158">
        <v>4157</v>
      </c>
      <c r="B4158">
        <v>70</v>
      </c>
      <c r="C4158" t="s">
        <v>193</v>
      </c>
      <c r="D4158" t="s">
        <v>45</v>
      </c>
      <c r="E4158" t="s">
        <v>1387</v>
      </c>
      <c r="F4158" t="s">
        <v>63</v>
      </c>
      <c r="G4158">
        <v>224</v>
      </c>
    </row>
    <row r="4159" spans="1:8">
      <c r="A4159">
        <v>4158</v>
      </c>
      <c r="B4159">
        <v>70</v>
      </c>
      <c r="C4159" t="s">
        <v>193</v>
      </c>
      <c r="D4159" t="s">
        <v>45</v>
      </c>
      <c r="E4159" t="s">
        <v>1388</v>
      </c>
      <c r="F4159" t="s">
        <v>63</v>
      </c>
      <c r="G4159">
        <v>138</v>
      </c>
    </row>
    <row r="4160" spans="1:8">
      <c r="A4160">
        <v>4159</v>
      </c>
      <c r="B4160">
        <v>70</v>
      </c>
      <c r="C4160" t="s">
        <v>193</v>
      </c>
      <c r="D4160" t="s">
        <v>45</v>
      </c>
      <c r="E4160" t="s">
        <v>1389</v>
      </c>
      <c r="F4160" t="s">
        <v>63</v>
      </c>
      <c r="G4160">
        <v>112</v>
      </c>
    </row>
    <row r="4161" spans="1:7">
      <c r="A4161">
        <v>4160</v>
      </c>
      <c r="B4161">
        <v>70</v>
      </c>
      <c r="C4161" t="s">
        <v>193</v>
      </c>
      <c r="D4161" t="s">
        <v>45</v>
      </c>
      <c r="E4161" t="s">
        <v>1390</v>
      </c>
      <c r="F4161" t="s">
        <v>63</v>
      </c>
      <c r="G4161">
        <v>107</v>
      </c>
    </row>
    <row r="4162" spans="1:7">
      <c r="A4162">
        <v>4161</v>
      </c>
      <c r="B4162">
        <v>70</v>
      </c>
      <c r="C4162" t="s">
        <v>193</v>
      </c>
      <c r="D4162" t="s">
        <v>45</v>
      </c>
      <c r="E4162" t="s">
        <v>1391</v>
      </c>
      <c r="F4162" t="s">
        <v>63</v>
      </c>
      <c r="G4162">
        <v>110</v>
      </c>
    </row>
    <row r="4163" spans="1:7">
      <c r="A4163">
        <v>4162</v>
      </c>
      <c r="B4163">
        <v>70</v>
      </c>
      <c r="C4163" t="s">
        <v>193</v>
      </c>
      <c r="D4163" t="s">
        <v>45</v>
      </c>
      <c r="E4163" t="s">
        <v>1392</v>
      </c>
      <c r="F4163" t="s">
        <v>63</v>
      </c>
      <c r="G4163">
        <v>137</v>
      </c>
    </row>
    <row r="4164" spans="1:7">
      <c r="A4164">
        <v>4163</v>
      </c>
      <c r="B4164">
        <v>70</v>
      </c>
      <c r="C4164" t="s">
        <v>193</v>
      </c>
      <c r="D4164" t="s">
        <v>45</v>
      </c>
      <c r="E4164" t="s">
        <v>1393</v>
      </c>
      <c r="F4164" t="s">
        <v>63</v>
      </c>
      <c r="G4164">
        <v>123</v>
      </c>
    </row>
    <row r="4165" spans="1:7">
      <c r="A4165">
        <v>4164</v>
      </c>
      <c r="B4165">
        <v>70</v>
      </c>
      <c r="C4165" t="s">
        <v>193</v>
      </c>
      <c r="D4165" t="s">
        <v>45</v>
      </c>
      <c r="E4165" t="s">
        <v>1394</v>
      </c>
      <c r="F4165" t="s">
        <v>63</v>
      </c>
      <c r="G4165">
        <v>126</v>
      </c>
    </row>
    <row r="4166" spans="1:7">
      <c r="A4166">
        <v>4165</v>
      </c>
      <c r="B4166">
        <v>70</v>
      </c>
      <c r="C4166" t="s">
        <v>193</v>
      </c>
      <c r="D4166" t="s">
        <v>45</v>
      </c>
      <c r="E4166" t="s">
        <v>1395</v>
      </c>
      <c r="F4166" t="s">
        <v>63</v>
      </c>
      <c r="G4166">
        <v>124</v>
      </c>
    </row>
    <row r="4167" spans="1:7">
      <c r="A4167">
        <v>4166</v>
      </c>
      <c r="B4167">
        <v>70</v>
      </c>
      <c r="C4167" t="s">
        <v>193</v>
      </c>
      <c r="D4167" t="s">
        <v>45</v>
      </c>
      <c r="E4167" t="s">
        <v>1396</v>
      </c>
      <c r="F4167" t="s">
        <v>63</v>
      </c>
      <c r="G4167">
        <v>145</v>
      </c>
    </row>
    <row r="4168" spans="1:7">
      <c r="A4168">
        <v>4167</v>
      </c>
      <c r="B4168">
        <v>70</v>
      </c>
      <c r="C4168" t="s">
        <v>193</v>
      </c>
      <c r="D4168" t="s">
        <v>45</v>
      </c>
      <c r="E4168" t="s">
        <v>1397</v>
      </c>
      <c r="F4168" t="s">
        <v>63</v>
      </c>
      <c r="G4168">
        <v>142</v>
      </c>
    </row>
    <row r="4169" spans="1:7">
      <c r="A4169">
        <v>4168</v>
      </c>
      <c r="B4169">
        <v>70</v>
      </c>
      <c r="C4169" t="s">
        <v>193</v>
      </c>
      <c r="D4169" t="s">
        <v>45</v>
      </c>
      <c r="E4169" t="s">
        <v>1398</v>
      </c>
      <c r="F4169" t="s">
        <v>63</v>
      </c>
      <c r="G4169">
        <v>126</v>
      </c>
    </row>
    <row r="4170" spans="1:7">
      <c r="A4170">
        <v>4169</v>
      </c>
      <c r="B4170">
        <v>70</v>
      </c>
      <c r="C4170" t="s">
        <v>193</v>
      </c>
      <c r="D4170" t="s">
        <v>45</v>
      </c>
      <c r="E4170" t="s">
        <v>1399</v>
      </c>
      <c r="F4170" t="s">
        <v>63</v>
      </c>
      <c r="G4170">
        <v>96</v>
      </c>
    </row>
    <row r="4171" spans="1:7">
      <c r="A4171">
        <v>4170</v>
      </c>
      <c r="B4171">
        <v>70</v>
      </c>
      <c r="C4171" t="s">
        <v>193</v>
      </c>
      <c r="D4171" t="s">
        <v>45</v>
      </c>
      <c r="E4171" t="s">
        <v>1400</v>
      </c>
      <c r="F4171" t="s">
        <v>63</v>
      </c>
      <c r="G4171">
        <v>20</v>
      </c>
    </row>
    <row r="4172" spans="1:7">
      <c r="A4172">
        <v>4171</v>
      </c>
      <c r="B4172">
        <v>70</v>
      </c>
      <c r="C4172" t="s">
        <v>193</v>
      </c>
      <c r="D4172" t="s">
        <v>45</v>
      </c>
      <c r="E4172" t="s">
        <v>1401</v>
      </c>
      <c r="F4172" t="s">
        <v>63</v>
      </c>
      <c r="G4172">
        <v>24</v>
      </c>
    </row>
    <row r="4173" spans="1:7">
      <c r="A4173">
        <v>4172</v>
      </c>
      <c r="B4173">
        <v>70</v>
      </c>
      <c r="C4173" t="s">
        <v>193</v>
      </c>
      <c r="D4173" t="s">
        <v>45</v>
      </c>
      <c r="E4173" t="s">
        <v>1402</v>
      </c>
      <c r="F4173" t="s">
        <v>63</v>
      </c>
      <c r="G4173">
        <v>14</v>
      </c>
    </row>
    <row r="4174" spans="1:7">
      <c r="A4174">
        <v>4173</v>
      </c>
      <c r="B4174">
        <v>70</v>
      </c>
      <c r="C4174" t="s">
        <v>193</v>
      </c>
      <c r="D4174" t="s">
        <v>45</v>
      </c>
      <c r="E4174" t="s">
        <v>249</v>
      </c>
      <c r="F4174" t="s">
        <v>46</v>
      </c>
      <c r="G4174">
        <v>598</v>
      </c>
    </row>
    <row r="4175" spans="1:7">
      <c r="A4175">
        <v>4174</v>
      </c>
      <c r="B4175">
        <v>70</v>
      </c>
      <c r="C4175" t="s">
        <v>193</v>
      </c>
      <c r="D4175" t="s">
        <v>45</v>
      </c>
      <c r="E4175" t="s">
        <v>1386</v>
      </c>
      <c r="F4175" t="s">
        <v>46</v>
      </c>
      <c r="G4175">
        <v>204</v>
      </c>
    </row>
    <row r="4176" spans="1:7">
      <c r="A4176">
        <v>4175</v>
      </c>
      <c r="B4176">
        <v>70</v>
      </c>
      <c r="C4176" t="s">
        <v>193</v>
      </c>
      <c r="D4176" t="s">
        <v>45</v>
      </c>
      <c r="E4176" t="s">
        <v>1387</v>
      </c>
      <c r="F4176" t="s">
        <v>46</v>
      </c>
      <c r="G4176">
        <v>205</v>
      </c>
    </row>
    <row r="4177" spans="1:8">
      <c r="A4177">
        <v>4176</v>
      </c>
      <c r="B4177">
        <v>70</v>
      </c>
      <c r="C4177" t="s">
        <v>193</v>
      </c>
      <c r="D4177" t="s">
        <v>45</v>
      </c>
      <c r="E4177" t="s">
        <v>1388</v>
      </c>
      <c r="F4177" t="s">
        <v>46</v>
      </c>
      <c r="G4177">
        <v>147</v>
      </c>
    </row>
    <row r="4178" spans="1:8">
      <c r="A4178">
        <v>4177</v>
      </c>
      <c r="B4178">
        <v>70</v>
      </c>
      <c r="C4178" t="s">
        <v>193</v>
      </c>
      <c r="D4178" t="s">
        <v>45</v>
      </c>
      <c r="E4178" t="s">
        <v>1389</v>
      </c>
      <c r="F4178" t="s">
        <v>46</v>
      </c>
      <c r="G4178">
        <v>129</v>
      </c>
    </row>
    <row r="4179" spans="1:8">
      <c r="A4179">
        <v>4178</v>
      </c>
      <c r="B4179">
        <v>70</v>
      </c>
      <c r="C4179" t="s">
        <v>193</v>
      </c>
      <c r="D4179" t="s">
        <v>45</v>
      </c>
      <c r="E4179" t="s">
        <v>1390</v>
      </c>
      <c r="F4179" t="s">
        <v>46</v>
      </c>
      <c r="G4179">
        <v>106</v>
      </c>
    </row>
    <row r="4180" spans="1:8">
      <c r="A4180">
        <v>4179</v>
      </c>
      <c r="B4180">
        <v>70</v>
      </c>
      <c r="C4180" t="s">
        <v>193</v>
      </c>
      <c r="D4180" t="s">
        <v>45</v>
      </c>
      <c r="E4180" t="s">
        <v>1391</v>
      </c>
      <c r="F4180" t="s">
        <v>46</v>
      </c>
      <c r="G4180">
        <v>98</v>
      </c>
    </row>
    <row r="4181" spans="1:8">
      <c r="A4181">
        <v>4180</v>
      </c>
      <c r="B4181">
        <v>70</v>
      </c>
      <c r="C4181" t="s">
        <v>193</v>
      </c>
      <c r="D4181" t="s">
        <v>45</v>
      </c>
      <c r="E4181" t="s">
        <v>1392</v>
      </c>
      <c r="F4181" t="s">
        <v>46</v>
      </c>
      <c r="G4181">
        <v>138</v>
      </c>
    </row>
    <row r="4182" spans="1:8">
      <c r="A4182">
        <v>4181</v>
      </c>
      <c r="B4182">
        <v>70</v>
      </c>
      <c r="C4182" t="s">
        <v>193</v>
      </c>
      <c r="D4182" t="s">
        <v>45</v>
      </c>
      <c r="E4182" t="s">
        <v>1393</v>
      </c>
      <c r="F4182" t="s">
        <v>46</v>
      </c>
      <c r="G4182">
        <v>107</v>
      </c>
    </row>
    <row r="4183" spans="1:8">
      <c r="A4183">
        <v>4182</v>
      </c>
      <c r="B4183">
        <v>70</v>
      </c>
      <c r="C4183" t="s">
        <v>193</v>
      </c>
      <c r="D4183" t="s">
        <v>45</v>
      </c>
      <c r="E4183" t="s">
        <v>1394</v>
      </c>
      <c r="F4183" t="s">
        <v>46</v>
      </c>
      <c r="G4183">
        <v>112</v>
      </c>
    </row>
    <row r="4184" spans="1:8">
      <c r="A4184">
        <v>4183</v>
      </c>
      <c r="B4184">
        <v>70</v>
      </c>
      <c r="C4184" t="s">
        <v>193</v>
      </c>
      <c r="D4184" t="s">
        <v>45</v>
      </c>
      <c r="E4184" t="s">
        <v>1395</v>
      </c>
      <c r="F4184" t="s">
        <v>46</v>
      </c>
      <c r="G4184">
        <v>133</v>
      </c>
    </row>
    <row r="4185" spans="1:8">
      <c r="A4185">
        <v>4184</v>
      </c>
      <c r="B4185">
        <v>70</v>
      </c>
      <c r="C4185" t="s">
        <v>193</v>
      </c>
      <c r="D4185" t="s">
        <v>45</v>
      </c>
      <c r="E4185" t="s">
        <v>1396</v>
      </c>
      <c r="F4185" t="s">
        <v>46</v>
      </c>
      <c r="G4185">
        <v>125</v>
      </c>
    </row>
    <row r="4186" spans="1:8">
      <c r="A4186">
        <v>4185</v>
      </c>
      <c r="B4186">
        <v>70</v>
      </c>
      <c r="C4186" t="s">
        <v>193</v>
      </c>
      <c r="D4186" t="s">
        <v>45</v>
      </c>
      <c r="E4186" t="s">
        <v>1397</v>
      </c>
      <c r="F4186" t="s">
        <v>46</v>
      </c>
      <c r="G4186">
        <v>123</v>
      </c>
    </row>
    <row r="4187" spans="1:8">
      <c r="A4187">
        <v>4186</v>
      </c>
      <c r="B4187">
        <v>70</v>
      </c>
      <c r="C4187" t="s">
        <v>193</v>
      </c>
      <c r="D4187" t="s">
        <v>45</v>
      </c>
      <c r="E4187" t="s">
        <v>1398</v>
      </c>
      <c r="F4187" t="s">
        <v>46</v>
      </c>
      <c r="G4187">
        <v>133</v>
      </c>
    </row>
    <row r="4188" spans="1:8">
      <c r="A4188">
        <v>4187</v>
      </c>
      <c r="B4188">
        <v>70</v>
      </c>
      <c r="C4188" t="s">
        <v>193</v>
      </c>
      <c r="D4188" t="s">
        <v>45</v>
      </c>
      <c r="E4188" t="s">
        <v>1399</v>
      </c>
      <c r="F4188" t="s">
        <v>46</v>
      </c>
      <c r="G4188">
        <v>99</v>
      </c>
    </row>
    <row r="4189" spans="1:8">
      <c r="A4189">
        <v>4188</v>
      </c>
      <c r="B4189">
        <v>70</v>
      </c>
      <c r="C4189" t="s">
        <v>193</v>
      </c>
      <c r="D4189" t="s">
        <v>45</v>
      </c>
      <c r="E4189" t="s">
        <v>1400</v>
      </c>
      <c r="F4189" t="s">
        <v>46</v>
      </c>
      <c r="G4189">
        <v>23</v>
      </c>
    </row>
    <row r="4190" spans="1:8">
      <c r="A4190">
        <v>4189</v>
      </c>
      <c r="B4190">
        <v>70</v>
      </c>
      <c r="C4190" t="s">
        <v>193</v>
      </c>
      <c r="D4190" t="s">
        <v>45</v>
      </c>
      <c r="E4190" t="s">
        <v>1401</v>
      </c>
      <c r="F4190" t="s">
        <v>46</v>
      </c>
      <c r="G4190">
        <v>17</v>
      </c>
    </row>
    <row r="4191" spans="1:8">
      <c r="A4191">
        <v>4190</v>
      </c>
      <c r="B4191">
        <v>70</v>
      </c>
      <c r="C4191" t="s">
        <v>193</v>
      </c>
      <c r="D4191" t="s">
        <v>45</v>
      </c>
      <c r="E4191" t="s">
        <v>1402</v>
      </c>
      <c r="F4191" t="s">
        <v>46</v>
      </c>
      <c r="G4191">
        <v>16</v>
      </c>
    </row>
    <row r="4192" spans="1:8">
      <c r="A4192">
        <v>4191</v>
      </c>
      <c r="B4192">
        <v>73</v>
      </c>
      <c r="C4192" t="s">
        <v>194</v>
      </c>
      <c r="D4192" t="s">
        <v>1413</v>
      </c>
      <c r="E4192" t="s">
        <v>249</v>
      </c>
      <c r="F4192" t="s">
        <v>63</v>
      </c>
      <c r="G4192">
        <v>3047</v>
      </c>
      <c r="H4192">
        <v>55987</v>
      </c>
    </row>
    <row r="4193" spans="1:8">
      <c r="A4193">
        <v>4192</v>
      </c>
      <c r="B4193">
        <v>73</v>
      </c>
      <c r="C4193" t="s">
        <v>194</v>
      </c>
      <c r="D4193" t="s">
        <v>1413</v>
      </c>
      <c r="E4193" t="s">
        <v>1386</v>
      </c>
      <c r="F4193" t="s">
        <v>63</v>
      </c>
      <c r="G4193">
        <v>3503</v>
      </c>
      <c r="H4193">
        <v>55987</v>
      </c>
    </row>
    <row r="4194" spans="1:8">
      <c r="A4194">
        <v>4193</v>
      </c>
      <c r="B4194">
        <v>73</v>
      </c>
      <c r="C4194" t="s">
        <v>194</v>
      </c>
      <c r="D4194" t="s">
        <v>1413</v>
      </c>
      <c r="E4194" t="s">
        <v>1387</v>
      </c>
      <c r="F4194" t="s">
        <v>63</v>
      </c>
      <c r="G4194">
        <v>3612</v>
      </c>
      <c r="H4194">
        <v>55987</v>
      </c>
    </row>
    <row r="4195" spans="1:8">
      <c r="A4195">
        <v>4194</v>
      </c>
      <c r="B4195">
        <v>73</v>
      </c>
      <c r="C4195" t="s">
        <v>194</v>
      </c>
      <c r="D4195" t="s">
        <v>1413</v>
      </c>
      <c r="E4195" t="s">
        <v>1388</v>
      </c>
      <c r="F4195" t="s">
        <v>63</v>
      </c>
      <c r="G4195">
        <v>3105</v>
      </c>
      <c r="H4195">
        <v>55987</v>
      </c>
    </row>
    <row r="4196" spans="1:8">
      <c r="A4196">
        <v>4195</v>
      </c>
      <c r="B4196">
        <v>73</v>
      </c>
      <c r="C4196" t="s">
        <v>194</v>
      </c>
      <c r="D4196" t="s">
        <v>1413</v>
      </c>
      <c r="E4196" t="s">
        <v>1389</v>
      </c>
      <c r="F4196" t="s">
        <v>63</v>
      </c>
      <c r="G4196">
        <v>1786</v>
      </c>
      <c r="H4196">
        <v>55987</v>
      </c>
    </row>
    <row r="4197" spans="1:8">
      <c r="A4197">
        <v>4196</v>
      </c>
      <c r="B4197">
        <v>73</v>
      </c>
      <c r="C4197" t="s">
        <v>194</v>
      </c>
      <c r="D4197" t="s">
        <v>1413</v>
      </c>
      <c r="E4197" t="s">
        <v>1390</v>
      </c>
      <c r="F4197" t="s">
        <v>63</v>
      </c>
      <c r="G4197">
        <v>1526</v>
      </c>
      <c r="H4197">
        <v>55987</v>
      </c>
    </row>
    <row r="4198" spans="1:8">
      <c r="A4198">
        <v>4197</v>
      </c>
      <c r="B4198">
        <v>73</v>
      </c>
      <c r="C4198" t="s">
        <v>194</v>
      </c>
      <c r="D4198" t="s">
        <v>1413</v>
      </c>
      <c r="E4198" t="s">
        <v>1391</v>
      </c>
      <c r="F4198" t="s">
        <v>63</v>
      </c>
      <c r="G4198">
        <v>1509</v>
      </c>
      <c r="H4198">
        <v>55987</v>
      </c>
    </row>
    <row r="4199" spans="1:8">
      <c r="A4199">
        <v>4198</v>
      </c>
      <c r="B4199">
        <v>73</v>
      </c>
      <c r="C4199" t="s">
        <v>194</v>
      </c>
      <c r="D4199" t="s">
        <v>1413</v>
      </c>
      <c r="E4199" t="s">
        <v>1392</v>
      </c>
      <c r="F4199" t="s">
        <v>63</v>
      </c>
      <c r="G4199">
        <v>1624</v>
      </c>
      <c r="H4199">
        <v>55987</v>
      </c>
    </row>
    <row r="4200" spans="1:8">
      <c r="A4200">
        <v>4199</v>
      </c>
      <c r="B4200">
        <v>73</v>
      </c>
      <c r="C4200" t="s">
        <v>194</v>
      </c>
      <c r="D4200" t="s">
        <v>1413</v>
      </c>
      <c r="E4200" t="s">
        <v>1393</v>
      </c>
      <c r="F4200" t="s">
        <v>63</v>
      </c>
      <c r="G4200">
        <v>1611</v>
      </c>
      <c r="H4200">
        <v>55987</v>
      </c>
    </row>
    <row r="4201" spans="1:8">
      <c r="A4201">
        <v>4200</v>
      </c>
      <c r="B4201">
        <v>73</v>
      </c>
      <c r="C4201" t="s">
        <v>194</v>
      </c>
      <c r="D4201" t="s">
        <v>1413</v>
      </c>
      <c r="E4201" t="s">
        <v>1394</v>
      </c>
      <c r="F4201" t="s">
        <v>63</v>
      </c>
      <c r="G4201">
        <v>1490</v>
      </c>
      <c r="H4201">
        <v>55987</v>
      </c>
    </row>
    <row r="4202" spans="1:8">
      <c r="A4202">
        <v>4201</v>
      </c>
      <c r="B4202">
        <v>73</v>
      </c>
      <c r="C4202" t="s">
        <v>194</v>
      </c>
      <c r="D4202" t="s">
        <v>1413</v>
      </c>
      <c r="E4202" t="s">
        <v>1395</v>
      </c>
      <c r="F4202" t="s">
        <v>63</v>
      </c>
      <c r="G4202">
        <v>1289</v>
      </c>
      <c r="H4202">
        <v>55987</v>
      </c>
    </row>
    <row r="4203" spans="1:8">
      <c r="A4203">
        <v>4202</v>
      </c>
      <c r="B4203">
        <v>73</v>
      </c>
      <c r="C4203" t="s">
        <v>194</v>
      </c>
      <c r="D4203" t="s">
        <v>1413</v>
      </c>
      <c r="E4203" t="s">
        <v>1396</v>
      </c>
      <c r="F4203" t="s">
        <v>63</v>
      </c>
      <c r="G4203">
        <v>1151</v>
      </c>
      <c r="H4203">
        <v>55987</v>
      </c>
    </row>
    <row r="4204" spans="1:8">
      <c r="A4204">
        <v>4203</v>
      </c>
      <c r="B4204">
        <v>73</v>
      </c>
      <c r="C4204" t="s">
        <v>194</v>
      </c>
      <c r="D4204" t="s">
        <v>1413</v>
      </c>
      <c r="E4204" t="s">
        <v>1397</v>
      </c>
      <c r="F4204" t="s">
        <v>63</v>
      </c>
      <c r="G4204">
        <v>983</v>
      </c>
      <c r="H4204">
        <v>55987</v>
      </c>
    </row>
    <row r="4205" spans="1:8">
      <c r="A4205">
        <v>4204</v>
      </c>
      <c r="B4205">
        <v>73</v>
      </c>
      <c r="C4205" t="s">
        <v>194</v>
      </c>
      <c r="D4205" t="s">
        <v>1413</v>
      </c>
      <c r="E4205" t="s">
        <v>1398</v>
      </c>
      <c r="F4205" t="s">
        <v>63</v>
      </c>
      <c r="G4205">
        <v>811</v>
      </c>
      <c r="H4205">
        <v>55987</v>
      </c>
    </row>
    <row r="4206" spans="1:8">
      <c r="A4206">
        <v>4205</v>
      </c>
      <c r="B4206">
        <v>73</v>
      </c>
      <c r="C4206" t="s">
        <v>194</v>
      </c>
      <c r="D4206" t="s">
        <v>1413</v>
      </c>
      <c r="E4206" t="s">
        <v>1399</v>
      </c>
      <c r="F4206" t="s">
        <v>63</v>
      </c>
      <c r="G4206">
        <v>630</v>
      </c>
      <c r="H4206">
        <v>55987</v>
      </c>
    </row>
    <row r="4207" spans="1:8">
      <c r="A4207">
        <v>4206</v>
      </c>
      <c r="B4207">
        <v>73</v>
      </c>
      <c r="C4207" t="s">
        <v>194</v>
      </c>
      <c r="D4207" t="s">
        <v>1413</v>
      </c>
      <c r="E4207" t="s">
        <v>1400</v>
      </c>
      <c r="F4207" t="s">
        <v>63</v>
      </c>
      <c r="G4207">
        <v>450</v>
      </c>
      <c r="H4207">
        <v>55987</v>
      </c>
    </row>
    <row r="4208" spans="1:8">
      <c r="A4208">
        <v>4207</v>
      </c>
      <c r="B4208">
        <v>73</v>
      </c>
      <c r="C4208" t="s">
        <v>194</v>
      </c>
      <c r="D4208" t="s">
        <v>1413</v>
      </c>
      <c r="E4208" t="s">
        <v>1401</v>
      </c>
      <c r="F4208" t="s">
        <v>63</v>
      </c>
      <c r="G4208">
        <v>267</v>
      </c>
      <c r="H4208">
        <v>55987</v>
      </c>
    </row>
    <row r="4209" spans="1:8">
      <c r="A4209">
        <v>4208</v>
      </c>
      <c r="B4209">
        <v>73</v>
      </c>
      <c r="C4209" t="s">
        <v>194</v>
      </c>
      <c r="D4209" t="s">
        <v>1413</v>
      </c>
      <c r="E4209" t="s">
        <v>1402</v>
      </c>
      <c r="F4209" t="s">
        <v>63</v>
      </c>
      <c r="G4209">
        <v>193</v>
      </c>
      <c r="H4209">
        <v>55987</v>
      </c>
    </row>
    <row r="4210" spans="1:8">
      <c r="A4210">
        <v>4209</v>
      </c>
      <c r="B4210">
        <v>73</v>
      </c>
      <c r="C4210" t="s">
        <v>194</v>
      </c>
      <c r="D4210" t="s">
        <v>1413</v>
      </c>
      <c r="E4210" t="s">
        <v>249</v>
      </c>
      <c r="F4210" t="s">
        <v>46</v>
      </c>
      <c r="G4210">
        <v>2920</v>
      </c>
      <c r="H4210">
        <v>55987</v>
      </c>
    </row>
    <row r="4211" spans="1:8">
      <c r="A4211">
        <v>4210</v>
      </c>
      <c r="B4211">
        <v>73</v>
      </c>
      <c r="C4211" t="s">
        <v>194</v>
      </c>
      <c r="D4211" t="s">
        <v>1413</v>
      </c>
      <c r="E4211" t="s">
        <v>1386</v>
      </c>
      <c r="F4211" t="s">
        <v>46</v>
      </c>
      <c r="G4211">
        <v>3250</v>
      </c>
      <c r="H4211">
        <v>55987</v>
      </c>
    </row>
    <row r="4212" spans="1:8">
      <c r="A4212">
        <v>4211</v>
      </c>
      <c r="B4212">
        <v>73</v>
      </c>
      <c r="C4212" t="s">
        <v>194</v>
      </c>
      <c r="D4212" t="s">
        <v>1413</v>
      </c>
      <c r="E4212" t="s">
        <v>1387</v>
      </c>
      <c r="F4212" t="s">
        <v>46</v>
      </c>
      <c r="G4212">
        <v>3459</v>
      </c>
      <c r="H4212">
        <v>55987</v>
      </c>
    </row>
    <row r="4213" spans="1:8">
      <c r="A4213">
        <v>4212</v>
      </c>
      <c r="B4213">
        <v>73</v>
      </c>
      <c r="C4213" t="s">
        <v>194</v>
      </c>
      <c r="D4213" t="s">
        <v>1413</v>
      </c>
      <c r="E4213" t="s">
        <v>1388</v>
      </c>
      <c r="F4213" t="s">
        <v>46</v>
      </c>
      <c r="G4213">
        <v>2759</v>
      </c>
      <c r="H4213">
        <v>55987</v>
      </c>
    </row>
    <row r="4214" spans="1:8">
      <c r="A4214">
        <v>4213</v>
      </c>
      <c r="B4214">
        <v>73</v>
      </c>
      <c r="C4214" t="s">
        <v>194</v>
      </c>
      <c r="D4214" t="s">
        <v>1413</v>
      </c>
      <c r="E4214" t="s">
        <v>1389</v>
      </c>
      <c r="F4214" t="s">
        <v>46</v>
      </c>
      <c r="G4214">
        <v>1756</v>
      </c>
      <c r="H4214">
        <v>55987</v>
      </c>
    </row>
    <row r="4215" spans="1:8">
      <c r="A4215">
        <v>4214</v>
      </c>
      <c r="B4215">
        <v>73</v>
      </c>
      <c r="C4215" t="s">
        <v>194</v>
      </c>
      <c r="D4215" t="s">
        <v>1413</v>
      </c>
      <c r="E4215" t="s">
        <v>1390</v>
      </c>
      <c r="F4215" t="s">
        <v>46</v>
      </c>
      <c r="G4215">
        <v>1567</v>
      </c>
      <c r="H4215">
        <v>55987</v>
      </c>
    </row>
    <row r="4216" spans="1:8">
      <c r="A4216">
        <v>4215</v>
      </c>
      <c r="B4216">
        <v>73</v>
      </c>
      <c r="C4216" t="s">
        <v>194</v>
      </c>
      <c r="D4216" t="s">
        <v>1413</v>
      </c>
      <c r="E4216" t="s">
        <v>1391</v>
      </c>
      <c r="F4216" t="s">
        <v>46</v>
      </c>
      <c r="G4216">
        <v>1598</v>
      </c>
      <c r="H4216">
        <v>55987</v>
      </c>
    </row>
    <row r="4217" spans="1:8">
      <c r="A4217">
        <v>4216</v>
      </c>
      <c r="B4217">
        <v>73</v>
      </c>
      <c r="C4217" t="s">
        <v>194</v>
      </c>
      <c r="D4217" t="s">
        <v>1413</v>
      </c>
      <c r="E4217" t="s">
        <v>1392</v>
      </c>
      <c r="F4217" t="s">
        <v>46</v>
      </c>
      <c r="G4217">
        <v>1673</v>
      </c>
      <c r="H4217">
        <v>55987</v>
      </c>
    </row>
    <row r="4218" spans="1:8">
      <c r="A4218">
        <v>4217</v>
      </c>
      <c r="B4218">
        <v>73</v>
      </c>
      <c r="C4218" t="s">
        <v>194</v>
      </c>
      <c r="D4218" t="s">
        <v>1413</v>
      </c>
      <c r="E4218" t="s">
        <v>1393</v>
      </c>
      <c r="F4218" t="s">
        <v>46</v>
      </c>
      <c r="G4218">
        <v>1607</v>
      </c>
      <c r="H4218">
        <v>55987</v>
      </c>
    </row>
    <row r="4219" spans="1:8">
      <c r="A4219">
        <v>4218</v>
      </c>
      <c r="B4219">
        <v>73</v>
      </c>
      <c r="C4219" t="s">
        <v>194</v>
      </c>
      <c r="D4219" t="s">
        <v>1413</v>
      </c>
      <c r="E4219" t="s">
        <v>1394</v>
      </c>
      <c r="F4219" t="s">
        <v>46</v>
      </c>
      <c r="G4219">
        <v>1363</v>
      </c>
      <c r="H4219">
        <v>55987</v>
      </c>
    </row>
    <row r="4220" spans="1:8">
      <c r="A4220">
        <v>4219</v>
      </c>
      <c r="B4220">
        <v>73</v>
      </c>
      <c r="C4220" t="s">
        <v>194</v>
      </c>
      <c r="D4220" t="s">
        <v>1413</v>
      </c>
      <c r="E4220" t="s">
        <v>1395</v>
      </c>
      <c r="F4220" t="s">
        <v>46</v>
      </c>
      <c r="G4220">
        <v>1184</v>
      </c>
      <c r="H4220">
        <v>55987</v>
      </c>
    </row>
    <row r="4221" spans="1:8">
      <c r="A4221">
        <v>4220</v>
      </c>
      <c r="B4221">
        <v>73</v>
      </c>
      <c r="C4221" t="s">
        <v>194</v>
      </c>
      <c r="D4221" t="s">
        <v>1413</v>
      </c>
      <c r="E4221" t="s">
        <v>1396</v>
      </c>
      <c r="F4221" t="s">
        <v>46</v>
      </c>
      <c r="G4221">
        <v>1029</v>
      </c>
      <c r="H4221">
        <v>55987</v>
      </c>
    </row>
    <row r="4222" spans="1:8">
      <c r="A4222">
        <v>4221</v>
      </c>
      <c r="B4222">
        <v>73</v>
      </c>
      <c r="C4222" t="s">
        <v>194</v>
      </c>
      <c r="D4222" t="s">
        <v>1413</v>
      </c>
      <c r="E4222" t="s">
        <v>1397</v>
      </c>
      <c r="F4222" t="s">
        <v>46</v>
      </c>
      <c r="G4222">
        <v>883</v>
      </c>
      <c r="H4222">
        <v>55987</v>
      </c>
    </row>
    <row r="4223" spans="1:8">
      <c r="A4223">
        <v>4222</v>
      </c>
      <c r="B4223">
        <v>73</v>
      </c>
      <c r="C4223" t="s">
        <v>194</v>
      </c>
      <c r="D4223" t="s">
        <v>1413</v>
      </c>
      <c r="E4223" t="s">
        <v>1398</v>
      </c>
      <c r="F4223" t="s">
        <v>46</v>
      </c>
      <c r="G4223">
        <v>787</v>
      </c>
      <c r="H4223">
        <v>55987</v>
      </c>
    </row>
    <row r="4224" spans="1:8">
      <c r="A4224">
        <v>4223</v>
      </c>
      <c r="B4224">
        <v>73</v>
      </c>
      <c r="C4224" t="s">
        <v>194</v>
      </c>
      <c r="D4224" t="s">
        <v>1413</v>
      </c>
      <c r="E4224" t="s">
        <v>1399</v>
      </c>
      <c r="F4224" t="s">
        <v>46</v>
      </c>
      <c r="G4224">
        <v>641</v>
      </c>
      <c r="H4224">
        <v>55987</v>
      </c>
    </row>
    <row r="4225" spans="1:8">
      <c r="A4225">
        <v>4224</v>
      </c>
      <c r="B4225">
        <v>73</v>
      </c>
      <c r="C4225" t="s">
        <v>194</v>
      </c>
      <c r="D4225" t="s">
        <v>1413</v>
      </c>
      <c r="E4225" t="s">
        <v>1400</v>
      </c>
      <c r="F4225" t="s">
        <v>46</v>
      </c>
      <c r="G4225">
        <v>441</v>
      </c>
      <c r="H4225">
        <v>55987</v>
      </c>
    </row>
    <row r="4226" spans="1:8">
      <c r="A4226">
        <v>4225</v>
      </c>
      <c r="B4226">
        <v>73</v>
      </c>
      <c r="C4226" t="s">
        <v>194</v>
      </c>
      <c r="D4226" t="s">
        <v>1413</v>
      </c>
      <c r="E4226" t="s">
        <v>1401</v>
      </c>
      <c r="F4226" t="s">
        <v>46</v>
      </c>
      <c r="G4226">
        <v>265</v>
      </c>
      <c r="H4226">
        <v>55987</v>
      </c>
    </row>
    <row r="4227" spans="1:8">
      <c r="A4227">
        <v>4226</v>
      </c>
      <c r="B4227">
        <v>73</v>
      </c>
      <c r="C4227" t="s">
        <v>194</v>
      </c>
      <c r="D4227" t="s">
        <v>1413</v>
      </c>
      <c r="E4227" t="s">
        <v>1402</v>
      </c>
      <c r="F4227" t="s">
        <v>46</v>
      </c>
      <c r="G4227">
        <v>218</v>
      </c>
      <c r="H4227">
        <v>55987</v>
      </c>
    </row>
    <row r="4228" spans="1:8">
      <c r="A4228">
        <v>4227</v>
      </c>
      <c r="B4228">
        <v>73</v>
      </c>
      <c r="C4228" t="s">
        <v>194</v>
      </c>
      <c r="D4228" t="s">
        <v>3582</v>
      </c>
      <c r="E4228" t="s">
        <v>1388</v>
      </c>
      <c r="F4228" t="s">
        <v>63</v>
      </c>
      <c r="G4228">
        <v>1</v>
      </c>
      <c r="H4228">
        <v>25</v>
      </c>
    </row>
    <row r="4229" spans="1:8">
      <c r="A4229">
        <v>4228</v>
      </c>
      <c r="B4229">
        <v>73</v>
      </c>
      <c r="C4229" t="s">
        <v>194</v>
      </c>
      <c r="D4229" t="s">
        <v>3582</v>
      </c>
      <c r="E4229" t="s">
        <v>1389</v>
      </c>
      <c r="F4229" t="s">
        <v>63</v>
      </c>
      <c r="G4229">
        <v>1</v>
      </c>
      <c r="H4229">
        <v>25</v>
      </c>
    </row>
    <row r="4230" spans="1:8">
      <c r="A4230">
        <v>4229</v>
      </c>
      <c r="B4230">
        <v>73</v>
      </c>
      <c r="C4230" t="s">
        <v>194</v>
      </c>
      <c r="D4230" t="s">
        <v>3582</v>
      </c>
      <c r="E4230" t="s">
        <v>1390</v>
      </c>
      <c r="F4230" t="s">
        <v>63</v>
      </c>
      <c r="G4230">
        <v>6</v>
      </c>
      <c r="H4230">
        <v>25</v>
      </c>
    </row>
    <row r="4231" spans="1:8">
      <c r="A4231">
        <v>4230</v>
      </c>
      <c r="B4231">
        <v>73</v>
      </c>
      <c r="C4231" t="s">
        <v>194</v>
      </c>
      <c r="D4231" t="s">
        <v>3582</v>
      </c>
      <c r="E4231" t="s">
        <v>1391</v>
      </c>
      <c r="F4231" t="s">
        <v>63</v>
      </c>
      <c r="G4231">
        <v>3</v>
      </c>
      <c r="H4231">
        <v>25</v>
      </c>
    </row>
    <row r="4232" spans="1:8">
      <c r="A4232">
        <v>4231</v>
      </c>
      <c r="B4232">
        <v>73</v>
      </c>
      <c r="C4232" t="s">
        <v>194</v>
      </c>
      <c r="D4232" t="s">
        <v>3582</v>
      </c>
      <c r="E4232" t="s">
        <v>1396</v>
      </c>
      <c r="F4232" t="s">
        <v>63</v>
      </c>
      <c r="G4232">
        <v>1</v>
      </c>
      <c r="H4232">
        <v>25</v>
      </c>
    </row>
    <row r="4233" spans="1:8">
      <c r="A4233">
        <v>4232</v>
      </c>
      <c r="B4233">
        <v>73</v>
      </c>
      <c r="C4233" t="s">
        <v>194</v>
      </c>
      <c r="D4233" t="s">
        <v>3582</v>
      </c>
      <c r="E4233" t="s">
        <v>1399</v>
      </c>
      <c r="F4233" t="s">
        <v>63</v>
      </c>
      <c r="G4233">
        <v>2</v>
      </c>
      <c r="H4233">
        <v>25</v>
      </c>
    </row>
    <row r="4234" spans="1:8">
      <c r="A4234">
        <v>4233</v>
      </c>
      <c r="B4234">
        <v>73</v>
      </c>
      <c r="C4234" t="s">
        <v>194</v>
      </c>
      <c r="D4234" t="s">
        <v>3582</v>
      </c>
      <c r="E4234" t="s">
        <v>1400</v>
      </c>
      <c r="F4234" t="s">
        <v>63</v>
      </c>
      <c r="G4234">
        <v>3</v>
      </c>
      <c r="H4234">
        <v>25</v>
      </c>
    </row>
    <row r="4235" spans="1:8">
      <c r="A4235">
        <v>4234</v>
      </c>
      <c r="B4235">
        <v>73</v>
      </c>
      <c r="C4235" t="s">
        <v>194</v>
      </c>
      <c r="D4235" t="s">
        <v>3582</v>
      </c>
      <c r="E4235" t="s">
        <v>1402</v>
      </c>
      <c r="F4235" t="s">
        <v>63</v>
      </c>
      <c r="G4235">
        <v>4</v>
      </c>
      <c r="H4235">
        <v>25</v>
      </c>
    </row>
    <row r="4236" spans="1:8">
      <c r="A4236">
        <v>4235</v>
      </c>
      <c r="B4236">
        <v>73</v>
      </c>
      <c r="C4236" t="s">
        <v>194</v>
      </c>
      <c r="D4236" t="s">
        <v>3582</v>
      </c>
      <c r="E4236" t="s">
        <v>1390</v>
      </c>
      <c r="F4236" t="s">
        <v>46</v>
      </c>
      <c r="G4236">
        <v>1</v>
      </c>
      <c r="H4236">
        <v>25</v>
      </c>
    </row>
    <row r="4237" spans="1:8">
      <c r="A4237">
        <v>4236</v>
      </c>
      <c r="B4237">
        <v>73</v>
      </c>
      <c r="C4237" t="s">
        <v>194</v>
      </c>
      <c r="D4237" t="s">
        <v>3582</v>
      </c>
      <c r="E4237" t="s">
        <v>1394</v>
      </c>
      <c r="F4237" t="s">
        <v>46</v>
      </c>
      <c r="G4237">
        <v>1</v>
      </c>
      <c r="H4237">
        <v>25</v>
      </c>
    </row>
    <row r="4238" spans="1:8">
      <c r="A4238">
        <v>4237</v>
      </c>
      <c r="B4238">
        <v>73</v>
      </c>
      <c r="C4238" t="s">
        <v>194</v>
      </c>
      <c r="D4238" t="s">
        <v>3582</v>
      </c>
      <c r="E4238" t="s">
        <v>1401</v>
      </c>
      <c r="F4238" t="s">
        <v>46</v>
      </c>
      <c r="G4238">
        <v>1</v>
      </c>
      <c r="H4238">
        <v>25</v>
      </c>
    </row>
    <row r="4239" spans="1:8">
      <c r="A4239">
        <v>4238</v>
      </c>
      <c r="B4239">
        <v>73</v>
      </c>
      <c r="C4239" t="s">
        <v>194</v>
      </c>
      <c r="D4239" t="s">
        <v>3582</v>
      </c>
      <c r="E4239" t="s">
        <v>1402</v>
      </c>
      <c r="F4239" t="s">
        <v>46</v>
      </c>
      <c r="G4239">
        <v>1</v>
      </c>
      <c r="H4239">
        <v>25</v>
      </c>
    </row>
    <row r="4240" spans="1:8">
      <c r="A4240">
        <v>4239</v>
      </c>
      <c r="B4240">
        <v>73</v>
      </c>
      <c r="C4240" t="s">
        <v>194</v>
      </c>
      <c r="D4240" t="s">
        <v>3597</v>
      </c>
      <c r="E4240" t="s">
        <v>249</v>
      </c>
      <c r="F4240" t="s">
        <v>63</v>
      </c>
      <c r="G4240">
        <v>1</v>
      </c>
      <c r="H4240">
        <v>65</v>
      </c>
    </row>
    <row r="4241" spans="1:8">
      <c r="A4241">
        <v>4240</v>
      </c>
      <c r="B4241">
        <v>73</v>
      </c>
      <c r="C4241" t="s">
        <v>194</v>
      </c>
      <c r="D4241" t="s">
        <v>3597</v>
      </c>
      <c r="E4241" t="s">
        <v>1386</v>
      </c>
      <c r="F4241" t="s">
        <v>63</v>
      </c>
      <c r="G4241">
        <v>1</v>
      </c>
      <c r="H4241">
        <v>65</v>
      </c>
    </row>
    <row r="4242" spans="1:8">
      <c r="A4242">
        <v>4241</v>
      </c>
      <c r="B4242">
        <v>73</v>
      </c>
      <c r="C4242" t="s">
        <v>194</v>
      </c>
      <c r="D4242" t="s">
        <v>3597</v>
      </c>
      <c r="E4242" t="s">
        <v>1387</v>
      </c>
      <c r="F4242" t="s">
        <v>63</v>
      </c>
      <c r="G4242">
        <v>4</v>
      </c>
      <c r="H4242">
        <v>65</v>
      </c>
    </row>
    <row r="4243" spans="1:8">
      <c r="A4243">
        <v>4242</v>
      </c>
      <c r="B4243">
        <v>73</v>
      </c>
      <c r="C4243" t="s">
        <v>194</v>
      </c>
      <c r="D4243" t="s">
        <v>3597</v>
      </c>
      <c r="E4243" t="s">
        <v>1388</v>
      </c>
      <c r="F4243" t="s">
        <v>63</v>
      </c>
      <c r="G4243">
        <v>3</v>
      </c>
      <c r="H4243">
        <v>65</v>
      </c>
    </row>
    <row r="4244" spans="1:8">
      <c r="A4244">
        <v>4243</v>
      </c>
      <c r="B4244">
        <v>73</v>
      </c>
      <c r="C4244" t="s">
        <v>194</v>
      </c>
      <c r="D4244" t="s">
        <v>3597</v>
      </c>
      <c r="E4244" t="s">
        <v>1389</v>
      </c>
      <c r="F4244" t="s">
        <v>63</v>
      </c>
      <c r="G4244">
        <v>2</v>
      </c>
      <c r="H4244">
        <v>65</v>
      </c>
    </row>
    <row r="4245" spans="1:8">
      <c r="A4245">
        <v>4244</v>
      </c>
      <c r="B4245">
        <v>73</v>
      </c>
      <c r="C4245" t="s">
        <v>194</v>
      </c>
      <c r="D4245" t="s">
        <v>3597</v>
      </c>
      <c r="E4245" t="s">
        <v>1390</v>
      </c>
      <c r="F4245" t="s">
        <v>63</v>
      </c>
      <c r="G4245">
        <v>2</v>
      </c>
      <c r="H4245">
        <v>65</v>
      </c>
    </row>
    <row r="4246" spans="1:8">
      <c r="A4246">
        <v>4245</v>
      </c>
      <c r="B4246">
        <v>73</v>
      </c>
      <c r="C4246" t="s">
        <v>194</v>
      </c>
      <c r="D4246" t="s">
        <v>3597</v>
      </c>
      <c r="E4246" t="s">
        <v>1391</v>
      </c>
      <c r="F4246" t="s">
        <v>63</v>
      </c>
      <c r="G4246">
        <v>3</v>
      </c>
      <c r="H4246">
        <v>65</v>
      </c>
    </row>
    <row r="4247" spans="1:8">
      <c r="A4247">
        <v>4246</v>
      </c>
      <c r="B4247">
        <v>73</v>
      </c>
      <c r="C4247" t="s">
        <v>194</v>
      </c>
      <c r="D4247" t="s">
        <v>3597</v>
      </c>
      <c r="E4247" t="s">
        <v>1392</v>
      </c>
      <c r="F4247" t="s">
        <v>63</v>
      </c>
      <c r="G4247">
        <v>2</v>
      </c>
      <c r="H4247">
        <v>65</v>
      </c>
    </row>
    <row r="4248" spans="1:8">
      <c r="A4248">
        <v>4247</v>
      </c>
      <c r="B4248">
        <v>73</v>
      </c>
      <c r="C4248" t="s">
        <v>194</v>
      </c>
      <c r="D4248" t="s">
        <v>3597</v>
      </c>
      <c r="E4248" t="s">
        <v>1393</v>
      </c>
      <c r="F4248" t="s">
        <v>63</v>
      </c>
      <c r="G4248">
        <v>2</v>
      </c>
      <c r="H4248">
        <v>65</v>
      </c>
    </row>
    <row r="4249" spans="1:8">
      <c r="A4249">
        <v>4248</v>
      </c>
      <c r="B4249">
        <v>73</v>
      </c>
      <c r="C4249" t="s">
        <v>194</v>
      </c>
      <c r="D4249" t="s">
        <v>3597</v>
      </c>
      <c r="E4249" t="s">
        <v>1394</v>
      </c>
      <c r="F4249" t="s">
        <v>63</v>
      </c>
      <c r="G4249">
        <v>1</v>
      </c>
      <c r="H4249">
        <v>65</v>
      </c>
    </row>
    <row r="4250" spans="1:8">
      <c r="A4250">
        <v>4249</v>
      </c>
      <c r="B4250">
        <v>73</v>
      </c>
      <c r="C4250" t="s">
        <v>194</v>
      </c>
      <c r="D4250" t="s">
        <v>3597</v>
      </c>
      <c r="E4250" t="s">
        <v>1395</v>
      </c>
      <c r="F4250" t="s">
        <v>63</v>
      </c>
      <c r="G4250">
        <v>4</v>
      </c>
      <c r="H4250">
        <v>65</v>
      </c>
    </row>
    <row r="4251" spans="1:8">
      <c r="A4251">
        <v>4250</v>
      </c>
      <c r="B4251">
        <v>73</v>
      </c>
      <c r="C4251" t="s">
        <v>194</v>
      </c>
      <c r="D4251" t="s">
        <v>3597</v>
      </c>
      <c r="E4251" t="s">
        <v>1396</v>
      </c>
      <c r="F4251" t="s">
        <v>63</v>
      </c>
      <c r="G4251">
        <v>2</v>
      </c>
      <c r="H4251">
        <v>65</v>
      </c>
    </row>
    <row r="4252" spans="1:8">
      <c r="A4252">
        <v>4251</v>
      </c>
      <c r="B4252">
        <v>73</v>
      </c>
      <c r="C4252" t="s">
        <v>194</v>
      </c>
      <c r="D4252" t="s">
        <v>3597</v>
      </c>
      <c r="E4252" t="s">
        <v>1397</v>
      </c>
      <c r="F4252" t="s">
        <v>63</v>
      </c>
      <c r="G4252">
        <v>5</v>
      </c>
      <c r="H4252">
        <v>65</v>
      </c>
    </row>
    <row r="4253" spans="1:8">
      <c r="A4253">
        <v>4252</v>
      </c>
      <c r="B4253">
        <v>73</v>
      </c>
      <c r="C4253" t="s">
        <v>194</v>
      </c>
      <c r="D4253" t="s">
        <v>3597</v>
      </c>
      <c r="E4253" t="s">
        <v>1398</v>
      </c>
      <c r="F4253" t="s">
        <v>63</v>
      </c>
      <c r="G4253">
        <v>1</v>
      </c>
      <c r="H4253">
        <v>65</v>
      </c>
    </row>
    <row r="4254" spans="1:8">
      <c r="A4254">
        <v>4253</v>
      </c>
      <c r="B4254">
        <v>73</v>
      </c>
      <c r="C4254" t="s">
        <v>194</v>
      </c>
      <c r="D4254" t="s">
        <v>3597</v>
      </c>
      <c r="E4254" t="s">
        <v>1399</v>
      </c>
      <c r="F4254" t="s">
        <v>63</v>
      </c>
      <c r="G4254">
        <v>1</v>
      </c>
      <c r="H4254">
        <v>65</v>
      </c>
    </row>
    <row r="4255" spans="1:8">
      <c r="A4255">
        <v>4254</v>
      </c>
      <c r="B4255">
        <v>73</v>
      </c>
      <c r="C4255" t="s">
        <v>194</v>
      </c>
      <c r="D4255" t="s">
        <v>3597</v>
      </c>
      <c r="E4255" t="s">
        <v>1400</v>
      </c>
      <c r="F4255" t="s">
        <v>63</v>
      </c>
      <c r="G4255">
        <v>1</v>
      </c>
      <c r="H4255">
        <v>65</v>
      </c>
    </row>
    <row r="4256" spans="1:8">
      <c r="A4256">
        <v>4255</v>
      </c>
      <c r="B4256">
        <v>73</v>
      </c>
      <c r="C4256" t="s">
        <v>194</v>
      </c>
      <c r="D4256" t="s">
        <v>3597</v>
      </c>
      <c r="E4256" t="s">
        <v>249</v>
      </c>
      <c r="F4256" t="s">
        <v>46</v>
      </c>
      <c r="G4256">
        <v>1</v>
      </c>
      <c r="H4256">
        <v>65</v>
      </c>
    </row>
    <row r="4257" spans="1:8">
      <c r="A4257">
        <v>4256</v>
      </c>
      <c r="B4257">
        <v>73</v>
      </c>
      <c r="C4257" t="s">
        <v>194</v>
      </c>
      <c r="D4257" t="s">
        <v>3597</v>
      </c>
      <c r="E4257" t="s">
        <v>1386</v>
      </c>
      <c r="F4257" t="s">
        <v>46</v>
      </c>
      <c r="G4257">
        <v>1</v>
      </c>
      <c r="H4257">
        <v>65</v>
      </c>
    </row>
    <row r="4258" spans="1:8">
      <c r="A4258">
        <v>4257</v>
      </c>
      <c r="B4258">
        <v>73</v>
      </c>
      <c r="C4258" t="s">
        <v>194</v>
      </c>
      <c r="D4258" t="s">
        <v>3597</v>
      </c>
      <c r="E4258" t="s">
        <v>1387</v>
      </c>
      <c r="F4258" t="s">
        <v>46</v>
      </c>
      <c r="G4258">
        <v>4</v>
      </c>
      <c r="H4258">
        <v>65</v>
      </c>
    </row>
    <row r="4259" spans="1:8">
      <c r="A4259">
        <v>4258</v>
      </c>
      <c r="B4259">
        <v>73</v>
      </c>
      <c r="C4259" t="s">
        <v>194</v>
      </c>
      <c r="D4259" t="s">
        <v>3597</v>
      </c>
      <c r="E4259" t="s">
        <v>1388</v>
      </c>
      <c r="F4259" t="s">
        <v>46</v>
      </c>
      <c r="G4259">
        <v>3</v>
      </c>
      <c r="H4259">
        <v>65</v>
      </c>
    </row>
    <row r="4260" spans="1:8">
      <c r="A4260">
        <v>4259</v>
      </c>
      <c r="B4260">
        <v>73</v>
      </c>
      <c r="C4260" t="s">
        <v>194</v>
      </c>
      <c r="D4260" t="s">
        <v>3597</v>
      </c>
      <c r="E4260" t="s">
        <v>1389</v>
      </c>
      <c r="F4260" t="s">
        <v>46</v>
      </c>
      <c r="G4260">
        <v>2</v>
      </c>
      <c r="H4260">
        <v>65</v>
      </c>
    </row>
    <row r="4261" spans="1:8">
      <c r="A4261">
        <v>4260</v>
      </c>
      <c r="B4261">
        <v>73</v>
      </c>
      <c r="C4261" t="s">
        <v>194</v>
      </c>
      <c r="D4261" t="s">
        <v>3597</v>
      </c>
      <c r="E4261" t="s">
        <v>1390</v>
      </c>
      <c r="F4261" t="s">
        <v>46</v>
      </c>
      <c r="G4261">
        <v>1</v>
      </c>
      <c r="H4261">
        <v>65</v>
      </c>
    </row>
    <row r="4262" spans="1:8">
      <c r="A4262">
        <v>4261</v>
      </c>
      <c r="B4262">
        <v>73</v>
      </c>
      <c r="C4262" t="s">
        <v>194</v>
      </c>
      <c r="D4262" t="s">
        <v>3597</v>
      </c>
      <c r="E4262" t="s">
        <v>1391</v>
      </c>
      <c r="F4262" t="s">
        <v>46</v>
      </c>
      <c r="G4262">
        <v>3</v>
      </c>
      <c r="H4262">
        <v>65</v>
      </c>
    </row>
    <row r="4263" spans="1:8">
      <c r="A4263">
        <v>4262</v>
      </c>
      <c r="B4263">
        <v>73</v>
      </c>
      <c r="C4263" t="s">
        <v>194</v>
      </c>
      <c r="D4263" t="s">
        <v>3597</v>
      </c>
      <c r="E4263" t="s">
        <v>1392</v>
      </c>
      <c r="F4263" t="s">
        <v>46</v>
      </c>
      <c r="G4263">
        <v>3</v>
      </c>
      <c r="H4263">
        <v>65</v>
      </c>
    </row>
    <row r="4264" spans="1:8">
      <c r="A4264">
        <v>4263</v>
      </c>
      <c r="B4264">
        <v>73</v>
      </c>
      <c r="C4264" t="s">
        <v>194</v>
      </c>
      <c r="D4264" t="s">
        <v>3597</v>
      </c>
      <c r="E4264" t="s">
        <v>1393</v>
      </c>
      <c r="F4264" t="s">
        <v>46</v>
      </c>
      <c r="G4264">
        <v>1</v>
      </c>
      <c r="H4264">
        <v>65</v>
      </c>
    </row>
    <row r="4265" spans="1:8">
      <c r="A4265">
        <v>4264</v>
      </c>
      <c r="B4265">
        <v>73</v>
      </c>
      <c r="C4265" t="s">
        <v>194</v>
      </c>
      <c r="D4265" t="s">
        <v>3597</v>
      </c>
      <c r="E4265" t="s">
        <v>1394</v>
      </c>
      <c r="F4265" t="s">
        <v>46</v>
      </c>
      <c r="G4265">
        <v>1</v>
      </c>
      <c r="H4265">
        <v>65</v>
      </c>
    </row>
    <row r="4266" spans="1:8">
      <c r="A4266">
        <v>4265</v>
      </c>
      <c r="B4266">
        <v>73</v>
      </c>
      <c r="C4266" t="s">
        <v>194</v>
      </c>
      <c r="D4266" t="s">
        <v>3597</v>
      </c>
      <c r="E4266" t="s">
        <v>1395</v>
      </c>
      <c r="F4266" t="s">
        <v>46</v>
      </c>
      <c r="G4266">
        <v>1</v>
      </c>
      <c r="H4266">
        <v>65</v>
      </c>
    </row>
    <row r="4267" spans="1:8">
      <c r="A4267">
        <v>4266</v>
      </c>
      <c r="B4267">
        <v>73</v>
      </c>
      <c r="C4267" t="s">
        <v>194</v>
      </c>
      <c r="D4267" t="s">
        <v>3597</v>
      </c>
      <c r="E4267" t="s">
        <v>1396</v>
      </c>
      <c r="F4267" t="s">
        <v>46</v>
      </c>
      <c r="G4267">
        <v>3</v>
      </c>
      <c r="H4267">
        <v>65</v>
      </c>
    </row>
    <row r="4268" spans="1:8">
      <c r="A4268">
        <v>4267</v>
      </c>
      <c r="B4268">
        <v>73</v>
      </c>
      <c r="C4268" t="s">
        <v>194</v>
      </c>
      <c r="D4268" t="s">
        <v>3597</v>
      </c>
      <c r="E4268" t="s">
        <v>1397</v>
      </c>
      <c r="F4268" t="s">
        <v>46</v>
      </c>
      <c r="G4268">
        <v>3</v>
      </c>
      <c r="H4268">
        <v>65</v>
      </c>
    </row>
    <row r="4269" spans="1:8">
      <c r="A4269">
        <v>4268</v>
      </c>
      <c r="B4269">
        <v>73</v>
      </c>
      <c r="C4269" t="s">
        <v>194</v>
      </c>
      <c r="D4269" t="s">
        <v>3597</v>
      </c>
      <c r="E4269" t="s">
        <v>1398</v>
      </c>
      <c r="F4269" t="s">
        <v>46</v>
      </c>
      <c r="G4269">
        <v>1</v>
      </c>
      <c r="H4269">
        <v>65</v>
      </c>
    </row>
    <row r="4270" spans="1:8">
      <c r="A4270">
        <v>4269</v>
      </c>
      <c r="B4270">
        <v>73</v>
      </c>
      <c r="C4270" t="s">
        <v>194</v>
      </c>
      <c r="D4270" t="s">
        <v>3597</v>
      </c>
      <c r="E4270" t="s">
        <v>1399</v>
      </c>
      <c r="F4270" t="s">
        <v>46</v>
      </c>
      <c r="G4270">
        <v>2</v>
      </c>
      <c r="H4270">
        <v>65</v>
      </c>
    </row>
    <row r="4271" spans="1:8">
      <c r="A4271">
        <v>4270</v>
      </c>
      <c r="B4271">
        <v>73</v>
      </c>
      <c r="C4271" t="s">
        <v>194</v>
      </c>
      <c r="D4271" t="s">
        <v>3598</v>
      </c>
      <c r="E4271" t="s">
        <v>249</v>
      </c>
      <c r="F4271" t="s">
        <v>63</v>
      </c>
      <c r="G4271">
        <v>728</v>
      </c>
      <c r="H4271">
        <v>15766</v>
      </c>
    </row>
    <row r="4272" spans="1:8">
      <c r="A4272">
        <v>4271</v>
      </c>
      <c r="B4272">
        <v>73</v>
      </c>
      <c r="C4272" t="s">
        <v>194</v>
      </c>
      <c r="D4272" t="s">
        <v>3598</v>
      </c>
      <c r="E4272" t="s">
        <v>1386</v>
      </c>
      <c r="F4272" t="s">
        <v>63</v>
      </c>
      <c r="G4272">
        <v>844</v>
      </c>
      <c r="H4272">
        <v>15766</v>
      </c>
    </row>
    <row r="4273" spans="1:8">
      <c r="A4273">
        <v>4272</v>
      </c>
      <c r="B4273">
        <v>73</v>
      </c>
      <c r="C4273" t="s">
        <v>194</v>
      </c>
      <c r="D4273" t="s">
        <v>3598</v>
      </c>
      <c r="E4273" t="s">
        <v>1387</v>
      </c>
      <c r="F4273" t="s">
        <v>63</v>
      </c>
      <c r="G4273">
        <v>901</v>
      </c>
      <c r="H4273">
        <v>15766</v>
      </c>
    </row>
    <row r="4274" spans="1:8">
      <c r="A4274">
        <v>4273</v>
      </c>
      <c r="B4274">
        <v>73</v>
      </c>
      <c r="C4274" t="s">
        <v>194</v>
      </c>
      <c r="D4274" t="s">
        <v>3598</v>
      </c>
      <c r="E4274" t="s">
        <v>1388</v>
      </c>
      <c r="F4274" t="s">
        <v>63</v>
      </c>
      <c r="G4274">
        <v>778</v>
      </c>
      <c r="H4274">
        <v>15766</v>
      </c>
    </row>
    <row r="4275" spans="1:8">
      <c r="A4275">
        <v>4274</v>
      </c>
      <c r="B4275">
        <v>73</v>
      </c>
      <c r="C4275" t="s">
        <v>194</v>
      </c>
      <c r="D4275" t="s">
        <v>3598</v>
      </c>
      <c r="E4275" t="s">
        <v>1389</v>
      </c>
      <c r="F4275" t="s">
        <v>63</v>
      </c>
      <c r="G4275">
        <v>658</v>
      </c>
      <c r="H4275">
        <v>15766</v>
      </c>
    </row>
    <row r="4276" spans="1:8">
      <c r="A4276">
        <v>4275</v>
      </c>
      <c r="B4276">
        <v>73</v>
      </c>
      <c r="C4276" t="s">
        <v>194</v>
      </c>
      <c r="D4276" t="s">
        <v>3598</v>
      </c>
      <c r="E4276" t="s">
        <v>1390</v>
      </c>
      <c r="F4276" t="s">
        <v>63</v>
      </c>
      <c r="G4276">
        <v>604</v>
      </c>
      <c r="H4276">
        <v>15766</v>
      </c>
    </row>
    <row r="4277" spans="1:8">
      <c r="A4277">
        <v>4276</v>
      </c>
      <c r="B4277">
        <v>73</v>
      </c>
      <c r="C4277" t="s">
        <v>194</v>
      </c>
      <c r="D4277" t="s">
        <v>3598</v>
      </c>
      <c r="E4277" t="s">
        <v>1391</v>
      </c>
      <c r="F4277" t="s">
        <v>63</v>
      </c>
      <c r="G4277">
        <v>562</v>
      </c>
      <c r="H4277">
        <v>15766</v>
      </c>
    </row>
    <row r="4278" spans="1:8">
      <c r="A4278">
        <v>4277</v>
      </c>
      <c r="B4278">
        <v>73</v>
      </c>
      <c r="C4278" t="s">
        <v>194</v>
      </c>
      <c r="D4278" t="s">
        <v>3598</v>
      </c>
      <c r="E4278" t="s">
        <v>1392</v>
      </c>
      <c r="F4278" t="s">
        <v>63</v>
      </c>
      <c r="G4278">
        <v>523</v>
      </c>
      <c r="H4278">
        <v>15766</v>
      </c>
    </row>
    <row r="4279" spans="1:8">
      <c r="A4279">
        <v>4278</v>
      </c>
      <c r="B4279">
        <v>73</v>
      </c>
      <c r="C4279" t="s">
        <v>194</v>
      </c>
      <c r="D4279" t="s">
        <v>3598</v>
      </c>
      <c r="E4279" t="s">
        <v>1393</v>
      </c>
      <c r="F4279" t="s">
        <v>63</v>
      </c>
      <c r="G4279">
        <v>558</v>
      </c>
      <c r="H4279">
        <v>15766</v>
      </c>
    </row>
    <row r="4280" spans="1:8">
      <c r="A4280">
        <v>4279</v>
      </c>
      <c r="B4280">
        <v>73</v>
      </c>
      <c r="C4280" t="s">
        <v>194</v>
      </c>
      <c r="D4280" t="s">
        <v>3598</v>
      </c>
      <c r="E4280" t="s">
        <v>1394</v>
      </c>
      <c r="F4280" t="s">
        <v>63</v>
      </c>
      <c r="G4280">
        <v>511</v>
      </c>
      <c r="H4280">
        <v>15766</v>
      </c>
    </row>
    <row r="4281" spans="1:8">
      <c r="A4281">
        <v>4280</v>
      </c>
      <c r="B4281">
        <v>73</v>
      </c>
      <c r="C4281" t="s">
        <v>194</v>
      </c>
      <c r="D4281" t="s">
        <v>3598</v>
      </c>
      <c r="E4281" t="s">
        <v>1395</v>
      </c>
      <c r="F4281" t="s">
        <v>63</v>
      </c>
      <c r="G4281">
        <v>411</v>
      </c>
      <c r="H4281">
        <v>15766</v>
      </c>
    </row>
    <row r="4282" spans="1:8">
      <c r="A4282">
        <v>4281</v>
      </c>
      <c r="B4282">
        <v>73</v>
      </c>
      <c r="C4282" t="s">
        <v>194</v>
      </c>
      <c r="D4282" t="s">
        <v>3598</v>
      </c>
      <c r="E4282" t="s">
        <v>1396</v>
      </c>
      <c r="F4282" t="s">
        <v>63</v>
      </c>
      <c r="G4282">
        <v>298</v>
      </c>
      <c r="H4282">
        <v>15766</v>
      </c>
    </row>
    <row r="4283" spans="1:8">
      <c r="A4283">
        <v>4282</v>
      </c>
      <c r="B4283">
        <v>73</v>
      </c>
      <c r="C4283" t="s">
        <v>194</v>
      </c>
      <c r="D4283" t="s">
        <v>3598</v>
      </c>
      <c r="E4283" t="s">
        <v>1397</v>
      </c>
      <c r="F4283" t="s">
        <v>63</v>
      </c>
      <c r="G4283">
        <v>289</v>
      </c>
      <c r="H4283">
        <v>15766</v>
      </c>
    </row>
    <row r="4284" spans="1:8">
      <c r="A4284">
        <v>4283</v>
      </c>
      <c r="B4284">
        <v>73</v>
      </c>
      <c r="C4284" t="s">
        <v>194</v>
      </c>
      <c r="D4284" t="s">
        <v>3598</v>
      </c>
      <c r="E4284" t="s">
        <v>1398</v>
      </c>
      <c r="F4284" t="s">
        <v>63</v>
      </c>
      <c r="G4284">
        <v>223</v>
      </c>
      <c r="H4284">
        <v>15766</v>
      </c>
    </row>
    <row r="4285" spans="1:8">
      <c r="A4285">
        <v>4284</v>
      </c>
      <c r="B4285">
        <v>73</v>
      </c>
      <c r="C4285" t="s">
        <v>194</v>
      </c>
      <c r="D4285" t="s">
        <v>3598</v>
      </c>
      <c r="E4285" t="s">
        <v>1399</v>
      </c>
      <c r="F4285" t="s">
        <v>63</v>
      </c>
      <c r="G4285">
        <v>175</v>
      </c>
      <c r="H4285">
        <v>15766</v>
      </c>
    </row>
    <row r="4286" spans="1:8">
      <c r="A4286">
        <v>4285</v>
      </c>
      <c r="B4286">
        <v>73</v>
      </c>
      <c r="C4286" t="s">
        <v>194</v>
      </c>
      <c r="D4286" t="s">
        <v>3598</v>
      </c>
      <c r="E4286" t="s">
        <v>1400</v>
      </c>
      <c r="F4286" t="s">
        <v>63</v>
      </c>
      <c r="G4286">
        <v>115</v>
      </c>
      <c r="H4286">
        <v>15766</v>
      </c>
    </row>
    <row r="4287" spans="1:8">
      <c r="A4287">
        <v>4286</v>
      </c>
      <c r="B4287">
        <v>73</v>
      </c>
      <c r="C4287" t="s">
        <v>194</v>
      </c>
      <c r="D4287" t="s">
        <v>3598</v>
      </c>
      <c r="E4287" t="s">
        <v>1401</v>
      </c>
      <c r="F4287" t="s">
        <v>63</v>
      </c>
      <c r="G4287">
        <v>76</v>
      </c>
      <c r="H4287">
        <v>15766</v>
      </c>
    </row>
    <row r="4288" spans="1:8">
      <c r="A4288">
        <v>4287</v>
      </c>
      <c r="B4288">
        <v>73</v>
      </c>
      <c r="C4288" t="s">
        <v>194</v>
      </c>
      <c r="D4288" t="s">
        <v>3598</v>
      </c>
      <c r="E4288" t="s">
        <v>1402</v>
      </c>
      <c r="F4288" t="s">
        <v>63</v>
      </c>
      <c r="G4288">
        <v>25</v>
      </c>
      <c r="H4288">
        <v>15766</v>
      </c>
    </row>
    <row r="4289" spans="1:8">
      <c r="A4289">
        <v>4288</v>
      </c>
      <c r="B4289">
        <v>73</v>
      </c>
      <c r="C4289" t="s">
        <v>194</v>
      </c>
      <c r="D4289" t="s">
        <v>3598</v>
      </c>
      <c r="E4289" t="s">
        <v>249</v>
      </c>
      <c r="F4289" t="s">
        <v>46</v>
      </c>
      <c r="G4289">
        <v>673</v>
      </c>
      <c r="H4289">
        <v>15766</v>
      </c>
    </row>
    <row r="4290" spans="1:8">
      <c r="A4290">
        <v>4289</v>
      </c>
      <c r="B4290">
        <v>73</v>
      </c>
      <c r="C4290" t="s">
        <v>194</v>
      </c>
      <c r="D4290" t="s">
        <v>3598</v>
      </c>
      <c r="E4290" t="s">
        <v>1386</v>
      </c>
      <c r="F4290" t="s">
        <v>46</v>
      </c>
      <c r="G4290">
        <v>832</v>
      </c>
      <c r="H4290">
        <v>15766</v>
      </c>
    </row>
    <row r="4291" spans="1:8">
      <c r="A4291">
        <v>4290</v>
      </c>
      <c r="B4291">
        <v>73</v>
      </c>
      <c r="C4291" t="s">
        <v>194</v>
      </c>
      <c r="D4291" t="s">
        <v>3598</v>
      </c>
      <c r="E4291" t="s">
        <v>1387</v>
      </c>
      <c r="F4291" t="s">
        <v>46</v>
      </c>
      <c r="G4291">
        <v>727</v>
      </c>
      <c r="H4291">
        <v>15766</v>
      </c>
    </row>
    <row r="4292" spans="1:8">
      <c r="A4292">
        <v>4291</v>
      </c>
      <c r="B4292">
        <v>73</v>
      </c>
      <c r="C4292" t="s">
        <v>194</v>
      </c>
      <c r="D4292" t="s">
        <v>3598</v>
      </c>
      <c r="E4292" t="s">
        <v>1388</v>
      </c>
      <c r="F4292" t="s">
        <v>46</v>
      </c>
      <c r="G4292">
        <v>680</v>
      </c>
      <c r="H4292">
        <v>15766</v>
      </c>
    </row>
    <row r="4293" spans="1:8">
      <c r="A4293">
        <v>4292</v>
      </c>
      <c r="B4293">
        <v>73</v>
      </c>
      <c r="C4293" t="s">
        <v>194</v>
      </c>
      <c r="D4293" t="s">
        <v>3598</v>
      </c>
      <c r="E4293" t="s">
        <v>1389</v>
      </c>
      <c r="F4293" t="s">
        <v>46</v>
      </c>
      <c r="G4293">
        <v>594</v>
      </c>
      <c r="H4293">
        <v>15766</v>
      </c>
    </row>
    <row r="4294" spans="1:8">
      <c r="A4294">
        <v>4293</v>
      </c>
      <c r="B4294">
        <v>73</v>
      </c>
      <c r="C4294" t="s">
        <v>194</v>
      </c>
      <c r="D4294" t="s">
        <v>3598</v>
      </c>
      <c r="E4294" t="s">
        <v>1390</v>
      </c>
      <c r="F4294" t="s">
        <v>46</v>
      </c>
      <c r="G4294">
        <v>588</v>
      </c>
      <c r="H4294">
        <v>15766</v>
      </c>
    </row>
    <row r="4295" spans="1:8">
      <c r="A4295">
        <v>4294</v>
      </c>
      <c r="B4295">
        <v>73</v>
      </c>
      <c r="C4295" t="s">
        <v>194</v>
      </c>
      <c r="D4295" t="s">
        <v>3598</v>
      </c>
      <c r="E4295" t="s">
        <v>1391</v>
      </c>
      <c r="F4295" t="s">
        <v>46</v>
      </c>
      <c r="G4295">
        <v>563</v>
      </c>
      <c r="H4295">
        <v>15766</v>
      </c>
    </row>
    <row r="4296" spans="1:8">
      <c r="A4296">
        <v>4295</v>
      </c>
      <c r="B4296">
        <v>73</v>
      </c>
      <c r="C4296" t="s">
        <v>194</v>
      </c>
      <c r="D4296" t="s">
        <v>3598</v>
      </c>
      <c r="E4296" t="s">
        <v>1392</v>
      </c>
      <c r="F4296" t="s">
        <v>46</v>
      </c>
      <c r="G4296">
        <v>484</v>
      </c>
      <c r="H4296">
        <v>15766</v>
      </c>
    </row>
    <row r="4297" spans="1:8">
      <c r="A4297">
        <v>4296</v>
      </c>
      <c r="B4297">
        <v>73</v>
      </c>
      <c r="C4297" t="s">
        <v>194</v>
      </c>
      <c r="D4297" t="s">
        <v>3598</v>
      </c>
      <c r="E4297" t="s">
        <v>1393</v>
      </c>
      <c r="F4297" t="s">
        <v>46</v>
      </c>
      <c r="G4297">
        <v>512</v>
      </c>
      <c r="H4297">
        <v>15766</v>
      </c>
    </row>
    <row r="4298" spans="1:8">
      <c r="A4298">
        <v>4297</v>
      </c>
      <c r="B4298">
        <v>73</v>
      </c>
      <c r="C4298" t="s">
        <v>194</v>
      </c>
      <c r="D4298" t="s">
        <v>3598</v>
      </c>
      <c r="E4298" t="s">
        <v>1394</v>
      </c>
      <c r="F4298" t="s">
        <v>46</v>
      </c>
      <c r="G4298">
        <v>465</v>
      </c>
      <c r="H4298">
        <v>15766</v>
      </c>
    </row>
    <row r="4299" spans="1:8">
      <c r="A4299">
        <v>4298</v>
      </c>
      <c r="B4299">
        <v>73</v>
      </c>
      <c r="C4299" t="s">
        <v>194</v>
      </c>
      <c r="D4299" t="s">
        <v>3598</v>
      </c>
      <c r="E4299" t="s">
        <v>1395</v>
      </c>
      <c r="F4299" t="s">
        <v>46</v>
      </c>
      <c r="G4299">
        <v>348</v>
      </c>
      <c r="H4299">
        <v>15766</v>
      </c>
    </row>
    <row r="4300" spans="1:8">
      <c r="A4300">
        <v>4299</v>
      </c>
      <c r="B4300">
        <v>73</v>
      </c>
      <c r="C4300" t="s">
        <v>194</v>
      </c>
      <c r="D4300" t="s">
        <v>3598</v>
      </c>
      <c r="E4300" t="s">
        <v>1396</v>
      </c>
      <c r="F4300" t="s">
        <v>46</v>
      </c>
      <c r="G4300">
        <v>268</v>
      </c>
      <c r="H4300">
        <v>15766</v>
      </c>
    </row>
    <row r="4301" spans="1:8">
      <c r="A4301">
        <v>4300</v>
      </c>
      <c r="B4301">
        <v>73</v>
      </c>
      <c r="C4301" t="s">
        <v>194</v>
      </c>
      <c r="D4301" t="s">
        <v>3598</v>
      </c>
      <c r="E4301" t="s">
        <v>1397</v>
      </c>
      <c r="F4301" t="s">
        <v>46</v>
      </c>
      <c r="G4301">
        <v>221</v>
      </c>
      <c r="H4301">
        <v>15766</v>
      </c>
    </row>
    <row r="4302" spans="1:8">
      <c r="A4302">
        <v>4301</v>
      </c>
      <c r="B4302">
        <v>73</v>
      </c>
      <c r="C4302" t="s">
        <v>194</v>
      </c>
      <c r="D4302" t="s">
        <v>3598</v>
      </c>
      <c r="E4302" t="s">
        <v>1398</v>
      </c>
      <c r="F4302" t="s">
        <v>46</v>
      </c>
      <c r="G4302">
        <v>174</v>
      </c>
      <c r="H4302">
        <v>15766</v>
      </c>
    </row>
    <row r="4303" spans="1:8">
      <c r="A4303">
        <v>4302</v>
      </c>
      <c r="B4303">
        <v>73</v>
      </c>
      <c r="C4303" t="s">
        <v>194</v>
      </c>
      <c r="D4303" t="s">
        <v>3598</v>
      </c>
      <c r="E4303" t="s">
        <v>1399</v>
      </c>
      <c r="F4303" t="s">
        <v>46</v>
      </c>
      <c r="G4303">
        <v>159</v>
      </c>
      <c r="H4303">
        <v>15766</v>
      </c>
    </row>
    <row r="4304" spans="1:8">
      <c r="A4304">
        <v>4303</v>
      </c>
      <c r="B4304">
        <v>73</v>
      </c>
      <c r="C4304" t="s">
        <v>194</v>
      </c>
      <c r="D4304" t="s">
        <v>3598</v>
      </c>
      <c r="E4304" t="s">
        <v>1400</v>
      </c>
      <c r="F4304" t="s">
        <v>46</v>
      </c>
      <c r="G4304">
        <v>91</v>
      </c>
      <c r="H4304">
        <v>15766</v>
      </c>
    </row>
    <row r="4305" spans="1:8">
      <c r="A4305">
        <v>4304</v>
      </c>
      <c r="B4305">
        <v>73</v>
      </c>
      <c r="C4305" t="s">
        <v>194</v>
      </c>
      <c r="D4305" t="s">
        <v>3598</v>
      </c>
      <c r="E4305" t="s">
        <v>1401</v>
      </c>
      <c r="F4305" t="s">
        <v>46</v>
      </c>
      <c r="G4305">
        <v>54</v>
      </c>
      <c r="H4305">
        <v>15766</v>
      </c>
    </row>
    <row r="4306" spans="1:8">
      <c r="A4306">
        <v>4305</v>
      </c>
      <c r="B4306">
        <v>73</v>
      </c>
      <c r="C4306" t="s">
        <v>194</v>
      </c>
      <c r="D4306" t="s">
        <v>3598</v>
      </c>
      <c r="E4306" t="s">
        <v>1402</v>
      </c>
      <c r="F4306" t="s">
        <v>46</v>
      </c>
      <c r="G4306">
        <v>54</v>
      </c>
      <c r="H4306">
        <v>15766</v>
      </c>
    </row>
    <row r="4307" spans="1:8">
      <c r="A4307">
        <v>4306</v>
      </c>
      <c r="B4307">
        <v>73</v>
      </c>
      <c r="C4307" t="s">
        <v>194</v>
      </c>
      <c r="D4307" t="s">
        <v>3586</v>
      </c>
      <c r="E4307" t="s">
        <v>249</v>
      </c>
      <c r="F4307" t="s">
        <v>63</v>
      </c>
      <c r="G4307">
        <v>59897</v>
      </c>
      <c r="H4307">
        <v>1222823</v>
      </c>
    </row>
    <row r="4308" spans="1:8">
      <c r="A4308">
        <v>4307</v>
      </c>
      <c r="B4308">
        <v>73</v>
      </c>
      <c r="C4308" t="s">
        <v>194</v>
      </c>
      <c r="D4308" t="s">
        <v>3586</v>
      </c>
      <c r="E4308" t="s">
        <v>1386</v>
      </c>
      <c r="F4308" t="s">
        <v>63</v>
      </c>
      <c r="G4308">
        <v>66672</v>
      </c>
      <c r="H4308">
        <v>1222823</v>
      </c>
    </row>
    <row r="4309" spans="1:8">
      <c r="A4309">
        <v>4308</v>
      </c>
      <c r="B4309">
        <v>73</v>
      </c>
      <c r="C4309" t="s">
        <v>194</v>
      </c>
      <c r="D4309" t="s">
        <v>3586</v>
      </c>
      <c r="E4309" t="s">
        <v>1387</v>
      </c>
      <c r="F4309" t="s">
        <v>63</v>
      </c>
      <c r="G4309">
        <v>68741</v>
      </c>
      <c r="H4309">
        <v>1222823</v>
      </c>
    </row>
    <row r="4310" spans="1:8">
      <c r="A4310">
        <v>4309</v>
      </c>
      <c r="B4310">
        <v>73</v>
      </c>
      <c r="C4310" t="s">
        <v>194</v>
      </c>
      <c r="D4310" t="s">
        <v>3586</v>
      </c>
      <c r="E4310" t="s">
        <v>1388</v>
      </c>
      <c r="F4310" t="s">
        <v>63</v>
      </c>
      <c r="G4310">
        <v>57037</v>
      </c>
      <c r="H4310">
        <v>1222823</v>
      </c>
    </row>
    <row r="4311" spans="1:8">
      <c r="A4311">
        <v>4310</v>
      </c>
      <c r="B4311">
        <v>73</v>
      </c>
      <c r="C4311" t="s">
        <v>194</v>
      </c>
      <c r="D4311" t="s">
        <v>3586</v>
      </c>
      <c r="E4311" t="s">
        <v>1389</v>
      </c>
      <c r="F4311" t="s">
        <v>63</v>
      </c>
      <c r="G4311">
        <v>44096</v>
      </c>
      <c r="H4311">
        <v>1222823</v>
      </c>
    </row>
    <row r="4312" spans="1:8">
      <c r="A4312">
        <v>4311</v>
      </c>
      <c r="B4312">
        <v>73</v>
      </c>
      <c r="C4312" t="s">
        <v>194</v>
      </c>
      <c r="D4312" t="s">
        <v>3586</v>
      </c>
      <c r="E4312" t="s">
        <v>1390</v>
      </c>
      <c r="F4312" t="s">
        <v>63</v>
      </c>
      <c r="G4312">
        <v>40675</v>
      </c>
      <c r="H4312">
        <v>1222823</v>
      </c>
    </row>
    <row r="4313" spans="1:8">
      <c r="A4313">
        <v>4312</v>
      </c>
      <c r="B4313">
        <v>73</v>
      </c>
      <c r="C4313" t="s">
        <v>194</v>
      </c>
      <c r="D4313" t="s">
        <v>3586</v>
      </c>
      <c r="E4313" t="s">
        <v>1391</v>
      </c>
      <c r="F4313" t="s">
        <v>63</v>
      </c>
      <c r="G4313">
        <v>38075</v>
      </c>
      <c r="H4313">
        <v>1222823</v>
      </c>
    </row>
    <row r="4314" spans="1:8">
      <c r="A4314">
        <v>4313</v>
      </c>
      <c r="B4314">
        <v>73</v>
      </c>
      <c r="C4314" t="s">
        <v>194</v>
      </c>
      <c r="D4314" t="s">
        <v>3586</v>
      </c>
      <c r="E4314" t="s">
        <v>1392</v>
      </c>
      <c r="F4314" t="s">
        <v>63</v>
      </c>
      <c r="G4314">
        <v>39152</v>
      </c>
      <c r="H4314">
        <v>1222823</v>
      </c>
    </row>
    <row r="4315" spans="1:8">
      <c r="A4315">
        <v>4314</v>
      </c>
      <c r="B4315">
        <v>73</v>
      </c>
      <c r="C4315" t="s">
        <v>194</v>
      </c>
      <c r="D4315" t="s">
        <v>3586</v>
      </c>
      <c r="E4315" t="s">
        <v>1393</v>
      </c>
      <c r="F4315" t="s">
        <v>63</v>
      </c>
      <c r="G4315">
        <v>39394</v>
      </c>
      <c r="H4315">
        <v>1222823</v>
      </c>
    </row>
    <row r="4316" spans="1:8">
      <c r="A4316">
        <v>4315</v>
      </c>
      <c r="B4316">
        <v>73</v>
      </c>
      <c r="C4316" t="s">
        <v>194</v>
      </c>
      <c r="D4316" t="s">
        <v>3586</v>
      </c>
      <c r="E4316" t="s">
        <v>1394</v>
      </c>
      <c r="F4316" t="s">
        <v>63</v>
      </c>
      <c r="G4316">
        <v>33374</v>
      </c>
      <c r="H4316">
        <v>1222823</v>
      </c>
    </row>
    <row r="4317" spans="1:8">
      <c r="A4317">
        <v>4316</v>
      </c>
      <c r="B4317">
        <v>73</v>
      </c>
      <c r="C4317" t="s">
        <v>194</v>
      </c>
      <c r="D4317" t="s">
        <v>3586</v>
      </c>
      <c r="E4317" t="s">
        <v>1395</v>
      </c>
      <c r="F4317" t="s">
        <v>63</v>
      </c>
      <c r="G4317">
        <v>29309</v>
      </c>
      <c r="H4317">
        <v>1222823</v>
      </c>
    </row>
    <row r="4318" spans="1:8">
      <c r="A4318">
        <v>4317</v>
      </c>
      <c r="B4318">
        <v>73</v>
      </c>
      <c r="C4318" t="s">
        <v>194</v>
      </c>
      <c r="D4318" t="s">
        <v>3586</v>
      </c>
      <c r="E4318" t="s">
        <v>1396</v>
      </c>
      <c r="F4318" t="s">
        <v>63</v>
      </c>
      <c r="G4318">
        <v>23918</v>
      </c>
      <c r="H4318">
        <v>1222823</v>
      </c>
    </row>
    <row r="4319" spans="1:8">
      <c r="A4319">
        <v>4318</v>
      </c>
      <c r="B4319">
        <v>73</v>
      </c>
      <c r="C4319" t="s">
        <v>194</v>
      </c>
      <c r="D4319" t="s">
        <v>3586</v>
      </c>
      <c r="E4319" t="s">
        <v>1397</v>
      </c>
      <c r="F4319" t="s">
        <v>63</v>
      </c>
      <c r="G4319">
        <v>19142</v>
      </c>
      <c r="H4319">
        <v>1222823</v>
      </c>
    </row>
    <row r="4320" spans="1:8">
      <c r="A4320">
        <v>4319</v>
      </c>
      <c r="B4320">
        <v>73</v>
      </c>
      <c r="C4320" t="s">
        <v>194</v>
      </c>
      <c r="D4320" t="s">
        <v>3586</v>
      </c>
      <c r="E4320" t="s">
        <v>1398</v>
      </c>
      <c r="F4320" t="s">
        <v>63</v>
      </c>
      <c r="G4320">
        <v>16300</v>
      </c>
      <c r="H4320">
        <v>1222823</v>
      </c>
    </row>
    <row r="4321" spans="1:8">
      <c r="A4321">
        <v>4320</v>
      </c>
      <c r="B4321">
        <v>73</v>
      </c>
      <c r="C4321" t="s">
        <v>194</v>
      </c>
      <c r="D4321" t="s">
        <v>3586</v>
      </c>
      <c r="E4321" t="s">
        <v>1399</v>
      </c>
      <c r="F4321" t="s">
        <v>63</v>
      </c>
      <c r="G4321">
        <v>12402</v>
      </c>
      <c r="H4321">
        <v>1222823</v>
      </c>
    </row>
    <row r="4322" spans="1:8">
      <c r="A4322">
        <v>4321</v>
      </c>
      <c r="B4322">
        <v>73</v>
      </c>
      <c r="C4322" t="s">
        <v>194</v>
      </c>
      <c r="D4322" t="s">
        <v>3586</v>
      </c>
      <c r="E4322" t="s">
        <v>1400</v>
      </c>
      <c r="F4322" t="s">
        <v>63</v>
      </c>
      <c r="G4322">
        <v>9368</v>
      </c>
      <c r="H4322">
        <v>1222823</v>
      </c>
    </row>
    <row r="4323" spans="1:8">
      <c r="A4323">
        <v>4322</v>
      </c>
      <c r="B4323">
        <v>73</v>
      </c>
      <c r="C4323" t="s">
        <v>194</v>
      </c>
      <c r="D4323" t="s">
        <v>3586</v>
      </c>
      <c r="E4323" t="s">
        <v>1401</v>
      </c>
      <c r="F4323" t="s">
        <v>63</v>
      </c>
      <c r="G4323">
        <v>5120</v>
      </c>
      <c r="H4323">
        <v>1222823</v>
      </c>
    </row>
    <row r="4324" spans="1:8">
      <c r="A4324">
        <v>4323</v>
      </c>
      <c r="B4324">
        <v>73</v>
      </c>
      <c r="C4324" t="s">
        <v>194</v>
      </c>
      <c r="D4324" t="s">
        <v>3586</v>
      </c>
      <c r="E4324" t="s">
        <v>1402</v>
      </c>
      <c r="F4324" t="s">
        <v>63</v>
      </c>
      <c r="G4324">
        <v>3526</v>
      </c>
      <c r="H4324">
        <v>1222823</v>
      </c>
    </row>
    <row r="4325" spans="1:8">
      <c r="A4325">
        <v>4324</v>
      </c>
      <c r="B4325">
        <v>73</v>
      </c>
      <c r="C4325" t="s">
        <v>194</v>
      </c>
      <c r="D4325" t="s">
        <v>3586</v>
      </c>
      <c r="E4325" t="s">
        <v>249</v>
      </c>
      <c r="F4325" t="s">
        <v>46</v>
      </c>
      <c r="G4325">
        <v>56621</v>
      </c>
      <c r="H4325">
        <v>1222823</v>
      </c>
    </row>
    <row r="4326" spans="1:8">
      <c r="A4326">
        <v>4325</v>
      </c>
      <c r="B4326">
        <v>73</v>
      </c>
      <c r="C4326" t="s">
        <v>194</v>
      </c>
      <c r="D4326" t="s">
        <v>3586</v>
      </c>
      <c r="E4326" t="s">
        <v>1386</v>
      </c>
      <c r="F4326" t="s">
        <v>46</v>
      </c>
      <c r="G4326">
        <v>63378</v>
      </c>
      <c r="H4326">
        <v>1222823</v>
      </c>
    </row>
    <row r="4327" spans="1:8">
      <c r="A4327">
        <v>4326</v>
      </c>
      <c r="B4327">
        <v>73</v>
      </c>
      <c r="C4327" t="s">
        <v>194</v>
      </c>
      <c r="D4327" t="s">
        <v>3586</v>
      </c>
      <c r="E4327" t="s">
        <v>1387</v>
      </c>
      <c r="F4327" t="s">
        <v>46</v>
      </c>
      <c r="G4327">
        <v>65175</v>
      </c>
      <c r="H4327">
        <v>1222823</v>
      </c>
    </row>
    <row r="4328" spans="1:8">
      <c r="A4328">
        <v>4327</v>
      </c>
      <c r="B4328">
        <v>73</v>
      </c>
      <c r="C4328" t="s">
        <v>194</v>
      </c>
      <c r="D4328" t="s">
        <v>3586</v>
      </c>
      <c r="E4328" t="s">
        <v>1388</v>
      </c>
      <c r="F4328" t="s">
        <v>46</v>
      </c>
      <c r="G4328">
        <v>55758</v>
      </c>
      <c r="H4328">
        <v>1222823</v>
      </c>
    </row>
    <row r="4329" spans="1:8">
      <c r="A4329">
        <v>4328</v>
      </c>
      <c r="B4329">
        <v>73</v>
      </c>
      <c r="C4329" t="s">
        <v>194</v>
      </c>
      <c r="D4329" t="s">
        <v>3586</v>
      </c>
      <c r="E4329" t="s">
        <v>1389</v>
      </c>
      <c r="F4329" t="s">
        <v>46</v>
      </c>
      <c r="G4329">
        <v>47059</v>
      </c>
      <c r="H4329">
        <v>1222823</v>
      </c>
    </row>
    <row r="4330" spans="1:8">
      <c r="A4330">
        <v>4329</v>
      </c>
      <c r="B4330">
        <v>73</v>
      </c>
      <c r="C4330" t="s">
        <v>194</v>
      </c>
      <c r="D4330" t="s">
        <v>3586</v>
      </c>
      <c r="E4330" t="s">
        <v>1390</v>
      </c>
      <c r="F4330" t="s">
        <v>46</v>
      </c>
      <c r="G4330">
        <v>43778</v>
      </c>
      <c r="H4330">
        <v>1222823</v>
      </c>
    </row>
    <row r="4331" spans="1:8">
      <c r="A4331">
        <v>4330</v>
      </c>
      <c r="B4331">
        <v>73</v>
      </c>
      <c r="C4331" t="s">
        <v>194</v>
      </c>
      <c r="D4331" t="s">
        <v>3586</v>
      </c>
      <c r="E4331" t="s">
        <v>1391</v>
      </c>
      <c r="F4331" t="s">
        <v>46</v>
      </c>
      <c r="G4331">
        <v>41364</v>
      </c>
      <c r="H4331">
        <v>1222823</v>
      </c>
    </row>
    <row r="4332" spans="1:8">
      <c r="A4332">
        <v>4331</v>
      </c>
      <c r="B4332">
        <v>73</v>
      </c>
      <c r="C4332" t="s">
        <v>194</v>
      </c>
      <c r="D4332" t="s">
        <v>3586</v>
      </c>
      <c r="E4332" t="s">
        <v>1392</v>
      </c>
      <c r="F4332" t="s">
        <v>46</v>
      </c>
      <c r="G4332">
        <v>42762</v>
      </c>
      <c r="H4332">
        <v>1222823</v>
      </c>
    </row>
    <row r="4333" spans="1:8">
      <c r="A4333">
        <v>4332</v>
      </c>
      <c r="B4333">
        <v>73</v>
      </c>
      <c r="C4333" t="s">
        <v>194</v>
      </c>
      <c r="D4333" t="s">
        <v>3586</v>
      </c>
      <c r="E4333" t="s">
        <v>1393</v>
      </c>
      <c r="F4333" t="s">
        <v>46</v>
      </c>
      <c r="G4333">
        <v>42241</v>
      </c>
      <c r="H4333">
        <v>1222823</v>
      </c>
    </row>
    <row r="4334" spans="1:8">
      <c r="A4334">
        <v>4333</v>
      </c>
      <c r="B4334">
        <v>73</v>
      </c>
      <c r="C4334" t="s">
        <v>194</v>
      </c>
      <c r="D4334" t="s">
        <v>3586</v>
      </c>
      <c r="E4334" t="s">
        <v>1394</v>
      </c>
      <c r="F4334" t="s">
        <v>46</v>
      </c>
      <c r="G4334">
        <v>35669</v>
      </c>
      <c r="H4334">
        <v>1222823</v>
      </c>
    </row>
    <row r="4335" spans="1:8">
      <c r="A4335">
        <v>4334</v>
      </c>
      <c r="B4335">
        <v>73</v>
      </c>
      <c r="C4335" t="s">
        <v>194</v>
      </c>
      <c r="D4335" t="s">
        <v>3586</v>
      </c>
      <c r="E4335" t="s">
        <v>1395</v>
      </c>
      <c r="F4335" t="s">
        <v>46</v>
      </c>
      <c r="G4335">
        <v>29502</v>
      </c>
      <c r="H4335">
        <v>1222823</v>
      </c>
    </row>
    <row r="4336" spans="1:8">
      <c r="A4336">
        <v>4335</v>
      </c>
      <c r="B4336">
        <v>73</v>
      </c>
      <c r="C4336" t="s">
        <v>194</v>
      </c>
      <c r="D4336" t="s">
        <v>3586</v>
      </c>
      <c r="E4336" t="s">
        <v>1396</v>
      </c>
      <c r="F4336" t="s">
        <v>46</v>
      </c>
      <c r="G4336">
        <v>24047</v>
      </c>
      <c r="H4336">
        <v>1222823</v>
      </c>
    </row>
    <row r="4337" spans="1:8">
      <c r="A4337">
        <v>4336</v>
      </c>
      <c r="B4337">
        <v>73</v>
      </c>
      <c r="C4337" t="s">
        <v>194</v>
      </c>
      <c r="D4337" t="s">
        <v>3586</v>
      </c>
      <c r="E4337" t="s">
        <v>1397</v>
      </c>
      <c r="F4337" t="s">
        <v>46</v>
      </c>
      <c r="G4337">
        <v>19575</v>
      </c>
      <c r="H4337">
        <v>1222823</v>
      </c>
    </row>
    <row r="4338" spans="1:8">
      <c r="A4338">
        <v>4337</v>
      </c>
      <c r="B4338">
        <v>73</v>
      </c>
      <c r="C4338" t="s">
        <v>194</v>
      </c>
      <c r="D4338" t="s">
        <v>3586</v>
      </c>
      <c r="E4338" t="s">
        <v>1398</v>
      </c>
      <c r="F4338" t="s">
        <v>46</v>
      </c>
      <c r="G4338">
        <v>16406</v>
      </c>
      <c r="H4338">
        <v>1222823</v>
      </c>
    </row>
    <row r="4339" spans="1:8">
      <c r="A4339">
        <v>4338</v>
      </c>
      <c r="B4339">
        <v>73</v>
      </c>
      <c r="C4339" t="s">
        <v>194</v>
      </c>
      <c r="D4339" t="s">
        <v>3586</v>
      </c>
      <c r="E4339" t="s">
        <v>1399</v>
      </c>
      <c r="F4339" t="s">
        <v>46</v>
      </c>
      <c r="G4339">
        <v>13198</v>
      </c>
      <c r="H4339">
        <v>1222823</v>
      </c>
    </row>
    <row r="4340" spans="1:8">
      <c r="A4340">
        <v>4339</v>
      </c>
      <c r="B4340">
        <v>73</v>
      </c>
      <c r="C4340" t="s">
        <v>194</v>
      </c>
      <c r="D4340" t="s">
        <v>3586</v>
      </c>
      <c r="E4340" t="s">
        <v>1400</v>
      </c>
      <c r="F4340" t="s">
        <v>46</v>
      </c>
      <c r="G4340">
        <v>10079</v>
      </c>
      <c r="H4340">
        <v>1222823</v>
      </c>
    </row>
    <row r="4341" spans="1:8">
      <c r="A4341">
        <v>4340</v>
      </c>
      <c r="B4341">
        <v>73</v>
      </c>
      <c r="C4341" t="s">
        <v>194</v>
      </c>
      <c r="D4341" t="s">
        <v>3586</v>
      </c>
      <c r="E4341" t="s">
        <v>1401</v>
      </c>
      <c r="F4341" t="s">
        <v>46</v>
      </c>
      <c r="G4341">
        <v>5573</v>
      </c>
      <c r="H4341">
        <v>1222823</v>
      </c>
    </row>
    <row r="4342" spans="1:8">
      <c r="A4342">
        <v>4341</v>
      </c>
      <c r="B4342">
        <v>73</v>
      </c>
      <c r="C4342" t="s">
        <v>194</v>
      </c>
      <c r="D4342" t="s">
        <v>3586</v>
      </c>
      <c r="E4342" t="s">
        <v>1402</v>
      </c>
      <c r="F4342" t="s">
        <v>46</v>
      </c>
      <c r="G4342">
        <v>4440</v>
      </c>
      <c r="H4342">
        <v>1222823</v>
      </c>
    </row>
    <row r="4343" spans="1:8">
      <c r="A4343">
        <v>4342</v>
      </c>
      <c r="B4343">
        <v>73</v>
      </c>
      <c r="C4343" t="s">
        <v>194</v>
      </c>
      <c r="D4343" t="s">
        <v>45</v>
      </c>
      <c r="E4343" t="s">
        <v>249</v>
      </c>
      <c r="F4343" t="s">
        <v>63</v>
      </c>
      <c r="G4343">
        <v>1094</v>
      </c>
    </row>
    <row r="4344" spans="1:8">
      <c r="A4344">
        <v>4343</v>
      </c>
      <c r="B4344">
        <v>73</v>
      </c>
      <c r="C4344" t="s">
        <v>194</v>
      </c>
      <c r="D4344" t="s">
        <v>45</v>
      </c>
      <c r="E4344" t="s">
        <v>1386</v>
      </c>
      <c r="F4344" t="s">
        <v>63</v>
      </c>
      <c r="G4344">
        <v>609</v>
      </c>
    </row>
    <row r="4345" spans="1:8">
      <c r="A4345">
        <v>4344</v>
      </c>
      <c r="B4345">
        <v>73</v>
      </c>
      <c r="C4345" t="s">
        <v>194</v>
      </c>
      <c r="D4345" t="s">
        <v>45</v>
      </c>
      <c r="E4345" t="s">
        <v>1387</v>
      </c>
      <c r="F4345" t="s">
        <v>63</v>
      </c>
      <c r="G4345">
        <v>731</v>
      </c>
    </row>
    <row r="4346" spans="1:8">
      <c r="A4346">
        <v>4345</v>
      </c>
      <c r="B4346">
        <v>73</v>
      </c>
      <c r="C4346" t="s">
        <v>194</v>
      </c>
      <c r="D4346" t="s">
        <v>45</v>
      </c>
      <c r="E4346" t="s">
        <v>1388</v>
      </c>
      <c r="F4346" t="s">
        <v>63</v>
      </c>
      <c r="G4346">
        <v>652</v>
      </c>
    </row>
    <row r="4347" spans="1:8">
      <c r="A4347">
        <v>4346</v>
      </c>
      <c r="B4347">
        <v>73</v>
      </c>
      <c r="C4347" t="s">
        <v>194</v>
      </c>
      <c r="D4347" t="s">
        <v>45</v>
      </c>
      <c r="E4347" t="s">
        <v>1389</v>
      </c>
      <c r="F4347" t="s">
        <v>63</v>
      </c>
      <c r="G4347">
        <v>537</v>
      </c>
    </row>
    <row r="4348" spans="1:8">
      <c r="A4348">
        <v>4347</v>
      </c>
      <c r="B4348">
        <v>73</v>
      </c>
      <c r="C4348" t="s">
        <v>194</v>
      </c>
      <c r="D4348" t="s">
        <v>45</v>
      </c>
      <c r="E4348" t="s">
        <v>1390</v>
      </c>
      <c r="F4348" t="s">
        <v>63</v>
      </c>
      <c r="G4348">
        <v>564</v>
      </c>
    </row>
    <row r="4349" spans="1:8">
      <c r="A4349">
        <v>4348</v>
      </c>
      <c r="B4349">
        <v>73</v>
      </c>
      <c r="C4349" t="s">
        <v>194</v>
      </c>
      <c r="D4349" t="s">
        <v>45</v>
      </c>
      <c r="E4349" t="s">
        <v>1391</v>
      </c>
      <c r="F4349" t="s">
        <v>63</v>
      </c>
      <c r="G4349">
        <v>525</v>
      </c>
    </row>
    <row r="4350" spans="1:8">
      <c r="A4350">
        <v>4349</v>
      </c>
      <c r="B4350">
        <v>73</v>
      </c>
      <c r="C4350" t="s">
        <v>194</v>
      </c>
      <c r="D4350" t="s">
        <v>45</v>
      </c>
      <c r="E4350" t="s">
        <v>1392</v>
      </c>
      <c r="F4350" t="s">
        <v>63</v>
      </c>
      <c r="G4350">
        <v>538</v>
      </c>
    </row>
    <row r="4351" spans="1:8">
      <c r="A4351">
        <v>4350</v>
      </c>
      <c r="B4351">
        <v>73</v>
      </c>
      <c r="C4351" t="s">
        <v>194</v>
      </c>
      <c r="D4351" t="s">
        <v>45</v>
      </c>
      <c r="E4351" t="s">
        <v>1393</v>
      </c>
      <c r="F4351" t="s">
        <v>63</v>
      </c>
      <c r="G4351">
        <v>475</v>
      </c>
    </row>
    <row r="4352" spans="1:8">
      <c r="A4352">
        <v>4351</v>
      </c>
      <c r="B4352">
        <v>73</v>
      </c>
      <c r="C4352" t="s">
        <v>194</v>
      </c>
      <c r="D4352" t="s">
        <v>45</v>
      </c>
      <c r="E4352" t="s">
        <v>1394</v>
      </c>
      <c r="F4352" t="s">
        <v>63</v>
      </c>
      <c r="G4352">
        <v>540</v>
      </c>
    </row>
    <row r="4353" spans="1:7">
      <c r="A4353">
        <v>4352</v>
      </c>
      <c r="B4353">
        <v>73</v>
      </c>
      <c r="C4353" t="s">
        <v>194</v>
      </c>
      <c r="D4353" t="s">
        <v>45</v>
      </c>
      <c r="E4353" t="s">
        <v>1395</v>
      </c>
      <c r="F4353" t="s">
        <v>63</v>
      </c>
      <c r="G4353">
        <v>522</v>
      </c>
    </row>
    <row r="4354" spans="1:7">
      <c r="A4354">
        <v>4353</v>
      </c>
      <c r="B4354">
        <v>73</v>
      </c>
      <c r="C4354" t="s">
        <v>194</v>
      </c>
      <c r="D4354" t="s">
        <v>45</v>
      </c>
      <c r="E4354" t="s">
        <v>1396</v>
      </c>
      <c r="F4354" t="s">
        <v>63</v>
      </c>
      <c r="G4354">
        <v>484</v>
      </c>
    </row>
    <row r="4355" spans="1:7">
      <c r="A4355">
        <v>4354</v>
      </c>
      <c r="B4355">
        <v>73</v>
      </c>
      <c r="C4355" t="s">
        <v>194</v>
      </c>
      <c r="D4355" t="s">
        <v>45</v>
      </c>
      <c r="E4355" t="s">
        <v>1397</v>
      </c>
      <c r="F4355" t="s">
        <v>63</v>
      </c>
      <c r="G4355">
        <v>505</v>
      </c>
    </row>
    <row r="4356" spans="1:7">
      <c r="A4356">
        <v>4355</v>
      </c>
      <c r="B4356">
        <v>73</v>
      </c>
      <c r="C4356" t="s">
        <v>194</v>
      </c>
      <c r="D4356" t="s">
        <v>45</v>
      </c>
      <c r="E4356" t="s">
        <v>1398</v>
      </c>
      <c r="F4356" t="s">
        <v>63</v>
      </c>
      <c r="G4356">
        <v>487</v>
      </c>
    </row>
    <row r="4357" spans="1:7">
      <c r="A4357">
        <v>4356</v>
      </c>
      <c r="B4357">
        <v>73</v>
      </c>
      <c r="C4357" t="s">
        <v>194</v>
      </c>
      <c r="D4357" t="s">
        <v>45</v>
      </c>
      <c r="E4357" t="s">
        <v>1399</v>
      </c>
      <c r="F4357" t="s">
        <v>63</v>
      </c>
      <c r="G4357">
        <v>448</v>
      </c>
    </row>
    <row r="4358" spans="1:7">
      <c r="A4358">
        <v>4357</v>
      </c>
      <c r="B4358">
        <v>73</v>
      </c>
      <c r="C4358" t="s">
        <v>194</v>
      </c>
      <c r="D4358" t="s">
        <v>45</v>
      </c>
      <c r="E4358" t="s">
        <v>1400</v>
      </c>
      <c r="F4358" t="s">
        <v>63</v>
      </c>
      <c r="G4358">
        <v>69</v>
      </c>
    </row>
    <row r="4359" spans="1:7">
      <c r="A4359">
        <v>4358</v>
      </c>
      <c r="B4359">
        <v>73</v>
      </c>
      <c r="C4359" t="s">
        <v>194</v>
      </c>
      <c r="D4359" t="s">
        <v>45</v>
      </c>
      <c r="E4359" t="s">
        <v>1401</v>
      </c>
      <c r="F4359" t="s">
        <v>63</v>
      </c>
      <c r="G4359">
        <v>42</v>
      </c>
    </row>
    <row r="4360" spans="1:7">
      <c r="A4360">
        <v>4359</v>
      </c>
      <c r="B4360">
        <v>73</v>
      </c>
      <c r="C4360" t="s">
        <v>194</v>
      </c>
      <c r="D4360" t="s">
        <v>45</v>
      </c>
      <c r="E4360" t="s">
        <v>1402</v>
      </c>
      <c r="F4360" t="s">
        <v>63</v>
      </c>
      <c r="G4360">
        <v>28</v>
      </c>
    </row>
    <row r="4361" spans="1:7">
      <c r="A4361">
        <v>4360</v>
      </c>
      <c r="B4361">
        <v>73</v>
      </c>
      <c r="C4361" t="s">
        <v>194</v>
      </c>
      <c r="D4361" t="s">
        <v>45</v>
      </c>
      <c r="E4361" t="s">
        <v>249</v>
      </c>
      <c r="F4361" t="s">
        <v>46</v>
      </c>
      <c r="G4361">
        <v>1121</v>
      </c>
    </row>
    <row r="4362" spans="1:7">
      <c r="A4362">
        <v>4361</v>
      </c>
      <c r="B4362">
        <v>73</v>
      </c>
      <c r="C4362" t="s">
        <v>194</v>
      </c>
      <c r="D4362" t="s">
        <v>45</v>
      </c>
      <c r="E4362" t="s">
        <v>1386</v>
      </c>
      <c r="F4362" t="s">
        <v>46</v>
      </c>
      <c r="G4362">
        <v>630</v>
      </c>
    </row>
    <row r="4363" spans="1:7">
      <c r="A4363">
        <v>4362</v>
      </c>
      <c r="B4363">
        <v>73</v>
      </c>
      <c r="C4363" t="s">
        <v>194</v>
      </c>
      <c r="D4363" t="s">
        <v>45</v>
      </c>
      <c r="E4363" t="s">
        <v>1387</v>
      </c>
      <c r="F4363" t="s">
        <v>46</v>
      </c>
      <c r="G4363">
        <v>800</v>
      </c>
    </row>
    <row r="4364" spans="1:7">
      <c r="A4364">
        <v>4363</v>
      </c>
      <c r="B4364">
        <v>73</v>
      </c>
      <c r="C4364" t="s">
        <v>194</v>
      </c>
      <c r="D4364" t="s">
        <v>45</v>
      </c>
      <c r="E4364" t="s">
        <v>1388</v>
      </c>
      <c r="F4364" t="s">
        <v>46</v>
      </c>
      <c r="G4364">
        <v>616</v>
      </c>
    </row>
    <row r="4365" spans="1:7">
      <c r="A4365">
        <v>4364</v>
      </c>
      <c r="B4365">
        <v>73</v>
      </c>
      <c r="C4365" t="s">
        <v>194</v>
      </c>
      <c r="D4365" t="s">
        <v>45</v>
      </c>
      <c r="E4365" t="s">
        <v>1389</v>
      </c>
      <c r="F4365" t="s">
        <v>46</v>
      </c>
      <c r="G4365">
        <v>551</v>
      </c>
    </row>
    <row r="4366" spans="1:7">
      <c r="A4366">
        <v>4365</v>
      </c>
      <c r="B4366">
        <v>73</v>
      </c>
      <c r="C4366" t="s">
        <v>194</v>
      </c>
      <c r="D4366" t="s">
        <v>45</v>
      </c>
      <c r="E4366" t="s">
        <v>1390</v>
      </c>
      <c r="F4366" t="s">
        <v>46</v>
      </c>
      <c r="G4366">
        <v>540</v>
      </c>
    </row>
    <row r="4367" spans="1:7">
      <c r="A4367">
        <v>4366</v>
      </c>
      <c r="B4367">
        <v>73</v>
      </c>
      <c r="C4367" t="s">
        <v>194</v>
      </c>
      <c r="D4367" t="s">
        <v>45</v>
      </c>
      <c r="E4367" t="s">
        <v>1391</v>
      </c>
      <c r="F4367" t="s">
        <v>46</v>
      </c>
      <c r="G4367">
        <v>519</v>
      </c>
    </row>
    <row r="4368" spans="1:7">
      <c r="A4368">
        <v>4367</v>
      </c>
      <c r="B4368">
        <v>73</v>
      </c>
      <c r="C4368" t="s">
        <v>194</v>
      </c>
      <c r="D4368" t="s">
        <v>45</v>
      </c>
      <c r="E4368" t="s">
        <v>1392</v>
      </c>
      <c r="F4368" t="s">
        <v>46</v>
      </c>
      <c r="G4368">
        <v>538</v>
      </c>
    </row>
    <row r="4369" spans="1:8">
      <c r="A4369">
        <v>4368</v>
      </c>
      <c r="B4369">
        <v>73</v>
      </c>
      <c r="C4369" t="s">
        <v>194</v>
      </c>
      <c r="D4369" t="s">
        <v>45</v>
      </c>
      <c r="E4369" t="s">
        <v>1393</v>
      </c>
      <c r="F4369" t="s">
        <v>46</v>
      </c>
      <c r="G4369">
        <v>465</v>
      </c>
    </row>
    <row r="4370" spans="1:8">
      <c r="A4370">
        <v>4369</v>
      </c>
      <c r="B4370">
        <v>73</v>
      </c>
      <c r="C4370" t="s">
        <v>194</v>
      </c>
      <c r="D4370" t="s">
        <v>45</v>
      </c>
      <c r="E4370" t="s">
        <v>1394</v>
      </c>
      <c r="F4370" t="s">
        <v>46</v>
      </c>
      <c r="G4370">
        <v>518</v>
      </c>
    </row>
    <row r="4371" spans="1:8">
      <c r="A4371">
        <v>4370</v>
      </c>
      <c r="B4371">
        <v>73</v>
      </c>
      <c r="C4371" t="s">
        <v>194</v>
      </c>
      <c r="D4371" t="s">
        <v>45</v>
      </c>
      <c r="E4371" t="s">
        <v>1395</v>
      </c>
      <c r="F4371" t="s">
        <v>46</v>
      </c>
      <c r="G4371">
        <v>502</v>
      </c>
    </row>
    <row r="4372" spans="1:8">
      <c r="A4372">
        <v>4371</v>
      </c>
      <c r="B4372">
        <v>73</v>
      </c>
      <c r="C4372" t="s">
        <v>194</v>
      </c>
      <c r="D4372" t="s">
        <v>45</v>
      </c>
      <c r="E4372" t="s">
        <v>1396</v>
      </c>
      <c r="F4372" t="s">
        <v>46</v>
      </c>
      <c r="G4372">
        <v>482</v>
      </c>
    </row>
    <row r="4373" spans="1:8">
      <c r="A4373">
        <v>4372</v>
      </c>
      <c r="B4373">
        <v>73</v>
      </c>
      <c r="C4373" t="s">
        <v>194</v>
      </c>
      <c r="D4373" t="s">
        <v>45</v>
      </c>
      <c r="E4373" t="s">
        <v>1397</v>
      </c>
      <c r="F4373" t="s">
        <v>46</v>
      </c>
      <c r="G4373">
        <v>479</v>
      </c>
    </row>
    <row r="4374" spans="1:8">
      <c r="A4374">
        <v>4373</v>
      </c>
      <c r="B4374">
        <v>73</v>
      </c>
      <c r="C4374" t="s">
        <v>194</v>
      </c>
      <c r="D4374" t="s">
        <v>45</v>
      </c>
      <c r="E4374" t="s">
        <v>1398</v>
      </c>
      <c r="F4374" t="s">
        <v>46</v>
      </c>
      <c r="G4374">
        <v>453</v>
      </c>
    </row>
    <row r="4375" spans="1:8">
      <c r="A4375">
        <v>4374</v>
      </c>
      <c r="B4375">
        <v>73</v>
      </c>
      <c r="C4375" t="s">
        <v>194</v>
      </c>
      <c r="D4375" t="s">
        <v>45</v>
      </c>
      <c r="E4375" t="s">
        <v>1399</v>
      </c>
      <c r="F4375" t="s">
        <v>46</v>
      </c>
      <c r="G4375">
        <v>439</v>
      </c>
    </row>
    <row r="4376" spans="1:8">
      <c r="A4376">
        <v>4375</v>
      </c>
      <c r="B4376">
        <v>73</v>
      </c>
      <c r="C4376" t="s">
        <v>194</v>
      </c>
      <c r="D4376" t="s">
        <v>45</v>
      </c>
      <c r="E4376" t="s">
        <v>1400</v>
      </c>
      <c r="F4376" t="s">
        <v>46</v>
      </c>
      <c r="G4376">
        <v>82</v>
      </c>
    </row>
    <row r="4377" spans="1:8">
      <c r="A4377">
        <v>4376</v>
      </c>
      <c r="B4377">
        <v>73</v>
      </c>
      <c r="C4377" t="s">
        <v>194</v>
      </c>
      <c r="D4377" t="s">
        <v>45</v>
      </c>
      <c r="E4377" t="s">
        <v>1401</v>
      </c>
      <c r="F4377" t="s">
        <v>46</v>
      </c>
      <c r="G4377">
        <v>32</v>
      </c>
    </row>
    <row r="4378" spans="1:8">
      <c r="A4378">
        <v>4377</v>
      </c>
      <c r="B4378">
        <v>73</v>
      </c>
      <c r="C4378" t="s">
        <v>194</v>
      </c>
      <c r="D4378" t="s">
        <v>45</v>
      </c>
      <c r="E4378" t="s">
        <v>1402</v>
      </c>
      <c r="F4378" t="s">
        <v>46</v>
      </c>
      <c r="G4378">
        <v>21</v>
      </c>
    </row>
    <row r="4379" spans="1:8">
      <c r="A4379">
        <v>4378</v>
      </c>
      <c r="B4379">
        <v>76</v>
      </c>
      <c r="C4379" t="s">
        <v>195</v>
      </c>
      <c r="D4379" t="s">
        <v>1413</v>
      </c>
      <c r="E4379" t="s">
        <v>249</v>
      </c>
      <c r="F4379" t="s">
        <v>63</v>
      </c>
      <c r="G4379">
        <v>1106</v>
      </c>
      <c r="H4379">
        <v>22313</v>
      </c>
    </row>
    <row r="4380" spans="1:8">
      <c r="A4380">
        <v>4379</v>
      </c>
      <c r="B4380">
        <v>76</v>
      </c>
      <c r="C4380" t="s">
        <v>195</v>
      </c>
      <c r="D4380" t="s">
        <v>1413</v>
      </c>
      <c r="E4380" t="s">
        <v>1386</v>
      </c>
      <c r="F4380" t="s">
        <v>63</v>
      </c>
      <c r="G4380">
        <v>1049</v>
      </c>
      <c r="H4380">
        <v>22313</v>
      </c>
    </row>
    <row r="4381" spans="1:8">
      <c r="A4381">
        <v>4380</v>
      </c>
      <c r="B4381">
        <v>76</v>
      </c>
      <c r="C4381" t="s">
        <v>195</v>
      </c>
      <c r="D4381" t="s">
        <v>1413</v>
      </c>
      <c r="E4381" t="s">
        <v>1387</v>
      </c>
      <c r="F4381" t="s">
        <v>63</v>
      </c>
      <c r="G4381">
        <v>957</v>
      </c>
      <c r="H4381">
        <v>22313</v>
      </c>
    </row>
    <row r="4382" spans="1:8">
      <c r="A4382">
        <v>4381</v>
      </c>
      <c r="B4382">
        <v>76</v>
      </c>
      <c r="C4382" t="s">
        <v>195</v>
      </c>
      <c r="D4382" t="s">
        <v>1413</v>
      </c>
      <c r="E4382" t="s">
        <v>1388</v>
      </c>
      <c r="F4382" t="s">
        <v>63</v>
      </c>
      <c r="G4382">
        <v>864</v>
      </c>
      <c r="H4382">
        <v>22313</v>
      </c>
    </row>
    <row r="4383" spans="1:8">
      <c r="A4383">
        <v>4382</v>
      </c>
      <c r="B4383">
        <v>76</v>
      </c>
      <c r="C4383" t="s">
        <v>195</v>
      </c>
      <c r="D4383" t="s">
        <v>1413</v>
      </c>
      <c r="E4383" t="s">
        <v>1389</v>
      </c>
      <c r="F4383" t="s">
        <v>63</v>
      </c>
      <c r="G4383">
        <v>907</v>
      </c>
      <c r="H4383">
        <v>22313</v>
      </c>
    </row>
    <row r="4384" spans="1:8">
      <c r="A4384">
        <v>4383</v>
      </c>
      <c r="B4384">
        <v>76</v>
      </c>
      <c r="C4384" t="s">
        <v>195</v>
      </c>
      <c r="D4384" t="s">
        <v>1413</v>
      </c>
      <c r="E4384" t="s">
        <v>1390</v>
      </c>
      <c r="F4384" t="s">
        <v>63</v>
      </c>
      <c r="G4384">
        <v>901</v>
      </c>
      <c r="H4384">
        <v>22313</v>
      </c>
    </row>
    <row r="4385" spans="1:8">
      <c r="A4385">
        <v>4384</v>
      </c>
      <c r="B4385">
        <v>76</v>
      </c>
      <c r="C4385" t="s">
        <v>195</v>
      </c>
      <c r="D4385" t="s">
        <v>1413</v>
      </c>
      <c r="E4385" t="s">
        <v>1391</v>
      </c>
      <c r="F4385" t="s">
        <v>63</v>
      </c>
      <c r="G4385">
        <v>785</v>
      </c>
      <c r="H4385">
        <v>22313</v>
      </c>
    </row>
    <row r="4386" spans="1:8">
      <c r="A4386">
        <v>4385</v>
      </c>
      <c r="B4386">
        <v>76</v>
      </c>
      <c r="C4386" t="s">
        <v>195</v>
      </c>
      <c r="D4386" t="s">
        <v>1413</v>
      </c>
      <c r="E4386" t="s">
        <v>1392</v>
      </c>
      <c r="F4386" t="s">
        <v>63</v>
      </c>
      <c r="G4386">
        <v>849</v>
      </c>
      <c r="H4386">
        <v>22313</v>
      </c>
    </row>
    <row r="4387" spans="1:8">
      <c r="A4387">
        <v>4386</v>
      </c>
      <c r="B4387">
        <v>76</v>
      </c>
      <c r="C4387" t="s">
        <v>195</v>
      </c>
      <c r="D4387" t="s">
        <v>1413</v>
      </c>
      <c r="E4387" t="s">
        <v>1393</v>
      </c>
      <c r="F4387" t="s">
        <v>63</v>
      </c>
      <c r="G4387">
        <v>749</v>
      </c>
      <c r="H4387">
        <v>22313</v>
      </c>
    </row>
    <row r="4388" spans="1:8">
      <c r="A4388">
        <v>4387</v>
      </c>
      <c r="B4388">
        <v>76</v>
      </c>
      <c r="C4388" t="s">
        <v>195</v>
      </c>
      <c r="D4388" t="s">
        <v>1413</v>
      </c>
      <c r="E4388" t="s">
        <v>1394</v>
      </c>
      <c r="F4388" t="s">
        <v>63</v>
      </c>
      <c r="G4388">
        <v>713</v>
      </c>
      <c r="H4388">
        <v>22313</v>
      </c>
    </row>
    <row r="4389" spans="1:8">
      <c r="A4389">
        <v>4388</v>
      </c>
      <c r="B4389">
        <v>76</v>
      </c>
      <c r="C4389" t="s">
        <v>195</v>
      </c>
      <c r="D4389" t="s">
        <v>1413</v>
      </c>
      <c r="E4389" t="s">
        <v>1395</v>
      </c>
      <c r="F4389" t="s">
        <v>63</v>
      </c>
      <c r="G4389">
        <v>590</v>
      </c>
      <c r="H4389">
        <v>22313</v>
      </c>
    </row>
    <row r="4390" spans="1:8">
      <c r="A4390">
        <v>4389</v>
      </c>
      <c r="B4390">
        <v>76</v>
      </c>
      <c r="C4390" t="s">
        <v>195</v>
      </c>
      <c r="D4390" t="s">
        <v>1413</v>
      </c>
      <c r="E4390" t="s">
        <v>1396</v>
      </c>
      <c r="F4390" t="s">
        <v>63</v>
      </c>
      <c r="G4390">
        <v>470</v>
      </c>
      <c r="H4390">
        <v>22313</v>
      </c>
    </row>
    <row r="4391" spans="1:8">
      <c r="A4391">
        <v>4390</v>
      </c>
      <c r="B4391">
        <v>76</v>
      </c>
      <c r="C4391" t="s">
        <v>195</v>
      </c>
      <c r="D4391" t="s">
        <v>1413</v>
      </c>
      <c r="E4391" t="s">
        <v>1397</v>
      </c>
      <c r="F4391" t="s">
        <v>63</v>
      </c>
      <c r="G4391">
        <v>364</v>
      </c>
      <c r="H4391">
        <v>22313</v>
      </c>
    </row>
    <row r="4392" spans="1:8">
      <c r="A4392">
        <v>4391</v>
      </c>
      <c r="B4392">
        <v>76</v>
      </c>
      <c r="C4392" t="s">
        <v>195</v>
      </c>
      <c r="D4392" t="s">
        <v>1413</v>
      </c>
      <c r="E4392" t="s">
        <v>1398</v>
      </c>
      <c r="F4392" t="s">
        <v>63</v>
      </c>
      <c r="G4392">
        <v>313</v>
      </c>
      <c r="H4392">
        <v>22313</v>
      </c>
    </row>
    <row r="4393" spans="1:8">
      <c r="A4393">
        <v>4392</v>
      </c>
      <c r="B4393">
        <v>76</v>
      </c>
      <c r="C4393" t="s">
        <v>195</v>
      </c>
      <c r="D4393" t="s">
        <v>1413</v>
      </c>
      <c r="E4393" t="s">
        <v>1399</v>
      </c>
      <c r="F4393" t="s">
        <v>63</v>
      </c>
      <c r="G4393">
        <v>203</v>
      </c>
      <c r="H4393">
        <v>22313</v>
      </c>
    </row>
    <row r="4394" spans="1:8">
      <c r="A4394">
        <v>4393</v>
      </c>
      <c r="B4394">
        <v>76</v>
      </c>
      <c r="C4394" t="s">
        <v>195</v>
      </c>
      <c r="D4394" t="s">
        <v>1413</v>
      </c>
      <c r="E4394" t="s">
        <v>1400</v>
      </c>
      <c r="F4394" t="s">
        <v>63</v>
      </c>
      <c r="G4394">
        <v>137</v>
      </c>
      <c r="H4394">
        <v>22313</v>
      </c>
    </row>
    <row r="4395" spans="1:8">
      <c r="A4395">
        <v>4394</v>
      </c>
      <c r="B4395">
        <v>76</v>
      </c>
      <c r="C4395" t="s">
        <v>195</v>
      </c>
      <c r="D4395" t="s">
        <v>1413</v>
      </c>
      <c r="E4395" t="s">
        <v>1401</v>
      </c>
      <c r="F4395" t="s">
        <v>63</v>
      </c>
      <c r="G4395">
        <v>64</v>
      </c>
      <c r="H4395">
        <v>22313</v>
      </c>
    </row>
    <row r="4396" spans="1:8">
      <c r="A4396">
        <v>4395</v>
      </c>
      <c r="B4396">
        <v>76</v>
      </c>
      <c r="C4396" t="s">
        <v>195</v>
      </c>
      <c r="D4396" t="s">
        <v>1413</v>
      </c>
      <c r="E4396" t="s">
        <v>1402</v>
      </c>
      <c r="F4396" t="s">
        <v>63</v>
      </c>
      <c r="G4396">
        <v>32</v>
      </c>
      <c r="H4396">
        <v>22313</v>
      </c>
    </row>
    <row r="4397" spans="1:8">
      <c r="A4397">
        <v>4396</v>
      </c>
      <c r="B4397">
        <v>76</v>
      </c>
      <c r="C4397" t="s">
        <v>195</v>
      </c>
      <c r="D4397" t="s">
        <v>1413</v>
      </c>
      <c r="E4397" t="s">
        <v>249</v>
      </c>
      <c r="F4397" t="s">
        <v>46</v>
      </c>
      <c r="G4397">
        <v>1034</v>
      </c>
      <c r="H4397">
        <v>22313</v>
      </c>
    </row>
    <row r="4398" spans="1:8">
      <c r="A4398">
        <v>4397</v>
      </c>
      <c r="B4398">
        <v>76</v>
      </c>
      <c r="C4398" t="s">
        <v>195</v>
      </c>
      <c r="D4398" t="s">
        <v>1413</v>
      </c>
      <c r="E4398" t="s">
        <v>1386</v>
      </c>
      <c r="F4398" t="s">
        <v>46</v>
      </c>
      <c r="G4398">
        <v>927</v>
      </c>
      <c r="H4398">
        <v>22313</v>
      </c>
    </row>
    <row r="4399" spans="1:8">
      <c r="A4399">
        <v>4398</v>
      </c>
      <c r="B4399">
        <v>76</v>
      </c>
      <c r="C4399" t="s">
        <v>195</v>
      </c>
      <c r="D4399" t="s">
        <v>1413</v>
      </c>
      <c r="E4399" t="s">
        <v>1387</v>
      </c>
      <c r="F4399" t="s">
        <v>46</v>
      </c>
      <c r="G4399">
        <v>940</v>
      </c>
      <c r="H4399">
        <v>22313</v>
      </c>
    </row>
    <row r="4400" spans="1:8">
      <c r="A4400">
        <v>4399</v>
      </c>
      <c r="B4400">
        <v>76</v>
      </c>
      <c r="C4400" t="s">
        <v>195</v>
      </c>
      <c r="D4400" t="s">
        <v>1413</v>
      </c>
      <c r="E4400" t="s">
        <v>1388</v>
      </c>
      <c r="F4400" t="s">
        <v>46</v>
      </c>
      <c r="G4400">
        <v>1212</v>
      </c>
      <c r="H4400">
        <v>22313</v>
      </c>
    </row>
    <row r="4401" spans="1:8">
      <c r="A4401">
        <v>4400</v>
      </c>
      <c r="B4401">
        <v>76</v>
      </c>
      <c r="C4401" t="s">
        <v>195</v>
      </c>
      <c r="D4401" t="s">
        <v>1413</v>
      </c>
      <c r="E4401" t="s">
        <v>1389</v>
      </c>
      <c r="F4401" t="s">
        <v>46</v>
      </c>
      <c r="G4401">
        <v>1159</v>
      </c>
      <c r="H4401">
        <v>22313</v>
      </c>
    </row>
    <row r="4402" spans="1:8">
      <c r="A4402">
        <v>4401</v>
      </c>
      <c r="B4402">
        <v>76</v>
      </c>
      <c r="C4402" t="s">
        <v>195</v>
      </c>
      <c r="D4402" t="s">
        <v>1413</v>
      </c>
      <c r="E4402" t="s">
        <v>1390</v>
      </c>
      <c r="F4402" t="s">
        <v>46</v>
      </c>
      <c r="G4402">
        <v>986</v>
      </c>
      <c r="H4402">
        <v>22313</v>
      </c>
    </row>
    <row r="4403" spans="1:8">
      <c r="A4403">
        <v>4402</v>
      </c>
      <c r="B4403">
        <v>76</v>
      </c>
      <c r="C4403" t="s">
        <v>195</v>
      </c>
      <c r="D4403" t="s">
        <v>1413</v>
      </c>
      <c r="E4403" t="s">
        <v>1391</v>
      </c>
      <c r="F4403" t="s">
        <v>46</v>
      </c>
      <c r="G4403">
        <v>925</v>
      </c>
      <c r="H4403">
        <v>22313</v>
      </c>
    </row>
    <row r="4404" spans="1:8">
      <c r="A4404">
        <v>4403</v>
      </c>
      <c r="B4404">
        <v>76</v>
      </c>
      <c r="C4404" t="s">
        <v>195</v>
      </c>
      <c r="D4404" t="s">
        <v>1413</v>
      </c>
      <c r="E4404" t="s">
        <v>1392</v>
      </c>
      <c r="F4404" t="s">
        <v>46</v>
      </c>
      <c r="G4404">
        <v>816</v>
      </c>
      <c r="H4404">
        <v>22313</v>
      </c>
    </row>
    <row r="4405" spans="1:8">
      <c r="A4405">
        <v>4404</v>
      </c>
      <c r="B4405">
        <v>76</v>
      </c>
      <c r="C4405" t="s">
        <v>195</v>
      </c>
      <c r="D4405" t="s">
        <v>1413</v>
      </c>
      <c r="E4405" t="s">
        <v>1393</v>
      </c>
      <c r="F4405" t="s">
        <v>46</v>
      </c>
      <c r="G4405">
        <v>755</v>
      </c>
      <c r="H4405">
        <v>22313</v>
      </c>
    </row>
    <row r="4406" spans="1:8">
      <c r="A4406">
        <v>4405</v>
      </c>
      <c r="B4406">
        <v>76</v>
      </c>
      <c r="C4406" t="s">
        <v>195</v>
      </c>
      <c r="D4406" t="s">
        <v>1413</v>
      </c>
      <c r="E4406" t="s">
        <v>1394</v>
      </c>
      <c r="F4406" t="s">
        <v>46</v>
      </c>
      <c r="G4406">
        <v>653</v>
      </c>
      <c r="H4406">
        <v>22313</v>
      </c>
    </row>
    <row r="4407" spans="1:8">
      <c r="A4407">
        <v>4406</v>
      </c>
      <c r="B4407">
        <v>76</v>
      </c>
      <c r="C4407" t="s">
        <v>195</v>
      </c>
      <c r="D4407" t="s">
        <v>1413</v>
      </c>
      <c r="E4407" t="s">
        <v>1395</v>
      </c>
      <c r="F4407" t="s">
        <v>46</v>
      </c>
      <c r="G4407">
        <v>521</v>
      </c>
      <c r="H4407">
        <v>22313</v>
      </c>
    </row>
    <row r="4408" spans="1:8">
      <c r="A4408">
        <v>4407</v>
      </c>
      <c r="B4408">
        <v>76</v>
      </c>
      <c r="C4408" t="s">
        <v>195</v>
      </c>
      <c r="D4408" t="s">
        <v>1413</v>
      </c>
      <c r="E4408" t="s">
        <v>1396</v>
      </c>
      <c r="F4408" t="s">
        <v>46</v>
      </c>
      <c r="G4408">
        <v>386</v>
      </c>
      <c r="H4408">
        <v>22313</v>
      </c>
    </row>
    <row r="4409" spans="1:8">
      <c r="A4409">
        <v>4408</v>
      </c>
      <c r="B4409">
        <v>76</v>
      </c>
      <c r="C4409" t="s">
        <v>195</v>
      </c>
      <c r="D4409" t="s">
        <v>1413</v>
      </c>
      <c r="E4409" t="s">
        <v>1397</v>
      </c>
      <c r="F4409" t="s">
        <v>46</v>
      </c>
      <c r="G4409">
        <v>284</v>
      </c>
      <c r="H4409">
        <v>22313</v>
      </c>
    </row>
    <row r="4410" spans="1:8">
      <c r="A4410">
        <v>4409</v>
      </c>
      <c r="B4410">
        <v>76</v>
      </c>
      <c r="C4410" t="s">
        <v>195</v>
      </c>
      <c r="D4410" t="s">
        <v>1413</v>
      </c>
      <c r="E4410" t="s">
        <v>1398</v>
      </c>
      <c r="F4410" t="s">
        <v>46</v>
      </c>
      <c r="G4410">
        <v>245</v>
      </c>
      <c r="H4410">
        <v>22313</v>
      </c>
    </row>
    <row r="4411" spans="1:8">
      <c r="A4411">
        <v>4410</v>
      </c>
      <c r="B4411">
        <v>76</v>
      </c>
      <c r="C4411" t="s">
        <v>195</v>
      </c>
      <c r="D4411" t="s">
        <v>1413</v>
      </c>
      <c r="E4411" t="s">
        <v>1399</v>
      </c>
      <c r="F4411" t="s">
        <v>46</v>
      </c>
      <c r="G4411">
        <v>198</v>
      </c>
      <c r="H4411">
        <v>22313</v>
      </c>
    </row>
    <row r="4412" spans="1:8">
      <c r="A4412">
        <v>4411</v>
      </c>
      <c r="B4412">
        <v>76</v>
      </c>
      <c r="C4412" t="s">
        <v>195</v>
      </c>
      <c r="D4412" t="s">
        <v>1413</v>
      </c>
      <c r="E4412" t="s">
        <v>1400</v>
      </c>
      <c r="F4412" t="s">
        <v>46</v>
      </c>
      <c r="G4412">
        <v>113</v>
      </c>
      <c r="H4412">
        <v>22313</v>
      </c>
    </row>
    <row r="4413" spans="1:8">
      <c r="A4413">
        <v>4412</v>
      </c>
      <c r="B4413">
        <v>76</v>
      </c>
      <c r="C4413" t="s">
        <v>195</v>
      </c>
      <c r="D4413" t="s">
        <v>1413</v>
      </c>
      <c r="E4413" t="s">
        <v>1401</v>
      </c>
      <c r="F4413" t="s">
        <v>46</v>
      </c>
      <c r="G4413">
        <v>67</v>
      </c>
      <c r="H4413">
        <v>22313</v>
      </c>
    </row>
    <row r="4414" spans="1:8">
      <c r="A4414">
        <v>4413</v>
      </c>
      <c r="B4414">
        <v>76</v>
      </c>
      <c r="C4414" t="s">
        <v>195</v>
      </c>
      <c r="D4414" t="s">
        <v>1413</v>
      </c>
      <c r="E4414" t="s">
        <v>1402</v>
      </c>
      <c r="F4414" t="s">
        <v>46</v>
      </c>
      <c r="G4414">
        <v>39</v>
      </c>
      <c r="H4414">
        <v>22313</v>
      </c>
    </row>
    <row r="4415" spans="1:8">
      <c r="A4415">
        <v>4414</v>
      </c>
      <c r="B4415">
        <v>76</v>
      </c>
      <c r="C4415" t="s">
        <v>195</v>
      </c>
      <c r="D4415" t="s">
        <v>3582</v>
      </c>
      <c r="E4415" t="s">
        <v>249</v>
      </c>
      <c r="F4415" t="s">
        <v>63</v>
      </c>
      <c r="G4415">
        <v>28</v>
      </c>
      <c r="H4415">
        <v>717</v>
      </c>
    </row>
    <row r="4416" spans="1:8">
      <c r="A4416">
        <v>4415</v>
      </c>
      <c r="B4416">
        <v>76</v>
      </c>
      <c r="C4416" t="s">
        <v>195</v>
      </c>
      <c r="D4416" t="s">
        <v>3582</v>
      </c>
      <c r="E4416" t="s">
        <v>1386</v>
      </c>
      <c r="F4416" t="s">
        <v>63</v>
      </c>
      <c r="G4416">
        <v>32</v>
      </c>
      <c r="H4416">
        <v>717</v>
      </c>
    </row>
    <row r="4417" spans="1:8">
      <c r="A4417">
        <v>4416</v>
      </c>
      <c r="B4417">
        <v>76</v>
      </c>
      <c r="C4417" t="s">
        <v>195</v>
      </c>
      <c r="D4417" t="s">
        <v>3582</v>
      </c>
      <c r="E4417" t="s">
        <v>1387</v>
      </c>
      <c r="F4417" t="s">
        <v>63</v>
      </c>
      <c r="G4417">
        <v>34</v>
      </c>
      <c r="H4417">
        <v>717</v>
      </c>
    </row>
    <row r="4418" spans="1:8">
      <c r="A4418">
        <v>4417</v>
      </c>
      <c r="B4418">
        <v>76</v>
      </c>
      <c r="C4418" t="s">
        <v>195</v>
      </c>
      <c r="D4418" t="s">
        <v>3582</v>
      </c>
      <c r="E4418" t="s">
        <v>1388</v>
      </c>
      <c r="F4418" t="s">
        <v>63</v>
      </c>
      <c r="G4418">
        <v>23</v>
      </c>
      <c r="H4418">
        <v>717</v>
      </c>
    </row>
    <row r="4419" spans="1:8">
      <c r="A4419">
        <v>4418</v>
      </c>
      <c r="B4419">
        <v>76</v>
      </c>
      <c r="C4419" t="s">
        <v>195</v>
      </c>
      <c r="D4419" t="s">
        <v>3582</v>
      </c>
      <c r="E4419" t="s">
        <v>1389</v>
      </c>
      <c r="F4419" t="s">
        <v>63</v>
      </c>
      <c r="G4419">
        <v>37</v>
      </c>
      <c r="H4419">
        <v>717</v>
      </c>
    </row>
    <row r="4420" spans="1:8">
      <c r="A4420">
        <v>4419</v>
      </c>
      <c r="B4420">
        <v>76</v>
      </c>
      <c r="C4420" t="s">
        <v>195</v>
      </c>
      <c r="D4420" t="s">
        <v>3582</v>
      </c>
      <c r="E4420" t="s">
        <v>1390</v>
      </c>
      <c r="F4420" t="s">
        <v>63</v>
      </c>
      <c r="G4420">
        <v>36</v>
      </c>
      <c r="H4420">
        <v>717</v>
      </c>
    </row>
    <row r="4421" spans="1:8">
      <c r="A4421">
        <v>4420</v>
      </c>
      <c r="B4421">
        <v>76</v>
      </c>
      <c r="C4421" t="s">
        <v>195</v>
      </c>
      <c r="D4421" t="s">
        <v>3582</v>
      </c>
      <c r="E4421" t="s">
        <v>1391</v>
      </c>
      <c r="F4421" t="s">
        <v>63</v>
      </c>
      <c r="G4421">
        <v>29</v>
      </c>
      <c r="H4421">
        <v>717</v>
      </c>
    </row>
    <row r="4422" spans="1:8">
      <c r="A4422">
        <v>4421</v>
      </c>
      <c r="B4422">
        <v>76</v>
      </c>
      <c r="C4422" t="s">
        <v>195</v>
      </c>
      <c r="D4422" t="s">
        <v>3582</v>
      </c>
      <c r="E4422" t="s">
        <v>1392</v>
      </c>
      <c r="F4422" t="s">
        <v>63</v>
      </c>
      <c r="G4422">
        <v>42</v>
      </c>
      <c r="H4422">
        <v>717</v>
      </c>
    </row>
    <row r="4423" spans="1:8">
      <c r="A4423">
        <v>4422</v>
      </c>
      <c r="B4423">
        <v>76</v>
      </c>
      <c r="C4423" t="s">
        <v>195</v>
      </c>
      <c r="D4423" t="s">
        <v>3582</v>
      </c>
      <c r="E4423" t="s">
        <v>1393</v>
      </c>
      <c r="F4423" t="s">
        <v>63</v>
      </c>
      <c r="G4423">
        <v>33</v>
      </c>
      <c r="H4423">
        <v>717</v>
      </c>
    </row>
    <row r="4424" spans="1:8">
      <c r="A4424">
        <v>4423</v>
      </c>
      <c r="B4424">
        <v>76</v>
      </c>
      <c r="C4424" t="s">
        <v>195</v>
      </c>
      <c r="D4424" t="s">
        <v>3582</v>
      </c>
      <c r="E4424" t="s">
        <v>1394</v>
      </c>
      <c r="F4424" t="s">
        <v>63</v>
      </c>
      <c r="G4424">
        <v>22</v>
      </c>
      <c r="H4424">
        <v>717</v>
      </c>
    </row>
    <row r="4425" spans="1:8">
      <c r="A4425">
        <v>4424</v>
      </c>
      <c r="B4425">
        <v>76</v>
      </c>
      <c r="C4425" t="s">
        <v>195</v>
      </c>
      <c r="D4425" t="s">
        <v>3582</v>
      </c>
      <c r="E4425" t="s">
        <v>1395</v>
      </c>
      <c r="F4425" t="s">
        <v>63</v>
      </c>
      <c r="G4425">
        <v>18</v>
      </c>
      <c r="H4425">
        <v>717</v>
      </c>
    </row>
    <row r="4426" spans="1:8">
      <c r="A4426">
        <v>4425</v>
      </c>
      <c r="B4426">
        <v>76</v>
      </c>
      <c r="C4426" t="s">
        <v>195</v>
      </c>
      <c r="D4426" t="s">
        <v>3582</v>
      </c>
      <c r="E4426" t="s">
        <v>1396</v>
      </c>
      <c r="F4426" t="s">
        <v>63</v>
      </c>
      <c r="G4426">
        <v>15</v>
      </c>
      <c r="H4426">
        <v>717</v>
      </c>
    </row>
    <row r="4427" spans="1:8">
      <c r="A4427">
        <v>4426</v>
      </c>
      <c r="B4427">
        <v>76</v>
      </c>
      <c r="C4427" t="s">
        <v>195</v>
      </c>
      <c r="D4427" t="s">
        <v>3582</v>
      </c>
      <c r="E4427" t="s">
        <v>1397</v>
      </c>
      <c r="F4427" t="s">
        <v>63</v>
      </c>
      <c r="G4427">
        <v>14</v>
      </c>
      <c r="H4427">
        <v>717</v>
      </c>
    </row>
    <row r="4428" spans="1:8">
      <c r="A4428">
        <v>4427</v>
      </c>
      <c r="B4428">
        <v>76</v>
      </c>
      <c r="C4428" t="s">
        <v>195</v>
      </c>
      <c r="D4428" t="s">
        <v>3582</v>
      </c>
      <c r="E4428" t="s">
        <v>1398</v>
      </c>
      <c r="F4428" t="s">
        <v>63</v>
      </c>
      <c r="G4428">
        <v>9</v>
      </c>
      <c r="H4428">
        <v>717</v>
      </c>
    </row>
    <row r="4429" spans="1:8">
      <c r="A4429">
        <v>4428</v>
      </c>
      <c r="B4429">
        <v>76</v>
      </c>
      <c r="C4429" t="s">
        <v>195</v>
      </c>
      <c r="D4429" t="s">
        <v>3582</v>
      </c>
      <c r="E4429" t="s">
        <v>1399</v>
      </c>
      <c r="F4429" t="s">
        <v>63</v>
      </c>
      <c r="G4429">
        <v>4</v>
      </c>
      <c r="H4429">
        <v>717</v>
      </c>
    </row>
    <row r="4430" spans="1:8">
      <c r="A4430">
        <v>4429</v>
      </c>
      <c r="B4430">
        <v>76</v>
      </c>
      <c r="C4430" t="s">
        <v>195</v>
      </c>
      <c r="D4430" t="s">
        <v>3582</v>
      </c>
      <c r="E4430" t="s">
        <v>1400</v>
      </c>
      <c r="F4430" t="s">
        <v>63</v>
      </c>
      <c r="G4430">
        <v>7</v>
      </c>
      <c r="H4430">
        <v>717</v>
      </c>
    </row>
    <row r="4431" spans="1:8">
      <c r="A4431">
        <v>4430</v>
      </c>
      <c r="B4431">
        <v>76</v>
      </c>
      <c r="C4431" t="s">
        <v>195</v>
      </c>
      <c r="D4431" t="s">
        <v>3582</v>
      </c>
      <c r="E4431" t="s">
        <v>1401</v>
      </c>
      <c r="F4431" t="s">
        <v>63</v>
      </c>
      <c r="G4431">
        <v>2</v>
      </c>
      <c r="H4431">
        <v>717</v>
      </c>
    </row>
    <row r="4432" spans="1:8">
      <c r="A4432">
        <v>4431</v>
      </c>
      <c r="B4432">
        <v>76</v>
      </c>
      <c r="C4432" t="s">
        <v>195</v>
      </c>
      <c r="D4432" t="s">
        <v>3582</v>
      </c>
      <c r="E4432" t="s">
        <v>1402</v>
      </c>
      <c r="F4432" t="s">
        <v>63</v>
      </c>
      <c r="G4432">
        <v>2</v>
      </c>
      <c r="H4432">
        <v>717</v>
      </c>
    </row>
    <row r="4433" spans="1:8">
      <c r="A4433">
        <v>4432</v>
      </c>
      <c r="B4433">
        <v>76</v>
      </c>
      <c r="C4433" t="s">
        <v>195</v>
      </c>
      <c r="D4433" t="s">
        <v>3582</v>
      </c>
      <c r="E4433" t="s">
        <v>249</v>
      </c>
      <c r="F4433" t="s">
        <v>46</v>
      </c>
      <c r="G4433">
        <v>40</v>
      </c>
      <c r="H4433">
        <v>717</v>
      </c>
    </row>
    <row r="4434" spans="1:8">
      <c r="A4434">
        <v>4433</v>
      </c>
      <c r="B4434">
        <v>76</v>
      </c>
      <c r="C4434" t="s">
        <v>195</v>
      </c>
      <c r="D4434" t="s">
        <v>3582</v>
      </c>
      <c r="E4434" t="s">
        <v>1386</v>
      </c>
      <c r="F4434" t="s">
        <v>46</v>
      </c>
      <c r="G4434">
        <v>40</v>
      </c>
      <c r="H4434">
        <v>717</v>
      </c>
    </row>
    <row r="4435" spans="1:8">
      <c r="A4435">
        <v>4434</v>
      </c>
      <c r="B4435">
        <v>76</v>
      </c>
      <c r="C4435" t="s">
        <v>195</v>
      </c>
      <c r="D4435" t="s">
        <v>3582</v>
      </c>
      <c r="E4435" t="s">
        <v>1387</v>
      </c>
      <c r="F4435" t="s">
        <v>46</v>
      </c>
      <c r="G4435">
        <v>33</v>
      </c>
      <c r="H4435">
        <v>717</v>
      </c>
    </row>
    <row r="4436" spans="1:8">
      <c r="A4436">
        <v>4435</v>
      </c>
      <c r="B4436">
        <v>76</v>
      </c>
      <c r="C4436" t="s">
        <v>195</v>
      </c>
      <c r="D4436" t="s">
        <v>3582</v>
      </c>
      <c r="E4436" t="s">
        <v>1388</v>
      </c>
      <c r="F4436" t="s">
        <v>46</v>
      </c>
      <c r="G4436">
        <v>25</v>
      </c>
      <c r="H4436">
        <v>717</v>
      </c>
    </row>
    <row r="4437" spans="1:8">
      <c r="A4437">
        <v>4436</v>
      </c>
      <c r="B4437">
        <v>76</v>
      </c>
      <c r="C4437" t="s">
        <v>195</v>
      </c>
      <c r="D4437" t="s">
        <v>3582</v>
      </c>
      <c r="E4437" t="s">
        <v>1389</v>
      </c>
      <c r="F4437" t="s">
        <v>46</v>
      </c>
      <c r="G4437">
        <v>24</v>
      </c>
      <c r="H4437">
        <v>717</v>
      </c>
    </row>
    <row r="4438" spans="1:8">
      <c r="A4438">
        <v>4437</v>
      </c>
      <c r="B4438">
        <v>76</v>
      </c>
      <c r="C4438" t="s">
        <v>195</v>
      </c>
      <c r="D4438" t="s">
        <v>3582</v>
      </c>
      <c r="E4438" t="s">
        <v>1390</v>
      </c>
      <c r="F4438" t="s">
        <v>46</v>
      </c>
      <c r="G4438">
        <v>25</v>
      </c>
      <c r="H4438">
        <v>717</v>
      </c>
    </row>
    <row r="4439" spans="1:8">
      <c r="A4439">
        <v>4438</v>
      </c>
      <c r="B4439">
        <v>76</v>
      </c>
      <c r="C4439" t="s">
        <v>195</v>
      </c>
      <c r="D4439" t="s">
        <v>3582</v>
      </c>
      <c r="E4439" t="s">
        <v>1391</v>
      </c>
      <c r="F4439" t="s">
        <v>46</v>
      </c>
      <c r="G4439">
        <v>27</v>
      </c>
      <c r="H4439">
        <v>717</v>
      </c>
    </row>
    <row r="4440" spans="1:8">
      <c r="A4440">
        <v>4439</v>
      </c>
      <c r="B4440">
        <v>76</v>
      </c>
      <c r="C4440" t="s">
        <v>195</v>
      </c>
      <c r="D4440" t="s">
        <v>3582</v>
      </c>
      <c r="E4440" t="s">
        <v>1392</v>
      </c>
      <c r="F4440" t="s">
        <v>46</v>
      </c>
      <c r="G4440">
        <v>30</v>
      </c>
      <c r="H4440">
        <v>717</v>
      </c>
    </row>
    <row r="4441" spans="1:8">
      <c r="A4441">
        <v>4440</v>
      </c>
      <c r="B4441">
        <v>76</v>
      </c>
      <c r="C4441" t="s">
        <v>195</v>
      </c>
      <c r="D4441" t="s">
        <v>3582</v>
      </c>
      <c r="E4441" t="s">
        <v>1393</v>
      </c>
      <c r="F4441" t="s">
        <v>46</v>
      </c>
      <c r="G4441">
        <v>28</v>
      </c>
      <c r="H4441">
        <v>717</v>
      </c>
    </row>
    <row r="4442" spans="1:8">
      <c r="A4442">
        <v>4441</v>
      </c>
      <c r="B4442">
        <v>76</v>
      </c>
      <c r="C4442" t="s">
        <v>195</v>
      </c>
      <c r="D4442" t="s">
        <v>3582</v>
      </c>
      <c r="E4442" t="s">
        <v>1394</v>
      </c>
      <c r="F4442" t="s">
        <v>46</v>
      </c>
      <c r="G4442">
        <v>19</v>
      </c>
      <c r="H4442">
        <v>717</v>
      </c>
    </row>
    <row r="4443" spans="1:8">
      <c r="A4443">
        <v>4442</v>
      </c>
      <c r="B4443">
        <v>76</v>
      </c>
      <c r="C4443" t="s">
        <v>195</v>
      </c>
      <c r="D4443" t="s">
        <v>3582</v>
      </c>
      <c r="E4443" t="s">
        <v>1395</v>
      </c>
      <c r="F4443" t="s">
        <v>46</v>
      </c>
      <c r="G4443">
        <v>9</v>
      </c>
      <c r="H4443">
        <v>717</v>
      </c>
    </row>
    <row r="4444" spans="1:8">
      <c r="A4444">
        <v>4443</v>
      </c>
      <c r="B4444">
        <v>76</v>
      </c>
      <c r="C4444" t="s">
        <v>195</v>
      </c>
      <c r="D4444" t="s">
        <v>3582</v>
      </c>
      <c r="E4444" t="s">
        <v>1396</v>
      </c>
      <c r="F4444" t="s">
        <v>46</v>
      </c>
      <c r="G4444">
        <v>6</v>
      </c>
      <c r="H4444">
        <v>717</v>
      </c>
    </row>
    <row r="4445" spans="1:8">
      <c r="A4445">
        <v>4444</v>
      </c>
      <c r="B4445">
        <v>76</v>
      </c>
      <c r="C4445" t="s">
        <v>195</v>
      </c>
      <c r="D4445" t="s">
        <v>3582</v>
      </c>
      <c r="E4445" t="s">
        <v>1397</v>
      </c>
      <c r="F4445" t="s">
        <v>46</v>
      </c>
      <c r="G4445">
        <v>5</v>
      </c>
      <c r="H4445">
        <v>717</v>
      </c>
    </row>
    <row r="4446" spans="1:8">
      <c r="A4446">
        <v>4445</v>
      </c>
      <c r="B4446">
        <v>76</v>
      </c>
      <c r="C4446" t="s">
        <v>195</v>
      </c>
      <c r="D4446" t="s">
        <v>3582</v>
      </c>
      <c r="E4446" t="s">
        <v>1398</v>
      </c>
      <c r="F4446" t="s">
        <v>46</v>
      </c>
      <c r="G4446">
        <v>9</v>
      </c>
      <c r="H4446">
        <v>717</v>
      </c>
    </row>
    <row r="4447" spans="1:8">
      <c r="A4447">
        <v>4446</v>
      </c>
      <c r="B4447">
        <v>76</v>
      </c>
      <c r="C4447" t="s">
        <v>195</v>
      </c>
      <c r="D4447" t="s">
        <v>3582</v>
      </c>
      <c r="E4447" t="s">
        <v>1399</v>
      </c>
      <c r="F4447" t="s">
        <v>46</v>
      </c>
      <c r="G4447">
        <v>6</v>
      </c>
      <c r="H4447">
        <v>717</v>
      </c>
    </row>
    <row r="4448" spans="1:8">
      <c r="A4448">
        <v>4447</v>
      </c>
      <c r="B4448">
        <v>76</v>
      </c>
      <c r="C4448" t="s">
        <v>195</v>
      </c>
      <c r="D4448" t="s">
        <v>3582</v>
      </c>
      <c r="E4448" t="s">
        <v>1400</v>
      </c>
      <c r="F4448" t="s">
        <v>46</v>
      </c>
      <c r="G4448">
        <v>2</v>
      </c>
      <c r="H4448">
        <v>717</v>
      </c>
    </row>
    <row r="4449" spans="1:8">
      <c r="A4449">
        <v>4448</v>
      </c>
      <c r="B4449">
        <v>76</v>
      </c>
      <c r="C4449" t="s">
        <v>195</v>
      </c>
      <c r="D4449" t="s">
        <v>3582</v>
      </c>
      <c r="E4449" t="s">
        <v>1401</v>
      </c>
      <c r="F4449" t="s">
        <v>46</v>
      </c>
      <c r="G4449">
        <v>1</v>
      </c>
      <c r="H4449">
        <v>717</v>
      </c>
    </row>
    <row r="4450" spans="1:8">
      <c r="A4450">
        <v>4449</v>
      </c>
      <c r="B4450">
        <v>76</v>
      </c>
      <c r="C4450" t="s">
        <v>195</v>
      </c>
      <c r="D4450" t="s">
        <v>3582</v>
      </c>
      <c r="E4450" t="s">
        <v>1402</v>
      </c>
      <c r="F4450" t="s">
        <v>46</v>
      </c>
      <c r="G4450">
        <v>1</v>
      </c>
      <c r="H4450">
        <v>717</v>
      </c>
    </row>
    <row r="4451" spans="1:8">
      <c r="A4451">
        <v>4450</v>
      </c>
      <c r="B4451">
        <v>76</v>
      </c>
      <c r="C4451" t="s">
        <v>195</v>
      </c>
      <c r="D4451" t="s">
        <v>3597</v>
      </c>
      <c r="E4451" t="s">
        <v>249</v>
      </c>
      <c r="F4451" t="s">
        <v>63</v>
      </c>
      <c r="G4451">
        <v>27</v>
      </c>
      <c r="H4451">
        <v>1225</v>
      </c>
    </row>
    <row r="4452" spans="1:8">
      <c r="A4452">
        <v>4451</v>
      </c>
      <c r="B4452">
        <v>76</v>
      </c>
      <c r="C4452" t="s">
        <v>195</v>
      </c>
      <c r="D4452" t="s">
        <v>3597</v>
      </c>
      <c r="E4452" t="s">
        <v>1386</v>
      </c>
      <c r="F4452" t="s">
        <v>63</v>
      </c>
      <c r="G4452">
        <v>51</v>
      </c>
      <c r="H4452">
        <v>1225</v>
      </c>
    </row>
    <row r="4453" spans="1:8">
      <c r="A4453">
        <v>4452</v>
      </c>
      <c r="B4453">
        <v>76</v>
      </c>
      <c r="C4453" t="s">
        <v>195</v>
      </c>
      <c r="D4453" t="s">
        <v>3597</v>
      </c>
      <c r="E4453" t="s">
        <v>1387</v>
      </c>
      <c r="F4453" t="s">
        <v>63</v>
      </c>
      <c r="G4453">
        <v>43</v>
      </c>
      <c r="H4453">
        <v>1225</v>
      </c>
    </row>
    <row r="4454" spans="1:8">
      <c r="A4454">
        <v>4453</v>
      </c>
      <c r="B4454">
        <v>76</v>
      </c>
      <c r="C4454" t="s">
        <v>195</v>
      </c>
      <c r="D4454" t="s">
        <v>3597</v>
      </c>
      <c r="E4454" t="s">
        <v>1388</v>
      </c>
      <c r="F4454" t="s">
        <v>63</v>
      </c>
      <c r="G4454">
        <v>60</v>
      </c>
      <c r="H4454">
        <v>1225</v>
      </c>
    </row>
    <row r="4455" spans="1:8">
      <c r="A4455">
        <v>4454</v>
      </c>
      <c r="B4455">
        <v>76</v>
      </c>
      <c r="C4455" t="s">
        <v>195</v>
      </c>
      <c r="D4455" t="s">
        <v>3597</v>
      </c>
      <c r="E4455" t="s">
        <v>1389</v>
      </c>
      <c r="F4455" t="s">
        <v>63</v>
      </c>
      <c r="G4455">
        <v>61</v>
      </c>
      <c r="H4455">
        <v>1225</v>
      </c>
    </row>
    <row r="4456" spans="1:8">
      <c r="A4456">
        <v>4455</v>
      </c>
      <c r="B4456">
        <v>76</v>
      </c>
      <c r="C4456" t="s">
        <v>195</v>
      </c>
      <c r="D4456" t="s">
        <v>3597</v>
      </c>
      <c r="E4456" t="s">
        <v>1390</v>
      </c>
      <c r="F4456" t="s">
        <v>63</v>
      </c>
      <c r="G4456">
        <v>56</v>
      </c>
      <c r="H4456">
        <v>1225</v>
      </c>
    </row>
    <row r="4457" spans="1:8">
      <c r="A4457">
        <v>4456</v>
      </c>
      <c r="B4457">
        <v>76</v>
      </c>
      <c r="C4457" t="s">
        <v>195</v>
      </c>
      <c r="D4457" t="s">
        <v>3597</v>
      </c>
      <c r="E4457" t="s">
        <v>1391</v>
      </c>
      <c r="F4457" t="s">
        <v>63</v>
      </c>
      <c r="G4457">
        <v>39</v>
      </c>
      <c r="H4457">
        <v>1225</v>
      </c>
    </row>
    <row r="4458" spans="1:8">
      <c r="A4458">
        <v>4457</v>
      </c>
      <c r="B4458">
        <v>76</v>
      </c>
      <c r="C4458" t="s">
        <v>195</v>
      </c>
      <c r="D4458" t="s">
        <v>3597</v>
      </c>
      <c r="E4458" t="s">
        <v>1392</v>
      </c>
      <c r="F4458" t="s">
        <v>63</v>
      </c>
      <c r="G4458">
        <v>47</v>
      </c>
      <c r="H4458">
        <v>1225</v>
      </c>
    </row>
    <row r="4459" spans="1:8">
      <c r="A4459">
        <v>4458</v>
      </c>
      <c r="B4459">
        <v>76</v>
      </c>
      <c r="C4459" t="s">
        <v>195</v>
      </c>
      <c r="D4459" t="s">
        <v>3597</v>
      </c>
      <c r="E4459" t="s">
        <v>1393</v>
      </c>
      <c r="F4459" t="s">
        <v>63</v>
      </c>
      <c r="G4459">
        <v>41</v>
      </c>
      <c r="H4459">
        <v>1225</v>
      </c>
    </row>
    <row r="4460" spans="1:8">
      <c r="A4460">
        <v>4459</v>
      </c>
      <c r="B4460">
        <v>76</v>
      </c>
      <c r="C4460" t="s">
        <v>195</v>
      </c>
      <c r="D4460" t="s">
        <v>3597</v>
      </c>
      <c r="E4460" t="s">
        <v>1394</v>
      </c>
      <c r="F4460" t="s">
        <v>63</v>
      </c>
      <c r="G4460">
        <v>26</v>
      </c>
      <c r="H4460">
        <v>1225</v>
      </c>
    </row>
    <row r="4461" spans="1:8">
      <c r="A4461">
        <v>4460</v>
      </c>
      <c r="B4461">
        <v>76</v>
      </c>
      <c r="C4461" t="s">
        <v>195</v>
      </c>
      <c r="D4461" t="s">
        <v>3597</v>
      </c>
      <c r="E4461" t="s">
        <v>1395</v>
      </c>
      <c r="F4461" t="s">
        <v>63</v>
      </c>
      <c r="G4461">
        <v>37</v>
      </c>
      <c r="H4461">
        <v>1225</v>
      </c>
    </row>
    <row r="4462" spans="1:8">
      <c r="A4462">
        <v>4461</v>
      </c>
      <c r="B4462">
        <v>76</v>
      </c>
      <c r="C4462" t="s">
        <v>195</v>
      </c>
      <c r="D4462" t="s">
        <v>3597</v>
      </c>
      <c r="E4462" t="s">
        <v>1396</v>
      </c>
      <c r="F4462" t="s">
        <v>63</v>
      </c>
      <c r="G4462">
        <v>26</v>
      </c>
      <c r="H4462">
        <v>1225</v>
      </c>
    </row>
    <row r="4463" spans="1:8">
      <c r="A4463">
        <v>4462</v>
      </c>
      <c r="B4463">
        <v>76</v>
      </c>
      <c r="C4463" t="s">
        <v>195</v>
      </c>
      <c r="D4463" t="s">
        <v>3597</v>
      </c>
      <c r="E4463" t="s">
        <v>1397</v>
      </c>
      <c r="F4463" t="s">
        <v>63</v>
      </c>
      <c r="G4463">
        <v>18</v>
      </c>
      <c r="H4463">
        <v>1225</v>
      </c>
    </row>
    <row r="4464" spans="1:8">
      <c r="A4464">
        <v>4463</v>
      </c>
      <c r="B4464">
        <v>76</v>
      </c>
      <c r="C4464" t="s">
        <v>195</v>
      </c>
      <c r="D4464" t="s">
        <v>3597</v>
      </c>
      <c r="E4464" t="s">
        <v>1398</v>
      </c>
      <c r="F4464" t="s">
        <v>63</v>
      </c>
      <c r="G4464">
        <v>13</v>
      </c>
      <c r="H4464">
        <v>1225</v>
      </c>
    </row>
    <row r="4465" spans="1:8">
      <c r="A4465">
        <v>4464</v>
      </c>
      <c r="B4465">
        <v>76</v>
      </c>
      <c r="C4465" t="s">
        <v>195</v>
      </c>
      <c r="D4465" t="s">
        <v>3597</v>
      </c>
      <c r="E4465" t="s">
        <v>1399</v>
      </c>
      <c r="F4465" t="s">
        <v>63</v>
      </c>
      <c r="G4465">
        <v>11</v>
      </c>
      <c r="H4465">
        <v>1225</v>
      </c>
    </row>
    <row r="4466" spans="1:8">
      <c r="A4466">
        <v>4465</v>
      </c>
      <c r="B4466">
        <v>76</v>
      </c>
      <c r="C4466" t="s">
        <v>195</v>
      </c>
      <c r="D4466" t="s">
        <v>3597</v>
      </c>
      <c r="E4466" t="s">
        <v>1400</v>
      </c>
      <c r="F4466" t="s">
        <v>63</v>
      </c>
      <c r="G4466">
        <v>1</v>
      </c>
      <c r="H4466">
        <v>1225</v>
      </c>
    </row>
    <row r="4467" spans="1:8">
      <c r="A4467">
        <v>4466</v>
      </c>
      <c r="B4467">
        <v>76</v>
      </c>
      <c r="C4467" t="s">
        <v>195</v>
      </c>
      <c r="D4467" t="s">
        <v>3597</v>
      </c>
      <c r="E4467" t="s">
        <v>1401</v>
      </c>
      <c r="F4467" t="s">
        <v>63</v>
      </c>
      <c r="G4467">
        <v>4</v>
      </c>
      <c r="H4467">
        <v>1225</v>
      </c>
    </row>
    <row r="4468" spans="1:8">
      <c r="A4468">
        <v>4467</v>
      </c>
      <c r="B4468">
        <v>76</v>
      </c>
      <c r="C4468" t="s">
        <v>195</v>
      </c>
      <c r="D4468" t="s">
        <v>3597</v>
      </c>
      <c r="E4468" t="s">
        <v>1402</v>
      </c>
      <c r="F4468" t="s">
        <v>63</v>
      </c>
      <c r="G4468">
        <v>2</v>
      </c>
      <c r="H4468">
        <v>1225</v>
      </c>
    </row>
    <row r="4469" spans="1:8">
      <c r="A4469">
        <v>4468</v>
      </c>
      <c r="B4469">
        <v>76</v>
      </c>
      <c r="C4469" t="s">
        <v>195</v>
      </c>
      <c r="D4469" t="s">
        <v>3597</v>
      </c>
      <c r="E4469" t="s">
        <v>249</v>
      </c>
      <c r="F4469" t="s">
        <v>46</v>
      </c>
      <c r="G4469">
        <v>49</v>
      </c>
      <c r="H4469">
        <v>1225</v>
      </c>
    </row>
    <row r="4470" spans="1:8">
      <c r="A4470">
        <v>4469</v>
      </c>
      <c r="B4470">
        <v>76</v>
      </c>
      <c r="C4470" t="s">
        <v>195</v>
      </c>
      <c r="D4470" t="s">
        <v>3597</v>
      </c>
      <c r="E4470" t="s">
        <v>1386</v>
      </c>
      <c r="F4470" t="s">
        <v>46</v>
      </c>
      <c r="G4470">
        <v>33</v>
      </c>
      <c r="H4470">
        <v>1225</v>
      </c>
    </row>
    <row r="4471" spans="1:8">
      <c r="A4471">
        <v>4470</v>
      </c>
      <c r="B4471">
        <v>76</v>
      </c>
      <c r="C4471" t="s">
        <v>195</v>
      </c>
      <c r="D4471" t="s">
        <v>3597</v>
      </c>
      <c r="E4471" t="s">
        <v>1387</v>
      </c>
      <c r="F4471" t="s">
        <v>46</v>
      </c>
      <c r="G4471">
        <v>49</v>
      </c>
      <c r="H4471">
        <v>1225</v>
      </c>
    </row>
    <row r="4472" spans="1:8">
      <c r="A4472">
        <v>4471</v>
      </c>
      <c r="B4472">
        <v>76</v>
      </c>
      <c r="C4472" t="s">
        <v>195</v>
      </c>
      <c r="D4472" t="s">
        <v>3597</v>
      </c>
      <c r="E4472" t="s">
        <v>1388</v>
      </c>
      <c r="F4472" t="s">
        <v>46</v>
      </c>
      <c r="G4472">
        <v>56</v>
      </c>
      <c r="H4472">
        <v>1225</v>
      </c>
    </row>
    <row r="4473" spans="1:8">
      <c r="A4473">
        <v>4472</v>
      </c>
      <c r="B4473">
        <v>76</v>
      </c>
      <c r="C4473" t="s">
        <v>195</v>
      </c>
      <c r="D4473" t="s">
        <v>3597</v>
      </c>
      <c r="E4473" t="s">
        <v>1389</v>
      </c>
      <c r="F4473" t="s">
        <v>46</v>
      </c>
      <c r="G4473">
        <v>81</v>
      </c>
      <c r="H4473">
        <v>1225</v>
      </c>
    </row>
    <row r="4474" spans="1:8">
      <c r="A4474">
        <v>4473</v>
      </c>
      <c r="B4474">
        <v>76</v>
      </c>
      <c r="C4474" t="s">
        <v>195</v>
      </c>
      <c r="D4474" t="s">
        <v>3597</v>
      </c>
      <c r="E4474" t="s">
        <v>1390</v>
      </c>
      <c r="F4474" t="s">
        <v>46</v>
      </c>
      <c r="G4474">
        <v>54</v>
      </c>
      <c r="H4474">
        <v>1225</v>
      </c>
    </row>
    <row r="4475" spans="1:8">
      <c r="A4475">
        <v>4474</v>
      </c>
      <c r="B4475">
        <v>76</v>
      </c>
      <c r="C4475" t="s">
        <v>195</v>
      </c>
      <c r="D4475" t="s">
        <v>3597</v>
      </c>
      <c r="E4475" t="s">
        <v>1391</v>
      </c>
      <c r="F4475" t="s">
        <v>46</v>
      </c>
      <c r="G4475">
        <v>42</v>
      </c>
      <c r="H4475">
        <v>1225</v>
      </c>
    </row>
    <row r="4476" spans="1:8">
      <c r="A4476">
        <v>4475</v>
      </c>
      <c r="B4476">
        <v>76</v>
      </c>
      <c r="C4476" t="s">
        <v>195</v>
      </c>
      <c r="D4476" t="s">
        <v>3597</v>
      </c>
      <c r="E4476" t="s">
        <v>1392</v>
      </c>
      <c r="F4476" t="s">
        <v>46</v>
      </c>
      <c r="G4476">
        <v>58</v>
      </c>
      <c r="H4476">
        <v>1225</v>
      </c>
    </row>
    <row r="4477" spans="1:8">
      <c r="A4477">
        <v>4476</v>
      </c>
      <c r="B4477">
        <v>76</v>
      </c>
      <c r="C4477" t="s">
        <v>195</v>
      </c>
      <c r="D4477" t="s">
        <v>3597</v>
      </c>
      <c r="E4477" t="s">
        <v>1393</v>
      </c>
      <c r="F4477" t="s">
        <v>46</v>
      </c>
      <c r="G4477">
        <v>44</v>
      </c>
      <c r="H4477">
        <v>1225</v>
      </c>
    </row>
    <row r="4478" spans="1:8">
      <c r="A4478">
        <v>4477</v>
      </c>
      <c r="B4478">
        <v>76</v>
      </c>
      <c r="C4478" t="s">
        <v>195</v>
      </c>
      <c r="D4478" t="s">
        <v>3597</v>
      </c>
      <c r="E4478" t="s">
        <v>1394</v>
      </c>
      <c r="F4478" t="s">
        <v>46</v>
      </c>
      <c r="G4478">
        <v>33</v>
      </c>
      <c r="H4478">
        <v>1225</v>
      </c>
    </row>
    <row r="4479" spans="1:8">
      <c r="A4479">
        <v>4478</v>
      </c>
      <c r="B4479">
        <v>76</v>
      </c>
      <c r="C4479" t="s">
        <v>195</v>
      </c>
      <c r="D4479" t="s">
        <v>3597</v>
      </c>
      <c r="E4479" t="s">
        <v>1395</v>
      </c>
      <c r="F4479" t="s">
        <v>46</v>
      </c>
      <c r="G4479">
        <v>33</v>
      </c>
      <c r="H4479">
        <v>1225</v>
      </c>
    </row>
    <row r="4480" spans="1:8">
      <c r="A4480">
        <v>4479</v>
      </c>
      <c r="B4480">
        <v>76</v>
      </c>
      <c r="C4480" t="s">
        <v>195</v>
      </c>
      <c r="D4480" t="s">
        <v>3597</v>
      </c>
      <c r="E4480" t="s">
        <v>1396</v>
      </c>
      <c r="F4480" t="s">
        <v>46</v>
      </c>
      <c r="G4480">
        <v>26</v>
      </c>
      <c r="H4480">
        <v>1225</v>
      </c>
    </row>
    <row r="4481" spans="1:8">
      <c r="A4481">
        <v>4480</v>
      </c>
      <c r="B4481">
        <v>76</v>
      </c>
      <c r="C4481" t="s">
        <v>195</v>
      </c>
      <c r="D4481" t="s">
        <v>3597</v>
      </c>
      <c r="E4481" t="s">
        <v>1397</v>
      </c>
      <c r="F4481" t="s">
        <v>46</v>
      </c>
      <c r="G4481">
        <v>33</v>
      </c>
      <c r="H4481">
        <v>1225</v>
      </c>
    </row>
    <row r="4482" spans="1:8">
      <c r="A4482">
        <v>4481</v>
      </c>
      <c r="B4482">
        <v>76</v>
      </c>
      <c r="C4482" t="s">
        <v>195</v>
      </c>
      <c r="D4482" t="s">
        <v>3597</v>
      </c>
      <c r="E4482" t="s">
        <v>1398</v>
      </c>
      <c r="F4482" t="s">
        <v>46</v>
      </c>
      <c r="G4482">
        <v>33</v>
      </c>
      <c r="H4482">
        <v>1225</v>
      </c>
    </row>
    <row r="4483" spans="1:8">
      <c r="A4483">
        <v>4482</v>
      </c>
      <c r="B4483">
        <v>76</v>
      </c>
      <c r="C4483" t="s">
        <v>195</v>
      </c>
      <c r="D4483" t="s">
        <v>3597</v>
      </c>
      <c r="E4483" t="s">
        <v>1399</v>
      </c>
      <c r="F4483" t="s">
        <v>46</v>
      </c>
      <c r="G4483">
        <v>20</v>
      </c>
      <c r="H4483">
        <v>1225</v>
      </c>
    </row>
    <row r="4484" spans="1:8">
      <c r="A4484">
        <v>4483</v>
      </c>
      <c r="B4484">
        <v>76</v>
      </c>
      <c r="C4484" t="s">
        <v>195</v>
      </c>
      <c r="D4484" t="s">
        <v>3597</v>
      </c>
      <c r="E4484" t="s">
        <v>1400</v>
      </c>
      <c r="F4484" t="s">
        <v>46</v>
      </c>
      <c r="G4484">
        <v>8</v>
      </c>
      <c r="H4484">
        <v>1225</v>
      </c>
    </row>
    <row r="4485" spans="1:8">
      <c r="A4485">
        <v>4484</v>
      </c>
      <c r="B4485">
        <v>76</v>
      </c>
      <c r="C4485" t="s">
        <v>195</v>
      </c>
      <c r="D4485" t="s">
        <v>3597</v>
      </c>
      <c r="E4485" t="s">
        <v>1401</v>
      </c>
      <c r="F4485" t="s">
        <v>46</v>
      </c>
      <c r="G4485">
        <v>7</v>
      </c>
      <c r="H4485">
        <v>1225</v>
      </c>
    </row>
    <row r="4486" spans="1:8">
      <c r="A4486">
        <v>4485</v>
      </c>
      <c r="B4486">
        <v>76</v>
      </c>
      <c r="C4486" t="s">
        <v>195</v>
      </c>
      <c r="D4486" t="s">
        <v>3597</v>
      </c>
      <c r="E4486" t="s">
        <v>1402</v>
      </c>
      <c r="F4486" t="s">
        <v>46</v>
      </c>
      <c r="G4486">
        <v>3</v>
      </c>
      <c r="H4486">
        <v>1225</v>
      </c>
    </row>
    <row r="4487" spans="1:8">
      <c r="A4487">
        <v>4486</v>
      </c>
      <c r="B4487">
        <v>76</v>
      </c>
      <c r="C4487" t="s">
        <v>195</v>
      </c>
      <c r="D4487" t="s">
        <v>3599</v>
      </c>
      <c r="E4487" t="s">
        <v>1396</v>
      </c>
      <c r="F4487" t="s">
        <v>63</v>
      </c>
      <c r="G4487">
        <v>1</v>
      </c>
      <c r="H4487">
        <v>1</v>
      </c>
    </row>
    <row r="4488" spans="1:8">
      <c r="A4488">
        <v>4487</v>
      </c>
      <c r="B4488">
        <v>76</v>
      </c>
      <c r="C4488" t="s">
        <v>195</v>
      </c>
      <c r="D4488" t="s">
        <v>3598</v>
      </c>
      <c r="E4488" t="s">
        <v>249</v>
      </c>
      <c r="F4488" t="s">
        <v>63</v>
      </c>
      <c r="G4488">
        <v>55220</v>
      </c>
      <c r="H4488">
        <v>1090943</v>
      </c>
    </row>
    <row r="4489" spans="1:8">
      <c r="A4489">
        <v>4488</v>
      </c>
      <c r="B4489">
        <v>76</v>
      </c>
      <c r="C4489" t="s">
        <v>195</v>
      </c>
      <c r="D4489" t="s">
        <v>3598</v>
      </c>
      <c r="E4489" t="s">
        <v>1386</v>
      </c>
      <c r="F4489" t="s">
        <v>63</v>
      </c>
      <c r="G4489">
        <v>59325</v>
      </c>
      <c r="H4489">
        <v>1090943</v>
      </c>
    </row>
    <row r="4490" spans="1:8">
      <c r="A4490">
        <v>4489</v>
      </c>
      <c r="B4490">
        <v>76</v>
      </c>
      <c r="C4490" t="s">
        <v>195</v>
      </c>
      <c r="D4490" t="s">
        <v>3598</v>
      </c>
      <c r="E4490" t="s">
        <v>1387</v>
      </c>
      <c r="F4490" t="s">
        <v>63</v>
      </c>
      <c r="G4490">
        <v>60459</v>
      </c>
      <c r="H4490">
        <v>1090943</v>
      </c>
    </row>
    <row r="4491" spans="1:8">
      <c r="A4491">
        <v>4490</v>
      </c>
      <c r="B4491">
        <v>76</v>
      </c>
      <c r="C4491" t="s">
        <v>195</v>
      </c>
      <c r="D4491" t="s">
        <v>3598</v>
      </c>
      <c r="E4491" t="s">
        <v>1388</v>
      </c>
      <c r="F4491" t="s">
        <v>63</v>
      </c>
      <c r="G4491">
        <v>53258</v>
      </c>
      <c r="H4491">
        <v>1090943</v>
      </c>
    </row>
    <row r="4492" spans="1:8">
      <c r="A4492">
        <v>4491</v>
      </c>
      <c r="B4492">
        <v>76</v>
      </c>
      <c r="C4492" t="s">
        <v>195</v>
      </c>
      <c r="D4492" t="s">
        <v>3598</v>
      </c>
      <c r="E4492" t="s">
        <v>1389</v>
      </c>
      <c r="F4492" t="s">
        <v>63</v>
      </c>
      <c r="G4492">
        <v>49194</v>
      </c>
      <c r="H4492">
        <v>1090943</v>
      </c>
    </row>
    <row r="4493" spans="1:8">
      <c r="A4493">
        <v>4492</v>
      </c>
      <c r="B4493">
        <v>76</v>
      </c>
      <c r="C4493" t="s">
        <v>195</v>
      </c>
      <c r="D4493" t="s">
        <v>3598</v>
      </c>
      <c r="E4493" t="s">
        <v>1390</v>
      </c>
      <c r="F4493" t="s">
        <v>63</v>
      </c>
      <c r="G4493">
        <v>42282</v>
      </c>
      <c r="H4493">
        <v>1090943</v>
      </c>
    </row>
    <row r="4494" spans="1:8">
      <c r="A4494">
        <v>4493</v>
      </c>
      <c r="B4494">
        <v>76</v>
      </c>
      <c r="C4494" t="s">
        <v>195</v>
      </c>
      <c r="D4494" t="s">
        <v>3598</v>
      </c>
      <c r="E4494" t="s">
        <v>1391</v>
      </c>
      <c r="F4494" t="s">
        <v>63</v>
      </c>
      <c r="G4494">
        <v>37948</v>
      </c>
      <c r="H4494">
        <v>1090943</v>
      </c>
    </row>
    <row r="4495" spans="1:8">
      <c r="A4495">
        <v>4494</v>
      </c>
      <c r="B4495">
        <v>76</v>
      </c>
      <c r="C4495" t="s">
        <v>195</v>
      </c>
      <c r="D4495" t="s">
        <v>3598</v>
      </c>
      <c r="E4495" t="s">
        <v>1392</v>
      </c>
      <c r="F4495" t="s">
        <v>63</v>
      </c>
      <c r="G4495">
        <v>35669</v>
      </c>
      <c r="H4495">
        <v>1090943</v>
      </c>
    </row>
    <row r="4496" spans="1:8">
      <c r="A4496">
        <v>4495</v>
      </c>
      <c r="B4496">
        <v>76</v>
      </c>
      <c r="C4496" t="s">
        <v>195</v>
      </c>
      <c r="D4496" t="s">
        <v>3598</v>
      </c>
      <c r="E4496" t="s">
        <v>1393</v>
      </c>
      <c r="F4496" t="s">
        <v>63</v>
      </c>
      <c r="G4496">
        <v>32458</v>
      </c>
      <c r="H4496">
        <v>1090943</v>
      </c>
    </row>
    <row r="4497" spans="1:8">
      <c r="A4497">
        <v>4496</v>
      </c>
      <c r="B4497">
        <v>76</v>
      </c>
      <c r="C4497" t="s">
        <v>195</v>
      </c>
      <c r="D4497" t="s">
        <v>3598</v>
      </c>
      <c r="E4497" t="s">
        <v>1394</v>
      </c>
      <c r="F4497" t="s">
        <v>63</v>
      </c>
      <c r="G4497">
        <v>26002</v>
      </c>
      <c r="H4497">
        <v>1090943</v>
      </c>
    </row>
    <row r="4498" spans="1:8">
      <c r="A4498">
        <v>4497</v>
      </c>
      <c r="B4498">
        <v>76</v>
      </c>
      <c r="C4498" t="s">
        <v>195</v>
      </c>
      <c r="D4498" t="s">
        <v>3598</v>
      </c>
      <c r="E4498" t="s">
        <v>1395</v>
      </c>
      <c r="F4498" t="s">
        <v>63</v>
      </c>
      <c r="G4498">
        <v>20298</v>
      </c>
      <c r="H4498">
        <v>1090943</v>
      </c>
    </row>
    <row r="4499" spans="1:8">
      <c r="A4499">
        <v>4498</v>
      </c>
      <c r="B4499">
        <v>76</v>
      </c>
      <c r="C4499" t="s">
        <v>195</v>
      </c>
      <c r="D4499" t="s">
        <v>3598</v>
      </c>
      <c r="E4499" t="s">
        <v>1396</v>
      </c>
      <c r="F4499" t="s">
        <v>63</v>
      </c>
      <c r="G4499">
        <v>15288</v>
      </c>
      <c r="H4499">
        <v>1090943</v>
      </c>
    </row>
    <row r="4500" spans="1:8">
      <c r="A4500">
        <v>4499</v>
      </c>
      <c r="B4500">
        <v>76</v>
      </c>
      <c r="C4500" t="s">
        <v>195</v>
      </c>
      <c r="D4500" t="s">
        <v>3598</v>
      </c>
      <c r="E4500" t="s">
        <v>1397</v>
      </c>
      <c r="F4500" t="s">
        <v>63</v>
      </c>
      <c r="G4500">
        <v>11602</v>
      </c>
      <c r="H4500">
        <v>1090943</v>
      </c>
    </row>
    <row r="4501" spans="1:8">
      <c r="A4501">
        <v>4500</v>
      </c>
      <c r="B4501">
        <v>76</v>
      </c>
      <c r="C4501" t="s">
        <v>195</v>
      </c>
      <c r="D4501" t="s">
        <v>3598</v>
      </c>
      <c r="E4501" t="s">
        <v>1398</v>
      </c>
      <c r="F4501" t="s">
        <v>63</v>
      </c>
      <c r="G4501">
        <v>9800</v>
      </c>
      <c r="H4501">
        <v>1090943</v>
      </c>
    </row>
    <row r="4502" spans="1:8">
      <c r="A4502">
        <v>4501</v>
      </c>
      <c r="B4502">
        <v>76</v>
      </c>
      <c r="C4502" t="s">
        <v>195</v>
      </c>
      <c r="D4502" t="s">
        <v>3598</v>
      </c>
      <c r="E4502" t="s">
        <v>1399</v>
      </c>
      <c r="F4502" t="s">
        <v>63</v>
      </c>
      <c r="G4502">
        <v>6774</v>
      </c>
      <c r="H4502">
        <v>1090943</v>
      </c>
    </row>
    <row r="4503" spans="1:8">
      <c r="A4503">
        <v>4502</v>
      </c>
      <c r="B4503">
        <v>76</v>
      </c>
      <c r="C4503" t="s">
        <v>195</v>
      </c>
      <c r="D4503" t="s">
        <v>3598</v>
      </c>
      <c r="E4503" t="s">
        <v>1400</v>
      </c>
      <c r="F4503" t="s">
        <v>63</v>
      </c>
      <c r="G4503">
        <v>4769</v>
      </c>
      <c r="H4503">
        <v>1090943</v>
      </c>
    </row>
    <row r="4504" spans="1:8">
      <c r="A4504">
        <v>4503</v>
      </c>
      <c r="B4504">
        <v>76</v>
      </c>
      <c r="C4504" t="s">
        <v>195</v>
      </c>
      <c r="D4504" t="s">
        <v>3598</v>
      </c>
      <c r="E4504" t="s">
        <v>1401</v>
      </c>
      <c r="F4504" t="s">
        <v>63</v>
      </c>
      <c r="G4504">
        <v>2434</v>
      </c>
      <c r="H4504">
        <v>1090943</v>
      </c>
    </row>
    <row r="4505" spans="1:8">
      <c r="A4505">
        <v>4504</v>
      </c>
      <c r="B4505">
        <v>76</v>
      </c>
      <c r="C4505" t="s">
        <v>195</v>
      </c>
      <c r="D4505" t="s">
        <v>3598</v>
      </c>
      <c r="E4505" t="s">
        <v>1402</v>
      </c>
      <c r="F4505" t="s">
        <v>63</v>
      </c>
      <c r="G4505">
        <v>1750</v>
      </c>
      <c r="H4505">
        <v>1090943</v>
      </c>
    </row>
    <row r="4506" spans="1:8">
      <c r="A4506">
        <v>4505</v>
      </c>
      <c r="B4506">
        <v>76</v>
      </c>
      <c r="C4506" t="s">
        <v>195</v>
      </c>
      <c r="D4506" t="s">
        <v>3598</v>
      </c>
      <c r="E4506" t="s">
        <v>249</v>
      </c>
      <c r="F4506" t="s">
        <v>46</v>
      </c>
      <c r="G4506">
        <v>52303</v>
      </c>
      <c r="H4506">
        <v>1090943</v>
      </c>
    </row>
    <row r="4507" spans="1:8">
      <c r="A4507">
        <v>4506</v>
      </c>
      <c r="B4507">
        <v>76</v>
      </c>
      <c r="C4507" t="s">
        <v>195</v>
      </c>
      <c r="D4507" t="s">
        <v>3598</v>
      </c>
      <c r="E4507" t="s">
        <v>1386</v>
      </c>
      <c r="F4507" t="s">
        <v>46</v>
      </c>
      <c r="G4507">
        <v>57404</v>
      </c>
      <c r="H4507">
        <v>1090943</v>
      </c>
    </row>
    <row r="4508" spans="1:8">
      <c r="A4508">
        <v>4507</v>
      </c>
      <c r="B4508">
        <v>76</v>
      </c>
      <c r="C4508" t="s">
        <v>195</v>
      </c>
      <c r="D4508" t="s">
        <v>3598</v>
      </c>
      <c r="E4508" t="s">
        <v>1387</v>
      </c>
      <c r="F4508" t="s">
        <v>46</v>
      </c>
      <c r="G4508">
        <v>59327</v>
      </c>
      <c r="H4508">
        <v>1090943</v>
      </c>
    </row>
    <row r="4509" spans="1:8">
      <c r="A4509">
        <v>4508</v>
      </c>
      <c r="B4509">
        <v>76</v>
      </c>
      <c r="C4509" t="s">
        <v>195</v>
      </c>
      <c r="D4509" t="s">
        <v>3598</v>
      </c>
      <c r="E4509" t="s">
        <v>1388</v>
      </c>
      <c r="F4509" t="s">
        <v>46</v>
      </c>
      <c r="G4509">
        <v>55510</v>
      </c>
      <c r="H4509">
        <v>1090943</v>
      </c>
    </row>
    <row r="4510" spans="1:8">
      <c r="A4510">
        <v>4509</v>
      </c>
      <c r="B4510">
        <v>76</v>
      </c>
      <c r="C4510" t="s">
        <v>195</v>
      </c>
      <c r="D4510" t="s">
        <v>3598</v>
      </c>
      <c r="E4510" t="s">
        <v>1389</v>
      </c>
      <c r="F4510" t="s">
        <v>46</v>
      </c>
      <c r="G4510">
        <v>53572</v>
      </c>
      <c r="H4510">
        <v>1090943</v>
      </c>
    </row>
    <row r="4511" spans="1:8">
      <c r="A4511">
        <v>4510</v>
      </c>
      <c r="B4511">
        <v>76</v>
      </c>
      <c r="C4511" t="s">
        <v>195</v>
      </c>
      <c r="D4511" t="s">
        <v>3598</v>
      </c>
      <c r="E4511" t="s">
        <v>1390</v>
      </c>
      <c r="F4511" t="s">
        <v>46</v>
      </c>
      <c r="G4511">
        <v>48065</v>
      </c>
      <c r="H4511">
        <v>1090943</v>
      </c>
    </row>
    <row r="4512" spans="1:8">
      <c r="A4512">
        <v>4511</v>
      </c>
      <c r="B4512">
        <v>76</v>
      </c>
      <c r="C4512" t="s">
        <v>195</v>
      </c>
      <c r="D4512" t="s">
        <v>3598</v>
      </c>
      <c r="E4512" t="s">
        <v>1391</v>
      </c>
      <c r="F4512" t="s">
        <v>46</v>
      </c>
      <c r="G4512">
        <v>43492</v>
      </c>
      <c r="H4512">
        <v>1090943</v>
      </c>
    </row>
    <row r="4513" spans="1:8">
      <c r="A4513">
        <v>4512</v>
      </c>
      <c r="B4513">
        <v>76</v>
      </c>
      <c r="C4513" t="s">
        <v>195</v>
      </c>
      <c r="D4513" t="s">
        <v>3598</v>
      </c>
      <c r="E4513" t="s">
        <v>1392</v>
      </c>
      <c r="F4513" t="s">
        <v>46</v>
      </c>
      <c r="G4513">
        <v>40979</v>
      </c>
      <c r="H4513">
        <v>1090943</v>
      </c>
    </row>
    <row r="4514" spans="1:8">
      <c r="A4514">
        <v>4513</v>
      </c>
      <c r="B4514">
        <v>76</v>
      </c>
      <c r="C4514" t="s">
        <v>195</v>
      </c>
      <c r="D4514" t="s">
        <v>3598</v>
      </c>
      <c r="E4514" t="s">
        <v>1393</v>
      </c>
      <c r="F4514" t="s">
        <v>46</v>
      </c>
      <c r="G4514">
        <v>37742</v>
      </c>
      <c r="H4514">
        <v>1090943</v>
      </c>
    </row>
    <row r="4515" spans="1:8">
      <c r="A4515">
        <v>4514</v>
      </c>
      <c r="B4515">
        <v>76</v>
      </c>
      <c r="C4515" t="s">
        <v>195</v>
      </c>
      <c r="D4515" t="s">
        <v>3598</v>
      </c>
      <c r="E4515" t="s">
        <v>1394</v>
      </c>
      <c r="F4515" t="s">
        <v>46</v>
      </c>
      <c r="G4515">
        <v>30617</v>
      </c>
      <c r="H4515">
        <v>1090943</v>
      </c>
    </row>
    <row r="4516" spans="1:8">
      <c r="A4516">
        <v>4515</v>
      </c>
      <c r="B4516">
        <v>76</v>
      </c>
      <c r="C4516" t="s">
        <v>195</v>
      </c>
      <c r="D4516" t="s">
        <v>3598</v>
      </c>
      <c r="E4516" t="s">
        <v>1395</v>
      </c>
      <c r="F4516" t="s">
        <v>46</v>
      </c>
      <c r="G4516">
        <v>24132</v>
      </c>
      <c r="H4516">
        <v>1090943</v>
      </c>
    </row>
    <row r="4517" spans="1:8">
      <c r="A4517">
        <v>4516</v>
      </c>
      <c r="B4517">
        <v>76</v>
      </c>
      <c r="C4517" t="s">
        <v>195</v>
      </c>
      <c r="D4517" t="s">
        <v>3598</v>
      </c>
      <c r="E4517" t="s">
        <v>1396</v>
      </c>
      <c r="F4517" t="s">
        <v>46</v>
      </c>
      <c r="G4517">
        <v>17878</v>
      </c>
      <c r="H4517">
        <v>1090943</v>
      </c>
    </row>
    <row r="4518" spans="1:8">
      <c r="A4518">
        <v>4517</v>
      </c>
      <c r="B4518">
        <v>76</v>
      </c>
      <c r="C4518" t="s">
        <v>195</v>
      </c>
      <c r="D4518" t="s">
        <v>3598</v>
      </c>
      <c r="E4518" t="s">
        <v>1397</v>
      </c>
      <c r="F4518" t="s">
        <v>46</v>
      </c>
      <c r="G4518">
        <v>13161</v>
      </c>
      <c r="H4518">
        <v>1090943</v>
      </c>
    </row>
    <row r="4519" spans="1:8">
      <c r="A4519">
        <v>4518</v>
      </c>
      <c r="B4519">
        <v>76</v>
      </c>
      <c r="C4519" t="s">
        <v>195</v>
      </c>
      <c r="D4519" t="s">
        <v>3598</v>
      </c>
      <c r="E4519" t="s">
        <v>1398</v>
      </c>
      <c r="F4519" t="s">
        <v>46</v>
      </c>
      <c r="G4519">
        <v>11882</v>
      </c>
      <c r="H4519">
        <v>1090943</v>
      </c>
    </row>
    <row r="4520" spans="1:8">
      <c r="A4520">
        <v>4519</v>
      </c>
      <c r="B4520">
        <v>76</v>
      </c>
      <c r="C4520" t="s">
        <v>195</v>
      </c>
      <c r="D4520" t="s">
        <v>3598</v>
      </c>
      <c r="E4520" t="s">
        <v>1399</v>
      </c>
      <c r="F4520" t="s">
        <v>46</v>
      </c>
      <c r="G4520">
        <v>8456</v>
      </c>
      <c r="H4520">
        <v>1090943</v>
      </c>
    </row>
    <row r="4521" spans="1:8">
      <c r="A4521">
        <v>4520</v>
      </c>
      <c r="B4521">
        <v>76</v>
      </c>
      <c r="C4521" t="s">
        <v>195</v>
      </c>
      <c r="D4521" t="s">
        <v>3598</v>
      </c>
      <c r="E4521" t="s">
        <v>1400</v>
      </c>
      <c r="F4521" t="s">
        <v>46</v>
      </c>
      <c r="G4521">
        <v>5836</v>
      </c>
      <c r="H4521">
        <v>1090943</v>
      </c>
    </row>
    <row r="4522" spans="1:8">
      <c r="A4522">
        <v>4521</v>
      </c>
      <c r="B4522">
        <v>76</v>
      </c>
      <c r="C4522" t="s">
        <v>195</v>
      </c>
      <c r="D4522" t="s">
        <v>3598</v>
      </c>
      <c r="E4522" t="s">
        <v>1401</v>
      </c>
      <c r="F4522" t="s">
        <v>46</v>
      </c>
      <c r="G4522">
        <v>3291</v>
      </c>
      <c r="H4522">
        <v>1090943</v>
      </c>
    </row>
    <row r="4523" spans="1:8">
      <c r="A4523">
        <v>4522</v>
      </c>
      <c r="B4523">
        <v>76</v>
      </c>
      <c r="C4523" t="s">
        <v>195</v>
      </c>
      <c r="D4523" t="s">
        <v>3598</v>
      </c>
      <c r="E4523" t="s">
        <v>1402</v>
      </c>
      <c r="F4523" t="s">
        <v>46</v>
      </c>
      <c r="G4523">
        <v>2766</v>
      </c>
      <c r="H4523">
        <v>1090943</v>
      </c>
    </row>
    <row r="4524" spans="1:8">
      <c r="A4524">
        <v>4523</v>
      </c>
      <c r="B4524">
        <v>76</v>
      </c>
      <c r="C4524" t="s">
        <v>195</v>
      </c>
      <c r="D4524" t="s">
        <v>3586</v>
      </c>
      <c r="E4524" t="s">
        <v>249</v>
      </c>
      <c r="F4524" t="s">
        <v>63</v>
      </c>
      <c r="G4524">
        <v>122757</v>
      </c>
      <c r="H4524">
        <v>2899852</v>
      </c>
    </row>
    <row r="4525" spans="1:8">
      <c r="A4525">
        <v>4524</v>
      </c>
      <c r="B4525">
        <v>76</v>
      </c>
      <c r="C4525" t="s">
        <v>195</v>
      </c>
      <c r="D4525" t="s">
        <v>3586</v>
      </c>
      <c r="E4525" t="s">
        <v>1386</v>
      </c>
      <c r="F4525" t="s">
        <v>63</v>
      </c>
      <c r="G4525">
        <v>136537</v>
      </c>
      <c r="H4525">
        <v>2899852</v>
      </c>
    </row>
    <row r="4526" spans="1:8">
      <c r="A4526">
        <v>4525</v>
      </c>
      <c r="B4526">
        <v>76</v>
      </c>
      <c r="C4526" t="s">
        <v>195</v>
      </c>
      <c r="D4526" t="s">
        <v>3586</v>
      </c>
      <c r="E4526" t="s">
        <v>1387</v>
      </c>
      <c r="F4526" t="s">
        <v>63</v>
      </c>
      <c r="G4526">
        <v>144191</v>
      </c>
      <c r="H4526">
        <v>2899852</v>
      </c>
    </row>
    <row r="4527" spans="1:8">
      <c r="A4527">
        <v>4526</v>
      </c>
      <c r="B4527">
        <v>76</v>
      </c>
      <c r="C4527" t="s">
        <v>195</v>
      </c>
      <c r="D4527" t="s">
        <v>3586</v>
      </c>
      <c r="E4527" t="s">
        <v>1388</v>
      </c>
      <c r="F4527" t="s">
        <v>63</v>
      </c>
      <c r="G4527">
        <v>129726</v>
      </c>
      <c r="H4527">
        <v>2899852</v>
      </c>
    </row>
    <row r="4528" spans="1:8">
      <c r="A4528">
        <v>4527</v>
      </c>
      <c r="B4528">
        <v>76</v>
      </c>
      <c r="C4528" t="s">
        <v>195</v>
      </c>
      <c r="D4528" t="s">
        <v>3586</v>
      </c>
      <c r="E4528" t="s">
        <v>1389</v>
      </c>
      <c r="F4528" t="s">
        <v>63</v>
      </c>
      <c r="G4528">
        <v>119141</v>
      </c>
      <c r="H4528">
        <v>2899852</v>
      </c>
    </row>
    <row r="4529" spans="1:8">
      <c r="A4529">
        <v>4528</v>
      </c>
      <c r="B4529">
        <v>76</v>
      </c>
      <c r="C4529" t="s">
        <v>195</v>
      </c>
      <c r="D4529" t="s">
        <v>3586</v>
      </c>
      <c r="E4529" t="s">
        <v>1390</v>
      </c>
      <c r="F4529" t="s">
        <v>63</v>
      </c>
      <c r="G4529">
        <v>108422</v>
      </c>
      <c r="H4529">
        <v>2899852</v>
      </c>
    </row>
    <row r="4530" spans="1:8">
      <c r="A4530">
        <v>4529</v>
      </c>
      <c r="B4530">
        <v>76</v>
      </c>
      <c r="C4530" t="s">
        <v>195</v>
      </c>
      <c r="D4530" t="s">
        <v>3586</v>
      </c>
      <c r="E4530" t="s">
        <v>1391</v>
      </c>
      <c r="F4530" t="s">
        <v>63</v>
      </c>
      <c r="G4530">
        <v>98904</v>
      </c>
      <c r="H4530">
        <v>2899852</v>
      </c>
    </row>
    <row r="4531" spans="1:8">
      <c r="A4531">
        <v>4530</v>
      </c>
      <c r="B4531">
        <v>76</v>
      </c>
      <c r="C4531" t="s">
        <v>195</v>
      </c>
      <c r="D4531" t="s">
        <v>3586</v>
      </c>
      <c r="E4531" t="s">
        <v>1392</v>
      </c>
      <c r="F4531" t="s">
        <v>63</v>
      </c>
      <c r="G4531">
        <v>99240</v>
      </c>
      <c r="H4531">
        <v>2899852</v>
      </c>
    </row>
    <row r="4532" spans="1:8">
      <c r="A4532">
        <v>4531</v>
      </c>
      <c r="B4532">
        <v>76</v>
      </c>
      <c r="C4532" t="s">
        <v>195</v>
      </c>
      <c r="D4532" t="s">
        <v>3586</v>
      </c>
      <c r="E4532" t="s">
        <v>1393</v>
      </c>
      <c r="F4532" t="s">
        <v>63</v>
      </c>
      <c r="G4532">
        <v>96215</v>
      </c>
      <c r="H4532">
        <v>2899852</v>
      </c>
    </row>
    <row r="4533" spans="1:8">
      <c r="A4533">
        <v>4532</v>
      </c>
      <c r="B4533">
        <v>76</v>
      </c>
      <c r="C4533" t="s">
        <v>195</v>
      </c>
      <c r="D4533" t="s">
        <v>3586</v>
      </c>
      <c r="E4533" t="s">
        <v>1394</v>
      </c>
      <c r="F4533" t="s">
        <v>63</v>
      </c>
      <c r="G4533">
        <v>79795</v>
      </c>
      <c r="H4533">
        <v>2899852</v>
      </c>
    </row>
    <row r="4534" spans="1:8">
      <c r="A4534">
        <v>4533</v>
      </c>
      <c r="B4534">
        <v>76</v>
      </c>
      <c r="C4534" t="s">
        <v>195</v>
      </c>
      <c r="D4534" t="s">
        <v>3586</v>
      </c>
      <c r="E4534" t="s">
        <v>1395</v>
      </c>
      <c r="F4534" t="s">
        <v>63</v>
      </c>
      <c r="G4534">
        <v>65831</v>
      </c>
      <c r="H4534">
        <v>2899852</v>
      </c>
    </row>
    <row r="4535" spans="1:8">
      <c r="A4535">
        <v>4534</v>
      </c>
      <c r="B4535">
        <v>76</v>
      </c>
      <c r="C4535" t="s">
        <v>195</v>
      </c>
      <c r="D4535" t="s">
        <v>3586</v>
      </c>
      <c r="E4535" t="s">
        <v>1396</v>
      </c>
      <c r="F4535" t="s">
        <v>63</v>
      </c>
      <c r="G4535">
        <v>51952</v>
      </c>
      <c r="H4535">
        <v>2899852</v>
      </c>
    </row>
    <row r="4536" spans="1:8">
      <c r="A4536">
        <v>4535</v>
      </c>
      <c r="B4536">
        <v>76</v>
      </c>
      <c r="C4536" t="s">
        <v>195</v>
      </c>
      <c r="D4536" t="s">
        <v>3586</v>
      </c>
      <c r="E4536" t="s">
        <v>1397</v>
      </c>
      <c r="F4536" t="s">
        <v>63</v>
      </c>
      <c r="G4536">
        <v>40458</v>
      </c>
      <c r="H4536">
        <v>2899852</v>
      </c>
    </row>
    <row r="4537" spans="1:8">
      <c r="A4537">
        <v>4536</v>
      </c>
      <c r="B4537">
        <v>76</v>
      </c>
      <c r="C4537" t="s">
        <v>195</v>
      </c>
      <c r="D4537" t="s">
        <v>3586</v>
      </c>
      <c r="E4537" t="s">
        <v>1398</v>
      </c>
      <c r="F4537" t="s">
        <v>63</v>
      </c>
      <c r="G4537">
        <v>34110</v>
      </c>
      <c r="H4537">
        <v>2899852</v>
      </c>
    </row>
    <row r="4538" spans="1:8">
      <c r="A4538">
        <v>4537</v>
      </c>
      <c r="B4538">
        <v>76</v>
      </c>
      <c r="C4538" t="s">
        <v>195</v>
      </c>
      <c r="D4538" t="s">
        <v>3586</v>
      </c>
      <c r="E4538" t="s">
        <v>1399</v>
      </c>
      <c r="F4538" t="s">
        <v>63</v>
      </c>
      <c r="G4538">
        <v>25883</v>
      </c>
      <c r="H4538">
        <v>2899852</v>
      </c>
    </row>
    <row r="4539" spans="1:8">
      <c r="A4539">
        <v>4538</v>
      </c>
      <c r="B4539">
        <v>76</v>
      </c>
      <c r="C4539" t="s">
        <v>195</v>
      </c>
      <c r="D4539" t="s">
        <v>3586</v>
      </c>
      <c r="E4539" t="s">
        <v>1400</v>
      </c>
      <c r="F4539" t="s">
        <v>63</v>
      </c>
      <c r="G4539">
        <v>19297</v>
      </c>
      <c r="H4539">
        <v>2899852</v>
      </c>
    </row>
    <row r="4540" spans="1:8">
      <c r="A4540">
        <v>4539</v>
      </c>
      <c r="B4540">
        <v>76</v>
      </c>
      <c r="C4540" t="s">
        <v>195</v>
      </c>
      <c r="D4540" t="s">
        <v>3586</v>
      </c>
      <c r="E4540" t="s">
        <v>1401</v>
      </c>
      <c r="F4540" t="s">
        <v>63</v>
      </c>
      <c r="G4540">
        <v>10183</v>
      </c>
      <c r="H4540">
        <v>2899852</v>
      </c>
    </row>
    <row r="4541" spans="1:8">
      <c r="A4541">
        <v>4540</v>
      </c>
      <c r="B4541">
        <v>76</v>
      </c>
      <c r="C4541" t="s">
        <v>195</v>
      </c>
      <c r="D4541" t="s">
        <v>3586</v>
      </c>
      <c r="E4541" t="s">
        <v>1402</v>
      </c>
      <c r="F4541" t="s">
        <v>63</v>
      </c>
      <c r="G4541">
        <v>7136</v>
      </c>
      <c r="H4541">
        <v>2899852</v>
      </c>
    </row>
    <row r="4542" spans="1:8">
      <c r="A4542">
        <v>4541</v>
      </c>
      <c r="B4542">
        <v>76</v>
      </c>
      <c r="C4542" t="s">
        <v>195</v>
      </c>
      <c r="D4542" t="s">
        <v>3586</v>
      </c>
      <c r="E4542" t="s">
        <v>249</v>
      </c>
      <c r="F4542" t="s">
        <v>46</v>
      </c>
      <c r="G4542">
        <v>117265</v>
      </c>
      <c r="H4542">
        <v>2899852</v>
      </c>
    </row>
    <row r="4543" spans="1:8">
      <c r="A4543">
        <v>4542</v>
      </c>
      <c r="B4543">
        <v>76</v>
      </c>
      <c r="C4543" t="s">
        <v>195</v>
      </c>
      <c r="D4543" t="s">
        <v>3586</v>
      </c>
      <c r="E4543" t="s">
        <v>1386</v>
      </c>
      <c r="F4543" t="s">
        <v>46</v>
      </c>
      <c r="G4543">
        <v>131123</v>
      </c>
      <c r="H4543">
        <v>2899852</v>
      </c>
    </row>
    <row r="4544" spans="1:8">
      <c r="A4544">
        <v>4543</v>
      </c>
      <c r="B4544">
        <v>76</v>
      </c>
      <c r="C4544" t="s">
        <v>195</v>
      </c>
      <c r="D4544" t="s">
        <v>3586</v>
      </c>
      <c r="E4544" t="s">
        <v>1387</v>
      </c>
      <c r="F4544" t="s">
        <v>46</v>
      </c>
      <c r="G4544">
        <v>139361</v>
      </c>
      <c r="H4544">
        <v>2899852</v>
      </c>
    </row>
    <row r="4545" spans="1:8">
      <c r="A4545">
        <v>4544</v>
      </c>
      <c r="B4545">
        <v>76</v>
      </c>
      <c r="C4545" t="s">
        <v>195</v>
      </c>
      <c r="D4545" t="s">
        <v>3586</v>
      </c>
      <c r="E4545" t="s">
        <v>1388</v>
      </c>
      <c r="F4545" t="s">
        <v>46</v>
      </c>
      <c r="G4545">
        <v>131563</v>
      </c>
      <c r="H4545">
        <v>2899852</v>
      </c>
    </row>
    <row r="4546" spans="1:8">
      <c r="A4546">
        <v>4545</v>
      </c>
      <c r="B4546">
        <v>76</v>
      </c>
      <c r="C4546" t="s">
        <v>195</v>
      </c>
      <c r="D4546" t="s">
        <v>3586</v>
      </c>
      <c r="E4546" t="s">
        <v>1389</v>
      </c>
      <c r="F4546" t="s">
        <v>46</v>
      </c>
      <c r="G4546">
        <v>129012</v>
      </c>
      <c r="H4546">
        <v>2899852</v>
      </c>
    </row>
    <row r="4547" spans="1:8">
      <c r="A4547">
        <v>4546</v>
      </c>
      <c r="B4547">
        <v>76</v>
      </c>
      <c r="C4547" t="s">
        <v>195</v>
      </c>
      <c r="D4547" t="s">
        <v>3586</v>
      </c>
      <c r="E4547" t="s">
        <v>1390</v>
      </c>
      <c r="F4547" t="s">
        <v>46</v>
      </c>
      <c r="G4547">
        <v>119459</v>
      </c>
      <c r="H4547">
        <v>2899852</v>
      </c>
    </row>
    <row r="4548" spans="1:8">
      <c r="A4548">
        <v>4547</v>
      </c>
      <c r="B4548">
        <v>76</v>
      </c>
      <c r="C4548" t="s">
        <v>195</v>
      </c>
      <c r="D4548" t="s">
        <v>3586</v>
      </c>
      <c r="E4548" t="s">
        <v>1391</v>
      </c>
      <c r="F4548" t="s">
        <v>46</v>
      </c>
      <c r="G4548">
        <v>111332</v>
      </c>
      <c r="H4548">
        <v>2899852</v>
      </c>
    </row>
    <row r="4549" spans="1:8">
      <c r="A4549">
        <v>4548</v>
      </c>
      <c r="B4549">
        <v>76</v>
      </c>
      <c r="C4549" t="s">
        <v>195</v>
      </c>
      <c r="D4549" t="s">
        <v>3586</v>
      </c>
      <c r="E4549" t="s">
        <v>1392</v>
      </c>
      <c r="F4549" t="s">
        <v>46</v>
      </c>
      <c r="G4549">
        <v>114301</v>
      </c>
      <c r="H4549">
        <v>2899852</v>
      </c>
    </row>
    <row r="4550" spans="1:8">
      <c r="A4550">
        <v>4549</v>
      </c>
      <c r="B4550">
        <v>76</v>
      </c>
      <c r="C4550" t="s">
        <v>195</v>
      </c>
      <c r="D4550" t="s">
        <v>3586</v>
      </c>
      <c r="E4550" t="s">
        <v>1393</v>
      </c>
      <c r="F4550" t="s">
        <v>46</v>
      </c>
      <c r="G4550">
        <v>110943</v>
      </c>
      <c r="H4550">
        <v>2899852</v>
      </c>
    </row>
    <row r="4551" spans="1:8">
      <c r="A4551">
        <v>4550</v>
      </c>
      <c r="B4551">
        <v>76</v>
      </c>
      <c r="C4551" t="s">
        <v>195</v>
      </c>
      <c r="D4551" t="s">
        <v>3586</v>
      </c>
      <c r="E4551" t="s">
        <v>1394</v>
      </c>
      <c r="F4551" t="s">
        <v>46</v>
      </c>
      <c r="G4551">
        <v>94342</v>
      </c>
      <c r="H4551">
        <v>2899852</v>
      </c>
    </row>
    <row r="4552" spans="1:8">
      <c r="A4552">
        <v>4551</v>
      </c>
      <c r="B4552">
        <v>76</v>
      </c>
      <c r="C4552" t="s">
        <v>195</v>
      </c>
      <c r="D4552" t="s">
        <v>3586</v>
      </c>
      <c r="E4552" t="s">
        <v>1395</v>
      </c>
      <c r="F4552" t="s">
        <v>46</v>
      </c>
      <c r="G4552">
        <v>77943</v>
      </c>
      <c r="H4552">
        <v>2899852</v>
      </c>
    </row>
    <row r="4553" spans="1:8">
      <c r="A4553">
        <v>4552</v>
      </c>
      <c r="B4553">
        <v>76</v>
      </c>
      <c r="C4553" t="s">
        <v>195</v>
      </c>
      <c r="D4553" t="s">
        <v>3586</v>
      </c>
      <c r="E4553" t="s">
        <v>1396</v>
      </c>
      <c r="F4553" t="s">
        <v>46</v>
      </c>
      <c r="G4553">
        <v>61616</v>
      </c>
      <c r="H4553">
        <v>2899852</v>
      </c>
    </row>
    <row r="4554" spans="1:8">
      <c r="A4554">
        <v>4553</v>
      </c>
      <c r="B4554">
        <v>76</v>
      </c>
      <c r="C4554" t="s">
        <v>195</v>
      </c>
      <c r="D4554" t="s">
        <v>3586</v>
      </c>
      <c r="E4554" t="s">
        <v>1397</v>
      </c>
      <c r="F4554" t="s">
        <v>46</v>
      </c>
      <c r="G4554">
        <v>48171</v>
      </c>
      <c r="H4554">
        <v>2899852</v>
      </c>
    </row>
    <row r="4555" spans="1:8">
      <c r="A4555">
        <v>4554</v>
      </c>
      <c r="B4555">
        <v>76</v>
      </c>
      <c r="C4555" t="s">
        <v>195</v>
      </c>
      <c r="D4555" t="s">
        <v>3586</v>
      </c>
      <c r="E4555" t="s">
        <v>1398</v>
      </c>
      <c r="F4555" t="s">
        <v>46</v>
      </c>
      <c r="G4555">
        <v>42301</v>
      </c>
      <c r="H4555">
        <v>2899852</v>
      </c>
    </row>
    <row r="4556" spans="1:8">
      <c r="A4556">
        <v>4555</v>
      </c>
      <c r="B4556">
        <v>76</v>
      </c>
      <c r="C4556" t="s">
        <v>195</v>
      </c>
      <c r="D4556" t="s">
        <v>3586</v>
      </c>
      <c r="E4556" t="s">
        <v>1399</v>
      </c>
      <c r="F4556" t="s">
        <v>46</v>
      </c>
      <c r="G4556">
        <v>32640</v>
      </c>
      <c r="H4556">
        <v>2899852</v>
      </c>
    </row>
    <row r="4557" spans="1:8">
      <c r="A4557">
        <v>4556</v>
      </c>
      <c r="B4557">
        <v>76</v>
      </c>
      <c r="C4557" t="s">
        <v>195</v>
      </c>
      <c r="D4557" t="s">
        <v>3586</v>
      </c>
      <c r="E4557" t="s">
        <v>1400</v>
      </c>
      <c r="F4557" t="s">
        <v>46</v>
      </c>
      <c r="G4557">
        <v>24139</v>
      </c>
      <c r="H4557">
        <v>2899852</v>
      </c>
    </row>
    <row r="4558" spans="1:8">
      <c r="A4558">
        <v>4557</v>
      </c>
      <c r="B4558">
        <v>76</v>
      </c>
      <c r="C4558" t="s">
        <v>195</v>
      </c>
      <c r="D4558" t="s">
        <v>3586</v>
      </c>
      <c r="E4558" t="s">
        <v>1401</v>
      </c>
      <c r="F4558" t="s">
        <v>46</v>
      </c>
      <c r="G4558">
        <v>13684</v>
      </c>
      <c r="H4558">
        <v>2899852</v>
      </c>
    </row>
    <row r="4559" spans="1:8">
      <c r="A4559">
        <v>4558</v>
      </c>
      <c r="B4559">
        <v>76</v>
      </c>
      <c r="C4559" t="s">
        <v>195</v>
      </c>
      <c r="D4559" t="s">
        <v>3586</v>
      </c>
      <c r="E4559" t="s">
        <v>1402</v>
      </c>
      <c r="F4559" t="s">
        <v>46</v>
      </c>
      <c r="G4559">
        <v>10879</v>
      </c>
      <c r="H4559">
        <v>2899852</v>
      </c>
    </row>
    <row r="4560" spans="1:8">
      <c r="A4560">
        <v>4559</v>
      </c>
      <c r="B4560">
        <v>76</v>
      </c>
      <c r="C4560" t="s">
        <v>195</v>
      </c>
      <c r="D4560" t="s">
        <v>45</v>
      </c>
      <c r="E4560" t="s">
        <v>249</v>
      </c>
      <c r="F4560" t="s">
        <v>63</v>
      </c>
      <c r="G4560">
        <v>2974</v>
      </c>
    </row>
    <row r="4561" spans="1:7">
      <c r="A4561">
        <v>4560</v>
      </c>
      <c r="B4561">
        <v>76</v>
      </c>
      <c r="C4561" t="s">
        <v>195</v>
      </c>
      <c r="D4561" t="s">
        <v>45</v>
      </c>
      <c r="E4561" t="s">
        <v>1386</v>
      </c>
      <c r="F4561" t="s">
        <v>63</v>
      </c>
      <c r="G4561">
        <v>1813</v>
      </c>
    </row>
    <row r="4562" spans="1:7">
      <c r="A4562">
        <v>4561</v>
      </c>
      <c r="B4562">
        <v>76</v>
      </c>
      <c r="C4562" t="s">
        <v>195</v>
      </c>
      <c r="D4562" t="s">
        <v>45</v>
      </c>
      <c r="E4562" t="s">
        <v>1387</v>
      </c>
      <c r="F4562" t="s">
        <v>63</v>
      </c>
      <c r="G4562">
        <v>2021</v>
      </c>
    </row>
    <row r="4563" spans="1:7">
      <c r="A4563">
        <v>4562</v>
      </c>
      <c r="B4563">
        <v>76</v>
      </c>
      <c r="C4563" t="s">
        <v>195</v>
      </c>
      <c r="D4563" t="s">
        <v>45</v>
      </c>
      <c r="E4563" t="s">
        <v>1388</v>
      </c>
      <c r="F4563" t="s">
        <v>63</v>
      </c>
      <c r="G4563">
        <v>1575</v>
      </c>
    </row>
    <row r="4564" spans="1:7">
      <c r="A4564">
        <v>4563</v>
      </c>
      <c r="B4564">
        <v>76</v>
      </c>
      <c r="C4564" t="s">
        <v>195</v>
      </c>
      <c r="D4564" t="s">
        <v>45</v>
      </c>
      <c r="E4564" t="s">
        <v>1389</v>
      </c>
      <c r="F4564" t="s">
        <v>63</v>
      </c>
      <c r="G4564">
        <v>1104</v>
      </c>
    </row>
    <row r="4565" spans="1:7">
      <c r="A4565">
        <v>4564</v>
      </c>
      <c r="B4565">
        <v>76</v>
      </c>
      <c r="C4565" t="s">
        <v>195</v>
      </c>
      <c r="D4565" t="s">
        <v>45</v>
      </c>
      <c r="E4565" t="s">
        <v>1390</v>
      </c>
      <c r="F4565" t="s">
        <v>63</v>
      </c>
      <c r="G4565">
        <v>1056</v>
      </c>
    </row>
    <row r="4566" spans="1:7">
      <c r="A4566">
        <v>4565</v>
      </c>
      <c r="B4566">
        <v>76</v>
      </c>
      <c r="C4566" t="s">
        <v>195</v>
      </c>
      <c r="D4566" t="s">
        <v>45</v>
      </c>
      <c r="E4566" t="s">
        <v>1391</v>
      </c>
      <c r="F4566" t="s">
        <v>63</v>
      </c>
      <c r="G4566">
        <v>1023</v>
      </c>
    </row>
    <row r="4567" spans="1:7">
      <c r="A4567">
        <v>4566</v>
      </c>
      <c r="B4567">
        <v>76</v>
      </c>
      <c r="C4567" t="s">
        <v>195</v>
      </c>
      <c r="D4567" t="s">
        <v>45</v>
      </c>
      <c r="E4567" t="s">
        <v>1392</v>
      </c>
      <c r="F4567" t="s">
        <v>63</v>
      </c>
      <c r="G4567">
        <v>997</v>
      </c>
    </row>
    <row r="4568" spans="1:7">
      <c r="A4568">
        <v>4567</v>
      </c>
      <c r="B4568">
        <v>76</v>
      </c>
      <c r="C4568" t="s">
        <v>195</v>
      </c>
      <c r="D4568" t="s">
        <v>45</v>
      </c>
      <c r="E4568" t="s">
        <v>1393</v>
      </c>
      <c r="F4568" t="s">
        <v>63</v>
      </c>
      <c r="G4568">
        <v>853</v>
      </c>
    </row>
    <row r="4569" spans="1:7">
      <c r="A4569">
        <v>4568</v>
      </c>
      <c r="B4569">
        <v>76</v>
      </c>
      <c r="C4569" t="s">
        <v>195</v>
      </c>
      <c r="D4569" t="s">
        <v>45</v>
      </c>
      <c r="E4569" t="s">
        <v>1394</v>
      </c>
      <c r="F4569" t="s">
        <v>63</v>
      </c>
      <c r="G4569">
        <v>857</v>
      </c>
    </row>
    <row r="4570" spans="1:7">
      <c r="A4570">
        <v>4569</v>
      </c>
      <c r="B4570">
        <v>76</v>
      </c>
      <c r="C4570" t="s">
        <v>195</v>
      </c>
      <c r="D4570" t="s">
        <v>45</v>
      </c>
      <c r="E4570" t="s">
        <v>1395</v>
      </c>
      <c r="F4570" t="s">
        <v>63</v>
      </c>
      <c r="G4570">
        <v>858</v>
      </c>
    </row>
    <row r="4571" spans="1:7">
      <c r="A4571">
        <v>4570</v>
      </c>
      <c r="B4571">
        <v>76</v>
      </c>
      <c r="C4571" t="s">
        <v>195</v>
      </c>
      <c r="D4571" t="s">
        <v>45</v>
      </c>
      <c r="E4571" t="s">
        <v>1396</v>
      </c>
      <c r="F4571" t="s">
        <v>63</v>
      </c>
      <c r="G4571">
        <v>846</v>
      </c>
    </row>
    <row r="4572" spans="1:7">
      <c r="A4572">
        <v>4571</v>
      </c>
      <c r="B4572">
        <v>76</v>
      </c>
      <c r="C4572" t="s">
        <v>195</v>
      </c>
      <c r="D4572" t="s">
        <v>45</v>
      </c>
      <c r="E4572" t="s">
        <v>1397</v>
      </c>
      <c r="F4572" t="s">
        <v>63</v>
      </c>
      <c r="G4572">
        <v>837</v>
      </c>
    </row>
    <row r="4573" spans="1:7">
      <c r="A4573">
        <v>4572</v>
      </c>
      <c r="B4573">
        <v>76</v>
      </c>
      <c r="C4573" t="s">
        <v>195</v>
      </c>
      <c r="D4573" t="s">
        <v>45</v>
      </c>
      <c r="E4573" t="s">
        <v>1398</v>
      </c>
      <c r="F4573" t="s">
        <v>63</v>
      </c>
      <c r="G4573">
        <v>824</v>
      </c>
    </row>
    <row r="4574" spans="1:7">
      <c r="A4574">
        <v>4573</v>
      </c>
      <c r="B4574">
        <v>76</v>
      </c>
      <c r="C4574" t="s">
        <v>195</v>
      </c>
      <c r="D4574" t="s">
        <v>45</v>
      </c>
      <c r="E4574" t="s">
        <v>1399</v>
      </c>
      <c r="F4574" t="s">
        <v>63</v>
      </c>
      <c r="G4574">
        <v>788</v>
      </c>
    </row>
    <row r="4575" spans="1:7">
      <c r="A4575">
        <v>4574</v>
      </c>
      <c r="B4575">
        <v>76</v>
      </c>
      <c r="C4575" t="s">
        <v>195</v>
      </c>
      <c r="D4575" t="s">
        <v>45</v>
      </c>
      <c r="E4575" t="s">
        <v>1400</v>
      </c>
      <c r="F4575" t="s">
        <v>63</v>
      </c>
      <c r="G4575">
        <v>140</v>
      </c>
    </row>
    <row r="4576" spans="1:7">
      <c r="A4576">
        <v>4575</v>
      </c>
      <c r="B4576">
        <v>76</v>
      </c>
      <c r="C4576" t="s">
        <v>195</v>
      </c>
      <c r="D4576" t="s">
        <v>45</v>
      </c>
      <c r="E4576" t="s">
        <v>1401</v>
      </c>
      <c r="F4576" t="s">
        <v>63</v>
      </c>
      <c r="G4576">
        <v>58</v>
      </c>
    </row>
    <row r="4577" spans="1:7">
      <c r="A4577">
        <v>4576</v>
      </c>
      <c r="B4577">
        <v>76</v>
      </c>
      <c r="C4577" t="s">
        <v>195</v>
      </c>
      <c r="D4577" t="s">
        <v>45</v>
      </c>
      <c r="E4577" t="s">
        <v>1402</v>
      </c>
      <c r="F4577" t="s">
        <v>63</v>
      </c>
      <c r="G4577">
        <v>58</v>
      </c>
    </row>
    <row r="4578" spans="1:7">
      <c r="A4578">
        <v>4577</v>
      </c>
      <c r="B4578">
        <v>76</v>
      </c>
      <c r="C4578" t="s">
        <v>195</v>
      </c>
      <c r="D4578" t="s">
        <v>45</v>
      </c>
      <c r="E4578" t="s">
        <v>249</v>
      </c>
      <c r="F4578" t="s">
        <v>46</v>
      </c>
      <c r="G4578">
        <v>2889</v>
      </c>
    </row>
    <row r="4579" spans="1:7">
      <c r="A4579">
        <v>4578</v>
      </c>
      <c r="B4579">
        <v>76</v>
      </c>
      <c r="C4579" t="s">
        <v>195</v>
      </c>
      <c r="D4579" t="s">
        <v>45</v>
      </c>
      <c r="E4579" t="s">
        <v>1386</v>
      </c>
      <c r="F4579" t="s">
        <v>46</v>
      </c>
      <c r="G4579">
        <v>1774</v>
      </c>
    </row>
    <row r="4580" spans="1:7">
      <c r="A4580">
        <v>4579</v>
      </c>
      <c r="B4580">
        <v>76</v>
      </c>
      <c r="C4580" t="s">
        <v>195</v>
      </c>
      <c r="D4580" t="s">
        <v>45</v>
      </c>
      <c r="E4580" t="s">
        <v>1387</v>
      </c>
      <c r="F4580" t="s">
        <v>46</v>
      </c>
      <c r="G4580">
        <v>1974</v>
      </c>
    </row>
    <row r="4581" spans="1:7">
      <c r="A4581">
        <v>4580</v>
      </c>
      <c r="B4581">
        <v>76</v>
      </c>
      <c r="C4581" t="s">
        <v>195</v>
      </c>
      <c r="D4581" t="s">
        <v>45</v>
      </c>
      <c r="E4581" t="s">
        <v>1388</v>
      </c>
      <c r="F4581" t="s">
        <v>46</v>
      </c>
      <c r="G4581">
        <v>1512</v>
      </c>
    </row>
    <row r="4582" spans="1:7">
      <c r="A4582">
        <v>4581</v>
      </c>
      <c r="B4582">
        <v>76</v>
      </c>
      <c r="C4582" t="s">
        <v>195</v>
      </c>
      <c r="D4582" t="s">
        <v>45</v>
      </c>
      <c r="E4582" t="s">
        <v>1389</v>
      </c>
      <c r="F4582" t="s">
        <v>46</v>
      </c>
      <c r="G4582">
        <v>1217</v>
      </c>
    </row>
    <row r="4583" spans="1:7">
      <c r="A4583">
        <v>4582</v>
      </c>
      <c r="B4583">
        <v>76</v>
      </c>
      <c r="C4583" t="s">
        <v>195</v>
      </c>
      <c r="D4583" t="s">
        <v>45</v>
      </c>
      <c r="E4583" t="s">
        <v>1390</v>
      </c>
      <c r="F4583" t="s">
        <v>46</v>
      </c>
      <c r="G4583">
        <v>1134</v>
      </c>
    </row>
    <row r="4584" spans="1:7">
      <c r="A4584">
        <v>4583</v>
      </c>
      <c r="B4584">
        <v>76</v>
      </c>
      <c r="C4584" t="s">
        <v>195</v>
      </c>
      <c r="D4584" t="s">
        <v>45</v>
      </c>
      <c r="E4584" t="s">
        <v>1391</v>
      </c>
      <c r="F4584" t="s">
        <v>46</v>
      </c>
      <c r="G4584">
        <v>1099</v>
      </c>
    </row>
    <row r="4585" spans="1:7">
      <c r="A4585">
        <v>4584</v>
      </c>
      <c r="B4585">
        <v>76</v>
      </c>
      <c r="C4585" t="s">
        <v>195</v>
      </c>
      <c r="D4585" t="s">
        <v>45</v>
      </c>
      <c r="E4585" t="s">
        <v>1392</v>
      </c>
      <c r="F4585" t="s">
        <v>46</v>
      </c>
      <c r="G4585">
        <v>1048</v>
      </c>
    </row>
    <row r="4586" spans="1:7">
      <c r="A4586">
        <v>4585</v>
      </c>
      <c r="B4586">
        <v>76</v>
      </c>
      <c r="C4586" t="s">
        <v>195</v>
      </c>
      <c r="D4586" t="s">
        <v>45</v>
      </c>
      <c r="E4586" t="s">
        <v>1393</v>
      </c>
      <c r="F4586" t="s">
        <v>46</v>
      </c>
      <c r="G4586">
        <v>876</v>
      </c>
    </row>
    <row r="4587" spans="1:7">
      <c r="A4587">
        <v>4586</v>
      </c>
      <c r="B4587">
        <v>76</v>
      </c>
      <c r="C4587" t="s">
        <v>195</v>
      </c>
      <c r="D4587" t="s">
        <v>45</v>
      </c>
      <c r="E4587" t="s">
        <v>1394</v>
      </c>
      <c r="F4587" t="s">
        <v>46</v>
      </c>
      <c r="G4587">
        <v>861</v>
      </c>
    </row>
    <row r="4588" spans="1:7">
      <c r="A4588">
        <v>4587</v>
      </c>
      <c r="B4588">
        <v>76</v>
      </c>
      <c r="C4588" t="s">
        <v>195</v>
      </c>
      <c r="D4588" t="s">
        <v>45</v>
      </c>
      <c r="E4588" t="s">
        <v>1395</v>
      </c>
      <c r="F4588" t="s">
        <v>46</v>
      </c>
      <c r="G4588">
        <v>857</v>
      </c>
    </row>
    <row r="4589" spans="1:7">
      <c r="A4589">
        <v>4588</v>
      </c>
      <c r="B4589">
        <v>76</v>
      </c>
      <c r="C4589" t="s">
        <v>195</v>
      </c>
      <c r="D4589" t="s">
        <v>45</v>
      </c>
      <c r="E4589" t="s">
        <v>1396</v>
      </c>
      <c r="F4589" t="s">
        <v>46</v>
      </c>
      <c r="G4589">
        <v>852</v>
      </c>
    </row>
    <row r="4590" spans="1:7">
      <c r="A4590">
        <v>4589</v>
      </c>
      <c r="B4590">
        <v>76</v>
      </c>
      <c r="C4590" t="s">
        <v>195</v>
      </c>
      <c r="D4590" t="s">
        <v>45</v>
      </c>
      <c r="E4590" t="s">
        <v>1397</v>
      </c>
      <c r="F4590" t="s">
        <v>46</v>
      </c>
      <c r="G4590">
        <v>829</v>
      </c>
    </row>
    <row r="4591" spans="1:7">
      <c r="A4591">
        <v>4590</v>
      </c>
      <c r="B4591">
        <v>76</v>
      </c>
      <c r="C4591" t="s">
        <v>195</v>
      </c>
      <c r="D4591" t="s">
        <v>45</v>
      </c>
      <c r="E4591" t="s">
        <v>1398</v>
      </c>
      <c r="F4591" t="s">
        <v>46</v>
      </c>
      <c r="G4591">
        <v>832</v>
      </c>
    </row>
    <row r="4592" spans="1:7">
      <c r="A4592">
        <v>4591</v>
      </c>
      <c r="B4592">
        <v>76</v>
      </c>
      <c r="C4592" t="s">
        <v>195</v>
      </c>
      <c r="D4592" t="s">
        <v>45</v>
      </c>
      <c r="E4592" t="s">
        <v>1399</v>
      </c>
      <c r="F4592" t="s">
        <v>46</v>
      </c>
      <c r="G4592">
        <v>810</v>
      </c>
    </row>
    <row r="4593" spans="1:8">
      <c r="A4593">
        <v>4592</v>
      </c>
      <c r="B4593">
        <v>76</v>
      </c>
      <c r="C4593" t="s">
        <v>195</v>
      </c>
      <c r="D4593" t="s">
        <v>45</v>
      </c>
      <c r="E4593" t="s">
        <v>1400</v>
      </c>
      <c r="F4593" t="s">
        <v>46</v>
      </c>
      <c r="G4593">
        <v>115</v>
      </c>
    </row>
    <row r="4594" spans="1:8">
      <c r="A4594">
        <v>4593</v>
      </c>
      <c r="B4594">
        <v>76</v>
      </c>
      <c r="C4594" t="s">
        <v>195</v>
      </c>
      <c r="D4594" t="s">
        <v>45</v>
      </c>
      <c r="E4594" t="s">
        <v>1401</v>
      </c>
      <c r="F4594" t="s">
        <v>46</v>
      </c>
      <c r="G4594">
        <v>72</v>
      </c>
    </row>
    <row r="4595" spans="1:8">
      <c r="A4595">
        <v>4594</v>
      </c>
      <c r="B4595">
        <v>76</v>
      </c>
      <c r="C4595" t="s">
        <v>195</v>
      </c>
      <c r="D4595" t="s">
        <v>45</v>
      </c>
      <c r="E4595" t="s">
        <v>1402</v>
      </c>
      <c r="F4595" t="s">
        <v>46</v>
      </c>
      <c r="G4595">
        <v>51</v>
      </c>
    </row>
    <row r="4596" spans="1:8">
      <c r="A4596">
        <v>4595</v>
      </c>
      <c r="B4596">
        <v>81</v>
      </c>
      <c r="C4596" t="s">
        <v>196</v>
      </c>
      <c r="D4596" t="s">
        <v>1413</v>
      </c>
      <c r="E4596" t="s">
        <v>249</v>
      </c>
      <c r="F4596" t="s">
        <v>63</v>
      </c>
      <c r="G4596">
        <v>381</v>
      </c>
      <c r="H4596">
        <v>3279</v>
      </c>
    </row>
    <row r="4597" spans="1:8">
      <c r="A4597">
        <v>4596</v>
      </c>
      <c r="B4597">
        <v>81</v>
      </c>
      <c r="C4597" t="s">
        <v>196</v>
      </c>
      <c r="D4597" t="s">
        <v>1413</v>
      </c>
      <c r="E4597" t="s">
        <v>1386</v>
      </c>
      <c r="F4597" t="s">
        <v>63</v>
      </c>
      <c r="G4597">
        <v>271</v>
      </c>
      <c r="H4597">
        <v>3279</v>
      </c>
    </row>
    <row r="4598" spans="1:8">
      <c r="A4598">
        <v>4597</v>
      </c>
      <c r="B4598">
        <v>81</v>
      </c>
      <c r="C4598" t="s">
        <v>196</v>
      </c>
      <c r="D4598" t="s">
        <v>1413</v>
      </c>
      <c r="E4598" t="s">
        <v>1387</v>
      </c>
      <c r="F4598" t="s">
        <v>63</v>
      </c>
      <c r="G4598">
        <v>152</v>
      </c>
      <c r="H4598">
        <v>3279</v>
      </c>
    </row>
    <row r="4599" spans="1:8">
      <c r="A4599">
        <v>4598</v>
      </c>
      <c r="B4599">
        <v>81</v>
      </c>
      <c r="C4599" t="s">
        <v>196</v>
      </c>
      <c r="D4599" t="s">
        <v>1413</v>
      </c>
      <c r="E4599" t="s">
        <v>1388</v>
      </c>
      <c r="F4599" t="s">
        <v>63</v>
      </c>
      <c r="G4599">
        <v>144</v>
      </c>
      <c r="H4599">
        <v>3279</v>
      </c>
    </row>
    <row r="4600" spans="1:8">
      <c r="A4600">
        <v>4599</v>
      </c>
      <c r="B4600">
        <v>81</v>
      </c>
      <c r="C4600" t="s">
        <v>196</v>
      </c>
      <c r="D4600" t="s">
        <v>1413</v>
      </c>
      <c r="E4600" t="s">
        <v>1389</v>
      </c>
      <c r="F4600" t="s">
        <v>63</v>
      </c>
      <c r="G4600">
        <v>153</v>
      </c>
      <c r="H4600">
        <v>3279</v>
      </c>
    </row>
    <row r="4601" spans="1:8">
      <c r="A4601">
        <v>4600</v>
      </c>
      <c r="B4601">
        <v>81</v>
      </c>
      <c r="C4601" t="s">
        <v>196</v>
      </c>
      <c r="D4601" t="s">
        <v>1413</v>
      </c>
      <c r="E4601" t="s">
        <v>1390</v>
      </c>
      <c r="F4601" t="s">
        <v>63</v>
      </c>
      <c r="G4601">
        <v>127</v>
      </c>
      <c r="H4601">
        <v>3279</v>
      </c>
    </row>
    <row r="4602" spans="1:8">
      <c r="A4602">
        <v>4601</v>
      </c>
      <c r="B4602">
        <v>81</v>
      </c>
      <c r="C4602" t="s">
        <v>196</v>
      </c>
      <c r="D4602" t="s">
        <v>1413</v>
      </c>
      <c r="E4602" t="s">
        <v>1391</v>
      </c>
      <c r="F4602" t="s">
        <v>63</v>
      </c>
      <c r="G4602">
        <v>80</v>
      </c>
      <c r="H4602">
        <v>3279</v>
      </c>
    </row>
    <row r="4603" spans="1:8">
      <c r="A4603">
        <v>4602</v>
      </c>
      <c r="B4603">
        <v>81</v>
      </c>
      <c r="C4603" t="s">
        <v>196</v>
      </c>
      <c r="D4603" t="s">
        <v>1413</v>
      </c>
      <c r="E4603" t="s">
        <v>1392</v>
      </c>
      <c r="F4603" t="s">
        <v>63</v>
      </c>
      <c r="G4603">
        <v>79</v>
      </c>
      <c r="H4603">
        <v>3279</v>
      </c>
    </row>
    <row r="4604" spans="1:8">
      <c r="A4604">
        <v>4603</v>
      </c>
      <c r="B4604">
        <v>81</v>
      </c>
      <c r="C4604" t="s">
        <v>196</v>
      </c>
      <c r="D4604" t="s">
        <v>1413</v>
      </c>
      <c r="E4604" t="s">
        <v>1393</v>
      </c>
      <c r="F4604" t="s">
        <v>63</v>
      </c>
      <c r="G4604">
        <v>65</v>
      </c>
      <c r="H4604">
        <v>3279</v>
      </c>
    </row>
    <row r="4605" spans="1:8">
      <c r="A4605">
        <v>4604</v>
      </c>
      <c r="B4605">
        <v>81</v>
      </c>
      <c r="C4605" t="s">
        <v>196</v>
      </c>
      <c r="D4605" t="s">
        <v>1413</v>
      </c>
      <c r="E4605" t="s">
        <v>1394</v>
      </c>
      <c r="F4605" t="s">
        <v>63</v>
      </c>
      <c r="G4605">
        <v>47</v>
      </c>
      <c r="H4605">
        <v>3279</v>
      </c>
    </row>
    <row r="4606" spans="1:8">
      <c r="A4606">
        <v>4605</v>
      </c>
      <c r="B4606">
        <v>81</v>
      </c>
      <c r="C4606" t="s">
        <v>196</v>
      </c>
      <c r="D4606" t="s">
        <v>1413</v>
      </c>
      <c r="E4606" t="s">
        <v>1395</v>
      </c>
      <c r="F4606" t="s">
        <v>63</v>
      </c>
      <c r="G4606">
        <v>39</v>
      </c>
      <c r="H4606">
        <v>3279</v>
      </c>
    </row>
    <row r="4607" spans="1:8">
      <c r="A4607">
        <v>4606</v>
      </c>
      <c r="B4607">
        <v>81</v>
      </c>
      <c r="C4607" t="s">
        <v>196</v>
      </c>
      <c r="D4607" t="s">
        <v>1413</v>
      </c>
      <c r="E4607" t="s">
        <v>1396</v>
      </c>
      <c r="F4607" t="s">
        <v>63</v>
      </c>
      <c r="G4607">
        <v>25</v>
      </c>
      <c r="H4607">
        <v>3279</v>
      </c>
    </row>
    <row r="4608" spans="1:8">
      <c r="A4608">
        <v>4607</v>
      </c>
      <c r="B4608">
        <v>81</v>
      </c>
      <c r="C4608" t="s">
        <v>196</v>
      </c>
      <c r="D4608" t="s">
        <v>1413</v>
      </c>
      <c r="E4608" t="s">
        <v>1397</v>
      </c>
      <c r="F4608" t="s">
        <v>63</v>
      </c>
      <c r="G4608">
        <v>25</v>
      </c>
      <c r="H4608">
        <v>3279</v>
      </c>
    </row>
    <row r="4609" spans="1:8">
      <c r="A4609">
        <v>4608</v>
      </c>
      <c r="B4609">
        <v>81</v>
      </c>
      <c r="C4609" t="s">
        <v>196</v>
      </c>
      <c r="D4609" t="s">
        <v>1413</v>
      </c>
      <c r="E4609" t="s">
        <v>1398</v>
      </c>
      <c r="F4609" t="s">
        <v>63</v>
      </c>
      <c r="G4609">
        <v>14</v>
      </c>
      <c r="H4609">
        <v>3279</v>
      </c>
    </row>
    <row r="4610" spans="1:8">
      <c r="A4610">
        <v>4609</v>
      </c>
      <c r="B4610">
        <v>81</v>
      </c>
      <c r="C4610" t="s">
        <v>196</v>
      </c>
      <c r="D4610" t="s">
        <v>1413</v>
      </c>
      <c r="E4610" t="s">
        <v>1399</v>
      </c>
      <c r="F4610" t="s">
        <v>63</v>
      </c>
      <c r="G4610">
        <v>16</v>
      </c>
      <c r="H4610">
        <v>3279</v>
      </c>
    </row>
    <row r="4611" spans="1:8">
      <c r="A4611">
        <v>4610</v>
      </c>
      <c r="B4611">
        <v>81</v>
      </c>
      <c r="C4611" t="s">
        <v>196</v>
      </c>
      <c r="D4611" t="s">
        <v>1413</v>
      </c>
      <c r="E4611" t="s">
        <v>1400</v>
      </c>
      <c r="F4611" t="s">
        <v>63</v>
      </c>
      <c r="G4611">
        <v>9</v>
      </c>
      <c r="H4611">
        <v>3279</v>
      </c>
    </row>
    <row r="4612" spans="1:8">
      <c r="A4612">
        <v>4611</v>
      </c>
      <c r="B4612">
        <v>81</v>
      </c>
      <c r="C4612" t="s">
        <v>196</v>
      </c>
      <c r="D4612" t="s">
        <v>1413</v>
      </c>
      <c r="E4612" t="s">
        <v>1401</v>
      </c>
      <c r="F4612" t="s">
        <v>63</v>
      </c>
      <c r="G4612">
        <v>4</v>
      </c>
      <c r="H4612">
        <v>3279</v>
      </c>
    </row>
    <row r="4613" spans="1:8">
      <c r="A4613">
        <v>4612</v>
      </c>
      <c r="B4613">
        <v>81</v>
      </c>
      <c r="C4613" t="s">
        <v>196</v>
      </c>
      <c r="D4613" t="s">
        <v>1413</v>
      </c>
      <c r="E4613" t="s">
        <v>1402</v>
      </c>
      <c r="F4613" t="s">
        <v>63</v>
      </c>
      <c r="G4613">
        <v>10</v>
      </c>
      <c r="H4613">
        <v>3279</v>
      </c>
    </row>
    <row r="4614" spans="1:8">
      <c r="A4614">
        <v>4613</v>
      </c>
      <c r="B4614">
        <v>81</v>
      </c>
      <c r="C4614" t="s">
        <v>196</v>
      </c>
      <c r="D4614" t="s">
        <v>1413</v>
      </c>
      <c r="E4614" t="s">
        <v>249</v>
      </c>
      <c r="F4614" t="s">
        <v>46</v>
      </c>
      <c r="G4614">
        <v>382</v>
      </c>
      <c r="H4614">
        <v>3279</v>
      </c>
    </row>
    <row r="4615" spans="1:8">
      <c r="A4615">
        <v>4614</v>
      </c>
      <c r="B4615">
        <v>81</v>
      </c>
      <c r="C4615" t="s">
        <v>196</v>
      </c>
      <c r="D4615" t="s">
        <v>1413</v>
      </c>
      <c r="E4615" t="s">
        <v>1386</v>
      </c>
      <c r="F4615" t="s">
        <v>46</v>
      </c>
      <c r="G4615">
        <v>225</v>
      </c>
      <c r="H4615">
        <v>3279</v>
      </c>
    </row>
    <row r="4616" spans="1:8">
      <c r="A4616">
        <v>4615</v>
      </c>
      <c r="B4616">
        <v>81</v>
      </c>
      <c r="C4616" t="s">
        <v>196</v>
      </c>
      <c r="D4616" t="s">
        <v>1413</v>
      </c>
      <c r="E4616" t="s">
        <v>1387</v>
      </c>
      <c r="F4616" t="s">
        <v>46</v>
      </c>
      <c r="G4616">
        <v>158</v>
      </c>
      <c r="H4616">
        <v>3279</v>
      </c>
    </row>
    <row r="4617" spans="1:8">
      <c r="A4617">
        <v>4616</v>
      </c>
      <c r="B4617">
        <v>81</v>
      </c>
      <c r="C4617" t="s">
        <v>196</v>
      </c>
      <c r="D4617" t="s">
        <v>1413</v>
      </c>
      <c r="E4617" t="s">
        <v>1388</v>
      </c>
      <c r="F4617" t="s">
        <v>46</v>
      </c>
      <c r="G4617">
        <v>168</v>
      </c>
      <c r="H4617">
        <v>3279</v>
      </c>
    </row>
    <row r="4618" spans="1:8">
      <c r="A4618">
        <v>4617</v>
      </c>
      <c r="B4618">
        <v>81</v>
      </c>
      <c r="C4618" t="s">
        <v>196</v>
      </c>
      <c r="D4618" t="s">
        <v>1413</v>
      </c>
      <c r="E4618" t="s">
        <v>1389</v>
      </c>
      <c r="F4618" t="s">
        <v>46</v>
      </c>
      <c r="G4618">
        <v>137</v>
      </c>
      <c r="H4618">
        <v>3279</v>
      </c>
    </row>
    <row r="4619" spans="1:8">
      <c r="A4619">
        <v>4618</v>
      </c>
      <c r="B4619">
        <v>81</v>
      </c>
      <c r="C4619" t="s">
        <v>196</v>
      </c>
      <c r="D4619" t="s">
        <v>1413</v>
      </c>
      <c r="E4619" t="s">
        <v>1390</v>
      </c>
      <c r="F4619" t="s">
        <v>46</v>
      </c>
      <c r="G4619">
        <v>115</v>
      </c>
      <c r="H4619">
        <v>3279</v>
      </c>
    </row>
    <row r="4620" spans="1:8">
      <c r="A4620">
        <v>4619</v>
      </c>
      <c r="B4620">
        <v>81</v>
      </c>
      <c r="C4620" t="s">
        <v>196</v>
      </c>
      <c r="D4620" t="s">
        <v>1413</v>
      </c>
      <c r="E4620" t="s">
        <v>1391</v>
      </c>
      <c r="F4620" t="s">
        <v>46</v>
      </c>
      <c r="G4620">
        <v>94</v>
      </c>
      <c r="H4620">
        <v>3279</v>
      </c>
    </row>
    <row r="4621" spans="1:8">
      <c r="A4621">
        <v>4620</v>
      </c>
      <c r="B4621">
        <v>81</v>
      </c>
      <c r="C4621" t="s">
        <v>196</v>
      </c>
      <c r="D4621" t="s">
        <v>1413</v>
      </c>
      <c r="E4621" t="s">
        <v>1392</v>
      </c>
      <c r="F4621" t="s">
        <v>46</v>
      </c>
      <c r="G4621">
        <v>80</v>
      </c>
      <c r="H4621">
        <v>3279</v>
      </c>
    </row>
    <row r="4622" spans="1:8">
      <c r="A4622">
        <v>4621</v>
      </c>
      <c r="B4622">
        <v>81</v>
      </c>
      <c r="C4622" t="s">
        <v>196</v>
      </c>
      <c r="D4622" t="s">
        <v>1413</v>
      </c>
      <c r="E4622" t="s">
        <v>1393</v>
      </c>
      <c r="F4622" t="s">
        <v>46</v>
      </c>
      <c r="G4622">
        <v>68</v>
      </c>
      <c r="H4622">
        <v>3279</v>
      </c>
    </row>
    <row r="4623" spans="1:8">
      <c r="A4623">
        <v>4622</v>
      </c>
      <c r="B4623">
        <v>81</v>
      </c>
      <c r="C4623" t="s">
        <v>196</v>
      </c>
      <c r="D4623" t="s">
        <v>1413</v>
      </c>
      <c r="E4623" t="s">
        <v>1394</v>
      </c>
      <c r="F4623" t="s">
        <v>46</v>
      </c>
      <c r="G4623">
        <v>56</v>
      </c>
      <c r="H4623">
        <v>3279</v>
      </c>
    </row>
    <row r="4624" spans="1:8">
      <c r="A4624">
        <v>4623</v>
      </c>
      <c r="B4624">
        <v>81</v>
      </c>
      <c r="C4624" t="s">
        <v>196</v>
      </c>
      <c r="D4624" t="s">
        <v>1413</v>
      </c>
      <c r="E4624" t="s">
        <v>1395</v>
      </c>
      <c r="F4624" t="s">
        <v>46</v>
      </c>
      <c r="G4624">
        <v>28</v>
      </c>
      <c r="H4624">
        <v>3279</v>
      </c>
    </row>
    <row r="4625" spans="1:8">
      <c r="A4625">
        <v>4624</v>
      </c>
      <c r="B4625">
        <v>81</v>
      </c>
      <c r="C4625" t="s">
        <v>196</v>
      </c>
      <c r="D4625" t="s">
        <v>1413</v>
      </c>
      <c r="E4625" t="s">
        <v>1396</v>
      </c>
      <c r="F4625" t="s">
        <v>46</v>
      </c>
      <c r="G4625">
        <v>34</v>
      </c>
      <c r="H4625">
        <v>3279</v>
      </c>
    </row>
    <row r="4626" spans="1:8">
      <c r="A4626">
        <v>4625</v>
      </c>
      <c r="B4626">
        <v>81</v>
      </c>
      <c r="C4626" t="s">
        <v>196</v>
      </c>
      <c r="D4626" t="s">
        <v>1413</v>
      </c>
      <c r="E4626" t="s">
        <v>1397</v>
      </c>
      <c r="F4626" t="s">
        <v>46</v>
      </c>
      <c r="G4626">
        <v>28</v>
      </c>
      <c r="H4626">
        <v>3279</v>
      </c>
    </row>
    <row r="4627" spans="1:8">
      <c r="A4627">
        <v>4626</v>
      </c>
      <c r="B4627">
        <v>81</v>
      </c>
      <c r="C4627" t="s">
        <v>196</v>
      </c>
      <c r="D4627" t="s">
        <v>1413</v>
      </c>
      <c r="E4627" t="s">
        <v>1398</v>
      </c>
      <c r="F4627" t="s">
        <v>46</v>
      </c>
      <c r="G4627">
        <v>23</v>
      </c>
      <c r="H4627">
        <v>3279</v>
      </c>
    </row>
    <row r="4628" spans="1:8">
      <c r="A4628">
        <v>4627</v>
      </c>
      <c r="B4628">
        <v>81</v>
      </c>
      <c r="C4628" t="s">
        <v>196</v>
      </c>
      <c r="D4628" t="s">
        <v>1413</v>
      </c>
      <c r="E4628" t="s">
        <v>1399</v>
      </c>
      <c r="F4628" t="s">
        <v>46</v>
      </c>
      <c r="G4628">
        <v>15</v>
      </c>
      <c r="H4628">
        <v>3279</v>
      </c>
    </row>
    <row r="4629" spans="1:8">
      <c r="A4629">
        <v>4628</v>
      </c>
      <c r="B4629">
        <v>81</v>
      </c>
      <c r="C4629" t="s">
        <v>196</v>
      </c>
      <c r="D4629" t="s">
        <v>1413</v>
      </c>
      <c r="E4629" t="s">
        <v>1400</v>
      </c>
      <c r="F4629" t="s">
        <v>46</v>
      </c>
      <c r="G4629">
        <v>14</v>
      </c>
      <c r="H4629">
        <v>3279</v>
      </c>
    </row>
    <row r="4630" spans="1:8">
      <c r="A4630">
        <v>4629</v>
      </c>
      <c r="B4630">
        <v>81</v>
      </c>
      <c r="C4630" t="s">
        <v>196</v>
      </c>
      <c r="D4630" t="s">
        <v>1413</v>
      </c>
      <c r="E4630" t="s">
        <v>1401</v>
      </c>
      <c r="F4630" t="s">
        <v>46</v>
      </c>
      <c r="G4630">
        <v>8</v>
      </c>
      <c r="H4630">
        <v>3279</v>
      </c>
    </row>
    <row r="4631" spans="1:8">
      <c r="A4631">
        <v>4630</v>
      </c>
      <c r="B4631">
        <v>81</v>
      </c>
      <c r="C4631" t="s">
        <v>196</v>
      </c>
      <c r="D4631" t="s">
        <v>1413</v>
      </c>
      <c r="E4631" t="s">
        <v>1402</v>
      </c>
      <c r="F4631" t="s">
        <v>46</v>
      </c>
      <c r="G4631">
        <v>5</v>
      </c>
      <c r="H4631">
        <v>3279</v>
      </c>
    </row>
    <row r="4632" spans="1:8">
      <c r="A4632">
        <v>4631</v>
      </c>
      <c r="B4632">
        <v>81</v>
      </c>
      <c r="C4632" t="s">
        <v>196</v>
      </c>
      <c r="D4632" t="s">
        <v>3597</v>
      </c>
      <c r="E4632" t="s">
        <v>249</v>
      </c>
      <c r="F4632" t="s">
        <v>63</v>
      </c>
      <c r="G4632">
        <v>1</v>
      </c>
      <c r="H4632">
        <v>20</v>
      </c>
    </row>
    <row r="4633" spans="1:8">
      <c r="A4633">
        <v>4632</v>
      </c>
      <c r="B4633">
        <v>81</v>
      </c>
      <c r="C4633" t="s">
        <v>196</v>
      </c>
      <c r="D4633" t="s">
        <v>3597</v>
      </c>
      <c r="E4633" t="s">
        <v>1390</v>
      </c>
      <c r="F4633" t="s">
        <v>63</v>
      </c>
      <c r="G4633">
        <v>2</v>
      </c>
      <c r="H4633">
        <v>20</v>
      </c>
    </row>
    <row r="4634" spans="1:8">
      <c r="A4634">
        <v>4633</v>
      </c>
      <c r="B4634">
        <v>81</v>
      </c>
      <c r="C4634" t="s">
        <v>196</v>
      </c>
      <c r="D4634" t="s">
        <v>3597</v>
      </c>
      <c r="E4634" t="s">
        <v>1392</v>
      </c>
      <c r="F4634" t="s">
        <v>63</v>
      </c>
      <c r="G4634">
        <v>1</v>
      </c>
      <c r="H4634">
        <v>20</v>
      </c>
    </row>
    <row r="4635" spans="1:8">
      <c r="A4635">
        <v>4634</v>
      </c>
      <c r="B4635">
        <v>81</v>
      </c>
      <c r="C4635" t="s">
        <v>196</v>
      </c>
      <c r="D4635" t="s">
        <v>3597</v>
      </c>
      <c r="E4635" t="s">
        <v>1395</v>
      </c>
      <c r="F4635" t="s">
        <v>63</v>
      </c>
      <c r="G4635">
        <v>1</v>
      </c>
      <c r="H4635">
        <v>20</v>
      </c>
    </row>
    <row r="4636" spans="1:8">
      <c r="A4636">
        <v>4635</v>
      </c>
      <c r="B4636">
        <v>81</v>
      </c>
      <c r="C4636" t="s">
        <v>196</v>
      </c>
      <c r="D4636" t="s">
        <v>3597</v>
      </c>
      <c r="E4636" t="s">
        <v>1398</v>
      </c>
      <c r="F4636" t="s">
        <v>63</v>
      </c>
      <c r="G4636">
        <v>3</v>
      </c>
      <c r="H4636">
        <v>20</v>
      </c>
    </row>
    <row r="4637" spans="1:8">
      <c r="A4637">
        <v>4636</v>
      </c>
      <c r="B4637">
        <v>81</v>
      </c>
      <c r="C4637" t="s">
        <v>196</v>
      </c>
      <c r="D4637" t="s">
        <v>3597</v>
      </c>
      <c r="E4637" t="s">
        <v>249</v>
      </c>
      <c r="F4637" t="s">
        <v>46</v>
      </c>
      <c r="G4637">
        <v>1</v>
      </c>
      <c r="H4637">
        <v>20</v>
      </c>
    </row>
    <row r="4638" spans="1:8">
      <c r="A4638">
        <v>4637</v>
      </c>
      <c r="B4638">
        <v>81</v>
      </c>
      <c r="C4638" t="s">
        <v>196</v>
      </c>
      <c r="D4638" t="s">
        <v>3597</v>
      </c>
      <c r="E4638" t="s">
        <v>1386</v>
      </c>
      <c r="F4638" t="s">
        <v>46</v>
      </c>
      <c r="G4638">
        <v>1</v>
      </c>
      <c r="H4638">
        <v>20</v>
      </c>
    </row>
    <row r="4639" spans="1:8">
      <c r="A4639">
        <v>4638</v>
      </c>
      <c r="B4639">
        <v>81</v>
      </c>
      <c r="C4639" t="s">
        <v>196</v>
      </c>
      <c r="D4639" t="s">
        <v>3597</v>
      </c>
      <c r="E4639" t="s">
        <v>1387</v>
      </c>
      <c r="F4639" t="s">
        <v>46</v>
      </c>
      <c r="G4639">
        <v>1</v>
      </c>
      <c r="H4639">
        <v>20</v>
      </c>
    </row>
    <row r="4640" spans="1:8">
      <c r="A4640">
        <v>4639</v>
      </c>
      <c r="B4640">
        <v>81</v>
      </c>
      <c r="C4640" t="s">
        <v>196</v>
      </c>
      <c r="D4640" t="s">
        <v>3597</v>
      </c>
      <c r="E4640" t="s">
        <v>1388</v>
      </c>
      <c r="F4640" t="s">
        <v>46</v>
      </c>
      <c r="G4640">
        <v>1</v>
      </c>
      <c r="H4640">
        <v>20</v>
      </c>
    </row>
    <row r="4641" spans="1:8">
      <c r="A4641">
        <v>4640</v>
      </c>
      <c r="B4641">
        <v>81</v>
      </c>
      <c r="C4641" t="s">
        <v>196</v>
      </c>
      <c r="D4641" t="s">
        <v>3597</v>
      </c>
      <c r="E4641" t="s">
        <v>1389</v>
      </c>
      <c r="F4641" t="s">
        <v>46</v>
      </c>
      <c r="G4641">
        <v>1</v>
      </c>
      <c r="H4641">
        <v>20</v>
      </c>
    </row>
    <row r="4642" spans="1:8">
      <c r="A4642">
        <v>4641</v>
      </c>
      <c r="B4642">
        <v>81</v>
      </c>
      <c r="C4642" t="s">
        <v>196</v>
      </c>
      <c r="D4642" t="s">
        <v>3597</v>
      </c>
      <c r="E4642" t="s">
        <v>1391</v>
      </c>
      <c r="F4642" t="s">
        <v>46</v>
      </c>
      <c r="G4642">
        <v>3</v>
      </c>
      <c r="H4642">
        <v>20</v>
      </c>
    </row>
    <row r="4643" spans="1:8">
      <c r="A4643">
        <v>4642</v>
      </c>
      <c r="B4643">
        <v>81</v>
      </c>
      <c r="C4643" t="s">
        <v>196</v>
      </c>
      <c r="D4643" t="s">
        <v>3597</v>
      </c>
      <c r="E4643" t="s">
        <v>1392</v>
      </c>
      <c r="F4643" t="s">
        <v>46</v>
      </c>
      <c r="G4643">
        <v>1</v>
      </c>
      <c r="H4643">
        <v>20</v>
      </c>
    </row>
    <row r="4644" spans="1:8">
      <c r="A4644">
        <v>4643</v>
      </c>
      <c r="B4644">
        <v>81</v>
      </c>
      <c r="C4644" t="s">
        <v>196</v>
      </c>
      <c r="D4644" t="s">
        <v>3597</v>
      </c>
      <c r="E4644" t="s">
        <v>1393</v>
      </c>
      <c r="F4644" t="s">
        <v>46</v>
      </c>
      <c r="G4644">
        <v>1</v>
      </c>
      <c r="H4644">
        <v>20</v>
      </c>
    </row>
    <row r="4645" spans="1:8">
      <c r="A4645">
        <v>4644</v>
      </c>
      <c r="B4645">
        <v>81</v>
      </c>
      <c r="C4645" t="s">
        <v>196</v>
      </c>
      <c r="D4645" t="s">
        <v>3597</v>
      </c>
      <c r="E4645" t="s">
        <v>1397</v>
      </c>
      <c r="F4645" t="s">
        <v>46</v>
      </c>
      <c r="G4645">
        <v>1</v>
      </c>
      <c r="H4645">
        <v>20</v>
      </c>
    </row>
    <row r="4646" spans="1:8">
      <c r="A4646">
        <v>4645</v>
      </c>
      <c r="B4646">
        <v>81</v>
      </c>
      <c r="C4646" t="s">
        <v>196</v>
      </c>
      <c r="D4646" t="s">
        <v>3597</v>
      </c>
      <c r="E4646" t="s">
        <v>1398</v>
      </c>
      <c r="F4646" t="s">
        <v>46</v>
      </c>
      <c r="G4646">
        <v>1</v>
      </c>
      <c r="H4646">
        <v>20</v>
      </c>
    </row>
    <row r="4647" spans="1:8">
      <c r="A4647">
        <v>4646</v>
      </c>
      <c r="B4647">
        <v>81</v>
      </c>
      <c r="C4647" t="s">
        <v>196</v>
      </c>
      <c r="D4647" t="s">
        <v>3598</v>
      </c>
      <c r="E4647" t="s">
        <v>249</v>
      </c>
      <c r="F4647" t="s">
        <v>63</v>
      </c>
      <c r="G4647">
        <v>315</v>
      </c>
      <c r="H4647">
        <v>5905</v>
      </c>
    </row>
    <row r="4648" spans="1:8">
      <c r="A4648">
        <v>4647</v>
      </c>
      <c r="B4648">
        <v>81</v>
      </c>
      <c r="C4648" t="s">
        <v>196</v>
      </c>
      <c r="D4648" t="s">
        <v>3598</v>
      </c>
      <c r="E4648" t="s">
        <v>1386</v>
      </c>
      <c r="F4648" t="s">
        <v>63</v>
      </c>
      <c r="G4648">
        <v>304</v>
      </c>
      <c r="H4648">
        <v>5905</v>
      </c>
    </row>
    <row r="4649" spans="1:8">
      <c r="A4649">
        <v>4648</v>
      </c>
      <c r="B4649">
        <v>81</v>
      </c>
      <c r="C4649" t="s">
        <v>196</v>
      </c>
      <c r="D4649" t="s">
        <v>3598</v>
      </c>
      <c r="E4649" t="s">
        <v>1387</v>
      </c>
      <c r="F4649" t="s">
        <v>63</v>
      </c>
      <c r="G4649">
        <v>382</v>
      </c>
      <c r="H4649">
        <v>5905</v>
      </c>
    </row>
    <row r="4650" spans="1:8">
      <c r="A4650">
        <v>4649</v>
      </c>
      <c r="B4650">
        <v>81</v>
      </c>
      <c r="C4650" t="s">
        <v>196</v>
      </c>
      <c r="D4650" t="s">
        <v>3598</v>
      </c>
      <c r="E4650" t="s">
        <v>1388</v>
      </c>
      <c r="F4650" t="s">
        <v>63</v>
      </c>
      <c r="G4650">
        <v>283</v>
      </c>
      <c r="H4650">
        <v>5905</v>
      </c>
    </row>
    <row r="4651" spans="1:8">
      <c r="A4651">
        <v>4650</v>
      </c>
      <c r="B4651">
        <v>81</v>
      </c>
      <c r="C4651" t="s">
        <v>196</v>
      </c>
      <c r="D4651" t="s">
        <v>3598</v>
      </c>
      <c r="E4651" t="s">
        <v>1389</v>
      </c>
      <c r="F4651" t="s">
        <v>63</v>
      </c>
      <c r="G4651">
        <v>256</v>
      </c>
      <c r="H4651">
        <v>5905</v>
      </c>
    </row>
    <row r="4652" spans="1:8">
      <c r="A4652">
        <v>4651</v>
      </c>
      <c r="B4652">
        <v>81</v>
      </c>
      <c r="C4652" t="s">
        <v>196</v>
      </c>
      <c r="D4652" t="s">
        <v>3598</v>
      </c>
      <c r="E4652" t="s">
        <v>1390</v>
      </c>
      <c r="F4652" t="s">
        <v>63</v>
      </c>
      <c r="G4652">
        <v>275</v>
      </c>
      <c r="H4652">
        <v>5905</v>
      </c>
    </row>
    <row r="4653" spans="1:8">
      <c r="A4653">
        <v>4652</v>
      </c>
      <c r="B4653">
        <v>81</v>
      </c>
      <c r="C4653" t="s">
        <v>196</v>
      </c>
      <c r="D4653" t="s">
        <v>3598</v>
      </c>
      <c r="E4653" t="s">
        <v>1391</v>
      </c>
      <c r="F4653" t="s">
        <v>63</v>
      </c>
      <c r="G4653">
        <v>209</v>
      </c>
      <c r="H4653">
        <v>5905</v>
      </c>
    </row>
    <row r="4654" spans="1:8">
      <c r="A4654">
        <v>4653</v>
      </c>
      <c r="B4654">
        <v>81</v>
      </c>
      <c r="C4654" t="s">
        <v>196</v>
      </c>
      <c r="D4654" t="s">
        <v>3598</v>
      </c>
      <c r="E4654" t="s">
        <v>1392</v>
      </c>
      <c r="F4654" t="s">
        <v>63</v>
      </c>
      <c r="G4654">
        <v>223</v>
      </c>
      <c r="H4654">
        <v>5905</v>
      </c>
    </row>
    <row r="4655" spans="1:8">
      <c r="A4655">
        <v>4654</v>
      </c>
      <c r="B4655">
        <v>81</v>
      </c>
      <c r="C4655" t="s">
        <v>196</v>
      </c>
      <c r="D4655" t="s">
        <v>3598</v>
      </c>
      <c r="E4655" t="s">
        <v>1393</v>
      </c>
      <c r="F4655" t="s">
        <v>63</v>
      </c>
      <c r="G4655">
        <v>199</v>
      </c>
      <c r="H4655">
        <v>5905</v>
      </c>
    </row>
    <row r="4656" spans="1:8">
      <c r="A4656">
        <v>4655</v>
      </c>
      <c r="B4656">
        <v>81</v>
      </c>
      <c r="C4656" t="s">
        <v>196</v>
      </c>
      <c r="D4656" t="s">
        <v>3598</v>
      </c>
      <c r="E4656" t="s">
        <v>1394</v>
      </c>
      <c r="F4656" t="s">
        <v>63</v>
      </c>
      <c r="G4656">
        <v>162</v>
      </c>
      <c r="H4656">
        <v>5905</v>
      </c>
    </row>
    <row r="4657" spans="1:8">
      <c r="A4657">
        <v>4656</v>
      </c>
      <c r="B4657">
        <v>81</v>
      </c>
      <c r="C4657" t="s">
        <v>196</v>
      </c>
      <c r="D4657" t="s">
        <v>3598</v>
      </c>
      <c r="E4657" t="s">
        <v>1395</v>
      </c>
      <c r="F4657" t="s">
        <v>63</v>
      </c>
      <c r="G4657">
        <v>126</v>
      </c>
      <c r="H4657">
        <v>5905</v>
      </c>
    </row>
    <row r="4658" spans="1:8">
      <c r="A4658">
        <v>4657</v>
      </c>
      <c r="B4658">
        <v>81</v>
      </c>
      <c r="C4658" t="s">
        <v>196</v>
      </c>
      <c r="D4658" t="s">
        <v>3598</v>
      </c>
      <c r="E4658" t="s">
        <v>1396</v>
      </c>
      <c r="F4658" t="s">
        <v>63</v>
      </c>
      <c r="G4658">
        <v>103</v>
      </c>
      <c r="H4658">
        <v>5905</v>
      </c>
    </row>
    <row r="4659" spans="1:8">
      <c r="A4659">
        <v>4658</v>
      </c>
      <c r="B4659">
        <v>81</v>
      </c>
      <c r="C4659" t="s">
        <v>196</v>
      </c>
      <c r="D4659" t="s">
        <v>3598</v>
      </c>
      <c r="E4659" t="s">
        <v>1397</v>
      </c>
      <c r="F4659" t="s">
        <v>63</v>
      </c>
      <c r="G4659">
        <v>78</v>
      </c>
      <c r="H4659">
        <v>5905</v>
      </c>
    </row>
    <row r="4660" spans="1:8">
      <c r="A4660">
        <v>4659</v>
      </c>
      <c r="B4660">
        <v>81</v>
      </c>
      <c r="C4660" t="s">
        <v>196</v>
      </c>
      <c r="D4660" t="s">
        <v>3598</v>
      </c>
      <c r="E4660" t="s">
        <v>1398</v>
      </c>
      <c r="F4660" t="s">
        <v>63</v>
      </c>
      <c r="G4660">
        <v>53</v>
      </c>
      <c r="H4660">
        <v>5905</v>
      </c>
    </row>
    <row r="4661" spans="1:8">
      <c r="A4661">
        <v>4660</v>
      </c>
      <c r="B4661">
        <v>81</v>
      </c>
      <c r="C4661" t="s">
        <v>196</v>
      </c>
      <c r="D4661" t="s">
        <v>3598</v>
      </c>
      <c r="E4661" t="s">
        <v>1399</v>
      </c>
      <c r="F4661" t="s">
        <v>63</v>
      </c>
      <c r="G4661">
        <v>32</v>
      </c>
      <c r="H4661">
        <v>5905</v>
      </c>
    </row>
    <row r="4662" spans="1:8">
      <c r="A4662">
        <v>4661</v>
      </c>
      <c r="B4662">
        <v>81</v>
      </c>
      <c r="C4662" t="s">
        <v>196</v>
      </c>
      <c r="D4662" t="s">
        <v>3598</v>
      </c>
      <c r="E4662" t="s">
        <v>1400</v>
      </c>
      <c r="F4662" t="s">
        <v>63</v>
      </c>
      <c r="G4662">
        <v>24</v>
      </c>
      <c r="H4662">
        <v>5905</v>
      </c>
    </row>
    <row r="4663" spans="1:8">
      <c r="A4663">
        <v>4662</v>
      </c>
      <c r="B4663">
        <v>81</v>
      </c>
      <c r="C4663" t="s">
        <v>196</v>
      </c>
      <c r="D4663" t="s">
        <v>3598</v>
      </c>
      <c r="E4663" t="s">
        <v>1401</v>
      </c>
      <c r="F4663" t="s">
        <v>63</v>
      </c>
      <c r="G4663">
        <v>7</v>
      </c>
      <c r="H4663">
        <v>5905</v>
      </c>
    </row>
    <row r="4664" spans="1:8">
      <c r="A4664">
        <v>4663</v>
      </c>
      <c r="B4664">
        <v>81</v>
      </c>
      <c r="C4664" t="s">
        <v>196</v>
      </c>
      <c r="D4664" t="s">
        <v>3598</v>
      </c>
      <c r="E4664" t="s">
        <v>1402</v>
      </c>
      <c r="F4664" t="s">
        <v>63</v>
      </c>
      <c r="G4664">
        <v>9</v>
      </c>
      <c r="H4664">
        <v>5905</v>
      </c>
    </row>
    <row r="4665" spans="1:8">
      <c r="A4665">
        <v>4664</v>
      </c>
      <c r="B4665">
        <v>81</v>
      </c>
      <c r="C4665" t="s">
        <v>196</v>
      </c>
      <c r="D4665" t="s">
        <v>3598</v>
      </c>
      <c r="E4665" t="s">
        <v>249</v>
      </c>
      <c r="F4665" t="s">
        <v>46</v>
      </c>
      <c r="G4665">
        <v>295</v>
      </c>
      <c r="H4665">
        <v>5905</v>
      </c>
    </row>
    <row r="4666" spans="1:8">
      <c r="A4666">
        <v>4665</v>
      </c>
      <c r="B4666">
        <v>81</v>
      </c>
      <c r="C4666" t="s">
        <v>196</v>
      </c>
      <c r="D4666" t="s">
        <v>3598</v>
      </c>
      <c r="E4666" t="s">
        <v>1386</v>
      </c>
      <c r="F4666" t="s">
        <v>46</v>
      </c>
      <c r="G4666">
        <v>379</v>
      </c>
      <c r="H4666">
        <v>5905</v>
      </c>
    </row>
    <row r="4667" spans="1:8">
      <c r="A4667">
        <v>4666</v>
      </c>
      <c r="B4667">
        <v>81</v>
      </c>
      <c r="C4667" t="s">
        <v>196</v>
      </c>
      <c r="D4667" t="s">
        <v>3598</v>
      </c>
      <c r="E4667" t="s">
        <v>1387</v>
      </c>
      <c r="F4667" t="s">
        <v>46</v>
      </c>
      <c r="G4667">
        <v>372</v>
      </c>
      <c r="H4667">
        <v>5905</v>
      </c>
    </row>
    <row r="4668" spans="1:8">
      <c r="A4668">
        <v>4667</v>
      </c>
      <c r="B4668">
        <v>81</v>
      </c>
      <c r="C4668" t="s">
        <v>196</v>
      </c>
      <c r="D4668" t="s">
        <v>3598</v>
      </c>
      <c r="E4668" t="s">
        <v>1388</v>
      </c>
      <c r="F4668" t="s">
        <v>46</v>
      </c>
      <c r="G4668">
        <v>251</v>
      </c>
      <c r="H4668">
        <v>5905</v>
      </c>
    </row>
    <row r="4669" spans="1:8">
      <c r="A4669">
        <v>4668</v>
      </c>
      <c r="B4669">
        <v>81</v>
      </c>
      <c r="C4669" t="s">
        <v>196</v>
      </c>
      <c r="D4669" t="s">
        <v>3598</v>
      </c>
      <c r="E4669" t="s">
        <v>1389</v>
      </c>
      <c r="F4669" t="s">
        <v>46</v>
      </c>
      <c r="G4669">
        <v>261</v>
      </c>
      <c r="H4669">
        <v>5905</v>
      </c>
    </row>
    <row r="4670" spans="1:8">
      <c r="A4670">
        <v>4669</v>
      </c>
      <c r="B4670">
        <v>81</v>
      </c>
      <c r="C4670" t="s">
        <v>196</v>
      </c>
      <c r="D4670" t="s">
        <v>3598</v>
      </c>
      <c r="E4670" t="s">
        <v>1390</v>
      </c>
      <c r="F4670" t="s">
        <v>46</v>
      </c>
      <c r="G4670">
        <v>247</v>
      </c>
      <c r="H4670">
        <v>5905</v>
      </c>
    </row>
    <row r="4671" spans="1:8">
      <c r="A4671">
        <v>4670</v>
      </c>
      <c r="B4671">
        <v>81</v>
      </c>
      <c r="C4671" t="s">
        <v>196</v>
      </c>
      <c r="D4671" t="s">
        <v>3598</v>
      </c>
      <c r="E4671" t="s">
        <v>1391</v>
      </c>
      <c r="F4671" t="s">
        <v>46</v>
      </c>
      <c r="G4671">
        <v>198</v>
      </c>
      <c r="H4671">
        <v>5905</v>
      </c>
    </row>
    <row r="4672" spans="1:8">
      <c r="A4672">
        <v>4671</v>
      </c>
      <c r="B4672">
        <v>81</v>
      </c>
      <c r="C4672" t="s">
        <v>196</v>
      </c>
      <c r="D4672" t="s">
        <v>3598</v>
      </c>
      <c r="E4672" t="s">
        <v>1392</v>
      </c>
      <c r="F4672" t="s">
        <v>46</v>
      </c>
      <c r="G4672">
        <v>197</v>
      </c>
      <c r="H4672">
        <v>5905</v>
      </c>
    </row>
    <row r="4673" spans="1:8">
      <c r="A4673">
        <v>4672</v>
      </c>
      <c r="B4673">
        <v>81</v>
      </c>
      <c r="C4673" t="s">
        <v>196</v>
      </c>
      <c r="D4673" t="s">
        <v>3598</v>
      </c>
      <c r="E4673" t="s">
        <v>1393</v>
      </c>
      <c r="F4673" t="s">
        <v>46</v>
      </c>
      <c r="G4673">
        <v>222</v>
      </c>
      <c r="H4673">
        <v>5905</v>
      </c>
    </row>
    <row r="4674" spans="1:8">
      <c r="A4674">
        <v>4673</v>
      </c>
      <c r="B4674">
        <v>81</v>
      </c>
      <c r="C4674" t="s">
        <v>196</v>
      </c>
      <c r="D4674" t="s">
        <v>3598</v>
      </c>
      <c r="E4674" t="s">
        <v>1394</v>
      </c>
      <c r="F4674" t="s">
        <v>46</v>
      </c>
      <c r="G4674">
        <v>119</v>
      </c>
      <c r="H4674">
        <v>5905</v>
      </c>
    </row>
    <row r="4675" spans="1:8">
      <c r="A4675">
        <v>4674</v>
      </c>
      <c r="B4675">
        <v>81</v>
      </c>
      <c r="C4675" t="s">
        <v>196</v>
      </c>
      <c r="D4675" t="s">
        <v>3598</v>
      </c>
      <c r="E4675" t="s">
        <v>1395</v>
      </c>
      <c r="F4675" t="s">
        <v>46</v>
      </c>
      <c r="G4675">
        <v>95</v>
      </c>
      <c r="H4675">
        <v>5905</v>
      </c>
    </row>
    <row r="4676" spans="1:8">
      <c r="A4676">
        <v>4675</v>
      </c>
      <c r="B4676">
        <v>81</v>
      </c>
      <c r="C4676" t="s">
        <v>196</v>
      </c>
      <c r="D4676" t="s">
        <v>3598</v>
      </c>
      <c r="E4676" t="s">
        <v>1396</v>
      </c>
      <c r="F4676" t="s">
        <v>46</v>
      </c>
      <c r="G4676">
        <v>64</v>
      </c>
      <c r="H4676">
        <v>5905</v>
      </c>
    </row>
    <row r="4677" spans="1:8">
      <c r="A4677">
        <v>4676</v>
      </c>
      <c r="B4677">
        <v>81</v>
      </c>
      <c r="C4677" t="s">
        <v>196</v>
      </c>
      <c r="D4677" t="s">
        <v>3598</v>
      </c>
      <c r="E4677" t="s">
        <v>1397</v>
      </c>
      <c r="F4677" t="s">
        <v>46</v>
      </c>
      <c r="G4677">
        <v>46</v>
      </c>
      <c r="H4677">
        <v>5905</v>
      </c>
    </row>
    <row r="4678" spans="1:8">
      <c r="A4678">
        <v>4677</v>
      </c>
      <c r="B4678">
        <v>81</v>
      </c>
      <c r="C4678" t="s">
        <v>196</v>
      </c>
      <c r="D4678" t="s">
        <v>3598</v>
      </c>
      <c r="E4678" t="s">
        <v>1398</v>
      </c>
      <c r="F4678" t="s">
        <v>46</v>
      </c>
      <c r="G4678">
        <v>51</v>
      </c>
      <c r="H4678">
        <v>5905</v>
      </c>
    </row>
    <row r="4679" spans="1:8">
      <c r="A4679">
        <v>4678</v>
      </c>
      <c r="B4679">
        <v>81</v>
      </c>
      <c r="C4679" t="s">
        <v>196</v>
      </c>
      <c r="D4679" t="s">
        <v>3598</v>
      </c>
      <c r="E4679" t="s">
        <v>1399</v>
      </c>
      <c r="F4679" t="s">
        <v>46</v>
      </c>
      <c r="G4679">
        <v>36</v>
      </c>
      <c r="H4679">
        <v>5905</v>
      </c>
    </row>
    <row r="4680" spans="1:8">
      <c r="A4680">
        <v>4679</v>
      </c>
      <c r="B4680">
        <v>81</v>
      </c>
      <c r="C4680" t="s">
        <v>196</v>
      </c>
      <c r="D4680" t="s">
        <v>3598</v>
      </c>
      <c r="E4680" t="s">
        <v>1400</v>
      </c>
      <c r="F4680" t="s">
        <v>46</v>
      </c>
      <c r="G4680">
        <v>16</v>
      </c>
      <c r="H4680">
        <v>5905</v>
      </c>
    </row>
    <row r="4681" spans="1:8">
      <c r="A4681">
        <v>4680</v>
      </c>
      <c r="B4681">
        <v>81</v>
      </c>
      <c r="C4681" t="s">
        <v>196</v>
      </c>
      <c r="D4681" t="s">
        <v>3598</v>
      </c>
      <c r="E4681" t="s">
        <v>1401</v>
      </c>
      <c r="F4681" t="s">
        <v>46</v>
      </c>
      <c r="G4681">
        <v>8</v>
      </c>
      <c r="H4681">
        <v>5905</v>
      </c>
    </row>
    <row r="4682" spans="1:8">
      <c r="A4682">
        <v>4681</v>
      </c>
      <c r="B4682">
        <v>81</v>
      </c>
      <c r="C4682" t="s">
        <v>196</v>
      </c>
      <c r="D4682" t="s">
        <v>3598</v>
      </c>
      <c r="E4682" t="s">
        <v>1402</v>
      </c>
      <c r="F4682" t="s">
        <v>46</v>
      </c>
      <c r="G4682">
        <v>8</v>
      </c>
      <c r="H4682">
        <v>5905</v>
      </c>
    </row>
    <row r="4683" spans="1:8">
      <c r="A4683">
        <v>4682</v>
      </c>
      <c r="B4683">
        <v>81</v>
      </c>
      <c r="C4683" t="s">
        <v>196</v>
      </c>
      <c r="D4683" t="s">
        <v>3586</v>
      </c>
      <c r="E4683" t="s">
        <v>249</v>
      </c>
      <c r="F4683" t="s">
        <v>63</v>
      </c>
      <c r="G4683">
        <v>7902</v>
      </c>
      <c r="H4683">
        <v>137104</v>
      </c>
    </row>
    <row r="4684" spans="1:8">
      <c r="A4684">
        <v>4683</v>
      </c>
      <c r="B4684">
        <v>81</v>
      </c>
      <c r="C4684" t="s">
        <v>196</v>
      </c>
      <c r="D4684" t="s">
        <v>3586</v>
      </c>
      <c r="E4684" t="s">
        <v>1386</v>
      </c>
      <c r="F4684" t="s">
        <v>63</v>
      </c>
      <c r="G4684">
        <v>8311</v>
      </c>
      <c r="H4684">
        <v>137104</v>
      </c>
    </row>
    <row r="4685" spans="1:8">
      <c r="A4685">
        <v>4684</v>
      </c>
      <c r="B4685">
        <v>81</v>
      </c>
      <c r="C4685" t="s">
        <v>196</v>
      </c>
      <c r="D4685" t="s">
        <v>3586</v>
      </c>
      <c r="E4685" t="s">
        <v>1387</v>
      </c>
      <c r="F4685" t="s">
        <v>63</v>
      </c>
      <c r="G4685">
        <v>8799</v>
      </c>
      <c r="H4685">
        <v>137104</v>
      </c>
    </row>
    <row r="4686" spans="1:8">
      <c r="A4686">
        <v>4685</v>
      </c>
      <c r="B4686">
        <v>81</v>
      </c>
      <c r="C4686" t="s">
        <v>196</v>
      </c>
      <c r="D4686" t="s">
        <v>3586</v>
      </c>
      <c r="E4686" t="s">
        <v>1388</v>
      </c>
      <c r="F4686" t="s">
        <v>63</v>
      </c>
      <c r="G4686">
        <v>7730</v>
      </c>
      <c r="H4686">
        <v>137104</v>
      </c>
    </row>
    <row r="4687" spans="1:8">
      <c r="A4687">
        <v>4686</v>
      </c>
      <c r="B4687">
        <v>81</v>
      </c>
      <c r="C4687" t="s">
        <v>196</v>
      </c>
      <c r="D4687" t="s">
        <v>3586</v>
      </c>
      <c r="E4687" t="s">
        <v>1389</v>
      </c>
      <c r="F4687" t="s">
        <v>63</v>
      </c>
      <c r="G4687">
        <v>7305</v>
      </c>
      <c r="H4687">
        <v>137104</v>
      </c>
    </row>
    <row r="4688" spans="1:8">
      <c r="A4688">
        <v>4687</v>
      </c>
      <c r="B4688">
        <v>81</v>
      </c>
      <c r="C4688" t="s">
        <v>196</v>
      </c>
      <c r="D4688" t="s">
        <v>3586</v>
      </c>
      <c r="E4688" t="s">
        <v>1390</v>
      </c>
      <c r="F4688" t="s">
        <v>63</v>
      </c>
      <c r="G4688">
        <v>5407</v>
      </c>
      <c r="H4688">
        <v>137104</v>
      </c>
    </row>
    <row r="4689" spans="1:8">
      <c r="A4689">
        <v>4688</v>
      </c>
      <c r="B4689">
        <v>81</v>
      </c>
      <c r="C4689" t="s">
        <v>196</v>
      </c>
      <c r="D4689" t="s">
        <v>3586</v>
      </c>
      <c r="E4689" t="s">
        <v>1391</v>
      </c>
      <c r="F4689" t="s">
        <v>63</v>
      </c>
      <c r="G4689">
        <v>5017</v>
      </c>
      <c r="H4689">
        <v>137104</v>
      </c>
    </row>
    <row r="4690" spans="1:8">
      <c r="A4690">
        <v>4689</v>
      </c>
      <c r="B4690">
        <v>81</v>
      </c>
      <c r="C4690" t="s">
        <v>196</v>
      </c>
      <c r="D4690" t="s">
        <v>3586</v>
      </c>
      <c r="E4690" t="s">
        <v>1392</v>
      </c>
      <c r="F4690" t="s">
        <v>63</v>
      </c>
      <c r="G4690">
        <v>4223</v>
      </c>
      <c r="H4690">
        <v>137104</v>
      </c>
    </row>
    <row r="4691" spans="1:8">
      <c r="A4691">
        <v>4690</v>
      </c>
      <c r="B4691">
        <v>81</v>
      </c>
      <c r="C4691" t="s">
        <v>196</v>
      </c>
      <c r="D4691" t="s">
        <v>3586</v>
      </c>
      <c r="E4691" t="s">
        <v>1393</v>
      </c>
      <c r="F4691" t="s">
        <v>63</v>
      </c>
      <c r="G4691">
        <v>3806</v>
      </c>
      <c r="H4691">
        <v>137104</v>
      </c>
    </row>
    <row r="4692" spans="1:8">
      <c r="A4692">
        <v>4691</v>
      </c>
      <c r="B4692">
        <v>81</v>
      </c>
      <c r="C4692" t="s">
        <v>196</v>
      </c>
      <c r="D4692" t="s">
        <v>3586</v>
      </c>
      <c r="E4692" t="s">
        <v>1394</v>
      </c>
      <c r="F4692" t="s">
        <v>63</v>
      </c>
      <c r="G4692">
        <v>3212</v>
      </c>
      <c r="H4692">
        <v>137104</v>
      </c>
    </row>
    <row r="4693" spans="1:8">
      <c r="A4693">
        <v>4692</v>
      </c>
      <c r="B4693">
        <v>81</v>
      </c>
      <c r="C4693" t="s">
        <v>196</v>
      </c>
      <c r="D4693" t="s">
        <v>3586</v>
      </c>
      <c r="E4693" t="s">
        <v>1395</v>
      </c>
      <c r="F4693" t="s">
        <v>63</v>
      </c>
      <c r="G4693">
        <v>2351</v>
      </c>
      <c r="H4693">
        <v>137104</v>
      </c>
    </row>
    <row r="4694" spans="1:8">
      <c r="A4694">
        <v>4693</v>
      </c>
      <c r="B4694">
        <v>81</v>
      </c>
      <c r="C4694" t="s">
        <v>196</v>
      </c>
      <c r="D4694" t="s">
        <v>3586</v>
      </c>
      <c r="E4694" t="s">
        <v>1396</v>
      </c>
      <c r="F4694" t="s">
        <v>63</v>
      </c>
      <c r="G4694">
        <v>1748</v>
      </c>
      <c r="H4694">
        <v>137104</v>
      </c>
    </row>
    <row r="4695" spans="1:8">
      <c r="A4695">
        <v>4694</v>
      </c>
      <c r="B4695">
        <v>81</v>
      </c>
      <c r="C4695" t="s">
        <v>196</v>
      </c>
      <c r="D4695" t="s">
        <v>3586</v>
      </c>
      <c r="E4695" t="s">
        <v>1397</v>
      </c>
      <c r="F4695" t="s">
        <v>63</v>
      </c>
      <c r="G4695">
        <v>1337</v>
      </c>
      <c r="H4695">
        <v>137104</v>
      </c>
    </row>
    <row r="4696" spans="1:8">
      <c r="A4696">
        <v>4695</v>
      </c>
      <c r="B4696">
        <v>81</v>
      </c>
      <c r="C4696" t="s">
        <v>196</v>
      </c>
      <c r="D4696" t="s">
        <v>3586</v>
      </c>
      <c r="E4696" t="s">
        <v>1398</v>
      </c>
      <c r="F4696" t="s">
        <v>63</v>
      </c>
      <c r="G4696">
        <v>1117</v>
      </c>
      <c r="H4696">
        <v>137104</v>
      </c>
    </row>
    <row r="4697" spans="1:8">
      <c r="A4697">
        <v>4696</v>
      </c>
      <c r="B4697">
        <v>81</v>
      </c>
      <c r="C4697" t="s">
        <v>196</v>
      </c>
      <c r="D4697" t="s">
        <v>3586</v>
      </c>
      <c r="E4697" t="s">
        <v>1399</v>
      </c>
      <c r="F4697" t="s">
        <v>63</v>
      </c>
      <c r="G4697">
        <v>725</v>
      </c>
      <c r="H4697">
        <v>137104</v>
      </c>
    </row>
    <row r="4698" spans="1:8">
      <c r="A4698">
        <v>4697</v>
      </c>
      <c r="B4698">
        <v>81</v>
      </c>
      <c r="C4698" t="s">
        <v>196</v>
      </c>
      <c r="D4698" t="s">
        <v>3586</v>
      </c>
      <c r="E4698" t="s">
        <v>1400</v>
      </c>
      <c r="F4698" t="s">
        <v>63</v>
      </c>
      <c r="G4698">
        <v>527</v>
      </c>
      <c r="H4698">
        <v>137104</v>
      </c>
    </row>
    <row r="4699" spans="1:8">
      <c r="A4699">
        <v>4698</v>
      </c>
      <c r="B4699">
        <v>81</v>
      </c>
      <c r="C4699" t="s">
        <v>196</v>
      </c>
      <c r="D4699" t="s">
        <v>3586</v>
      </c>
      <c r="E4699" t="s">
        <v>1401</v>
      </c>
      <c r="F4699" t="s">
        <v>63</v>
      </c>
      <c r="G4699">
        <v>285</v>
      </c>
      <c r="H4699">
        <v>137104</v>
      </c>
    </row>
    <row r="4700" spans="1:8">
      <c r="A4700">
        <v>4699</v>
      </c>
      <c r="B4700">
        <v>81</v>
      </c>
      <c r="C4700" t="s">
        <v>196</v>
      </c>
      <c r="D4700" t="s">
        <v>3586</v>
      </c>
      <c r="E4700" t="s">
        <v>1402</v>
      </c>
      <c r="F4700" t="s">
        <v>63</v>
      </c>
      <c r="G4700">
        <v>201</v>
      </c>
      <c r="H4700">
        <v>137104</v>
      </c>
    </row>
    <row r="4701" spans="1:8">
      <c r="A4701">
        <v>4700</v>
      </c>
      <c r="B4701">
        <v>81</v>
      </c>
      <c r="C4701" t="s">
        <v>196</v>
      </c>
      <c r="D4701" t="s">
        <v>3586</v>
      </c>
      <c r="E4701" t="s">
        <v>249</v>
      </c>
      <c r="F4701" t="s">
        <v>46</v>
      </c>
      <c r="G4701">
        <v>7513</v>
      </c>
      <c r="H4701">
        <v>137104</v>
      </c>
    </row>
    <row r="4702" spans="1:8">
      <c r="A4702">
        <v>4701</v>
      </c>
      <c r="B4702">
        <v>81</v>
      </c>
      <c r="C4702" t="s">
        <v>196</v>
      </c>
      <c r="D4702" t="s">
        <v>3586</v>
      </c>
      <c r="E4702" t="s">
        <v>1386</v>
      </c>
      <c r="F4702" t="s">
        <v>46</v>
      </c>
      <c r="G4702">
        <v>7998</v>
      </c>
      <c r="H4702">
        <v>137104</v>
      </c>
    </row>
    <row r="4703" spans="1:8">
      <c r="A4703">
        <v>4702</v>
      </c>
      <c r="B4703">
        <v>81</v>
      </c>
      <c r="C4703" t="s">
        <v>196</v>
      </c>
      <c r="D4703" t="s">
        <v>3586</v>
      </c>
      <c r="E4703" t="s">
        <v>1387</v>
      </c>
      <c r="F4703" t="s">
        <v>46</v>
      </c>
      <c r="G4703">
        <v>8714</v>
      </c>
      <c r="H4703">
        <v>137104</v>
      </c>
    </row>
    <row r="4704" spans="1:8">
      <c r="A4704">
        <v>4703</v>
      </c>
      <c r="B4704">
        <v>81</v>
      </c>
      <c r="C4704" t="s">
        <v>196</v>
      </c>
      <c r="D4704" t="s">
        <v>3586</v>
      </c>
      <c r="E4704" t="s">
        <v>1388</v>
      </c>
      <c r="F4704" t="s">
        <v>46</v>
      </c>
      <c r="G4704">
        <v>6806</v>
      </c>
      <c r="H4704">
        <v>137104</v>
      </c>
    </row>
    <row r="4705" spans="1:8">
      <c r="A4705">
        <v>4704</v>
      </c>
      <c r="B4705">
        <v>81</v>
      </c>
      <c r="C4705" t="s">
        <v>196</v>
      </c>
      <c r="D4705" t="s">
        <v>3586</v>
      </c>
      <c r="E4705" t="s">
        <v>1389</v>
      </c>
      <c r="F4705" t="s">
        <v>46</v>
      </c>
      <c r="G4705">
        <v>5599</v>
      </c>
      <c r="H4705">
        <v>137104</v>
      </c>
    </row>
    <row r="4706" spans="1:8">
      <c r="A4706">
        <v>4705</v>
      </c>
      <c r="B4706">
        <v>81</v>
      </c>
      <c r="C4706" t="s">
        <v>196</v>
      </c>
      <c r="D4706" t="s">
        <v>3586</v>
      </c>
      <c r="E4706" t="s">
        <v>1390</v>
      </c>
      <c r="F4706" t="s">
        <v>46</v>
      </c>
      <c r="G4706">
        <v>5362</v>
      </c>
      <c r="H4706">
        <v>137104</v>
      </c>
    </row>
    <row r="4707" spans="1:8">
      <c r="A4707">
        <v>4706</v>
      </c>
      <c r="B4707">
        <v>81</v>
      </c>
      <c r="C4707" t="s">
        <v>196</v>
      </c>
      <c r="D4707" t="s">
        <v>3586</v>
      </c>
      <c r="E4707" t="s">
        <v>1391</v>
      </c>
      <c r="F4707" t="s">
        <v>46</v>
      </c>
      <c r="G4707">
        <v>5243</v>
      </c>
      <c r="H4707">
        <v>137104</v>
      </c>
    </row>
    <row r="4708" spans="1:8">
      <c r="A4708">
        <v>4707</v>
      </c>
      <c r="B4708">
        <v>81</v>
      </c>
      <c r="C4708" t="s">
        <v>196</v>
      </c>
      <c r="D4708" t="s">
        <v>3586</v>
      </c>
      <c r="E4708" t="s">
        <v>1392</v>
      </c>
      <c r="F4708" t="s">
        <v>46</v>
      </c>
      <c r="G4708">
        <v>4692</v>
      </c>
      <c r="H4708">
        <v>137104</v>
      </c>
    </row>
    <row r="4709" spans="1:8">
      <c r="A4709">
        <v>4708</v>
      </c>
      <c r="B4709">
        <v>81</v>
      </c>
      <c r="C4709" t="s">
        <v>196</v>
      </c>
      <c r="D4709" t="s">
        <v>3586</v>
      </c>
      <c r="E4709" t="s">
        <v>1393</v>
      </c>
      <c r="F4709" t="s">
        <v>46</v>
      </c>
      <c r="G4709">
        <v>4008</v>
      </c>
      <c r="H4709">
        <v>137104</v>
      </c>
    </row>
    <row r="4710" spans="1:8">
      <c r="A4710">
        <v>4709</v>
      </c>
      <c r="B4710">
        <v>81</v>
      </c>
      <c r="C4710" t="s">
        <v>196</v>
      </c>
      <c r="D4710" t="s">
        <v>3586</v>
      </c>
      <c r="E4710" t="s">
        <v>1394</v>
      </c>
      <c r="F4710" t="s">
        <v>46</v>
      </c>
      <c r="G4710">
        <v>3165</v>
      </c>
      <c r="H4710">
        <v>137104</v>
      </c>
    </row>
    <row r="4711" spans="1:8">
      <c r="A4711">
        <v>4710</v>
      </c>
      <c r="B4711">
        <v>81</v>
      </c>
      <c r="C4711" t="s">
        <v>196</v>
      </c>
      <c r="D4711" t="s">
        <v>3586</v>
      </c>
      <c r="E4711" t="s">
        <v>1395</v>
      </c>
      <c r="F4711" t="s">
        <v>46</v>
      </c>
      <c r="G4711">
        <v>2138</v>
      </c>
      <c r="H4711">
        <v>137104</v>
      </c>
    </row>
    <row r="4712" spans="1:8">
      <c r="A4712">
        <v>4711</v>
      </c>
      <c r="B4712">
        <v>81</v>
      </c>
      <c r="C4712" t="s">
        <v>196</v>
      </c>
      <c r="D4712" t="s">
        <v>3586</v>
      </c>
      <c r="E4712" t="s">
        <v>1396</v>
      </c>
      <c r="F4712" t="s">
        <v>46</v>
      </c>
      <c r="G4712">
        <v>1679</v>
      </c>
      <c r="H4712">
        <v>137104</v>
      </c>
    </row>
    <row r="4713" spans="1:8">
      <c r="A4713">
        <v>4712</v>
      </c>
      <c r="B4713">
        <v>81</v>
      </c>
      <c r="C4713" t="s">
        <v>196</v>
      </c>
      <c r="D4713" t="s">
        <v>3586</v>
      </c>
      <c r="E4713" t="s">
        <v>1397</v>
      </c>
      <c r="F4713" t="s">
        <v>46</v>
      </c>
      <c r="G4713">
        <v>1258</v>
      </c>
      <c r="H4713">
        <v>137104</v>
      </c>
    </row>
    <row r="4714" spans="1:8">
      <c r="A4714">
        <v>4713</v>
      </c>
      <c r="B4714">
        <v>81</v>
      </c>
      <c r="C4714" t="s">
        <v>196</v>
      </c>
      <c r="D4714" t="s">
        <v>3586</v>
      </c>
      <c r="E4714" t="s">
        <v>1398</v>
      </c>
      <c r="F4714" t="s">
        <v>46</v>
      </c>
      <c r="G4714">
        <v>1113</v>
      </c>
      <c r="H4714">
        <v>137104</v>
      </c>
    </row>
    <row r="4715" spans="1:8">
      <c r="A4715">
        <v>4714</v>
      </c>
      <c r="B4715">
        <v>81</v>
      </c>
      <c r="C4715" t="s">
        <v>196</v>
      </c>
      <c r="D4715" t="s">
        <v>3586</v>
      </c>
      <c r="E4715" t="s">
        <v>1399</v>
      </c>
      <c r="F4715" t="s">
        <v>46</v>
      </c>
      <c r="G4715">
        <v>838</v>
      </c>
      <c r="H4715">
        <v>137104</v>
      </c>
    </row>
    <row r="4716" spans="1:8">
      <c r="A4716">
        <v>4715</v>
      </c>
      <c r="B4716">
        <v>81</v>
      </c>
      <c r="C4716" t="s">
        <v>196</v>
      </c>
      <c r="D4716" t="s">
        <v>3586</v>
      </c>
      <c r="E4716" t="s">
        <v>1400</v>
      </c>
      <c r="F4716" t="s">
        <v>46</v>
      </c>
      <c r="G4716">
        <v>502</v>
      </c>
      <c r="H4716">
        <v>137104</v>
      </c>
    </row>
    <row r="4717" spans="1:8">
      <c r="A4717">
        <v>4716</v>
      </c>
      <c r="B4717">
        <v>81</v>
      </c>
      <c r="C4717" t="s">
        <v>196</v>
      </c>
      <c r="D4717" t="s">
        <v>3586</v>
      </c>
      <c r="E4717" t="s">
        <v>1401</v>
      </c>
      <c r="F4717" t="s">
        <v>46</v>
      </c>
      <c r="G4717">
        <v>261</v>
      </c>
      <c r="H4717">
        <v>137104</v>
      </c>
    </row>
    <row r="4718" spans="1:8">
      <c r="A4718">
        <v>4717</v>
      </c>
      <c r="B4718">
        <v>81</v>
      </c>
      <c r="C4718" t="s">
        <v>196</v>
      </c>
      <c r="D4718" t="s">
        <v>3586</v>
      </c>
      <c r="E4718" t="s">
        <v>1402</v>
      </c>
      <c r="F4718" t="s">
        <v>46</v>
      </c>
      <c r="G4718">
        <v>212</v>
      </c>
      <c r="H4718">
        <v>137104</v>
      </c>
    </row>
    <row r="4719" spans="1:8">
      <c r="A4719">
        <v>4718</v>
      </c>
      <c r="B4719">
        <v>81</v>
      </c>
      <c r="C4719" t="s">
        <v>196</v>
      </c>
      <c r="D4719" t="s">
        <v>45</v>
      </c>
      <c r="E4719" t="s">
        <v>249</v>
      </c>
      <c r="F4719" t="s">
        <v>63</v>
      </c>
      <c r="G4719">
        <v>276</v>
      </c>
    </row>
    <row r="4720" spans="1:8">
      <c r="A4720">
        <v>4719</v>
      </c>
      <c r="B4720">
        <v>81</v>
      </c>
      <c r="C4720" t="s">
        <v>196</v>
      </c>
      <c r="D4720" t="s">
        <v>45</v>
      </c>
      <c r="E4720" t="s">
        <v>1386</v>
      </c>
      <c r="F4720" t="s">
        <v>63</v>
      </c>
      <c r="G4720">
        <v>341</v>
      </c>
    </row>
    <row r="4721" spans="1:7">
      <c r="A4721">
        <v>4720</v>
      </c>
      <c r="B4721">
        <v>81</v>
      </c>
      <c r="C4721" t="s">
        <v>196</v>
      </c>
      <c r="D4721" t="s">
        <v>45</v>
      </c>
      <c r="E4721" t="s">
        <v>1387</v>
      </c>
      <c r="F4721" t="s">
        <v>63</v>
      </c>
      <c r="G4721">
        <v>371</v>
      </c>
    </row>
    <row r="4722" spans="1:7">
      <c r="A4722">
        <v>4721</v>
      </c>
      <c r="B4722">
        <v>81</v>
      </c>
      <c r="C4722" t="s">
        <v>196</v>
      </c>
      <c r="D4722" t="s">
        <v>45</v>
      </c>
      <c r="E4722" t="s">
        <v>1388</v>
      </c>
      <c r="F4722" t="s">
        <v>63</v>
      </c>
      <c r="G4722">
        <v>309</v>
      </c>
    </row>
    <row r="4723" spans="1:7">
      <c r="A4723">
        <v>4722</v>
      </c>
      <c r="B4723">
        <v>81</v>
      </c>
      <c r="C4723" t="s">
        <v>196</v>
      </c>
      <c r="D4723" t="s">
        <v>45</v>
      </c>
      <c r="E4723" t="s">
        <v>1389</v>
      </c>
      <c r="F4723" t="s">
        <v>63</v>
      </c>
      <c r="G4723">
        <v>232</v>
      </c>
    </row>
    <row r="4724" spans="1:7">
      <c r="A4724">
        <v>4723</v>
      </c>
      <c r="B4724">
        <v>81</v>
      </c>
      <c r="C4724" t="s">
        <v>196</v>
      </c>
      <c r="D4724" t="s">
        <v>45</v>
      </c>
      <c r="E4724" t="s">
        <v>1390</v>
      </c>
      <c r="F4724" t="s">
        <v>63</v>
      </c>
      <c r="G4724">
        <v>242</v>
      </c>
    </row>
    <row r="4725" spans="1:7">
      <c r="A4725">
        <v>4724</v>
      </c>
      <c r="B4725">
        <v>81</v>
      </c>
      <c r="C4725" t="s">
        <v>196</v>
      </c>
      <c r="D4725" t="s">
        <v>45</v>
      </c>
      <c r="E4725" t="s">
        <v>1391</v>
      </c>
      <c r="F4725" t="s">
        <v>63</v>
      </c>
      <c r="G4725">
        <v>216</v>
      </c>
    </row>
    <row r="4726" spans="1:7">
      <c r="A4726">
        <v>4725</v>
      </c>
      <c r="B4726">
        <v>81</v>
      </c>
      <c r="C4726" t="s">
        <v>196</v>
      </c>
      <c r="D4726" t="s">
        <v>45</v>
      </c>
      <c r="E4726" t="s">
        <v>1392</v>
      </c>
      <c r="F4726" t="s">
        <v>63</v>
      </c>
      <c r="G4726">
        <v>206</v>
      </c>
    </row>
    <row r="4727" spans="1:7">
      <c r="A4727">
        <v>4726</v>
      </c>
      <c r="B4727">
        <v>81</v>
      </c>
      <c r="C4727" t="s">
        <v>196</v>
      </c>
      <c r="D4727" t="s">
        <v>45</v>
      </c>
      <c r="E4727" t="s">
        <v>1393</v>
      </c>
      <c r="F4727" t="s">
        <v>63</v>
      </c>
      <c r="G4727">
        <v>178</v>
      </c>
    </row>
    <row r="4728" spans="1:7">
      <c r="A4728">
        <v>4727</v>
      </c>
      <c r="B4728">
        <v>81</v>
      </c>
      <c r="C4728" t="s">
        <v>196</v>
      </c>
      <c r="D4728" t="s">
        <v>45</v>
      </c>
      <c r="E4728" t="s">
        <v>1394</v>
      </c>
      <c r="F4728" t="s">
        <v>63</v>
      </c>
      <c r="G4728">
        <v>198</v>
      </c>
    </row>
    <row r="4729" spans="1:7">
      <c r="A4729">
        <v>4728</v>
      </c>
      <c r="B4729">
        <v>81</v>
      </c>
      <c r="C4729" t="s">
        <v>196</v>
      </c>
      <c r="D4729" t="s">
        <v>45</v>
      </c>
      <c r="E4729" t="s">
        <v>1395</v>
      </c>
      <c r="F4729" t="s">
        <v>63</v>
      </c>
      <c r="G4729">
        <v>174</v>
      </c>
    </row>
    <row r="4730" spans="1:7">
      <c r="A4730">
        <v>4729</v>
      </c>
      <c r="B4730">
        <v>81</v>
      </c>
      <c r="C4730" t="s">
        <v>196</v>
      </c>
      <c r="D4730" t="s">
        <v>45</v>
      </c>
      <c r="E4730" t="s">
        <v>1396</v>
      </c>
      <c r="F4730" t="s">
        <v>63</v>
      </c>
      <c r="G4730">
        <v>169</v>
      </c>
    </row>
    <row r="4731" spans="1:7">
      <c r="A4731">
        <v>4730</v>
      </c>
      <c r="B4731">
        <v>81</v>
      </c>
      <c r="C4731" t="s">
        <v>196</v>
      </c>
      <c r="D4731" t="s">
        <v>45</v>
      </c>
      <c r="E4731" t="s">
        <v>1397</v>
      </c>
      <c r="F4731" t="s">
        <v>63</v>
      </c>
      <c r="G4731">
        <v>168</v>
      </c>
    </row>
    <row r="4732" spans="1:7">
      <c r="A4732">
        <v>4731</v>
      </c>
      <c r="B4732">
        <v>81</v>
      </c>
      <c r="C4732" t="s">
        <v>196</v>
      </c>
      <c r="D4732" t="s">
        <v>45</v>
      </c>
      <c r="E4732" t="s">
        <v>1398</v>
      </c>
      <c r="F4732" t="s">
        <v>63</v>
      </c>
      <c r="G4732">
        <v>164</v>
      </c>
    </row>
    <row r="4733" spans="1:7">
      <c r="A4733">
        <v>4732</v>
      </c>
      <c r="B4733">
        <v>81</v>
      </c>
      <c r="C4733" t="s">
        <v>196</v>
      </c>
      <c r="D4733" t="s">
        <v>45</v>
      </c>
      <c r="E4733" t="s">
        <v>1399</v>
      </c>
      <c r="F4733" t="s">
        <v>63</v>
      </c>
      <c r="G4733">
        <v>178</v>
      </c>
    </row>
    <row r="4734" spans="1:7">
      <c r="A4734">
        <v>4733</v>
      </c>
      <c r="B4734">
        <v>81</v>
      </c>
      <c r="C4734" t="s">
        <v>196</v>
      </c>
      <c r="D4734" t="s">
        <v>45</v>
      </c>
      <c r="E4734" t="s">
        <v>1400</v>
      </c>
      <c r="F4734" t="s">
        <v>63</v>
      </c>
      <c r="G4734">
        <v>20</v>
      </c>
    </row>
    <row r="4735" spans="1:7">
      <c r="A4735">
        <v>4734</v>
      </c>
      <c r="B4735">
        <v>81</v>
      </c>
      <c r="C4735" t="s">
        <v>196</v>
      </c>
      <c r="D4735" t="s">
        <v>45</v>
      </c>
      <c r="E4735" t="s">
        <v>1401</v>
      </c>
      <c r="F4735" t="s">
        <v>63</v>
      </c>
      <c r="G4735">
        <v>10</v>
      </c>
    </row>
    <row r="4736" spans="1:7">
      <c r="A4736">
        <v>4735</v>
      </c>
      <c r="B4736">
        <v>81</v>
      </c>
      <c r="C4736" t="s">
        <v>196</v>
      </c>
      <c r="D4736" t="s">
        <v>45</v>
      </c>
      <c r="E4736" t="s">
        <v>1402</v>
      </c>
      <c r="F4736" t="s">
        <v>63</v>
      </c>
      <c r="G4736">
        <v>8</v>
      </c>
    </row>
    <row r="4737" spans="1:7">
      <c r="A4737">
        <v>4736</v>
      </c>
      <c r="B4737">
        <v>81</v>
      </c>
      <c r="C4737" t="s">
        <v>196</v>
      </c>
      <c r="D4737" t="s">
        <v>45</v>
      </c>
      <c r="E4737" t="s">
        <v>249</v>
      </c>
      <c r="F4737" t="s">
        <v>46</v>
      </c>
      <c r="G4737">
        <v>232</v>
      </c>
    </row>
    <row r="4738" spans="1:7">
      <c r="A4738">
        <v>4737</v>
      </c>
      <c r="B4738">
        <v>81</v>
      </c>
      <c r="C4738" t="s">
        <v>196</v>
      </c>
      <c r="D4738" t="s">
        <v>45</v>
      </c>
      <c r="E4738" t="s">
        <v>1386</v>
      </c>
      <c r="F4738" t="s">
        <v>46</v>
      </c>
      <c r="G4738">
        <v>332</v>
      </c>
    </row>
    <row r="4739" spans="1:7">
      <c r="A4739">
        <v>4738</v>
      </c>
      <c r="B4739">
        <v>81</v>
      </c>
      <c r="C4739" t="s">
        <v>196</v>
      </c>
      <c r="D4739" t="s">
        <v>45</v>
      </c>
      <c r="E4739" t="s">
        <v>1387</v>
      </c>
      <c r="F4739" t="s">
        <v>46</v>
      </c>
      <c r="G4739">
        <v>342</v>
      </c>
    </row>
    <row r="4740" spans="1:7">
      <c r="A4740">
        <v>4739</v>
      </c>
      <c r="B4740">
        <v>81</v>
      </c>
      <c r="C4740" t="s">
        <v>196</v>
      </c>
      <c r="D4740" t="s">
        <v>45</v>
      </c>
      <c r="E4740" t="s">
        <v>1388</v>
      </c>
      <c r="F4740" t="s">
        <v>46</v>
      </c>
      <c r="G4740">
        <v>294</v>
      </c>
    </row>
    <row r="4741" spans="1:7">
      <c r="A4741">
        <v>4740</v>
      </c>
      <c r="B4741">
        <v>81</v>
      </c>
      <c r="C4741" t="s">
        <v>196</v>
      </c>
      <c r="D4741" t="s">
        <v>45</v>
      </c>
      <c r="E4741" t="s">
        <v>1389</v>
      </c>
      <c r="F4741" t="s">
        <v>46</v>
      </c>
      <c r="G4741">
        <v>230</v>
      </c>
    </row>
    <row r="4742" spans="1:7">
      <c r="A4742">
        <v>4741</v>
      </c>
      <c r="B4742">
        <v>81</v>
      </c>
      <c r="C4742" t="s">
        <v>196</v>
      </c>
      <c r="D4742" t="s">
        <v>45</v>
      </c>
      <c r="E4742" t="s">
        <v>1390</v>
      </c>
      <c r="F4742" t="s">
        <v>46</v>
      </c>
      <c r="G4742">
        <v>217</v>
      </c>
    </row>
    <row r="4743" spans="1:7">
      <c r="A4743">
        <v>4742</v>
      </c>
      <c r="B4743">
        <v>81</v>
      </c>
      <c r="C4743" t="s">
        <v>196</v>
      </c>
      <c r="D4743" t="s">
        <v>45</v>
      </c>
      <c r="E4743" t="s">
        <v>1391</v>
      </c>
      <c r="F4743" t="s">
        <v>46</v>
      </c>
      <c r="G4743">
        <v>215</v>
      </c>
    </row>
    <row r="4744" spans="1:7">
      <c r="A4744">
        <v>4743</v>
      </c>
      <c r="B4744">
        <v>81</v>
      </c>
      <c r="C4744" t="s">
        <v>196</v>
      </c>
      <c r="D4744" t="s">
        <v>45</v>
      </c>
      <c r="E4744" t="s">
        <v>1392</v>
      </c>
      <c r="F4744" t="s">
        <v>46</v>
      </c>
      <c r="G4744">
        <v>205</v>
      </c>
    </row>
    <row r="4745" spans="1:7">
      <c r="A4745">
        <v>4744</v>
      </c>
      <c r="B4745">
        <v>81</v>
      </c>
      <c r="C4745" t="s">
        <v>196</v>
      </c>
      <c r="D4745" t="s">
        <v>45</v>
      </c>
      <c r="E4745" t="s">
        <v>1393</v>
      </c>
      <c r="F4745" t="s">
        <v>46</v>
      </c>
      <c r="G4745">
        <v>180</v>
      </c>
    </row>
    <row r="4746" spans="1:7">
      <c r="A4746">
        <v>4745</v>
      </c>
      <c r="B4746">
        <v>81</v>
      </c>
      <c r="C4746" t="s">
        <v>196</v>
      </c>
      <c r="D4746" t="s">
        <v>45</v>
      </c>
      <c r="E4746" t="s">
        <v>1394</v>
      </c>
      <c r="F4746" t="s">
        <v>46</v>
      </c>
      <c r="G4746">
        <v>188</v>
      </c>
    </row>
    <row r="4747" spans="1:7">
      <c r="A4747">
        <v>4746</v>
      </c>
      <c r="B4747">
        <v>81</v>
      </c>
      <c r="C4747" t="s">
        <v>196</v>
      </c>
      <c r="D4747" t="s">
        <v>45</v>
      </c>
      <c r="E4747" t="s">
        <v>1395</v>
      </c>
      <c r="F4747" t="s">
        <v>46</v>
      </c>
      <c r="G4747">
        <v>154</v>
      </c>
    </row>
    <row r="4748" spans="1:7">
      <c r="A4748">
        <v>4747</v>
      </c>
      <c r="B4748">
        <v>81</v>
      </c>
      <c r="C4748" t="s">
        <v>196</v>
      </c>
      <c r="D4748" t="s">
        <v>45</v>
      </c>
      <c r="E4748" t="s">
        <v>1396</v>
      </c>
      <c r="F4748" t="s">
        <v>46</v>
      </c>
      <c r="G4748">
        <v>157</v>
      </c>
    </row>
    <row r="4749" spans="1:7">
      <c r="A4749">
        <v>4748</v>
      </c>
      <c r="B4749">
        <v>81</v>
      </c>
      <c r="C4749" t="s">
        <v>196</v>
      </c>
      <c r="D4749" t="s">
        <v>45</v>
      </c>
      <c r="E4749" t="s">
        <v>1397</v>
      </c>
      <c r="F4749" t="s">
        <v>46</v>
      </c>
      <c r="G4749">
        <v>167</v>
      </c>
    </row>
    <row r="4750" spans="1:7">
      <c r="A4750">
        <v>4749</v>
      </c>
      <c r="B4750">
        <v>81</v>
      </c>
      <c r="C4750" t="s">
        <v>196</v>
      </c>
      <c r="D4750" t="s">
        <v>45</v>
      </c>
      <c r="E4750" t="s">
        <v>1398</v>
      </c>
      <c r="F4750" t="s">
        <v>46</v>
      </c>
      <c r="G4750">
        <v>164</v>
      </c>
    </row>
    <row r="4751" spans="1:7">
      <c r="A4751">
        <v>4750</v>
      </c>
      <c r="B4751">
        <v>81</v>
      </c>
      <c r="C4751" t="s">
        <v>196</v>
      </c>
      <c r="D4751" t="s">
        <v>45</v>
      </c>
      <c r="E4751" t="s">
        <v>1399</v>
      </c>
      <c r="F4751" t="s">
        <v>46</v>
      </c>
      <c r="G4751">
        <v>162</v>
      </c>
    </row>
    <row r="4752" spans="1:7">
      <c r="A4752">
        <v>4751</v>
      </c>
      <c r="B4752">
        <v>81</v>
      </c>
      <c r="C4752" t="s">
        <v>196</v>
      </c>
      <c r="D4752" t="s">
        <v>45</v>
      </c>
      <c r="E4752" t="s">
        <v>1400</v>
      </c>
      <c r="F4752" t="s">
        <v>46</v>
      </c>
      <c r="G4752">
        <v>11</v>
      </c>
    </row>
    <row r="4753" spans="1:8">
      <c r="A4753">
        <v>4752</v>
      </c>
      <c r="B4753">
        <v>81</v>
      </c>
      <c r="C4753" t="s">
        <v>196</v>
      </c>
      <c r="D4753" t="s">
        <v>45</v>
      </c>
      <c r="E4753" t="s">
        <v>1401</v>
      </c>
      <c r="F4753" t="s">
        <v>46</v>
      </c>
      <c r="G4753">
        <v>3</v>
      </c>
    </row>
    <row r="4754" spans="1:8">
      <c r="A4754">
        <v>4753</v>
      </c>
      <c r="B4754">
        <v>81</v>
      </c>
      <c r="C4754" t="s">
        <v>196</v>
      </c>
      <c r="D4754" t="s">
        <v>45</v>
      </c>
      <c r="E4754" t="s">
        <v>1402</v>
      </c>
      <c r="F4754" t="s">
        <v>46</v>
      </c>
      <c r="G4754">
        <v>7</v>
      </c>
    </row>
    <row r="4755" spans="1:8">
      <c r="A4755">
        <v>4754</v>
      </c>
      <c r="B4755">
        <v>85</v>
      </c>
      <c r="C4755" t="s">
        <v>197</v>
      </c>
      <c r="D4755" t="s">
        <v>1413</v>
      </c>
      <c r="E4755" t="s">
        <v>249</v>
      </c>
      <c r="F4755" t="s">
        <v>63</v>
      </c>
      <c r="G4755">
        <v>311</v>
      </c>
      <c r="H4755">
        <v>4102</v>
      </c>
    </row>
    <row r="4756" spans="1:8">
      <c r="A4756">
        <v>4755</v>
      </c>
      <c r="B4756">
        <v>85</v>
      </c>
      <c r="C4756" t="s">
        <v>197</v>
      </c>
      <c r="D4756" t="s">
        <v>1413</v>
      </c>
      <c r="E4756" t="s">
        <v>1386</v>
      </c>
      <c r="F4756" t="s">
        <v>63</v>
      </c>
      <c r="G4756">
        <v>305</v>
      </c>
      <c r="H4756">
        <v>4102</v>
      </c>
    </row>
    <row r="4757" spans="1:8">
      <c r="A4757">
        <v>4756</v>
      </c>
      <c r="B4757">
        <v>85</v>
      </c>
      <c r="C4757" t="s">
        <v>197</v>
      </c>
      <c r="D4757" t="s">
        <v>1413</v>
      </c>
      <c r="E4757" t="s">
        <v>1387</v>
      </c>
      <c r="F4757" t="s">
        <v>63</v>
      </c>
      <c r="G4757">
        <v>266</v>
      </c>
      <c r="H4757">
        <v>4102</v>
      </c>
    </row>
    <row r="4758" spans="1:8">
      <c r="A4758">
        <v>4757</v>
      </c>
      <c r="B4758">
        <v>85</v>
      </c>
      <c r="C4758" t="s">
        <v>197</v>
      </c>
      <c r="D4758" t="s">
        <v>1413</v>
      </c>
      <c r="E4758" t="s">
        <v>1388</v>
      </c>
      <c r="F4758" t="s">
        <v>63</v>
      </c>
      <c r="G4758">
        <v>204</v>
      </c>
      <c r="H4758">
        <v>4102</v>
      </c>
    </row>
    <row r="4759" spans="1:8">
      <c r="A4759">
        <v>4758</v>
      </c>
      <c r="B4759">
        <v>85</v>
      </c>
      <c r="C4759" t="s">
        <v>197</v>
      </c>
      <c r="D4759" t="s">
        <v>1413</v>
      </c>
      <c r="E4759" t="s">
        <v>1389</v>
      </c>
      <c r="F4759" t="s">
        <v>63</v>
      </c>
      <c r="G4759">
        <v>177</v>
      </c>
      <c r="H4759">
        <v>4102</v>
      </c>
    </row>
    <row r="4760" spans="1:8">
      <c r="A4760">
        <v>4759</v>
      </c>
      <c r="B4760">
        <v>85</v>
      </c>
      <c r="C4760" t="s">
        <v>197</v>
      </c>
      <c r="D4760" t="s">
        <v>1413</v>
      </c>
      <c r="E4760" t="s">
        <v>1390</v>
      </c>
      <c r="F4760" t="s">
        <v>63</v>
      </c>
      <c r="G4760">
        <v>147</v>
      </c>
      <c r="H4760">
        <v>4102</v>
      </c>
    </row>
    <row r="4761" spans="1:8">
      <c r="A4761">
        <v>4760</v>
      </c>
      <c r="B4761">
        <v>85</v>
      </c>
      <c r="C4761" t="s">
        <v>197</v>
      </c>
      <c r="D4761" t="s">
        <v>1413</v>
      </c>
      <c r="E4761" t="s">
        <v>1391</v>
      </c>
      <c r="F4761" t="s">
        <v>63</v>
      </c>
      <c r="G4761">
        <v>132</v>
      </c>
      <c r="H4761">
        <v>4102</v>
      </c>
    </row>
    <row r="4762" spans="1:8">
      <c r="A4762">
        <v>4761</v>
      </c>
      <c r="B4762">
        <v>85</v>
      </c>
      <c r="C4762" t="s">
        <v>197</v>
      </c>
      <c r="D4762" t="s">
        <v>1413</v>
      </c>
      <c r="E4762" t="s">
        <v>1392</v>
      </c>
      <c r="F4762" t="s">
        <v>63</v>
      </c>
      <c r="G4762">
        <v>118</v>
      </c>
      <c r="H4762">
        <v>4102</v>
      </c>
    </row>
    <row r="4763" spans="1:8">
      <c r="A4763">
        <v>4762</v>
      </c>
      <c r="B4763">
        <v>85</v>
      </c>
      <c r="C4763" t="s">
        <v>197</v>
      </c>
      <c r="D4763" t="s">
        <v>1413</v>
      </c>
      <c r="E4763" t="s">
        <v>1393</v>
      </c>
      <c r="F4763" t="s">
        <v>63</v>
      </c>
      <c r="G4763">
        <v>110</v>
      </c>
      <c r="H4763">
        <v>4102</v>
      </c>
    </row>
    <row r="4764" spans="1:8">
      <c r="A4764">
        <v>4763</v>
      </c>
      <c r="B4764">
        <v>85</v>
      </c>
      <c r="C4764" t="s">
        <v>197</v>
      </c>
      <c r="D4764" t="s">
        <v>1413</v>
      </c>
      <c r="E4764" t="s">
        <v>1394</v>
      </c>
      <c r="F4764" t="s">
        <v>63</v>
      </c>
      <c r="G4764">
        <v>89</v>
      </c>
      <c r="H4764">
        <v>4102</v>
      </c>
    </row>
    <row r="4765" spans="1:8">
      <c r="A4765">
        <v>4764</v>
      </c>
      <c r="B4765">
        <v>85</v>
      </c>
      <c r="C4765" t="s">
        <v>197</v>
      </c>
      <c r="D4765" t="s">
        <v>1413</v>
      </c>
      <c r="E4765" t="s">
        <v>1395</v>
      </c>
      <c r="F4765" t="s">
        <v>63</v>
      </c>
      <c r="G4765">
        <v>72</v>
      </c>
      <c r="H4765">
        <v>4102</v>
      </c>
    </row>
    <row r="4766" spans="1:8">
      <c r="A4766">
        <v>4765</v>
      </c>
      <c r="B4766">
        <v>85</v>
      </c>
      <c r="C4766" t="s">
        <v>197</v>
      </c>
      <c r="D4766" t="s">
        <v>1413</v>
      </c>
      <c r="E4766" t="s">
        <v>1396</v>
      </c>
      <c r="F4766" t="s">
        <v>63</v>
      </c>
      <c r="G4766">
        <v>51</v>
      </c>
      <c r="H4766">
        <v>4102</v>
      </c>
    </row>
    <row r="4767" spans="1:8">
      <c r="A4767">
        <v>4766</v>
      </c>
      <c r="B4767">
        <v>85</v>
      </c>
      <c r="C4767" t="s">
        <v>197</v>
      </c>
      <c r="D4767" t="s">
        <v>1413</v>
      </c>
      <c r="E4767" t="s">
        <v>1397</v>
      </c>
      <c r="F4767" t="s">
        <v>63</v>
      </c>
      <c r="G4767">
        <v>42</v>
      </c>
      <c r="H4767">
        <v>4102</v>
      </c>
    </row>
    <row r="4768" spans="1:8">
      <c r="A4768">
        <v>4767</v>
      </c>
      <c r="B4768">
        <v>85</v>
      </c>
      <c r="C4768" t="s">
        <v>197</v>
      </c>
      <c r="D4768" t="s">
        <v>1413</v>
      </c>
      <c r="E4768" t="s">
        <v>1398</v>
      </c>
      <c r="F4768" t="s">
        <v>63</v>
      </c>
      <c r="G4768">
        <v>24</v>
      </c>
      <c r="H4768">
        <v>4102</v>
      </c>
    </row>
    <row r="4769" spans="1:8">
      <c r="A4769">
        <v>4768</v>
      </c>
      <c r="B4769">
        <v>85</v>
      </c>
      <c r="C4769" t="s">
        <v>197</v>
      </c>
      <c r="D4769" t="s">
        <v>1413</v>
      </c>
      <c r="E4769" t="s">
        <v>1399</v>
      </c>
      <c r="F4769" t="s">
        <v>63</v>
      </c>
      <c r="G4769">
        <v>20</v>
      </c>
      <c r="H4769">
        <v>4102</v>
      </c>
    </row>
    <row r="4770" spans="1:8">
      <c r="A4770">
        <v>4769</v>
      </c>
      <c r="B4770">
        <v>85</v>
      </c>
      <c r="C4770" t="s">
        <v>197</v>
      </c>
      <c r="D4770" t="s">
        <v>1413</v>
      </c>
      <c r="E4770" t="s">
        <v>1400</v>
      </c>
      <c r="F4770" t="s">
        <v>63</v>
      </c>
      <c r="G4770">
        <v>7</v>
      </c>
      <c r="H4770">
        <v>4102</v>
      </c>
    </row>
    <row r="4771" spans="1:8">
      <c r="A4771">
        <v>4770</v>
      </c>
      <c r="B4771">
        <v>85</v>
      </c>
      <c r="C4771" t="s">
        <v>197</v>
      </c>
      <c r="D4771" t="s">
        <v>1413</v>
      </c>
      <c r="E4771" t="s">
        <v>1401</v>
      </c>
      <c r="F4771" t="s">
        <v>63</v>
      </c>
      <c r="G4771">
        <v>8</v>
      </c>
      <c r="H4771">
        <v>4102</v>
      </c>
    </row>
    <row r="4772" spans="1:8">
      <c r="A4772">
        <v>4771</v>
      </c>
      <c r="B4772">
        <v>85</v>
      </c>
      <c r="C4772" t="s">
        <v>197</v>
      </c>
      <c r="D4772" t="s">
        <v>1413</v>
      </c>
      <c r="E4772" t="s">
        <v>1402</v>
      </c>
      <c r="F4772" t="s">
        <v>63</v>
      </c>
      <c r="G4772">
        <v>5</v>
      </c>
      <c r="H4772">
        <v>4102</v>
      </c>
    </row>
    <row r="4773" spans="1:8">
      <c r="A4773">
        <v>4772</v>
      </c>
      <c r="B4773">
        <v>85</v>
      </c>
      <c r="C4773" t="s">
        <v>197</v>
      </c>
      <c r="D4773" t="s">
        <v>1413</v>
      </c>
      <c r="E4773" t="s">
        <v>249</v>
      </c>
      <c r="F4773" t="s">
        <v>46</v>
      </c>
      <c r="G4773">
        <v>321</v>
      </c>
      <c r="H4773">
        <v>4102</v>
      </c>
    </row>
    <row r="4774" spans="1:8">
      <c r="A4774">
        <v>4773</v>
      </c>
      <c r="B4774">
        <v>85</v>
      </c>
      <c r="C4774" t="s">
        <v>197</v>
      </c>
      <c r="D4774" t="s">
        <v>1413</v>
      </c>
      <c r="E4774" t="s">
        <v>1386</v>
      </c>
      <c r="F4774" t="s">
        <v>46</v>
      </c>
      <c r="G4774">
        <v>298</v>
      </c>
      <c r="H4774">
        <v>4102</v>
      </c>
    </row>
    <row r="4775" spans="1:8">
      <c r="A4775">
        <v>4774</v>
      </c>
      <c r="B4775">
        <v>85</v>
      </c>
      <c r="C4775" t="s">
        <v>197</v>
      </c>
      <c r="D4775" t="s">
        <v>1413</v>
      </c>
      <c r="E4775" t="s">
        <v>1387</v>
      </c>
      <c r="F4775" t="s">
        <v>46</v>
      </c>
      <c r="G4775">
        <v>275</v>
      </c>
      <c r="H4775">
        <v>4102</v>
      </c>
    </row>
    <row r="4776" spans="1:8">
      <c r="A4776">
        <v>4775</v>
      </c>
      <c r="B4776">
        <v>85</v>
      </c>
      <c r="C4776" t="s">
        <v>197</v>
      </c>
      <c r="D4776" t="s">
        <v>1413</v>
      </c>
      <c r="E4776" t="s">
        <v>1388</v>
      </c>
      <c r="F4776" t="s">
        <v>46</v>
      </c>
      <c r="G4776">
        <v>221</v>
      </c>
      <c r="H4776">
        <v>4102</v>
      </c>
    </row>
    <row r="4777" spans="1:8">
      <c r="A4777">
        <v>4776</v>
      </c>
      <c r="B4777">
        <v>85</v>
      </c>
      <c r="C4777" t="s">
        <v>197</v>
      </c>
      <c r="D4777" t="s">
        <v>1413</v>
      </c>
      <c r="E4777" t="s">
        <v>1389</v>
      </c>
      <c r="F4777" t="s">
        <v>46</v>
      </c>
      <c r="G4777">
        <v>173</v>
      </c>
      <c r="H4777">
        <v>4102</v>
      </c>
    </row>
    <row r="4778" spans="1:8">
      <c r="A4778">
        <v>4777</v>
      </c>
      <c r="B4778">
        <v>85</v>
      </c>
      <c r="C4778" t="s">
        <v>197</v>
      </c>
      <c r="D4778" t="s">
        <v>1413</v>
      </c>
      <c r="E4778" t="s">
        <v>1390</v>
      </c>
      <c r="F4778" t="s">
        <v>46</v>
      </c>
      <c r="G4778">
        <v>142</v>
      </c>
      <c r="H4778">
        <v>4102</v>
      </c>
    </row>
    <row r="4779" spans="1:8">
      <c r="A4779">
        <v>4778</v>
      </c>
      <c r="B4779">
        <v>85</v>
      </c>
      <c r="C4779" t="s">
        <v>197</v>
      </c>
      <c r="D4779" t="s">
        <v>1413</v>
      </c>
      <c r="E4779" t="s">
        <v>1391</v>
      </c>
      <c r="F4779" t="s">
        <v>46</v>
      </c>
      <c r="G4779">
        <v>138</v>
      </c>
      <c r="H4779">
        <v>4102</v>
      </c>
    </row>
    <row r="4780" spans="1:8">
      <c r="A4780">
        <v>4779</v>
      </c>
      <c r="B4780">
        <v>85</v>
      </c>
      <c r="C4780" t="s">
        <v>197</v>
      </c>
      <c r="D4780" t="s">
        <v>1413</v>
      </c>
      <c r="E4780" t="s">
        <v>1392</v>
      </c>
      <c r="F4780" t="s">
        <v>46</v>
      </c>
      <c r="G4780">
        <v>94</v>
      </c>
      <c r="H4780">
        <v>4102</v>
      </c>
    </row>
    <row r="4781" spans="1:8">
      <c r="A4781">
        <v>4780</v>
      </c>
      <c r="B4781">
        <v>85</v>
      </c>
      <c r="C4781" t="s">
        <v>197</v>
      </c>
      <c r="D4781" t="s">
        <v>1413</v>
      </c>
      <c r="E4781" t="s">
        <v>1393</v>
      </c>
      <c r="F4781" t="s">
        <v>46</v>
      </c>
      <c r="G4781">
        <v>68</v>
      </c>
      <c r="H4781">
        <v>4102</v>
      </c>
    </row>
    <row r="4782" spans="1:8">
      <c r="A4782">
        <v>4781</v>
      </c>
      <c r="B4782">
        <v>85</v>
      </c>
      <c r="C4782" t="s">
        <v>197</v>
      </c>
      <c r="D4782" t="s">
        <v>1413</v>
      </c>
      <c r="E4782" t="s">
        <v>1394</v>
      </c>
      <c r="F4782" t="s">
        <v>46</v>
      </c>
      <c r="G4782">
        <v>76</v>
      </c>
      <c r="H4782">
        <v>4102</v>
      </c>
    </row>
    <row r="4783" spans="1:8">
      <c r="A4783">
        <v>4782</v>
      </c>
      <c r="B4783">
        <v>85</v>
      </c>
      <c r="C4783" t="s">
        <v>197</v>
      </c>
      <c r="D4783" t="s">
        <v>1413</v>
      </c>
      <c r="E4783" t="s">
        <v>1395</v>
      </c>
      <c r="F4783" t="s">
        <v>46</v>
      </c>
      <c r="G4783">
        <v>59</v>
      </c>
      <c r="H4783">
        <v>4102</v>
      </c>
    </row>
    <row r="4784" spans="1:8">
      <c r="A4784">
        <v>4783</v>
      </c>
      <c r="B4784">
        <v>85</v>
      </c>
      <c r="C4784" t="s">
        <v>197</v>
      </c>
      <c r="D4784" t="s">
        <v>1413</v>
      </c>
      <c r="E4784" t="s">
        <v>1396</v>
      </c>
      <c r="F4784" t="s">
        <v>46</v>
      </c>
      <c r="G4784">
        <v>31</v>
      </c>
      <c r="H4784">
        <v>4102</v>
      </c>
    </row>
    <row r="4785" spans="1:8">
      <c r="A4785">
        <v>4784</v>
      </c>
      <c r="B4785">
        <v>85</v>
      </c>
      <c r="C4785" t="s">
        <v>197</v>
      </c>
      <c r="D4785" t="s">
        <v>1413</v>
      </c>
      <c r="E4785" t="s">
        <v>1397</v>
      </c>
      <c r="F4785" t="s">
        <v>46</v>
      </c>
      <c r="G4785">
        <v>41</v>
      </c>
      <c r="H4785">
        <v>4102</v>
      </c>
    </row>
    <row r="4786" spans="1:8">
      <c r="A4786">
        <v>4785</v>
      </c>
      <c r="B4786">
        <v>85</v>
      </c>
      <c r="C4786" t="s">
        <v>197</v>
      </c>
      <c r="D4786" t="s">
        <v>1413</v>
      </c>
      <c r="E4786" t="s">
        <v>1398</v>
      </c>
      <c r="F4786" t="s">
        <v>46</v>
      </c>
      <c r="G4786">
        <v>27</v>
      </c>
      <c r="H4786">
        <v>4102</v>
      </c>
    </row>
    <row r="4787" spans="1:8">
      <c r="A4787">
        <v>4786</v>
      </c>
      <c r="B4787">
        <v>85</v>
      </c>
      <c r="C4787" t="s">
        <v>197</v>
      </c>
      <c r="D4787" t="s">
        <v>1413</v>
      </c>
      <c r="E4787" t="s">
        <v>1399</v>
      </c>
      <c r="F4787" t="s">
        <v>46</v>
      </c>
      <c r="G4787">
        <v>20</v>
      </c>
      <c r="H4787">
        <v>4102</v>
      </c>
    </row>
    <row r="4788" spans="1:8">
      <c r="A4788">
        <v>4787</v>
      </c>
      <c r="B4788">
        <v>85</v>
      </c>
      <c r="C4788" t="s">
        <v>197</v>
      </c>
      <c r="D4788" t="s">
        <v>1413</v>
      </c>
      <c r="E4788" t="s">
        <v>1400</v>
      </c>
      <c r="F4788" t="s">
        <v>46</v>
      </c>
      <c r="G4788">
        <v>18</v>
      </c>
      <c r="H4788">
        <v>4102</v>
      </c>
    </row>
    <row r="4789" spans="1:8">
      <c r="A4789">
        <v>4788</v>
      </c>
      <c r="B4789">
        <v>85</v>
      </c>
      <c r="C4789" t="s">
        <v>197</v>
      </c>
      <c r="D4789" t="s">
        <v>1413</v>
      </c>
      <c r="E4789" t="s">
        <v>1401</v>
      </c>
      <c r="F4789" t="s">
        <v>46</v>
      </c>
      <c r="G4789">
        <v>7</v>
      </c>
      <c r="H4789">
        <v>4102</v>
      </c>
    </row>
    <row r="4790" spans="1:8">
      <c r="A4790">
        <v>4789</v>
      </c>
      <c r="B4790">
        <v>85</v>
      </c>
      <c r="C4790" t="s">
        <v>197</v>
      </c>
      <c r="D4790" t="s">
        <v>1413</v>
      </c>
      <c r="E4790" t="s">
        <v>1402</v>
      </c>
      <c r="F4790" t="s">
        <v>46</v>
      </c>
      <c r="G4790">
        <v>5</v>
      </c>
      <c r="H4790">
        <v>4102</v>
      </c>
    </row>
    <row r="4791" spans="1:8">
      <c r="A4791">
        <v>4790</v>
      </c>
      <c r="B4791">
        <v>85</v>
      </c>
      <c r="C4791" t="s">
        <v>197</v>
      </c>
      <c r="D4791" t="s">
        <v>3582</v>
      </c>
      <c r="E4791" t="s">
        <v>249</v>
      </c>
      <c r="F4791" t="s">
        <v>63</v>
      </c>
      <c r="G4791">
        <v>1</v>
      </c>
      <c r="H4791">
        <v>18</v>
      </c>
    </row>
    <row r="4792" spans="1:8">
      <c r="A4792">
        <v>4791</v>
      </c>
      <c r="B4792">
        <v>85</v>
      </c>
      <c r="C4792" t="s">
        <v>197</v>
      </c>
      <c r="D4792" t="s">
        <v>3582</v>
      </c>
      <c r="E4792" t="s">
        <v>1388</v>
      </c>
      <c r="F4792" t="s">
        <v>63</v>
      </c>
      <c r="G4792">
        <v>5</v>
      </c>
      <c r="H4792">
        <v>18</v>
      </c>
    </row>
    <row r="4793" spans="1:8">
      <c r="A4793">
        <v>4792</v>
      </c>
      <c r="B4793">
        <v>85</v>
      </c>
      <c r="C4793" t="s">
        <v>197</v>
      </c>
      <c r="D4793" t="s">
        <v>3582</v>
      </c>
      <c r="E4793" t="s">
        <v>1389</v>
      </c>
      <c r="F4793" t="s">
        <v>63</v>
      </c>
      <c r="G4793">
        <v>11</v>
      </c>
      <c r="H4793">
        <v>18</v>
      </c>
    </row>
    <row r="4794" spans="1:8">
      <c r="A4794">
        <v>4793</v>
      </c>
      <c r="B4794">
        <v>85</v>
      </c>
      <c r="C4794" t="s">
        <v>197</v>
      </c>
      <c r="D4794" t="s">
        <v>3582</v>
      </c>
      <c r="E4794" t="s">
        <v>1390</v>
      </c>
      <c r="F4794" t="s">
        <v>63</v>
      </c>
      <c r="G4794">
        <v>1</v>
      </c>
      <c r="H4794">
        <v>18</v>
      </c>
    </row>
    <row r="4795" spans="1:8">
      <c r="A4795">
        <v>4794</v>
      </c>
      <c r="B4795">
        <v>85</v>
      </c>
      <c r="C4795" t="s">
        <v>197</v>
      </c>
      <c r="D4795" t="s">
        <v>3597</v>
      </c>
      <c r="E4795" t="s">
        <v>249</v>
      </c>
      <c r="F4795" t="s">
        <v>63</v>
      </c>
      <c r="G4795">
        <v>2</v>
      </c>
      <c r="H4795">
        <v>33</v>
      </c>
    </row>
    <row r="4796" spans="1:8">
      <c r="A4796">
        <v>4795</v>
      </c>
      <c r="B4796">
        <v>85</v>
      </c>
      <c r="C4796" t="s">
        <v>197</v>
      </c>
      <c r="D4796" t="s">
        <v>3597</v>
      </c>
      <c r="E4796" t="s">
        <v>1386</v>
      </c>
      <c r="F4796" t="s">
        <v>63</v>
      </c>
      <c r="G4796">
        <v>1</v>
      </c>
      <c r="H4796">
        <v>33</v>
      </c>
    </row>
    <row r="4797" spans="1:8">
      <c r="A4797">
        <v>4796</v>
      </c>
      <c r="B4797">
        <v>85</v>
      </c>
      <c r="C4797" t="s">
        <v>197</v>
      </c>
      <c r="D4797" t="s">
        <v>3597</v>
      </c>
      <c r="E4797" t="s">
        <v>1387</v>
      </c>
      <c r="F4797" t="s">
        <v>63</v>
      </c>
      <c r="G4797">
        <v>2</v>
      </c>
      <c r="H4797">
        <v>33</v>
      </c>
    </row>
    <row r="4798" spans="1:8">
      <c r="A4798">
        <v>4797</v>
      </c>
      <c r="B4798">
        <v>85</v>
      </c>
      <c r="C4798" t="s">
        <v>197</v>
      </c>
      <c r="D4798" t="s">
        <v>3597</v>
      </c>
      <c r="E4798" t="s">
        <v>1388</v>
      </c>
      <c r="F4798" t="s">
        <v>63</v>
      </c>
      <c r="G4798">
        <v>1</v>
      </c>
      <c r="H4798">
        <v>33</v>
      </c>
    </row>
    <row r="4799" spans="1:8">
      <c r="A4799">
        <v>4798</v>
      </c>
      <c r="B4799">
        <v>85</v>
      </c>
      <c r="C4799" t="s">
        <v>197</v>
      </c>
      <c r="D4799" t="s">
        <v>3597</v>
      </c>
      <c r="E4799" t="s">
        <v>1389</v>
      </c>
      <c r="F4799" t="s">
        <v>63</v>
      </c>
      <c r="G4799">
        <v>5</v>
      </c>
      <c r="H4799">
        <v>33</v>
      </c>
    </row>
    <row r="4800" spans="1:8">
      <c r="A4800">
        <v>4799</v>
      </c>
      <c r="B4800">
        <v>85</v>
      </c>
      <c r="C4800" t="s">
        <v>197</v>
      </c>
      <c r="D4800" t="s">
        <v>3597</v>
      </c>
      <c r="E4800" t="s">
        <v>1390</v>
      </c>
      <c r="F4800" t="s">
        <v>63</v>
      </c>
      <c r="G4800">
        <v>2</v>
      </c>
      <c r="H4800">
        <v>33</v>
      </c>
    </row>
    <row r="4801" spans="1:8">
      <c r="A4801">
        <v>4800</v>
      </c>
      <c r="B4801">
        <v>85</v>
      </c>
      <c r="C4801" t="s">
        <v>197</v>
      </c>
      <c r="D4801" t="s">
        <v>3597</v>
      </c>
      <c r="E4801" t="s">
        <v>1391</v>
      </c>
      <c r="F4801" t="s">
        <v>63</v>
      </c>
      <c r="G4801">
        <v>1</v>
      </c>
      <c r="H4801">
        <v>33</v>
      </c>
    </row>
    <row r="4802" spans="1:8">
      <c r="A4802">
        <v>4801</v>
      </c>
      <c r="B4802">
        <v>85</v>
      </c>
      <c r="C4802" t="s">
        <v>197</v>
      </c>
      <c r="D4802" t="s">
        <v>3597</v>
      </c>
      <c r="E4802" t="s">
        <v>1392</v>
      </c>
      <c r="F4802" t="s">
        <v>63</v>
      </c>
      <c r="G4802">
        <v>1</v>
      </c>
      <c r="H4802">
        <v>33</v>
      </c>
    </row>
    <row r="4803" spans="1:8">
      <c r="A4803">
        <v>4802</v>
      </c>
      <c r="B4803">
        <v>85</v>
      </c>
      <c r="C4803" t="s">
        <v>197</v>
      </c>
      <c r="D4803" t="s">
        <v>3597</v>
      </c>
      <c r="E4803" t="s">
        <v>1394</v>
      </c>
      <c r="F4803" t="s">
        <v>63</v>
      </c>
      <c r="G4803">
        <v>1</v>
      </c>
      <c r="H4803">
        <v>33</v>
      </c>
    </row>
    <row r="4804" spans="1:8">
      <c r="A4804">
        <v>4803</v>
      </c>
      <c r="B4804">
        <v>85</v>
      </c>
      <c r="C4804" t="s">
        <v>197</v>
      </c>
      <c r="D4804" t="s">
        <v>3597</v>
      </c>
      <c r="E4804" t="s">
        <v>1395</v>
      </c>
      <c r="F4804" t="s">
        <v>63</v>
      </c>
      <c r="G4804">
        <v>2</v>
      </c>
      <c r="H4804">
        <v>33</v>
      </c>
    </row>
    <row r="4805" spans="1:8">
      <c r="A4805">
        <v>4804</v>
      </c>
      <c r="B4805">
        <v>85</v>
      </c>
      <c r="C4805" t="s">
        <v>197</v>
      </c>
      <c r="D4805" t="s">
        <v>3597</v>
      </c>
      <c r="E4805" t="s">
        <v>1396</v>
      </c>
      <c r="F4805" t="s">
        <v>63</v>
      </c>
      <c r="G4805">
        <v>1</v>
      </c>
      <c r="H4805">
        <v>33</v>
      </c>
    </row>
    <row r="4806" spans="1:8">
      <c r="A4806">
        <v>4805</v>
      </c>
      <c r="B4806">
        <v>85</v>
      </c>
      <c r="C4806" t="s">
        <v>197</v>
      </c>
      <c r="D4806" t="s">
        <v>3597</v>
      </c>
      <c r="E4806" t="s">
        <v>1398</v>
      </c>
      <c r="F4806" t="s">
        <v>63</v>
      </c>
      <c r="G4806">
        <v>1</v>
      </c>
      <c r="H4806">
        <v>33</v>
      </c>
    </row>
    <row r="4807" spans="1:8">
      <c r="A4807">
        <v>4806</v>
      </c>
      <c r="B4807">
        <v>85</v>
      </c>
      <c r="C4807" t="s">
        <v>197</v>
      </c>
      <c r="D4807" t="s">
        <v>3597</v>
      </c>
      <c r="E4807" t="s">
        <v>1399</v>
      </c>
      <c r="F4807" t="s">
        <v>63</v>
      </c>
      <c r="G4807">
        <v>1</v>
      </c>
      <c r="H4807">
        <v>33</v>
      </c>
    </row>
    <row r="4808" spans="1:8">
      <c r="A4808">
        <v>4807</v>
      </c>
      <c r="B4808">
        <v>85</v>
      </c>
      <c r="C4808" t="s">
        <v>197</v>
      </c>
      <c r="D4808" t="s">
        <v>3597</v>
      </c>
      <c r="E4808" t="s">
        <v>1386</v>
      </c>
      <c r="F4808" t="s">
        <v>46</v>
      </c>
      <c r="G4808">
        <v>1</v>
      </c>
      <c r="H4808">
        <v>33</v>
      </c>
    </row>
    <row r="4809" spans="1:8">
      <c r="A4809">
        <v>4808</v>
      </c>
      <c r="B4809">
        <v>85</v>
      </c>
      <c r="C4809" t="s">
        <v>197</v>
      </c>
      <c r="D4809" t="s">
        <v>3597</v>
      </c>
      <c r="E4809" t="s">
        <v>1387</v>
      </c>
      <c r="F4809" t="s">
        <v>46</v>
      </c>
      <c r="G4809">
        <v>1</v>
      </c>
      <c r="H4809">
        <v>33</v>
      </c>
    </row>
    <row r="4810" spans="1:8">
      <c r="A4810">
        <v>4809</v>
      </c>
      <c r="B4810">
        <v>85</v>
      </c>
      <c r="C4810" t="s">
        <v>197</v>
      </c>
      <c r="D4810" t="s">
        <v>3597</v>
      </c>
      <c r="E4810" t="s">
        <v>1388</v>
      </c>
      <c r="F4810" t="s">
        <v>46</v>
      </c>
      <c r="G4810">
        <v>1</v>
      </c>
      <c r="H4810">
        <v>33</v>
      </c>
    </row>
    <row r="4811" spans="1:8">
      <c r="A4811">
        <v>4810</v>
      </c>
      <c r="B4811">
        <v>85</v>
      </c>
      <c r="C4811" t="s">
        <v>197</v>
      </c>
      <c r="D4811" t="s">
        <v>3597</v>
      </c>
      <c r="E4811" t="s">
        <v>1389</v>
      </c>
      <c r="F4811" t="s">
        <v>46</v>
      </c>
      <c r="G4811">
        <v>3</v>
      </c>
      <c r="H4811">
        <v>33</v>
      </c>
    </row>
    <row r="4812" spans="1:8">
      <c r="A4812">
        <v>4811</v>
      </c>
      <c r="B4812">
        <v>85</v>
      </c>
      <c r="C4812" t="s">
        <v>197</v>
      </c>
      <c r="D4812" t="s">
        <v>3597</v>
      </c>
      <c r="E4812" t="s">
        <v>1392</v>
      </c>
      <c r="F4812" t="s">
        <v>46</v>
      </c>
      <c r="G4812">
        <v>4</v>
      </c>
      <c r="H4812">
        <v>33</v>
      </c>
    </row>
    <row r="4813" spans="1:8">
      <c r="A4813">
        <v>4812</v>
      </c>
      <c r="B4813">
        <v>85</v>
      </c>
      <c r="C4813" t="s">
        <v>197</v>
      </c>
      <c r="D4813" t="s">
        <v>3597</v>
      </c>
      <c r="E4813" t="s">
        <v>1394</v>
      </c>
      <c r="F4813" t="s">
        <v>46</v>
      </c>
      <c r="G4813">
        <v>2</v>
      </c>
      <c r="H4813">
        <v>33</v>
      </c>
    </row>
    <row r="4814" spans="1:8">
      <c r="A4814">
        <v>4813</v>
      </c>
      <c r="B4814">
        <v>85</v>
      </c>
      <c r="C4814" t="s">
        <v>197</v>
      </c>
      <c r="D4814" t="s">
        <v>3598</v>
      </c>
      <c r="E4814" t="s">
        <v>249</v>
      </c>
      <c r="F4814" t="s">
        <v>63</v>
      </c>
      <c r="G4814">
        <v>204</v>
      </c>
      <c r="H4814">
        <v>3971</v>
      </c>
    </row>
    <row r="4815" spans="1:8">
      <c r="A4815">
        <v>4814</v>
      </c>
      <c r="B4815">
        <v>85</v>
      </c>
      <c r="C4815" t="s">
        <v>197</v>
      </c>
      <c r="D4815" t="s">
        <v>3598</v>
      </c>
      <c r="E4815" t="s">
        <v>1386</v>
      </c>
      <c r="F4815" t="s">
        <v>63</v>
      </c>
      <c r="G4815">
        <v>265</v>
      </c>
      <c r="H4815">
        <v>3971</v>
      </c>
    </row>
    <row r="4816" spans="1:8">
      <c r="A4816">
        <v>4815</v>
      </c>
      <c r="B4816">
        <v>85</v>
      </c>
      <c r="C4816" t="s">
        <v>197</v>
      </c>
      <c r="D4816" t="s">
        <v>3598</v>
      </c>
      <c r="E4816" t="s">
        <v>1387</v>
      </c>
      <c r="F4816" t="s">
        <v>63</v>
      </c>
      <c r="G4816">
        <v>240</v>
      </c>
      <c r="H4816">
        <v>3971</v>
      </c>
    </row>
    <row r="4817" spans="1:8">
      <c r="A4817">
        <v>4816</v>
      </c>
      <c r="B4817">
        <v>85</v>
      </c>
      <c r="C4817" t="s">
        <v>197</v>
      </c>
      <c r="D4817" t="s">
        <v>3598</v>
      </c>
      <c r="E4817" t="s">
        <v>1388</v>
      </c>
      <c r="F4817" t="s">
        <v>63</v>
      </c>
      <c r="G4817">
        <v>186</v>
      </c>
      <c r="H4817">
        <v>3971</v>
      </c>
    </row>
    <row r="4818" spans="1:8">
      <c r="A4818">
        <v>4817</v>
      </c>
      <c r="B4818">
        <v>85</v>
      </c>
      <c r="C4818" t="s">
        <v>197</v>
      </c>
      <c r="D4818" t="s">
        <v>3598</v>
      </c>
      <c r="E4818" t="s">
        <v>1389</v>
      </c>
      <c r="F4818" t="s">
        <v>63</v>
      </c>
      <c r="G4818">
        <v>193</v>
      </c>
      <c r="H4818">
        <v>3971</v>
      </c>
    </row>
    <row r="4819" spans="1:8">
      <c r="A4819">
        <v>4818</v>
      </c>
      <c r="B4819">
        <v>85</v>
      </c>
      <c r="C4819" t="s">
        <v>197</v>
      </c>
      <c r="D4819" t="s">
        <v>3598</v>
      </c>
      <c r="E4819" t="s">
        <v>1390</v>
      </c>
      <c r="F4819" t="s">
        <v>63</v>
      </c>
      <c r="G4819">
        <v>187</v>
      </c>
      <c r="H4819">
        <v>3971</v>
      </c>
    </row>
    <row r="4820" spans="1:8">
      <c r="A4820">
        <v>4819</v>
      </c>
      <c r="B4820">
        <v>85</v>
      </c>
      <c r="C4820" t="s">
        <v>197</v>
      </c>
      <c r="D4820" t="s">
        <v>3598</v>
      </c>
      <c r="E4820" t="s">
        <v>1391</v>
      </c>
      <c r="F4820" t="s">
        <v>63</v>
      </c>
      <c r="G4820">
        <v>211</v>
      </c>
      <c r="H4820">
        <v>3971</v>
      </c>
    </row>
    <row r="4821" spans="1:8">
      <c r="A4821">
        <v>4820</v>
      </c>
      <c r="B4821">
        <v>85</v>
      </c>
      <c r="C4821" t="s">
        <v>197</v>
      </c>
      <c r="D4821" t="s">
        <v>3598</v>
      </c>
      <c r="E4821" t="s">
        <v>1392</v>
      </c>
      <c r="F4821" t="s">
        <v>63</v>
      </c>
      <c r="G4821">
        <v>218</v>
      </c>
      <c r="H4821">
        <v>3971</v>
      </c>
    </row>
    <row r="4822" spans="1:8">
      <c r="A4822">
        <v>4821</v>
      </c>
      <c r="B4822">
        <v>85</v>
      </c>
      <c r="C4822" t="s">
        <v>197</v>
      </c>
      <c r="D4822" t="s">
        <v>3598</v>
      </c>
      <c r="E4822" t="s">
        <v>1393</v>
      </c>
      <c r="F4822" t="s">
        <v>63</v>
      </c>
      <c r="G4822">
        <v>168</v>
      </c>
      <c r="H4822">
        <v>3971</v>
      </c>
    </row>
    <row r="4823" spans="1:8">
      <c r="A4823">
        <v>4822</v>
      </c>
      <c r="B4823">
        <v>85</v>
      </c>
      <c r="C4823" t="s">
        <v>197</v>
      </c>
      <c r="D4823" t="s">
        <v>3598</v>
      </c>
      <c r="E4823" t="s">
        <v>1394</v>
      </c>
      <c r="F4823" t="s">
        <v>63</v>
      </c>
      <c r="G4823">
        <v>138</v>
      </c>
      <c r="H4823">
        <v>3971</v>
      </c>
    </row>
    <row r="4824" spans="1:8">
      <c r="A4824">
        <v>4823</v>
      </c>
      <c r="B4824">
        <v>85</v>
      </c>
      <c r="C4824" t="s">
        <v>197</v>
      </c>
      <c r="D4824" t="s">
        <v>3598</v>
      </c>
      <c r="E4824" t="s">
        <v>1395</v>
      </c>
      <c r="F4824" t="s">
        <v>63</v>
      </c>
      <c r="G4824">
        <v>73</v>
      </c>
      <c r="H4824">
        <v>3971</v>
      </c>
    </row>
    <row r="4825" spans="1:8">
      <c r="A4825">
        <v>4824</v>
      </c>
      <c r="B4825">
        <v>85</v>
      </c>
      <c r="C4825" t="s">
        <v>197</v>
      </c>
      <c r="D4825" t="s">
        <v>3598</v>
      </c>
      <c r="E4825" t="s">
        <v>1396</v>
      </c>
      <c r="F4825" t="s">
        <v>63</v>
      </c>
      <c r="G4825">
        <v>66</v>
      </c>
      <c r="H4825">
        <v>3971</v>
      </c>
    </row>
    <row r="4826" spans="1:8">
      <c r="A4826">
        <v>4825</v>
      </c>
      <c r="B4826">
        <v>85</v>
      </c>
      <c r="C4826" t="s">
        <v>197</v>
      </c>
      <c r="D4826" t="s">
        <v>3598</v>
      </c>
      <c r="E4826" t="s">
        <v>1397</v>
      </c>
      <c r="F4826" t="s">
        <v>63</v>
      </c>
      <c r="G4826">
        <v>40</v>
      </c>
      <c r="H4826">
        <v>3971</v>
      </c>
    </row>
    <row r="4827" spans="1:8">
      <c r="A4827">
        <v>4826</v>
      </c>
      <c r="B4827">
        <v>85</v>
      </c>
      <c r="C4827" t="s">
        <v>197</v>
      </c>
      <c r="D4827" t="s">
        <v>3598</v>
      </c>
      <c r="E4827" t="s">
        <v>1398</v>
      </c>
      <c r="F4827" t="s">
        <v>63</v>
      </c>
      <c r="G4827">
        <v>28</v>
      </c>
      <c r="H4827">
        <v>3971</v>
      </c>
    </row>
    <row r="4828" spans="1:8">
      <c r="A4828">
        <v>4827</v>
      </c>
      <c r="B4828">
        <v>85</v>
      </c>
      <c r="C4828" t="s">
        <v>197</v>
      </c>
      <c r="D4828" t="s">
        <v>3598</v>
      </c>
      <c r="E4828" t="s">
        <v>1399</v>
      </c>
      <c r="F4828" t="s">
        <v>63</v>
      </c>
      <c r="G4828">
        <v>18</v>
      </c>
      <c r="H4828">
        <v>3971</v>
      </c>
    </row>
    <row r="4829" spans="1:8">
      <c r="A4829">
        <v>4828</v>
      </c>
      <c r="B4829">
        <v>85</v>
      </c>
      <c r="C4829" t="s">
        <v>197</v>
      </c>
      <c r="D4829" t="s">
        <v>3598</v>
      </c>
      <c r="E4829" t="s">
        <v>1400</v>
      </c>
      <c r="F4829" t="s">
        <v>63</v>
      </c>
      <c r="G4829">
        <v>5</v>
      </c>
      <c r="H4829">
        <v>3971</v>
      </c>
    </row>
    <row r="4830" spans="1:8">
      <c r="A4830">
        <v>4829</v>
      </c>
      <c r="B4830">
        <v>85</v>
      </c>
      <c r="C4830" t="s">
        <v>197</v>
      </c>
      <c r="D4830" t="s">
        <v>3598</v>
      </c>
      <c r="E4830" t="s">
        <v>1402</v>
      </c>
      <c r="F4830" t="s">
        <v>63</v>
      </c>
      <c r="G4830">
        <v>8</v>
      </c>
      <c r="H4830">
        <v>3971</v>
      </c>
    </row>
    <row r="4831" spans="1:8">
      <c r="A4831">
        <v>4830</v>
      </c>
      <c r="B4831">
        <v>85</v>
      </c>
      <c r="C4831" t="s">
        <v>197</v>
      </c>
      <c r="D4831" t="s">
        <v>3598</v>
      </c>
      <c r="E4831" t="s">
        <v>249</v>
      </c>
      <c r="F4831" t="s">
        <v>46</v>
      </c>
      <c r="G4831">
        <v>179</v>
      </c>
      <c r="H4831">
        <v>3971</v>
      </c>
    </row>
    <row r="4832" spans="1:8">
      <c r="A4832">
        <v>4831</v>
      </c>
      <c r="B4832">
        <v>85</v>
      </c>
      <c r="C4832" t="s">
        <v>197</v>
      </c>
      <c r="D4832" t="s">
        <v>3598</v>
      </c>
      <c r="E4832" t="s">
        <v>1386</v>
      </c>
      <c r="F4832" t="s">
        <v>46</v>
      </c>
      <c r="G4832">
        <v>225</v>
      </c>
      <c r="H4832">
        <v>3971</v>
      </c>
    </row>
    <row r="4833" spans="1:8">
      <c r="A4833">
        <v>4832</v>
      </c>
      <c r="B4833">
        <v>85</v>
      </c>
      <c r="C4833" t="s">
        <v>197</v>
      </c>
      <c r="D4833" t="s">
        <v>3598</v>
      </c>
      <c r="E4833" t="s">
        <v>1387</v>
      </c>
      <c r="F4833" t="s">
        <v>46</v>
      </c>
      <c r="G4833">
        <v>211</v>
      </c>
      <c r="H4833">
        <v>3971</v>
      </c>
    </row>
    <row r="4834" spans="1:8">
      <c r="A4834">
        <v>4833</v>
      </c>
      <c r="B4834">
        <v>85</v>
      </c>
      <c r="C4834" t="s">
        <v>197</v>
      </c>
      <c r="D4834" t="s">
        <v>3598</v>
      </c>
      <c r="E4834" t="s">
        <v>1388</v>
      </c>
      <c r="F4834" t="s">
        <v>46</v>
      </c>
      <c r="G4834">
        <v>163</v>
      </c>
      <c r="H4834">
        <v>3971</v>
      </c>
    </row>
    <row r="4835" spans="1:8">
      <c r="A4835">
        <v>4834</v>
      </c>
      <c r="B4835">
        <v>85</v>
      </c>
      <c r="C4835" t="s">
        <v>197</v>
      </c>
      <c r="D4835" t="s">
        <v>3598</v>
      </c>
      <c r="E4835" t="s">
        <v>1389</v>
      </c>
      <c r="F4835" t="s">
        <v>46</v>
      </c>
      <c r="G4835">
        <v>157</v>
      </c>
      <c r="H4835">
        <v>3971</v>
      </c>
    </row>
    <row r="4836" spans="1:8">
      <c r="A4836">
        <v>4835</v>
      </c>
      <c r="B4836">
        <v>85</v>
      </c>
      <c r="C4836" t="s">
        <v>197</v>
      </c>
      <c r="D4836" t="s">
        <v>3598</v>
      </c>
      <c r="E4836" t="s">
        <v>1390</v>
      </c>
      <c r="F4836" t="s">
        <v>46</v>
      </c>
      <c r="G4836">
        <v>152</v>
      </c>
      <c r="H4836">
        <v>3971</v>
      </c>
    </row>
    <row r="4837" spans="1:8">
      <c r="A4837">
        <v>4836</v>
      </c>
      <c r="B4837">
        <v>85</v>
      </c>
      <c r="C4837" t="s">
        <v>197</v>
      </c>
      <c r="D4837" t="s">
        <v>3598</v>
      </c>
      <c r="E4837" t="s">
        <v>1391</v>
      </c>
      <c r="F4837" t="s">
        <v>46</v>
      </c>
      <c r="G4837">
        <v>159</v>
      </c>
      <c r="H4837">
        <v>3971</v>
      </c>
    </row>
    <row r="4838" spans="1:8">
      <c r="A4838">
        <v>4837</v>
      </c>
      <c r="B4838">
        <v>85</v>
      </c>
      <c r="C4838" t="s">
        <v>197</v>
      </c>
      <c r="D4838" t="s">
        <v>3598</v>
      </c>
      <c r="E4838" t="s">
        <v>1392</v>
      </c>
      <c r="F4838" t="s">
        <v>46</v>
      </c>
      <c r="G4838">
        <v>133</v>
      </c>
      <c r="H4838">
        <v>3971</v>
      </c>
    </row>
    <row r="4839" spans="1:8">
      <c r="A4839">
        <v>4838</v>
      </c>
      <c r="B4839">
        <v>85</v>
      </c>
      <c r="C4839" t="s">
        <v>197</v>
      </c>
      <c r="D4839" t="s">
        <v>3598</v>
      </c>
      <c r="E4839" t="s">
        <v>1393</v>
      </c>
      <c r="F4839" t="s">
        <v>46</v>
      </c>
      <c r="G4839">
        <v>102</v>
      </c>
      <c r="H4839">
        <v>3971</v>
      </c>
    </row>
    <row r="4840" spans="1:8">
      <c r="A4840">
        <v>4839</v>
      </c>
      <c r="B4840">
        <v>85</v>
      </c>
      <c r="C4840" t="s">
        <v>197</v>
      </c>
      <c r="D4840" t="s">
        <v>3598</v>
      </c>
      <c r="E4840" t="s">
        <v>1394</v>
      </c>
      <c r="F4840" t="s">
        <v>46</v>
      </c>
      <c r="G4840">
        <v>80</v>
      </c>
      <c r="H4840">
        <v>3971</v>
      </c>
    </row>
    <row r="4841" spans="1:8">
      <c r="A4841">
        <v>4840</v>
      </c>
      <c r="B4841">
        <v>85</v>
      </c>
      <c r="C4841" t="s">
        <v>197</v>
      </c>
      <c r="D4841" t="s">
        <v>3598</v>
      </c>
      <c r="E4841" t="s">
        <v>1395</v>
      </c>
      <c r="F4841" t="s">
        <v>46</v>
      </c>
      <c r="G4841">
        <v>50</v>
      </c>
      <c r="H4841">
        <v>3971</v>
      </c>
    </row>
    <row r="4842" spans="1:8">
      <c r="A4842">
        <v>4841</v>
      </c>
      <c r="B4842">
        <v>85</v>
      </c>
      <c r="C4842" t="s">
        <v>197</v>
      </c>
      <c r="D4842" t="s">
        <v>3598</v>
      </c>
      <c r="E4842" t="s">
        <v>1396</v>
      </c>
      <c r="F4842" t="s">
        <v>46</v>
      </c>
      <c r="G4842">
        <v>42</v>
      </c>
      <c r="H4842">
        <v>3971</v>
      </c>
    </row>
    <row r="4843" spans="1:8">
      <c r="A4843">
        <v>4842</v>
      </c>
      <c r="B4843">
        <v>85</v>
      </c>
      <c r="C4843" t="s">
        <v>197</v>
      </c>
      <c r="D4843" t="s">
        <v>3598</v>
      </c>
      <c r="E4843" t="s">
        <v>1397</v>
      </c>
      <c r="F4843" t="s">
        <v>46</v>
      </c>
      <c r="G4843">
        <v>23</v>
      </c>
      <c r="H4843">
        <v>3971</v>
      </c>
    </row>
    <row r="4844" spans="1:8">
      <c r="A4844">
        <v>4843</v>
      </c>
      <c r="B4844">
        <v>85</v>
      </c>
      <c r="C4844" t="s">
        <v>197</v>
      </c>
      <c r="D4844" t="s">
        <v>3598</v>
      </c>
      <c r="E4844" t="s">
        <v>1398</v>
      </c>
      <c r="F4844" t="s">
        <v>46</v>
      </c>
      <c r="G4844">
        <v>19</v>
      </c>
      <c r="H4844">
        <v>3971</v>
      </c>
    </row>
    <row r="4845" spans="1:8">
      <c r="A4845">
        <v>4844</v>
      </c>
      <c r="B4845">
        <v>85</v>
      </c>
      <c r="C4845" t="s">
        <v>197</v>
      </c>
      <c r="D4845" t="s">
        <v>3598</v>
      </c>
      <c r="E4845" t="s">
        <v>1399</v>
      </c>
      <c r="F4845" t="s">
        <v>46</v>
      </c>
      <c r="G4845">
        <v>13</v>
      </c>
      <c r="H4845">
        <v>3971</v>
      </c>
    </row>
    <row r="4846" spans="1:8">
      <c r="A4846">
        <v>4845</v>
      </c>
      <c r="B4846">
        <v>85</v>
      </c>
      <c r="C4846" t="s">
        <v>197</v>
      </c>
      <c r="D4846" t="s">
        <v>3598</v>
      </c>
      <c r="E4846" t="s">
        <v>1400</v>
      </c>
      <c r="F4846" t="s">
        <v>46</v>
      </c>
      <c r="G4846">
        <v>10</v>
      </c>
      <c r="H4846">
        <v>3971</v>
      </c>
    </row>
    <row r="4847" spans="1:8">
      <c r="A4847">
        <v>4846</v>
      </c>
      <c r="B4847">
        <v>85</v>
      </c>
      <c r="C4847" t="s">
        <v>197</v>
      </c>
      <c r="D4847" t="s">
        <v>3598</v>
      </c>
      <c r="E4847" t="s">
        <v>1401</v>
      </c>
      <c r="F4847" t="s">
        <v>46</v>
      </c>
      <c r="G4847">
        <v>2</v>
      </c>
      <c r="H4847">
        <v>3971</v>
      </c>
    </row>
    <row r="4848" spans="1:8">
      <c r="A4848">
        <v>4847</v>
      </c>
      <c r="B4848">
        <v>85</v>
      </c>
      <c r="C4848" t="s">
        <v>197</v>
      </c>
      <c r="D4848" t="s">
        <v>3598</v>
      </c>
      <c r="E4848" t="s">
        <v>1402</v>
      </c>
      <c r="F4848" t="s">
        <v>46</v>
      </c>
      <c r="G4848">
        <v>3</v>
      </c>
      <c r="H4848">
        <v>3971</v>
      </c>
    </row>
    <row r="4849" spans="1:8">
      <c r="A4849">
        <v>4848</v>
      </c>
      <c r="B4849">
        <v>85</v>
      </c>
      <c r="C4849" t="s">
        <v>197</v>
      </c>
      <c r="D4849" t="s">
        <v>3586</v>
      </c>
      <c r="E4849" t="s">
        <v>249</v>
      </c>
      <c r="F4849" t="s">
        <v>63</v>
      </c>
      <c r="G4849">
        <v>15420</v>
      </c>
      <c r="H4849">
        <v>269963</v>
      </c>
    </row>
    <row r="4850" spans="1:8">
      <c r="A4850">
        <v>4849</v>
      </c>
      <c r="B4850">
        <v>85</v>
      </c>
      <c r="C4850" t="s">
        <v>197</v>
      </c>
      <c r="D4850" t="s">
        <v>3586</v>
      </c>
      <c r="E4850" t="s">
        <v>1386</v>
      </c>
      <c r="F4850" t="s">
        <v>63</v>
      </c>
      <c r="G4850">
        <v>17230</v>
      </c>
      <c r="H4850">
        <v>269963</v>
      </c>
    </row>
    <row r="4851" spans="1:8">
      <c r="A4851">
        <v>4850</v>
      </c>
      <c r="B4851">
        <v>85</v>
      </c>
      <c r="C4851" t="s">
        <v>197</v>
      </c>
      <c r="D4851" t="s">
        <v>3586</v>
      </c>
      <c r="E4851" t="s">
        <v>1387</v>
      </c>
      <c r="F4851" t="s">
        <v>63</v>
      </c>
      <c r="G4851">
        <v>16701</v>
      </c>
      <c r="H4851">
        <v>269963</v>
      </c>
    </row>
    <row r="4852" spans="1:8">
      <c r="A4852">
        <v>4851</v>
      </c>
      <c r="B4852">
        <v>85</v>
      </c>
      <c r="C4852" t="s">
        <v>197</v>
      </c>
      <c r="D4852" t="s">
        <v>3586</v>
      </c>
      <c r="E4852" t="s">
        <v>1388</v>
      </c>
      <c r="F4852" t="s">
        <v>63</v>
      </c>
      <c r="G4852">
        <v>13810</v>
      </c>
      <c r="H4852">
        <v>269963</v>
      </c>
    </row>
    <row r="4853" spans="1:8">
      <c r="A4853">
        <v>4852</v>
      </c>
      <c r="B4853">
        <v>85</v>
      </c>
      <c r="C4853" t="s">
        <v>197</v>
      </c>
      <c r="D4853" t="s">
        <v>3586</v>
      </c>
      <c r="E4853" t="s">
        <v>1389</v>
      </c>
      <c r="F4853" t="s">
        <v>63</v>
      </c>
      <c r="G4853">
        <v>11704</v>
      </c>
      <c r="H4853">
        <v>269963</v>
      </c>
    </row>
    <row r="4854" spans="1:8">
      <c r="A4854">
        <v>4853</v>
      </c>
      <c r="B4854">
        <v>85</v>
      </c>
      <c r="C4854" t="s">
        <v>197</v>
      </c>
      <c r="D4854" t="s">
        <v>3586</v>
      </c>
      <c r="E4854" t="s">
        <v>1390</v>
      </c>
      <c r="F4854" t="s">
        <v>63</v>
      </c>
      <c r="G4854">
        <v>11149</v>
      </c>
      <c r="H4854">
        <v>269963</v>
      </c>
    </row>
    <row r="4855" spans="1:8">
      <c r="A4855">
        <v>4854</v>
      </c>
      <c r="B4855">
        <v>85</v>
      </c>
      <c r="C4855" t="s">
        <v>197</v>
      </c>
      <c r="D4855" t="s">
        <v>3586</v>
      </c>
      <c r="E4855" t="s">
        <v>1391</v>
      </c>
      <c r="F4855" t="s">
        <v>63</v>
      </c>
      <c r="G4855">
        <v>10731</v>
      </c>
      <c r="H4855">
        <v>269963</v>
      </c>
    </row>
    <row r="4856" spans="1:8">
      <c r="A4856">
        <v>4855</v>
      </c>
      <c r="B4856">
        <v>85</v>
      </c>
      <c r="C4856" t="s">
        <v>197</v>
      </c>
      <c r="D4856" t="s">
        <v>3586</v>
      </c>
      <c r="E4856" t="s">
        <v>1392</v>
      </c>
      <c r="F4856" t="s">
        <v>63</v>
      </c>
      <c r="G4856">
        <v>9949</v>
      </c>
      <c r="H4856">
        <v>269963</v>
      </c>
    </row>
    <row r="4857" spans="1:8">
      <c r="A4857">
        <v>4856</v>
      </c>
      <c r="B4857">
        <v>85</v>
      </c>
      <c r="C4857" t="s">
        <v>197</v>
      </c>
      <c r="D4857" t="s">
        <v>3586</v>
      </c>
      <c r="E4857" t="s">
        <v>1393</v>
      </c>
      <c r="F4857" t="s">
        <v>63</v>
      </c>
      <c r="G4857">
        <v>8386</v>
      </c>
      <c r="H4857">
        <v>269963</v>
      </c>
    </row>
    <row r="4858" spans="1:8">
      <c r="A4858">
        <v>4857</v>
      </c>
      <c r="B4858">
        <v>85</v>
      </c>
      <c r="C4858" t="s">
        <v>197</v>
      </c>
      <c r="D4858" t="s">
        <v>3586</v>
      </c>
      <c r="E4858" t="s">
        <v>1394</v>
      </c>
      <c r="F4858" t="s">
        <v>63</v>
      </c>
      <c r="G4858">
        <v>6560</v>
      </c>
      <c r="H4858">
        <v>269963</v>
      </c>
    </row>
    <row r="4859" spans="1:8">
      <c r="A4859">
        <v>4858</v>
      </c>
      <c r="B4859">
        <v>85</v>
      </c>
      <c r="C4859" t="s">
        <v>197</v>
      </c>
      <c r="D4859" t="s">
        <v>3586</v>
      </c>
      <c r="E4859" t="s">
        <v>1395</v>
      </c>
      <c r="F4859" t="s">
        <v>63</v>
      </c>
      <c r="G4859">
        <v>4827</v>
      </c>
      <c r="H4859">
        <v>269963</v>
      </c>
    </row>
    <row r="4860" spans="1:8">
      <c r="A4860">
        <v>4859</v>
      </c>
      <c r="B4860">
        <v>85</v>
      </c>
      <c r="C4860" t="s">
        <v>197</v>
      </c>
      <c r="D4860" t="s">
        <v>3586</v>
      </c>
      <c r="E4860" t="s">
        <v>1396</v>
      </c>
      <c r="F4860" t="s">
        <v>63</v>
      </c>
      <c r="G4860">
        <v>3780</v>
      </c>
      <c r="H4860">
        <v>269963</v>
      </c>
    </row>
    <row r="4861" spans="1:8">
      <c r="A4861">
        <v>4860</v>
      </c>
      <c r="B4861">
        <v>85</v>
      </c>
      <c r="C4861" t="s">
        <v>197</v>
      </c>
      <c r="D4861" t="s">
        <v>3586</v>
      </c>
      <c r="E4861" t="s">
        <v>1397</v>
      </c>
      <c r="F4861" t="s">
        <v>63</v>
      </c>
      <c r="G4861">
        <v>2749</v>
      </c>
      <c r="H4861">
        <v>269963</v>
      </c>
    </row>
    <row r="4862" spans="1:8">
      <c r="A4862">
        <v>4861</v>
      </c>
      <c r="B4862">
        <v>85</v>
      </c>
      <c r="C4862" t="s">
        <v>197</v>
      </c>
      <c r="D4862" t="s">
        <v>3586</v>
      </c>
      <c r="E4862" t="s">
        <v>1398</v>
      </c>
      <c r="F4862" t="s">
        <v>63</v>
      </c>
      <c r="G4862">
        <v>2151</v>
      </c>
      <c r="H4862">
        <v>269963</v>
      </c>
    </row>
    <row r="4863" spans="1:8">
      <c r="A4863">
        <v>4862</v>
      </c>
      <c r="B4863">
        <v>85</v>
      </c>
      <c r="C4863" t="s">
        <v>197</v>
      </c>
      <c r="D4863" t="s">
        <v>3586</v>
      </c>
      <c r="E4863" t="s">
        <v>1399</v>
      </c>
      <c r="F4863" t="s">
        <v>63</v>
      </c>
      <c r="G4863">
        <v>1447</v>
      </c>
      <c r="H4863">
        <v>269963</v>
      </c>
    </row>
    <row r="4864" spans="1:8">
      <c r="A4864">
        <v>4863</v>
      </c>
      <c r="B4864">
        <v>85</v>
      </c>
      <c r="C4864" t="s">
        <v>197</v>
      </c>
      <c r="D4864" t="s">
        <v>3586</v>
      </c>
      <c r="E4864" t="s">
        <v>1400</v>
      </c>
      <c r="F4864" t="s">
        <v>63</v>
      </c>
      <c r="G4864">
        <v>915</v>
      </c>
      <c r="H4864">
        <v>269963</v>
      </c>
    </row>
    <row r="4865" spans="1:8">
      <c r="A4865">
        <v>4864</v>
      </c>
      <c r="B4865">
        <v>85</v>
      </c>
      <c r="C4865" t="s">
        <v>197</v>
      </c>
      <c r="D4865" t="s">
        <v>3586</v>
      </c>
      <c r="E4865" t="s">
        <v>1401</v>
      </c>
      <c r="F4865" t="s">
        <v>63</v>
      </c>
      <c r="G4865">
        <v>530</v>
      </c>
      <c r="H4865">
        <v>269963</v>
      </c>
    </row>
    <row r="4866" spans="1:8">
      <c r="A4866">
        <v>4865</v>
      </c>
      <c r="B4866">
        <v>85</v>
      </c>
      <c r="C4866" t="s">
        <v>197</v>
      </c>
      <c r="D4866" t="s">
        <v>3586</v>
      </c>
      <c r="E4866" t="s">
        <v>1402</v>
      </c>
      <c r="F4866" t="s">
        <v>63</v>
      </c>
      <c r="G4866">
        <v>332</v>
      </c>
      <c r="H4866">
        <v>269963</v>
      </c>
    </row>
    <row r="4867" spans="1:8">
      <c r="A4867">
        <v>4866</v>
      </c>
      <c r="B4867">
        <v>85</v>
      </c>
      <c r="C4867" t="s">
        <v>197</v>
      </c>
      <c r="D4867" t="s">
        <v>3586</v>
      </c>
      <c r="E4867" t="s">
        <v>249</v>
      </c>
      <c r="F4867" t="s">
        <v>46</v>
      </c>
      <c r="G4867">
        <v>14998</v>
      </c>
      <c r="H4867">
        <v>269963</v>
      </c>
    </row>
    <row r="4868" spans="1:8">
      <c r="A4868">
        <v>4867</v>
      </c>
      <c r="B4868">
        <v>85</v>
      </c>
      <c r="C4868" t="s">
        <v>197</v>
      </c>
      <c r="D4868" t="s">
        <v>3586</v>
      </c>
      <c r="E4868" t="s">
        <v>1386</v>
      </c>
      <c r="F4868" t="s">
        <v>46</v>
      </c>
      <c r="G4868">
        <v>16519</v>
      </c>
      <c r="H4868">
        <v>269963</v>
      </c>
    </row>
    <row r="4869" spans="1:8">
      <c r="A4869">
        <v>4868</v>
      </c>
      <c r="B4869">
        <v>85</v>
      </c>
      <c r="C4869" t="s">
        <v>197</v>
      </c>
      <c r="D4869" t="s">
        <v>3586</v>
      </c>
      <c r="E4869" t="s">
        <v>1387</v>
      </c>
      <c r="F4869" t="s">
        <v>46</v>
      </c>
      <c r="G4869">
        <v>15914</v>
      </c>
      <c r="H4869">
        <v>269963</v>
      </c>
    </row>
    <row r="4870" spans="1:8">
      <c r="A4870">
        <v>4869</v>
      </c>
      <c r="B4870">
        <v>85</v>
      </c>
      <c r="C4870" t="s">
        <v>197</v>
      </c>
      <c r="D4870" t="s">
        <v>3586</v>
      </c>
      <c r="E4870" t="s">
        <v>1388</v>
      </c>
      <c r="F4870" t="s">
        <v>46</v>
      </c>
      <c r="G4870">
        <v>13005</v>
      </c>
      <c r="H4870">
        <v>269963</v>
      </c>
    </row>
    <row r="4871" spans="1:8">
      <c r="A4871">
        <v>4870</v>
      </c>
      <c r="B4871">
        <v>85</v>
      </c>
      <c r="C4871" t="s">
        <v>197</v>
      </c>
      <c r="D4871" t="s">
        <v>3586</v>
      </c>
      <c r="E4871" t="s">
        <v>1389</v>
      </c>
      <c r="F4871" t="s">
        <v>46</v>
      </c>
      <c r="G4871">
        <v>11482</v>
      </c>
      <c r="H4871">
        <v>269963</v>
      </c>
    </row>
    <row r="4872" spans="1:8">
      <c r="A4872">
        <v>4871</v>
      </c>
      <c r="B4872">
        <v>85</v>
      </c>
      <c r="C4872" t="s">
        <v>197</v>
      </c>
      <c r="D4872" t="s">
        <v>3586</v>
      </c>
      <c r="E4872" t="s">
        <v>1390</v>
      </c>
      <c r="F4872" t="s">
        <v>46</v>
      </c>
      <c r="G4872">
        <v>11336</v>
      </c>
      <c r="H4872">
        <v>269963</v>
      </c>
    </row>
    <row r="4873" spans="1:8">
      <c r="A4873">
        <v>4872</v>
      </c>
      <c r="B4873">
        <v>85</v>
      </c>
      <c r="C4873" t="s">
        <v>197</v>
      </c>
      <c r="D4873" t="s">
        <v>3586</v>
      </c>
      <c r="E4873" t="s">
        <v>1391</v>
      </c>
      <c r="F4873" t="s">
        <v>46</v>
      </c>
      <c r="G4873">
        <v>10546</v>
      </c>
      <c r="H4873">
        <v>269963</v>
      </c>
    </row>
    <row r="4874" spans="1:8">
      <c r="A4874">
        <v>4873</v>
      </c>
      <c r="B4874">
        <v>85</v>
      </c>
      <c r="C4874" t="s">
        <v>197</v>
      </c>
      <c r="D4874" t="s">
        <v>3586</v>
      </c>
      <c r="E4874" t="s">
        <v>1392</v>
      </c>
      <c r="F4874" t="s">
        <v>46</v>
      </c>
      <c r="G4874">
        <v>9281</v>
      </c>
      <c r="H4874">
        <v>269963</v>
      </c>
    </row>
    <row r="4875" spans="1:8">
      <c r="A4875">
        <v>4874</v>
      </c>
      <c r="B4875">
        <v>85</v>
      </c>
      <c r="C4875" t="s">
        <v>197</v>
      </c>
      <c r="D4875" t="s">
        <v>3586</v>
      </c>
      <c r="E4875" t="s">
        <v>1393</v>
      </c>
      <c r="F4875" t="s">
        <v>46</v>
      </c>
      <c r="G4875">
        <v>7507</v>
      </c>
      <c r="H4875">
        <v>269963</v>
      </c>
    </row>
    <row r="4876" spans="1:8">
      <c r="A4876">
        <v>4875</v>
      </c>
      <c r="B4876">
        <v>85</v>
      </c>
      <c r="C4876" t="s">
        <v>197</v>
      </c>
      <c r="D4876" t="s">
        <v>3586</v>
      </c>
      <c r="E4876" t="s">
        <v>1394</v>
      </c>
      <c r="F4876" t="s">
        <v>46</v>
      </c>
      <c r="G4876">
        <v>5913</v>
      </c>
      <c r="H4876">
        <v>269963</v>
      </c>
    </row>
    <row r="4877" spans="1:8">
      <c r="A4877">
        <v>4876</v>
      </c>
      <c r="B4877">
        <v>85</v>
      </c>
      <c r="C4877" t="s">
        <v>197</v>
      </c>
      <c r="D4877" t="s">
        <v>3586</v>
      </c>
      <c r="E4877" t="s">
        <v>1395</v>
      </c>
      <c r="F4877" t="s">
        <v>46</v>
      </c>
      <c r="G4877">
        <v>4171</v>
      </c>
      <c r="H4877">
        <v>269963</v>
      </c>
    </row>
    <row r="4878" spans="1:8">
      <c r="A4878">
        <v>4877</v>
      </c>
      <c r="B4878">
        <v>85</v>
      </c>
      <c r="C4878" t="s">
        <v>197</v>
      </c>
      <c r="D4878" t="s">
        <v>3586</v>
      </c>
      <c r="E4878" t="s">
        <v>1396</v>
      </c>
      <c r="F4878" t="s">
        <v>46</v>
      </c>
      <c r="G4878">
        <v>3176</v>
      </c>
      <c r="H4878">
        <v>269963</v>
      </c>
    </row>
    <row r="4879" spans="1:8">
      <c r="A4879">
        <v>4878</v>
      </c>
      <c r="B4879">
        <v>85</v>
      </c>
      <c r="C4879" t="s">
        <v>197</v>
      </c>
      <c r="D4879" t="s">
        <v>3586</v>
      </c>
      <c r="E4879" t="s">
        <v>1397</v>
      </c>
      <c r="F4879" t="s">
        <v>46</v>
      </c>
      <c r="G4879">
        <v>2431</v>
      </c>
      <c r="H4879">
        <v>269963</v>
      </c>
    </row>
    <row r="4880" spans="1:8">
      <c r="A4880">
        <v>4879</v>
      </c>
      <c r="B4880">
        <v>85</v>
      </c>
      <c r="C4880" t="s">
        <v>197</v>
      </c>
      <c r="D4880" t="s">
        <v>3586</v>
      </c>
      <c r="E4880" t="s">
        <v>1398</v>
      </c>
      <c r="F4880" t="s">
        <v>46</v>
      </c>
      <c r="G4880">
        <v>2034</v>
      </c>
      <c r="H4880">
        <v>269963</v>
      </c>
    </row>
    <row r="4881" spans="1:8">
      <c r="A4881">
        <v>4880</v>
      </c>
      <c r="B4881">
        <v>85</v>
      </c>
      <c r="C4881" t="s">
        <v>197</v>
      </c>
      <c r="D4881" t="s">
        <v>3586</v>
      </c>
      <c r="E4881" t="s">
        <v>1399</v>
      </c>
      <c r="F4881" t="s">
        <v>46</v>
      </c>
      <c r="G4881">
        <v>1397</v>
      </c>
      <c r="H4881">
        <v>269963</v>
      </c>
    </row>
    <row r="4882" spans="1:8">
      <c r="A4882">
        <v>4881</v>
      </c>
      <c r="B4882">
        <v>85</v>
      </c>
      <c r="C4882" t="s">
        <v>197</v>
      </c>
      <c r="D4882" t="s">
        <v>3586</v>
      </c>
      <c r="E4882" t="s">
        <v>1400</v>
      </c>
      <c r="F4882" t="s">
        <v>46</v>
      </c>
      <c r="G4882">
        <v>972</v>
      </c>
      <c r="H4882">
        <v>269963</v>
      </c>
    </row>
    <row r="4883" spans="1:8">
      <c r="A4883">
        <v>4882</v>
      </c>
      <c r="B4883">
        <v>85</v>
      </c>
      <c r="C4883" t="s">
        <v>197</v>
      </c>
      <c r="D4883" t="s">
        <v>3586</v>
      </c>
      <c r="E4883" t="s">
        <v>1401</v>
      </c>
      <c r="F4883" t="s">
        <v>46</v>
      </c>
      <c r="G4883">
        <v>513</v>
      </c>
      <c r="H4883">
        <v>269963</v>
      </c>
    </row>
    <row r="4884" spans="1:8">
      <c r="A4884">
        <v>4883</v>
      </c>
      <c r="B4884">
        <v>85</v>
      </c>
      <c r="C4884" t="s">
        <v>197</v>
      </c>
      <c r="D4884" t="s">
        <v>3586</v>
      </c>
      <c r="E4884" t="s">
        <v>1402</v>
      </c>
      <c r="F4884" t="s">
        <v>46</v>
      </c>
      <c r="G4884">
        <v>397</v>
      </c>
      <c r="H4884">
        <v>269963</v>
      </c>
    </row>
    <row r="4885" spans="1:8">
      <c r="A4885">
        <v>4884</v>
      </c>
      <c r="B4885">
        <v>85</v>
      </c>
      <c r="C4885" t="s">
        <v>197</v>
      </c>
      <c r="D4885" t="s">
        <v>45</v>
      </c>
      <c r="E4885" t="s">
        <v>249</v>
      </c>
      <c r="F4885" t="s">
        <v>63</v>
      </c>
      <c r="G4885">
        <v>281</v>
      </c>
    </row>
    <row r="4886" spans="1:8">
      <c r="A4886">
        <v>4885</v>
      </c>
      <c r="B4886">
        <v>85</v>
      </c>
      <c r="C4886" t="s">
        <v>197</v>
      </c>
      <c r="D4886" t="s">
        <v>45</v>
      </c>
      <c r="E4886" t="s">
        <v>1386</v>
      </c>
      <c r="F4886" t="s">
        <v>63</v>
      </c>
      <c r="G4886">
        <v>300</v>
      </c>
    </row>
    <row r="4887" spans="1:8">
      <c r="A4887">
        <v>4886</v>
      </c>
      <c r="B4887">
        <v>85</v>
      </c>
      <c r="C4887" t="s">
        <v>197</v>
      </c>
      <c r="D4887" t="s">
        <v>45</v>
      </c>
      <c r="E4887" t="s">
        <v>1387</v>
      </c>
      <c r="F4887" t="s">
        <v>63</v>
      </c>
      <c r="G4887">
        <v>265</v>
      </c>
    </row>
    <row r="4888" spans="1:8">
      <c r="A4888">
        <v>4887</v>
      </c>
      <c r="B4888">
        <v>85</v>
      </c>
      <c r="C4888" t="s">
        <v>197</v>
      </c>
      <c r="D4888" t="s">
        <v>45</v>
      </c>
      <c r="E4888" t="s">
        <v>1388</v>
      </c>
      <c r="F4888" t="s">
        <v>63</v>
      </c>
      <c r="G4888">
        <v>112</v>
      </c>
    </row>
    <row r="4889" spans="1:8">
      <c r="A4889">
        <v>4888</v>
      </c>
      <c r="B4889">
        <v>85</v>
      </c>
      <c r="C4889" t="s">
        <v>197</v>
      </c>
      <c r="D4889" t="s">
        <v>45</v>
      </c>
      <c r="E4889" t="s">
        <v>1389</v>
      </c>
      <c r="F4889" t="s">
        <v>63</v>
      </c>
      <c r="G4889">
        <v>58</v>
      </c>
    </row>
    <row r="4890" spans="1:8">
      <c r="A4890">
        <v>4889</v>
      </c>
      <c r="B4890">
        <v>85</v>
      </c>
      <c r="C4890" t="s">
        <v>197</v>
      </c>
      <c r="D4890" t="s">
        <v>45</v>
      </c>
      <c r="E4890" t="s">
        <v>1390</v>
      </c>
      <c r="F4890" t="s">
        <v>63</v>
      </c>
      <c r="G4890">
        <v>71</v>
      </c>
    </row>
    <row r="4891" spans="1:8">
      <c r="A4891">
        <v>4890</v>
      </c>
      <c r="B4891">
        <v>85</v>
      </c>
      <c r="C4891" t="s">
        <v>197</v>
      </c>
      <c r="D4891" t="s">
        <v>45</v>
      </c>
      <c r="E4891" t="s">
        <v>1391</v>
      </c>
      <c r="F4891" t="s">
        <v>63</v>
      </c>
      <c r="G4891">
        <v>54</v>
      </c>
    </row>
    <row r="4892" spans="1:8">
      <c r="A4892">
        <v>4891</v>
      </c>
      <c r="B4892">
        <v>85</v>
      </c>
      <c r="C4892" t="s">
        <v>197</v>
      </c>
      <c r="D4892" t="s">
        <v>45</v>
      </c>
      <c r="E4892" t="s">
        <v>1392</v>
      </c>
      <c r="F4892" t="s">
        <v>63</v>
      </c>
      <c r="G4892">
        <v>96</v>
      </c>
    </row>
    <row r="4893" spans="1:8">
      <c r="A4893">
        <v>4892</v>
      </c>
      <c r="B4893">
        <v>85</v>
      </c>
      <c r="C4893" t="s">
        <v>197</v>
      </c>
      <c r="D4893" t="s">
        <v>45</v>
      </c>
      <c r="E4893" t="s">
        <v>1393</v>
      </c>
      <c r="F4893" t="s">
        <v>63</v>
      </c>
      <c r="G4893">
        <v>63</v>
      </c>
    </row>
    <row r="4894" spans="1:8">
      <c r="A4894">
        <v>4893</v>
      </c>
      <c r="B4894">
        <v>85</v>
      </c>
      <c r="C4894" t="s">
        <v>197</v>
      </c>
      <c r="D4894" t="s">
        <v>45</v>
      </c>
      <c r="E4894" t="s">
        <v>1394</v>
      </c>
      <c r="F4894" t="s">
        <v>63</v>
      </c>
      <c r="G4894">
        <v>56</v>
      </c>
    </row>
    <row r="4895" spans="1:8">
      <c r="A4895">
        <v>4894</v>
      </c>
      <c r="B4895">
        <v>85</v>
      </c>
      <c r="C4895" t="s">
        <v>197</v>
      </c>
      <c r="D4895" t="s">
        <v>45</v>
      </c>
      <c r="E4895" t="s">
        <v>1395</v>
      </c>
      <c r="F4895" t="s">
        <v>63</v>
      </c>
      <c r="G4895">
        <v>48</v>
      </c>
    </row>
    <row r="4896" spans="1:8">
      <c r="A4896">
        <v>4895</v>
      </c>
      <c r="B4896">
        <v>85</v>
      </c>
      <c r="C4896" t="s">
        <v>197</v>
      </c>
      <c r="D4896" t="s">
        <v>45</v>
      </c>
      <c r="E4896" t="s">
        <v>1396</v>
      </c>
      <c r="F4896" t="s">
        <v>63</v>
      </c>
      <c r="G4896">
        <v>51</v>
      </c>
    </row>
    <row r="4897" spans="1:7">
      <c r="A4897">
        <v>4896</v>
      </c>
      <c r="B4897">
        <v>85</v>
      </c>
      <c r="C4897" t="s">
        <v>197</v>
      </c>
      <c r="D4897" t="s">
        <v>45</v>
      </c>
      <c r="E4897" t="s">
        <v>1397</v>
      </c>
      <c r="F4897" t="s">
        <v>63</v>
      </c>
      <c r="G4897">
        <v>68</v>
      </c>
    </row>
    <row r="4898" spans="1:7">
      <c r="A4898">
        <v>4897</v>
      </c>
      <c r="B4898">
        <v>85</v>
      </c>
      <c r="C4898" t="s">
        <v>197</v>
      </c>
      <c r="D4898" t="s">
        <v>45</v>
      </c>
      <c r="E4898" t="s">
        <v>1398</v>
      </c>
      <c r="F4898" t="s">
        <v>63</v>
      </c>
      <c r="G4898">
        <v>57</v>
      </c>
    </row>
    <row r="4899" spans="1:7">
      <c r="A4899">
        <v>4898</v>
      </c>
      <c r="B4899">
        <v>85</v>
      </c>
      <c r="C4899" t="s">
        <v>197</v>
      </c>
      <c r="D4899" t="s">
        <v>45</v>
      </c>
      <c r="E4899" t="s">
        <v>1399</v>
      </c>
      <c r="F4899" t="s">
        <v>63</v>
      </c>
      <c r="G4899">
        <v>39</v>
      </c>
    </row>
    <row r="4900" spans="1:7">
      <c r="A4900">
        <v>4899</v>
      </c>
      <c r="B4900">
        <v>85</v>
      </c>
      <c r="C4900" t="s">
        <v>197</v>
      </c>
      <c r="D4900" t="s">
        <v>45</v>
      </c>
      <c r="E4900" t="s">
        <v>1400</v>
      </c>
      <c r="F4900" t="s">
        <v>63</v>
      </c>
      <c r="G4900">
        <v>8</v>
      </c>
    </row>
    <row r="4901" spans="1:7">
      <c r="A4901">
        <v>4900</v>
      </c>
      <c r="B4901">
        <v>85</v>
      </c>
      <c r="C4901" t="s">
        <v>197</v>
      </c>
      <c r="D4901" t="s">
        <v>45</v>
      </c>
      <c r="E4901" t="s">
        <v>1401</v>
      </c>
      <c r="F4901" t="s">
        <v>63</v>
      </c>
      <c r="G4901">
        <v>12</v>
      </c>
    </row>
    <row r="4902" spans="1:7">
      <c r="A4902">
        <v>4901</v>
      </c>
      <c r="B4902">
        <v>85</v>
      </c>
      <c r="C4902" t="s">
        <v>197</v>
      </c>
      <c r="D4902" t="s">
        <v>45</v>
      </c>
      <c r="E4902" t="s">
        <v>1402</v>
      </c>
      <c r="F4902" t="s">
        <v>63</v>
      </c>
      <c r="G4902">
        <v>6</v>
      </c>
    </row>
    <row r="4903" spans="1:7">
      <c r="A4903">
        <v>4902</v>
      </c>
      <c r="B4903">
        <v>85</v>
      </c>
      <c r="C4903" t="s">
        <v>197</v>
      </c>
      <c r="D4903" t="s">
        <v>45</v>
      </c>
      <c r="E4903" t="s">
        <v>249</v>
      </c>
      <c r="F4903" t="s">
        <v>46</v>
      </c>
      <c r="G4903">
        <v>250</v>
      </c>
    </row>
    <row r="4904" spans="1:7">
      <c r="A4904">
        <v>4903</v>
      </c>
      <c r="B4904">
        <v>85</v>
      </c>
      <c r="C4904" t="s">
        <v>197</v>
      </c>
      <c r="D4904" t="s">
        <v>45</v>
      </c>
      <c r="E4904" t="s">
        <v>1386</v>
      </c>
      <c r="F4904" t="s">
        <v>46</v>
      </c>
      <c r="G4904">
        <v>259</v>
      </c>
    </row>
    <row r="4905" spans="1:7">
      <c r="A4905">
        <v>4904</v>
      </c>
      <c r="B4905">
        <v>85</v>
      </c>
      <c r="C4905" t="s">
        <v>197</v>
      </c>
      <c r="D4905" t="s">
        <v>45</v>
      </c>
      <c r="E4905" t="s">
        <v>1387</v>
      </c>
      <c r="F4905" t="s">
        <v>46</v>
      </c>
      <c r="G4905">
        <v>260</v>
      </c>
    </row>
    <row r="4906" spans="1:7">
      <c r="A4906">
        <v>4905</v>
      </c>
      <c r="B4906">
        <v>85</v>
      </c>
      <c r="C4906" t="s">
        <v>197</v>
      </c>
      <c r="D4906" t="s">
        <v>45</v>
      </c>
      <c r="E4906" t="s">
        <v>1388</v>
      </c>
      <c r="F4906" t="s">
        <v>46</v>
      </c>
      <c r="G4906">
        <v>110</v>
      </c>
    </row>
    <row r="4907" spans="1:7">
      <c r="A4907">
        <v>4906</v>
      </c>
      <c r="B4907">
        <v>85</v>
      </c>
      <c r="C4907" t="s">
        <v>197</v>
      </c>
      <c r="D4907" t="s">
        <v>45</v>
      </c>
      <c r="E4907" t="s">
        <v>1389</v>
      </c>
      <c r="F4907" t="s">
        <v>46</v>
      </c>
      <c r="G4907">
        <v>54</v>
      </c>
    </row>
    <row r="4908" spans="1:7">
      <c r="A4908">
        <v>4907</v>
      </c>
      <c r="B4908">
        <v>85</v>
      </c>
      <c r="C4908" t="s">
        <v>197</v>
      </c>
      <c r="D4908" t="s">
        <v>45</v>
      </c>
      <c r="E4908" t="s">
        <v>1390</v>
      </c>
      <c r="F4908" t="s">
        <v>46</v>
      </c>
      <c r="G4908">
        <v>63</v>
      </c>
    </row>
    <row r="4909" spans="1:7">
      <c r="A4909">
        <v>4908</v>
      </c>
      <c r="B4909">
        <v>85</v>
      </c>
      <c r="C4909" t="s">
        <v>197</v>
      </c>
      <c r="D4909" t="s">
        <v>45</v>
      </c>
      <c r="E4909" t="s">
        <v>1391</v>
      </c>
      <c r="F4909" t="s">
        <v>46</v>
      </c>
      <c r="G4909">
        <v>54</v>
      </c>
    </row>
    <row r="4910" spans="1:7">
      <c r="A4910">
        <v>4909</v>
      </c>
      <c r="B4910">
        <v>85</v>
      </c>
      <c r="C4910" t="s">
        <v>197</v>
      </c>
      <c r="D4910" t="s">
        <v>45</v>
      </c>
      <c r="E4910" t="s">
        <v>1392</v>
      </c>
      <c r="F4910" t="s">
        <v>46</v>
      </c>
      <c r="G4910">
        <v>97</v>
      </c>
    </row>
    <row r="4911" spans="1:7">
      <c r="A4911">
        <v>4910</v>
      </c>
      <c r="B4911">
        <v>85</v>
      </c>
      <c r="C4911" t="s">
        <v>197</v>
      </c>
      <c r="D4911" t="s">
        <v>45</v>
      </c>
      <c r="E4911" t="s">
        <v>1393</v>
      </c>
      <c r="F4911" t="s">
        <v>46</v>
      </c>
      <c r="G4911">
        <v>62</v>
      </c>
    </row>
    <row r="4912" spans="1:7">
      <c r="A4912">
        <v>4911</v>
      </c>
      <c r="B4912">
        <v>85</v>
      </c>
      <c r="C4912" t="s">
        <v>197</v>
      </c>
      <c r="D4912" t="s">
        <v>45</v>
      </c>
      <c r="E4912" t="s">
        <v>1394</v>
      </c>
      <c r="F4912" t="s">
        <v>46</v>
      </c>
      <c r="G4912">
        <v>54</v>
      </c>
    </row>
    <row r="4913" spans="1:8">
      <c r="A4913">
        <v>4912</v>
      </c>
      <c r="B4913">
        <v>85</v>
      </c>
      <c r="C4913" t="s">
        <v>197</v>
      </c>
      <c r="D4913" t="s">
        <v>45</v>
      </c>
      <c r="E4913" t="s">
        <v>1395</v>
      </c>
      <c r="F4913" t="s">
        <v>46</v>
      </c>
      <c r="G4913">
        <v>56</v>
      </c>
    </row>
    <row r="4914" spans="1:8">
      <c r="A4914">
        <v>4913</v>
      </c>
      <c r="B4914">
        <v>85</v>
      </c>
      <c r="C4914" t="s">
        <v>197</v>
      </c>
      <c r="D4914" t="s">
        <v>45</v>
      </c>
      <c r="E4914" t="s">
        <v>1396</v>
      </c>
      <c r="F4914" t="s">
        <v>46</v>
      </c>
      <c r="G4914">
        <v>47</v>
      </c>
    </row>
    <row r="4915" spans="1:8">
      <c r="A4915">
        <v>4914</v>
      </c>
      <c r="B4915">
        <v>85</v>
      </c>
      <c r="C4915" t="s">
        <v>197</v>
      </c>
      <c r="D4915" t="s">
        <v>45</v>
      </c>
      <c r="E4915" t="s">
        <v>1397</v>
      </c>
      <c r="F4915" t="s">
        <v>46</v>
      </c>
      <c r="G4915">
        <v>62</v>
      </c>
    </row>
    <row r="4916" spans="1:8">
      <c r="A4916">
        <v>4915</v>
      </c>
      <c r="B4916">
        <v>85</v>
      </c>
      <c r="C4916" t="s">
        <v>197</v>
      </c>
      <c r="D4916" t="s">
        <v>45</v>
      </c>
      <c r="E4916" t="s">
        <v>1398</v>
      </c>
      <c r="F4916" t="s">
        <v>46</v>
      </c>
      <c r="G4916">
        <v>53</v>
      </c>
    </row>
    <row r="4917" spans="1:8">
      <c r="A4917">
        <v>4916</v>
      </c>
      <c r="B4917">
        <v>85</v>
      </c>
      <c r="C4917" t="s">
        <v>197</v>
      </c>
      <c r="D4917" t="s">
        <v>45</v>
      </c>
      <c r="E4917" t="s">
        <v>1399</v>
      </c>
      <c r="F4917" t="s">
        <v>46</v>
      </c>
      <c r="G4917">
        <v>61</v>
      </c>
    </row>
    <row r="4918" spans="1:8">
      <c r="A4918">
        <v>4917</v>
      </c>
      <c r="B4918">
        <v>85</v>
      </c>
      <c r="C4918" t="s">
        <v>197</v>
      </c>
      <c r="D4918" t="s">
        <v>45</v>
      </c>
      <c r="E4918" t="s">
        <v>1400</v>
      </c>
      <c r="F4918" t="s">
        <v>46</v>
      </c>
      <c r="G4918">
        <v>10</v>
      </c>
    </row>
    <row r="4919" spans="1:8">
      <c r="A4919">
        <v>4918</v>
      </c>
      <c r="B4919">
        <v>85</v>
      </c>
      <c r="C4919" t="s">
        <v>197</v>
      </c>
      <c r="D4919" t="s">
        <v>45</v>
      </c>
      <c r="E4919" t="s">
        <v>1401</v>
      </c>
      <c r="F4919" t="s">
        <v>46</v>
      </c>
      <c r="G4919">
        <v>4</v>
      </c>
    </row>
    <row r="4920" spans="1:8">
      <c r="A4920">
        <v>4919</v>
      </c>
      <c r="B4920">
        <v>85</v>
      </c>
      <c r="C4920" t="s">
        <v>197</v>
      </c>
      <c r="D4920" t="s">
        <v>45</v>
      </c>
      <c r="E4920" t="s">
        <v>1402</v>
      </c>
      <c r="F4920" t="s">
        <v>46</v>
      </c>
      <c r="G4920">
        <v>6</v>
      </c>
    </row>
    <row r="4921" spans="1:8">
      <c r="A4921">
        <v>4920</v>
      </c>
      <c r="B4921">
        <v>86</v>
      </c>
      <c r="C4921" t="s">
        <v>198</v>
      </c>
      <c r="D4921" t="s">
        <v>1413</v>
      </c>
      <c r="E4921" t="s">
        <v>249</v>
      </c>
      <c r="F4921" t="s">
        <v>63</v>
      </c>
      <c r="G4921">
        <v>3408</v>
      </c>
      <c r="H4921">
        <v>44515</v>
      </c>
    </row>
    <row r="4922" spans="1:8">
      <c r="A4922">
        <v>4921</v>
      </c>
      <c r="B4922">
        <v>86</v>
      </c>
      <c r="C4922" t="s">
        <v>198</v>
      </c>
      <c r="D4922" t="s">
        <v>1413</v>
      </c>
      <c r="E4922" t="s">
        <v>1386</v>
      </c>
      <c r="F4922" t="s">
        <v>63</v>
      </c>
      <c r="G4922">
        <v>2691</v>
      </c>
      <c r="H4922">
        <v>44515</v>
      </c>
    </row>
    <row r="4923" spans="1:8">
      <c r="A4923">
        <v>4922</v>
      </c>
      <c r="B4923">
        <v>86</v>
      </c>
      <c r="C4923" t="s">
        <v>198</v>
      </c>
      <c r="D4923" t="s">
        <v>1413</v>
      </c>
      <c r="E4923" t="s">
        <v>1387</v>
      </c>
      <c r="F4923" t="s">
        <v>63</v>
      </c>
      <c r="G4923">
        <v>2384</v>
      </c>
      <c r="H4923">
        <v>44515</v>
      </c>
    </row>
    <row r="4924" spans="1:8">
      <c r="A4924">
        <v>4923</v>
      </c>
      <c r="B4924">
        <v>86</v>
      </c>
      <c r="C4924" t="s">
        <v>198</v>
      </c>
      <c r="D4924" t="s">
        <v>1413</v>
      </c>
      <c r="E4924" t="s">
        <v>1388</v>
      </c>
      <c r="F4924" t="s">
        <v>63</v>
      </c>
      <c r="G4924">
        <v>2222</v>
      </c>
      <c r="H4924">
        <v>44515</v>
      </c>
    </row>
    <row r="4925" spans="1:8">
      <c r="A4925">
        <v>4924</v>
      </c>
      <c r="B4925">
        <v>86</v>
      </c>
      <c r="C4925" t="s">
        <v>198</v>
      </c>
      <c r="D4925" t="s">
        <v>1413</v>
      </c>
      <c r="E4925" t="s">
        <v>1389</v>
      </c>
      <c r="F4925" t="s">
        <v>63</v>
      </c>
      <c r="G4925">
        <v>2127</v>
      </c>
      <c r="H4925">
        <v>44515</v>
      </c>
    </row>
    <row r="4926" spans="1:8">
      <c r="A4926">
        <v>4925</v>
      </c>
      <c r="B4926">
        <v>86</v>
      </c>
      <c r="C4926" t="s">
        <v>198</v>
      </c>
      <c r="D4926" t="s">
        <v>1413</v>
      </c>
      <c r="E4926" t="s">
        <v>1390</v>
      </c>
      <c r="F4926" t="s">
        <v>63</v>
      </c>
      <c r="G4926">
        <v>1914</v>
      </c>
      <c r="H4926">
        <v>44515</v>
      </c>
    </row>
    <row r="4927" spans="1:8">
      <c r="A4927">
        <v>4926</v>
      </c>
      <c r="B4927">
        <v>86</v>
      </c>
      <c r="C4927" t="s">
        <v>198</v>
      </c>
      <c r="D4927" t="s">
        <v>1413</v>
      </c>
      <c r="E4927" t="s">
        <v>1391</v>
      </c>
      <c r="F4927" t="s">
        <v>63</v>
      </c>
      <c r="G4927">
        <v>1534</v>
      </c>
      <c r="H4927">
        <v>44515</v>
      </c>
    </row>
    <row r="4928" spans="1:8">
      <c r="A4928">
        <v>4927</v>
      </c>
      <c r="B4928">
        <v>86</v>
      </c>
      <c r="C4928" t="s">
        <v>198</v>
      </c>
      <c r="D4928" t="s">
        <v>1413</v>
      </c>
      <c r="E4928" t="s">
        <v>1392</v>
      </c>
      <c r="F4928" t="s">
        <v>63</v>
      </c>
      <c r="G4928">
        <v>1399</v>
      </c>
      <c r="H4928">
        <v>44515</v>
      </c>
    </row>
    <row r="4929" spans="1:8">
      <c r="A4929">
        <v>4928</v>
      </c>
      <c r="B4929">
        <v>86</v>
      </c>
      <c r="C4929" t="s">
        <v>198</v>
      </c>
      <c r="D4929" t="s">
        <v>1413</v>
      </c>
      <c r="E4929" t="s">
        <v>1393</v>
      </c>
      <c r="F4929" t="s">
        <v>63</v>
      </c>
      <c r="G4929">
        <v>1075</v>
      </c>
      <c r="H4929">
        <v>44515</v>
      </c>
    </row>
    <row r="4930" spans="1:8">
      <c r="A4930">
        <v>4929</v>
      </c>
      <c r="B4930">
        <v>86</v>
      </c>
      <c r="C4930" t="s">
        <v>198</v>
      </c>
      <c r="D4930" t="s">
        <v>1413</v>
      </c>
      <c r="E4930" t="s">
        <v>1394</v>
      </c>
      <c r="F4930" t="s">
        <v>63</v>
      </c>
      <c r="G4930">
        <v>912</v>
      </c>
      <c r="H4930">
        <v>44515</v>
      </c>
    </row>
    <row r="4931" spans="1:8">
      <c r="A4931">
        <v>4930</v>
      </c>
      <c r="B4931">
        <v>86</v>
      </c>
      <c r="C4931" t="s">
        <v>198</v>
      </c>
      <c r="D4931" t="s">
        <v>1413</v>
      </c>
      <c r="E4931" t="s">
        <v>1395</v>
      </c>
      <c r="F4931" t="s">
        <v>63</v>
      </c>
      <c r="G4931">
        <v>703</v>
      </c>
      <c r="H4931">
        <v>44515</v>
      </c>
    </row>
    <row r="4932" spans="1:8">
      <c r="A4932">
        <v>4931</v>
      </c>
      <c r="B4932">
        <v>86</v>
      </c>
      <c r="C4932" t="s">
        <v>198</v>
      </c>
      <c r="D4932" t="s">
        <v>1413</v>
      </c>
      <c r="E4932" t="s">
        <v>1396</v>
      </c>
      <c r="F4932" t="s">
        <v>63</v>
      </c>
      <c r="G4932">
        <v>594</v>
      </c>
      <c r="H4932">
        <v>44515</v>
      </c>
    </row>
    <row r="4933" spans="1:8">
      <c r="A4933">
        <v>4932</v>
      </c>
      <c r="B4933">
        <v>86</v>
      </c>
      <c r="C4933" t="s">
        <v>198</v>
      </c>
      <c r="D4933" t="s">
        <v>1413</v>
      </c>
      <c r="E4933" t="s">
        <v>1397</v>
      </c>
      <c r="F4933" t="s">
        <v>63</v>
      </c>
      <c r="G4933">
        <v>475</v>
      </c>
      <c r="H4933">
        <v>44515</v>
      </c>
    </row>
    <row r="4934" spans="1:8">
      <c r="A4934">
        <v>4933</v>
      </c>
      <c r="B4934">
        <v>86</v>
      </c>
      <c r="C4934" t="s">
        <v>198</v>
      </c>
      <c r="D4934" t="s">
        <v>1413</v>
      </c>
      <c r="E4934" t="s">
        <v>1398</v>
      </c>
      <c r="F4934" t="s">
        <v>63</v>
      </c>
      <c r="G4934">
        <v>398</v>
      </c>
      <c r="H4934">
        <v>44515</v>
      </c>
    </row>
    <row r="4935" spans="1:8">
      <c r="A4935">
        <v>4934</v>
      </c>
      <c r="B4935">
        <v>86</v>
      </c>
      <c r="C4935" t="s">
        <v>198</v>
      </c>
      <c r="D4935" t="s">
        <v>1413</v>
      </c>
      <c r="E4935" t="s">
        <v>1399</v>
      </c>
      <c r="F4935" t="s">
        <v>63</v>
      </c>
      <c r="G4935">
        <v>294</v>
      </c>
      <c r="H4935">
        <v>44515</v>
      </c>
    </row>
    <row r="4936" spans="1:8">
      <c r="A4936">
        <v>4935</v>
      </c>
      <c r="B4936">
        <v>86</v>
      </c>
      <c r="C4936" t="s">
        <v>198</v>
      </c>
      <c r="D4936" t="s">
        <v>1413</v>
      </c>
      <c r="E4936" t="s">
        <v>1400</v>
      </c>
      <c r="F4936" t="s">
        <v>63</v>
      </c>
      <c r="G4936">
        <v>259</v>
      </c>
      <c r="H4936">
        <v>44515</v>
      </c>
    </row>
    <row r="4937" spans="1:8">
      <c r="A4937">
        <v>4936</v>
      </c>
      <c r="B4937">
        <v>86</v>
      </c>
      <c r="C4937" t="s">
        <v>198</v>
      </c>
      <c r="D4937" t="s">
        <v>1413</v>
      </c>
      <c r="E4937" t="s">
        <v>1401</v>
      </c>
      <c r="F4937" t="s">
        <v>63</v>
      </c>
      <c r="G4937">
        <v>88</v>
      </c>
      <c r="H4937">
        <v>44515</v>
      </c>
    </row>
    <row r="4938" spans="1:8">
      <c r="A4938">
        <v>4937</v>
      </c>
      <c r="B4938">
        <v>86</v>
      </c>
      <c r="C4938" t="s">
        <v>198</v>
      </c>
      <c r="D4938" t="s">
        <v>1413</v>
      </c>
      <c r="E4938" t="s">
        <v>1402</v>
      </c>
      <c r="F4938" t="s">
        <v>63</v>
      </c>
      <c r="G4938">
        <v>80</v>
      </c>
      <c r="H4938">
        <v>44515</v>
      </c>
    </row>
    <row r="4939" spans="1:8">
      <c r="A4939">
        <v>4938</v>
      </c>
      <c r="B4939">
        <v>86</v>
      </c>
      <c r="C4939" t="s">
        <v>198</v>
      </c>
      <c r="D4939" t="s">
        <v>1413</v>
      </c>
      <c r="E4939" t="s">
        <v>249</v>
      </c>
      <c r="F4939" t="s">
        <v>46</v>
      </c>
      <c r="G4939">
        <v>3199</v>
      </c>
      <c r="H4939">
        <v>44515</v>
      </c>
    </row>
    <row r="4940" spans="1:8">
      <c r="A4940">
        <v>4939</v>
      </c>
      <c r="B4940">
        <v>86</v>
      </c>
      <c r="C4940" t="s">
        <v>198</v>
      </c>
      <c r="D4940" t="s">
        <v>1413</v>
      </c>
      <c r="E4940" t="s">
        <v>1386</v>
      </c>
      <c r="F4940" t="s">
        <v>46</v>
      </c>
      <c r="G4940">
        <v>2511</v>
      </c>
      <c r="H4940">
        <v>44515</v>
      </c>
    </row>
    <row r="4941" spans="1:8">
      <c r="A4941">
        <v>4940</v>
      </c>
      <c r="B4941">
        <v>86</v>
      </c>
      <c r="C4941" t="s">
        <v>198</v>
      </c>
      <c r="D4941" t="s">
        <v>1413</v>
      </c>
      <c r="E4941" t="s">
        <v>1387</v>
      </c>
      <c r="F4941" t="s">
        <v>46</v>
      </c>
      <c r="G4941">
        <v>2266</v>
      </c>
      <c r="H4941">
        <v>44515</v>
      </c>
    </row>
    <row r="4942" spans="1:8">
      <c r="A4942">
        <v>4941</v>
      </c>
      <c r="B4942">
        <v>86</v>
      </c>
      <c r="C4942" t="s">
        <v>198</v>
      </c>
      <c r="D4942" t="s">
        <v>1413</v>
      </c>
      <c r="E4942" t="s">
        <v>1388</v>
      </c>
      <c r="F4942" t="s">
        <v>46</v>
      </c>
      <c r="G4942">
        <v>2244</v>
      </c>
      <c r="H4942">
        <v>44515</v>
      </c>
    </row>
    <row r="4943" spans="1:8">
      <c r="A4943">
        <v>4942</v>
      </c>
      <c r="B4943">
        <v>86</v>
      </c>
      <c r="C4943" t="s">
        <v>198</v>
      </c>
      <c r="D4943" t="s">
        <v>1413</v>
      </c>
      <c r="E4943" t="s">
        <v>1389</v>
      </c>
      <c r="F4943" t="s">
        <v>46</v>
      </c>
      <c r="G4943">
        <v>2103</v>
      </c>
      <c r="H4943">
        <v>44515</v>
      </c>
    </row>
    <row r="4944" spans="1:8">
      <c r="A4944">
        <v>4943</v>
      </c>
      <c r="B4944">
        <v>86</v>
      </c>
      <c r="C4944" t="s">
        <v>198</v>
      </c>
      <c r="D4944" t="s">
        <v>1413</v>
      </c>
      <c r="E4944" t="s">
        <v>1390</v>
      </c>
      <c r="F4944" t="s">
        <v>46</v>
      </c>
      <c r="G4944">
        <v>1860</v>
      </c>
      <c r="H4944">
        <v>44515</v>
      </c>
    </row>
    <row r="4945" spans="1:8">
      <c r="A4945">
        <v>4944</v>
      </c>
      <c r="B4945">
        <v>86</v>
      </c>
      <c r="C4945" t="s">
        <v>198</v>
      </c>
      <c r="D4945" t="s">
        <v>1413</v>
      </c>
      <c r="E4945" t="s">
        <v>1391</v>
      </c>
      <c r="F4945" t="s">
        <v>46</v>
      </c>
      <c r="G4945">
        <v>1540</v>
      </c>
      <c r="H4945">
        <v>44515</v>
      </c>
    </row>
    <row r="4946" spans="1:8">
      <c r="A4946">
        <v>4945</v>
      </c>
      <c r="B4946">
        <v>86</v>
      </c>
      <c r="C4946" t="s">
        <v>198</v>
      </c>
      <c r="D4946" t="s">
        <v>1413</v>
      </c>
      <c r="E4946" t="s">
        <v>1392</v>
      </c>
      <c r="F4946" t="s">
        <v>46</v>
      </c>
      <c r="G4946">
        <v>1381</v>
      </c>
      <c r="H4946">
        <v>44515</v>
      </c>
    </row>
    <row r="4947" spans="1:8">
      <c r="A4947">
        <v>4946</v>
      </c>
      <c r="B4947">
        <v>86</v>
      </c>
      <c r="C4947" t="s">
        <v>198</v>
      </c>
      <c r="D4947" t="s">
        <v>1413</v>
      </c>
      <c r="E4947" t="s">
        <v>1393</v>
      </c>
      <c r="F4947" t="s">
        <v>46</v>
      </c>
      <c r="G4947">
        <v>1086</v>
      </c>
      <c r="H4947">
        <v>44515</v>
      </c>
    </row>
    <row r="4948" spans="1:8">
      <c r="A4948">
        <v>4947</v>
      </c>
      <c r="B4948">
        <v>86</v>
      </c>
      <c r="C4948" t="s">
        <v>198</v>
      </c>
      <c r="D4948" t="s">
        <v>1413</v>
      </c>
      <c r="E4948" t="s">
        <v>1394</v>
      </c>
      <c r="F4948" t="s">
        <v>46</v>
      </c>
      <c r="G4948">
        <v>879</v>
      </c>
      <c r="H4948">
        <v>44515</v>
      </c>
    </row>
    <row r="4949" spans="1:8">
      <c r="A4949">
        <v>4948</v>
      </c>
      <c r="B4949">
        <v>86</v>
      </c>
      <c r="C4949" t="s">
        <v>198</v>
      </c>
      <c r="D4949" t="s">
        <v>1413</v>
      </c>
      <c r="E4949" t="s">
        <v>1395</v>
      </c>
      <c r="F4949" t="s">
        <v>46</v>
      </c>
      <c r="G4949">
        <v>692</v>
      </c>
      <c r="H4949">
        <v>44515</v>
      </c>
    </row>
    <row r="4950" spans="1:8">
      <c r="A4950">
        <v>4949</v>
      </c>
      <c r="B4950">
        <v>86</v>
      </c>
      <c r="C4950" t="s">
        <v>198</v>
      </c>
      <c r="D4950" t="s">
        <v>1413</v>
      </c>
      <c r="E4950" t="s">
        <v>1396</v>
      </c>
      <c r="F4950" t="s">
        <v>46</v>
      </c>
      <c r="G4950">
        <v>603</v>
      </c>
      <c r="H4950">
        <v>44515</v>
      </c>
    </row>
    <row r="4951" spans="1:8">
      <c r="A4951">
        <v>4950</v>
      </c>
      <c r="B4951">
        <v>86</v>
      </c>
      <c r="C4951" t="s">
        <v>198</v>
      </c>
      <c r="D4951" t="s">
        <v>1413</v>
      </c>
      <c r="E4951" t="s">
        <v>1397</v>
      </c>
      <c r="F4951" t="s">
        <v>46</v>
      </c>
      <c r="G4951">
        <v>421</v>
      </c>
      <c r="H4951">
        <v>44515</v>
      </c>
    </row>
    <row r="4952" spans="1:8">
      <c r="A4952">
        <v>4951</v>
      </c>
      <c r="B4952">
        <v>86</v>
      </c>
      <c r="C4952" t="s">
        <v>198</v>
      </c>
      <c r="D4952" t="s">
        <v>1413</v>
      </c>
      <c r="E4952" t="s">
        <v>1398</v>
      </c>
      <c r="F4952" t="s">
        <v>46</v>
      </c>
      <c r="G4952">
        <v>433</v>
      </c>
      <c r="H4952">
        <v>44515</v>
      </c>
    </row>
    <row r="4953" spans="1:8">
      <c r="A4953">
        <v>4952</v>
      </c>
      <c r="B4953">
        <v>86</v>
      </c>
      <c r="C4953" t="s">
        <v>198</v>
      </c>
      <c r="D4953" t="s">
        <v>1413</v>
      </c>
      <c r="E4953" t="s">
        <v>1399</v>
      </c>
      <c r="F4953" t="s">
        <v>46</v>
      </c>
      <c r="G4953">
        <v>295</v>
      </c>
      <c r="H4953">
        <v>44515</v>
      </c>
    </row>
    <row r="4954" spans="1:8">
      <c r="A4954">
        <v>4953</v>
      </c>
      <c r="B4954">
        <v>86</v>
      </c>
      <c r="C4954" t="s">
        <v>198</v>
      </c>
      <c r="D4954" t="s">
        <v>1413</v>
      </c>
      <c r="E4954" t="s">
        <v>1400</v>
      </c>
      <c r="F4954" t="s">
        <v>46</v>
      </c>
      <c r="G4954">
        <v>237</v>
      </c>
      <c r="H4954">
        <v>44515</v>
      </c>
    </row>
    <row r="4955" spans="1:8">
      <c r="A4955">
        <v>4954</v>
      </c>
      <c r="B4955">
        <v>86</v>
      </c>
      <c r="C4955" t="s">
        <v>198</v>
      </c>
      <c r="D4955" t="s">
        <v>1413</v>
      </c>
      <c r="E4955" t="s">
        <v>1401</v>
      </c>
      <c r="F4955" t="s">
        <v>46</v>
      </c>
      <c r="G4955">
        <v>116</v>
      </c>
      <c r="H4955">
        <v>44515</v>
      </c>
    </row>
    <row r="4956" spans="1:8">
      <c r="A4956">
        <v>4955</v>
      </c>
      <c r="B4956">
        <v>86</v>
      </c>
      <c r="C4956" t="s">
        <v>198</v>
      </c>
      <c r="D4956" t="s">
        <v>1413</v>
      </c>
      <c r="E4956" t="s">
        <v>1402</v>
      </c>
      <c r="F4956" t="s">
        <v>46</v>
      </c>
      <c r="G4956">
        <v>92</v>
      </c>
      <c r="H4956">
        <v>44515</v>
      </c>
    </row>
    <row r="4957" spans="1:8">
      <c r="A4957">
        <v>4956</v>
      </c>
      <c r="B4957">
        <v>86</v>
      </c>
      <c r="C4957" t="s">
        <v>198</v>
      </c>
      <c r="D4957" t="s">
        <v>3597</v>
      </c>
      <c r="E4957" t="s">
        <v>1388</v>
      </c>
      <c r="F4957" t="s">
        <v>63</v>
      </c>
      <c r="G4957">
        <v>1</v>
      </c>
      <c r="H4957">
        <v>10</v>
      </c>
    </row>
    <row r="4958" spans="1:8">
      <c r="A4958">
        <v>4957</v>
      </c>
      <c r="B4958">
        <v>86</v>
      </c>
      <c r="C4958" t="s">
        <v>198</v>
      </c>
      <c r="D4958" t="s">
        <v>3597</v>
      </c>
      <c r="E4958" t="s">
        <v>1390</v>
      </c>
      <c r="F4958" t="s">
        <v>63</v>
      </c>
      <c r="G4958">
        <v>2</v>
      </c>
      <c r="H4958">
        <v>10</v>
      </c>
    </row>
    <row r="4959" spans="1:8">
      <c r="A4959">
        <v>4958</v>
      </c>
      <c r="B4959">
        <v>86</v>
      </c>
      <c r="C4959" t="s">
        <v>198</v>
      </c>
      <c r="D4959" t="s">
        <v>3597</v>
      </c>
      <c r="E4959" t="s">
        <v>1391</v>
      </c>
      <c r="F4959" t="s">
        <v>63</v>
      </c>
      <c r="G4959">
        <v>2</v>
      </c>
      <c r="H4959">
        <v>10</v>
      </c>
    </row>
    <row r="4960" spans="1:8">
      <c r="A4960">
        <v>4959</v>
      </c>
      <c r="B4960">
        <v>86</v>
      </c>
      <c r="C4960" t="s">
        <v>198</v>
      </c>
      <c r="D4960" t="s">
        <v>3597</v>
      </c>
      <c r="E4960" t="s">
        <v>249</v>
      </c>
      <c r="F4960" t="s">
        <v>46</v>
      </c>
      <c r="G4960">
        <v>2</v>
      </c>
      <c r="H4960">
        <v>10</v>
      </c>
    </row>
    <row r="4961" spans="1:8">
      <c r="A4961">
        <v>4960</v>
      </c>
      <c r="B4961">
        <v>86</v>
      </c>
      <c r="C4961" t="s">
        <v>198</v>
      </c>
      <c r="D4961" t="s">
        <v>3597</v>
      </c>
      <c r="E4961" t="s">
        <v>1389</v>
      </c>
      <c r="F4961" t="s">
        <v>46</v>
      </c>
      <c r="G4961">
        <v>1</v>
      </c>
      <c r="H4961">
        <v>10</v>
      </c>
    </row>
    <row r="4962" spans="1:8">
      <c r="A4962">
        <v>4961</v>
      </c>
      <c r="B4962">
        <v>86</v>
      </c>
      <c r="C4962" t="s">
        <v>198</v>
      </c>
      <c r="D4962" t="s">
        <v>3597</v>
      </c>
      <c r="E4962" t="s">
        <v>1392</v>
      </c>
      <c r="F4962" t="s">
        <v>46</v>
      </c>
      <c r="G4962">
        <v>1</v>
      </c>
      <c r="H4962">
        <v>10</v>
      </c>
    </row>
    <row r="4963" spans="1:8">
      <c r="A4963">
        <v>4962</v>
      </c>
      <c r="B4963">
        <v>86</v>
      </c>
      <c r="C4963" t="s">
        <v>198</v>
      </c>
      <c r="D4963" t="s">
        <v>3597</v>
      </c>
      <c r="E4963" t="s">
        <v>1395</v>
      </c>
      <c r="F4963" t="s">
        <v>46</v>
      </c>
      <c r="G4963">
        <v>1</v>
      </c>
      <c r="H4963">
        <v>10</v>
      </c>
    </row>
    <row r="4964" spans="1:8">
      <c r="A4964">
        <v>4963</v>
      </c>
      <c r="B4964">
        <v>86</v>
      </c>
      <c r="C4964" t="s">
        <v>198</v>
      </c>
      <c r="D4964" t="s">
        <v>3598</v>
      </c>
      <c r="E4964" t="s">
        <v>249</v>
      </c>
      <c r="F4964" t="s">
        <v>63</v>
      </c>
      <c r="G4964">
        <v>642</v>
      </c>
      <c r="H4964">
        <v>11620</v>
      </c>
    </row>
    <row r="4965" spans="1:8">
      <c r="A4965">
        <v>4964</v>
      </c>
      <c r="B4965">
        <v>86</v>
      </c>
      <c r="C4965" t="s">
        <v>198</v>
      </c>
      <c r="D4965" t="s">
        <v>3598</v>
      </c>
      <c r="E4965" t="s">
        <v>1386</v>
      </c>
      <c r="F4965" t="s">
        <v>63</v>
      </c>
      <c r="G4965">
        <v>660</v>
      </c>
      <c r="H4965">
        <v>11620</v>
      </c>
    </row>
    <row r="4966" spans="1:8">
      <c r="A4966">
        <v>4965</v>
      </c>
      <c r="B4966">
        <v>86</v>
      </c>
      <c r="C4966" t="s">
        <v>198</v>
      </c>
      <c r="D4966" t="s">
        <v>3598</v>
      </c>
      <c r="E4966" t="s">
        <v>1387</v>
      </c>
      <c r="F4966" t="s">
        <v>63</v>
      </c>
      <c r="G4966">
        <v>673</v>
      </c>
      <c r="H4966">
        <v>11620</v>
      </c>
    </row>
    <row r="4967" spans="1:8">
      <c r="A4967">
        <v>4966</v>
      </c>
      <c r="B4967">
        <v>86</v>
      </c>
      <c r="C4967" t="s">
        <v>198</v>
      </c>
      <c r="D4967" t="s">
        <v>3598</v>
      </c>
      <c r="E4967" t="s">
        <v>1388</v>
      </c>
      <c r="F4967" t="s">
        <v>63</v>
      </c>
      <c r="G4967">
        <v>638</v>
      </c>
      <c r="H4967">
        <v>11620</v>
      </c>
    </row>
    <row r="4968" spans="1:8">
      <c r="A4968">
        <v>4967</v>
      </c>
      <c r="B4968">
        <v>86</v>
      </c>
      <c r="C4968" t="s">
        <v>198</v>
      </c>
      <c r="D4968" t="s">
        <v>3598</v>
      </c>
      <c r="E4968" t="s">
        <v>1389</v>
      </c>
      <c r="F4968" t="s">
        <v>63</v>
      </c>
      <c r="G4968">
        <v>575</v>
      </c>
      <c r="H4968">
        <v>11620</v>
      </c>
    </row>
    <row r="4969" spans="1:8">
      <c r="A4969">
        <v>4968</v>
      </c>
      <c r="B4969">
        <v>86</v>
      </c>
      <c r="C4969" t="s">
        <v>198</v>
      </c>
      <c r="D4969" t="s">
        <v>3598</v>
      </c>
      <c r="E4969" t="s">
        <v>1390</v>
      </c>
      <c r="F4969" t="s">
        <v>63</v>
      </c>
      <c r="G4969">
        <v>546</v>
      </c>
      <c r="H4969">
        <v>11620</v>
      </c>
    </row>
    <row r="4970" spans="1:8">
      <c r="A4970">
        <v>4969</v>
      </c>
      <c r="B4970">
        <v>86</v>
      </c>
      <c r="C4970" t="s">
        <v>198</v>
      </c>
      <c r="D4970" t="s">
        <v>3598</v>
      </c>
      <c r="E4970" t="s">
        <v>1391</v>
      </c>
      <c r="F4970" t="s">
        <v>63</v>
      </c>
      <c r="G4970">
        <v>500</v>
      </c>
      <c r="H4970">
        <v>11620</v>
      </c>
    </row>
    <row r="4971" spans="1:8">
      <c r="A4971">
        <v>4970</v>
      </c>
      <c r="B4971">
        <v>86</v>
      </c>
      <c r="C4971" t="s">
        <v>198</v>
      </c>
      <c r="D4971" t="s">
        <v>3598</v>
      </c>
      <c r="E4971" t="s">
        <v>1392</v>
      </c>
      <c r="F4971" t="s">
        <v>63</v>
      </c>
      <c r="G4971">
        <v>442</v>
      </c>
      <c r="H4971">
        <v>11620</v>
      </c>
    </row>
    <row r="4972" spans="1:8">
      <c r="A4972">
        <v>4971</v>
      </c>
      <c r="B4972">
        <v>86</v>
      </c>
      <c r="C4972" t="s">
        <v>198</v>
      </c>
      <c r="D4972" t="s">
        <v>3598</v>
      </c>
      <c r="E4972" t="s">
        <v>1393</v>
      </c>
      <c r="F4972" t="s">
        <v>63</v>
      </c>
      <c r="G4972">
        <v>329</v>
      </c>
      <c r="H4972">
        <v>11620</v>
      </c>
    </row>
    <row r="4973" spans="1:8">
      <c r="A4973">
        <v>4972</v>
      </c>
      <c r="B4973">
        <v>86</v>
      </c>
      <c r="C4973" t="s">
        <v>198</v>
      </c>
      <c r="D4973" t="s">
        <v>3598</v>
      </c>
      <c r="E4973" t="s">
        <v>1394</v>
      </c>
      <c r="F4973" t="s">
        <v>63</v>
      </c>
      <c r="G4973">
        <v>245</v>
      </c>
      <c r="H4973">
        <v>11620</v>
      </c>
    </row>
    <row r="4974" spans="1:8">
      <c r="A4974">
        <v>4973</v>
      </c>
      <c r="B4974">
        <v>86</v>
      </c>
      <c r="C4974" t="s">
        <v>198</v>
      </c>
      <c r="D4974" t="s">
        <v>3598</v>
      </c>
      <c r="E4974" t="s">
        <v>1395</v>
      </c>
      <c r="F4974" t="s">
        <v>63</v>
      </c>
      <c r="G4974">
        <v>192</v>
      </c>
      <c r="H4974">
        <v>11620</v>
      </c>
    </row>
    <row r="4975" spans="1:8">
      <c r="A4975">
        <v>4974</v>
      </c>
      <c r="B4975">
        <v>86</v>
      </c>
      <c r="C4975" t="s">
        <v>198</v>
      </c>
      <c r="D4975" t="s">
        <v>3598</v>
      </c>
      <c r="E4975" t="s">
        <v>1396</v>
      </c>
      <c r="F4975" t="s">
        <v>63</v>
      </c>
      <c r="G4975">
        <v>142</v>
      </c>
      <c r="H4975">
        <v>11620</v>
      </c>
    </row>
    <row r="4976" spans="1:8">
      <c r="A4976">
        <v>4975</v>
      </c>
      <c r="B4976">
        <v>86</v>
      </c>
      <c r="C4976" t="s">
        <v>198</v>
      </c>
      <c r="D4976" t="s">
        <v>3598</v>
      </c>
      <c r="E4976" t="s">
        <v>1397</v>
      </c>
      <c r="F4976" t="s">
        <v>63</v>
      </c>
      <c r="G4976">
        <v>110</v>
      </c>
      <c r="H4976">
        <v>11620</v>
      </c>
    </row>
    <row r="4977" spans="1:8">
      <c r="A4977">
        <v>4976</v>
      </c>
      <c r="B4977">
        <v>86</v>
      </c>
      <c r="C4977" t="s">
        <v>198</v>
      </c>
      <c r="D4977" t="s">
        <v>3598</v>
      </c>
      <c r="E4977" t="s">
        <v>1398</v>
      </c>
      <c r="F4977" t="s">
        <v>63</v>
      </c>
      <c r="G4977">
        <v>115</v>
      </c>
      <c r="H4977">
        <v>11620</v>
      </c>
    </row>
    <row r="4978" spans="1:8">
      <c r="A4978">
        <v>4977</v>
      </c>
      <c r="B4978">
        <v>86</v>
      </c>
      <c r="C4978" t="s">
        <v>198</v>
      </c>
      <c r="D4978" t="s">
        <v>3598</v>
      </c>
      <c r="E4978" t="s">
        <v>1399</v>
      </c>
      <c r="F4978" t="s">
        <v>63</v>
      </c>
      <c r="G4978">
        <v>81</v>
      </c>
      <c r="H4978">
        <v>11620</v>
      </c>
    </row>
    <row r="4979" spans="1:8">
      <c r="A4979">
        <v>4978</v>
      </c>
      <c r="B4979">
        <v>86</v>
      </c>
      <c r="C4979" t="s">
        <v>198</v>
      </c>
      <c r="D4979" t="s">
        <v>3598</v>
      </c>
      <c r="E4979" t="s">
        <v>1400</v>
      </c>
      <c r="F4979" t="s">
        <v>63</v>
      </c>
      <c r="G4979">
        <v>45</v>
      </c>
      <c r="H4979">
        <v>11620</v>
      </c>
    </row>
    <row r="4980" spans="1:8">
      <c r="A4980">
        <v>4979</v>
      </c>
      <c r="B4980">
        <v>86</v>
      </c>
      <c r="C4980" t="s">
        <v>198</v>
      </c>
      <c r="D4980" t="s">
        <v>3598</v>
      </c>
      <c r="E4980" t="s">
        <v>1401</v>
      </c>
      <c r="F4980" t="s">
        <v>63</v>
      </c>
      <c r="G4980">
        <v>23</v>
      </c>
      <c r="H4980">
        <v>11620</v>
      </c>
    </row>
    <row r="4981" spans="1:8">
      <c r="A4981">
        <v>4980</v>
      </c>
      <c r="B4981">
        <v>86</v>
      </c>
      <c r="C4981" t="s">
        <v>198</v>
      </c>
      <c r="D4981" t="s">
        <v>3598</v>
      </c>
      <c r="E4981" t="s">
        <v>1402</v>
      </c>
      <c r="F4981" t="s">
        <v>63</v>
      </c>
      <c r="G4981">
        <v>19</v>
      </c>
      <c r="H4981">
        <v>11620</v>
      </c>
    </row>
    <row r="4982" spans="1:8">
      <c r="A4982">
        <v>4981</v>
      </c>
      <c r="B4982">
        <v>86</v>
      </c>
      <c r="C4982" t="s">
        <v>198</v>
      </c>
      <c r="D4982" t="s">
        <v>3598</v>
      </c>
      <c r="E4982" t="s">
        <v>249</v>
      </c>
      <c r="F4982" t="s">
        <v>46</v>
      </c>
      <c r="G4982">
        <v>681</v>
      </c>
      <c r="H4982">
        <v>11620</v>
      </c>
    </row>
    <row r="4983" spans="1:8">
      <c r="A4983">
        <v>4982</v>
      </c>
      <c r="B4983">
        <v>86</v>
      </c>
      <c r="C4983" t="s">
        <v>198</v>
      </c>
      <c r="D4983" t="s">
        <v>3598</v>
      </c>
      <c r="E4983" t="s">
        <v>1386</v>
      </c>
      <c r="F4983" t="s">
        <v>46</v>
      </c>
      <c r="G4983">
        <v>644</v>
      </c>
      <c r="H4983">
        <v>11620</v>
      </c>
    </row>
    <row r="4984" spans="1:8">
      <c r="A4984">
        <v>4983</v>
      </c>
      <c r="B4984">
        <v>86</v>
      </c>
      <c r="C4984" t="s">
        <v>198</v>
      </c>
      <c r="D4984" t="s">
        <v>3598</v>
      </c>
      <c r="E4984" t="s">
        <v>1387</v>
      </c>
      <c r="F4984" t="s">
        <v>46</v>
      </c>
      <c r="G4984">
        <v>609</v>
      </c>
      <c r="H4984">
        <v>11620</v>
      </c>
    </row>
    <row r="4985" spans="1:8">
      <c r="A4985">
        <v>4984</v>
      </c>
      <c r="B4985">
        <v>86</v>
      </c>
      <c r="C4985" t="s">
        <v>198</v>
      </c>
      <c r="D4985" t="s">
        <v>3598</v>
      </c>
      <c r="E4985" t="s">
        <v>1388</v>
      </c>
      <c r="F4985" t="s">
        <v>46</v>
      </c>
      <c r="G4985">
        <v>564</v>
      </c>
      <c r="H4985">
        <v>11620</v>
      </c>
    </row>
    <row r="4986" spans="1:8">
      <c r="A4986">
        <v>4985</v>
      </c>
      <c r="B4986">
        <v>86</v>
      </c>
      <c r="C4986" t="s">
        <v>198</v>
      </c>
      <c r="D4986" t="s">
        <v>3598</v>
      </c>
      <c r="E4986" t="s">
        <v>1389</v>
      </c>
      <c r="F4986" t="s">
        <v>46</v>
      </c>
      <c r="G4986">
        <v>526</v>
      </c>
      <c r="H4986">
        <v>11620</v>
      </c>
    </row>
    <row r="4987" spans="1:8">
      <c r="A4987">
        <v>4986</v>
      </c>
      <c r="B4987">
        <v>86</v>
      </c>
      <c r="C4987" t="s">
        <v>198</v>
      </c>
      <c r="D4987" t="s">
        <v>3598</v>
      </c>
      <c r="E4987" t="s">
        <v>1390</v>
      </c>
      <c r="F4987" t="s">
        <v>46</v>
      </c>
      <c r="G4987">
        <v>519</v>
      </c>
      <c r="H4987">
        <v>11620</v>
      </c>
    </row>
    <row r="4988" spans="1:8">
      <c r="A4988">
        <v>4987</v>
      </c>
      <c r="B4988">
        <v>86</v>
      </c>
      <c r="C4988" t="s">
        <v>198</v>
      </c>
      <c r="D4988" t="s">
        <v>3598</v>
      </c>
      <c r="E4988" t="s">
        <v>1391</v>
      </c>
      <c r="F4988" t="s">
        <v>46</v>
      </c>
      <c r="G4988">
        <v>458</v>
      </c>
      <c r="H4988">
        <v>11620</v>
      </c>
    </row>
    <row r="4989" spans="1:8">
      <c r="A4989">
        <v>4988</v>
      </c>
      <c r="B4989">
        <v>86</v>
      </c>
      <c r="C4989" t="s">
        <v>198</v>
      </c>
      <c r="D4989" t="s">
        <v>3598</v>
      </c>
      <c r="E4989" t="s">
        <v>1392</v>
      </c>
      <c r="F4989" t="s">
        <v>46</v>
      </c>
      <c r="G4989">
        <v>423</v>
      </c>
      <c r="H4989">
        <v>11620</v>
      </c>
    </row>
    <row r="4990" spans="1:8">
      <c r="A4990">
        <v>4989</v>
      </c>
      <c r="B4990">
        <v>86</v>
      </c>
      <c r="C4990" t="s">
        <v>198</v>
      </c>
      <c r="D4990" t="s">
        <v>3598</v>
      </c>
      <c r="E4990" t="s">
        <v>1393</v>
      </c>
      <c r="F4990" t="s">
        <v>46</v>
      </c>
      <c r="G4990">
        <v>311</v>
      </c>
      <c r="H4990">
        <v>11620</v>
      </c>
    </row>
    <row r="4991" spans="1:8">
      <c r="A4991">
        <v>4990</v>
      </c>
      <c r="B4991">
        <v>86</v>
      </c>
      <c r="C4991" t="s">
        <v>198</v>
      </c>
      <c r="D4991" t="s">
        <v>3598</v>
      </c>
      <c r="E4991" t="s">
        <v>1394</v>
      </c>
      <c r="F4991" t="s">
        <v>46</v>
      </c>
      <c r="G4991">
        <v>230</v>
      </c>
      <c r="H4991">
        <v>11620</v>
      </c>
    </row>
    <row r="4992" spans="1:8">
      <c r="A4992">
        <v>4991</v>
      </c>
      <c r="B4992">
        <v>86</v>
      </c>
      <c r="C4992" t="s">
        <v>198</v>
      </c>
      <c r="D4992" t="s">
        <v>3598</v>
      </c>
      <c r="E4992" t="s">
        <v>1395</v>
      </c>
      <c r="F4992" t="s">
        <v>46</v>
      </c>
      <c r="G4992">
        <v>219</v>
      </c>
      <c r="H4992">
        <v>11620</v>
      </c>
    </row>
    <row r="4993" spans="1:8">
      <c r="A4993">
        <v>4992</v>
      </c>
      <c r="B4993">
        <v>86</v>
      </c>
      <c r="C4993" t="s">
        <v>198</v>
      </c>
      <c r="D4993" t="s">
        <v>3598</v>
      </c>
      <c r="E4993" t="s">
        <v>1396</v>
      </c>
      <c r="F4993" t="s">
        <v>46</v>
      </c>
      <c r="G4993">
        <v>113</v>
      </c>
      <c r="H4993">
        <v>11620</v>
      </c>
    </row>
    <row r="4994" spans="1:8">
      <c r="A4994">
        <v>4993</v>
      </c>
      <c r="B4994">
        <v>86</v>
      </c>
      <c r="C4994" t="s">
        <v>198</v>
      </c>
      <c r="D4994" t="s">
        <v>3598</v>
      </c>
      <c r="E4994" t="s">
        <v>1397</v>
      </c>
      <c r="F4994" t="s">
        <v>46</v>
      </c>
      <c r="G4994">
        <v>82</v>
      </c>
      <c r="H4994">
        <v>11620</v>
      </c>
    </row>
    <row r="4995" spans="1:8">
      <c r="A4995">
        <v>4994</v>
      </c>
      <c r="B4995">
        <v>86</v>
      </c>
      <c r="C4995" t="s">
        <v>198</v>
      </c>
      <c r="D4995" t="s">
        <v>3598</v>
      </c>
      <c r="E4995" t="s">
        <v>1398</v>
      </c>
      <c r="F4995" t="s">
        <v>46</v>
      </c>
      <c r="G4995">
        <v>103</v>
      </c>
      <c r="H4995">
        <v>11620</v>
      </c>
    </row>
    <row r="4996" spans="1:8">
      <c r="A4996">
        <v>4995</v>
      </c>
      <c r="B4996">
        <v>86</v>
      </c>
      <c r="C4996" t="s">
        <v>198</v>
      </c>
      <c r="D4996" t="s">
        <v>3598</v>
      </c>
      <c r="E4996" t="s">
        <v>1399</v>
      </c>
      <c r="F4996" t="s">
        <v>46</v>
      </c>
      <c r="G4996">
        <v>61</v>
      </c>
      <c r="H4996">
        <v>11620</v>
      </c>
    </row>
    <row r="4997" spans="1:8">
      <c r="A4997">
        <v>4996</v>
      </c>
      <c r="B4997">
        <v>86</v>
      </c>
      <c r="C4997" t="s">
        <v>198</v>
      </c>
      <c r="D4997" t="s">
        <v>3598</v>
      </c>
      <c r="E4997" t="s">
        <v>1400</v>
      </c>
      <c r="F4997" t="s">
        <v>46</v>
      </c>
      <c r="G4997">
        <v>50</v>
      </c>
      <c r="H4997">
        <v>11620</v>
      </c>
    </row>
    <row r="4998" spans="1:8">
      <c r="A4998">
        <v>4997</v>
      </c>
      <c r="B4998">
        <v>86</v>
      </c>
      <c r="C4998" t="s">
        <v>198</v>
      </c>
      <c r="D4998" t="s">
        <v>3598</v>
      </c>
      <c r="E4998" t="s">
        <v>1401</v>
      </c>
      <c r="F4998" t="s">
        <v>46</v>
      </c>
      <c r="G4998">
        <v>22</v>
      </c>
      <c r="H4998">
        <v>11620</v>
      </c>
    </row>
    <row r="4999" spans="1:8">
      <c r="A4999">
        <v>4998</v>
      </c>
      <c r="B4999">
        <v>86</v>
      </c>
      <c r="C4999" t="s">
        <v>198</v>
      </c>
      <c r="D4999" t="s">
        <v>3598</v>
      </c>
      <c r="E4999" t="s">
        <v>1402</v>
      </c>
      <c r="F4999" t="s">
        <v>46</v>
      </c>
      <c r="G4999">
        <v>28</v>
      </c>
      <c r="H4999">
        <v>11620</v>
      </c>
    </row>
    <row r="5000" spans="1:8">
      <c r="A5000">
        <v>4999</v>
      </c>
      <c r="B5000">
        <v>86</v>
      </c>
      <c r="C5000" t="s">
        <v>198</v>
      </c>
      <c r="D5000" t="s">
        <v>3586</v>
      </c>
      <c r="E5000" t="s">
        <v>249</v>
      </c>
      <c r="F5000" t="s">
        <v>63</v>
      </c>
      <c r="G5000">
        <v>10293</v>
      </c>
      <c r="H5000">
        <v>156462</v>
      </c>
    </row>
    <row r="5001" spans="1:8">
      <c r="A5001">
        <v>5000</v>
      </c>
      <c r="B5001">
        <v>86</v>
      </c>
      <c r="C5001" t="s">
        <v>198</v>
      </c>
      <c r="D5001" t="s">
        <v>3586</v>
      </c>
      <c r="E5001" t="s">
        <v>1386</v>
      </c>
      <c r="F5001" t="s">
        <v>63</v>
      </c>
      <c r="G5001">
        <v>8300</v>
      </c>
      <c r="H5001">
        <v>156462</v>
      </c>
    </row>
    <row r="5002" spans="1:8">
      <c r="A5002">
        <v>5001</v>
      </c>
      <c r="B5002">
        <v>86</v>
      </c>
      <c r="C5002" t="s">
        <v>198</v>
      </c>
      <c r="D5002" t="s">
        <v>3586</v>
      </c>
      <c r="E5002" t="s">
        <v>1387</v>
      </c>
      <c r="F5002" t="s">
        <v>63</v>
      </c>
      <c r="G5002">
        <v>7872</v>
      </c>
      <c r="H5002">
        <v>156462</v>
      </c>
    </row>
    <row r="5003" spans="1:8">
      <c r="A5003">
        <v>5002</v>
      </c>
      <c r="B5003">
        <v>86</v>
      </c>
      <c r="C5003" t="s">
        <v>198</v>
      </c>
      <c r="D5003" t="s">
        <v>3586</v>
      </c>
      <c r="E5003" t="s">
        <v>1388</v>
      </c>
      <c r="F5003" t="s">
        <v>63</v>
      </c>
      <c r="G5003">
        <v>7619</v>
      </c>
      <c r="H5003">
        <v>156462</v>
      </c>
    </row>
    <row r="5004" spans="1:8">
      <c r="A5004">
        <v>5003</v>
      </c>
      <c r="B5004">
        <v>86</v>
      </c>
      <c r="C5004" t="s">
        <v>198</v>
      </c>
      <c r="D5004" t="s">
        <v>3586</v>
      </c>
      <c r="E5004" t="s">
        <v>1389</v>
      </c>
      <c r="F5004" t="s">
        <v>63</v>
      </c>
      <c r="G5004">
        <v>7930</v>
      </c>
      <c r="H5004">
        <v>156462</v>
      </c>
    </row>
    <row r="5005" spans="1:8">
      <c r="A5005">
        <v>5004</v>
      </c>
      <c r="B5005">
        <v>86</v>
      </c>
      <c r="C5005" t="s">
        <v>198</v>
      </c>
      <c r="D5005" t="s">
        <v>3586</v>
      </c>
      <c r="E5005" t="s">
        <v>1390</v>
      </c>
      <c r="F5005" t="s">
        <v>63</v>
      </c>
      <c r="G5005">
        <v>7128</v>
      </c>
      <c r="H5005">
        <v>156462</v>
      </c>
    </row>
    <row r="5006" spans="1:8">
      <c r="A5006">
        <v>5005</v>
      </c>
      <c r="B5006">
        <v>86</v>
      </c>
      <c r="C5006" t="s">
        <v>198</v>
      </c>
      <c r="D5006" t="s">
        <v>3586</v>
      </c>
      <c r="E5006" t="s">
        <v>1391</v>
      </c>
      <c r="F5006" t="s">
        <v>63</v>
      </c>
      <c r="G5006">
        <v>6146</v>
      </c>
      <c r="H5006">
        <v>156462</v>
      </c>
    </row>
    <row r="5007" spans="1:8">
      <c r="A5007">
        <v>5006</v>
      </c>
      <c r="B5007">
        <v>86</v>
      </c>
      <c r="C5007" t="s">
        <v>198</v>
      </c>
      <c r="D5007" t="s">
        <v>3586</v>
      </c>
      <c r="E5007" t="s">
        <v>1392</v>
      </c>
      <c r="F5007" t="s">
        <v>63</v>
      </c>
      <c r="G5007">
        <v>5548</v>
      </c>
      <c r="H5007">
        <v>156462</v>
      </c>
    </row>
    <row r="5008" spans="1:8">
      <c r="A5008">
        <v>5007</v>
      </c>
      <c r="B5008">
        <v>86</v>
      </c>
      <c r="C5008" t="s">
        <v>198</v>
      </c>
      <c r="D5008" t="s">
        <v>3586</v>
      </c>
      <c r="E5008" t="s">
        <v>1393</v>
      </c>
      <c r="F5008" t="s">
        <v>63</v>
      </c>
      <c r="G5008">
        <v>4486</v>
      </c>
      <c r="H5008">
        <v>156462</v>
      </c>
    </row>
    <row r="5009" spans="1:8">
      <c r="A5009">
        <v>5008</v>
      </c>
      <c r="B5009">
        <v>86</v>
      </c>
      <c r="C5009" t="s">
        <v>198</v>
      </c>
      <c r="D5009" t="s">
        <v>3586</v>
      </c>
      <c r="E5009" t="s">
        <v>1394</v>
      </c>
      <c r="F5009" t="s">
        <v>63</v>
      </c>
      <c r="G5009">
        <v>3644</v>
      </c>
      <c r="H5009">
        <v>156462</v>
      </c>
    </row>
    <row r="5010" spans="1:8">
      <c r="A5010">
        <v>5009</v>
      </c>
      <c r="B5010">
        <v>86</v>
      </c>
      <c r="C5010" t="s">
        <v>198</v>
      </c>
      <c r="D5010" t="s">
        <v>3586</v>
      </c>
      <c r="E5010" t="s">
        <v>1395</v>
      </c>
      <c r="F5010" t="s">
        <v>63</v>
      </c>
      <c r="G5010">
        <v>2759</v>
      </c>
      <c r="H5010">
        <v>156462</v>
      </c>
    </row>
    <row r="5011" spans="1:8">
      <c r="A5011">
        <v>5010</v>
      </c>
      <c r="B5011">
        <v>86</v>
      </c>
      <c r="C5011" t="s">
        <v>198</v>
      </c>
      <c r="D5011" t="s">
        <v>3586</v>
      </c>
      <c r="E5011" t="s">
        <v>1396</v>
      </c>
      <c r="F5011" t="s">
        <v>63</v>
      </c>
      <c r="G5011">
        <v>2259</v>
      </c>
      <c r="H5011">
        <v>156462</v>
      </c>
    </row>
    <row r="5012" spans="1:8">
      <c r="A5012">
        <v>5011</v>
      </c>
      <c r="B5012">
        <v>86</v>
      </c>
      <c r="C5012" t="s">
        <v>198</v>
      </c>
      <c r="D5012" t="s">
        <v>3586</v>
      </c>
      <c r="E5012" t="s">
        <v>1397</v>
      </c>
      <c r="F5012" t="s">
        <v>63</v>
      </c>
      <c r="G5012">
        <v>1675</v>
      </c>
      <c r="H5012">
        <v>156462</v>
      </c>
    </row>
    <row r="5013" spans="1:8">
      <c r="A5013">
        <v>5012</v>
      </c>
      <c r="B5013">
        <v>86</v>
      </c>
      <c r="C5013" t="s">
        <v>198</v>
      </c>
      <c r="D5013" t="s">
        <v>3586</v>
      </c>
      <c r="E5013" t="s">
        <v>1398</v>
      </c>
      <c r="F5013" t="s">
        <v>63</v>
      </c>
      <c r="G5013">
        <v>1399</v>
      </c>
      <c r="H5013">
        <v>156462</v>
      </c>
    </row>
    <row r="5014" spans="1:8">
      <c r="A5014">
        <v>5013</v>
      </c>
      <c r="B5014">
        <v>86</v>
      </c>
      <c r="C5014" t="s">
        <v>198</v>
      </c>
      <c r="D5014" t="s">
        <v>3586</v>
      </c>
      <c r="E5014" t="s">
        <v>1399</v>
      </c>
      <c r="F5014" t="s">
        <v>63</v>
      </c>
      <c r="G5014">
        <v>920</v>
      </c>
      <c r="H5014">
        <v>156462</v>
      </c>
    </row>
    <row r="5015" spans="1:8">
      <c r="A5015">
        <v>5014</v>
      </c>
      <c r="B5015">
        <v>86</v>
      </c>
      <c r="C5015" t="s">
        <v>198</v>
      </c>
      <c r="D5015" t="s">
        <v>3586</v>
      </c>
      <c r="E5015" t="s">
        <v>1400</v>
      </c>
      <c r="F5015" t="s">
        <v>63</v>
      </c>
      <c r="G5015">
        <v>801</v>
      </c>
      <c r="H5015">
        <v>156462</v>
      </c>
    </row>
    <row r="5016" spans="1:8">
      <c r="A5016">
        <v>5015</v>
      </c>
      <c r="B5016">
        <v>86</v>
      </c>
      <c r="C5016" t="s">
        <v>198</v>
      </c>
      <c r="D5016" t="s">
        <v>3586</v>
      </c>
      <c r="E5016" t="s">
        <v>1401</v>
      </c>
      <c r="F5016" t="s">
        <v>63</v>
      </c>
      <c r="G5016">
        <v>399</v>
      </c>
      <c r="H5016">
        <v>156462</v>
      </c>
    </row>
    <row r="5017" spans="1:8">
      <c r="A5017">
        <v>5016</v>
      </c>
      <c r="B5017">
        <v>86</v>
      </c>
      <c r="C5017" t="s">
        <v>198</v>
      </c>
      <c r="D5017" t="s">
        <v>3586</v>
      </c>
      <c r="E5017" t="s">
        <v>1402</v>
      </c>
      <c r="F5017" t="s">
        <v>63</v>
      </c>
      <c r="G5017">
        <v>381</v>
      </c>
      <c r="H5017">
        <v>156462</v>
      </c>
    </row>
    <row r="5018" spans="1:8">
      <c r="A5018">
        <v>5017</v>
      </c>
      <c r="B5018">
        <v>86</v>
      </c>
      <c r="C5018" t="s">
        <v>198</v>
      </c>
      <c r="D5018" t="s">
        <v>3586</v>
      </c>
      <c r="E5018" t="s">
        <v>249</v>
      </c>
      <c r="F5018" t="s">
        <v>46</v>
      </c>
      <c r="G5018">
        <v>9914</v>
      </c>
      <c r="H5018">
        <v>156462</v>
      </c>
    </row>
    <row r="5019" spans="1:8">
      <c r="A5019">
        <v>5018</v>
      </c>
      <c r="B5019">
        <v>86</v>
      </c>
      <c r="C5019" t="s">
        <v>198</v>
      </c>
      <c r="D5019" t="s">
        <v>3586</v>
      </c>
      <c r="E5019" t="s">
        <v>1386</v>
      </c>
      <c r="F5019" t="s">
        <v>46</v>
      </c>
      <c r="G5019">
        <v>8231</v>
      </c>
      <c r="H5019">
        <v>156462</v>
      </c>
    </row>
    <row r="5020" spans="1:8">
      <c r="A5020">
        <v>5019</v>
      </c>
      <c r="B5020">
        <v>86</v>
      </c>
      <c r="C5020" t="s">
        <v>198</v>
      </c>
      <c r="D5020" t="s">
        <v>3586</v>
      </c>
      <c r="E5020" t="s">
        <v>1387</v>
      </c>
      <c r="F5020" t="s">
        <v>46</v>
      </c>
      <c r="G5020">
        <v>7710</v>
      </c>
      <c r="H5020">
        <v>156462</v>
      </c>
    </row>
    <row r="5021" spans="1:8">
      <c r="A5021">
        <v>5020</v>
      </c>
      <c r="B5021">
        <v>86</v>
      </c>
      <c r="C5021" t="s">
        <v>198</v>
      </c>
      <c r="D5021" t="s">
        <v>3586</v>
      </c>
      <c r="E5021" t="s">
        <v>1388</v>
      </c>
      <c r="F5021" t="s">
        <v>46</v>
      </c>
      <c r="G5021">
        <v>7380</v>
      </c>
      <c r="H5021">
        <v>156462</v>
      </c>
    </row>
    <row r="5022" spans="1:8">
      <c r="A5022">
        <v>5021</v>
      </c>
      <c r="B5022">
        <v>86</v>
      </c>
      <c r="C5022" t="s">
        <v>198</v>
      </c>
      <c r="D5022" t="s">
        <v>3586</v>
      </c>
      <c r="E5022" t="s">
        <v>1389</v>
      </c>
      <c r="F5022" t="s">
        <v>46</v>
      </c>
      <c r="G5022">
        <v>7479</v>
      </c>
      <c r="H5022">
        <v>156462</v>
      </c>
    </row>
    <row r="5023" spans="1:8">
      <c r="A5023">
        <v>5022</v>
      </c>
      <c r="B5023">
        <v>86</v>
      </c>
      <c r="C5023" t="s">
        <v>198</v>
      </c>
      <c r="D5023" t="s">
        <v>3586</v>
      </c>
      <c r="E5023" t="s">
        <v>1390</v>
      </c>
      <c r="F5023" t="s">
        <v>46</v>
      </c>
      <c r="G5023">
        <v>7053</v>
      </c>
      <c r="H5023">
        <v>156462</v>
      </c>
    </row>
    <row r="5024" spans="1:8">
      <c r="A5024">
        <v>5023</v>
      </c>
      <c r="B5024">
        <v>86</v>
      </c>
      <c r="C5024" t="s">
        <v>198</v>
      </c>
      <c r="D5024" t="s">
        <v>3586</v>
      </c>
      <c r="E5024" t="s">
        <v>1391</v>
      </c>
      <c r="F5024" t="s">
        <v>46</v>
      </c>
      <c r="G5024">
        <v>6058</v>
      </c>
      <c r="H5024">
        <v>156462</v>
      </c>
    </row>
    <row r="5025" spans="1:8">
      <c r="A5025">
        <v>5024</v>
      </c>
      <c r="B5025">
        <v>86</v>
      </c>
      <c r="C5025" t="s">
        <v>198</v>
      </c>
      <c r="D5025" t="s">
        <v>3586</v>
      </c>
      <c r="E5025" t="s">
        <v>1392</v>
      </c>
      <c r="F5025" t="s">
        <v>46</v>
      </c>
      <c r="G5025">
        <v>5475</v>
      </c>
      <c r="H5025">
        <v>156462</v>
      </c>
    </row>
    <row r="5026" spans="1:8">
      <c r="A5026">
        <v>5025</v>
      </c>
      <c r="B5026">
        <v>86</v>
      </c>
      <c r="C5026" t="s">
        <v>198</v>
      </c>
      <c r="D5026" t="s">
        <v>3586</v>
      </c>
      <c r="E5026" t="s">
        <v>1393</v>
      </c>
      <c r="F5026" t="s">
        <v>46</v>
      </c>
      <c r="G5026">
        <v>4391</v>
      </c>
      <c r="H5026">
        <v>156462</v>
      </c>
    </row>
    <row r="5027" spans="1:8">
      <c r="A5027">
        <v>5026</v>
      </c>
      <c r="B5027">
        <v>86</v>
      </c>
      <c r="C5027" t="s">
        <v>198</v>
      </c>
      <c r="D5027" t="s">
        <v>3586</v>
      </c>
      <c r="E5027" t="s">
        <v>1394</v>
      </c>
      <c r="F5027" t="s">
        <v>46</v>
      </c>
      <c r="G5027">
        <v>3432</v>
      </c>
      <c r="H5027">
        <v>156462</v>
      </c>
    </row>
    <row r="5028" spans="1:8">
      <c r="A5028">
        <v>5027</v>
      </c>
      <c r="B5028">
        <v>86</v>
      </c>
      <c r="C5028" t="s">
        <v>198</v>
      </c>
      <c r="D5028" t="s">
        <v>3586</v>
      </c>
      <c r="E5028" t="s">
        <v>1395</v>
      </c>
      <c r="F5028" t="s">
        <v>46</v>
      </c>
      <c r="G5028">
        <v>2544</v>
      </c>
      <c r="H5028">
        <v>156462</v>
      </c>
    </row>
    <row r="5029" spans="1:8">
      <c r="A5029">
        <v>5028</v>
      </c>
      <c r="B5029">
        <v>86</v>
      </c>
      <c r="C5029" t="s">
        <v>198</v>
      </c>
      <c r="D5029" t="s">
        <v>3586</v>
      </c>
      <c r="E5029" t="s">
        <v>1396</v>
      </c>
      <c r="F5029" t="s">
        <v>46</v>
      </c>
      <c r="G5029">
        <v>2028</v>
      </c>
      <c r="H5029">
        <v>156462</v>
      </c>
    </row>
    <row r="5030" spans="1:8">
      <c r="A5030">
        <v>5029</v>
      </c>
      <c r="B5030">
        <v>86</v>
      </c>
      <c r="C5030" t="s">
        <v>198</v>
      </c>
      <c r="D5030" t="s">
        <v>3586</v>
      </c>
      <c r="E5030" t="s">
        <v>1397</v>
      </c>
      <c r="F5030" t="s">
        <v>46</v>
      </c>
      <c r="G5030">
        <v>1552</v>
      </c>
      <c r="H5030">
        <v>156462</v>
      </c>
    </row>
    <row r="5031" spans="1:8">
      <c r="A5031">
        <v>5030</v>
      </c>
      <c r="B5031">
        <v>86</v>
      </c>
      <c r="C5031" t="s">
        <v>198</v>
      </c>
      <c r="D5031" t="s">
        <v>3586</v>
      </c>
      <c r="E5031" t="s">
        <v>1398</v>
      </c>
      <c r="F5031" t="s">
        <v>46</v>
      </c>
      <c r="G5031">
        <v>1234</v>
      </c>
      <c r="H5031">
        <v>156462</v>
      </c>
    </row>
    <row r="5032" spans="1:8">
      <c r="A5032">
        <v>5031</v>
      </c>
      <c r="B5032">
        <v>86</v>
      </c>
      <c r="C5032" t="s">
        <v>198</v>
      </c>
      <c r="D5032" t="s">
        <v>3586</v>
      </c>
      <c r="E5032" t="s">
        <v>1399</v>
      </c>
      <c r="F5032" t="s">
        <v>46</v>
      </c>
      <c r="G5032">
        <v>929</v>
      </c>
      <c r="H5032">
        <v>156462</v>
      </c>
    </row>
    <row r="5033" spans="1:8">
      <c r="A5033">
        <v>5032</v>
      </c>
      <c r="B5033">
        <v>86</v>
      </c>
      <c r="C5033" t="s">
        <v>198</v>
      </c>
      <c r="D5033" t="s">
        <v>3586</v>
      </c>
      <c r="E5033" t="s">
        <v>1400</v>
      </c>
      <c r="F5033" t="s">
        <v>46</v>
      </c>
      <c r="G5033">
        <v>764</v>
      </c>
      <c r="H5033">
        <v>156462</v>
      </c>
    </row>
    <row r="5034" spans="1:8">
      <c r="A5034">
        <v>5033</v>
      </c>
      <c r="B5034">
        <v>86</v>
      </c>
      <c r="C5034" t="s">
        <v>198</v>
      </c>
      <c r="D5034" t="s">
        <v>3586</v>
      </c>
      <c r="E5034" t="s">
        <v>1401</v>
      </c>
      <c r="F5034" t="s">
        <v>46</v>
      </c>
      <c r="G5034">
        <v>373</v>
      </c>
      <c r="H5034">
        <v>156462</v>
      </c>
    </row>
    <row r="5035" spans="1:8">
      <c r="A5035">
        <v>5034</v>
      </c>
      <c r="B5035">
        <v>86</v>
      </c>
      <c r="C5035" t="s">
        <v>198</v>
      </c>
      <c r="D5035" t="s">
        <v>3586</v>
      </c>
      <c r="E5035" t="s">
        <v>1402</v>
      </c>
      <c r="F5035" t="s">
        <v>46</v>
      </c>
      <c r="G5035">
        <v>356</v>
      </c>
      <c r="H5035">
        <v>156462</v>
      </c>
    </row>
    <row r="5036" spans="1:8">
      <c r="A5036">
        <v>5035</v>
      </c>
      <c r="B5036">
        <v>86</v>
      </c>
      <c r="C5036" t="s">
        <v>198</v>
      </c>
      <c r="D5036" t="s">
        <v>45</v>
      </c>
      <c r="E5036" t="s">
        <v>249</v>
      </c>
      <c r="F5036" t="s">
        <v>63</v>
      </c>
      <c r="G5036">
        <v>1539</v>
      </c>
    </row>
    <row r="5037" spans="1:8">
      <c r="A5037">
        <v>5036</v>
      </c>
      <c r="B5037">
        <v>86</v>
      </c>
      <c r="C5037" t="s">
        <v>198</v>
      </c>
      <c r="D5037" t="s">
        <v>45</v>
      </c>
      <c r="E5037" t="s">
        <v>1386</v>
      </c>
      <c r="F5037" t="s">
        <v>63</v>
      </c>
      <c r="G5037">
        <v>3089</v>
      </c>
    </row>
    <row r="5038" spans="1:8">
      <c r="A5038">
        <v>5037</v>
      </c>
      <c r="B5038">
        <v>86</v>
      </c>
      <c r="C5038" t="s">
        <v>198</v>
      </c>
      <c r="D5038" t="s">
        <v>45</v>
      </c>
      <c r="E5038" t="s">
        <v>1387</v>
      </c>
      <c r="F5038" t="s">
        <v>63</v>
      </c>
      <c r="G5038">
        <v>3031</v>
      </c>
    </row>
    <row r="5039" spans="1:8">
      <c r="A5039">
        <v>5038</v>
      </c>
      <c r="B5039">
        <v>86</v>
      </c>
      <c r="C5039" t="s">
        <v>198</v>
      </c>
      <c r="D5039" t="s">
        <v>45</v>
      </c>
      <c r="E5039" t="s">
        <v>1388</v>
      </c>
      <c r="F5039" t="s">
        <v>63</v>
      </c>
      <c r="G5039">
        <v>1627</v>
      </c>
    </row>
    <row r="5040" spans="1:8">
      <c r="A5040">
        <v>5039</v>
      </c>
      <c r="B5040">
        <v>86</v>
      </c>
      <c r="C5040" t="s">
        <v>198</v>
      </c>
      <c r="D5040" t="s">
        <v>45</v>
      </c>
      <c r="E5040" t="s">
        <v>1389</v>
      </c>
      <c r="F5040" t="s">
        <v>63</v>
      </c>
      <c r="G5040">
        <v>682</v>
      </c>
    </row>
    <row r="5041" spans="1:7">
      <c r="A5041">
        <v>5040</v>
      </c>
      <c r="B5041">
        <v>86</v>
      </c>
      <c r="C5041" t="s">
        <v>198</v>
      </c>
      <c r="D5041" t="s">
        <v>45</v>
      </c>
      <c r="E5041" t="s">
        <v>1390</v>
      </c>
      <c r="F5041" t="s">
        <v>63</v>
      </c>
      <c r="G5041">
        <v>484</v>
      </c>
    </row>
    <row r="5042" spans="1:7">
      <c r="A5042">
        <v>5041</v>
      </c>
      <c r="B5042">
        <v>86</v>
      </c>
      <c r="C5042" t="s">
        <v>198</v>
      </c>
      <c r="D5042" t="s">
        <v>45</v>
      </c>
      <c r="E5042" t="s">
        <v>1391</v>
      </c>
      <c r="F5042" t="s">
        <v>63</v>
      </c>
      <c r="G5042">
        <v>360</v>
      </c>
    </row>
    <row r="5043" spans="1:7">
      <c r="A5043">
        <v>5042</v>
      </c>
      <c r="B5043">
        <v>86</v>
      </c>
      <c r="C5043" t="s">
        <v>198</v>
      </c>
      <c r="D5043" t="s">
        <v>45</v>
      </c>
      <c r="E5043" t="s">
        <v>1392</v>
      </c>
      <c r="F5043" t="s">
        <v>63</v>
      </c>
      <c r="G5043">
        <v>322</v>
      </c>
    </row>
    <row r="5044" spans="1:7">
      <c r="A5044">
        <v>5043</v>
      </c>
      <c r="B5044">
        <v>86</v>
      </c>
      <c r="C5044" t="s">
        <v>198</v>
      </c>
      <c r="D5044" t="s">
        <v>45</v>
      </c>
      <c r="E5044" t="s">
        <v>1393</v>
      </c>
      <c r="F5044" t="s">
        <v>63</v>
      </c>
      <c r="G5044">
        <v>242</v>
      </c>
    </row>
    <row r="5045" spans="1:7">
      <c r="A5045">
        <v>5044</v>
      </c>
      <c r="B5045">
        <v>86</v>
      </c>
      <c r="C5045" t="s">
        <v>198</v>
      </c>
      <c r="D5045" t="s">
        <v>45</v>
      </c>
      <c r="E5045" t="s">
        <v>1394</v>
      </c>
      <c r="F5045" t="s">
        <v>63</v>
      </c>
      <c r="G5045">
        <v>166</v>
      </c>
    </row>
    <row r="5046" spans="1:7">
      <c r="A5046">
        <v>5045</v>
      </c>
      <c r="B5046">
        <v>86</v>
      </c>
      <c r="C5046" t="s">
        <v>198</v>
      </c>
      <c r="D5046" t="s">
        <v>45</v>
      </c>
      <c r="E5046" t="s">
        <v>1395</v>
      </c>
      <c r="F5046" t="s">
        <v>63</v>
      </c>
      <c r="G5046">
        <v>134</v>
      </c>
    </row>
    <row r="5047" spans="1:7">
      <c r="A5047">
        <v>5046</v>
      </c>
      <c r="B5047">
        <v>86</v>
      </c>
      <c r="C5047" t="s">
        <v>198</v>
      </c>
      <c r="D5047" t="s">
        <v>45</v>
      </c>
      <c r="E5047" t="s">
        <v>1396</v>
      </c>
      <c r="F5047" t="s">
        <v>63</v>
      </c>
      <c r="G5047">
        <v>108</v>
      </c>
    </row>
    <row r="5048" spans="1:7">
      <c r="A5048">
        <v>5047</v>
      </c>
      <c r="B5048">
        <v>86</v>
      </c>
      <c r="C5048" t="s">
        <v>198</v>
      </c>
      <c r="D5048" t="s">
        <v>45</v>
      </c>
      <c r="E5048" t="s">
        <v>1397</v>
      </c>
      <c r="F5048" t="s">
        <v>63</v>
      </c>
      <c r="G5048">
        <v>89</v>
      </c>
    </row>
    <row r="5049" spans="1:7">
      <c r="A5049">
        <v>5048</v>
      </c>
      <c r="B5049">
        <v>86</v>
      </c>
      <c r="C5049" t="s">
        <v>198</v>
      </c>
      <c r="D5049" t="s">
        <v>45</v>
      </c>
      <c r="E5049" t="s">
        <v>1398</v>
      </c>
      <c r="F5049" t="s">
        <v>63</v>
      </c>
      <c r="G5049">
        <v>110</v>
      </c>
    </row>
    <row r="5050" spans="1:7">
      <c r="A5050">
        <v>5049</v>
      </c>
      <c r="B5050">
        <v>86</v>
      </c>
      <c r="C5050" t="s">
        <v>198</v>
      </c>
      <c r="D5050" t="s">
        <v>45</v>
      </c>
      <c r="E5050" t="s">
        <v>1399</v>
      </c>
      <c r="F5050" t="s">
        <v>63</v>
      </c>
      <c r="G5050">
        <v>100</v>
      </c>
    </row>
    <row r="5051" spans="1:7">
      <c r="A5051">
        <v>5050</v>
      </c>
      <c r="B5051">
        <v>86</v>
      </c>
      <c r="C5051" t="s">
        <v>198</v>
      </c>
      <c r="D5051" t="s">
        <v>45</v>
      </c>
      <c r="E5051" t="s">
        <v>1400</v>
      </c>
      <c r="F5051" t="s">
        <v>63</v>
      </c>
      <c r="G5051">
        <v>59</v>
      </c>
    </row>
    <row r="5052" spans="1:7">
      <c r="A5052">
        <v>5051</v>
      </c>
      <c r="B5052">
        <v>86</v>
      </c>
      <c r="C5052" t="s">
        <v>198</v>
      </c>
      <c r="D5052" t="s">
        <v>45</v>
      </c>
      <c r="E5052" t="s">
        <v>1401</v>
      </c>
      <c r="F5052" t="s">
        <v>63</v>
      </c>
      <c r="G5052">
        <v>18</v>
      </c>
    </row>
    <row r="5053" spans="1:7">
      <c r="A5053">
        <v>5052</v>
      </c>
      <c r="B5053">
        <v>86</v>
      </c>
      <c r="C5053" t="s">
        <v>198</v>
      </c>
      <c r="D5053" t="s">
        <v>45</v>
      </c>
      <c r="E5053" t="s">
        <v>1402</v>
      </c>
      <c r="F5053" t="s">
        <v>63</v>
      </c>
      <c r="G5053">
        <v>9</v>
      </c>
    </row>
    <row r="5054" spans="1:7">
      <c r="A5054">
        <v>5053</v>
      </c>
      <c r="B5054">
        <v>86</v>
      </c>
      <c r="C5054" t="s">
        <v>198</v>
      </c>
      <c r="D5054" t="s">
        <v>45</v>
      </c>
      <c r="E5054" t="s">
        <v>249</v>
      </c>
      <c r="F5054" t="s">
        <v>46</v>
      </c>
      <c r="G5054">
        <v>1600</v>
      </c>
    </row>
    <row r="5055" spans="1:7">
      <c r="A5055">
        <v>5054</v>
      </c>
      <c r="B5055">
        <v>86</v>
      </c>
      <c r="C5055" t="s">
        <v>198</v>
      </c>
      <c r="D5055" t="s">
        <v>45</v>
      </c>
      <c r="E5055" t="s">
        <v>1386</v>
      </c>
      <c r="F5055" t="s">
        <v>46</v>
      </c>
      <c r="G5055">
        <v>3070</v>
      </c>
    </row>
    <row r="5056" spans="1:7">
      <c r="A5056">
        <v>5055</v>
      </c>
      <c r="B5056">
        <v>86</v>
      </c>
      <c r="C5056" t="s">
        <v>198</v>
      </c>
      <c r="D5056" t="s">
        <v>45</v>
      </c>
      <c r="E5056" t="s">
        <v>1387</v>
      </c>
      <c r="F5056" t="s">
        <v>46</v>
      </c>
      <c r="G5056">
        <v>3043</v>
      </c>
    </row>
    <row r="5057" spans="1:8">
      <c r="A5057">
        <v>5056</v>
      </c>
      <c r="B5057">
        <v>86</v>
      </c>
      <c r="C5057" t="s">
        <v>198</v>
      </c>
      <c r="D5057" t="s">
        <v>45</v>
      </c>
      <c r="E5057" t="s">
        <v>1388</v>
      </c>
      <c r="F5057" t="s">
        <v>46</v>
      </c>
      <c r="G5057">
        <v>1646</v>
      </c>
    </row>
    <row r="5058" spans="1:8">
      <c r="A5058">
        <v>5057</v>
      </c>
      <c r="B5058">
        <v>86</v>
      </c>
      <c r="C5058" t="s">
        <v>198</v>
      </c>
      <c r="D5058" t="s">
        <v>45</v>
      </c>
      <c r="E5058" t="s">
        <v>1389</v>
      </c>
      <c r="F5058" t="s">
        <v>46</v>
      </c>
      <c r="G5058">
        <v>798</v>
      </c>
    </row>
    <row r="5059" spans="1:8">
      <c r="A5059">
        <v>5058</v>
      </c>
      <c r="B5059">
        <v>86</v>
      </c>
      <c r="C5059" t="s">
        <v>198</v>
      </c>
      <c r="D5059" t="s">
        <v>45</v>
      </c>
      <c r="E5059" t="s">
        <v>1390</v>
      </c>
      <c r="F5059" t="s">
        <v>46</v>
      </c>
      <c r="G5059">
        <v>533</v>
      </c>
    </row>
    <row r="5060" spans="1:8">
      <c r="A5060">
        <v>5059</v>
      </c>
      <c r="B5060">
        <v>86</v>
      </c>
      <c r="C5060" t="s">
        <v>198</v>
      </c>
      <c r="D5060" t="s">
        <v>45</v>
      </c>
      <c r="E5060" t="s">
        <v>1391</v>
      </c>
      <c r="F5060" t="s">
        <v>46</v>
      </c>
      <c r="G5060">
        <v>415</v>
      </c>
    </row>
    <row r="5061" spans="1:8">
      <c r="A5061">
        <v>5060</v>
      </c>
      <c r="B5061">
        <v>86</v>
      </c>
      <c r="C5061" t="s">
        <v>198</v>
      </c>
      <c r="D5061" t="s">
        <v>45</v>
      </c>
      <c r="E5061" t="s">
        <v>1392</v>
      </c>
      <c r="F5061" t="s">
        <v>46</v>
      </c>
      <c r="G5061">
        <v>355</v>
      </c>
    </row>
    <row r="5062" spans="1:8">
      <c r="A5062">
        <v>5061</v>
      </c>
      <c r="B5062">
        <v>86</v>
      </c>
      <c r="C5062" t="s">
        <v>198</v>
      </c>
      <c r="D5062" t="s">
        <v>45</v>
      </c>
      <c r="E5062" t="s">
        <v>1393</v>
      </c>
      <c r="F5062" t="s">
        <v>46</v>
      </c>
      <c r="G5062">
        <v>186</v>
      </c>
    </row>
    <row r="5063" spans="1:8">
      <c r="A5063">
        <v>5062</v>
      </c>
      <c r="B5063">
        <v>86</v>
      </c>
      <c r="C5063" t="s">
        <v>198</v>
      </c>
      <c r="D5063" t="s">
        <v>45</v>
      </c>
      <c r="E5063" t="s">
        <v>1394</v>
      </c>
      <c r="F5063" t="s">
        <v>46</v>
      </c>
      <c r="G5063">
        <v>153</v>
      </c>
    </row>
    <row r="5064" spans="1:8">
      <c r="A5064">
        <v>5063</v>
      </c>
      <c r="B5064">
        <v>86</v>
      </c>
      <c r="C5064" t="s">
        <v>198</v>
      </c>
      <c r="D5064" t="s">
        <v>45</v>
      </c>
      <c r="E5064" t="s">
        <v>1395</v>
      </c>
      <c r="F5064" t="s">
        <v>46</v>
      </c>
      <c r="G5064">
        <v>137</v>
      </c>
    </row>
    <row r="5065" spans="1:8">
      <c r="A5065">
        <v>5064</v>
      </c>
      <c r="B5065">
        <v>86</v>
      </c>
      <c r="C5065" t="s">
        <v>198</v>
      </c>
      <c r="D5065" t="s">
        <v>45</v>
      </c>
      <c r="E5065" t="s">
        <v>1396</v>
      </c>
      <c r="F5065" t="s">
        <v>46</v>
      </c>
      <c r="G5065">
        <v>117</v>
      </c>
    </row>
    <row r="5066" spans="1:8">
      <c r="A5066">
        <v>5065</v>
      </c>
      <c r="B5066">
        <v>86</v>
      </c>
      <c r="C5066" t="s">
        <v>198</v>
      </c>
      <c r="D5066" t="s">
        <v>45</v>
      </c>
      <c r="E5066" t="s">
        <v>1397</v>
      </c>
      <c r="F5066" t="s">
        <v>46</v>
      </c>
      <c r="G5066">
        <v>93</v>
      </c>
    </row>
    <row r="5067" spans="1:8">
      <c r="A5067">
        <v>5066</v>
      </c>
      <c r="B5067">
        <v>86</v>
      </c>
      <c r="C5067" t="s">
        <v>198</v>
      </c>
      <c r="D5067" t="s">
        <v>45</v>
      </c>
      <c r="E5067" t="s">
        <v>1398</v>
      </c>
      <c r="F5067" t="s">
        <v>46</v>
      </c>
      <c r="G5067">
        <v>91</v>
      </c>
    </row>
    <row r="5068" spans="1:8">
      <c r="A5068">
        <v>5067</v>
      </c>
      <c r="B5068">
        <v>86</v>
      </c>
      <c r="C5068" t="s">
        <v>198</v>
      </c>
      <c r="D5068" t="s">
        <v>45</v>
      </c>
      <c r="E5068" t="s">
        <v>1399</v>
      </c>
      <c r="F5068" t="s">
        <v>46</v>
      </c>
      <c r="G5068">
        <v>97</v>
      </c>
    </row>
    <row r="5069" spans="1:8">
      <c r="A5069">
        <v>5068</v>
      </c>
      <c r="B5069">
        <v>86</v>
      </c>
      <c r="C5069" t="s">
        <v>198</v>
      </c>
      <c r="D5069" t="s">
        <v>45</v>
      </c>
      <c r="E5069" t="s">
        <v>1400</v>
      </c>
      <c r="F5069" t="s">
        <v>46</v>
      </c>
      <c r="G5069">
        <v>58</v>
      </c>
    </row>
    <row r="5070" spans="1:8">
      <c r="A5070">
        <v>5069</v>
      </c>
      <c r="B5070">
        <v>86</v>
      </c>
      <c r="C5070" t="s">
        <v>198</v>
      </c>
      <c r="D5070" t="s">
        <v>45</v>
      </c>
      <c r="E5070" t="s">
        <v>1401</v>
      </c>
      <c r="F5070" t="s">
        <v>46</v>
      </c>
      <c r="G5070">
        <v>15</v>
      </c>
    </row>
    <row r="5071" spans="1:8">
      <c r="A5071">
        <v>5070</v>
      </c>
      <c r="B5071">
        <v>86</v>
      </c>
      <c r="C5071" t="s">
        <v>198</v>
      </c>
      <c r="D5071" t="s">
        <v>45</v>
      </c>
      <c r="E5071" t="s">
        <v>1402</v>
      </c>
      <c r="F5071" t="s">
        <v>46</v>
      </c>
      <c r="G5071">
        <v>14</v>
      </c>
    </row>
    <row r="5072" spans="1:8">
      <c r="A5072">
        <v>5071</v>
      </c>
      <c r="B5072">
        <v>88</v>
      </c>
      <c r="C5072" t="s">
        <v>199</v>
      </c>
      <c r="D5072" t="s">
        <v>1413</v>
      </c>
      <c r="E5072" t="s">
        <v>1389</v>
      </c>
      <c r="F5072" t="s">
        <v>63</v>
      </c>
      <c r="G5072">
        <v>1</v>
      </c>
      <c r="H5072">
        <v>62</v>
      </c>
    </row>
    <row r="5073" spans="1:8">
      <c r="A5073">
        <v>5072</v>
      </c>
      <c r="B5073">
        <v>88</v>
      </c>
      <c r="C5073" t="s">
        <v>199</v>
      </c>
      <c r="D5073" t="s">
        <v>1413</v>
      </c>
      <c r="E5073" t="s">
        <v>1390</v>
      </c>
      <c r="F5073" t="s">
        <v>63</v>
      </c>
      <c r="G5073">
        <v>3</v>
      </c>
      <c r="H5073">
        <v>62</v>
      </c>
    </row>
    <row r="5074" spans="1:8">
      <c r="A5074">
        <v>5073</v>
      </c>
      <c r="B5074">
        <v>88</v>
      </c>
      <c r="C5074" t="s">
        <v>199</v>
      </c>
      <c r="D5074" t="s">
        <v>1413</v>
      </c>
      <c r="E5074" t="s">
        <v>1391</v>
      </c>
      <c r="F5074" t="s">
        <v>63</v>
      </c>
      <c r="G5074">
        <v>1</v>
      </c>
      <c r="H5074">
        <v>62</v>
      </c>
    </row>
    <row r="5075" spans="1:8">
      <c r="A5075">
        <v>5074</v>
      </c>
      <c r="B5075">
        <v>88</v>
      </c>
      <c r="C5075" t="s">
        <v>199</v>
      </c>
      <c r="D5075" t="s">
        <v>1413</v>
      </c>
      <c r="E5075" t="s">
        <v>1392</v>
      </c>
      <c r="F5075" t="s">
        <v>63</v>
      </c>
      <c r="G5075">
        <v>4</v>
      </c>
      <c r="H5075">
        <v>62</v>
      </c>
    </row>
    <row r="5076" spans="1:8">
      <c r="A5076">
        <v>5075</v>
      </c>
      <c r="B5076">
        <v>88</v>
      </c>
      <c r="C5076" t="s">
        <v>199</v>
      </c>
      <c r="D5076" t="s">
        <v>1413</v>
      </c>
      <c r="E5076" t="s">
        <v>1393</v>
      </c>
      <c r="F5076" t="s">
        <v>63</v>
      </c>
      <c r="G5076">
        <v>5</v>
      </c>
      <c r="H5076">
        <v>62</v>
      </c>
    </row>
    <row r="5077" spans="1:8">
      <c r="A5077">
        <v>5076</v>
      </c>
      <c r="B5077">
        <v>88</v>
      </c>
      <c r="C5077" t="s">
        <v>199</v>
      </c>
      <c r="D5077" t="s">
        <v>1413</v>
      </c>
      <c r="E5077" t="s">
        <v>1394</v>
      </c>
      <c r="F5077" t="s">
        <v>63</v>
      </c>
      <c r="G5077">
        <v>4</v>
      </c>
      <c r="H5077">
        <v>62</v>
      </c>
    </row>
    <row r="5078" spans="1:8">
      <c r="A5078">
        <v>5077</v>
      </c>
      <c r="B5078">
        <v>88</v>
      </c>
      <c r="C5078" t="s">
        <v>199</v>
      </c>
      <c r="D5078" t="s">
        <v>1413</v>
      </c>
      <c r="E5078" t="s">
        <v>1395</v>
      </c>
      <c r="F5078" t="s">
        <v>63</v>
      </c>
      <c r="G5078">
        <v>4</v>
      </c>
      <c r="H5078">
        <v>62</v>
      </c>
    </row>
    <row r="5079" spans="1:8">
      <c r="A5079">
        <v>5078</v>
      </c>
      <c r="B5079">
        <v>88</v>
      </c>
      <c r="C5079" t="s">
        <v>199</v>
      </c>
      <c r="D5079" t="s">
        <v>1413</v>
      </c>
      <c r="E5079" t="s">
        <v>1396</v>
      </c>
      <c r="F5079" t="s">
        <v>63</v>
      </c>
      <c r="G5079">
        <v>4</v>
      </c>
      <c r="H5079">
        <v>62</v>
      </c>
    </row>
    <row r="5080" spans="1:8">
      <c r="A5080">
        <v>5079</v>
      </c>
      <c r="B5080">
        <v>88</v>
      </c>
      <c r="C5080" t="s">
        <v>199</v>
      </c>
      <c r="D5080" t="s">
        <v>1413</v>
      </c>
      <c r="E5080" t="s">
        <v>1397</v>
      </c>
      <c r="F5080" t="s">
        <v>63</v>
      </c>
      <c r="G5080">
        <v>3</v>
      </c>
      <c r="H5080">
        <v>62</v>
      </c>
    </row>
    <row r="5081" spans="1:8">
      <c r="A5081">
        <v>5080</v>
      </c>
      <c r="B5081">
        <v>88</v>
      </c>
      <c r="C5081" t="s">
        <v>199</v>
      </c>
      <c r="D5081" t="s">
        <v>1413</v>
      </c>
      <c r="E5081" t="s">
        <v>1398</v>
      </c>
      <c r="F5081" t="s">
        <v>63</v>
      </c>
      <c r="G5081">
        <v>2</v>
      </c>
      <c r="H5081">
        <v>62</v>
      </c>
    </row>
    <row r="5082" spans="1:8">
      <c r="A5082">
        <v>5081</v>
      </c>
      <c r="B5082">
        <v>88</v>
      </c>
      <c r="C5082" t="s">
        <v>199</v>
      </c>
      <c r="D5082" t="s">
        <v>1413</v>
      </c>
      <c r="E5082" t="s">
        <v>1399</v>
      </c>
      <c r="F5082" t="s">
        <v>63</v>
      </c>
      <c r="G5082">
        <v>2</v>
      </c>
      <c r="H5082">
        <v>62</v>
      </c>
    </row>
    <row r="5083" spans="1:8">
      <c r="A5083">
        <v>5082</v>
      </c>
      <c r="B5083">
        <v>88</v>
      </c>
      <c r="C5083" t="s">
        <v>199</v>
      </c>
      <c r="D5083" t="s">
        <v>1413</v>
      </c>
      <c r="E5083" t="s">
        <v>1388</v>
      </c>
      <c r="F5083" t="s">
        <v>46</v>
      </c>
      <c r="G5083">
        <v>1</v>
      </c>
      <c r="H5083">
        <v>62</v>
      </c>
    </row>
    <row r="5084" spans="1:8">
      <c r="A5084">
        <v>5083</v>
      </c>
      <c r="B5084">
        <v>88</v>
      </c>
      <c r="C5084" t="s">
        <v>199</v>
      </c>
      <c r="D5084" t="s">
        <v>1413</v>
      </c>
      <c r="E5084" t="s">
        <v>1389</v>
      </c>
      <c r="F5084" t="s">
        <v>46</v>
      </c>
      <c r="G5084">
        <v>1</v>
      </c>
      <c r="H5084">
        <v>62</v>
      </c>
    </row>
    <row r="5085" spans="1:8">
      <c r="A5085">
        <v>5084</v>
      </c>
      <c r="B5085">
        <v>88</v>
      </c>
      <c r="C5085" t="s">
        <v>199</v>
      </c>
      <c r="D5085" t="s">
        <v>1413</v>
      </c>
      <c r="E5085" t="s">
        <v>1390</v>
      </c>
      <c r="F5085" t="s">
        <v>46</v>
      </c>
      <c r="G5085">
        <v>3</v>
      </c>
      <c r="H5085">
        <v>62</v>
      </c>
    </row>
    <row r="5086" spans="1:8">
      <c r="A5086">
        <v>5085</v>
      </c>
      <c r="B5086">
        <v>88</v>
      </c>
      <c r="C5086" t="s">
        <v>199</v>
      </c>
      <c r="D5086" t="s">
        <v>1413</v>
      </c>
      <c r="E5086" t="s">
        <v>1391</v>
      </c>
      <c r="F5086" t="s">
        <v>46</v>
      </c>
      <c r="G5086">
        <v>3</v>
      </c>
      <c r="H5086">
        <v>62</v>
      </c>
    </row>
    <row r="5087" spans="1:8">
      <c r="A5087">
        <v>5086</v>
      </c>
      <c r="B5087">
        <v>88</v>
      </c>
      <c r="C5087" t="s">
        <v>199</v>
      </c>
      <c r="D5087" t="s">
        <v>1413</v>
      </c>
      <c r="E5087" t="s">
        <v>1392</v>
      </c>
      <c r="F5087" t="s">
        <v>46</v>
      </c>
      <c r="G5087">
        <v>2</v>
      </c>
      <c r="H5087">
        <v>62</v>
      </c>
    </row>
    <row r="5088" spans="1:8">
      <c r="A5088">
        <v>5087</v>
      </c>
      <c r="B5088">
        <v>88</v>
      </c>
      <c r="C5088" t="s">
        <v>199</v>
      </c>
      <c r="D5088" t="s">
        <v>1413</v>
      </c>
      <c r="E5088" t="s">
        <v>1393</v>
      </c>
      <c r="F5088" t="s">
        <v>46</v>
      </c>
      <c r="G5088">
        <v>4</v>
      </c>
      <c r="H5088">
        <v>62</v>
      </c>
    </row>
    <row r="5089" spans="1:8">
      <c r="A5089">
        <v>5088</v>
      </c>
      <c r="B5089">
        <v>88</v>
      </c>
      <c r="C5089" t="s">
        <v>199</v>
      </c>
      <c r="D5089" t="s">
        <v>1413</v>
      </c>
      <c r="E5089" t="s">
        <v>1394</v>
      </c>
      <c r="F5089" t="s">
        <v>46</v>
      </c>
      <c r="G5089">
        <v>3</v>
      </c>
      <c r="H5089">
        <v>62</v>
      </c>
    </row>
    <row r="5090" spans="1:8">
      <c r="A5090">
        <v>5089</v>
      </c>
      <c r="B5090">
        <v>88</v>
      </c>
      <c r="C5090" t="s">
        <v>199</v>
      </c>
      <c r="D5090" t="s">
        <v>1413</v>
      </c>
      <c r="E5090" t="s">
        <v>1395</v>
      </c>
      <c r="F5090" t="s">
        <v>46</v>
      </c>
      <c r="G5090">
        <v>5</v>
      </c>
      <c r="H5090">
        <v>62</v>
      </c>
    </row>
    <row r="5091" spans="1:8">
      <c r="A5091">
        <v>5090</v>
      </c>
      <c r="B5091">
        <v>88</v>
      </c>
      <c r="C5091" t="s">
        <v>199</v>
      </c>
      <c r="D5091" t="s">
        <v>1413</v>
      </c>
      <c r="E5091" t="s">
        <v>1396</v>
      </c>
      <c r="F5091" t="s">
        <v>46</v>
      </c>
      <c r="G5091">
        <v>4</v>
      </c>
      <c r="H5091">
        <v>62</v>
      </c>
    </row>
    <row r="5092" spans="1:8">
      <c r="A5092">
        <v>5091</v>
      </c>
      <c r="B5092">
        <v>88</v>
      </c>
      <c r="C5092" t="s">
        <v>199</v>
      </c>
      <c r="D5092" t="s">
        <v>1413</v>
      </c>
      <c r="E5092" t="s">
        <v>1398</v>
      </c>
      <c r="F5092" t="s">
        <v>46</v>
      </c>
      <c r="G5092">
        <v>1</v>
      </c>
      <c r="H5092">
        <v>62</v>
      </c>
    </row>
    <row r="5093" spans="1:8">
      <c r="A5093">
        <v>5092</v>
      </c>
      <c r="B5093">
        <v>88</v>
      </c>
      <c r="C5093" t="s">
        <v>199</v>
      </c>
      <c r="D5093" t="s">
        <v>1413</v>
      </c>
      <c r="E5093" t="s">
        <v>1399</v>
      </c>
      <c r="F5093" t="s">
        <v>46</v>
      </c>
      <c r="G5093">
        <v>1</v>
      </c>
      <c r="H5093">
        <v>62</v>
      </c>
    </row>
    <row r="5094" spans="1:8">
      <c r="A5094">
        <v>5093</v>
      </c>
      <c r="B5094">
        <v>88</v>
      </c>
      <c r="C5094" t="s">
        <v>199</v>
      </c>
      <c r="D5094" t="s">
        <v>1413</v>
      </c>
      <c r="E5094" t="s">
        <v>1402</v>
      </c>
      <c r="F5094" t="s">
        <v>46</v>
      </c>
      <c r="G5094">
        <v>1</v>
      </c>
      <c r="H5094">
        <v>62</v>
      </c>
    </row>
    <row r="5095" spans="1:8">
      <c r="A5095">
        <v>5094</v>
      </c>
      <c r="B5095">
        <v>88</v>
      </c>
      <c r="C5095" t="s">
        <v>199</v>
      </c>
      <c r="D5095" t="s">
        <v>3597</v>
      </c>
      <c r="E5095" t="s">
        <v>249</v>
      </c>
      <c r="F5095" t="s">
        <v>63</v>
      </c>
      <c r="G5095">
        <v>1392</v>
      </c>
      <c r="H5095">
        <v>23396</v>
      </c>
    </row>
    <row r="5096" spans="1:8">
      <c r="A5096">
        <v>5095</v>
      </c>
      <c r="B5096">
        <v>88</v>
      </c>
      <c r="C5096" t="s">
        <v>199</v>
      </c>
      <c r="D5096" t="s">
        <v>3597</v>
      </c>
      <c r="E5096" t="s">
        <v>1386</v>
      </c>
      <c r="F5096" t="s">
        <v>63</v>
      </c>
      <c r="G5096">
        <v>1296</v>
      </c>
      <c r="H5096">
        <v>23396</v>
      </c>
    </row>
    <row r="5097" spans="1:8">
      <c r="A5097">
        <v>5096</v>
      </c>
      <c r="B5097">
        <v>88</v>
      </c>
      <c r="C5097" t="s">
        <v>199</v>
      </c>
      <c r="D5097" t="s">
        <v>3597</v>
      </c>
      <c r="E5097" t="s">
        <v>1387</v>
      </c>
      <c r="F5097" t="s">
        <v>63</v>
      </c>
      <c r="G5097">
        <v>1302</v>
      </c>
      <c r="H5097">
        <v>23396</v>
      </c>
    </row>
    <row r="5098" spans="1:8">
      <c r="A5098">
        <v>5097</v>
      </c>
      <c r="B5098">
        <v>88</v>
      </c>
      <c r="C5098" t="s">
        <v>199</v>
      </c>
      <c r="D5098" t="s">
        <v>3597</v>
      </c>
      <c r="E5098" t="s">
        <v>1388</v>
      </c>
      <c r="F5098" t="s">
        <v>63</v>
      </c>
      <c r="G5098">
        <v>1190</v>
      </c>
      <c r="H5098">
        <v>23396</v>
      </c>
    </row>
    <row r="5099" spans="1:8">
      <c r="A5099">
        <v>5098</v>
      </c>
      <c r="B5099">
        <v>88</v>
      </c>
      <c r="C5099" t="s">
        <v>199</v>
      </c>
      <c r="D5099" t="s">
        <v>3597</v>
      </c>
      <c r="E5099" t="s">
        <v>1389</v>
      </c>
      <c r="F5099" t="s">
        <v>63</v>
      </c>
      <c r="G5099">
        <v>972</v>
      </c>
      <c r="H5099">
        <v>23396</v>
      </c>
    </row>
    <row r="5100" spans="1:8">
      <c r="A5100">
        <v>5099</v>
      </c>
      <c r="B5100">
        <v>88</v>
      </c>
      <c r="C5100" t="s">
        <v>199</v>
      </c>
      <c r="D5100" t="s">
        <v>3597</v>
      </c>
      <c r="E5100" t="s">
        <v>1390</v>
      </c>
      <c r="F5100" t="s">
        <v>63</v>
      </c>
      <c r="G5100">
        <v>891</v>
      </c>
      <c r="H5100">
        <v>23396</v>
      </c>
    </row>
    <row r="5101" spans="1:8">
      <c r="A5101">
        <v>5100</v>
      </c>
      <c r="B5101">
        <v>88</v>
      </c>
      <c r="C5101" t="s">
        <v>199</v>
      </c>
      <c r="D5101" t="s">
        <v>3597</v>
      </c>
      <c r="E5101" t="s">
        <v>1391</v>
      </c>
      <c r="F5101" t="s">
        <v>63</v>
      </c>
      <c r="G5101">
        <v>790</v>
      </c>
      <c r="H5101">
        <v>23396</v>
      </c>
    </row>
    <row r="5102" spans="1:8">
      <c r="A5102">
        <v>5101</v>
      </c>
      <c r="B5102">
        <v>88</v>
      </c>
      <c r="C5102" t="s">
        <v>199</v>
      </c>
      <c r="D5102" t="s">
        <v>3597</v>
      </c>
      <c r="E5102" t="s">
        <v>1392</v>
      </c>
      <c r="F5102" t="s">
        <v>63</v>
      </c>
      <c r="G5102">
        <v>767</v>
      </c>
      <c r="H5102">
        <v>23396</v>
      </c>
    </row>
    <row r="5103" spans="1:8">
      <c r="A5103">
        <v>5102</v>
      </c>
      <c r="B5103">
        <v>88</v>
      </c>
      <c r="C5103" t="s">
        <v>199</v>
      </c>
      <c r="D5103" t="s">
        <v>3597</v>
      </c>
      <c r="E5103" t="s">
        <v>1393</v>
      </c>
      <c r="F5103" t="s">
        <v>63</v>
      </c>
      <c r="G5103">
        <v>728</v>
      </c>
      <c r="H5103">
        <v>23396</v>
      </c>
    </row>
    <row r="5104" spans="1:8">
      <c r="A5104">
        <v>5103</v>
      </c>
      <c r="B5104">
        <v>88</v>
      </c>
      <c r="C5104" t="s">
        <v>199</v>
      </c>
      <c r="D5104" t="s">
        <v>3597</v>
      </c>
      <c r="E5104" t="s">
        <v>1394</v>
      </c>
      <c r="F5104" t="s">
        <v>63</v>
      </c>
      <c r="G5104">
        <v>577</v>
      </c>
      <c r="H5104">
        <v>23396</v>
      </c>
    </row>
    <row r="5105" spans="1:8">
      <c r="A5105">
        <v>5104</v>
      </c>
      <c r="B5105">
        <v>88</v>
      </c>
      <c r="C5105" t="s">
        <v>199</v>
      </c>
      <c r="D5105" t="s">
        <v>3597</v>
      </c>
      <c r="E5105" t="s">
        <v>1395</v>
      </c>
      <c r="F5105" t="s">
        <v>63</v>
      </c>
      <c r="G5105">
        <v>460</v>
      </c>
      <c r="H5105">
        <v>23396</v>
      </c>
    </row>
    <row r="5106" spans="1:8">
      <c r="A5106">
        <v>5105</v>
      </c>
      <c r="B5106">
        <v>88</v>
      </c>
      <c r="C5106" t="s">
        <v>199</v>
      </c>
      <c r="D5106" t="s">
        <v>3597</v>
      </c>
      <c r="E5106" t="s">
        <v>1396</v>
      </c>
      <c r="F5106" t="s">
        <v>63</v>
      </c>
      <c r="G5106">
        <v>340</v>
      </c>
      <c r="H5106">
        <v>23396</v>
      </c>
    </row>
    <row r="5107" spans="1:8">
      <c r="A5107">
        <v>5106</v>
      </c>
      <c r="B5107">
        <v>88</v>
      </c>
      <c r="C5107" t="s">
        <v>199</v>
      </c>
      <c r="D5107" t="s">
        <v>3597</v>
      </c>
      <c r="E5107" t="s">
        <v>1397</v>
      </c>
      <c r="F5107" t="s">
        <v>63</v>
      </c>
      <c r="G5107">
        <v>266</v>
      </c>
      <c r="H5107">
        <v>23396</v>
      </c>
    </row>
    <row r="5108" spans="1:8">
      <c r="A5108">
        <v>5107</v>
      </c>
      <c r="B5108">
        <v>88</v>
      </c>
      <c r="C5108" t="s">
        <v>199</v>
      </c>
      <c r="D5108" t="s">
        <v>3597</v>
      </c>
      <c r="E5108" t="s">
        <v>1398</v>
      </c>
      <c r="F5108" t="s">
        <v>63</v>
      </c>
      <c r="G5108">
        <v>220</v>
      </c>
      <c r="H5108">
        <v>23396</v>
      </c>
    </row>
    <row r="5109" spans="1:8">
      <c r="A5109">
        <v>5108</v>
      </c>
      <c r="B5109">
        <v>88</v>
      </c>
      <c r="C5109" t="s">
        <v>199</v>
      </c>
      <c r="D5109" t="s">
        <v>3597</v>
      </c>
      <c r="E5109" t="s">
        <v>1399</v>
      </c>
      <c r="F5109" t="s">
        <v>63</v>
      </c>
      <c r="G5109">
        <v>143</v>
      </c>
      <c r="H5109">
        <v>23396</v>
      </c>
    </row>
    <row r="5110" spans="1:8">
      <c r="A5110">
        <v>5109</v>
      </c>
      <c r="B5110">
        <v>88</v>
      </c>
      <c r="C5110" t="s">
        <v>199</v>
      </c>
      <c r="D5110" t="s">
        <v>3597</v>
      </c>
      <c r="E5110" t="s">
        <v>1400</v>
      </c>
      <c r="F5110" t="s">
        <v>63</v>
      </c>
      <c r="G5110">
        <v>116</v>
      </c>
      <c r="H5110">
        <v>23396</v>
      </c>
    </row>
    <row r="5111" spans="1:8">
      <c r="A5111">
        <v>5110</v>
      </c>
      <c r="B5111">
        <v>88</v>
      </c>
      <c r="C5111" t="s">
        <v>199</v>
      </c>
      <c r="D5111" t="s">
        <v>3597</v>
      </c>
      <c r="E5111" t="s">
        <v>1401</v>
      </c>
      <c r="F5111" t="s">
        <v>63</v>
      </c>
      <c r="G5111">
        <v>70</v>
      </c>
      <c r="H5111">
        <v>23396</v>
      </c>
    </row>
    <row r="5112" spans="1:8">
      <c r="A5112">
        <v>5111</v>
      </c>
      <c r="B5112">
        <v>88</v>
      </c>
      <c r="C5112" t="s">
        <v>199</v>
      </c>
      <c r="D5112" t="s">
        <v>3597</v>
      </c>
      <c r="E5112" t="s">
        <v>1402</v>
      </c>
      <c r="F5112" t="s">
        <v>63</v>
      </c>
      <c r="G5112">
        <v>53</v>
      </c>
      <c r="H5112">
        <v>23396</v>
      </c>
    </row>
    <row r="5113" spans="1:8">
      <c r="A5113">
        <v>5112</v>
      </c>
      <c r="B5113">
        <v>88</v>
      </c>
      <c r="C5113" t="s">
        <v>199</v>
      </c>
      <c r="D5113" t="s">
        <v>3597</v>
      </c>
      <c r="E5113" t="s">
        <v>249</v>
      </c>
      <c r="F5113" t="s">
        <v>46</v>
      </c>
      <c r="G5113">
        <v>1289</v>
      </c>
      <c r="H5113">
        <v>23396</v>
      </c>
    </row>
    <row r="5114" spans="1:8">
      <c r="A5114">
        <v>5113</v>
      </c>
      <c r="B5114">
        <v>88</v>
      </c>
      <c r="C5114" t="s">
        <v>199</v>
      </c>
      <c r="D5114" t="s">
        <v>3597</v>
      </c>
      <c r="E5114" t="s">
        <v>1386</v>
      </c>
      <c r="F5114" t="s">
        <v>46</v>
      </c>
      <c r="G5114">
        <v>1309</v>
      </c>
      <c r="H5114">
        <v>23396</v>
      </c>
    </row>
    <row r="5115" spans="1:8">
      <c r="A5115">
        <v>5114</v>
      </c>
      <c r="B5115">
        <v>88</v>
      </c>
      <c r="C5115" t="s">
        <v>199</v>
      </c>
      <c r="D5115" t="s">
        <v>3597</v>
      </c>
      <c r="E5115" t="s">
        <v>1387</v>
      </c>
      <c r="F5115" t="s">
        <v>46</v>
      </c>
      <c r="G5115">
        <v>1368</v>
      </c>
      <c r="H5115">
        <v>23396</v>
      </c>
    </row>
    <row r="5116" spans="1:8">
      <c r="A5116">
        <v>5115</v>
      </c>
      <c r="B5116">
        <v>88</v>
      </c>
      <c r="C5116" t="s">
        <v>199</v>
      </c>
      <c r="D5116" t="s">
        <v>3597</v>
      </c>
      <c r="E5116" t="s">
        <v>1388</v>
      </c>
      <c r="F5116" t="s">
        <v>46</v>
      </c>
      <c r="G5116">
        <v>1119</v>
      </c>
      <c r="H5116">
        <v>23396</v>
      </c>
    </row>
    <row r="5117" spans="1:8">
      <c r="A5117">
        <v>5116</v>
      </c>
      <c r="B5117">
        <v>88</v>
      </c>
      <c r="C5117" t="s">
        <v>199</v>
      </c>
      <c r="D5117" t="s">
        <v>3597</v>
      </c>
      <c r="E5117" t="s">
        <v>1389</v>
      </c>
      <c r="F5117" t="s">
        <v>46</v>
      </c>
      <c r="G5117">
        <v>973</v>
      </c>
      <c r="H5117">
        <v>23396</v>
      </c>
    </row>
    <row r="5118" spans="1:8">
      <c r="A5118">
        <v>5117</v>
      </c>
      <c r="B5118">
        <v>88</v>
      </c>
      <c r="C5118" t="s">
        <v>199</v>
      </c>
      <c r="D5118" t="s">
        <v>3597</v>
      </c>
      <c r="E5118" t="s">
        <v>1390</v>
      </c>
      <c r="F5118" t="s">
        <v>46</v>
      </c>
      <c r="G5118">
        <v>896</v>
      </c>
      <c r="H5118">
        <v>23396</v>
      </c>
    </row>
    <row r="5119" spans="1:8">
      <c r="A5119">
        <v>5118</v>
      </c>
      <c r="B5119">
        <v>88</v>
      </c>
      <c r="C5119" t="s">
        <v>199</v>
      </c>
      <c r="D5119" t="s">
        <v>3597</v>
      </c>
      <c r="E5119" t="s">
        <v>1391</v>
      </c>
      <c r="F5119" t="s">
        <v>46</v>
      </c>
      <c r="G5119">
        <v>801</v>
      </c>
      <c r="H5119">
        <v>23396</v>
      </c>
    </row>
    <row r="5120" spans="1:8">
      <c r="A5120">
        <v>5119</v>
      </c>
      <c r="B5120">
        <v>88</v>
      </c>
      <c r="C5120" t="s">
        <v>199</v>
      </c>
      <c r="D5120" t="s">
        <v>3597</v>
      </c>
      <c r="E5120" t="s">
        <v>1392</v>
      </c>
      <c r="F5120" t="s">
        <v>46</v>
      </c>
      <c r="G5120">
        <v>841</v>
      </c>
      <c r="H5120">
        <v>23396</v>
      </c>
    </row>
    <row r="5121" spans="1:8">
      <c r="A5121">
        <v>5120</v>
      </c>
      <c r="B5121">
        <v>88</v>
      </c>
      <c r="C5121" t="s">
        <v>199</v>
      </c>
      <c r="D5121" t="s">
        <v>3597</v>
      </c>
      <c r="E5121" t="s">
        <v>1393</v>
      </c>
      <c r="F5121" t="s">
        <v>46</v>
      </c>
      <c r="G5121">
        <v>811</v>
      </c>
      <c r="H5121">
        <v>23396</v>
      </c>
    </row>
    <row r="5122" spans="1:8">
      <c r="A5122">
        <v>5121</v>
      </c>
      <c r="B5122">
        <v>88</v>
      </c>
      <c r="C5122" t="s">
        <v>199</v>
      </c>
      <c r="D5122" t="s">
        <v>3597</v>
      </c>
      <c r="E5122" t="s">
        <v>1394</v>
      </c>
      <c r="F5122" t="s">
        <v>46</v>
      </c>
      <c r="G5122">
        <v>635</v>
      </c>
      <c r="H5122">
        <v>23396</v>
      </c>
    </row>
    <row r="5123" spans="1:8">
      <c r="A5123">
        <v>5122</v>
      </c>
      <c r="B5123">
        <v>88</v>
      </c>
      <c r="C5123" t="s">
        <v>199</v>
      </c>
      <c r="D5123" t="s">
        <v>3597</v>
      </c>
      <c r="E5123" t="s">
        <v>1395</v>
      </c>
      <c r="F5123" t="s">
        <v>46</v>
      </c>
      <c r="G5123">
        <v>457</v>
      </c>
      <c r="H5123">
        <v>23396</v>
      </c>
    </row>
    <row r="5124" spans="1:8">
      <c r="A5124">
        <v>5123</v>
      </c>
      <c r="B5124">
        <v>88</v>
      </c>
      <c r="C5124" t="s">
        <v>199</v>
      </c>
      <c r="D5124" t="s">
        <v>3597</v>
      </c>
      <c r="E5124" t="s">
        <v>1396</v>
      </c>
      <c r="F5124" t="s">
        <v>46</v>
      </c>
      <c r="G5124">
        <v>334</v>
      </c>
      <c r="H5124">
        <v>23396</v>
      </c>
    </row>
    <row r="5125" spans="1:8">
      <c r="A5125">
        <v>5124</v>
      </c>
      <c r="B5125">
        <v>88</v>
      </c>
      <c r="C5125" t="s">
        <v>199</v>
      </c>
      <c r="D5125" t="s">
        <v>3597</v>
      </c>
      <c r="E5125" t="s">
        <v>1397</v>
      </c>
      <c r="F5125" t="s">
        <v>46</v>
      </c>
      <c r="G5125">
        <v>237</v>
      </c>
      <c r="H5125">
        <v>23396</v>
      </c>
    </row>
    <row r="5126" spans="1:8">
      <c r="A5126">
        <v>5125</v>
      </c>
      <c r="B5126">
        <v>88</v>
      </c>
      <c r="C5126" t="s">
        <v>199</v>
      </c>
      <c r="D5126" t="s">
        <v>3597</v>
      </c>
      <c r="E5126" t="s">
        <v>1398</v>
      </c>
      <c r="F5126" t="s">
        <v>46</v>
      </c>
      <c r="G5126">
        <v>240</v>
      </c>
      <c r="H5126">
        <v>23396</v>
      </c>
    </row>
    <row r="5127" spans="1:8">
      <c r="A5127">
        <v>5126</v>
      </c>
      <c r="B5127">
        <v>88</v>
      </c>
      <c r="C5127" t="s">
        <v>199</v>
      </c>
      <c r="D5127" t="s">
        <v>3597</v>
      </c>
      <c r="E5127" t="s">
        <v>1399</v>
      </c>
      <c r="F5127" t="s">
        <v>46</v>
      </c>
      <c r="G5127">
        <v>180</v>
      </c>
      <c r="H5127">
        <v>23396</v>
      </c>
    </row>
    <row r="5128" spans="1:8">
      <c r="A5128">
        <v>5127</v>
      </c>
      <c r="B5128">
        <v>88</v>
      </c>
      <c r="C5128" t="s">
        <v>199</v>
      </c>
      <c r="D5128" t="s">
        <v>3597</v>
      </c>
      <c r="E5128" t="s">
        <v>1400</v>
      </c>
      <c r="F5128" t="s">
        <v>46</v>
      </c>
      <c r="G5128">
        <v>136</v>
      </c>
      <c r="H5128">
        <v>23396</v>
      </c>
    </row>
    <row r="5129" spans="1:8">
      <c r="A5129">
        <v>5128</v>
      </c>
      <c r="B5129">
        <v>88</v>
      </c>
      <c r="C5129" t="s">
        <v>199</v>
      </c>
      <c r="D5129" t="s">
        <v>3597</v>
      </c>
      <c r="E5129" t="s">
        <v>1401</v>
      </c>
      <c r="F5129" t="s">
        <v>46</v>
      </c>
      <c r="G5129">
        <v>99</v>
      </c>
      <c r="H5129">
        <v>23396</v>
      </c>
    </row>
    <row r="5130" spans="1:8">
      <c r="A5130">
        <v>5129</v>
      </c>
      <c r="B5130">
        <v>88</v>
      </c>
      <c r="C5130" t="s">
        <v>199</v>
      </c>
      <c r="D5130" t="s">
        <v>3597</v>
      </c>
      <c r="E5130" t="s">
        <v>1402</v>
      </c>
      <c r="F5130" t="s">
        <v>46</v>
      </c>
      <c r="G5130">
        <v>98</v>
      </c>
      <c r="H5130">
        <v>23396</v>
      </c>
    </row>
    <row r="5131" spans="1:8">
      <c r="A5131">
        <v>5130</v>
      </c>
      <c r="B5131">
        <v>88</v>
      </c>
      <c r="C5131" t="s">
        <v>199</v>
      </c>
      <c r="D5131" t="s">
        <v>3599</v>
      </c>
      <c r="E5131" t="s">
        <v>249</v>
      </c>
      <c r="F5131" t="s">
        <v>63</v>
      </c>
      <c r="G5131">
        <v>1</v>
      </c>
      <c r="H5131">
        <v>13</v>
      </c>
    </row>
    <row r="5132" spans="1:8">
      <c r="A5132">
        <v>5131</v>
      </c>
      <c r="B5132">
        <v>88</v>
      </c>
      <c r="C5132" t="s">
        <v>199</v>
      </c>
      <c r="D5132" t="s">
        <v>3599</v>
      </c>
      <c r="E5132" t="s">
        <v>1387</v>
      </c>
      <c r="F5132" t="s">
        <v>63</v>
      </c>
      <c r="G5132">
        <v>1</v>
      </c>
      <c r="H5132">
        <v>13</v>
      </c>
    </row>
    <row r="5133" spans="1:8">
      <c r="A5133">
        <v>5132</v>
      </c>
      <c r="B5133">
        <v>88</v>
      </c>
      <c r="C5133" t="s">
        <v>199</v>
      </c>
      <c r="D5133" t="s">
        <v>3599</v>
      </c>
      <c r="E5133" t="s">
        <v>1388</v>
      </c>
      <c r="F5133" t="s">
        <v>63</v>
      </c>
      <c r="G5133">
        <v>2</v>
      </c>
      <c r="H5133">
        <v>13</v>
      </c>
    </row>
    <row r="5134" spans="1:8">
      <c r="A5134">
        <v>5133</v>
      </c>
      <c r="B5134">
        <v>88</v>
      </c>
      <c r="C5134" t="s">
        <v>199</v>
      </c>
      <c r="D5134" t="s">
        <v>3599</v>
      </c>
      <c r="E5134" t="s">
        <v>1392</v>
      </c>
      <c r="F5134" t="s">
        <v>63</v>
      </c>
      <c r="G5134">
        <v>1</v>
      </c>
      <c r="H5134">
        <v>13</v>
      </c>
    </row>
    <row r="5135" spans="1:8">
      <c r="A5135">
        <v>5134</v>
      </c>
      <c r="B5135">
        <v>88</v>
      </c>
      <c r="C5135" t="s">
        <v>199</v>
      </c>
      <c r="D5135" t="s">
        <v>3599</v>
      </c>
      <c r="E5135" t="s">
        <v>1396</v>
      </c>
      <c r="F5135" t="s">
        <v>63</v>
      </c>
      <c r="G5135">
        <v>1</v>
      </c>
      <c r="H5135">
        <v>13</v>
      </c>
    </row>
    <row r="5136" spans="1:8">
      <c r="A5136">
        <v>5135</v>
      </c>
      <c r="B5136">
        <v>88</v>
      </c>
      <c r="C5136" t="s">
        <v>199</v>
      </c>
      <c r="D5136" t="s">
        <v>3599</v>
      </c>
      <c r="E5136" t="s">
        <v>249</v>
      </c>
      <c r="F5136" t="s">
        <v>46</v>
      </c>
      <c r="G5136">
        <v>2</v>
      </c>
      <c r="H5136">
        <v>13</v>
      </c>
    </row>
    <row r="5137" spans="1:8">
      <c r="A5137">
        <v>5136</v>
      </c>
      <c r="B5137">
        <v>88</v>
      </c>
      <c r="C5137" t="s">
        <v>199</v>
      </c>
      <c r="D5137" t="s">
        <v>3599</v>
      </c>
      <c r="E5137" t="s">
        <v>1387</v>
      </c>
      <c r="F5137" t="s">
        <v>46</v>
      </c>
      <c r="G5137">
        <v>1</v>
      </c>
      <c r="H5137">
        <v>13</v>
      </c>
    </row>
    <row r="5138" spans="1:8">
      <c r="A5138">
        <v>5137</v>
      </c>
      <c r="B5138">
        <v>88</v>
      </c>
      <c r="C5138" t="s">
        <v>199</v>
      </c>
      <c r="D5138" t="s">
        <v>3599</v>
      </c>
      <c r="E5138" t="s">
        <v>1389</v>
      </c>
      <c r="F5138" t="s">
        <v>46</v>
      </c>
      <c r="G5138">
        <v>1</v>
      </c>
      <c r="H5138">
        <v>13</v>
      </c>
    </row>
    <row r="5139" spans="1:8">
      <c r="A5139">
        <v>5138</v>
      </c>
      <c r="B5139">
        <v>88</v>
      </c>
      <c r="C5139" t="s">
        <v>199</v>
      </c>
      <c r="D5139" t="s">
        <v>3599</v>
      </c>
      <c r="E5139" t="s">
        <v>1392</v>
      </c>
      <c r="F5139" t="s">
        <v>46</v>
      </c>
      <c r="G5139">
        <v>3</v>
      </c>
      <c r="H5139">
        <v>13</v>
      </c>
    </row>
    <row r="5140" spans="1:8">
      <c r="A5140">
        <v>5139</v>
      </c>
      <c r="B5140">
        <v>88</v>
      </c>
      <c r="C5140" t="s">
        <v>199</v>
      </c>
      <c r="D5140" t="s">
        <v>3598</v>
      </c>
      <c r="E5140" t="s">
        <v>249</v>
      </c>
      <c r="F5140" t="s">
        <v>63</v>
      </c>
      <c r="G5140">
        <v>399</v>
      </c>
      <c r="H5140">
        <v>10452</v>
      </c>
    </row>
    <row r="5141" spans="1:8">
      <c r="A5141">
        <v>5140</v>
      </c>
      <c r="B5141">
        <v>88</v>
      </c>
      <c r="C5141" t="s">
        <v>199</v>
      </c>
      <c r="D5141" t="s">
        <v>3598</v>
      </c>
      <c r="E5141" t="s">
        <v>1386</v>
      </c>
      <c r="F5141" t="s">
        <v>63</v>
      </c>
      <c r="G5141">
        <v>497</v>
      </c>
      <c r="H5141">
        <v>10452</v>
      </c>
    </row>
    <row r="5142" spans="1:8">
      <c r="A5142">
        <v>5141</v>
      </c>
      <c r="B5142">
        <v>88</v>
      </c>
      <c r="C5142" t="s">
        <v>199</v>
      </c>
      <c r="D5142" t="s">
        <v>3598</v>
      </c>
      <c r="E5142" t="s">
        <v>1387</v>
      </c>
      <c r="F5142" t="s">
        <v>63</v>
      </c>
      <c r="G5142">
        <v>574</v>
      </c>
      <c r="H5142">
        <v>10452</v>
      </c>
    </row>
    <row r="5143" spans="1:8">
      <c r="A5143">
        <v>5142</v>
      </c>
      <c r="B5143">
        <v>88</v>
      </c>
      <c r="C5143" t="s">
        <v>199</v>
      </c>
      <c r="D5143" t="s">
        <v>3598</v>
      </c>
      <c r="E5143" t="s">
        <v>1388</v>
      </c>
      <c r="F5143" t="s">
        <v>63</v>
      </c>
      <c r="G5143">
        <v>420</v>
      </c>
      <c r="H5143">
        <v>10452</v>
      </c>
    </row>
    <row r="5144" spans="1:8">
      <c r="A5144">
        <v>5143</v>
      </c>
      <c r="B5144">
        <v>88</v>
      </c>
      <c r="C5144" t="s">
        <v>199</v>
      </c>
      <c r="D5144" t="s">
        <v>3598</v>
      </c>
      <c r="E5144" t="s">
        <v>1389</v>
      </c>
      <c r="F5144" t="s">
        <v>63</v>
      </c>
      <c r="G5144">
        <v>458</v>
      </c>
      <c r="H5144">
        <v>10452</v>
      </c>
    </row>
    <row r="5145" spans="1:8">
      <c r="A5145">
        <v>5144</v>
      </c>
      <c r="B5145">
        <v>88</v>
      </c>
      <c r="C5145" t="s">
        <v>199</v>
      </c>
      <c r="D5145" t="s">
        <v>3598</v>
      </c>
      <c r="E5145" t="s">
        <v>1390</v>
      </c>
      <c r="F5145" t="s">
        <v>63</v>
      </c>
      <c r="G5145">
        <v>376</v>
      </c>
      <c r="H5145">
        <v>10452</v>
      </c>
    </row>
    <row r="5146" spans="1:8">
      <c r="A5146">
        <v>5145</v>
      </c>
      <c r="B5146">
        <v>88</v>
      </c>
      <c r="C5146" t="s">
        <v>199</v>
      </c>
      <c r="D5146" t="s">
        <v>3598</v>
      </c>
      <c r="E5146" t="s">
        <v>1391</v>
      </c>
      <c r="F5146" t="s">
        <v>63</v>
      </c>
      <c r="G5146">
        <v>337</v>
      </c>
      <c r="H5146">
        <v>10452</v>
      </c>
    </row>
    <row r="5147" spans="1:8">
      <c r="A5147">
        <v>5146</v>
      </c>
      <c r="B5147">
        <v>88</v>
      </c>
      <c r="C5147" t="s">
        <v>199</v>
      </c>
      <c r="D5147" t="s">
        <v>3598</v>
      </c>
      <c r="E5147" t="s">
        <v>1392</v>
      </c>
      <c r="F5147" t="s">
        <v>63</v>
      </c>
      <c r="G5147">
        <v>471</v>
      </c>
      <c r="H5147">
        <v>10452</v>
      </c>
    </row>
    <row r="5148" spans="1:8">
      <c r="A5148">
        <v>5147</v>
      </c>
      <c r="B5148">
        <v>88</v>
      </c>
      <c r="C5148" t="s">
        <v>199</v>
      </c>
      <c r="D5148" t="s">
        <v>3598</v>
      </c>
      <c r="E5148" t="s">
        <v>1393</v>
      </c>
      <c r="F5148" t="s">
        <v>63</v>
      </c>
      <c r="G5148">
        <v>554</v>
      </c>
      <c r="H5148">
        <v>10452</v>
      </c>
    </row>
    <row r="5149" spans="1:8">
      <c r="A5149">
        <v>5148</v>
      </c>
      <c r="B5149">
        <v>88</v>
      </c>
      <c r="C5149" t="s">
        <v>199</v>
      </c>
      <c r="D5149" t="s">
        <v>3598</v>
      </c>
      <c r="E5149" t="s">
        <v>1394</v>
      </c>
      <c r="F5149" t="s">
        <v>63</v>
      </c>
      <c r="G5149">
        <v>423</v>
      </c>
      <c r="H5149">
        <v>10452</v>
      </c>
    </row>
    <row r="5150" spans="1:8">
      <c r="A5150">
        <v>5149</v>
      </c>
      <c r="B5150">
        <v>88</v>
      </c>
      <c r="C5150" t="s">
        <v>199</v>
      </c>
      <c r="D5150" t="s">
        <v>3598</v>
      </c>
      <c r="E5150" t="s">
        <v>1395</v>
      </c>
      <c r="F5150" t="s">
        <v>63</v>
      </c>
      <c r="G5150">
        <v>231</v>
      </c>
      <c r="H5150">
        <v>10452</v>
      </c>
    </row>
    <row r="5151" spans="1:8">
      <c r="A5151">
        <v>5150</v>
      </c>
      <c r="B5151">
        <v>88</v>
      </c>
      <c r="C5151" t="s">
        <v>199</v>
      </c>
      <c r="D5151" t="s">
        <v>3598</v>
      </c>
      <c r="E5151" t="s">
        <v>1396</v>
      </c>
      <c r="F5151" t="s">
        <v>63</v>
      </c>
      <c r="G5151">
        <v>163</v>
      </c>
      <c r="H5151">
        <v>10452</v>
      </c>
    </row>
    <row r="5152" spans="1:8">
      <c r="A5152">
        <v>5151</v>
      </c>
      <c r="B5152">
        <v>88</v>
      </c>
      <c r="C5152" t="s">
        <v>199</v>
      </c>
      <c r="D5152" t="s">
        <v>3598</v>
      </c>
      <c r="E5152" t="s">
        <v>1397</v>
      </c>
      <c r="F5152" t="s">
        <v>63</v>
      </c>
      <c r="G5152">
        <v>107</v>
      </c>
      <c r="H5152">
        <v>10452</v>
      </c>
    </row>
    <row r="5153" spans="1:8">
      <c r="A5153">
        <v>5152</v>
      </c>
      <c r="B5153">
        <v>88</v>
      </c>
      <c r="C5153" t="s">
        <v>199</v>
      </c>
      <c r="D5153" t="s">
        <v>3598</v>
      </c>
      <c r="E5153" t="s">
        <v>1398</v>
      </c>
      <c r="F5153" t="s">
        <v>63</v>
      </c>
      <c r="G5153">
        <v>89</v>
      </c>
      <c r="H5153">
        <v>10452</v>
      </c>
    </row>
    <row r="5154" spans="1:8">
      <c r="A5154">
        <v>5153</v>
      </c>
      <c r="B5154">
        <v>88</v>
      </c>
      <c r="C5154" t="s">
        <v>199</v>
      </c>
      <c r="D5154" t="s">
        <v>3598</v>
      </c>
      <c r="E5154" t="s">
        <v>1399</v>
      </c>
      <c r="F5154" t="s">
        <v>63</v>
      </c>
      <c r="G5154">
        <v>40</v>
      </c>
      <c r="H5154">
        <v>10452</v>
      </c>
    </row>
    <row r="5155" spans="1:8">
      <c r="A5155">
        <v>5154</v>
      </c>
      <c r="B5155">
        <v>88</v>
      </c>
      <c r="C5155" t="s">
        <v>199</v>
      </c>
      <c r="D5155" t="s">
        <v>3598</v>
      </c>
      <c r="E5155" t="s">
        <v>1400</v>
      </c>
      <c r="F5155" t="s">
        <v>63</v>
      </c>
      <c r="G5155">
        <v>25</v>
      </c>
      <c r="H5155">
        <v>10452</v>
      </c>
    </row>
    <row r="5156" spans="1:8">
      <c r="A5156">
        <v>5155</v>
      </c>
      <c r="B5156">
        <v>88</v>
      </c>
      <c r="C5156" t="s">
        <v>199</v>
      </c>
      <c r="D5156" t="s">
        <v>3598</v>
      </c>
      <c r="E5156" t="s">
        <v>1401</v>
      </c>
      <c r="F5156" t="s">
        <v>63</v>
      </c>
      <c r="G5156">
        <v>13</v>
      </c>
      <c r="H5156">
        <v>10452</v>
      </c>
    </row>
    <row r="5157" spans="1:8">
      <c r="A5157">
        <v>5156</v>
      </c>
      <c r="B5157">
        <v>88</v>
      </c>
      <c r="C5157" t="s">
        <v>199</v>
      </c>
      <c r="D5157" t="s">
        <v>3598</v>
      </c>
      <c r="E5157" t="s">
        <v>1402</v>
      </c>
      <c r="F5157" t="s">
        <v>63</v>
      </c>
      <c r="G5157">
        <v>4</v>
      </c>
      <c r="H5157">
        <v>10452</v>
      </c>
    </row>
    <row r="5158" spans="1:8">
      <c r="A5158">
        <v>5157</v>
      </c>
      <c r="B5158">
        <v>88</v>
      </c>
      <c r="C5158" t="s">
        <v>199</v>
      </c>
      <c r="D5158" t="s">
        <v>3598</v>
      </c>
      <c r="E5158" t="s">
        <v>249</v>
      </c>
      <c r="F5158" t="s">
        <v>46</v>
      </c>
      <c r="G5158">
        <v>392</v>
      </c>
      <c r="H5158">
        <v>10452</v>
      </c>
    </row>
    <row r="5159" spans="1:8">
      <c r="A5159">
        <v>5158</v>
      </c>
      <c r="B5159">
        <v>88</v>
      </c>
      <c r="C5159" t="s">
        <v>199</v>
      </c>
      <c r="D5159" t="s">
        <v>3598</v>
      </c>
      <c r="E5159" t="s">
        <v>1386</v>
      </c>
      <c r="F5159" t="s">
        <v>46</v>
      </c>
      <c r="G5159">
        <v>433</v>
      </c>
      <c r="H5159">
        <v>10452</v>
      </c>
    </row>
    <row r="5160" spans="1:8">
      <c r="A5160">
        <v>5159</v>
      </c>
      <c r="B5160">
        <v>88</v>
      </c>
      <c r="C5160" t="s">
        <v>199</v>
      </c>
      <c r="D5160" t="s">
        <v>3598</v>
      </c>
      <c r="E5160" t="s">
        <v>1387</v>
      </c>
      <c r="F5160" t="s">
        <v>46</v>
      </c>
      <c r="G5160">
        <v>492</v>
      </c>
      <c r="H5160">
        <v>10452</v>
      </c>
    </row>
    <row r="5161" spans="1:8">
      <c r="A5161">
        <v>5160</v>
      </c>
      <c r="B5161">
        <v>88</v>
      </c>
      <c r="C5161" t="s">
        <v>199</v>
      </c>
      <c r="D5161" t="s">
        <v>3598</v>
      </c>
      <c r="E5161" t="s">
        <v>1388</v>
      </c>
      <c r="F5161" t="s">
        <v>46</v>
      </c>
      <c r="G5161">
        <v>371</v>
      </c>
      <c r="H5161">
        <v>10452</v>
      </c>
    </row>
    <row r="5162" spans="1:8">
      <c r="A5162">
        <v>5161</v>
      </c>
      <c r="B5162">
        <v>88</v>
      </c>
      <c r="C5162" t="s">
        <v>199</v>
      </c>
      <c r="D5162" t="s">
        <v>3598</v>
      </c>
      <c r="E5162" t="s">
        <v>1389</v>
      </c>
      <c r="F5162" t="s">
        <v>46</v>
      </c>
      <c r="G5162">
        <v>410</v>
      </c>
      <c r="H5162">
        <v>10452</v>
      </c>
    </row>
    <row r="5163" spans="1:8">
      <c r="A5163">
        <v>5162</v>
      </c>
      <c r="B5163">
        <v>88</v>
      </c>
      <c r="C5163" t="s">
        <v>199</v>
      </c>
      <c r="D5163" t="s">
        <v>3598</v>
      </c>
      <c r="E5163" t="s">
        <v>1390</v>
      </c>
      <c r="F5163" t="s">
        <v>46</v>
      </c>
      <c r="G5163">
        <v>418</v>
      </c>
      <c r="H5163">
        <v>10452</v>
      </c>
    </row>
    <row r="5164" spans="1:8">
      <c r="A5164">
        <v>5163</v>
      </c>
      <c r="B5164">
        <v>88</v>
      </c>
      <c r="C5164" t="s">
        <v>199</v>
      </c>
      <c r="D5164" t="s">
        <v>3598</v>
      </c>
      <c r="E5164" t="s">
        <v>1391</v>
      </c>
      <c r="F5164" t="s">
        <v>46</v>
      </c>
      <c r="G5164">
        <v>406</v>
      </c>
      <c r="H5164">
        <v>10452</v>
      </c>
    </row>
    <row r="5165" spans="1:8">
      <c r="A5165">
        <v>5164</v>
      </c>
      <c r="B5165">
        <v>88</v>
      </c>
      <c r="C5165" t="s">
        <v>199</v>
      </c>
      <c r="D5165" t="s">
        <v>3598</v>
      </c>
      <c r="E5165" t="s">
        <v>1392</v>
      </c>
      <c r="F5165" t="s">
        <v>46</v>
      </c>
      <c r="G5165">
        <v>521</v>
      </c>
      <c r="H5165">
        <v>10452</v>
      </c>
    </row>
    <row r="5166" spans="1:8">
      <c r="A5166">
        <v>5165</v>
      </c>
      <c r="B5166">
        <v>88</v>
      </c>
      <c r="C5166" t="s">
        <v>199</v>
      </c>
      <c r="D5166" t="s">
        <v>3598</v>
      </c>
      <c r="E5166" t="s">
        <v>1393</v>
      </c>
      <c r="F5166" t="s">
        <v>46</v>
      </c>
      <c r="G5166">
        <v>576</v>
      </c>
      <c r="H5166">
        <v>10452</v>
      </c>
    </row>
    <row r="5167" spans="1:8">
      <c r="A5167">
        <v>5166</v>
      </c>
      <c r="B5167">
        <v>88</v>
      </c>
      <c r="C5167" t="s">
        <v>199</v>
      </c>
      <c r="D5167" t="s">
        <v>3598</v>
      </c>
      <c r="E5167" t="s">
        <v>1394</v>
      </c>
      <c r="F5167" t="s">
        <v>46</v>
      </c>
      <c r="G5167">
        <v>465</v>
      </c>
      <c r="H5167">
        <v>10452</v>
      </c>
    </row>
    <row r="5168" spans="1:8">
      <c r="A5168">
        <v>5167</v>
      </c>
      <c r="B5168">
        <v>88</v>
      </c>
      <c r="C5168" t="s">
        <v>199</v>
      </c>
      <c r="D5168" t="s">
        <v>3598</v>
      </c>
      <c r="E5168" t="s">
        <v>1395</v>
      </c>
      <c r="F5168" t="s">
        <v>46</v>
      </c>
      <c r="G5168">
        <v>294</v>
      </c>
      <c r="H5168">
        <v>10452</v>
      </c>
    </row>
    <row r="5169" spans="1:8">
      <c r="A5169">
        <v>5168</v>
      </c>
      <c r="B5169">
        <v>88</v>
      </c>
      <c r="C5169" t="s">
        <v>199</v>
      </c>
      <c r="D5169" t="s">
        <v>3598</v>
      </c>
      <c r="E5169" t="s">
        <v>1396</v>
      </c>
      <c r="F5169" t="s">
        <v>46</v>
      </c>
      <c r="G5169">
        <v>172</v>
      </c>
      <c r="H5169">
        <v>10452</v>
      </c>
    </row>
    <row r="5170" spans="1:8">
      <c r="A5170">
        <v>5169</v>
      </c>
      <c r="B5170">
        <v>88</v>
      </c>
      <c r="C5170" t="s">
        <v>199</v>
      </c>
      <c r="D5170" t="s">
        <v>3598</v>
      </c>
      <c r="E5170" t="s">
        <v>1397</v>
      </c>
      <c r="F5170" t="s">
        <v>46</v>
      </c>
      <c r="G5170">
        <v>117</v>
      </c>
      <c r="H5170">
        <v>10452</v>
      </c>
    </row>
    <row r="5171" spans="1:8">
      <c r="A5171">
        <v>5170</v>
      </c>
      <c r="B5171">
        <v>88</v>
      </c>
      <c r="C5171" t="s">
        <v>199</v>
      </c>
      <c r="D5171" t="s">
        <v>3598</v>
      </c>
      <c r="E5171" t="s">
        <v>1398</v>
      </c>
      <c r="F5171" t="s">
        <v>46</v>
      </c>
      <c r="G5171">
        <v>106</v>
      </c>
      <c r="H5171">
        <v>10452</v>
      </c>
    </row>
    <row r="5172" spans="1:8">
      <c r="A5172">
        <v>5171</v>
      </c>
      <c r="B5172">
        <v>88</v>
      </c>
      <c r="C5172" t="s">
        <v>199</v>
      </c>
      <c r="D5172" t="s">
        <v>3598</v>
      </c>
      <c r="E5172" t="s">
        <v>1399</v>
      </c>
      <c r="F5172" t="s">
        <v>46</v>
      </c>
      <c r="G5172">
        <v>47</v>
      </c>
      <c r="H5172">
        <v>10452</v>
      </c>
    </row>
    <row r="5173" spans="1:8">
      <c r="A5173">
        <v>5172</v>
      </c>
      <c r="B5173">
        <v>88</v>
      </c>
      <c r="C5173" t="s">
        <v>199</v>
      </c>
      <c r="D5173" t="s">
        <v>3598</v>
      </c>
      <c r="E5173" t="s">
        <v>1400</v>
      </c>
      <c r="F5173" t="s">
        <v>46</v>
      </c>
      <c r="G5173">
        <v>28</v>
      </c>
      <c r="H5173">
        <v>10452</v>
      </c>
    </row>
    <row r="5174" spans="1:8">
      <c r="A5174">
        <v>5173</v>
      </c>
      <c r="B5174">
        <v>88</v>
      </c>
      <c r="C5174" t="s">
        <v>199</v>
      </c>
      <c r="D5174" t="s">
        <v>3598</v>
      </c>
      <c r="E5174" t="s">
        <v>1401</v>
      </c>
      <c r="F5174" t="s">
        <v>46</v>
      </c>
      <c r="G5174">
        <v>10</v>
      </c>
      <c r="H5174">
        <v>10452</v>
      </c>
    </row>
    <row r="5175" spans="1:8">
      <c r="A5175">
        <v>5174</v>
      </c>
      <c r="B5175">
        <v>88</v>
      </c>
      <c r="C5175" t="s">
        <v>199</v>
      </c>
      <c r="D5175" t="s">
        <v>3598</v>
      </c>
      <c r="E5175" t="s">
        <v>1402</v>
      </c>
      <c r="F5175" t="s">
        <v>46</v>
      </c>
      <c r="G5175">
        <v>13</v>
      </c>
      <c r="H5175">
        <v>10452</v>
      </c>
    </row>
    <row r="5176" spans="1:8">
      <c r="A5176">
        <v>5175</v>
      </c>
      <c r="B5176">
        <v>88</v>
      </c>
      <c r="C5176" t="s">
        <v>199</v>
      </c>
      <c r="D5176" t="s">
        <v>3586</v>
      </c>
      <c r="E5176" t="s">
        <v>249</v>
      </c>
      <c r="F5176" t="s">
        <v>63</v>
      </c>
      <c r="G5176">
        <v>1300</v>
      </c>
      <c r="H5176">
        <v>25501</v>
      </c>
    </row>
    <row r="5177" spans="1:8">
      <c r="A5177">
        <v>5176</v>
      </c>
      <c r="B5177">
        <v>88</v>
      </c>
      <c r="C5177" t="s">
        <v>199</v>
      </c>
      <c r="D5177" t="s">
        <v>3586</v>
      </c>
      <c r="E5177" t="s">
        <v>1386</v>
      </c>
      <c r="F5177" t="s">
        <v>63</v>
      </c>
      <c r="G5177">
        <v>1237</v>
      </c>
      <c r="H5177">
        <v>25501</v>
      </c>
    </row>
    <row r="5178" spans="1:8">
      <c r="A5178">
        <v>5177</v>
      </c>
      <c r="B5178">
        <v>88</v>
      </c>
      <c r="C5178" t="s">
        <v>199</v>
      </c>
      <c r="D5178" t="s">
        <v>3586</v>
      </c>
      <c r="E5178" t="s">
        <v>1387</v>
      </c>
      <c r="F5178" t="s">
        <v>63</v>
      </c>
      <c r="G5178">
        <v>1248</v>
      </c>
      <c r="H5178">
        <v>25501</v>
      </c>
    </row>
    <row r="5179" spans="1:8">
      <c r="A5179">
        <v>5178</v>
      </c>
      <c r="B5179">
        <v>88</v>
      </c>
      <c r="C5179" t="s">
        <v>199</v>
      </c>
      <c r="D5179" t="s">
        <v>3586</v>
      </c>
      <c r="E5179" t="s">
        <v>1388</v>
      </c>
      <c r="F5179" t="s">
        <v>63</v>
      </c>
      <c r="G5179">
        <v>1057</v>
      </c>
      <c r="H5179">
        <v>25501</v>
      </c>
    </row>
    <row r="5180" spans="1:8">
      <c r="A5180">
        <v>5179</v>
      </c>
      <c r="B5180">
        <v>88</v>
      </c>
      <c r="C5180" t="s">
        <v>199</v>
      </c>
      <c r="D5180" t="s">
        <v>3586</v>
      </c>
      <c r="E5180" t="s">
        <v>1389</v>
      </c>
      <c r="F5180" t="s">
        <v>63</v>
      </c>
      <c r="G5180">
        <v>970</v>
      </c>
      <c r="H5180">
        <v>25501</v>
      </c>
    </row>
    <row r="5181" spans="1:8">
      <c r="A5181">
        <v>5180</v>
      </c>
      <c r="B5181">
        <v>88</v>
      </c>
      <c r="C5181" t="s">
        <v>199</v>
      </c>
      <c r="D5181" t="s">
        <v>3586</v>
      </c>
      <c r="E5181" t="s">
        <v>1390</v>
      </c>
      <c r="F5181" t="s">
        <v>63</v>
      </c>
      <c r="G5181">
        <v>875</v>
      </c>
      <c r="H5181">
        <v>25501</v>
      </c>
    </row>
    <row r="5182" spans="1:8">
      <c r="A5182">
        <v>5181</v>
      </c>
      <c r="B5182">
        <v>88</v>
      </c>
      <c r="C5182" t="s">
        <v>199</v>
      </c>
      <c r="D5182" t="s">
        <v>3586</v>
      </c>
      <c r="E5182" t="s">
        <v>1391</v>
      </c>
      <c r="F5182" t="s">
        <v>63</v>
      </c>
      <c r="G5182">
        <v>836</v>
      </c>
      <c r="H5182">
        <v>25501</v>
      </c>
    </row>
    <row r="5183" spans="1:8">
      <c r="A5183">
        <v>5182</v>
      </c>
      <c r="B5183">
        <v>88</v>
      </c>
      <c r="C5183" t="s">
        <v>199</v>
      </c>
      <c r="D5183" t="s">
        <v>3586</v>
      </c>
      <c r="E5183" t="s">
        <v>1392</v>
      </c>
      <c r="F5183" t="s">
        <v>63</v>
      </c>
      <c r="G5183">
        <v>1107</v>
      </c>
      <c r="H5183">
        <v>25501</v>
      </c>
    </row>
    <row r="5184" spans="1:8">
      <c r="A5184">
        <v>5183</v>
      </c>
      <c r="B5184">
        <v>88</v>
      </c>
      <c r="C5184" t="s">
        <v>199</v>
      </c>
      <c r="D5184" t="s">
        <v>3586</v>
      </c>
      <c r="E5184" t="s">
        <v>1393</v>
      </c>
      <c r="F5184" t="s">
        <v>63</v>
      </c>
      <c r="G5184">
        <v>1152</v>
      </c>
      <c r="H5184">
        <v>25501</v>
      </c>
    </row>
    <row r="5185" spans="1:8">
      <c r="A5185">
        <v>5184</v>
      </c>
      <c r="B5185">
        <v>88</v>
      </c>
      <c r="C5185" t="s">
        <v>199</v>
      </c>
      <c r="D5185" t="s">
        <v>3586</v>
      </c>
      <c r="E5185" t="s">
        <v>1394</v>
      </c>
      <c r="F5185" t="s">
        <v>63</v>
      </c>
      <c r="G5185">
        <v>934</v>
      </c>
      <c r="H5185">
        <v>25501</v>
      </c>
    </row>
    <row r="5186" spans="1:8">
      <c r="A5186">
        <v>5185</v>
      </c>
      <c r="B5186">
        <v>88</v>
      </c>
      <c r="C5186" t="s">
        <v>199</v>
      </c>
      <c r="D5186" t="s">
        <v>3586</v>
      </c>
      <c r="E5186" t="s">
        <v>1395</v>
      </c>
      <c r="F5186" t="s">
        <v>63</v>
      </c>
      <c r="G5186">
        <v>591</v>
      </c>
      <c r="H5186">
        <v>25501</v>
      </c>
    </row>
    <row r="5187" spans="1:8">
      <c r="A5187">
        <v>5186</v>
      </c>
      <c r="B5187">
        <v>88</v>
      </c>
      <c r="C5187" t="s">
        <v>199</v>
      </c>
      <c r="D5187" t="s">
        <v>3586</v>
      </c>
      <c r="E5187" t="s">
        <v>1396</v>
      </c>
      <c r="F5187" t="s">
        <v>63</v>
      </c>
      <c r="G5187">
        <v>411</v>
      </c>
      <c r="H5187">
        <v>25501</v>
      </c>
    </row>
    <row r="5188" spans="1:8">
      <c r="A5188">
        <v>5187</v>
      </c>
      <c r="B5188">
        <v>88</v>
      </c>
      <c r="C5188" t="s">
        <v>199</v>
      </c>
      <c r="D5188" t="s">
        <v>3586</v>
      </c>
      <c r="E5188" t="s">
        <v>1397</v>
      </c>
      <c r="F5188" t="s">
        <v>63</v>
      </c>
      <c r="G5188">
        <v>252</v>
      </c>
      <c r="H5188">
        <v>25501</v>
      </c>
    </row>
    <row r="5189" spans="1:8">
      <c r="A5189">
        <v>5188</v>
      </c>
      <c r="B5189">
        <v>88</v>
      </c>
      <c r="C5189" t="s">
        <v>199</v>
      </c>
      <c r="D5189" t="s">
        <v>3586</v>
      </c>
      <c r="E5189" t="s">
        <v>1398</v>
      </c>
      <c r="F5189" t="s">
        <v>63</v>
      </c>
      <c r="G5189">
        <v>182</v>
      </c>
      <c r="H5189">
        <v>25501</v>
      </c>
    </row>
    <row r="5190" spans="1:8">
      <c r="A5190">
        <v>5189</v>
      </c>
      <c r="B5190">
        <v>88</v>
      </c>
      <c r="C5190" t="s">
        <v>199</v>
      </c>
      <c r="D5190" t="s">
        <v>3586</v>
      </c>
      <c r="E5190" t="s">
        <v>1399</v>
      </c>
      <c r="F5190" t="s">
        <v>63</v>
      </c>
      <c r="G5190">
        <v>123</v>
      </c>
      <c r="H5190">
        <v>25501</v>
      </c>
    </row>
    <row r="5191" spans="1:8">
      <c r="A5191">
        <v>5190</v>
      </c>
      <c r="B5191">
        <v>88</v>
      </c>
      <c r="C5191" t="s">
        <v>199</v>
      </c>
      <c r="D5191" t="s">
        <v>3586</v>
      </c>
      <c r="E5191" t="s">
        <v>1400</v>
      </c>
      <c r="F5191" t="s">
        <v>63</v>
      </c>
      <c r="G5191">
        <v>51</v>
      </c>
      <c r="H5191">
        <v>25501</v>
      </c>
    </row>
    <row r="5192" spans="1:8">
      <c r="A5192">
        <v>5191</v>
      </c>
      <c r="B5192">
        <v>88</v>
      </c>
      <c r="C5192" t="s">
        <v>199</v>
      </c>
      <c r="D5192" t="s">
        <v>3586</v>
      </c>
      <c r="E5192" t="s">
        <v>1401</v>
      </c>
      <c r="F5192" t="s">
        <v>63</v>
      </c>
      <c r="G5192">
        <v>31</v>
      </c>
      <c r="H5192">
        <v>25501</v>
      </c>
    </row>
    <row r="5193" spans="1:8">
      <c r="A5193">
        <v>5192</v>
      </c>
      <c r="B5193">
        <v>88</v>
      </c>
      <c r="C5193" t="s">
        <v>199</v>
      </c>
      <c r="D5193" t="s">
        <v>3586</v>
      </c>
      <c r="E5193" t="s">
        <v>1402</v>
      </c>
      <c r="F5193" t="s">
        <v>63</v>
      </c>
      <c r="G5193">
        <v>11</v>
      </c>
      <c r="H5193">
        <v>25501</v>
      </c>
    </row>
    <row r="5194" spans="1:8">
      <c r="A5194">
        <v>5193</v>
      </c>
      <c r="B5194">
        <v>88</v>
      </c>
      <c r="C5194" t="s">
        <v>199</v>
      </c>
      <c r="D5194" t="s">
        <v>3586</v>
      </c>
      <c r="E5194" t="s">
        <v>249</v>
      </c>
      <c r="F5194" t="s">
        <v>46</v>
      </c>
      <c r="G5194">
        <v>1239</v>
      </c>
      <c r="H5194">
        <v>25501</v>
      </c>
    </row>
    <row r="5195" spans="1:8">
      <c r="A5195">
        <v>5194</v>
      </c>
      <c r="B5195">
        <v>88</v>
      </c>
      <c r="C5195" t="s">
        <v>199</v>
      </c>
      <c r="D5195" t="s">
        <v>3586</v>
      </c>
      <c r="E5195" t="s">
        <v>1386</v>
      </c>
      <c r="F5195" t="s">
        <v>46</v>
      </c>
      <c r="G5195">
        <v>1281</v>
      </c>
      <c r="H5195">
        <v>25501</v>
      </c>
    </row>
    <row r="5196" spans="1:8">
      <c r="A5196">
        <v>5195</v>
      </c>
      <c r="B5196">
        <v>88</v>
      </c>
      <c r="C5196" t="s">
        <v>199</v>
      </c>
      <c r="D5196" t="s">
        <v>3586</v>
      </c>
      <c r="E5196" t="s">
        <v>1387</v>
      </c>
      <c r="F5196" t="s">
        <v>46</v>
      </c>
      <c r="G5196">
        <v>1257</v>
      </c>
      <c r="H5196">
        <v>25501</v>
      </c>
    </row>
    <row r="5197" spans="1:8">
      <c r="A5197">
        <v>5196</v>
      </c>
      <c r="B5197">
        <v>88</v>
      </c>
      <c r="C5197" t="s">
        <v>199</v>
      </c>
      <c r="D5197" t="s">
        <v>3586</v>
      </c>
      <c r="E5197" t="s">
        <v>1388</v>
      </c>
      <c r="F5197" t="s">
        <v>46</v>
      </c>
      <c r="G5197">
        <v>950</v>
      </c>
      <c r="H5197">
        <v>25501</v>
      </c>
    </row>
    <row r="5198" spans="1:8">
      <c r="A5198">
        <v>5197</v>
      </c>
      <c r="B5198">
        <v>88</v>
      </c>
      <c r="C5198" t="s">
        <v>199</v>
      </c>
      <c r="D5198" t="s">
        <v>3586</v>
      </c>
      <c r="E5198" t="s">
        <v>1389</v>
      </c>
      <c r="F5198" t="s">
        <v>46</v>
      </c>
      <c r="G5198">
        <v>935</v>
      </c>
      <c r="H5198">
        <v>25501</v>
      </c>
    </row>
    <row r="5199" spans="1:8">
      <c r="A5199">
        <v>5198</v>
      </c>
      <c r="B5199">
        <v>88</v>
      </c>
      <c r="C5199" t="s">
        <v>199</v>
      </c>
      <c r="D5199" t="s">
        <v>3586</v>
      </c>
      <c r="E5199" t="s">
        <v>1390</v>
      </c>
      <c r="F5199" t="s">
        <v>46</v>
      </c>
      <c r="G5199">
        <v>954</v>
      </c>
      <c r="H5199">
        <v>25501</v>
      </c>
    </row>
    <row r="5200" spans="1:8">
      <c r="A5200">
        <v>5199</v>
      </c>
      <c r="B5200">
        <v>88</v>
      </c>
      <c r="C5200" t="s">
        <v>199</v>
      </c>
      <c r="D5200" t="s">
        <v>3586</v>
      </c>
      <c r="E5200" t="s">
        <v>1391</v>
      </c>
      <c r="F5200" t="s">
        <v>46</v>
      </c>
      <c r="G5200">
        <v>933</v>
      </c>
      <c r="H5200">
        <v>25501</v>
      </c>
    </row>
    <row r="5201" spans="1:8">
      <c r="A5201">
        <v>5200</v>
      </c>
      <c r="B5201">
        <v>88</v>
      </c>
      <c r="C5201" t="s">
        <v>199</v>
      </c>
      <c r="D5201" t="s">
        <v>3586</v>
      </c>
      <c r="E5201" t="s">
        <v>1392</v>
      </c>
      <c r="F5201" t="s">
        <v>46</v>
      </c>
      <c r="G5201">
        <v>1215</v>
      </c>
      <c r="H5201">
        <v>25501</v>
      </c>
    </row>
    <row r="5202" spans="1:8">
      <c r="A5202">
        <v>5201</v>
      </c>
      <c r="B5202">
        <v>88</v>
      </c>
      <c r="C5202" t="s">
        <v>199</v>
      </c>
      <c r="D5202" t="s">
        <v>3586</v>
      </c>
      <c r="E5202" t="s">
        <v>1393</v>
      </c>
      <c r="F5202" t="s">
        <v>46</v>
      </c>
      <c r="G5202">
        <v>1263</v>
      </c>
      <c r="H5202">
        <v>25501</v>
      </c>
    </row>
    <row r="5203" spans="1:8">
      <c r="A5203">
        <v>5202</v>
      </c>
      <c r="B5203">
        <v>88</v>
      </c>
      <c r="C5203" t="s">
        <v>199</v>
      </c>
      <c r="D5203" t="s">
        <v>3586</v>
      </c>
      <c r="E5203" t="s">
        <v>1394</v>
      </c>
      <c r="F5203" t="s">
        <v>46</v>
      </c>
      <c r="G5203">
        <v>1014</v>
      </c>
      <c r="H5203">
        <v>25501</v>
      </c>
    </row>
    <row r="5204" spans="1:8">
      <c r="A5204">
        <v>5203</v>
      </c>
      <c r="B5204">
        <v>88</v>
      </c>
      <c r="C5204" t="s">
        <v>199</v>
      </c>
      <c r="D5204" t="s">
        <v>3586</v>
      </c>
      <c r="E5204" t="s">
        <v>1395</v>
      </c>
      <c r="F5204" t="s">
        <v>46</v>
      </c>
      <c r="G5204">
        <v>791</v>
      </c>
      <c r="H5204">
        <v>25501</v>
      </c>
    </row>
    <row r="5205" spans="1:8">
      <c r="A5205">
        <v>5204</v>
      </c>
      <c r="B5205">
        <v>88</v>
      </c>
      <c r="C5205" t="s">
        <v>199</v>
      </c>
      <c r="D5205" t="s">
        <v>3586</v>
      </c>
      <c r="E5205" t="s">
        <v>1396</v>
      </c>
      <c r="F5205" t="s">
        <v>46</v>
      </c>
      <c r="G5205">
        <v>486</v>
      </c>
      <c r="H5205">
        <v>25501</v>
      </c>
    </row>
    <row r="5206" spans="1:8">
      <c r="A5206">
        <v>5205</v>
      </c>
      <c r="B5206">
        <v>88</v>
      </c>
      <c r="C5206" t="s">
        <v>199</v>
      </c>
      <c r="D5206" t="s">
        <v>3586</v>
      </c>
      <c r="E5206" t="s">
        <v>1397</v>
      </c>
      <c r="F5206" t="s">
        <v>46</v>
      </c>
      <c r="G5206">
        <v>323</v>
      </c>
      <c r="H5206">
        <v>25501</v>
      </c>
    </row>
    <row r="5207" spans="1:8">
      <c r="A5207">
        <v>5206</v>
      </c>
      <c r="B5207">
        <v>88</v>
      </c>
      <c r="C5207" t="s">
        <v>199</v>
      </c>
      <c r="D5207" t="s">
        <v>3586</v>
      </c>
      <c r="E5207" t="s">
        <v>1398</v>
      </c>
      <c r="F5207" t="s">
        <v>46</v>
      </c>
      <c r="G5207">
        <v>201</v>
      </c>
      <c r="H5207">
        <v>25501</v>
      </c>
    </row>
    <row r="5208" spans="1:8">
      <c r="A5208">
        <v>5207</v>
      </c>
      <c r="B5208">
        <v>88</v>
      </c>
      <c r="C5208" t="s">
        <v>199</v>
      </c>
      <c r="D5208" t="s">
        <v>3586</v>
      </c>
      <c r="E5208" t="s">
        <v>1399</v>
      </c>
      <c r="F5208" t="s">
        <v>46</v>
      </c>
      <c r="G5208">
        <v>134</v>
      </c>
      <c r="H5208">
        <v>25501</v>
      </c>
    </row>
    <row r="5209" spans="1:8">
      <c r="A5209">
        <v>5208</v>
      </c>
      <c r="B5209">
        <v>88</v>
      </c>
      <c r="C5209" t="s">
        <v>199</v>
      </c>
      <c r="D5209" t="s">
        <v>3586</v>
      </c>
      <c r="E5209" t="s">
        <v>1400</v>
      </c>
      <c r="F5209" t="s">
        <v>46</v>
      </c>
      <c r="G5209">
        <v>96</v>
      </c>
      <c r="H5209">
        <v>25501</v>
      </c>
    </row>
    <row r="5210" spans="1:8">
      <c r="A5210">
        <v>5209</v>
      </c>
      <c r="B5210">
        <v>88</v>
      </c>
      <c r="C5210" t="s">
        <v>199</v>
      </c>
      <c r="D5210" t="s">
        <v>3586</v>
      </c>
      <c r="E5210" t="s">
        <v>1401</v>
      </c>
      <c r="F5210" t="s">
        <v>46</v>
      </c>
      <c r="G5210">
        <v>39</v>
      </c>
      <c r="H5210">
        <v>25501</v>
      </c>
    </row>
    <row r="5211" spans="1:8">
      <c r="A5211">
        <v>5210</v>
      </c>
      <c r="B5211">
        <v>88</v>
      </c>
      <c r="C5211" t="s">
        <v>199</v>
      </c>
      <c r="D5211" t="s">
        <v>3586</v>
      </c>
      <c r="E5211" t="s">
        <v>1402</v>
      </c>
      <c r="F5211" t="s">
        <v>46</v>
      </c>
      <c r="G5211">
        <v>22</v>
      </c>
      <c r="H5211">
        <v>25501</v>
      </c>
    </row>
    <row r="5212" spans="1:8">
      <c r="A5212">
        <v>5211</v>
      </c>
      <c r="B5212">
        <v>88</v>
      </c>
      <c r="C5212" t="s">
        <v>199</v>
      </c>
      <c r="D5212" t="s">
        <v>45</v>
      </c>
      <c r="E5212" t="s">
        <v>249</v>
      </c>
      <c r="F5212" t="s">
        <v>63</v>
      </c>
      <c r="G5212">
        <v>48</v>
      </c>
    </row>
    <row r="5213" spans="1:8">
      <c r="A5213">
        <v>5212</v>
      </c>
      <c r="B5213">
        <v>88</v>
      </c>
      <c r="C5213" t="s">
        <v>199</v>
      </c>
      <c r="D5213" t="s">
        <v>45</v>
      </c>
      <c r="E5213" t="s">
        <v>1386</v>
      </c>
      <c r="F5213" t="s">
        <v>63</v>
      </c>
      <c r="G5213">
        <v>1</v>
      </c>
    </row>
    <row r="5214" spans="1:8">
      <c r="A5214">
        <v>5213</v>
      </c>
      <c r="B5214">
        <v>88</v>
      </c>
      <c r="C5214" t="s">
        <v>199</v>
      </c>
      <c r="D5214" t="s">
        <v>45</v>
      </c>
      <c r="E5214" t="s">
        <v>1387</v>
      </c>
      <c r="F5214" t="s">
        <v>63</v>
      </c>
      <c r="G5214">
        <v>1</v>
      </c>
    </row>
    <row r="5215" spans="1:8">
      <c r="A5215">
        <v>5214</v>
      </c>
      <c r="B5215">
        <v>88</v>
      </c>
      <c r="C5215" t="s">
        <v>199</v>
      </c>
      <c r="D5215" t="s">
        <v>45</v>
      </c>
      <c r="E5215" t="s">
        <v>1388</v>
      </c>
      <c r="F5215" t="s">
        <v>63</v>
      </c>
      <c r="G5215">
        <v>1</v>
      </c>
    </row>
    <row r="5216" spans="1:8">
      <c r="A5216">
        <v>5215</v>
      </c>
      <c r="B5216">
        <v>88</v>
      </c>
      <c r="C5216" t="s">
        <v>199</v>
      </c>
      <c r="D5216" t="s">
        <v>45</v>
      </c>
      <c r="E5216" t="s">
        <v>1389</v>
      </c>
      <c r="F5216" t="s">
        <v>63</v>
      </c>
      <c r="G5216">
        <v>2</v>
      </c>
    </row>
    <row r="5217" spans="1:7">
      <c r="A5217">
        <v>5216</v>
      </c>
      <c r="B5217">
        <v>88</v>
      </c>
      <c r="C5217" t="s">
        <v>199</v>
      </c>
      <c r="D5217" t="s">
        <v>45</v>
      </c>
      <c r="E5217" t="s">
        <v>1393</v>
      </c>
      <c r="F5217" t="s">
        <v>63</v>
      </c>
      <c r="G5217">
        <v>1</v>
      </c>
    </row>
    <row r="5218" spans="1:7">
      <c r="A5218">
        <v>5217</v>
      </c>
      <c r="B5218">
        <v>88</v>
      </c>
      <c r="C5218" t="s">
        <v>199</v>
      </c>
      <c r="D5218" t="s">
        <v>45</v>
      </c>
      <c r="E5218" t="s">
        <v>1395</v>
      </c>
      <c r="F5218" t="s">
        <v>63</v>
      </c>
      <c r="G5218">
        <v>11</v>
      </c>
    </row>
    <row r="5219" spans="1:7">
      <c r="A5219">
        <v>5218</v>
      </c>
      <c r="B5219">
        <v>88</v>
      </c>
      <c r="C5219" t="s">
        <v>199</v>
      </c>
      <c r="D5219" t="s">
        <v>45</v>
      </c>
      <c r="E5219" t="s">
        <v>1396</v>
      </c>
      <c r="F5219" t="s">
        <v>63</v>
      </c>
      <c r="G5219">
        <v>3</v>
      </c>
    </row>
    <row r="5220" spans="1:7">
      <c r="A5220">
        <v>5219</v>
      </c>
      <c r="B5220">
        <v>88</v>
      </c>
      <c r="C5220" t="s">
        <v>199</v>
      </c>
      <c r="D5220" t="s">
        <v>45</v>
      </c>
      <c r="E5220" t="s">
        <v>1397</v>
      </c>
      <c r="F5220" t="s">
        <v>63</v>
      </c>
      <c r="G5220">
        <v>3</v>
      </c>
    </row>
    <row r="5221" spans="1:7">
      <c r="A5221">
        <v>5220</v>
      </c>
      <c r="B5221">
        <v>88</v>
      </c>
      <c r="C5221" t="s">
        <v>199</v>
      </c>
      <c r="D5221" t="s">
        <v>45</v>
      </c>
      <c r="E5221" t="s">
        <v>1398</v>
      </c>
      <c r="F5221" t="s">
        <v>63</v>
      </c>
      <c r="G5221">
        <v>1</v>
      </c>
    </row>
    <row r="5222" spans="1:7">
      <c r="A5222">
        <v>5221</v>
      </c>
      <c r="B5222">
        <v>88</v>
      </c>
      <c r="C5222" t="s">
        <v>199</v>
      </c>
      <c r="D5222" t="s">
        <v>45</v>
      </c>
      <c r="E5222" t="s">
        <v>1399</v>
      </c>
      <c r="F5222" t="s">
        <v>63</v>
      </c>
      <c r="G5222">
        <v>7</v>
      </c>
    </row>
    <row r="5223" spans="1:7">
      <c r="A5223">
        <v>5222</v>
      </c>
      <c r="B5223">
        <v>88</v>
      </c>
      <c r="C5223" t="s">
        <v>199</v>
      </c>
      <c r="D5223" t="s">
        <v>45</v>
      </c>
      <c r="E5223" t="s">
        <v>1400</v>
      </c>
      <c r="F5223" t="s">
        <v>63</v>
      </c>
      <c r="G5223">
        <v>1</v>
      </c>
    </row>
    <row r="5224" spans="1:7">
      <c r="A5224">
        <v>5223</v>
      </c>
      <c r="B5224">
        <v>88</v>
      </c>
      <c r="C5224" t="s">
        <v>199</v>
      </c>
      <c r="D5224" t="s">
        <v>45</v>
      </c>
      <c r="E5224" t="s">
        <v>1401</v>
      </c>
      <c r="F5224" t="s">
        <v>63</v>
      </c>
      <c r="G5224">
        <v>1</v>
      </c>
    </row>
    <row r="5225" spans="1:7">
      <c r="A5225">
        <v>5224</v>
      </c>
      <c r="B5225">
        <v>88</v>
      </c>
      <c r="C5225" t="s">
        <v>199</v>
      </c>
      <c r="D5225" t="s">
        <v>45</v>
      </c>
      <c r="E5225" t="s">
        <v>249</v>
      </c>
      <c r="F5225" t="s">
        <v>46</v>
      </c>
      <c r="G5225">
        <v>36</v>
      </c>
    </row>
    <row r="5226" spans="1:7">
      <c r="A5226">
        <v>5225</v>
      </c>
      <c r="B5226">
        <v>88</v>
      </c>
      <c r="C5226" t="s">
        <v>199</v>
      </c>
      <c r="D5226" t="s">
        <v>45</v>
      </c>
      <c r="E5226" t="s">
        <v>1386</v>
      </c>
      <c r="F5226" t="s">
        <v>46</v>
      </c>
      <c r="G5226">
        <v>3</v>
      </c>
    </row>
    <row r="5227" spans="1:7">
      <c r="A5227">
        <v>5226</v>
      </c>
      <c r="B5227">
        <v>88</v>
      </c>
      <c r="C5227" t="s">
        <v>199</v>
      </c>
      <c r="D5227" t="s">
        <v>45</v>
      </c>
      <c r="E5227" t="s">
        <v>1387</v>
      </c>
      <c r="F5227" t="s">
        <v>46</v>
      </c>
      <c r="G5227">
        <v>6</v>
      </c>
    </row>
    <row r="5228" spans="1:7">
      <c r="A5228">
        <v>5227</v>
      </c>
      <c r="B5228">
        <v>88</v>
      </c>
      <c r="C5228" t="s">
        <v>199</v>
      </c>
      <c r="D5228" t="s">
        <v>45</v>
      </c>
      <c r="E5228" t="s">
        <v>1388</v>
      </c>
      <c r="F5228" t="s">
        <v>46</v>
      </c>
      <c r="G5228">
        <v>2</v>
      </c>
    </row>
    <row r="5229" spans="1:7">
      <c r="A5229">
        <v>5228</v>
      </c>
      <c r="B5229">
        <v>88</v>
      </c>
      <c r="C5229" t="s">
        <v>199</v>
      </c>
      <c r="D5229" t="s">
        <v>45</v>
      </c>
      <c r="E5229" t="s">
        <v>1389</v>
      </c>
      <c r="F5229" t="s">
        <v>46</v>
      </c>
      <c r="G5229">
        <v>2</v>
      </c>
    </row>
    <row r="5230" spans="1:7">
      <c r="A5230">
        <v>5229</v>
      </c>
      <c r="B5230">
        <v>88</v>
      </c>
      <c r="C5230" t="s">
        <v>199</v>
      </c>
      <c r="D5230" t="s">
        <v>45</v>
      </c>
      <c r="E5230" t="s">
        <v>1390</v>
      </c>
      <c r="F5230" t="s">
        <v>46</v>
      </c>
      <c r="G5230">
        <v>1</v>
      </c>
    </row>
    <row r="5231" spans="1:7">
      <c r="A5231">
        <v>5230</v>
      </c>
      <c r="B5231">
        <v>88</v>
      </c>
      <c r="C5231" t="s">
        <v>199</v>
      </c>
      <c r="D5231" t="s">
        <v>45</v>
      </c>
      <c r="E5231" t="s">
        <v>1392</v>
      </c>
      <c r="F5231" t="s">
        <v>46</v>
      </c>
      <c r="G5231">
        <v>1</v>
      </c>
    </row>
    <row r="5232" spans="1:7">
      <c r="A5232">
        <v>5231</v>
      </c>
      <c r="B5232">
        <v>88</v>
      </c>
      <c r="C5232" t="s">
        <v>199</v>
      </c>
      <c r="D5232" t="s">
        <v>45</v>
      </c>
      <c r="E5232" t="s">
        <v>1393</v>
      </c>
      <c r="F5232" t="s">
        <v>46</v>
      </c>
      <c r="G5232">
        <v>2</v>
      </c>
    </row>
    <row r="5233" spans="1:8">
      <c r="A5233">
        <v>5232</v>
      </c>
      <c r="B5233">
        <v>88</v>
      </c>
      <c r="C5233" t="s">
        <v>199</v>
      </c>
      <c r="D5233" t="s">
        <v>45</v>
      </c>
      <c r="E5233" t="s">
        <v>1394</v>
      </c>
      <c r="F5233" t="s">
        <v>46</v>
      </c>
      <c r="G5233">
        <v>2</v>
      </c>
    </row>
    <row r="5234" spans="1:8">
      <c r="A5234">
        <v>5233</v>
      </c>
      <c r="B5234">
        <v>88</v>
      </c>
      <c r="C5234" t="s">
        <v>199</v>
      </c>
      <c r="D5234" t="s">
        <v>45</v>
      </c>
      <c r="E5234" t="s">
        <v>1395</v>
      </c>
      <c r="F5234" t="s">
        <v>46</v>
      </c>
      <c r="G5234">
        <v>1</v>
      </c>
    </row>
    <row r="5235" spans="1:8">
      <c r="A5235">
        <v>5234</v>
      </c>
      <c r="B5235">
        <v>88</v>
      </c>
      <c r="C5235" t="s">
        <v>199</v>
      </c>
      <c r="D5235" t="s">
        <v>45</v>
      </c>
      <c r="E5235" t="s">
        <v>1396</v>
      </c>
      <c r="F5235" t="s">
        <v>46</v>
      </c>
      <c r="G5235">
        <v>2</v>
      </c>
    </row>
    <row r="5236" spans="1:8">
      <c r="A5236">
        <v>5235</v>
      </c>
      <c r="B5236">
        <v>88</v>
      </c>
      <c r="C5236" t="s">
        <v>199</v>
      </c>
      <c r="D5236" t="s">
        <v>45</v>
      </c>
      <c r="E5236" t="s">
        <v>1397</v>
      </c>
      <c r="F5236" t="s">
        <v>46</v>
      </c>
      <c r="G5236">
        <v>1</v>
      </c>
    </row>
    <row r="5237" spans="1:8">
      <c r="A5237">
        <v>5236</v>
      </c>
      <c r="B5237">
        <v>88</v>
      </c>
      <c r="C5237" t="s">
        <v>199</v>
      </c>
      <c r="D5237" t="s">
        <v>45</v>
      </c>
      <c r="E5237" t="s">
        <v>1398</v>
      </c>
      <c r="F5237" t="s">
        <v>46</v>
      </c>
      <c r="G5237">
        <v>3</v>
      </c>
    </row>
    <row r="5238" spans="1:8">
      <c r="A5238">
        <v>5237</v>
      </c>
      <c r="B5238">
        <v>88</v>
      </c>
      <c r="C5238" t="s">
        <v>199</v>
      </c>
      <c r="D5238" t="s">
        <v>45</v>
      </c>
      <c r="E5238" t="s">
        <v>1399</v>
      </c>
      <c r="F5238" t="s">
        <v>46</v>
      </c>
      <c r="G5238">
        <v>3</v>
      </c>
    </row>
    <row r="5239" spans="1:8">
      <c r="A5239">
        <v>5238</v>
      </c>
      <c r="B5239">
        <v>88</v>
      </c>
      <c r="C5239" t="s">
        <v>199</v>
      </c>
      <c r="D5239" t="s">
        <v>45</v>
      </c>
      <c r="E5239" t="s">
        <v>1401</v>
      </c>
      <c r="F5239" t="s">
        <v>46</v>
      </c>
      <c r="G5239">
        <v>1</v>
      </c>
    </row>
    <row r="5240" spans="1:8">
      <c r="A5240">
        <v>5239</v>
      </c>
      <c r="B5240">
        <v>88</v>
      </c>
      <c r="C5240" t="s">
        <v>199</v>
      </c>
      <c r="D5240" t="s">
        <v>45</v>
      </c>
      <c r="E5240" t="s">
        <v>1402</v>
      </c>
      <c r="F5240" t="s">
        <v>46</v>
      </c>
      <c r="G5240">
        <v>2</v>
      </c>
    </row>
    <row r="5241" spans="1:8">
      <c r="A5241">
        <v>5240</v>
      </c>
      <c r="B5241">
        <v>91</v>
      </c>
      <c r="C5241" t="s">
        <v>200</v>
      </c>
      <c r="D5241" t="s">
        <v>1413</v>
      </c>
      <c r="E5241" t="s">
        <v>249</v>
      </c>
      <c r="F5241" t="s">
        <v>63</v>
      </c>
      <c r="G5241">
        <v>1754</v>
      </c>
      <c r="H5241">
        <v>19000</v>
      </c>
    </row>
    <row r="5242" spans="1:8">
      <c r="A5242">
        <v>5241</v>
      </c>
      <c r="B5242">
        <v>91</v>
      </c>
      <c r="C5242" t="s">
        <v>200</v>
      </c>
      <c r="D5242" t="s">
        <v>1413</v>
      </c>
      <c r="E5242" t="s">
        <v>1386</v>
      </c>
      <c r="F5242" t="s">
        <v>63</v>
      </c>
      <c r="G5242">
        <v>1323</v>
      </c>
      <c r="H5242">
        <v>19000</v>
      </c>
    </row>
    <row r="5243" spans="1:8">
      <c r="A5243">
        <v>5242</v>
      </c>
      <c r="B5243">
        <v>91</v>
      </c>
      <c r="C5243" t="s">
        <v>200</v>
      </c>
      <c r="D5243" t="s">
        <v>1413</v>
      </c>
      <c r="E5243" t="s">
        <v>1387</v>
      </c>
      <c r="F5243" t="s">
        <v>63</v>
      </c>
      <c r="G5243">
        <v>1149</v>
      </c>
      <c r="H5243">
        <v>19000</v>
      </c>
    </row>
    <row r="5244" spans="1:8">
      <c r="A5244">
        <v>5243</v>
      </c>
      <c r="B5244">
        <v>91</v>
      </c>
      <c r="C5244" t="s">
        <v>200</v>
      </c>
      <c r="D5244" t="s">
        <v>1413</v>
      </c>
      <c r="E5244" t="s">
        <v>1388</v>
      </c>
      <c r="F5244" t="s">
        <v>63</v>
      </c>
      <c r="G5244">
        <v>1013</v>
      </c>
      <c r="H5244">
        <v>19000</v>
      </c>
    </row>
    <row r="5245" spans="1:8">
      <c r="A5245">
        <v>5244</v>
      </c>
      <c r="B5245">
        <v>91</v>
      </c>
      <c r="C5245" t="s">
        <v>200</v>
      </c>
      <c r="D5245" t="s">
        <v>1413</v>
      </c>
      <c r="E5245" t="s">
        <v>1389</v>
      </c>
      <c r="F5245" t="s">
        <v>63</v>
      </c>
      <c r="G5245">
        <v>937</v>
      </c>
      <c r="H5245">
        <v>19000</v>
      </c>
    </row>
    <row r="5246" spans="1:8">
      <c r="A5246">
        <v>5245</v>
      </c>
      <c r="B5246">
        <v>91</v>
      </c>
      <c r="C5246" t="s">
        <v>200</v>
      </c>
      <c r="D5246" t="s">
        <v>1413</v>
      </c>
      <c r="E5246" t="s">
        <v>1390</v>
      </c>
      <c r="F5246" t="s">
        <v>63</v>
      </c>
      <c r="G5246">
        <v>693</v>
      </c>
      <c r="H5246">
        <v>19000</v>
      </c>
    </row>
    <row r="5247" spans="1:8">
      <c r="A5247">
        <v>5246</v>
      </c>
      <c r="B5247">
        <v>91</v>
      </c>
      <c r="C5247" t="s">
        <v>200</v>
      </c>
      <c r="D5247" t="s">
        <v>1413</v>
      </c>
      <c r="E5247" t="s">
        <v>1391</v>
      </c>
      <c r="F5247" t="s">
        <v>63</v>
      </c>
      <c r="G5247">
        <v>628</v>
      </c>
      <c r="H5247">
        <v>19000</v>
      </c>
    </row>
    <row r="5248" spans="1:8">
      <c r="A5248">
        <v>5247</v>
      </c>
      <c r="B5248">
        <v>91</v>
      </c>
      <c r="C5248" t="s">
        <v>200</v>
      </c>
      <c r="D5248" t="s">
        <v>1413</v>
      </c>
      <c r="E5248" t="s">
        <v>1392</v>
      </c>
      <c r="F5248" t="s">
        <v>63</v>
      </c>
      <c r="G5248">
        <v>528</v>
      </c>
      <c r="H5248">
        <v>19000</v>
      </c>
    </row>
    <row r="5249" spans="1:8">
      <c r="A5249">
        <v>5248</v>
      </c>
      <c r="B5249">
        <v>91</v>
      </c>
      <c r="C5249" t="s">
        <v>200</v>
      </c>
      <c r="D5249" t="s">
        <v>1413</v>
      </c>
      <c r="E5249" t="s">
        <v>1393</v>
      </c>
      <c r="F5249" t="s">
        <v>63</v>
      </c>
      <c r="G5249">
        <v>461</v>
      </c>
      <c r="H5249">
        <v>19000</v>
      </c>
    </row>
    <row r="5250" spans="1:8">
      <c r="A5250">
        <v>5249</v>
      </c>
      <c r="B5250">
        <v>91</v>
      </c>
      <c r="C5250" t="s">
        <v>200</v>
      </c>
      <c r="D5250" t="s">
        <v>1413</v>
      </c>
      <c r="E5250" t="s">
        <v>1394</v>
      </c>
      <c r="F5250" t="s">
        <v>63</v>
      </c>
      <c r="G5250">
        <v>388</v>
      </c>
      <c r="H5250">
        <v>19000</v>
      </c>
    </row>
    <row r="5251" spans="1:8">
      <c r="A5251">
        <v>5250</v>
      </c>
      <c r="B5251">
        <v>91</v>
      </c>
      <c r="C5251" t="s">
        <v>200</v>
      </c>
      <c r="D5251" t="s">
        <v>1413</v>
      </c>
      <c r="E5251" t="s">
        <v>1395</v>
      </c>
      <c r="F5251" t="s">
        <v>63</v>
      </c>
      <c r="G5251">
        <v>288</v>
      </c>
      <c r="H5251">
        <v>19000</v>
      </c>
    </row>
    <row r="5252" spans="1:8">
      <c r="A5252">
        <v>5251</v>
      </c>
      <c r="B5252">
        <v>91</v>
      </c>
      <c r="C5252" t="s">
        <v>200</v>
      </c>
      <c r="D5252" t="s">
        <v>1413</v>
      </c>
      <c r="E5252" t="s">
        <v>1396</v>
      </c>
      <c r="F5252" t="s">
        <v>63</v>
      </c>
      <c r="G5252">
        <v>231</v>
      </c>
      <c r="H5252">
        <v>19000</v>
      </c>
    </row>
    <row r="5253" spans="1:8">
      <c r="A5253">
        <v>5252</v>
      </c>
      <c r="B5253">
        <v>91</v>
      </c>
      <c r="C5253" t="s">
        <v>200</v>
      </c>
      <c r="D5253" t="s">
        <v>1413</v>
      </c>
      <c r="E5253" t="s">
        <v>1397</v>
      </c>
      <c r="F5253" t="s">
        <v>63</v>
      </c>
      <c r="G5253">
        <v>206</v>
      </c>
      <c r="H5253">
        <v>19000</v>
      </c>
    </row>
    <row r="5254" spans="1:8">
      <c r="A5254">
        <v>5253</v>
      </c>
      <c r="B5254">
        <v>91</v>
      </c>
      <c r="C5254" t="s">
        <v>200</v>
      </c>
      <c r="D5254" t="s">
        <v>1413</v>
      </c>
      <c r="E5254" t="s">
        <v>1398</v>
      </c>
      <c r="F5254" t="s">
        <v>63</v>
      </c>
      <c r="G5254">
        <v>147</v>
      </c>
      <c r="H5254">
        <v>19000</v>
      </c>
    </row>
    <row r="5255" spans="1:8">
      <c r="A5255">
        <v>5254</v>
      </c>
      <c r="B5255">
        <v>91</v>
      </c>
      <c r="C5255" t="s">
        <v>200</v>
      </c>
      <c r="D5255" t="s">
        <v>1413</v>
      </c>
      <c r="E5255" t="s">
        <v>1399</v>
      </c>
      <c r="F5255" t="s">
        <v>63</v>
      </c>
      <c r="G5255">
        <v>68</v>
      </c>
      <c r="H5255">
        <v>19000</v>
      </c>
    </row>
    <row r="5256" spans="1:8">
      <c r="A5256">
        <v>5255</v>
      </c>
      <c r="B5256">
        <v>91</v>
      </c>
      <c r="C5256" t="s">
        <v>200</v>
      </c>
      <c r="D5256" t="s">
        <v>1413</v>
      </c>
      <c r="E5256" t="s">
        <v>1400</v>
      </c>
      <c r="F5256" t="s">
        <v>63</v>
      </c>
      <c r="G5256">
        <v>47</v>
      </c>
      <c r="H5256">
        <v>19000</v>
      </c>
    </row>
    <row r="5257" spans="1:8">
      <c r="A5257">
        <v>5256</v>
      </c>
      <c r="B5257">
        <v>91</v>
      </c>
      <c r="C5257" t="s">
        <v>200</v>
      </c>
      <c r="D5257" t="s">
        <v>1413</v>
      </c>
      <c r="E5257" t="s">
        <v>1401</v>
      </c>
      <c r="F5257" t="s">
        <v>63</v>
      </c>
      <c r="G5257">
        <v>22</v>
      </c>
      <c r="H5257">
        <v>19000</v>
      </c>
    </row>
    <row r="5258" spans="1:8">
      <c r="A5258">
        <v>5257</v>
      </c>
      <c r="B5258">
        <v>91</v>
      </c>
      <c r="C5258" t="s">
        <v>200</v>
      </c>
      <c r="D5258" t="s">
        <v>1413</v>
      </c>
      <c r="E5258" t="s">
        <v>1402</v>
      </c>
      <c r="F5258" t="s">
        <v>63</v>
      </c>
      <c r="G5258">
        <v>24</v>
      </c>
      <c r="H5258">
        <v>19000</v>
      </c>
    </row>
    <row r="5259" spans="1:8">
      <c r="A5259">
        <v>5258</v>
      </c>
      <c r="B5259">
        <v>91</v>
      </c>
      <c r="C5259" t="s">
        <v>200</v>
      </c>
      <c r="D5259" t="s">
        <v>1413</v>
      </c>
      <c r="E5259" t="s">
        <v>249</v>
      </c>
      <c r="F5259" t="s">
        <v>46</v>
      </c>
      <c r="G5259">
        <v>1791</v>
      </c>
      <c r="H5259">
        <v>19000</v>
      </c>
    </row>
    <row r="5260" spans="1:8">
      <c r="A5260">
        <v>5259</v>
      </c>
      <c r="B5260">
        <v>91</v>
      </c>
      <c r="C5260" t="s">
        <v>200</v>
      </c>
      <c r="D5260" t="s">
        <v>1413</v>
      </c>
      <c r="E5260" t="s">
        <v>1386</v>
      </c>
      <c r="F5260" t="s">
        <v>46</v>
      </c>
      <c r="G5260">
        <v>1237</v>
      </c>
      <c r="H5260">
        <v>19000</v>
      </c>
    </row>
    <row r="5261" spans="1:8">
      <c r="A5261">
        <v>5260</v>
      </c>
      <c r="B5261">
        <v>91</v>
      </c>
      <c r="C5261" t="s">
        <v>200</v>
      </c>
      <c r="D5261" t="s">
        <v>1413</v>
      </c>
      <c r="E5261" t="s">
        <v>1387</v>
      </c>
      <c r="F5261" t="s">
        <v>46</v>
      </c>
      <c r="G5261">
        <v>1039</v>
      </c>
      <c r="H5261">
        <v>19000</v>
      </c>
    </row>
    <row r="5262" spans="1:8">
      <c r="A5262">
        <v>5261</v>
      </c>
      <c r="B5262">
        <v>91</v>
      </c>
      <c r="C5262" t="s">
        <v>200</v>
      </c>
      <c r="D5262" t="s">
        <v>1413</v>
      </c>
      <c r="E5262" t="s">
        <v>1388</v>
      </c>
      <c r="F5262" t="s">
        <v>46</v>
      </c>
      <c r="G5262">
        <v>995</v>
      </c>
      <c r="H5262">
        <v>19000</v>
      </c>
    </row>
    <row r="5263" spans="1:8">
      <c r="A5263">
        <v>5262</v>
      </c>
      <c r="B5263">
        <v>91</v>
      </c>
      <c r="C5263" t="s">
        <v>200</v>
      </c>
      <c r="D5263" t="s">
        <v>1413</v>
      </c>
      <c r="E5263" t="s">
        <v>1389</v>
      </c>
      <c r="F5263" t="s">
        <v>46</v>
      </c>
      <c r="G5263">
        <v>809</v>
      </c>
      <c r="H5263">
        <v>19000</v>
      </c>
    </row>
    <row r="5264" spans="1:8">
      <c r="A5264">
        <v>5263</v>
      </c>
      <c r="B5264">
        <v>91</v>
      </c>
      <c r="C5264" t="s">
        <v>200</v>
      </c>
      <c r="D5264" t="s">
        <v>1413</v>
      </c>
      <c r="E5264" t="s">
        <v>1390</v>
      </c>
      <c r="F5264" t="s">
        <v>46</v>
      </c>
      <c r="G5264">
        <v>647</v>
      </c>
      <c r="H5264">
        <v>19000</v>
      </c>
    </row>
    <row r="5265" spans="1:8">
      <c r="A5265">
        <v>5264</v>
      </c>
      <c r="B5265">
        <v>91</v>
      </c>
      <c r="C5265" t="s">
        <v>200</v>
      </c>
      <c r="D5265" t="s">
        <v>1413</v>
      </c>
      <c r="E5265" t="s">
        <v>1391</v>
      </c>
      <c r="F5265" t="s">
        <v>46</v>
      </c>
      <c r="G5265">
        <v>542</v>
      </c>
      <c r="H5265">
        <v>19000</v>
      </c>
    </row>
    <row r="5266" spans="1:8">
      <c r="A5266">
        <v>5265</v>
      </c>
      <c r="B5266">
        <v>91</v>
      </c>
      <c r="C5266" t="s">
        <v>200</v>
      </c>
      <c r="D5266" t="s">
        <v>1413</v>
      </c>
      <c r="E5266" t="s">
        <v>1392</v>
      </c>
      <c r="F5266" t="s">
        <v>46</v>
      </c>
      <c r="G5266">
        <v>478</v>
      </c>
      <c r="H5266">
        <v>19000</v>
      </c>
    </row>
    <row r="5267" spans="1:8">
      <c r="A5267">
        <v>5266</v>
      </c>
      <c r="B5267">
        <v>91</v>
      </c>
      <c r="C5267" t="s">
        <v>200</v>
      </c>
      <c r="D5267" t="s">
        <v>1413</v>
      </c>
      <c r="E5267" t="s">
        <v>1393</v>
      </c>
      <c r="F5267" t="s">
        <v>46</v>
      </c>
      <c r="G5267">
        <v>359</v>
      </c>
      <c r="H5267">
        <v>19000</v>
      </c>
    </row>
    <row r="5268" spans="1:8">
      <c r="A5268">
        <v>5267</v>
      </c>
      <c r="B5268">
        <v>91</v>
      </c>
      <c r="C5268" t="s">
        <v>200</v>
      </c>
      <c r="D5268" t="s">
        <v>1413</v>
      </c>
      <c r="E5268" t="s">
        <v>1394</v>
      </c>
      <c r="F5268" t="s">
        <v>46</v>
      </c>
      <c r="G5268">
        <v>336</v>
      </c>
      <c r="H5268">
        <v>19000</v>
      </c>
    </row>
    <row r="5269" spans="1:8">
      <c r="A5269">
        <v>5268</v>
      </c>
      <c r="B5269">
        <v>91</v>
      </c>
      <c r="C5269" t="s">
        <v>200</v>
      </c>
      <c r="D5269" t="s">
        <v>1413</v>
      </c>
      <c r="E5269" t="s">
        <v>1395</v>
      </c>
      <c r="F5269" t="s">
        <v>46</v>
      </c>
      <c r="G5269">
        <v>267</v>
      </c>
      <c r="H5269">
        <v>19000</v>
      </c>
    </row>
    <row r="5270" spans="1:8">
      <c r="A5270">
        <v>5269</v>
      </c>
      <c r="B5270">
        <v>91</v>
      </c>
      <c r="C5270" t="s">
        <v>200</v>
      </c>
      <c r="D5270" t="s">
        <v>1413</v>
      </c>
      <c r="E5270" t="s">
        <v>1396</v>
      </c>
      <c r="F5270" t="s">
        <v>46</v>
      </c>
      <c r="G5270">
        <v>187</v>
      </c>
      <c r="H5270">
        <v>19000</v>
      </c>
    </row>
    <row r="5271" spans="1:8">
      <c r="A5271">
        <v>5270</v>
      </c>
      <c r="B5271">
        <v>91</v>
      </c>
      <c r="C5271" t="s">
        <v>200</v>
      </c>
      <c r="D5271" t="s">
        <v>1413</v>
      </c>
      <c r="E5271" t="s">
        <v>1397</v>
      </c>
      <c r="F5271" t="s">
        <v>46</v>
      </c>
      <c r="G5271">
        <v>145</v>
      </c>
      <c r="H5271">
        <v>19000</v>
      </c>
    </row>
    <row r="5272" spans="1:8">
      <c r="A5272">
        <v>5271</v>
      </c>
      <c r="B5272">
        <v>91</v>
      </c>
      <c r="C5272" t="s">
        <v>200</v>
      </c>
      <c r="D5272" t="s">
        <v>1413</v>
      </c>
      <c r="E5272" t="s">
        <v>1398</v>
      </c>
      <c r="F5272" t="s">
        <v>46</v>
      </c>
      <c r="G5272">
        <v>143</v>
      </c>
      <c r="H5272">
        <v>19000</v>
      </c>
    </row>
    <row r="5273" spans="1:8">
      <c r="A5273">
        <v>5272</v>
      </c>
      <c r="B5273">
        <v>91</v>
      </c>
      <c r="C5273" t="s">
        <v>200</v>
      </c>
      <c r="D5273" t="s">
        <v>1413</v>
      </c>
      <c r="E5273" t="s">
        <v>1399</v>
      </c>
      <c r="F5273" t="s">
        <v>46</v>
      </c>
      <c r="G5273">
        <v>48</v>
      </c>
      <c r="H5273">
        <v>19000</v>
      </c>
    </row>
    <row r="5274" spans="1:8">
      <c r="A5274">
        <v>5273</v>
      </c>
      <c r="B5274">
        <v>91</v>
      </c>
      <c r="C5274" t="s">
        <v>200</v>
      </c>
      <c r="D5274" t="s">
        <v>1413</v>
      </c>
      <c r="E5274" t="s">
        <v>1400</v>
      </c>
      <c r="F5274" t="s">
        <v>46</v>
      </c>
      <c r="G5274">
        <v>38</v>
      </c>
      <c r="H5274">
        <v>19000</v>
      </c>
    </row>
    <row r="5275" spans="1:8">
      <c r="A5275">
        <v>5274</v>
      </c>
      <c r="B5275">
        <v>91</v>
      </c>
      <c r="C5275" t="s">
        <v>200</v>
      </c>
      <c r="D5275" t="s">
        <v>1413</v>
      </c>
      <c r="E5275" t="s">
        <v>1401</v>
      </c>
      <c r="F5275" t="s">
        <v>46</v>
      </c>
      <c r="G5275">
        <v>12</v>
      </c>
      <c r="H5275">
        <v>19000</v>
      </c>
    </row>
    <row r="5276" spans="1:8">
      <c r="A5276">
        <v>5275</v>
      </c>
      <c r="B5276">
        <v>91</v>
      </c>
      <c r="C5276" t="s">
        <v>200</v>
      </c>
      <c r="D5276" t="s">
        <v>1413</v>
      </c>
      <c r="E5276" t="s">
        <v>1402</v>
      </c>
      <c r="F5276" t="s">
        <v>46</v>
      </c>
      <c r="G5276">
        <v>20</v>
      </c>
      <c r="H5276">
        <v>19000</v>
      </c>
    </row>
    <row r="5277" spans="1:8">
      <c r="A5277">
        <v>5276</v>
      </c>
      <c r="B5277">
        <v>91</v>
      </c>
      <c r="C5277" t="s">
        <v>200</v>
      </c>
      <c r="D5277" t="s">
        <v>3597</v>
      </c>
      <c r="E5277" t="s">
        <v>1393</v>
      </c>
      <c r="F5277" t="s">
        <v>63</v>
      </c>
      <c r="G5277">
        <v>1</v>
      </c>
      <c r="H5277">
        <v>2</v>
      </c>
    </row>
    <row r="5278" spans="1:8">
      <c r="A5278">
        <v>5277</v>
      </c>
      <c r="B5278">
        <v>91</v>
      </c>
      <c r="C5278" t="s">
        <v>200</v>
      </c>
      <c r="D5278" t="s">
        <v>3597</v>
      </c>
      <c r="E5278" t="s">
        <v>1391</v>
      </c>
      <c r="F5278" t="s">
        <v>46</v>
      </c>
      <c r="G5278">
        <v>1</v>
      </c>
      <c r="H5278">
        <v>2</v>
      </c>
    </row>
    <row r="5279" spans="1:8">
      <c r="A5279">
        <v>5278</v>
      </c>
      <c r="B5279">
        <v>91</v>
      </c>
      <c r="C5279" t="s">
        <v>200</v>
      </c>
      <c r="D5279" t="s">
        <v>3598</v>
      </c>
      <c r="E5279" t="s">
        <v>249</v>
      </c>
      <c r="F5279" t="s">
        <v>63</v>
      </c>
      <c r="G5279">
        <v>32</v>
      </c>
      <c r="H5279">
        <v>866</v>
      </c>
    </row>
    <row r="5280" spans="1:8">
      <c r="A5280">
        <v>5279</v>
      </c>
      <c r="B5280">
        <v>91</v>
      </c>
      <c r="C5280" t="s">
        <v>200</v>
      </c>
      <c r="D5280" t="s">
        <v>3598</v>
      </c>
      <c r="E5280" t="s">
        <v>1386</v>
      </c>
      <c r="F5280" t="s">
        <v>63</v>
      </c>
      <c r="G5280">
        <v>46</v>
      </c>
      <c r="H5280">
        <v>866</v>
      </c>
    </row>
    <row r="5281" spans="1:8">
      <c r="A5281">
        <v>5280</v>
      </c>
      <c r="B5281">
        <v>91</v>
      </c>
      <c r="C5281" t="s">
        <v>200</v>
      </c>
      <c r="D5281" t="s">
        <v>3598</v>
      </c>
      <c r="E5281" t="s">
        <v>1387</v>
      </c>
      <c r="F5281" t="s">
        <v>63</v>
      </c>
      <c r="G5281">
        <v>33</v>
      </c>
      <c r="H5281">
        <v>866</v>
      </c>
    </row>
    <row r="5282" spans="1:8">
      <c r="A5282">
        <v>5281</v>
      </c>
      <c r="B5282">
        <v>91</v>
      </c>
      <c r="C5282" t="s">
        <v>200</v>
      </c>
      <c r="D5282" t="s">
        <v>3598</v>
      </c>
      <c r="E5282" t="s">
        <v>1388</v>
      </c>
      <c r="F5282" t="s">
        <v>63</v>
      </c>
      <c r="G5282">
        <v>42</v>
      </c>
      <c r="H5282">
        <v>866</v>
      </c>
    </row>
    <row r="5283" spans="1:8">
      <c r="A5283">
        <v>5282</v>
      </c>
      <c r="B5283">
        <v>91</v>
      </c>
      <c r="C5283" t="s">
        <v>200</v>
      </c>
      <c r="D5283" t="s">
        <v>3598</v>
      </c>
      <c r="E5283" t="s">
        <v>1389</v>
      </c>
      <c r="F5283" t="s">
        <v>63</v>
      </c>
      <c r="G5283">
        <v>42</v>
      </c>
      <c r="H5283">
        <v>866</v>
      </c>
    </row>
    <row r="5284" spans="1:8">
      <c r="A5284">
        <v>5283</v>
      </c>
      <c r="B5284">
        <v>91</v>
      </c>
      <c r="C5284" t="s">
        <v>200</v>
      </c>
      <c r="D5284" t="s">
        <v>3598</v>
      </c>
      <c r="E5284" t="s">
        <v>1390</v>
      </c>
      <c r="F5284" t="s">
        <v>63</v>
      </c>
      <c r="G5284">
        <v>44</v>
      </c>
      <c r="H5284">
        <v>866</v>
      </c>
    </row>
    <row r="5285" spans="1:8">
      <c r="A5285">
        <v>5284</v>
      </c>
      <c r="B5285">
        <v>91</v>
      </c>
      <c r="C5285" t="s">
        <v>200</v>
      </c>
      <c r="D5285" t="s">
        <v>3598</v>
      </c>
      <c r="E5285" t="s">
        <v>1391</v>
      </c>
      <c r="F5285" t="s">
        <v>63</v>
      </c>
      <c r="G5285">
        <v>34</v>
      </c>
      <c r="H5285">
        <v>866</v>
      </c>
    </row>
    <row r="5286" spans="1:8">
      <c r="A5286">
        <v>5285</v>
      </c>
      <c r="B5286">
        <v>91</v>
      </c>
      <c r="C5286" t="s">
        <v>200</v>
      </c>
      <c r="D5286" t="s">
        <v>3598</v>
      </c>
      <c r="E5286" t="s">
        <v>1392</v>
      </c>
      <c r="F5286" t="s">
        <v>63</v>
      </c>
      <c r="G5286">
        <v>35</v>
      </c>
      <c r="H5286">
        <v>866</v>
      </c>
    </row>
    <row r="5287" spans="1:8">
      <c r="A5287">
        <v>5286</v>
      </c>
      <c r="B5287">
        <v>91</v>
      </c>
      <c r="C5287" t="s">
        <v>200</v>
      </c>
      <c r="D5287" t="s">
        <v>3598</v>
      </c>
      <c r="E5287" t="s">
        <v>1393</v>
      </c>
      <c r="F5287" t="s">
        <v>63</v>
      </c>
      <c r="G5287">
        <v>23</v>
      </c>
      <c r="H5287">
        <v>866</v>
      </c>
    </row>
    <row r="5288" spans="1:8">
      <c r="A5288">
        <v>5287</v>
      </c>
      <c r="B5288">
        <v>91</v>
      </c>
      <c r="C5288" t="s">
        <v>200</v>
      </c>
      <c r="D5288" t="s">
        <v>3598</v>
      </c>
      <c r="E5288" t="s">
        <v>1394</v>
      </c>
      <c r="F5288" t="s">
        <v>63</v>
      </c>
      <c r="G5288">
        <v>14</v>
      </c>
      <c r="H5288">
        <v>866</v>
      </c>
    </row>
    <row r="5289" spans="1:8">
      <c r="A5289">
        <v>5288</v>
      </c>
      <c r="B5289">
        <v>91</v>
      </c>
      <c r="C5289" t="s">
        <v>200</v>
      </c>
      <c r="D5289" t="s">
        <v>3598</v>
      </c>
      <c r="E5289" t="s">
        <v>1395</v>
      </c>
      <c r="F5289" t="s">
        <v>63</v>
      </c>
      <c r="G5289">
        <v>16</v>
      </c>
      <c r="H5289">
        <v>866</v>
      </c>
    </row>
    <row r="5290" spans="1:8">
      <c r="A5290">
        <v>5289</v>
      </c>
      <c r="B5290">
        <v>91</v>
      </c>
      <c r="C5290" t="s">
        <v>200</v>
      </c>
      <c r="D5290" t="s">
        <v>3598</v>
      </c>
      <c r="E5290" t="s">
        <v>1396</v>
      </c>
      <c r="F5290" t="s">
        <v>63</v>
      </c>
      <c r="G5290">
        <v>18</v>
      </c>
      <c r="H5290">
        <v>866</v>
      </c>
    </row>
    <row r="5291" spans="1:8">
      <c r="A5291">
        <v>5290</v>
      </c>
      <c r="B5291">
        <v>91</v>
      </c>
      <c r="C5291" t="s">
        <v>200</v>
      </c>
      <c r="D5291" t="s">
        <v>3598</v>
      </c>
      <c r="E5291" t="s">
        <v>1397</v>
      </c>
      <c r="F5291" t="s">
        <v>63</v>
      </c>
      <c r="G5291">
        <v>6</v>
      </c>
      <c r="H5291">
        <v>866</v>
      </c>
    </row>
    <row r="5292" spans="1:8">
      <c r="A5292">
        <v>5291</v>
      </c>
      <c r="B5292">
        <v>91</v>
      </c>
      <c r="C5292" t="s">
        <v>200</v>
      </c>
      <c r="D5292" t="s">
        <v>3598</v>
      </c>
      <c r="E5292" t="s">
        <v>1398</v>
      </c>
      <c r="F5292" t="s">
        <v>63</v>
      </c>
      <c r="G5292">
        <v>5</v>
      </c>
      <c r="H5292">
        <v>866</v>
      </c>
    </row>
    <row r="5293" spans="1:8">
      <c r="A5293">
        <v>5292</v>
      </c>
      <c r="B5293">
        <v>91</v>
      </c>
      <c r="C5293" t="s">
        <v>200</v>
      </c>
      <c r="D5293" t="s">
        <v>3598</v>
      </c>
      <c r="E5293" t="s">
        <v>1399</v>
      </c>
      <c r="F5293" t="s">
        <v>63</v>
      </c>
      <c r="G5293">
        <v>4</v>
      </c>
      <c r="H5293">
        <v>866</v>
      </c>
    </row>
    <row r="5294" spans="1:8">
      <c r="A5294">
        <v>5293</v>
      </c>
      <c r="B5294">
        <v>91</v>
      </c>
      <c r="C5294" t="s">
        <v>200</v>
      </c>
      <c r="D5294" t="s">
        <v>3598</v>
      </c>
      <c r="E5294" t="s">
        <v>1400</v>
      </c>
      <c r="F5294" t="s">
        <v>63</v>
      </c>
      <c r="G5294">
        <v>4</v>
      </c>
      <c r="H5294">
        <v>866</v>
      </c>
    </row>
    <row r="5295" spans="1:8">
      <c r="A5295">
        <v>5294</v>
      </c>
      <c r="B5295">
        <v>91</v>
      </c>
      <c r="C5295" t="s">
        <v>200</v>
      </c>
      <c r="D5295" t="s">
        <v>3598</v>
      </c>
      <c r="E5295" t="s">
        <v>1401</v>
      </c>
      <c r="F5295" t="s">
        <v>63</v>
      </c>
      <c r="G5295">
        <v>2</v>
      </c>
      <c r="H5295">
        <v>866</v>
      </c>
    </row>
    <row r="5296" spans="1:8">
      <c r="A5296">
        <v>5295</v>
      </c>
      <c r="B5296">
        <v>91</v>
      </c>
      <c r="C5296" t="s">
        <v>200</v>
      </c>
      <c r="D5296" t="s">
        <v>3598</v>
      </c>
      <c r="E5296" t="s">
        <v>249</v>
      </c>
      <c r="F5296" t="s">
        <v>46</v>
      </c>
      <c r="G5296">
        <v>34</v>
      </c>
      <c r="H5296">
        <v>866</v>
      </c>
    </row>
    <row r="5297" spans="1:8">
      <c r="A5297">
        <v>5296</v>
      </c>
      <c r="B5297">
        <v>91</v>
      </c>
      <c r="C5297" t="s">
        <v>200</v>
      </c>
      <c r="D5297" t="s">
        <v>3598</v>
      </c>
      <c r="E5297" t="s">
        <v>1386</v>
      </c>
      <c r="F5297" t="s">
        <v>46</v>
      </c>
      <c r="G5297">
        <v>59</v>
      </c>
      <c r="H5297">
        <v>866</v>
      </c>
    </row>
    <row r="5298" spans="1:8">
      <c r="A5298">
        <v>5297</v>
      </c>
      <c r="B5298">
        <v>91</v>
      </c>
      <c r="C5298" t="s">
        <v>200</v>
      </c>
      <c r="D5298" t="s">
        <v>3598</v>
      </c>
      <c r="E5298" t="s">
        <v>1387</v>
      </c>
      <c r="F5298" t="s">
        <v>46</v>
      </c>
      <c r="G5298">
        <v>50</v>
      </c>
      <c r="H5298">
        <v>866</v>
      </c>
    </row>
    <row r="5299" spans="1:8">
      <c r="A5299">
        <v>5298</v>
      </c>
      <c r="B5299">
        <v>91</v>
      </c>
      <c r="C5299" t="s">
        <v>200</v>
      </c>
      <c r="D5299" t="s">
        <v>3598</v>
      </c>
      <c r="E5299" t="s">
        <v>1388</v>
      </c>
      <c r="F5299" t="s">
        <v>46</v>
      </c>
      <c r="G5299">
        <v>41</v>
      </c>
      <c r="H5299">
        <v>866</v>
      </c>
    </row>
    <row r="5300" spans="1:8">
      <c r="A5300">
        <v>5299</v>
      </c>
      <c r="B5300">
        <v>91</v>
      </c>
      <c r="C5300" t="s">
        <v>200</v>
      </c>
      <c r="D5300" t="s">
        <v>3598</v>
      </c>
      <c r="E5300" t="s">
        <v>1389</v>
      </c>
      <c r="F5300" t="s">
        <v>46</v>
      </c>
      <c r="G5300">
        <v>57</v>
      </c>
      <c r="H5300">
        <v>866</v>
      </c>
    </row>
    <row r="5301" spans="1:8">
      <c r="A5301">
        <v>5300</v>
      </c>
      <c r="B5301">
        <v>91</v>
      </c>
      <c r="C5301" t="s">
        <v>200</v>
      </c>
      <c r="D5301" t="s">
        <v>3598</v>
      </c>
      <c r="E5301" t="s">
        <v>1390</v>
      </c>
      <c r="F5301" t="s">
        <v>46</v>
      </c>
      <c r="G5301">
        <v>47</v>
      </c>
      <c r="H5301">
        <v>866</v>
      </c>
    </row>
    <row r="5302" spans="1:8">
      <c r="A5302">
        <v>5301</v>
      </c>
      <c r="B5302">
        <v>91</v>
      </c>
      <c r="C5302" t="s">
        <v>200</v>
      </c>
      <c r="D5302" t="s">
        <v>3598</v>
      </c>
      <c r="E5302" t="s">
        <v>1391</v>
      </c>
      <c r="F5302" t="s">
        <v>46</v>
      </c>
      <c r="G5302">
        <v>41</v>
      </c>
      <c r="H5302">
        <v>866</v>
      </c>
    </row>
    <row r="5303" spans="1:8">
      <c r="A5303">
        <v>5302</v>
      </c>
      <c r="B5303">
        <v>91</v>
      </c>
      <c r="C5303" t="s">
        <v>200</v>
      </c>
      <c r="D5303" t="s">
        <v>3598</v>
      </c>
      <c r="E5303" t="s">
        <v>1392</v>
      </c>
      <c r="F5303" t="s">
        <v>46</v>
      </c>
      <c r="G5303">
        <v>30</v>
      </c>
      <c r="H5303">
        <v>866</v>
      </c>
    </row>
    <row r="5304" spans="1:8">
      <c r="A5304">
        <v>5303</v>
      </c>
      <c r="B5304">
        <v>91</v>
      </c>
      <c r="C5304" t="s">
        <v>200</v>
      </c>
      <c r="D5304" t="s">
        <v>3598</v>
      </c>
      <c r="E5304" t="s">
        <v>1393</v>
      </c>
      <c r="F5304" t="s">
        <v>46</v>
      </c>
      <c r="G5304">
        <v>21</v>
      </c>
      <c r="H5304">
        <v>866</v>
      </c>
    </row>
    <row r="5305" spans="1:8">
      <c r="A5305">
        <v>5304</v>
      </c>
      <c r="B5305">
        <v>91</v>
      </c>
      <c r="C5305" t="s">
        <v>200</v>
      </c>
      <c r="D5305" t="s">
        <v>3598</v>
      </c>
      <c r="E5305" t="s">
        <v>1394</v>
      </c>
      <c r="F5305" t="s">
        <v>46</v>
      </c>
      <c r="G5305">
        <v>21</v>
      </c>
      <c r="H5305">
        <v>866</v>
      </c>
    </row>
    <row r="5306" spans="1:8">
      <c r="A5306">
        <v>5305</v>
      </c>
      <c r="B5306">
        <v>91</v>
      </c>
      <c r="C5306" t="s">
        <v>200</v>
      </c>
      <c r="D5306" t="s">
        <v>3598</v>
      </c>
      <c r="E5306" t="s">
        <v>1395</v>
      </c>
      <c r="F5306" t="s">
        <v>46</v>
      </c>
      <c r="G5306">
        <v>21</v>
      </c>
      <c r="H5306">
        <v>866</v>
      </c>
    </row>
    <row r="5307" spans="1:8">
      <c r="A5307">
        <v>5306</v>
      </c>
      <c r="B5307">
        <v>91</v>
      </c>
      <c r="C5307" t="s">
        <v>200</v>
      </c>
      <c r="D5307" t="s">
        <v>3598</v>
      </c>
      <c r="E5307" t="s">
        <v>1396</v>
      </c>
      <c r="F5307" t="s">
        <v>46</v>
      </c>
      <c r="G5307">
        <v>16</v>
      </c>
      <c r="H5307">
        <v>866</v>
      </c>
    </row>
    <row r="5308" spans="1:8">
      <c r="A5308">
        <v>5307</v>
      </c>
      <c r="B5308">
        <v>91</v>
      </c>
      <c r="C5308" t="s">
        <v>200</v>
      </c>
      <c r="D5308" t="s">
        <v>3598</v>
      </c>
      <c r="E5308" t="s">
        <v>1397</v>
      </c>
      <c r="F5308" t="s">
        <v>46</v>
      </c>
      <c r="G5308">
        <v>8</v>
      </c>
      <c r="H5308">
        <v>866</v>
      </c>
    </row>
    <row r="5309" spans="1:8">
      <c r="A5309">
        <v>5308</v>
      </c>
      <c r="B5309">
        <v>91</v>
      </c>
      <c r="C5309" t="s">
        <v>200</v>
      </c>
      <c r="D5309" t="s">
        <v>3598</v>
      </c>
      <c r="E5309" t="s">
        <v>1398</v>
      </c>
      <c r="F5309" t="s">
        <v>46</v>
      </c>
      <c r="G5309">
        <v>8</v>
      </c>
      <c r="H5309">
        <v>866</v>
      </c>
    </row>
    <row r="5310" spans="1:8">
      <c r="A5310">
        <v>5309</v>
      </c>
      <c r="B5310">
        <v>91</v>
      </c>
      <c r="C5310" t="s">
        <v>200</v>
      </c>
      <c r="D5310" t="s">
        <v>3598</v>
      </c>
      <c r="E5310" t="s">
        <v>1399</v>
      </c>
      <c r="F5310" t="s">
        <v>46</v>
      </c>
      <c r="G5310">
        <v>5</v>
      </c>
      <c r="H5310">
        <v>866</v>
      </c>
    </row>
    <row r="5311" spans="1:8">
      <c r="A5311">
        <v>5310</v>
      </c>
      <c r="B5311">
        <v>91</v>
      </c>
      <c r="C5311" t="s">
        <v>200</v>
      </c>
      <c r="D5311" t="s">
        <v>3598</v>
      </c>
      <c r="E5311" t="s">
        <v>1400</v>
      </c>
      <c r="F5311" t="s">
        <v>46</v>
      </c>
      <c r="G5311">
        <v>5</v>
      </c>
      <c r="H5311">
        <v>866</v>
      </c>
    </row>
    <row r="5312" spans="1:8">
      <c r="A5312">
        <v>5311</v>
      </c>
      <c r="B5312">
        <v>91</v>
      </c>
      <c r="C5312" t="s">
        <v>200</v>
      </c>
      <c r="D5312" t="s">
        <v>3598</v>
      </c>
      <c r="E5312" t="s">
        <v>1401</v>
      </c>
      <c r="F5312" t="s">
        <v>46</v>
      </c>
      <c r="G5312">
        <v>2</v>
      </c>
      <c r="H5312">
        <v>866</v>
      </c>
    </row>
    <row r="5313" spans="1:8">
      <c r="A5313">
        <v>5312</v>
      </c>
      <c r="B5313">
        <v>91</v>
      </c>
      <c r="C5313" t="s">
        <v>200</v>
      </c>
      <c r="D5313" t="s">
        <v>3586</v>
      </c>
      <c r="E5313" t="s">
        <v>249</v>
      </c>
      <c r="F5313" t="s">
        <v>63</v>
      </c>
      <c r="G5313">
        <v>1319</v>
      </c>
      <c r="H5313">
        <v>23876</v>
      </c>
    </row>
    <row r="5314" spans="1:8">
      <c r="A5314">
        <v>5313</v>
      </c>
      <c r="B5314">
        <v>91</v>
      </c>
      <c r="C5314" t="s">
        <v>200</v>
      </c>
      <c r="D5314" t="s">
        <v>3586</v>
      </c>
      <c r="E5314" t="s">
        <v>1386</v>
      </c>
      <c r="F5314" t="s">
        <v>63</v>
      </c>
      <c r="G5314">
        <v>1481</v>
      </c>
      <c r="H5314">
        <v>23876</v>
      </c>
    </row>
    <row r="5315" spans="1:8">
      <c r="A5315">
        <v>5314</v>
      </c>
      <c r="B5315">
        <v>91</v>
      </c>
      <c r="C5315" t="s">
        <v>200</v>
      </c>
      <c r="D5315" t="s">
        <v>3586</v>
      </c>
      <c r="E5315" t="s">
        <v>1387</v>
      </c>
      <c r="F5315" t="s">
        <v>63</v>
      </c>
      <c r="G5315">
        <v>1408</v>
      </c>
      <c r="H5315">
        <v>23876</v>
      </c>
    </row>
    <row r="5316" spans="1:8">
      <c r="A5316">
        <v>5315</v>
      </c>
      <c r="B5316">
        <v>91</v>
      </c>
      <c r="C5316" t="s">
        <v>200</v>
      </c>
      <c r="D5316" t="s">
        <v>3586</v>
      </c>
      <c r="E5316" t="s">
        <v>1388</v>
      </c>
      <c r="F5316" t="s">
        <v>63</v>
      </c>
      <c r="G5316">
        <v>1475</v>
      </c>
      <c r="H5316">
        <v>23876</v>
      </c>
    </row>
    <row r="5317" spans="1:8">
      <c r="A5317">
        <v>5316</v>
      </c>
      <c r="B5317">
        <v>91</v>
      </c>
      <c r="C5317" t="s">
        <v>200</v>
      </c>
      <c r="D5317" t="s">
        <v>3586</v>
      </c>
      <c r="E5317" t="s">
        <v>1389</v>
      </c>
      <c r="F5317" t="s">
        <v>63</v>
      </c>
      <c r="G5317">
        <v>1318</v>
      </c>
      <c r="H5317">
        <v>23876</v>
      </c>
    </row>
    <row r="5318" spans="1:8">
      <c r="A5318">
        <v>5317</v>
      </c>
      <c r="B5318">
        <v>91</v>
      </c>
      <c r="C5318" t="s">
        <v>200</v>
      </c>
      <c r="D5318" t="s">
        <v>3586</v>
      </c>
      <c r="E5318" t="s">
        <v>1390</v>
      </c>
      <c r="F5318" t="s">
        <v>63</v>
      </c>
      <c r="G5318">
        <v>879</v>
      </c>
      <c r="H5318">
        <v>23876</v>
      </c>
    </row>
    <row r="5319" spans="1:8">
      <c r="A5319">
        <v>5318</v>
      </c>
      <c r="B5319">
        <v>91</v>
      </c>
      <c r="C5319" t="s">
        <v>200</v>
      </c>
      <c r="D5319" t="s">
        <v>3586</v>
      </c>
      <c r="E5319" t="s">
        <v>1391</v>
      </c>
      <c r="F5319" t="s">
        <v>63</v>
      </c>
      <c r="G5319">
        <v>898</v>
      </c>
      <c r="H5319">
        <v>23876</v>
      </c>
    </row>
    <row r="5320" spans="1:8">
      <c r="A5320">
        <v>5319</v>
      </c>
      <c r="B5320">
        <v>91</v>
      </c>
      <c r="C5320" t="s">
        <v>200</v>
      </c>
      <c r="D5320" t="s">
        <v>3586</v>
      </c>
      <c r="E5320" t="s">
        <v>1392</v>
      </c>
      <c r="F5320" t="s">
        <v>63</v>
      </c>
      <c r="G5320">
        <v>792</v>
      </c>
      <c r="H5320">
        <v>23876</v>
      </c>
    </row>
    <row r="5321" spans="1:8">
      <c r="A5321">
        <v>5320</v>
      </c>
      <c r="B5321">
        <v>91</v>
      </c>
      <c r="C5321" t="s">
        <v>200</v>
      </c>
      <c r="D5321" t="s">
        <v>3586</v>
      </c>
      <c r="E5321" t="s">
        <v>1393</v>
      </c>
      <c r="F5321" t="s">
        <v>63</v>
      </c>
      <c r="G5321">
        <v>751</v>
      </c>
      <c r="H5321">
        <v>23876</v>
      </c>
    </row>
    <row r="5322" spans="1:8">
      <c r="A5322">
        <v>5321</v>
      </c>
      <c r="B5322">
        <v>91</v>
      </c>
      <c r="C5322" t="s">
        <v>200</v>
      </c>
      <c r="D5322" t="s">
        <v>3586</v>
      </c>
      <c r="E5322" t="s">
        <v>1394</v>
      </c>
      <c r="F5322" t="s">
        <v>63</v>
      </c>
      <c r="G5322">
        <v>592</v>
      </c>
      <c r="H5322">
        <v>23876</v>
      </c>
    </row>
    <row r="5323" spans="1:8">
      <c r="A5323">
        <v>5322</v>
      </c>
      <c r="B5323">
        <v>91</v>
      </c>
      <c r="C5323" t="s">
        <v>200</v>
      </c>
      <c r="D5323" t="s">
        <v>3586</v>
      </c>
      <c r="E5323" t="s">
        <v>1395</v>
      </c>
      <c r="F5323" t="s">
        <v>63</v>
      </c>
      <c r="G5323">
        <v>459</v>
      </c>
      <c r="H5323">
        <v>23876</v>
      </c>
    </row>
    <row r="5324" spans="1:8">
      <c r="A5324">
        <v>5323</v>
      </c>
      <c r="B5324">
        <v>91</v>
      </c>
      <c r="C5324" t="s">
        <v>200</v>
      </c>
      <c r="D5324" t="s">
        <v>3586</v>
      </c>
      <c r="E5324" t="s">
        <v>1396</v>
      </c>
      <c r="F5324" t="s">
        <v>63</v>
      </c>
      <c r="G5324">
        <v>318</v>
      </c>
      <c r="H5324">
        <v>23876</v>
      </c>
    </row>
    <row r="5325" spans="1:8">
      <c r="A5325">
        <v>5324</v>
      </c>
      <c r="B5325">
        <v>91</v>
      </c>
      <c r="C5325" t="s">
        <v>200</v>
      </c>
      <c r="D5325" t="s">
        <v>3586</v>
      </c>
      <c r="E5325" t="s">
        <v>1397</v>
      </c>
      <c r="F5325" t="s">
        <v>63</v>
      </c>
      <c r="G5325">
        <v>198</v>
      </c>
      <c r="H5325">
        <v>23876</v>
      </c>
    </row>
    <row r="5326" spans="1:8">
      <c r="A5326">
        <v>5325</v>
      </c>
      <c r="B5326">
        <v>91</v>
      </c>
      <c r="C5326" t="s">
        <v>200</v>
      </c>
      <c r="D5326" t="s">
        <v>3586</v>
      </c>
      <c r="E5326" t="s">
        <v>1398</v>
      </c>
      <c r="F5326" t="s">
        <v>63</v>
      </c>
      <c r="G5326">
        <v>158</v>
      </c>
      <c r="H5326">
        <v>23876</v>
      </c>
    </row>
    <row r="5327" spans="1:8">
      <c r="A5327">
        <v>5326</v>
      </c>
      <c r="B5327">
        <v>91</v>
      </c>
      <c r="C5327" t="s">
        <v>200</v>
      </c>
      <c r="D5327" t="s">
        <v>3586</v>
      </c>
      <c r="E5327" t="s">
        <v>1399</v>
      </c>
      <c r="F5327" t="s">
        <v>63</v>
      </c>
      <c r="G5327">
        <v>87</v>
      </c>
      <c r="H5327">
        <v>23876</v>
      </c>
    </row>
    <row r="5328" spans="1:8">
      <c r="A5328">
        <v>5327</v>
      </c>
      <c r="B5328">
        <v>91</v>
      </c>
      <c r="C5328" t="s">
        <v>200</v>
      </c>
      <c r="D5328" t="s">
        <v>3586</v>
      </c>
      <c r="E5328" t="s">
        <v>1400</v>
      </c>
      <c r="F5328" t="s">
        <v>63</v>
      </c>
      <c r="G5328">
        <v>53</v>
      </c>
      <c r="H5328">
        <v>23876</v>
      </c>
    </row>
    <row r="5329" spans="1:8">
      <c r="A5329">
        <v>5328</v>
      </c>
      <c r="B5329">
        <v>91</v>
      </c>
      <c r="C5329" t="s">
        <v>200</v>
      </c>
      <c r="D5329" t="s">
        <v>3586</v>
      </c>
      <c r="E5329" t="s">
        <v>1401</v>
      </c>
      <c r="F5329" t="s">
        <v>63</v>
      </c>
      <c r="G5329">
        <v>44</v>
      </c>
      <c r="H5329">
        <v>23876</v>
      </c>
    </row>
    <row r="5330" spans="1:8">
      <c r="A5330">
        <v>5329</v>
      </c>
      <c r="B5330">
        <v>91</v>
      </c>
      <c r="C5330" t="s">
        <v>200</v>
      </c>
      <c r="D5330" t="s">
        <v>3586</v>
      </c>
      <c r="E5330" t="s">
        <v>1402</v>
      </c>
      <c r="F5330" t="s">
        <v>63</v>
      </c>
      <c r="G5330">
        <v>27</v>
      </c>
      <c r="H5330">
        <v>23876</v>
      </c>
    </row>
    <row r="5331" spans="1:8">
      <c r="A5331">
        <v>5330</v>
      </c>
      <c r="B5331">
        <v>91</v>
      </c>
      <c r="C5331" t="s">
        <v>200</v>
      </c>
      <c r="D5331" t="s">
        <v>3586</v>
      </c>
      <c r="E5331" t="s">
        <v>249</v>
      </c>
      <c r="F5331" t="s">
        <v>46</v>
      </c>
      <c r="G5331">
        <v>1235</v>
      </c>
      <c r="H5331">
        <v>23876</v>
      </c>
    </row>
    <row r="5332" spans="1:8">
      <c r="A5332">
        <v>5331</v>
      </c>
      <c r="B5332">
        <v>91</v>
      </c>
      <c r="C5332" t="s">
        <v>200</v>
      </c>
      <c r="D5332" t="s">
        <v>3586</v>
      </c>
      <c r="E5332" t="s">
        <v>1386</v>
      </c>
      <c r="F5332" t="s">
        <v>46</v>
      </c>
      <c r="G5332">
        <v>1322</v>
      </c>
      <c r="H5332">
        <v>23876</v>
      </c>
    </row>
    <row r="5333" spans="1:8">
      <c r="A5333">
        <v>5332</v>
      </c>
      <c r="B5333">
        <v>91</v>
      </c>
      <c r="C5333" t="s">
        <v>200</v>
      </c>
      <c r="D5333" t="s">
        <v>3586</v>
      </c>
      <c r="E5333" t="s">
        <v>1387</v>
      </c>
      <c r="F5333" t="s">
        <v>46</v>
      </c>
      <c r="G5333">
        <v>1308</v>
      </c>
      <c r="H5333">
        <v>23876</v>
      </c>
    </row>
    <row r="5334" spans="1:8">
      <c r="A5334">
        <v>5333</v>
      </c>
      <c r="B5334">
        <v>91</v>
      </c>
      <c r="C5334" t="s">
        <v>200</v>
      </c>
      <c r="D5334" t="s">
        <v>3586</v>
      </c>
      <c r="E5334" t="s">
        <v>1388</v>
      </c>
      <c r="F5334" t="s">
        <v>46</v>
      </c>
      <c r="G5334">
        <v>1314</v>
      </c>
      <c r="H5334">
        <v>23876</v>
      </c>
    </row>
    <row r="5335" spans="1:8">
      <c r="A5335">
        <v>5334</v>
      </c>
      <c r="B5335">
        <v>91</v>
      </c>
      <c r="C5335" t="s">
        <v>200</v>
      </c>
      <c r="D5335" t="s">
        <v>3586</v>
      </c>
      <c r="E5335" t="s">
        <v>1389</v>
      </c>
      <c r="F5335" t="s">
        <v>46</v>
      </c>
      <c r="G5335">
        <v>1154</v>
      </c>
      <c r="H5335">
        <v>23876</v>
      </c>
    </row>
    <row r="5336" spans="1:8">
      <c r="A5336">
        <v>5335</v>
      </c>
      <c r="B5336">
        <v>91</v>
      </c>
      <c r="C5336" t="s">
        <v>200</v>
      </c>
      <c r="D5336" t="s">
        <v>3586</v>
      </c>
      <c r="E5336" t="s">
        <v>1390</v>
      </c>
      <c r="F5336" t="s">
        <v>46</v>
      </c>
      <c r="G5336">
        <v>994</v>
      </c>
      <c r="H5336">
        <v>23876</v>
      </c>
    </row>
    <row r="5337" spans="1:8">
      <c r="A5337">
        <v>5336</v>
      </c>
      <c r="B5337">
        <v>91</v>
      </c>
      <c r="C5337" t="s">
        <v>200</v>
      </c>
      <c r="D5337" t="s">
        <v>3586</v>
      </c>
      <c r="E5337" t="s">
        <v>1391</v>
      </c>
      <c r="F5337" t="s">
        <v>46</v>
      </c>
      <c r="G5337">
        <v>909</v>
      </c>
      <c r="H5337">
        <v>23876</v>
      </c>
    </row>
    <row r="5338" spans="1:8">
      <c r="A5338">
        <v>5337</v>
      </c>
      <c r="B5338">
        <v>91</v>
      </c>
      <c r="C5338" t="s">
        <v>200</v>
      </c>
      <c r="D5338" t="s">
        <v>3586</v>
      </c>
      <c r="E5338" t="s">
        <v>1392</v>
      </c>
      <c r="F5338" t="s">
        <v>46</v>
      </c>
      <c r="G5338">
        <v>904</v>
      </c>
      <c r="H5338">
        <v>23876</v>
      </c>
    </row>
    <row r="5339" spans="1:8">
      <c r="A5339">
        <v>5338</v>
      </c>
      <c r="B5339">
        <v>91</v>
      </c>
      <c r="C5339" t="s">
        <v>200</v>
      </c>
      <c r="D5339" t="s">
        <v>3586</v>
      </c>
      <c r="E5339" t="s">
        <v>1393</v>
      </c>
      <c r="F5339" t="s">
        <v>46</v>
      </c>
      <c r="G5339">
        <v>711</v>
      </c>
      <c r="H5339">
        <v>23876</v>
      </c>
    </row>
    <row r="5340" spans="1:8">
      <c r="A5340">
        <v>5339</v>
      </c>
      <c r="B5340">
        <v>91</v>
      </c>
      <c r="C5340" t="s">
        <v>200</v>
      </c>
      <c r="D5340" t="s">
        <v>3586</v>
      </c>
      <c r="E5340" t="s">
        <v>1394</v>
      </c>
      <c r="F5340" t="s">
        <v>46</v>
      </c>
      <c r="G5340">
        <v>545</v>
      </c>
      <c r="H5340">
        <v>23876</v>
      </c>
    </row>
    <row r="5341" spans="1:8">
      <c r="A5341">
        <v>5340</v>
      </c>
      <c r="B5341">
        <v>91</v>
      </c>
      <c r="C5341" t="s">
        <v>200</v>
      </c>
      <c r="D5341" t="s">
        <v>3586</v>
      </c>
      <c r="E5341" t="s">
        <v>1395</v>
      </c>
      <c r="F5341" t="s">
        <v>46</v>
      </c>
      <c r="G5341">
        <v>408</v>
      </c>
      <c r="H5341">
        <v>23876</v>
      </c>
    </row>
    <row r="5342" spans="1:8">
      <c r="A5342">
        <v>5341</v>
      </c>
      <c r="B5342">
        <v>91</v>
      </c>
      <c r="C5342" t="s">
        <v>200</v>
      </c>
      <c r="D5342" t="s">
        <v>3586</v>
      </c>
      <c r="E5342" t="s">
        <v>1396</v>
      </c>
      <c r="F5342" t="s">
        <v>46</v>
      </c>
      <c r="G5342">
        <v>249</v>
      </c>
      <c r="H5342">
        <v>23876</v>
      </c>
    </row>
    <row r="5343" spans="1:8">
      <c r="A5343">
        <v>5342</v>
      </c>
      <c r="B5343">
        <v>91</v>
      </c>
      <c r="C5343" t="s">
        <v>200</v>
      </c>
      <c r="D5343" t="s">
        <v>3586</v>
      </c>
      <c r="E5343" t="s">
        <v>1397</v>
      </c>
      <c r="F5343" t="s">
        <v>46</v>
      </c>
      <c r="G5343">
        <v>191</v>
      </c>
      <c r="H5343">
        <v>23876</v>
      </c>
    </row>
    <row r="5344" spans="1:8">
      <c r="A5344">
        <v>5343</v>
      </c>
      <c r="B5344">
        <v>91</v>
      </c>
      <c r="C5344" t="s">
        <v>200</v>
      </c>
      <c r="D5344" t="s">
        <v>3586</v>
      </c>
      <c r="E5344" t="s">
        <v>1398</v>
      </c>
      <c r="F5344" t="s">
        <v>46</v>
      </c>
      <c r="G5344">
        <v>184</v>
      </c>
      <c r="H5344">
        <v>23876</v>
      </c>
    </row>
    <row r="5345" spans="1:8">
      <c r="A5345">
        <v>5344</v>
      </c>
      <c r="B5345">
        <v>91</v>
      </c>
      <c r="C5345" t="s">
        <v>200</v>
      </c>
      <c r="D5345" t="s">
        <v>3586</v>
      </c>
      <c r="E5345" t="s">
        <v>1399</v>
      </c>
      <c r="F5345" t="s">
        <v>46</v>
      </c>
      <c r="G5345">
        <v>78</v>
      </c>
      <c r="H5345">
        <v>23876</v>
      </c>
    </row>
    <row r="5346" spans="1:8">
      <c r="A5346">
        <v>5345</v>
      </c>
      <c r="B5346">
        <v>91</v>
      </c>
      <c r="C5346" t="s">
        <v>200</v>
      </c>
      <c r="D5346" t="s">
        <v>3586</v>
      </c>
      <c r="E5346" t="s">
        <v>1400</v>
      </c>
      <c r="F5346" t="s">
        <v>46</v>
      </c>
      <c r="G5346">
        <v>60</v>
      </c>
      <c r="H5346">
        <v>23876</v>
      </c>
    </row>
    <row r="5347" spans="1:8">
      <c r="A5347">
        <v>5346</v>
      </c>
      <c r="B5347">
        <v>91</v>
      </c>
      <c r="C5347" t="s">
        <v>200</v>
      </c>
      <c r="D5347" t="s">
        <v>3586</v>
      </c>
      <c r="E5347" t="s">
        <v>1401</v>
      </c>
      <c r="F5347" t="s">
        <v>46</v>
      </c>
      <c r="G5347">
        <v>31</v>
      </c>
      <c r="H5347">
        <v>23876</v>
      </c>
    </row>
    <row r="5348" spans="1:8">
      <c r="A5348">
        <v>5347</v>
      </c>
      <c r="B5348">
        <v>91</v>
      </c>
      <c r="C5348" t="s">
        <v>200</v>
      </c>
      <c r="D5348" t="s">
        <v>3586</v>
      </c>
      <c r="E5348" t="s">
        <v>1402</v>
      </c>
      <c r="F5348" t="s">
        <v>46</v>
      </c>
      <c r="G5348">
        <v>22</v>
      </c>
      <c r="H5348">
        <v>23876</v>
      </c>
    </row>
    <row r="5349" spans="1:8">
      <c r="A5349">
        <v>5348</v>
      </c>
      <c r="B5349">
        <v>91</v>
      </c>
      <c r="C5349" t="s">
        <v>200</v>
      </c>
      <c r="D5349" t="s">
        <v>45</v>
      </c>
      <c r="E5349" t="s">
        <v>249</v>
      </c>
      <c r="F5349" t="s">
        <v>63</v>
      </c>
      <c r="G5349">
        <v>418</v>
      </c>
    </row>
    <row r="5350" spans="1:8">
      <c r="A5350">
        <v>5349</v>
      </c>
      <c r="B5350">
        <v>91</v>
      </c>
      <c r="C5350" t="s">
        <v>200</v>
      </c>
      <c r="D5350" t="s">
        <v>45</v>
      </c>
      <c r="E5350" t="s">
        <v>1386</v>
      </c>
      <c r="F5350" t="s">
        <v>63</v>
      </c>
      <c r="G5350">
        <v>369</v>
      </c>
    </row>
    <row r="5351" spans="1:8">
      <c r="A5351">
        <v>5350</v>
      </c>
      <c r="B5351">
        <v>91</v>
      </c>
      <c r="C5351" t="s">
        <v>200</v>
      </c>
      <c r="D5351" t="s">
        <v>45</v>
      </c>
      <c r="E5351" t="s">
        <v>1387</v>
      </c>
      <c r="F5351" t="s">
        <v>63</v>
      </c>
      <c r="G5351">
        <v>351</v>
      </c>
    </row>
    <row r="5352" spans="1:8">
      <c r="A5352">
        <v>5351</v>
      </c>
      <c r="B5352">
        <v>91</v>
      </c>
      <c r="C5352" t="s">
        <v>200</v>
      </c>
      <c r="D5352" t="s">
        <v>45</v>
      </c>
      <c r="E5352" t="s">
        <v>1388</v>
      </c>
      <c r="F5352" t="s">
        <v>63</v>
      </c>
      <c r="G5352">
        <v>183</v>
      </c>
    </row>
    <row r="5353" spans="1:8">
      <c r="A5353">
        <v>5352</v>
      </c>
      <c r="B5353">
        <v>91</v>
      </c>
      <c r="C5353" t="s">
        <v>200</v>
      </c>
      <c r="D5353" t="s">
        <v>45</v>
      </c>
      <c r="E5353" t="s">
        <v>1389</v>
      </c>
      <c r="F5353" t="s">
        <v>63</v>
      </c>
      <c r="G5353">
        <v>94</v>
      </c>
    </row>
    <row r="5354" spans="1:8">
      <c r="A5354">
        <v>5353</v>
      </c>
      <c r="B5354">
        <v>91</v>
      </c>
      <c r="C5354" t="s">
        <v>200</v>
      </c>
      <c r="D5354" t="s">
        <v>45</v>
      </c>
      <c r="E5354" t="s">
        <v>1390</v>
      </c>
      <c r="F5354" t="s">
        <v>63</v>
      </c>
      <c r="G5354">
        <v>50</v>
      </c>
    </row>
    <row r="5355" spans="1:8">
      <c r="A5355">
        <v>5354</v>
      </c>
      <c r="B5355">
        <v>91</v>
      </c>
      <c r="C5355" t="s">
        <v>200</v>
      </c>
      <c r="D5355" t="s">
        <v>45</v>
      </c>
      <c r="E5355" t="s">
        <v>1391</v>
      </c>
      <c r="F5355" t="s">
        <v>63</v>
      </c>
      <c r="G5355">
        <v>52</v>
      </c>
    </row>
    <row r="5356" spans="1:8">
      <c r="A5356">
        <v>5355</v>
      </c>
      <c r="B5356">
        <v>91</v>
      </c>
      <c r="C5356" t="s">
        <v>200</v>
      </c>
      <c r="D5356" t="s">
        <v>45</v>
      </c>
      <c r="E5356" t="s">
        <v>1392</v>
      </c>
      <c r="F5356" t="s">
        <v>63</v>
      </c>
      <c r="G5356">
        <v>39</v>
      </c>
    </row>
    <row r="5357" spans="1:8">
      <c r="A5357">
        <v>5356</v>
      </c>
      <c r="B5357">
        <v>91</v>
      </c>
      <c r="C5357" t="s">
        <v>200</v>
      </c>
      <c r="D5357" t="s">
        <v>45</v>
      </c>
      <c r="E5357" t="s">
        <v>1393</v>
      </c>
      <c r="F5357" t="s">
        <v>63</v>
      </c>
      <c r="G5357">
        <v>27</v>
      </c>
    </row>
    <row r="5358" spans="1:8">
      <c r="A5358">
        <v>5357</v>
      </c>
      <c r="B5358">
        <v>91</v>
      </c>
      <c r="C5358" t="s">
        <v>200</v>
      </c>
      <c r="D5358" t="s">
        <v>45</v>
      </c>
      <c r="E5358" t="s">
        <v>1394</v>
      </c>
      <c r="F5358" t="s">
        <v>63</v>
      </c>
      <c r="G5358">
        <v>23</v>
      </c>
    </row>
    <row r="5359" spans="1:8">
      <c r="A5359">
        <v>5358</v>
      </c>
      <c r="B5359">
        <v>91</v>
      </c>
      <c r="C5359" t="s">
        <v>200</v>
      </c>
      <c r="D5359" t="s">
        <v>45</v>
      </c>
      <c r="E5359" t="s">
        <v>1395</v>
      </c>
      <c r="F5359" t="s">
        <v>63</v>
      </c>
      <c r="G5359">
        <v>22</v>
      </c>
    </row>
    <row r="5360" spans="1:8">
      <c r="A5360">
        <v>5359</v>
      </c>
      <c r="B5360">
        <v>91</v>
      </c>
      <c r="C5360" t="s">
        <v>200</v>
      </c>
      <c r="D5360" t="s">
        <v>45</v>
      </c>
      <c r="E5360" t="s">
        <v>1396</v>
      </c>
      <c r="F5360" t="s">
        <v>63</v>
      </c>
      <c r="G5360">
        <v>29</v>
      </c>
    </row>
    <row r="5361" spans="1:7">
      <c r="A5361">
        <v>5360</v>
      </c>
      <c r="B5361">
        <v>91</v>
      </c>
      <c r="C5361" t="s">
        <v>200</v>
      </c>
      <c r="D5361" t="s">
        <v>45</v>
      </c>
      <c r="E5361" t="s">
        <v>1397</v>
      </c>
      <c r="F5361" t="s">
        <v>63</v>
      </c>
      <c r="G5361">
        <v>17</v>
      </c>
    </row>
    <row r="5362" spans="1:7">
      <c r="A5362">
        <v>5361</v>
      </c>
      <c r="B5362">
        <v>91</v>
      </c>
      <c r="C5362" t="s">
        <v>200</v>
      </c>
      <c r="D5362" t="s">
        <v>45</v>
      </c>
      <c r="E5362" t="s">
        <v>1398</v>
      </c>
      <c r="F5362" t="s">
        <v>63</v>
      </c>
      <c r="G5362">
        <v>28</v>
      </c>
    </row>
    <row r="5363" spans="1:7">
      <c r="A5363">
        <v>5362</v>
      </c>
      <c r="B5363">
        <v>91</v>
      </c>
      <c r="C5363" t="s">
        <v>200</v>
      </c>
      <c r="D5363" t="s">
        <v>45</v>
      </c>
      <c r="E5363" t="s">
        <v>1399</v>
      </c>
      <c r="F5363" t="s">
        <v>63</v>
      </c>
      <c r="G5363">
        <v>19</v>
      </c>
    </row>
    <row r="5364" spans="1:7">
      <c r="A5364">
        <v>5363</v>
      </c>
      <c r="B5364">
        <v>91</v>
      </c>
      <c r="C5364" t="s">
        <v>200</v>
      </c>
      <c r="D5364" t="s">
        <v>45</v>
      </c>
      <c r="E5364" t="s">
        <v>1400</v>
      </c>
      <c r="F5364" t="s">
        <v>63</v>
      </c>
      <c r="G5364">
        <v>4</v>
      </c>
    </row>
    <row r="5365" spans="1:7">
      <c r="A5365">
        <v>5364</v>
      </c>
      <c r="B5365">
        <v>91</v>
      </c>
      <c r="C5365" t="s">
        <v>200</v>
      </c>
      <c r="D5365" t="s">
        <v>45</v>
      </c>
      <c r="E5365" t="s">
        <v>1401</v>
      </c>
      <c r="F5365" t="s">
        <v>63</v>
      </c>
      <c r="G5365">
        <v>3</v>
      </c>
    </row>
    <row r="5366" spans="1:7">
      <c r="A5366">
        <v>5365</v>
      </c>
      <c r="B5366">
        <v>91</v>
      </c>
      <c r="C5366" t="s">
        <v>200</v>
      </c>
      <c r="D5366" t="s">
        <v>45</v>
      </c>
      <c r="E5366" t="s">
        <v>1402</v>
      </c>
      <c r="F5366" t="s">
        <v>63</v>
      </c>
      <c r="G5366">
        <v>1</v>
      </c>
    </row>
    <row r="5367" spans="1:7">
      <c r="A5367">
        <v>5366</v>
      </c>
      <c r="B5367">
        <v>91</v>
      </c>
      <c r="C5367" t="s">
        <v>200</v>
      </c>
      <c r="D5367" t="s">
        <v>45</v>
      </c>
      <c r="E5367" t="s">
        <v>249</v>
      </c>
      <c r="F5367" t="s">
        <v>46</v>
      </c>
      <c r="G5367">
        <v>350</v>
      </c>
    </row>
    <row r="5368" spans="1:7">
      <c r="A5368">
        <v>5367</v>
      </c>
      <c r="B5368">
        <v>91</v>
      </c>
      <c r="C5368" t="s">
        <v>200</v>
      </c>
      <c r="D5368" t="s">
        <v>45</v>
      </c>
      <c r="E5368" t="s">
        <v>1386</v>
      </c>
      <c r="F5368" t="s">
        <v>46</v>
      </c>
      <c r="G5368">
        <v>335</v>
      </c>
    </row>
    <row r="5369" spans="1:7">
      <c r="A5369">
        <v>5368</v>
      </c>
      <c r="B5369">
        <v>91</v>
      </c>
      <c r="C5369" t="s">
        <v>200</v>
      </c>
      <c r="D5369" t="s">
        <v>45</v>
      </c>
      <c r="E5369" t="s">
        <v>1387</v>
      </c>
      <c r="F5369" t="s">
        <v>46</v>
      </c>
      <c r="G5369">
        <v>280</v>
      </c>
    </row>
    <row r="5370" spans="1:7">
      <c r="A5370">
        <v>5369</v>
      </c>
      <c r="B5370">
        <v>91</v>
      </c>
      <c r="C5370" t="s">
        <v>200</v>
      </c>
      <c r="D5370" t="s">
        <v>45</v>
      </c>
      <c r="E5370" t="s">
        <v>1388</v>
      </c>
      <c r="F5370" t="s">
        <v>46</v>
      </c>
      <c r="G5370">
        <v>156</v>
      </c>
    </row>
    <row r="5371" spans="1:7">
      <c r="A5371">
        <v>5370</v>
      </c>
      <c r="B5371">
        <v>91</v>
      </c>
      <c r="C5371" t="s">
        <v>200</v>
      </c>
      <c r="D5371" t="s">
        <v>45</v>
      </c>
      <c r="E5371" t="s">
        <v>1389</v>
      </c>
      <c r="F5371" t="s">
        <v>46</v>
      </c>
      <c r="G5371">
        <v>73</v>
      </c>
    </row>
    <row r="5372" spans="1:7">
      <c r="A5372">
        <v>5371</v>
      </c>
      <c r="B5372">
        <v>91</v>
      </c>
      <c r="C5372" t="s">
        <v>200</v>
      </c>
      <c r="D5372" t="s">
        <v>45</v>
      </c>
      <c r="E5372" t="s">
        <v>1390</v>
      </c>
      <c r="F5372" t="s">
        <v>46</v>
      </c>
      <c r="G5372">
        <v>47</v>
      </c>
    </row>
    <row r="5373" spans="1:7">
      <c r="A5373">
        <v>5372</v>
      </c>
      <c r="B5373">
        <v>91</v>
      </c>
      <c r="C5373" t="s">
        <v>200</v>
      </c>
      <c r="D5373" t="s">
        <v>45</v>
      </c>
      <c r="E5373" t="s">
        <v>1391</v>
      </c>
      <c r="F5373" t="s">
        <v>46</v>
      </c>
      <c r="G5373">
        <v>46</v>
      </c>
    </row>
    <row r="5374" spans="1:7">
      <c r="A5374">
        <v>5373</v>
      </c>
      <c r="B5374">
        <v>91</v>
      </c>
      <c r="C5374" t="s">
        <v>200</v>
      </c>
      <c r="D5374" t="s">
        <v>45</v>
      </c>
      <c r="E5374" t="s">
        <v>1392</v>
      </c>
      <c r="F5374" t="s">
        <v>46</v>
      </c>
      <c r="G5374">
        <v>39</v>
      </c>
    </row>
    <row r="5375" spans="1:7">
      <c r="A5375">
        <v>5374</v>
      </c>
      <c r="B5375">
        <v>91</v>
      </c>
      <c r="C5375" t="s">
        <v>200</v>
      </c>
      <c r="D5375" t="s">
        <v>45</v>
      </c>
      <c r="E5375" t="s">
        <v>1393</v>
      </c>
      <c r="F5375" t="s">
        <v>46</v>
      </c>
      <c r="G5375">
        <v>14</v>
      </c>
    </row>
    <row r="5376" spans="1:7">
      <c r="A5376">
        <v>5375</v>
      </c>
      <c r="B5376">
        <v>91</v>
      </c>
      <c r="C5376" t="s">
        <v>200</v>
      </c>
      <c r="D5376" t="s">
        <v>45</v>
      </c>
      <c r="E5376" t="s">
        <v>1394</v>
      </c>
      <c r="F5376" t="s">
        <v>46</v>
      </c>
      <c r="G5376">
        <v>12</v>
      </c>
    </row>
    <row r="5377" spans="1:8">
      <c r="A5377">
        <v>5376</v>
      </c>
      <c r="B5377">
        <v>91</v>
      </c>
      <c r="C5377" t="s">
        <v>200</v>
      </c>
      <c r="D5377" t="s">
        <v>45</v>
      </c>
      <c r="E5377" t="s">
        <v>1395</v>
      </c>
      <c r="F5377" t="s">
        <v>46</v>
      </c>
      <c r="G5377">
        <v>21</v>
      </c>
    </row>
    <row r="5378" spans="1:8">
      <c r="A5378">
        <v>5377</v>
      </c>
      <c r="B5378">
        <v>91</v>
      </c>
      <c r="C5378" t="s">
        <v>200</v>
      </c>
      <c r="D5378" t="s">
        <v>45</v>
      </c>
      <c r="E5378" t="s">
        <v>1396</v>
      </c>
      <c r="F5378" t="s">
        <v>46</v>
      </c>
      <c r="G5378">
        <v>26</v>
      </c>
    </row>
    <row r="5379" spans="1:8">
      <c r="A5379">
        <v>5378</v>
      </c>
      <c r="B5379">
        <v>91</v>
      </c>
      <c r="C5379" t="s">
        <v>200</v>
      </c>
      <c r="D5379" t="s">
        <v>45</v>
      </c>
      <c r="E5379" t="s">
        <v>1397</v>
      </c>
      <c r="F5379" t="s">
        <v>46</v>
      </c>
      <c r="G5379">
        <v>15</v>
      </c>
    </row>
    <row r="5380" spans="1:8">
      <c r="A5380">
        <v>5379</v>
      </c>
      <c r="B5380">
        <v>91</v>
      </c>
      <c r="C5380" t="s">
        <v>200</v>
      </c>
      <c r="D5380" t="s">
        <v>45</v>
      </c>
      <c r="E5380" t="s">
        <v>1398</v>
      </c>
      <c r="F5380" t="s">
        <v>46</v>
      </c>
      <c r="G5380">
        <v>34</v>
      </c>
    </row>
    <row r="5381" spans="1:8">
      <c r="A5381">
        <v>5380</v>
      </c>
      <c r="B5381">
        <v>91</v>
      </c>
      <c r="C5381" t="s">
        <v>200</v>
      </c>
      <c r="D5381" t="s">
        <v>45</v>
      </c>
      <c r="E5381" t="s">
        <v>1399</v>
      </c>
      <c r="F5381" t="s">
        <v>46</v>
      </c>
      <c r="G5381">
        <v>12</v>
      </c>
    </row>
    <row r="5382" spans="1:8">
      <c r="A5382">
        <v>5381</v>
      </c>
      <c r="B5382">
        <v>91</v>
      </c>
      <c r="C5382" t="s">
        <v>200</v>
      </c>
      <c r="D5382" t="s">
        <v>45</v>
      </c>
      <c r="E5382" t="s">
        <v>1400</v>
      </c>
      <c r="F5382" t="s">
        <v>46</v>
      </c>
      <c r="G5382">
        <v>8</v>
      </c>
    </row>
    <row r="5383" spans="1:8">
      <c r="A5383">
        <v>5382</v>
      </c>
      <c r="B5383">
        <v>91</v>
      </c>
      <c r="C5383" t="s">
        <v>200</v>
      </c>
      <c r="D5383" t="s">
        <v>45</v>
      </c>
      <c r="E5383" t="s">
        <v>1402</v>
      </c>
      <c r="F5383" t="s">
        <v>46</v>
      </c>
      <c r="G5383">
        <v>9</v>
      </c>
    </row>
    <row r="5384" spans="1:8">
      <c r="A5384">
        <v>5383</v>
      </c>
      <c r="B5384">
        <v>94</v>
      </c>
      <c r="C5384" t="s">
        <v>201</v>
      </c>
      <c r="D5384" t="s">
        <v>1413</v>
      </c>
      <c r="E5384" t="s">
        <v>249</v>
      </c>
      <c r="F5384" t="s">
        <v>63</v>
      </c>
      <c r="G5384">
        <v>755</v>
      </c>
      <c r="H5384">
        <v>11595</v>
      </c>
    </row>
    <row r="5385" spans="1:8">
      <c r="A5385">
        <v>5384</v>
      </c>
      <c r="B5385">
        <v>94</v>
      </c>
      <c r="C5385" t="s">
        <v>201</v>
      </c>
      <c r="D5385" t="s">
        <v>1413</v>
      </c>
      <c r="E5385" t="s">
        <v>1386</v>
      </c>
      <c r="F5385" t="s">
        <v>63</v>
      </c>
      <c r="G5385">
        <v>822</v>
      </c>
      <c r="H5385">
        <v>11595</v>
      </c>
    </row>
    <row r="5386" spans="1:8">
      <c r="A5386">
        <v>5385</v>
      </c>
      <c r="B5386">
        <v>94</v>
      </c>
      <c r="C5386" t="s">
        <v>201</v>
      </c>
      <c r="D5386" t="s">
        <v>1413</v>
      </c>
      <c r="E5386" t="s">
        <v>1387</v>
      </c>
      <c r="F5386" t="s">
        <v>63</v>
      </c>
      <c r="G5386">
        <v>717</v>
      </c>
      <c r="H5386">
        <v>11595</v>
      </c>
    </row>
    <row r="5387" spans="1:8">
      <c r="A5387">
        <v>5386</v>
      </c>
      <c r="B5387">
        <v>94</v>
      </c>
      <c r="C5387" t="s">
        <v>201</v>
      </c>
      <c r="D5387" t="s">
        <v>1413</v>
      </c>
      <c r="E5387" t="s">
        <v>1388</v>
      </c>
      <c r="F5387" t="s">
        <v>63</v>
      </c>
      <c r="G5387">
        <v>628</v>
      </c>
      <c r="H5387">
        <v>11595</v>
      </c>
    </row>
    <row r="5388" spans="1:8">
      <c r="A5388">
        <v>5387</v>
      </c>
      <c r="B5388">
        <v>94</v>
      </c>
      <c r="C5388" t="s">
        <v>201</v>
      </c>
      <c r="D5388" t="s">
        <v>1413</v>
      </c>
      <c r="E5388" t="s">
        <v>1389</v>
      </c>
      <c r="F5388" t="s">
        <v>63</v>
      </c>
      <c r="G5388">
        <v>527</v>
      </c>
      <c r="H5388">
        <v>11595</v>
      </c>
    </row>
    <row r="5389" spans="1:8">
      <c r="A5389">
        <v>5388</v>
      </c>
      <c r="B5389">
        <v>94</v>
      </c>
      <c r="C5389" t="s">
        <v>201</v>
      </c>
      <c r="D5389" t="s">
        <v>1413</v>
      </c>
      <c r="E5389" t="s">
        <v>1390</v>
      </c>
      <c r="F5389" t="s">
        <v>63</v>
      </c>
      <c r="G5389">
        <v>497</v>
      </c>
      <c r="H5389">
        <v>11595</v>
      </c>
    </row>
    <row r="5390" spans="1:8">
      <c r="A5390">
        <v>5389</v>
      </c>
      <c r="B5390">
        <v>94</v>
      </c>
      <c r="C5390" t="s">
        <v>201</v>
      </c>
      <c r="D5390" t="s">
        <v>1413</v>
      </c>
      <c r="E5390" t="s">
        <v>1391</v>
      </c>
      <c r="F5390" t="s">
        <v>63</v>
      </c>
      <c r="G5390">
        <v>420</v>
      </c>
      <c r="H5390">
        <v>11595</v>
      </c>
    </row>
    <row r="5391" spans="1:8">
      <c r="A5391">
        <v>5390</v>
      </c>
      <c r="B5391">
        <v>94</v>
      </c>
      <c r="C5391" t="s">
        <v>201</v>
      </c>
      <c r="D5391" t="s">
        <v>1413</v>
      </c>
      <c r="E5391" t="s">
        <v>1392</v>
      </c>
      <c r="F5391" t="s">
        <v>63</v>
      </c>
      <c r="G5391">
        <v>341</v>
      </c>
      <c r="H5391">
        <v>11595</v>
      </c>
    </row>
    <row r="5392" spans="1:8">
      <c r="A5392">
        <v>5391</v>
      </c>
      <c r="B5392">
        <v>94</v>
      </c>
      <c r="C5392" t="s">
        <v>201</v>
      </c>
      <c r="D5392" t="s">
        <v>1413</v>
      </c>
      <c r="E5392" t="s">
        <v>1393</v>
      </c>
      <c r="F5392" t="s">
        <v>63</v>
      </c>
      <c r="G5392">
        <v>294</v>
      </c>
      <c r="H5392">
        <v>11595</v>
      </c>
    </row>
    <row r="5393" spans="1:8">
      <c r="A5393">
        <v>5392</v>
      </c>
      <c r="B5393">
        <v>94</v>
      </c>
      <c r="C5393" t="s">
        <v>201</v>
      </c>
      <c r="D5393" t="s">
        <v>1413</v>
      </c>
      <c r="E5393" t="s">
        <v>1394</v>
      </c>
      <c r="F5393" t="s">
        <v>63</v>
      </c>
      <c r="G5393">
        <v>259</v>
      </c>
      <c r="H5393">
        <v>11595</v>
      </c>
    </row>
    <row r="5394" spans="1:8">
      <c r="A5394">
        <v>5393</v>
      </c>
      <c r="B5394">
        <v>94</v>
      </c>
      <c r="C5394" t="s">
        <v>201</v>
      </c>
      <c r="D5394" t="s">
        <v>1413</v>
      </c>
      <c r="E5394" t="s">
        <v>1395</v>
      </c>
      <c r="F5394" t="s">
        <v>63</v>
      </c>
      <c r="G5394">
        <v>138</v>
      </c>
      <c r="H5394">
        <v>11595</v>
      </c>
    </row>
    <row r="5395" spans="1:8">
      <c r="A5395">
        <v>5394</v>
      </c>
      <c r="B5395">
        <v>94</v>
      </c>
      <c r="C5395" t="s">
        <v>201</v>
      </c>
      <c r="D5395" t="s">
        <v>1413</v>
      </c>
      <c r="E5395" t="s">
        <v>1396</v>
      </c>
      <c r="F5395" t="s">
        <v>63</v>
      </c>
      <c r="G5395">
        <v>160</v>
      </c>
      <c r="H5395">
        <v>11595</v>
      </c>
    </row>
    <row r="5396" spans="1:8">
      <c r="A5396">
        <v>5395</v>
      </c>
      <c r="B5396">
        <v>94</v>
      </c>
      <c r="C5396" t="s">
        <v>201</v>
      </c>
      <c r="D5396" t="s">
        <v>1413</v>
      </c>
      <c r="E5396" t="s">
        <v>1397</v>
      </c>
      <c r="F5396" t="s">
        <v>63</v>
      </c>
      <c r="G5396">
        <v>120</v>
      </c>
      <c r="H5396">
        <v>11595</v>
      </c>
    </row>
    <row r="5397" spans="1:8">
      <c r="A5397">
        <v>5396</v>
      </c>
      <c r="B5397">
        <v>94</v>
      </c>
      <c r="C5397" t="s">
        <v>201</v>
      </c>
      <c r="D5397" t="s">
        <v>1413</v>
      </c>
      <c r="E5397" t="s">
        <v>1398</v>
      </c>
      <c r="F5397" t="s">
        <v>63</v>
      </c>
      <c r="G5397">
        <v>102</v>
      </c>
      <c r="H5397">
        <v>11595</v>
      </c>
    </row>
    <row r="5398" spans="1:8">
      <c r="A5398">
        <v>5397</v>
      </c>
      <c r="B5398">
        <v>94</v>
      </c>
      <c r="C5398" t="s">
        <v>201</v>
      </c>
      <c r="D5398" t="s">
        <v>1413</v>
      </c>
      <c r="E5398" t="s">
        <v>1399</v>
      </c>
      <c r="F5398" t="s">
        <v>63</v>
      </c>
      <c r="G5398">
        <v>53</v>
      </c>
      <c r="H5398">
        <v>11595</v>
      </c>
    </row>
    <row r="5399" spans="1:8">
      <c r="A5399">
        <v>5398</v>
      </c>
      <c r="B5399">
        <v>94</v>
      </c>
      <c r="C5399" t="s">
        <v>201</v>
      </c>
      <c r="D5399" t="s">
        <v>1413</v>
      </c>
      <c r="E5399" t="s">
        <v>1400</v>
      </c>
      <c r="F5399" t="s">
        <v>63</v>
      </c>
      <c r="G5399">
        <v>41</v>
      </c>
      <c r="H5399">
        <v>11595</v>
      </c>
    </row>
    <row r="5400" spans="1:8">
      <c r="A5400">
        <v>5399</v>
      </c>
      <c r="B5400">
        <v>94</v>
      </c>
      <c r="C5400" t="s">
        <v>201</v>
      </c>
      <c r="D5400" t="s">
        <v>1413</v>
      </c>
      <c r="E5400" t="s">
        <v>1401</v>
      </c>
      <c r="F5400" t="s">
        <v>63</v>
      </c>
      <c r="G5400">
        <v>22</v>
      </c>
      <c r="H5400">
        <v>11595</v>
      </c>
    </row>
    <row r="5401" spans="1:8">
      <c r="A5401">
        <v>5400</v>
      </c>
      <c r="B5401">
        <v>94</v>
      </c>
      <c r="C5401" t="s">
        <v>201</v>
      </c>
      <c r="D5401" t="s">
        <v>1413</v>
      </c>
      <c r="E5401" t="s">
        <v>1402</v>
      </c>
      <c r="F5401" t="s">
        <v>63</v>
      </c>
      <c r="G5401">
        <v>10</v>
      </c>
      <c r="H5401">
        <v>11595</v>
      </c>
    </row>
    <row r="5402" spans="1:8">
      <c r="A5402">
        <v>5401</v>
      </c>
      <c r="B5402">
        <v>94</v>
      </c>
      <c r="C5402" t="s">
        <v>201</v>
      </c>
      <c r="D5402" t="s">
        <v>1413</v>
      </c>
      <c r="E5402" t="s">
        <v>249</v>
      </c>
      <c r="F5402" t="s">
        <v>46</v>
      </c>
      <c r="G5402">
        <v>733</v>
      </c>
      <c r="H5402">
        <v>11595</v>
      </c>
    </row>
    <row r="5403" spans="1:8">
      <c r="A5403">
        <v>5402</v>
      </c>
      <c r="B5403">
        <v>94</v>
      </c>
      <c r="C5403" t="s">
        <v>201</v>
      </c>
      <c r="D5403" t="s">
        <v>1413</v>
      </c>
      <c r="E5403" t="s">
        <v>1386</v>
      </c>
      <c r="F5403" t="s">
        <v>46</v>
      </c>
      <c r="G5403">
        <v>802</v>
      </c>
      <c r="H5403">
        <v>11595</v>
      </c>
    </row>
    <row r="5404" spans="1:8">
      <c r="A5404">
        <v>5403</v>
      </c>
      <c r="B5404">
        <v>94</v>
      </c>
      <c r="C5404" t="s">
        <v>201</v>
      </c>
      <c r="D5404" t="s">
        <v>1413</v>
      </c>
      <c r="E5404" t="s">
        <v>1387</v>
      </c>
      <c r="F5404" t="s">
        <v>46</v>
      </c>
      <c r="G5404">
        <v>708</v>
      </c>
      <c r="H5404">
        <v>11595</v>
      </c>
    </row>
    <row r="5405" spans="1:8">
      <c r="A5405">
        <v>5404</v>
      </c>
      <c r="B5405">
        <v>94</v>
      </c>
      <c r="C5405" t="s">
        <v>201</v>
      </c>
      <c r="D5405" t="s">
        <v>1413</v>
      </c>
      <c r="E5405" t="s">
        <v>1388</v>
      </c>
      <c r="F5405" t="s">
        <v>46</v>
      </c>
      <c r="G5405">
        <v>563</v>
      </c>
      <c r="H5405">
        <v>11595</v>
      </c>
    </row>
    <row r="5406" spans="1:8">
      <c r="A5406">
        <v>5405</v>
      </c>
      <c r="B5406">
        <v>94</v>
      </c>
      <c r="C5406" t="s">
        <v>201</v>
      </c>
      <c r="D5406" t="s">
        <v>1413</v>
      </c>
      <c r="E5406" t="s">
        <v>1389</v>
      </c>
      <c r="F5406" t="s">
        <v>46</v>
      </c>
      <c r="G5406">
        <v>517</v>
      </c>
      <c r="H5406">
        <v>11595</v>
      </c>
    </row>
    <row r="5407" spans="1:8">
      <c r="A5407">
        <v>5406</v>
      </c>
      <c r="B5407">
        <v>94</v>
      </c>
      <c r="C5407" t="s">
        <v>201</v>
      </c>
      <c r="D5407" t="s">
        <v>1413</v>
      </c>
      <c r="E5407" t="s">
        <v>1390</v>
      </c>
      <c r="F5407" t="s">
        <v>46</v>
      </c>
      <c r="G5407">
        <v>457</v>
      </c>
      <c r="H5407">
        <v>11595</v>
      </c>
    </row>
    <row r="5408" spans="1:8">
      <c r="A5408">
        <v>5407</v>
      </c>
      <c r="B5408">
        <v>94</v>
      </c>
      <c r="C5408" t="s">
        <v>201</v>
      </c>
      <c r="D5408" t="s">
        <v>1413</v>
      </c>
      <c r="E5408" t="s">
        <v>1391</v>
      </c>
      <c r="F5408" t="s">
        <v>46</v>
      </c>
      <c r="G5408">
        <v>403</v>
      </c>
      <c r="H5408">
        <v>11595</v>
      </c>
    </row>
    <row r="5409" spans="1:8">
      <c r="A5409">
        <v>5408</v>
      </c>
      <c r="B5409">
        <v>94</v>
      </c>
      <c r="C5409" t="s">
        <v>201</v>
      </c>
      <c r="D5409" t="s">
        <v>1413</v>
      </c>
      <c r="E5409" t="s">
        <v>1392</v>
      </c>
      <c r="F5409" t="s">
        <v>46</v>
      </c>
      <c r="G5409">
        <v>378</v>
      </c>
      <c r="H5409">
        <v>11595</v>
      </c>
    </row>
    <row r="5410" spans="1:8">
      <c r="A5410">
        <v>5409</v>
      </c>
      <c r="B5410">
        <v>94</v>
      </c>
      <c r="C5410" t="s">
        <v>201</v>
      </c>
      <c r="D5410" t="s">
        <v>1413</v>
      </c>
      <c r="E5410" t="s">
        <v>1393</v>
      </c>
      <c r="F5410" t="s">
        <v>46</v>
      </c>
      <c r="G5410">
        <v>290</v>
      </c>
      <c r="H5410">
        <v>11595</v>
      </c>
    </row>
    <row r="5411" spans="1:8">
      <c r="A5411">
        <v>5410</v>
      </c>
      <c r="B5411">
        <v>94</v>
      </c>
      <c r="C5411" t="s">
        <v>201</v>
      </c>
      <c r="D5411" t="s">
        <v>1413</v>
      </c>
      <c r="E5411" t="s">
        <v>1394</v>
      </c>
      <c r="F5411" t="s">
        <v>46</v>
      </c>
      <c r="G5411">
        <v>246</v>
      </c>
      <c r="H5411">
        <v>11595</v>
      </c>
    </row>
    <row r="5412" spans="1:8">
      <c r="A5412">
        <v>5411</v>
      </c>
      <c r="B5412">
        <v>94</v>
      </c>
      <c r="C5412" t="s">
        <v>201</v>
      </c>
      <c r="D5412" t="s">
        <v>1413</v>
      </c>
      <c r="E5412" t="s">
        <v>1395</v>
      </c>
      <c r="F5412" t="s">
        <v>46</v>
      </c>
      <c r="G5412">
        <v>133</v>
      </c>
      <c r="H5412">
        <v>11595</v>
      </c>
    </row>
    <row r="5413" spans="1:8">
      <c r="A5413">
        <v>5412</v>
      </c>
      <c r="B5413">
        <v>94</v>
      </c>
      <c r="C5413" t="s">
        <v>201</v>
      </c>
      <c r="D5413" t="s">
        <v>1413</v>
      </c>
      <c r="E5413" t="s">
        <v>1396</v>
      </c>
      <c r="F5413" t="s">
        <v>46</v>
      </c>
      <c r="G5413">
        <v>164</v>
      </c>
      <c r="H5413">
        <v>11595</v>
      </c>
    </row>
    <row r="5414" spans="1:8">
      <c r="A5414">
        <v>5413</v>
      </c>
      <c r="B5414">
        <v>94</v>
      </c>
      <c r="C5414" t="s">
        <v>201</v>
      </c>
      <c r="D5414" t="s">
        <v>1413</v>
      </c>
      <c r="E5414" t="s">
        <v>1397</v>
      </c>
      <c r="F5414" t="s">
        <v>46</v>
      </c>
      <c r="G5414">
        <v>122</v>
      </c>
      <c r="H5414">
        <v>11595</v>
      </c>
    </row>
    <row r="5415" spans="1:8">
      <c r="A5415">
        <v>5414</v>
      </c>
      <c r="B5415">
        <v>94</v>
      </c>
      <c r="C5415" t="s">
        <v>201</v>
      </c>
      <c r="D5415" t="s">
        <v>1413</v>
      </c>
      <c r="E5415" t="s">
        <v>1398</v>
      </c>
      <c r="F5415" t="s">
        <v>46</v>
      </c>
      <c r="G5415">
        <v>80</v>
      </c>
      <c r="H5415">
        <v>11595</v>
      </c>
    </row>
    <row r="5416" spans="1:8">
      <c r="A5416">
        <v>5415</v>
      </c>
      <c r="B5416">
        <v>94</v>
      </c>
      <c r="C5416" t="s">
        <v>201</v>
      </c>
      <c r="D5416" t="s">
        <v>1413</v>
      </c>
      <c r="E5416" t="s">
        <v>1399</v>
      </c>
      <c r="F5416" t="s">
        <v>46</v>
      </c>
      <c r="G5416">
        <v>28</v>
      </c>
      <c r="H5416">
        <v>11595</v>
      </c>
    </row>
    <row r="5417" spans="1:8">
      <c r="A5417">
        <v>5416</v>
      </c>
      <c r="B5417">
        <v>94</v>
      </c>
      <c r="C5417" t="s">
        <v>201</v>
      </c>
      <c r="D5417" t="s">
        <v>1413</v>
      </c>
      <c r="E5417" t="s">
        <v>1400</v>
      </c>
      <c r="F5417" t="s">
        <v>46</v>
      </c>
      <c r="G5417">
        <v>36</v>
      </c>
      <c r="H5417">
        <v>11595</v>
      </c>
    </row>
    <row r="5418" spans="1:8">
      <c r="A5418">
        <v>5417</v>
      </c>
      <c r="B5418">
        <v>94</v>
      </c>
      <c r="C5418" t="s">
        <v>201</v>
      </c>
      <c r="D5418" t="s">
        <v>1413</v>
      </c>
      <c r="E5418" t="s">
        <v>1401</v>
      </c>
      <c r="F5418" t="s">
        <v>46</v>
      </c>
      <c r="G5418">
        <v>16</v>
      </c>
      <c r="H5418">
        <v>11595</v>
      </c>
    </row>
    <row r="5419" spans="1:8">
      <c r="A5419">
        <v>5418</v>
      </c>
      <c r="B5419">
        <v>94</v>
      </c>
      <c r="C5419" t="s">
        <v>201</v>
      </c>
      <c r="D5419" t="s">
        <v>1413</v>
      </c>
      <c r="E5419" t="s">
        <v>1402</v>
      </c>
      <c r="F5419" t="s">
        <v>46</v>
      </c>
      <c r="G5419">
        <v>13</v>
      </c>
      <c r="H5419">
        <v>11595</v>
      </c>
    </row>
    <row r="5420" spans="1:8">
      <c r="A5420">
        <v>5419</v>
      </c>
      <c r="B5420">
        <v>94</v>
      </c>
      <c r="C5420" t="s">
        <v>201</v>
      </c>
      <c r="D5420" t="s">
        <v>3597</v>
      </c>
      <c r="E5420" t="s">
        <v>1392</v>
      </c>
      <c r="F5420" t="s">
        <v>63</v>
      </c>
      <c r="G5420">
        <v>1</v>
      </c>
      <c r="H5420">
        <v>1</v>
      </c>
    </row>
    <row r="5421" spans="1:8">
      <c r="A5421">
        <v>5420</v>
      </c>
      <c r="B5421">
        <v>94</v>
      </c>
      <c r="C5421" t="s">
        <v>201</v>
      </c>
      <c r="D5421" t="s">
        <v>3598</v>
      </c>
      <c r="E5421" t="s">
        <v>249</v>
      </c>
      <c r="F5421" t="s">
        <v>63</v>
      </c>
      <c r="G5421">
        <v>11</v>
      </c>
      <c r="H5421">
        <v>184</v>
      </c>
    </row>
    <row r="5422" spans="1:8">
      <c r="A5422">
        <v>5421</v>
      </c>
      <c r="B5422">
        <v>94</v>
      </c>
      <c r="C5422" t="s">
        <v>201</v>
      </c>
      <c r="D5422" t="s">
        <v>3598</v>
      </c>
      <c r="E5422" t="s">
        <v>1386</v>
      </c>
      <c r="F5422" t="s">
        <v>63</v>
      </c>
      <c r="G5422">
        <v>7</v>
      </c>
      <c r="H5422">
        <v>184</v>
      </c>
    </row>
    <row r="5423" spans="1:8">
      <c r="A5423">
        <v>5422</v>
      </c>
      <c r="B5423">
        <v>94</v>
      </c>
      <c r="C5423" t="s">
        <v>201</v>
      </c>
      <c r="D5423" t="s">
        <v>3598</v>
      </c>
      <c r="E5423" t="s">
        <v>1387</v>
      </c>
      <c r="F5423" t="s">
        <v>63</v>
      </c>
      <c r="G5423">
        <v>10</v>
      </c>
      <c r="H5423">
        <v>184</v>
      </c>
    </row>
    <row r="5424" spans="1:8">
      <c r="A5424">
        <v>5423</v>
      </c>
      <c r="B5424">
        <v>94</v>
      </c>
      <c r="C5424" t="s">
        <v>201</v>
      </c>
      <c r="D5424" t="s">
        <v>3598</v>
      </c>
      <c r="E5424" t="s">
        <v>1388</v>
      </c>
      <c r="F5424" t="s">
        <v>63</v>
      </c>
      <c r="G5424">
        <v>5</v>
      </c>
      <c r="H5424">
        <v>184</v>
      </c>
    </row>
    <row r="5425" spans="1:8">
      <c r="A5425">
        <v>5424</v>
      </c>
      <c r="B5425">
        <v>94</v>
      </c>
      <c r="C5425" t="s">
        <v>201</v>
      </c>
      <c r="D5425" t="s">
        <v>3598</v>
      </c>
      <c r="E5425" t="s">
        <v>1389</v>
      </c>
      <c r="F5425" t="s">
        <v>63</v>
      </c>
      <c r="G5425">
        <v>2</v>
      </c>
      <c r="H5425">
        <v>184</v>
      </c>
    </row>
    <row r="5426" spans="1:8">
      <c r="A5426">
        <v>5425</v>
      </c>
      <c r="B5426">
        <v>94</v>
      </c>
      <c r="C5426" t="s">
        <v>201</v>
      </c>
      <c r="D5426" t="s">
        <v>3598</v>
      </c>
      <c r="E5426" t="s">
        <v>1390</v>
      </c>
      <c r="F5426" t="s">
        <v>63</v>
      </c>
      <c r="G5426">
        <v>10</v>
      </c>
      <c r="H5426">
        <v>184</v>
      </c>
    </row>
    <row r="5427" spans="1:8">
      <c r="A5427">
        <v>5426</v>
      </c>
      <c r="B5427">
        <v>94</v>
      </c>
      <c r="C5427" t="s">
        <v>201</v>
      </c>
      <c r="D5427" t="s">
        <v>3598</v>
      </c>
      <c r="E5427" t="s">
        <v>1391</v>
      </c>
      <c r="F5427" t="s">
        <v>63</v>
      </c>
      <c r="G5427">
        <v>7</v>
      </c>
      <c r="H5427">
        <v>184</v>
      </c>
    </row>
    <row r="5428" spans="1:8">
      <c r="A5428">
        <v>5427</v>
      </c>
      <c r="B5428">
        <v>94</v>
      </c>
      <c r="C5428" t="s">
        <v>201</v>
      </c>
      <c r="D5428" t="s">
        <v>3598</v>
      </c>
      <c r="E5428" t="s">
        <v>1392</v>
      </c>
      <c r="F5428" t="s">
        <v>63</v>
      </c>
      <c r="G5428">
        <v>9</v>
      </c>
      <c r="H5428">
        <v>184</v>
      </c>
    </row>
    <row r="5429" spans="1:8">
      <c r="A5429">
        <v>5428</v>
      </c>
      <c r="B5429">
        <v>94</v>
      </c>
      <c r="C5429" t="s">
        <v>201</v>
      </c>
      <c r="D5429" t="s">
        <v>3598</v>
      </c>
      <c r="E5429" t="s">
        <v>1393</v>
      </c>
      <c r="F5429" t="s">
        <v>63</v>
      </c>
      <c r="G5429">
        <v>9</v>
      </c>
      <c r="H5429">
        <v>184</v>
      </c>
    </row>
    <row r="5430" spans="1:8">
      <c r="A5430">
        <v>5429</v>
      </c>
      <c r="B5430">
        <v>94</v>
      </c>
      <c r="C5430" t="s">
        <v>201</v>
      </c>
      <c r="D5430" t="s">
        <v>3598</v>
      </c>
      <c r="E5430" t="s">
        <v>1394</v>
      </c>
      <c r="F5430" t="s">
        <v>63</v>
      </c>
      <c r="G5430">
        <v>11</v>
      </c>
      <c r="H5430">
        <v>184</v>
      </c>
    </row>
    <row r="5431" spans="1:8">
      <c r="A5431">
        <v>5430</v>
      </c>
      <c r="B5431">
        <v>94</v>
      </c>
      <c r="C5431" t="s">
        <v>201</v>
      </c>
      <c r="D5431" t="s">
        <v>3598</v>
      </c>
      <c r="E5431" t="s">
        <v>1395</v>
      </c>
      <c r="F5431" t="s">
        <v>63</v>
      </c>
      <c r="G5431">
        <v>10</v>
      </c>
      <c r="H5431">
        <v>184</v>
      </c>
    </row>
    <row r="5432" spans="1:8">
      <c r="A5432">
        <v>5431</v>
      </c>
      <c r="B5432">
        <v>94</v>
      </c>
      <c r="C5432" t="s">
        <v>201</v>
      </c>
      <c r="D5432" t="s">
        <v>3598</v>
      </c>
      <c r="E5432" t="s">
        <v>1396</v>
      </c>
      <c r="F5432" t="s">
        <v>63</v>
      </c>
      <c r="G5432">
        <v>5</v>
      </c>
      <c r="H5432">
        <v>184</v>
      </c>
    </row>
    <row r="5433" spans="1:8">
      <c r="A5433">
        <v>5432</v>
      </c>
      <c r="B5433">
        <v>94</v>
      </c>
      <c r="C5433" t="s">
        <v>201</v>
      </c>
      <c r="D5433" t="s">
        <v>3598</v>
      </c>
      <c r="E5433" t="s">
        <v>1397</v>
      </c>
      <c r="F5433" t="s">
        <v>63</v>
      </c>
      <c r="G5433">
        <v>2</v>
      </c>
      <c r="H5433">
        <v>184</v>
      </c>
    </row>
    <row r="5434" spans="1:8">
      <c r="A5434">
        <v>5433</v>
      </c>
      <c r="B5434">
        <v>94</v>
      </c>
      <c r="C5434" t="s">
        <v>201</v>
      </c>
      <c r="D5434" t="s">
        <v>3598</v>
      </c>
      <c r="E5434" t="s">
        <v>1398</v>
      </c>
      <c r="F5434" t="s">
        <v>63</v>
      </c>
      <c r="G5434">
        <v>1</v>
      </c>
      <c r="H5434">
        <v>184</v>
      </c>
    </row>
    <row r="5435" spans="1:8">
      <c r="A5435">
        <v>5434</v>
      </c>
      <c r="B5435">
        <v>94</v>
      </c>
      <c r="C5435" t="s">
        <v>201</v>
      </c>
      <c r="D5435" t="s">
        <v>3598</v>
      </c>
      <c r="E5435" t="s">
        <v>1400</v>
      </c>
      <c r="F5435" t="s">
        <v>63</v>
      </c>
      <c r="G5435">
        <v>1</v>
      </c>
      <c r="H5435">
        <v>184</v>
      </c>
    </row>
    <row r="5436" spans="1:8">
      <c r="A5436">
        <v>5435</v>
      </c>
      <c r="B5436">
        <v>94</v>
      </c>
      <c r="C5436" t="s">
        <v>201</v>
      </c>
      <c r="D5436" t="s">
        <v>3598</v>
      </c>
      <c r="E5436" t="s">
        <v>249</v>
      </c>
      <c r="F5436" t="s">
        <v>46</v>
      </c>
      <c r="G5436">
        <v>8</v>
      </c>
      <c r="H5436">
        <v>184</v>
      </c>
    </row>
    <row r="5437" spans="1:8">
      <c r="A5437">
        <v>5436</v>
      </c>
      <c r="B5437">
        <v>94</v>
      </c>
      <c r="C5437" t="s">
        <v>201</v>
      </c>
      <c r="D5437" t="s">
        <v>3598</v>
      </c>
      <c r="E5437" t="s">
        <v>1386</v>
      </c>
      <c r="F5437" t="s">
        <v>46</v>
      </c>
      <c r="G5437">
        <v>6</v>
      </c>
      <c r="H5437">
        <v>184</v>
      </c>
    </row>
    <row r="5438" spans="1:8">
      <c r="A5438">
        <v>5437</v>
      </c>
      <c r="B5438">
        <v>94</v>
      </c>
      <c r="C5438" t="s">
        <v>201</v>
      </c>
      <c r="D5438" t="s">
        <v>3598</v>
      </c>
      <c r="E5438" t="s">
        <v>1387</v>
      </c>
      <c r="F5438" t="s">
        <v>46</v>
      </c>
      <c r="G5438">
        <v>12</v>
      </c>
      <c r="H5438">
        <v>184</v>
      </c>
    </row>
    <row r="5439" spans="1:8">
      <c r="A5439">
        <v>5438</v>
      </c>
      <c r="B5439">
        <v>94</v>
      </c>
      <c r="C5439" t="s">
        <v>201</v>
      </c>
      <c r="D5439" t="s">
        <v>3598</v>
      </c>
      <c r="E5439" t="s">
        <v>1388</v>
      </c>
      <c r="F5439" t="s">
        <v>46</v>
      </c>
      <c r="G5439">
        <v>6</v>
      </c>
      <c r="H5439">
        <v>184</v>
      </c>
    </row>
    <row r="5440" spans="1:8">
      <c r="A5440">
        <v>5439</v>
      </c>
      <c r="B5440">
        <v>94</v>
      </c>
      <c r="C5440" t="s">
        <v>201</v>
      </c>
      <c r="D5440" t="s">
        <v>3598</v>
      </c>
      <c r="E5440" t="s">
        <v>1389</v>
      </c>
      <c r="F5440" t="s">
        <v>46</v>
      </c>
      <c r="G5440">
        <v>5</v>
      </c>
      <c r="H5440">
        <v>184</v>
      </c>
    </row>
    <row r="5441" spans="1:8">
      <c r="A5441">
        <v>5440</v>
      </c>
      <c r="B5441">
        <v>94</v>
      </c>
      <c r="C5441" t="s">
        <v>201</v>
      </c>
      <c r="D5441" t="s">
        <v>3598</v>
      </c>
      <c r="E5441" t="s">
        <v>1390</v>
      </c>
      <c r="F5441" t="s">
        <v>46</v>
      </c>
      <c r="G5441">
        <v>8</v>
      </c>
      <c r="H5441">
        <v>184</v>
      </c>
    </row>
    <row r="5442" spans="1:8">
      <c r="A5442">
        <v>5441</v>
      </c>
      <c r="B5442">
        <v>94</v>
      </c>
      <c r="C5442" t="s">
        <v>201</v>
      </c>
      <c r="D5442" t="s">
        <v>3598</v>
      </c>
      <c r="E5442" t="s">
        <v>1391</v>
      </c>
      <c r="F5442" t="s">
        <v>46</v>
      </c>
      <c r="G5442">
        <v>6</v>
      </c>
      <c r="H5442">
        <v>184</v>
      </c>
    </row>
    <row r="5443" spans="1:8">
      <c r="A5443">
        <v>5442</v>
      </c>
      <c r="B5443">
        <v>94</v>
      </c>
      <c r="C5443" t="s">
        <v>201</v>
      </c>
      <c r="D5443" t="s">
        <v>3598</v>
      </c>
      <c r="E5443" t="s">
        <v>1392</v>
      </c>
      <c r="F5443" t="s">
        <v>46</v>
      </c>
      <c r="G5443">
        <v>10</v>
      </c>
      <c r="H5443">
        <v>184</v>
      </c>
    </row>
    <row r="5444" spans="1:8">
      <c r="A5444">
        <v>5443</v>
      </c>
      <c r="B5444">
        <v>94</v>
      </c>
      <c r="C5444" t="s">
        <v>201</v>
      </c>
      <c r="D5444" t="s">
        <v>3598</v>
      </c>
      <c r="E5444" t="s">
        <v>1393</v>
      </c>
      <c r="F5444" t="s">
        <v>46</v>
      </c>
      <c r="G5444">
        <v>7</v>
      </c>
      <c r="H5444">
        <v>184</v>
      </c>
    </row>
    <row r="5445" spans="1:8">
      <c r="A5445">
        <v>5444</v>
      </c>
      <c r="B5445">
        <v>94</v>
      </c>
      <c r="C5445" t="s">
        <v>201</v>
      </c>
      <c r="D5445" t="s">
        <v>3598</v>
      </c>
      <c r="E5445" t="s">
        <v>1394</v>
      </c>
      <c r="F5445" t="s">
        <v>46</v>
      </c>
      <c r="G5445">
        <v>6</v>
      </c>
      <c r="H5445">
        <v>184</v>
      </c>
    </row>
    <row r="5446" spans="1:8">
      <c r="A5446">
        <v>5445</v>
      </c>
      <c r="B5446">
        <v>94</v>
      </c>
      <c r="C5446" t="s">
        <v>201</v>
      </c>
      <c r="D5446" t="s">
        <v>3598</v>
      </c>
      <c r="E5446" t="s">
        <v>1395</v>
      </c>
      <c r="F5446" t="s">
        <v>46</v>
      </c>
      <c r="G5446">
        <v>5</v>
      </c>
      <c r="H5446">
        <v>184</v>
      </c>
    </row>
    <row r="5447" spans="1:8">
      <c r="A5447">
        <v>5446</v>
      </c>
      <c r="B5447">
        <v>94</v>
      </c>
      <c r="C5447" t="s">
        <v>201</v>
      </c>
      <c r="D5447" t="s">
        <v>3598</v>
      </c>
      <c r="E5447" t="s">
        <v>1396</v>
      </c>
      <c r="F5447" t="s">
        <v>46</v>
      </c>
      <c r="G5447">
        <v>3</v>
      </c>
      <c r="H5447">
        <v>184</v>
      </c>
    </row>
    <row r="5448" spans="1:8">
      <c r="A5448">
        <v>5447</v>
      </c>
      <c r="B5448">
        <v>94</v>
      </c>
      <c r="C5448" t="s">
        <v>201</v>
      </c>
      <c r="D5448" t="s">
        <v>3598</v>
      </c>
      <c r="E5448" t="s">
        <v>1397</v>
      </c>
      <c r="F5448" t="s">
        <v>46</v>
      </c>
      <c r="G5448">
        <v>1</v>
      </c>
      <c r="H5448">
        <v>184</v>
      </c>
    </row>
    <row r="5449" spans="1:8">
      <c r="A5449">
        <v>5448</v>
      </c>
      <c r="B5449">
        <v>94</v>
      </c>
      <c r="C5449" t="s">
        <v>201</v>
      </c>
      <c r="D5449" t="s">
        <v>3598</v>
      </c>
      <c r="E5449" t="s">
        <v>1399</v>
      </c>
      <c r="F5449" t="s">
        <v>46</v>
      </c>
      <c r="G5449">
        <v>1</v>
      </c>
      <c r="H5449">
        <v>184</v>
      </c>
    </row>
    <row r="5450" spans="1:8">
      <c r="A5450">
        <v>5449</v>
      </c>
      <c r="B5450">
        <v>94</v>
      </c>
      <c r="C5450" t="s">
        <v>201</v>
      </c>
      <c r="D5450" t="s">
        <v>3586</v>
      </c>
      <c r="E5450" t="s">
        <v>249</v>
      </c>
      <c r="F5450" t="s">
        <v>63</v>
      </c>
      <c r="G5450">
        <v>357</v>
      </c>
      <c r="H5450">
        <v>6085</v>
      </c>
    </row>
    <row r="5451" spans="1:8">
      <c r="A5451">
        <v>5450</v>
      </c>
      <c r="B5451">
        <v>94</v>
      </c>
      <c r="C5451" t="s">
        <v>201</v>
      </c>
      <c r="D5451" t="s">
        <v>3586</v>
      </c>
      <c r="E5451" t="s">
        <v>1386</v>
      </c>
      <c r="F5451" t="s">
        <v>63</v>
      </c>
      <c r="G5451">
        <v>396</v>
      </c>
      <c r="H5451">
        <v>6085</v>
      </c>
    </row>
    <row r="5452" spans="1:8">
      <c r="A5452">
        <v>5451</v>
      </c>
      <c r="B5452">
        <v>94</v>
      </c>
      <c r="C5452" t="s">
        <v>201</v>
      </c>
      <c r="D5452" t="s">
        <v>3586</v>
      </c>
      <c r="E5452" t="s">
        <v>1387</v>
      </c>
      <c r="F5452" t="s">
        <v>63</v>
      </c>
      <c r="G5452">
        <v>366</v>
      </c>
      <c r="H5452">
        <v>6085</v>
      </c>
    </row>
    <row r="5453" spans="1:8">
      <c r="A5453">
        <v>5452</v>
      </c>
      <c r="B5453">
        <v>94</v>
      </c>
      <c r="C5453" t="s">
        <v>201</v>
      </c>
      <c r="D5453" t="s">
        <v>3586</v>
      </c>
      <c r="E5453" t="s">
        <v>1388</v>
      </c>
      <c r="F5453" t="s">
        <v>63</v>
      </c>
      <c r="G5453">
        <v>294</v>
      </c>
      <c r="H5453">
        <v>6085</v>
      </c>
    </row>
    <row r="5454" spans="1:8">
      <c r="A5454">
        <v>5453</v>
      </c>
      <c r="B5454">
        <v>94</v>
      </c>
      <c r="C5454" t="s">
        <v>201</v>
      </c>
      <c r="D5454" t="s">
        <v>3586</v>
      </c>
      <c r="E5454" t="s">
        <v>1389</v>
      </c>
      <c r="F5454" t="s">
        <v>63</v>
      </c>
      <c r="G5454">
        <v>202</v>
      </c>
      <c r="H5454">
        <v>6085</v>
      </c>
    </row>
    <row r="5455" spans="1:8">
      <c r="A5455">
        <v>5454</v>
      </c>
      <c r="B5455">
        <v>94</v>
      </c>
      <c r="C5455" t="s">
        <v>201</v>
      </c>
      <c r="D5455" t="s">
        <v>3586</v>
      </c>
      <c r="E5455" t="s">
        <v>1390</v>
      </c>
      <c r="F5455" t="s">
        <v>63</v>
      </c>
      <c r="G5455">
        <v>240</v>
      </c>
      <c r="H5455">
        <v>6085</v>
      </c>
    </row>
    <row r="5456" spans="1:8">
      <c r="A5456">
        <v>5455</v>
      </c>
      <c r="B5456">
        <v>94</v>
      </c>
      <c r="C5456" t="s">
        <v>201</v>
      </c>
      <c r="D5456" t="s">
        <v>3586</v>
      </c>
      <c r="E5456" t="s">
        <v>1391</v>
      </c>
      <c r="F5456" t="s">
        <v>63</v>
      </c>
      <c r="G5456">
        <v>213</v>
      </c>
      <c r="H5456">
        <v>6085</v>
      </c>
    </row>
    <row r="5457" spans="1:8">
      <c r="A5457">
        <v>5456</v>
      </c>
      <c r="B5457">
        <v>94</v>
      </c>
      <c r="C5457" t="s">
        <v>201</v>
      </c>
      <c r="D5457" t="s">
        <v>3586</v>
      </c>
      <c r="E5457" t="s">
        <v>1392</v>
      </c>
      <c r="F5457" t="s">
        <v>63</v>
      </c>
      <c r="G5457">
        <v>254</v>
      </c>
      <c r="H5457">
        <v>6085</v>
      </c>
    </row>
    <row r="5458" spans="1:8">
      <c r="A5458">
        <v>5457</v>
      </c>
      <c r="B5458">
        <v>94</v>
      </c>
      <c r="C5458" t="s">
        <v>201</v>
      </c>
      <c r="D5458" t="s">
        <v>3586</v>
      </c>
      <c r="E5458" t="s">
        <v>1393</v>
      </c>
      <c r="F5458" t="s">
        <v>63</v>
      </c>
      <c r="G5458">
        <v>227</v>
      </c>
      <c r="H5458">
        <v>6085</v>
      </c>
    </row>
    <row r="5459" spans="1:8">
      <c r="A5459">
        <v>5458</v>
      </c>
      <c r="B5459">
        <v>94</v>
      </c>
      <c r="C5459" t="s">
        <v>201</v>
      </c>
      <c r="D5459" t="s">
        <v>3586</v>
      </c>
      <c r="E5459" t="s">
        <v>1394</v>
      </c>
      <c r="F5459" t="s">
        <v>63</v>
      </c>
      <c r="G5459">
        <v>182</v>
      </c>
      <c r="H5459">
        <v>6085</v>
      </c>
    </row>
    <row r="5460" spans="1:8">
      <c r="A5460">
        <v>5459</v>
      </c>
      <c r="B5460">
        <v>94</v>
      </c>
      <c r="C5460" t="s">
        <v>201</v>
      </c>
      <c r="D5460" t="s">
        <v>3586</v>
      </c>
      <c r="E5460" t="s">
        <v>1395</v>
      </c>
      <c r="F5460" t="s">
        <v>63</v>
      </c>
      <c r="G5460">
        <v>142</v>
      </c>
      <c r="H5460">
        <v>6085</v>
      </c>
    </row>
    <row r="5461" spans="1:8">
      <c r="A5461">
        <v>5460</v>
      </c>
      <c r="B5461">
        <v>94</v>
      </c>
      <c r="C5461" t="s">
        <v>201</v>
      </c>
      <c r="D5461" t="s">
        <v>3586</v>
      </c>
      <c r="E5461" t="s">
        <v>1396</v>
      </c>
      <c r="F5461" t="s">
        <v>63</v>
      </c>
      <c r="G5461">
        <v>93</v>
      </c>
      <c r="H5461">
        <v>6085</v>
      </c>
    </row>
    <row r="5462" spans="1:8">
      <c r="A5462">
        <v>5461</v>
      </c>
      <c r="B5462">
        <v>94</v>
      </c>
      <c r="C5462" t="s">
        <v>201</v>
      </c>
      <c r="D5462" t="s">
        <v>3586</v>
      </c>
      <c r="E5462" t="s">
        <v>1397</v>
      </c>
      <c r="F5462" t="s">
        <v>63</v>
      </c>
      <c r="G5462">
        <v>70</v>
      </c>
      <c r="H5462">
        <v>6085</v>
      </c>
    </row>
    <row r="5463" spans="1:8">
      <c r="A5463">
        <v>5462</v>
      </c>
      <c r="B5463">
        <v>94</v>
      </c>
      <c r="C5463" t="s">
        <v>201</v>
      </c>
      <c r="D5463" t="s">
        <v>3586</v>
      </c>
      <c r="E5463" t="s">
        <v>1398</v>
      </c>
      <c r="F5463" t="s">
        <v>63</v>
      </c>
      <c r="G5463">
        <v>58</v>
      </c>
      <c r="H5463">
        <v>6085</v>
      </c>
    </row>
    <row r="5464" spans="1:8">
      <c r="A5464">
        <v>5463</v>
      </c>
      <c r="B5464">
        <v>94</v>
      </c>
      <c r="C5464" t="s">
        <v>201</v>
      </c>
      <c r="D5464" t="s">
        <v>3586</v>
      </c>
      <c r="E5464" t="s">
        <v>1399</v>
      </c>
      <c r="F5464" t="s">
        <v>63</v>
      </c>
      <c r="G5464">
        <v>40</v>
      </c>
      <c r="H5464">
        <v>6085</v>
      </c>
    </row>
    <row r="5465" spans="1:8">
      <c r="A5465">
        <v>5464</v>
      </c>
      <c r="B5465">
        <v>94</v>
      </c>
      <c r="C5465" t="s">
        <v>201</v>
      </c>
      <c r="D5465" t="s">
        <v>3586</v>
      </c>
      <c r="E5465" t="s">
        <v>1400</v>
      </c>
      <c r="F5465" t="s">
        <v>63</v>
      </c>
      <c r="G5465">
        <v>24</v>
      </c>
      <c r="H5465">
        <v>6085</v>
      </c>
    </row>
    <row r="5466" spans="1:8">
      <c r="A5466">
        <v>5465</v>
      </c>
      <c r="B5466">
        <v>94</v>
      </c>
      <c r="C5466" t="s">
        <v>201</v>
      </c>
      <c r="D5466" t="s">
        <v>3586</v>
      </c>
      <c r="E5466" t="s">
        <v>1401</v>
      </c>
      <c r="F5466" t="s">
        <v>63</v>
      </c>
      <c r="G5466">
        <v>11</v>
      </c>
      <c r="H5466">
        <v>6085</v>
      </c>
    </row>
    <row r="5467" spans="1:8">
      <c r="A5467">
        <v>5466</v>
      </c>
      <c r="B5467">
        <v>94</v>
      </c>
      <c r="C5467" t="s">
        <v>201</v>
      </c>
      <c r="D5467" t="s">
        <v>3586</v>
      </c>
      <c r="E5467" t="s">
        <v>1402</v>
      </c>
      <c r="F5467" t="s">
        <v>63</v>
      </c>
      <c r="G5467">
        <v>5</v>
      </c>
      <c r="H5467">
        <v>6085</v>
      </c>
    </row>
    <row r="5468" spans="1:8">
      <c r="A5468">
        <v>5467</v>
      </c>
      <c r="B5468">
        <v>94</v>
      </c>
      <c r="C5468" t="s">
        <v>201</v>
      </c>
      <c r="D5468" t="s">
        <v>3586</v>
      </c>
      <c r="E5468" t="s">
        <v>249</v>
      </c>
      <c r="F5468" t="s">
        <v>46</v>
      </c>
      <c r="G5468">
        <v>368</v>
      </c>
      <c r="H5468">
        <v>6085</v>
      </c>
    </row>
    <row r="5469" spans="1:8">
      <c r="A5469">
        <v>5468</v>
      </c>
      <c r="B5469">
        <v>94</v>
      </c>
      <c r="C5469" t="s">
        <v>201</v>
      </c>
      <c r="D5469" t="s">
        <v>3586</v>
      </c>
      <c r="E5469" t="s">
        <v>1386</v>
      </c>
      <c r="F5469" t="s">
        <v>46</v>
      </c>
      <c r="G5469">
        <v>366</v>
      </c>
      <c r="H5469">
        <v>6085</v>
      </c>
    </row>
    <row r="5470" spans="1:8">
      <c r="A5470">
        <v>5469</v>
      </c>
      <c r="B5470">
        <v>94</v>
      </c>
      <c r="C5470" t="s">
        <v>201</v>
      </c>
      <c r="D5470" t="s">
        <v>3586</v>
      </c>
      <c r="E5470" t="s">
        <v>1387</v>
      </c>
      <c r="F5470" t="s">
        <v>46</v>
      </c>
      <c r="G5470">
        <v>372</v>
      </c>
      <c r="H5470">
        <v>6085</v>
      </c>
    </row>
    <row r="5471" spans="1:8">
      <c r="A5471">
        <v>5470</v>
      </c>
      <c r="B5471">
        <v>94</v>
      </c>
      <c r="C5471" t="s">
        <v>201</v>
      </c>
      <c r="D5471" t="s">
        <v>3586</v>
      </c>
      <c r="E5471" t="s">
        <v>1388</v>
      </c>
      <c r="F5471" t="s">
        <v>46</v>
      </c>
      <c r="G5471">
        <v>269</v>
      </c>
      <c r="H5471">
        <v>6085</v>
      </c>
    </row>
    <row r="5472" spans="1:8">
      <c r="A5472">
        <v>5471</v>
      </c>
      <c r="B5472">
        <v>94</v>
      </c>
      <c r="C5472" t="s">
        <v>201</v>
      </c>
      <c r="D5472" t="s">
        <v>3586</v>
      </c>
      <c r="E5472" t="s">
        <v>1389</v>
      </c>
      <c r="F5472" t="s">
        <v>46</v>
      </c>
      <c r="G5472">
        <v>213</v>
      </c>
      <c r="H5472">
        <v>6085</v>
      </c>
    </row>
    <row r="5473" spans="1:8">
      <c r="A5473">
        <v>5472</v>
      </c>
      <c r="B5473">
        <v>94</v>
      </c>
      <c r="C5473" t="s">
        <v>201</v>
      </c>
      <c r="D5473" t="s">
        <v>3586</v>
      </c>
      <c r="E5473" t="s">
        <v>1390</v>
      </c>
      <c r="F5473" t="s">
        <v>46</v>
      </c>
      <c r="G5473">
        <v>265</v>
      </c>
      <c r="H5473">
        <v>6085</v>
      </c>
    </row>
    <row r="5474" spans="1:8">
      <c r="A5474">
        <v>5473</v>
      </c>
      <c r="B5474">
        <v>94</v>
      </c>
      <c r="C5474" t="s">
        <v>201</v>
      </c>
      <c r="D5474" t="s">
        <v>3586</v>
      </c>
      <c r="E5474" t="s">
        <v>1391</v>
      </c>
      <c r="F5474" t="s">
        <v>46</v>
      </c>
      <c r="G5474">
        <v>251</v>
      </c>
      <c r="H5474">
        <v>6085</v>
      </c>
    </row>
    <row r="5475" spans="1:8">
      <c r="A5475">
        <v>5474</v>
      </c>
      <c r="B5475">
        <v>94</v>
      </c>
      <c r="C5475" t="s">
        <v>201</v>
      </c>
      <c r="D5475" t="s">
        <v>3586</v>
      </c>
      <c r="E5475" t="s">
        <v>1392</v>
      </c>
      <c r="F5475" t="s">
        <v>46</v>
      </c>
      <c r="G5475">
        <v>218</v>
      </c>
      <c r="H5475">
        <v>6085</v>
      </c>
    </row>
    <row r="5476" spans="1:8">
      <c r="A5476">
        <v>5475</v>
      </c>
      <c r="B5476">
        <v>94</v>
      </c>
      <c r="C5476" t="s">
        <v>201</v>
      </c>
      <c r="D5476" t="s">
        <v>3586</v>
      </c>
      <c r="E5476" t="s">
        <v>1393</v>
      </c>
      <c r="F5476" t="s">
        <v>46</v>
      </c>
      <c r="G5476">
        <v>186</v>
      </c>
      <c r="H5476">
        <v>6085</v>
      </c>
    </row>
    <row r="5477" spans="1:8">
      <c r="A5477">
        <v>5476</v>
      </c>
      <c r="B5477">
        <v>94</v>
      </c>
      <c r="C5477" t="s">
        <v>201</v>
      </c>
      <c r="D5477" t="s">
        <v>3586</v>
      </c>
      <c r="E5477" t="s">
        <v>1394</v>
      </c>
      <c r="F5477" t="s">
        <v>46</v>
      </c>
      <c r="G5477">
        <v>143</v>
      </c>
      <c r="H5477">
        <v>6085</v>
      </c>
    </row>
    <row r="5478" spans="1:8">
      <c r="A5478">
        <v>5477</v>
      </c>
      <c r="B5478">
        <v>94</v>
      </c>
      <c r="C5478" t="s">
        <v>201</v>
      </c>
      <c r="D5478" t="s">
        <v>3586</v>
      </c>
      <c r="E5478" t="s">
        <v>1395</v>
      </c>
      <c r="F5478" t="s">
        <v>46</v>
      </c>
      <c r="G5478">
        <v>71</v>
      </c>
      <c r="H5478">
        <v>6085</v>
      </c>
    </row>
    <row r="5479" spans="1:8">
      <c r="A5479">
        <v>5478</v>
      </c>
      <c r="B5479">
        <v>94</v>
      </c>
      <c r="C5479" t="s">
        <v>201</v>
      </c>
      <c r="D5479" t="s">
        <v>3586</v>
      </c>
      <c r="E5479" t="s">
        <v>1396</v>
      </c>
      <c r="F5479" t="s">
        <v>46</v>
      </c>
      <c r="G5479">
        <v>81</v>
      </c>
      <c r="H5479">
        <v>6085</v>
      </c>
    </row>
    <row r="5480" spans="1:8">
      <c r="A5480">
        <v>5479</v>
      </c>
      <c r="B5480">
        <v>94</v>
      </c>
      <c r="C5480" t="s">
        <v>201</v>
      </c>
      <c r="D5480" t="s">
        <v>3586</v>
      </c>
      <c r="E5480" t="s">
        <v>1397</v>
      </c>
      <c r="F5480" t="s">
        <v>46</v>
      </c>
      <c r="G5480">
        <v>44</v>
      </c>
      <c r="H5480">
        <v>6085</v>
      </c>
    </row>
    <row r="5481" spans="1:8">
      <c r="A5481">
        <v>5480</v>
      </c>
      <c r="B5481">
        <v>94</v>
      </c>
      <c r="C5481" t="s">
        <v>201</v>
      </c>
      <c r="D5481" t="s">
        <v>3586</v>
      </c>
      <c r="E5481" t="s">
        <v>1398</v>
      </c>
      <c r="F5481" t="s">
        <v>46</v>
      </c>
      <c r="G5481">
        <v>24</v>
      </c>
      <c r="H5481">
        <v>6085</v>
      </c>
    </row>
    <row r="5482" spans="1:8">
      <c r="A5482">
        <v>5481</v>
      </c>
      <c r="B5482">
        <v>94</v>
      </c>
      <c r="C5482" t="s">
        <v>201</v>
      </c>
      <c r="D5482" t="s">
        <v>3586</v>
      </c>
      <c r="E5482" t="s">
        <v>1399</v>
      </c>
      <c r="F5482" t="s">
        <v>46</v>
      </c>
      <c r="G5482">
        <v>23</v>
      </c>
      <c r="H5482">
        <v>6085</v>
      </c>
    </row>
    <row r="5483" spans="1:8">
      <c r="A5483">
        <v>5482</v>
      </c>
      <c r="B5483">
        <v>94</v>
      </c>
      <c r="C5483" t="s">
        <v>201</v>
      </c>
      <c r="D5483" t="s">
        <v>3586</v>
      </c>
      <c r="E5483" t="s">
        <v>1400</v>
      </c>
      <c r="F5483" t="s">
        <v>46</v>
      </c>
      <c r="G5483">
        <v>11</v>
      </c>
      <c r="H5483">
        <v>6085</v>
      </c>
    </row>
    <row r="5484" spans="1:8">
      <c r="A5484">
        <v>5483</v>
      </c>
      <c r="B5484">
        <v>94</v>
      </c>
      <c r="C5484" t="s">
        <v>201</v>
      </c>
      <c r="D5484" t="s">
        <v>3586</v>
      </c>
      <c r="E5484" t="s">
        <v>1401</v>
      </c>
      <c r="F5484" t="s">
        <v>46</v>
      </c>
      <c r="G5484">
        <v>5</v>
      </c>
      <c r="H5484">
        <v>6085</v>
      </c>
    </row>
    <row r="5485" spans="1:8">
      <c r="A5485">
        <v>5484</v>
      </c>
      <c r="B5485">
        <v>94</v>
      </c>
      <c r="C5485" t="s">
        <v>201</v>
      </c>
      <c r="D5485" t="s">
        <v>3586</v>
      </c>
      <c r="E5485" t="s">
        <v>1402</v>
      </c>
      <c r="F5485" t="s">
        <v>46</v>
      </c>
      <c r="G5485">
        <v>1</v>
      </c>
      <c r="H5485">
        <v>6085</v>
      </c>
    </row>
    <row r="5486" spans="1:8">
      <c r="A5486">
        <v>5485</v>
      </c>
      <c r="B5486">
        <v>94</v>
      </c>
      <c r="C5486" t="s">
        <v>201</v>
      </c>
      <c r="D5486" t="s">
        <v>45</v>
      </c>
      <c r="E5486" t="s">
        <v>249</v>
      </c>
      <c r="F5486" t="s">
        <v>63</v>
      </c>
      <c r="G5486">
        <v>47</v>
      </c>
    </row>
    <row r="5487" spans="1:8">
      <c r="A5487">
        <v>5486</v>
      </c>
      <c r="B5487">
        <v>94</v>
      </c>
      <c r="C5487" t="s">
        <v>201</v>
      </c>
      <c r="D5487" t="s">
        <v>45</v>
      </c>
      <c r="E5487" t="s">
        <v>1386</v>
      </c>
      <c r="F5487" t="s">
        <v>63</v>
      </c>
      <c r="G5487">
        <v>125</v>
      </c>
    </row>
    <row r="5488" spans="1:8">
      <c r="A5488">
        <v>5487</v>
      </c>
      <c r="B5488">
        <v>94</v>
      </c>
      <c r="C5488" t="s">
        <v>201</v>
      </c>
      <c r="D5488" t="s">
        <v>45</v>
      </c>
      <c r="E5488" t="s">
        <v>1387</v>
      </c>
      <c r="F5488" t="s">
        <v>63</v>
      </c>
      <c r="G5488">
        <v>126</v>
      </c>
    </row>
    <row r="5489" spans="1:7">
      <c r="A5489">
        <v>5488</v>
      </c>
      <c r="B5489">
        <v>94</v>
      </c>
      <c r="C5489" t="s">
        <v>201</v>
      </c>
      <c r="D5489" t="s">
        <v>45</v>
      </c>
      <c r="E5489" t="s">
        <v>1388</v>
      </c>
      <c r="F5489" t="s">
        <v>63</v>
      </c>
      <c r="G5489">
        <v>90</v>
      </c>
    </row>
    <row r="5490" spans="1:7">
      <c r="A5490">
        <v>5489</v>
      </c>
      <c r="B5490">
        <v>94</v>
      </c>
      <c r="C5490" t="s">
        <v>201</v>
      </c>
      <c r="D5490" t="s">
        <v>45</v>
      </c>
      <c r="E5490" t="s">
        <v>1389</v>
      </c>
      <c r="F5490" t="s">
        <v>63</v>
      </c>
      <c r="G5490">
        <v>40</v>
      </c>
    </row>
    <row r="5491" spans="1:7">
      <c r="A5491">
        <v>5490</v>
      </c>
      <c r="B5491">
        <v>94</v>
      </c>
      <c r="C5491" t="s">
        <v>201</v>
      </c>
      <c r="D5491" t="s">
        <v>45</v>
      </c>
      <c r="E5491" t="s">
        <v>1390</v>
      </c>
      <c r="F5491" t="s">
        <v>63</v>
      </c>
      <c r="G5491">
        <v>21</v>
      </c>
    </row>
    <row r="5492" spans="1:7">
      <c r="A5492">
        <v>5491</v>
      </c>
      <c r="B5492">
        <v>94</v>
      </c>
      <c r="C5492" t="s">
        <v>201</v>
      </c>
      <c r="D5492" t="s">
        <v>45</v>
      </c>
      <c r="E5492" t="s">
        <v>1391</v>
      </c>
      <c r="F5492" t="s">
        <v>63</v>
      </c>
      <c r="G5492">
        <v>20</v>
      </c>
    </row>
    <row r="5493" spans="1:7">
      <c r="A5493">
        <v>5492</v>
      </c>
      <c r="B5493">
        <v>94</v>
      </c>
      <c r="C5493" t="s">
        <v>201</v>
      </c>
      <c r="D5493" t="s">
        <v>45</v>
      </c>
      <c r="E5493" t="s">
        <v>1392</v>
      </c>
      <c r="F5493" t="s">
        <v>63</v>
      </c>
      <c r="G5493">
        <v>17</v>
      </c>
    </row>
    <row r="5494" spans="1:7">
      <c r="A5494">
        <v>5493</v>
      </c>
      <c r="B5494">
        <v>94</v>
      </c>
      <c r="C5494" t="s">
        <v>201</v>
      </c>
      <c r="D5494" t="s">
        <v>45</v>
      </c>
      <c r="E5494" t="s">
        <v>1393</v>
      </c>
      <c r="F5494" t="s">
        <v>63</v>
      </c>
      <c r="G5494">
        <v>11</v>
      </c>
    </row>
    <row r="5495" spans="1:7">
      <c r="A5495">
        <v>5494</v>
      </c>
      <c r="B5495">
        <v>94</v>
      </c>
      <c r="C5495" t="s">
        <v>201</v>
      </c>
      <c r="D5495" t="s">
        <v>45</v>
      </c>
      <c r="E5495" t="s">
        <v>1394</v>
      </c>
      <c r="F5495" t="s">
        <v>63</v>
      </c>
      <c r="G5495">
        <v>10</v>
      </c>
    </row>
    <row r="5496" spans="1:7">
      <c r="A5496">
        <v>5495</v>
      </c>
      <c r="B5496">
        <v>94</v>
      </c>
      <c r="C5496" t="s">
        <v>201</v>
      </c>
      <c r="D5496" t="s">
        <v>45</v>
      </c>
      <c r="E5496" t="s">
        <v>1395</v>
      </c>
      <c r="F5496" t="s">
        <v>63</v>
      </c>
      <c r="G5496">
        <v>3</v>
      </c>
    </row>
    <row r="5497" spans="1:7">
      <c r="A5497">
        <v>5496</v>
      </c>
      <c r="B5497">
        <v>94</v>
      </c>
      <c r="C5497" t="s">
        <v>201</v>
      </c>
      <c r="D5497" t="s">
        <v>45</v>
      </c>
      <c r="E5497" t="s">
        <v>1396</v>
      </c>
      <c r="F5497" t="s">
        <v>63</v>
      </c>
      <c r="G5497">
        <v>4</v>
      </c>
    </row>
    <row r="5498" spans="1:7">
      <c r="A5498">
        <v>5497</v>
      </c>
      <c r="B5498">
        <v>94</v>
      </c>
      <c r="C5498" t="s">
        <v>201</v>
      </c>
      <c r="D5498" t="s">
        <v>45</v>
      </c>
      <c r="E5498" t="s">
        <v>1397</v>
      </c>
      <c r="F5498" t="s">
        <v>63</v>
      </c>
      <c r="G5498">
        <v>5</v>
      </c>
    </row>
    <row r="5499" spans="1:7">
      <c r="A5499">
        <v>5498</v>
      </c>
      <c r="B5499">
        <v>94</v>
      </c>
      <c r="C5499" t="s">
        <v>201</v>
      </c>
      <c r="D5499" t="s">
        <v>45</v>
      </c>
      <c r="E5499" t="s">
        <v>1398</v>
      </c>
      <c r="F5499" t="s">
        <v>63</v>
      </c>
      <c r="G5499">
        <v>3</v>
      </c>
    </row>
    <row r="5500" spans="1:7">
      <c r="A5500">
        <v>5499</v>
      </c>
      <c r="B5500">
        <v>94</v>
      </c>
      <c r="C5500" t="s">
        <v>201</v>
      </c>
      <c r="D5500" t="s">
        <v>45</v>
      </c>
      <c r="E5500" t="s">
        <v>1399</v>
      </c>
      <c r="F5500" t="s">
        <v>63</v>
      </c>
      <c r="G5500">
        <v>1</v>
      </c>
    </row>
    <row r="5501" spans="1:7">
      <c r="A5501">
        <v>5500</v>
      </c>
      <c r="B5501">
        <v>94</v>
      </c>
      <c r="C5501" t="s">
        <v>201</v>
      </c>
      <c r="D5501" t="s">
        <v>45</v>
      </c>
      <c r="E5501" t="s">
        <v>249</v>
      </c>
      <c r="F5501" t="s">
        <v>46</v>
      </c>
      <c r="G5501">
        <v>52</v>
      </c>
    </row>
    <row r="5502" spans="1:7">
      <c r="A5502">
        <v>5501</v>
      </c>
      <c r="B5502">
        <v>94</v>
      </c>
      <c r="C5502" t="s">
        <v>201</v>
      </c>
      <c r="D5502" t="s">
        <v>45</v>
      </c>
      <c r="E5502" t="s">
        <v>1386</v>
      </c>
      <c r="F5502" t="s">
        <v>46</v>
      </c>
      <c r="G5502">
        <v>86</v>
      </c>
    </row>
    <row r="5503" spans="1:7">
      <c r="A5503">
        <v>5502</v>
      </c>
      <c r="B5503">
        <v>94</v>
      </c>
      <c r="C5503" t="s">
        <v>201</v>
      </c>
      <c r="D5503" t="s">
        <v>45</v>
      </c>
      <c r="E5503" t="s">
        <v>1387</v>
      </c>
      <c r="F5503" t="s">
        <v>46</v>
      </c>
      <c r="G5503">
        <v>103</v>
      </c>
    </row>
    <row r="5504" spans="1:7">
      <c r="A5504">
        <v>5503</v>
      </c>
      <c r="B5504">
        <v>94</v>
      </c>
      <c r="C5504" t="s">
        <v>201</v>
      </c>
      <c r="D5504" t="s">
        <v>45</v>
      </c>
      <c r="E5504" t="s">
        <v>1388</v>
      </c>
      <c r="F5504" t="s">
        <v>46</v>
      </c>
      <c r="G5504">
        <v>60</v>
      </c>
    </row>
    <row r="5505" spans="1:8">
      <c r="A5505">
        <v>5504</v>
      </c>
      <c r="B5505">
        <v>94</v>
      </c>
      <c r="C5505" t="s">
        <v>201</v>
      </c>
      <c r="D5505" t="s">
        <v>45</v>
      </c>
      <c r="E5505" t="s">
        <v>1389</v>
      </c>
      <c r="F5505" t="s">
        <v>46</v>
      </c>
      <c r="G5505">
        <v>26</v>
      </c>
    </row>
    <row r="5506" spans="1:8">
      <c r="A5506">
        <v>5505</v>
      </c>
      <c r="B5506">
        <v>94</v>
      </c>
      <c r="C5506" t="s">
        <v>201</v>
      </c>
      <c r="D5506" t="s">
        <v>45</v>
      </c>
      <c r="E5506" t="s">
        <v>1390</v>
      </c>
      <c r="F5506" t="s">
        <v>46</v>
      </c>
      <c r="G5506">
        <v>23</v>
      </c>
    </row>
    <row r="5507" spans="1:8">
      <c r="A5507">
        <v>5506</v>
      </c>
      <c r="B5507">
        <v>94</v>
      </c>
      <c r="C5507" t="s">
        <v>201</v>
      </c>
      <c r="D5507" t="s">
        <v>45</v>
      </c>
      <c r="E5507" t="s">
        <v>1391</v>
      </c>
      <c r="F5507" t="s">
        <v>46</v>
      </c>
      <c r="G5507">
        <v>12</v>
      </c>
    </row>
    <row r="5508" spans="1:8">
      <c r="A5508">
        <v>5507</v>
      </c>
      <c r="B5508">
        <v>94</v>
      </c>
      <c r="C5508" t="s">
        <v>201</v>
      </c>
      <c r="D5508" t="s">
        <v>45</v>
      </c>
      <c r="E5508" t="s">
        <v>1392</v>
      </c>
      <c r="F5508" t="s">
        <v>46</v>
      </c>
      <c r="G5508">
        <v>13</v>
      </c>
    </row>
    <row r="5509" spans="1:8">
      <c r="A5509">
        <v>5508</v>
      </c>
      <c r="B5509">
        <v>94</v>
      </c>
      <c r="C5509" t="s">
        <v>201</v>
      </c>
      <c r="D5509" t="s">
        <v>45</v>
      </c>
      <c r="E5509" t="s">
        <v>1393</v>
      </c>
      <c r="F5509" t="s">
        <v>46</v>
      </c>
      <c r="G5509">
        <v>9</v>
      </c>
    </row>
    <row r="5510" spans="1:8">
      <c r="A5510">
        <v>5509</v>
      </c>
      <c r="B5510">
        <v>94</v>
      </c>
      <c r="C5510" t="s">
        <v>201</v>
      </c>
      <c r="D5510" t="s">
        <v>45</v>
      </c>
      <c r="E5510" t="s">
        <v>1394</v>
      </c>
      <c r="F5510" t="s">
        <v>46</v>
      </c>
      <c r="G5510">
        <v>12</v>
      </c>
    </row>
    <row r="5511" spans="1:8">
      <c r="A5511">
        <v>5510</v>
      </c>
      <c r="B5511">
        <v>94</v>
      </c>
      <c r="C5511" t="s">
        <v>201</v>
      </c>
      <c r="D5511" t="s">
        <v>45</v>
      </c>
      <c r="E5511" t="s">
        <v>1395</v>
      </c>
      <c r="F5511" t="s">
        <v>46</v>
      </c>
      <c r="G5511">
        <v>3</v>
      </c>
    </row>
    <row r="5512" spans="1:8">
      <c r="A5512">
        <v>5511</v>
      </c>
      <c r="B5512">
        <v>94</v>
      </c>
      <c r="C5512" t="s">
        <v>201</v>
      </c>
      <c r="D5512" t="s">
        <v>45</v>
      </c>
      <c r="E5512" t="s">
        <v>1396</v>
      </c>
      <c r="F5512" t="s">
        <v>46</v>
      </c>
      <c r="G5512">
        <v>3</v>
      </c>
    </row>
    <row r="5513" spans="1:8">
      <c r="A5513">
        <v>5512</v>
      </c>
      <c r="B5513">
        <v>94</v>
      </c>
      <c r="C5513" t="s">
        <v>201</v>
      </c>
      <c r="D5513" t="s">
        <v>45</v>
      </c>
      <c r="E5513" t="s">
        <v>1397</v>
      </c>
      <c r="F5513" t="s">
        <v>46</v>
      </c>
      <c r="G5513">
        <v>1</v>
      </c>
    </row>
    <row r="5514" spans="1:8">
      <c r="A5514">
        <v>5513</v>
      </c>
      <c r="B5514">
        <v>94</v>
      </c>
      <c r="C5514" t="s">
        <v>201</v>
      </c>
      <c r="D5514" t="s">
        <v>45</v>
      </c>
      <c r="E5514" t="s">
        <v>1398</v>
      </c>
      <c r="F5514" t="s">
        <v>46</v>
      </c>
      <c r="G5514">
        <v>3</v>
      </c>
    </row>
    <row r="5515" spans="1:8">
      <c r="A5515">
        <v>5514</v>
      </c>
      <c r="B5515">
        <v>94</v>
      </c>
      <c r="C5515" t="s">
        <v>201</v>
      </c>
      <c r="D5515" t="s">
        <v>45</v>
      </c>
      <c r="E5515" t="s">
        <v>1400</v>
      </c>
      <c r="F5515" t="s">
        <v>46</v>
      </c>
      <c r="G5515">
        <v>2</v>
      </c>
    </row>
    <row r="5516" spans="1:8">
      <c r="A5516">
        <v>5515</v>
      </c>
      <c r="B5516">
        <v>94</v>
      </c>
      <c r="C5516" t="s">
        <v>201</v>
      </c>
      <c r="D5516" t="s">
        <v>45</v>
      </c>
      <c r="E5516" t="s">
        <v>1402</v>
      </c>
      <c r="F5516" t="s">
        <v>46</v>
      </c>
      <c r="G5516">
        <v>1</v>
      </c>
    </row>
    <row r="5517" spans="1:8">
      <c r="A5517">
        <v>5516</v>
      </c>
      <c r="B5517">
        <v>95</v>
      </c>
      <c r="C5517" t="s">
        <v>202</v>
      </c>
      <c r="D5517" t="s">
        <v>1413</v>
      </c>
      <c r="E5517" t="s">
        <v>249</v>
      </c>
      <c r="F5517" t="s">
        <v>63</v>
      </c>
      <c r="G5517">
        <v>146</v>
      </c>
      <c r="H5517">
        <v>2117</v>
      </c>
    </row>
    <row r="5518" spans="1:8">
      <c r="A5518">
        <v>5517</v>
      </c>
      <c r="B5518">
        <v>95</v>
      </c>
      <c r="C5518" t="s">
        <v>202</v>
      </c>
      <c r="D5518" t="s">
        <v>1413</v>
      </c>
      <c r="E5518" t="s">
        <v>1386</v>
      </c>
      <c r="F5518" t="s">
        <v>63</v>
      </c>
      <c r="G5518">
        <v>131</v>
      </c>
      <c r="H5518">
        <v>2117</v>
      </c>
    </row>
    <row r="5519" spans="1:8">
      <c r="A5519">
        <v>5518</v>
      </c>
      <c r="B5519">
        <v>95</v>
      </c>
      <c r="C5519" t="s">
        <v>202</v>
      </c>
      <c r="D5519" t="s">
        <v>1413</v>
      </c>
      <c r="E5519" t="s">
        <v>1387</v>
      </c>
      <c r="F5519" t="s">
        <v>63</v>
      </c>
      <c r="G5519">
        <v>108</v>
      </c>
      <c r="H5519">
        <v>2117</v>
      </c>
    </row>
    <row r="5520" spans="1:8">
      <c r="A5520">
        <v>5519</v>
      </c>
      <c r="B5520">
        <v>95</v>
      </c>
      <c r="C5520" t="s">
        <v>202</v>
      </c>
      <c r="D5520" t="s">
        <v>1413</v>
      </c>
      <c r="E5520" t="s">
        <v>1388</v>
      </c>
      <c r="F5520" t="s">
        <v>63</v>
      </c>
      <c r="G5520">
        <v>103</v>
      </c>
      <c r="H5520">
        <v>2117</v>
      </c>
    </row>
    <row r="5521" spans="1:8">
      <c r="A5521">
        <v>5520</v>
      </c>
      <c r="B5521">
        <v>95</v>
      </c>
      <c r="C5521" t="s">
        <v>202</v>
      </c>
      <c r="D5521" t="s">
        <v>1413</v>
      </c>
      <c r="E5521" t="s">
        <v>1389</v>
      </c>
      <c r="F5521" t="s">
        <v>63</v>
      </c>
      <c r="G5521">
        <v>89</v>
      </c>
      <c r="H5521">
        <v>2117</v>
      </c>
    </row>
    <row r="5522" spans="1:8">
      <c r="A5522">
        <v>5521</v>
      </c>
      <c r="B5522">
        <v>95</v>
      </c>
      <c r="C5522" t="s">
        <v>202</v>
      </c>
      <c r="D5522" t="s">
        <v>1413</v>
      </c>
      <c r="E5522" t="s">
        <v>1390</v>
      </c>
      <c r="F5522" t="s">
        <v>63</v>
      </c>
      <c r="G5522">
        <v>76</v>
      </c>
      <c r="H5522">
        <v>2117</v>
      </c>
    </row>
    <row r="5523" spans="1:8">
      <c r="A5523">
        <v>5522</v>
      </c>
      <c r="B5523">
        <v>95</v>
      </c>
      <c r="C5523" t="s">
        <v>202</v>
      </c>
      <c r="D5523" t="s">
        <v>1413</v>
      </c>
      <c r="E5523" t="s">
        <v>1391</v>
      </c>
      <c r="F5523" t="s">
        <v>63</v>
      </c>
      <c r="G5523">
        <v>69</v>
      </c>
      <c r="H5523">
        <v>2117</v>
      </c>
    </row>
    <row r="5524" spans="1:8">
      <c r="A5524">
        <v>5523</v>
      </c>
      <c r="B5524">
        <v>95</v>
      </c>
      <c r="C5524" t="s">
        <v>202</v>
      </c>
      <c r="D5524" t="s">
        <v>1413</v>
      </c>
      <c r="E5524" t="s">
        <v>1392</v>
      </c>
      <c r="F5524" t="s">
        <v>63</v>
      </c>
      <c r="G5524">
        <v>57</v>
      </c>
      <c r="H5524">
        <v>2117</v>
      </c>
    </row>
    <row r="5525" spans="1:8">
      <c r="A5525">
        <v>5524</v>
      </c>
      <c r="B5525">
        <v>95</v>
      </c>
      <c r="C5525" t="s">
        <v>202</v>
      </c>
      <c r="D5525" t="s">
        <v>1413</v>
      </c>
      <c r="E5525" t="s">
        <v>1393</v>
      </c>
      <c r="F5525" t="s">
        <v>63</v>
      </c>
      <c r="G5525">
        <v>51</v>
      </c>
      <c r="H5525">
        <v>2117</v>
      </c>
    </row>
    <row r="5526" spans="1:8">
      <c r="A5526">
        <v>5525</v>
      </c>
      <c r="B5526">
        <v>95</v>
      </c>
      <c r="C5526" t="s">
        <v>202</v>
      </c>
      <c r="D5526" t="s">
        <v>1413</v>
      </c>
      <c r="E5526" t="s">
        <v>1394</v>
      </c>
      <c r="F5526" t="s">
        <v>63</v>
      </c>
      <c r="G5526">
        <v>66</v>
      </c>
      <c r="H5526">
        <v>2117</v>
      </c>
    </row>
    <row r="5527" spans="1:8">
      <c r="A5527">
        <v>5526</v>
      </c>
      <c r="B5527">
        <v>95</v>
      </c>
      <c r="C5527" t="s">
        <v>202</v>
      </c>
      <c r="D5527" t="s">
        <v>1413</v>
      </c>
      <c r="E5527" t="s">
        <v>1395</v>
      </c>
      <c r="F5527" t="s">
        <v>63</v>
      </c>
      <c r="G5527">
        <v>30</v>
      </c>
      <c r="H5527">
        <v>2117</v>
      </c>
    </row>
    <row r="5528" spans="1:8">
      <c r="A5528">
        <v>5527</v>
      </c>
      <c r="B5528">
        <v>95</v>
      </c>
      <c r="C5528" t="s">
        <v>202</v>
      </c>
      <c r="D5528" t="s">
        <v>1413</v>
      </c>
      <c r="E5528" t="s">
        <v>1396</v>
      </c>
      <c r="F5528" t="s">
        <v>63</v>
      </c>
      <c r="G5528">
        <v>28</v>
      </c>
      <c r="H5528">
        <v>2117</v>
      </c>
    </row>
    <row r="5529" spans="1:8">
      <c r="A5529">
        <v>5528</v>
      </c>
      <c r="B5529">
        <v>95</v>
      </c>
      <c r="C5529" t="s">
        <v>202</v>
      </c>
      <c r="D5529" t="s">
        <v>1413</v>
      </c>
      <c r="E5529" t="s">
        <v>1397</v>
      </c>
      <c r="F5529" t="s">
        <v>63</v>
      </c>
      <c r="G5529">
        <v>41</v>
      </c>
      <c r="H5529">
        <v>2117</v>
      </c>
    </row>
    <row r="5530" spans="1:8">
      <c r="A5530">
        <v>5529</v>
      </c>
      <c r="B5530">
        <v>95</v>
      </c>
      <c r="C5530" t="s">
        <v>202</v>
      </c>
      <c r="D5530" t="s">
        <v>1413</v>
      </c>
      <c r="E5530" t="s">
        <v>1398</v>
      </c>
      <c r="F5530" t="s">
        <v>63</v>
      </c>
      <c r="G5530">
        <v>29</v>
      </c>
      <c r="H5530">
        <v>2117</v>
      </c>
    </row>
    <row r="5531" spans="1:8">
      <c r="A5531">
        <v>5530</v>
      </c>
      <c r="B5531">
        <v>95</v>
      </c>
      <c r="C5531" t="s">
        <v>202</v>
      </c>
      <c r="D5531" t="s">
        <v>1413</v>
      </c>
      <c r="E5531" t="s">
        <v>1399</v>
      </c>
      <c r="F5531" t="s">
        <v>63</v>
      </c>
      <c r="G5531">
        <v>19</v>
      </c>
      <c r="H5531">
        <v>2117</v>
      </c>
    </row>
    <row r="5532" spans="1:8">
      <c r="A5532">
        <v>5531</v>
      </c>
      <c r="B5532">
        <v>95</v>
      </c>
      <c r="C5532" t="s">
        <v>202</v>
      </c>
      <c r="D5532" t="s">
        <v>1413</v>
      </c>
      <c r="E5532" t="s">
        <v>1400</v>
      </c>
      <c r="F5532" t="s">
        <v>63</v>
      </c>
      <c r="G5532">
        <v>11</v>
      </c>
      <c r="H5532">
        <v>2117</v>
      </c>
    </row>
    <row r="5533" spans="1:8">
      <c r="A5533">
        <v>5532</v>
      </c>
      <c r="B5533">
        <v>95</v>
      </c>
      <c r="C5533" t="s">
        <v>202</v>
      </c>
      <c r="D5533" t="s">
        <v>1413</v>
      </c>
      <c r="E5533" t="s">
        <v>1402</v>
      </c>
      <c r="F5533" t="s">
        <v>63</v>
      </c>
      <c r="G5533">
        <v>6</v>
      </c>
      <c r="H5533">
        <v>2117</v>
      </c>
    </row>
    <row r="5534" spans="1:8">
      <c r="A5534">
        <v>5533</v>
      </c>
      <c r="B5534">
        <v>95</v>
      </c>
      <c r="C5534" t="s">
        <v>202</v>
      </c>
      <c r="D5534" t="s">
        <v>1413</v>
      </c>
      <c r="E5534" t="s">
        <v>249</v>
      </c>
      <c r="F5534" t="s">
        <v>46</v>
      </c>
      <c r="G5534">
        <v>144</v>
      </c>
      <c r="H5534">
        <v>2117</v>
      </c>
    </row>
    <row r="5535" spans="1:8">
      <c r="A5535">
        <v>5534</v>
      </c>
      <c r="B5535">
        <v>95</v>
      </c>
      <c r="C5535" t="s">
        <v>202</v>
      </c>
      <c r="D5535" t="s">
        <v>1413</v>
      </c>
      <c r="E5535" t="s">
        <v>1386</v>
      </c>
      <c r="F5535" t="s">
        <v>46</v>
      </c>
      <c r="G5535">
        <v>126</v>
      </c>
      <c r="H5535">
        <v>2117</v>
      </c>
    </row>
    <row r="5536" spans="1:8">
      <c r="A5536">
        <v>5535</v>
      </c>
      <c r="B5536">
        <v>95</v>
      </c>
      <c r="C5536" t="s">
        <v>202</v>
      </c>
      <c r="D5536" t="s">
        <v>1413</v>
      </c>
      <c r="E5536" t="s">
        <v>1387</v>
      </c>
      <c r="F5536" t="s">
        <v>46</v>
      </c>
      <c r="G5536">
        <v>126</v>
      </c>
      <c r="H5536">
        <v>2117</v>
      </c>
    </row>
    <row r="5537" spans="1:8">
      <c r="A5537">
        <v>5536</v>
      </c>
      <c r="B5537">
        <v>95</v>
      </c>
      <c r="C5537" t="s">
        <v>202</v>
      </c>
      <c r="D5537" t="s">
        <v>1413</v>
      </c>
      <c r="E5537" t="s">
        <v>1388</v>
      </c>
      <c r="F5537" t="s">
        <v>46</v>
      </c>
      <c r="G5537">
        <v>96</v>
      </c>
      <c r="H5537">
        <v>2117</v>
      </c>
    </row>
    <row r="5538" spans="1:8">
      <c r="A5538">
        <v>5537</v>
      </c>
      <c r="B5538">
        <v>95</v>
      </c>
      <c r="C5538" t="s">
        <v>202</v>
      </c>
      <c r="D5538" t="s">
        <v>1413</v>
      </c>
      <c r="E5538" t="s">
        <v>1389</v>
      </c>
      <c r="F5538" t="s">
        <v>46</v>
      </c>
      <c r="G5538">
        <v>68</v>
      </c>
      <c r="H5538">
        <v>2117</v>
      </c>
    </row>
    <row r="5539" spans="1:8">
      <c r="A5539">
        <v>5538</v>
      </c>
      <c r="B5539">
        <v>95</v>
      </c>
      <c r="C5539" t="s">
        <v>202</v>
      </c>
      <c r="D5539" t="s">
        <v>1413</v>
      </c>
      <c r="E5539" t="s">
        <v>1390</v>
      </c>
      <c r="F5539" t="s">
        <v>46</v>
      </c>
      <c r="G5539">
        <v>57</v>
      </c>
      <c r="H5539">
        <v>2117</v>
      </c>
    </row>
    <row r="5540" spans="1:8">
      <c r="A5540">
        <v>5539</v>
      </c>
      <c r="B5540">
        <v>95</v>
      </c>
      <c r="C5540" t="s">
        <v>202</v>
      </c>
      <c r="D5540" t="s">
        <v>1413</v>
      </c>
      <c r="E5540" t="s">
        <v>1391</v>
      </c>
      <c r="F5540" t="s">
        <v>46</v>
      </c>
      <c r="G5540">
        <v>81</v>
      </c>
      <c r="H5540">
        <v>2117</v>
      </c>
    </row>
    <row r="5541" spans="1:8">
      <c r="A5541">
        <v>5540</v>
      </c>
      <c r="B5541">
        <v>95</v>
      </c>
      <c r="C5541" t="s">
        <v>202</v>
      </c>
      <c r="D5541" t="s">
        <v>1413</v>
      </c>
      <c r="E5541" t="s">
        <v>1392</v>
      </c>
      <c r="F5541" t="s">
        <v>46</v>
      </c>
      <c r="G5541">
        <v>71</v>
      </c>
      <c r="H5541">
        <v>2117</v>
      </c>
    </row>
    <row r="5542" spans="1:8">
      <c r="A5542">
        <v>5541</v>
      </c>
      <c r="B5542">
        <v>95</v>
      </c>
      <c r="C5542" t="s">
        <v>202</v>
      </c>
      <c r="D5542" t="s">
        <v>1413</v>
      </c>
      <c r="E5542" t="s">
        <v>1393</v>
      </c>
      <c r="F5542" t="s">
        <v>46</v>
      </c>
      <c r="G5542">
        <v>47</v>
      </c>
      <c r="H5542">
        <v>2117</v>
      </c>
    </row>
    <row r="5543" spans="1:8">
      <c r="A5543">
        <v>5542</v>
      </c>
      <c r="B5543">
        <v>95</v>
      </c>
      <c r="C5543" t="s">
        <v>202</v>
      </c>
      <c r="D5543" t="s">
        <v>1413</v>
      </c>
      <c r="E5543" t="s">
        <v>1394</v>
      </c>
      <c r="F5543" t="s">
        <v>46</v>
      </c>
      <c r="G5543">
        <v>49</v>
      </c>
      <c r="H5543">
        <v>2117</v>
      </c>
    </row>
    <row r="5544" spans="1:8">
      <c r="A5544">
        <v>5543</v>
      </c>
      <c r="B5544">
        <v>95</v>
      </c>
      <c r="C5544" t="s">
        <v>202</v>
      </c>
      <c r="D5544" t="s">
        <v>1413</v>
      </c>
      <c r="E5544" t="s">
        <v>1395</v>
      </c>
      <c r="F5544" t="s">
        <v>46</v>
      </c>
      <c r="G5544">
        <v>36</v>
      </c>
      <c r="H5544">
        <v>2117</v>
      </c>
    </row>
    <row r="5545" spans="1:8">
      <c r="A5545">
        <v>5544</v>
      </c>
      <c r="B5545">
        <v>95</v>
      </c>
      <c r="C5545" t="s">
        <v>202</v>
      </c>
      <c r="D5545" t="s">
        <v>1413</v>
      </c>
      <c r="E5545" t="s">
        <v>1396</v>
      </c>
      <c r="F5545" t="s">
        <v>46</v>
      </c>
      <c r="G5545">
        <v>32</v>
      </c>
      <c r="H5545">
        <v>2117</v>
      </c>
    </row>
    <row r="5546" spans="1:8">
      <c r="A5546">
        <v>5545</v>
      </c>
      <c r="B5546">
        <v>95</v>
      </c>
      <c r="C5546" t="s">
        <v>202</v>
      </c>
      <c r="D5546" t="s">
        <v>1413</v>
      </c>
      <c r="E5546" t="s">
        <v>1397</v>
      </c>
      <c r="F5546" t="s">
        <v>46</v>
      </c>
      <c r="G5546">
        <v>70</v>
      </c>
      <c r="H5546">
        <v>2117</v>
      </c>
    </row>
    <row r="5547" spans="1:8">
      <c r="A5547">
        <v>5546</v>
      </c>
      <c r="B5547">
        <v>95</v>
      </c>
      <c r="C5547" t="s">
        <v>202</v>
      </c>
      <c r="D5547" t="s">
        <v>1413</v>
      </c>
      <c r="E5547" t="s">
        <v>1398</v>
      </c>
      <c r="F5547" t="s">
        <v>46</v>
      </c>
      <c r="G5547">
        <v>21</v>
      </c>
      <c r="H5547">
        <v>2117</v>
      </c>
    </row>
    <row r="5548" spans="1:8">
      <c r="A5548">
        <v>5547</v>
      </c>
      <c r="B5548">
        <v>95</v>
      </c>
      <c r="C5548" t="s">
        <v>202</v>
      </c>
      <c r="D5548" t="s">
        <v>1413</v>
      </c>
      <c r="E5548" t="s">
        <v>1399</v>
      </c>
      <c r="F5548" t="s">
        <v>46</v>
      </c>
      <c r="G5548">
        <v>17</v>
      </c>
      <c r="H5548">
        <v>2117</v>
      </c>
    </row>
    <row r="5549" spans="1:8">
      <c r="A5549">
        <v>5548</v>
      </c>
      <c r="B5549">
        <v>95</v>
      </c>
      <c r="C5549" t="s">
        <v>202</v>
      </c>
      <c r="D5549" t="s">
        <v>1413</v>
      </c>
      <c r="E5549" t="s">
        <v>1400</v>
      </c>
      <c r="F5549" t="s">
        <v>46</v>
      </c>
      <c r="G5549">
        <v>8</v>
      </c>
      <c r="H5549">
        <v>2117</v>
      </c>
    </row>
    <row r="5550" spans="1:8">
      <c r="A5550">
        <v>5549</v>
      </c>
      <c r="B5550">
        <v>95</v>
      </c>
      <c r="C5550" t="s">
        <v>202</v>
      </c>
      <c r="D5550" t="s">
        <v>1413</v>
      </c>
      <c r="E5550" t="s">
        <v>1401</v>
      </c>
      <c r="F5550" t="s">
        <v>46</v>
      </c>
      <c r="G5550">
        <v>3</v>
      </c>
      <c r="H5550">
        <v>2117</v>
      </c>
    </row>
    <row r="5551" spans="1:8">
      <c r="A5551">
        <v>5550</v>
      </c>
      <c r="B5551">
        <v>95</v>
      </c>
      <c r="C5551" t="s">
        <v>202</v>
      </c>
      <c r="D5551" t="s">
        <v>1413</v>
      </c>
      <c r="E5551" t="s">
        <v>1402</v>
      </c>
      <c r="F5551" t="s">
        <v>46</v>
      </c>
      <c r="G5551">
        <v>5</v>
      </c>
      <c r="H5551">
        <v>2117</v>
      </c>
    </row>
    <row r="5552" spans="1:8">
      <c r="A5552">
        <v>5551</v>
      </c>
      <c r="B5552">
        <v>95</v>
      </c>
      <c r="C5552" t="s">
        <v>202</v>
      </c>
      <c r="D5552" t="s">
        <v>3598</v>
      </c>
      <c r="E5552" t="s">
        <v>249</v>
      </c>
      <c r="F5552" t="s">
        <v>63</v>
      </c>
      <c r="G5552">
        <v>164</v>
      </c>
      <c r="H5552">
        <v>2883</v>
      </c>
    </row>
    <row r="5553" spans="1:8">
      <c r="A5553">
        <v>5552</v>
      </c>
      <c r="B5553">
        <v>95</v>
      </c>
      <c r="C5553" t="s">
        <v>202</v>
      </c>
      <c r="D5553" t="s">
        <v>3598</v>
      </c>
      <c r="E5553" t="s">
        <v>1386</v>
      </c>
      <c r="F5553" t="s">
        <v>63</v>
      </c>
      <c r="G5553">
        <v>161</v>
      </c>
      <c r="H5553">
        <v>2883</v>
      </c>
    </row>
    <row r="5554" spans="1:8">
      <c r="A5554">
        <v>5553</v>
      </c>
      <c r="B5554">
        <v>95</v>
      </c>
      <c r="C5554" t="s">
        <v>202</v>
      </c>
      <c r="D5554" t="s">
        <v>3598</v>
      </c>
      <c r="E5554" t="s">
        <v>1387</v>
      </c>
      <c r="F5554" t="s">
        <v>63</v>
      </c>
      <c r="G5554">
        <v>152</v>
      </c>
      <c r="H5554">
        <v>2883</v>
      </c>
    </row>
    <row r="5555" spans="1:8">
      <c r="A5555">
        <v>5554</v>
      </c>
      <c r="B5555">
        <v>95</v>
      </c>
      <c r="C5555" t="s">
        <v>202</v>
      </c>
      <c r="D5555" t="s">
        <v>3598</v>
      </c>
      <c r="E5555" t="s">
        <v>1388</v>
      </c>
      <c r="F5555" t="s">
        <v>63</v>
      </c>
      <c r="G5555">
        <v>108</v>
      </c>
      <c r="H5555">
        <v>2883</v>
      </c>
    </row>
    <row r="5556" spans="1:8">
      <c r="A5556">
        <v>5555</v>
      </c>
      <c r="B5556">
        <v>95</v>
      </c>
      <c r="C5556" t="s">
        <v>202</v>
      </c>
      <c r="D5556" t="s">
        <v>3598</v>
      </c>
      <c r="E5556" t="s">
        <v>1389</v>
      </c>
      <c r="F5556" t="s">
        <v>63</v>
      </c>
      <c r="G5556">
        <v>97</v>
      </c>
      <c r="H5556">
        <v>2883</v>
      </c>
    </row>
    <row r="5557" spans="1:8">
      <c r="A5557">
        <v>5556</v>
      </c>
      <c r="B5557">
        <v>95</v>
      </c>
      <c r="C5557" t="s">
        <v>202</v>
      </c>
      <c r="D5557" t="s">
        <v>3598</v>
      </c>
      <c r="E5557" t="s">
        <v>1390</v>
      </c>
      <c r="F5557" t="s">
        <v>63</v>
      </c>
      <c r="G5557">
        <v>116</v>
      </c>
      <c r="H5557">
        <v>2883</v>
      </c>
    </row>
    <row r="5558" spans="1:8">
      <c r="A5558">
        <v>5557</v>
      </c>
      <c r="B5558">
        <v>95</v>
      </c>
      <c r="C5558" t="s">
        <v>202</v>
      </c>
      <c r="D5558" t="s">
        <v>3598</v>
      </c>
      <c r="E5558" t="s">
        <v>1391</v>
      </c>
      <c r="F5558" t="s">
        <v>63</v>
      </c>
      <c r="G5558">
        <v>160</v>
      </c>
      <c r="H5558">
        <v>2883</v>
      </c>
    </row>
    <row r="5559" spans="1:8">
      <c r="A5559">
        <v>5558</v>
      </c>
      <c r="B5559">
        <v>95</v>
      </c>
      <c r="C5559" t="s">
        <v>202</v>
      </c>
      <c r="D5559" t="s">
        <v>3598</v>
      </c>
      <c r="E5559" t="s">
        <v>1392</v>
      </c>
      <c r="F5559" t="s">
        <v>63</v>
      </c>
      <c r="G5559">
        <v>144</v>
      </c>
      <c r="H5559">
        <v>2883</v>
      </c>
    </row>
    <row r="5560" spans="1:8">
      <c r="A5560">
        <v>5559</v>
      </c>
      <c r="B5560">
        <v>95</v>
      </c>
      <c r="C5560" t="s">
        <v>202</v>
      </c>
      <c r="D5560" t="s">
        <v>3598</v>
      </c>
      <c r="E5560" t="s">
        <v>1393</v>
      </c>
      <c r="F5560" t="s">
        <v>63</v>
      </c>
      <c r="G5560">
        <v>103</v>
      </c>
      <c r="H5560">
        <v>2883</v>
      </c>
    </row>
    <row r="5561" spans="1:8">
      <c r="A5561">
        <v>5560</v>
      </c>
      <c r="B5561">
        <v>95</v>
      </c>
      <c r="C5561" t="s">
        <v>202</v>
      </c>
      <c r="D5561" t="s">
        <v>3598</v>
      </c>
      <c r="E5561" t="s">
        <v>1394</v>
      </c>
      <c r="F5561" t="s">
        <v>63</v>
      </c>
      <c r="G5561">
        <v>107</v>
      </c>
      <c r="H5561">
        <v>2883</v>
      </c>
    </row>
    <row r="5562" spans="1:8">
      <c r="A5562">
        <v>5561</v>
      </c>
      <c r="B5562">
        <v>95</v>
      </c>
      <c r="C5562" t="s">
        <v>202</v>
      </c>
      <c r="D5562" t="s">
        <v>3598</v>
      </c>
      <c r="E5562" t="s">
        <v>1395</v>
      </c>
      <c r="F5562" t="s">
        <v>63</v>
      </c>
      <c r="G5562">
        <v>62</v>
      </c>
      <c r="H5562">
        <v>2883</v>
      </c>
    </row>
    <row r="5563" spans="1:8">
      <c r="A5563">
        <v>5562</v>
      </c>
      <c r="B5563">
        <v>95</v>
      </c>
      <c r="C5563" t="s">
        <v>202</v>
      </c>
      <c r="D5563" t="s">
        <v>3598</v>
      </c>
      <c r="E5563" t="s">
        <v>1396</v>
      </c>
      <c r="F5563" t="s">
        <v>63</v>
      </c>
      <c r="G5563">
        <v>74</v>
      </c>
      <c r="H5563">
        <v>2883</v>
      </c>
    </row>
    <row r="5564" spans="1:8">
      <c r="A5564">
        <v>5563</v>
      </c>
      <c r="B5564">
        <v>95</v>
      </c>
      <c r="C5564" t="s">
        <v>202</v>
      </c>
      <c r="D5564" t="s">
        <v>3598</v>
      </c>
      <c r="E5564" t="s">
        <v>1397</v>
      </c>
      <c r="F5564" t="s">
        <v>63</v>
      </c>
      <c r="G5564">
        <v>24</v>
      </c>
      <c r="H5564">
        <v>2883</v>
      </c>
    </row>
    <row r="5565" spans="1:8">
      <c r="A5565">
        <v>5564</v>
      </c>
      <c r="B5565">
        <v>95</v>
      </c>
      <c r="C5565" t="s">
        <v>202</v>
      </c>
      <c r="D5565" t="s">
        <v>3598</v>
      </c>
      <c r="E5565" t="s">
        <v>1398</v>
      </c>
      <c r="F5565" t="s">
        <v>63</v>
      </c>
      <c r="G5565">
        <v>22</v>
      </c>
      <c r="H5565">
        <v>2883</v>
      </c>
    </row>
    <row r="5566" spans="1:8">
      <c r="A5566">
        <v>5565</v>
      </c>
      <c r="B5566">
        <v>95</v>
      </c>
      <c r="C5566" t="s">
        <v>202</v>
      </c>
      <c r="D5566" t="s">
        <v>3598</v>
      </c>
      <c r="E5566" t="s">
        <v>1399</v>
      </c>
      <c r="F5566" t="s">
        <v>63</v>
      </c>
      <c r="G5566">
        <v>19</v>
      </c>
      <c r="H5566">
        <v>2883</v>
      </c>
    </row>
    <row r="5567" spans="1:8">
      <c r="A5567">
        <v>5566</v>
      </c>
      <c r="B5567">
        <v>95</v>
      </c>
      <c r="C5567" t="s">
        <v>202</v>
      </c>
      <c r="D5567" t="s">
        <v>3598</v>
      </c>
      <c r="E5567" t="s">
        <v>1400</v>
      </c>
      <c r="F5567" t="s">
        <v>63</v>
      </c>
      <c r="G5567">
        <v>5</v>
      </c>
      <c r="H5567">
        <v>2883</v>
      </c>
    </row>
    <row r="5568" spans="1:8">
      <c r="A5568">
        <v>5567</v>
      </c>
      <c r="B5568">
        <v>95</v>
      </c>
      <c r="C5568" t="s">
        <v>202</v>
      </c>
      <c r="D5568" t="s">
        <v>3598</v>
      </c>
      <c r="E5568" t="s">
        <v>1402</v>
      </c>
      <c r="F5568" t="s">
        <v>63</v>
      </c>
      <c r="G5568">
        <v>2</v>
      </c>
      <c r="H5568">
        <v>2883</v>
      </c>
    </row>
    <row r="5569" spans="1:8">
      <c r="A5569">
        <v>5568</v>
      </c>
      <c r="B5569">
        <v>95</v>
      </c>
      <c r="C5569" t="s">
        <v>202</v>
      </c>
      <c r="D5569" t="s">
        <v>3598</v>
      </c>
      <c r="E5569" t="s">
        <v>249</v>
      </c>
      <c r="F5569" t="s">
        <v>46</v>
      </c>
      <c r="G5569">
        <v>159</v>
      </c>
      <c r="H5569">
        <v>2883</v>
      </c>
    </row>
    <row r="5570" spans="1:8">
      <c r="A5570">
        <v>5569</v>
      </c>
      <c r="B5570">
        <v>95</v>
      </c>
      <c r="C5570" t="s">
        <v>202</v>
      </c>
      <c r="D5570" t="s">
        <v>3598</v>
      </c>
      <c r="E5570" t="s">
        <v>1386</v>
      </c>
      <c r="F5570" t="s">
        <v>46</v>
      </c>
      <c r="G5570">
        <v>151</v>
      </c>
      <c r="H5570">
        <v>2883</v>
      </c>
    </row>
    <row r="5571" spans="1:8">
      <c r="A5571">
        <v>5570</v>
      </c>
      <c r="B5571">
        <v>95</v>
      </c>
      <c r="C5571" t="s">
        <v>202</v>
      </c>
      <c r="D5571" t="s">
        <v>3598</v>
      </c>
      <c r="E5571" t="s">
        <v>1387</v>
      </c>
      <c r="F5571" t="s">
        <v>46</v>
      </c>
      <c r="G5571">
        <v>142</v>
      </c>
      <c r="H5571">
        <v>2883</v>
      </c>
    </row>
    <row r="5572" spans="1:8">
      <c r="A5572">
        <v>5571</v>
      </c>
      <c r="B5572">
        <v>95</v>
      </c>
      <c r="C5572" t="s">
        <v>202</v>
      </c>
      <c r="D5572" t="s">
        <v>3598</v>
      </c>
      <c r="E5572" t="s">
        <v>1388</v>
      </c>
      <c r="F5572" t="s">
        <v>46</v>
      </c>
      <c r="G5572">
        <v>108</v>
      </c>
      <c r="H5572">
        <v>2883</v>
      </c>
    </row>
    <row r="5573" spans="1:8">
      <c r="A5573">
        <v>5572</v>
      </c>
      <c r="B5573">
        <v>95</v>
      </c>
      <c r="C5573" t="s">
        <v>202</v>
      </c>
      <c r="D5573" t="s">
        <v>3598</v>
      </c>
      <c r="E5573" t="s">
        <v>1389</v>
      </c>
      <c r="F5573" t="s">
        <v>46</v>
      </c>
      <c r="G5573">
        <v>97</v>
      </c>
      <c r="H5573">
        <v>2883</v>
      </c>
    </row>
    <row r="5574" spans="1:8">
      <c r="A5574">
        <v>5573</v>
      </c>
      <c r="B5574">
        <v>95</v>
      </c>
      <c r="C5574" t="s">
        <v>202</v>
      </c>
      <c r="D5574" t="s">
        <v>3598</v>
      </c>
      <c r="E5574" t="s">
        <v>1390</v>
      </c>
      <c r="F5574" t="s">
        <v>46</v>
      </c>
      <c r="G5574">
        <v>103</v>
      </c>
      <c r="H5574">
        <v>2883</v>
      </c>
    </row>
    <row r="5575" spans="1:8">
      <c r="A5575">
        <v>5574</v>
      </c>
      <c r="B5575">
        <v>95</v>
      </c>
      <c r="C5575" t="s">
        <v>202</v>
      </c>
      <c r="D5575" t="s">
        <v>3598</v>
      </c>
      <c r="E5575" t="s">
        <v>1391</v>
      </c>
      <c r="F5575" t="s">
        <v>46</v>
      </c>
      <c r="G5575">
        <v>82</v>
      </c>
      <c r="H5575">
        <v>2883</v>
      </c>
    </row>
    <row r="5576" spans="1:8">
      <c r="A5576">
        <v>5575</v>
      </c>
      <c r="B5576">
        <v>95</v>
      </c>
      <c r="C5576" t="s">
        <v>202</v>
      </c>
      <c r="D5576" t="s">
        <v>3598</v>
      </c>
      <c r="E5576" t="s">
        <v>1392</v>
      </c>
      <c r="F5576" t="s">
        <v>46</v>
      </c>
      <c r="G5576">
        <v>118</v>
      </c>
      <c r="H5576">
        <v>2883</v>
      </c>
    </row>
    <row r="5577" spans="1:8">
      <c r="A5577">
        <v>5576</v>
      </c>
      <c r="B5577">
        <v>95</v>
      </c>
      <c r="C5577" t="s">
        <v>202</v>
      </c>
      <c r="D5577" t="s">
        <v>3598</v>
      </c>
      <c r="E5577" t="s">
        <v>1393</v>
      </c>
      <c r="F5577" t="s">
        <v>46</v>
      </c>
      <c r="G5577">
        <v>89</v>
      </c>
      <c r="H5577">
        <v>2883</v>
      </c>
    </row>
    <row r="5578" spans="1:8">
      <c r="A5578">
        <v>5577</v>
      </c>
      <c r="B5578">
        <v>95</v>
      </c>
      <c r="C5578" t="s">
        <v>202</v>
      </c>
      <c r="D5578" t="s">
        <v>3598</v>
      </c>
      <c r="E5578" t="s">
        <v>1394</v>
      </c>
      <c r="F5578" t="s">
        <v>46</v>
      </c>
      <c r="G5578">
        <v>105</v>
      </c>
      <c r="H5578">
        <v>2883</v>
      </c>
    </row>
    <row r="5579" spans="1:8">
      <c r="A5579">
        <v>5578</v>
      </c>
      <c r="B5579">
        <v>95</v>
      </c>
      <c r="C5579" t="s">
        <v>202</v>
      </c>
      <c r="D5579" t="s">
        <v>3598</v>
      </c>
      <c r="E5579" t="s">
        <v>1395</v>
      </c>
      <c r="F5579" t="s">
        <v>46</v>
      </c>
      <c r="G5579">
        <v>73</v>
      </c>
      <c r="H5579">
        <v>2883</v>
      </c>
    </row>
    <row r="5580" spans="1:8">
      <c r="A5580">
        <v>5579</v>
      </c>
      <c r="B5580">
        <v>95</v>
      </c>
      <c r="C5580" t="s">
        <v>202</v>
      </c>
      <c r="D5580" t="s">
        <v>3598</v>
      </c>
      <c r="E5580" t="s">
        <v>1396</v>
      </c>
      <c r="F5580" t="s">
        <v>46</v>
      </c>
      <c r="G5580">
        <v>69</v>
      </c>
      <c r="H5580">
        <v>2883</v>
      </c>
    </row>
    <row r="5581" spans="1:8">
      <c r="A5581">
        <v>5580</v>
      </c>
      <c r="B5581">
        <v>95</v>
      </c>
      <c r="C5581" t="s">
        <v>202</v>
      </c>
      <c r="D5581" t="s">
        <v>3598</v>
      </c>
      <c r="E5581" t="s">
        <v>1397</v>
      </c>
      <c r="F5581" t="s">
        <v>46</v>
      </c>
      <c r="G5581">
        <v>23</v>
      </c>
      <c r="H5581">
        <v>2883</v>
      </c>
    </row>
    <row r="5582" spans="1:8">
      <c r="A5582">
        <v>5581</v>
      </c>
      <c r="B5582">
        <v>95</v>
      </c>
      <c r="C5582" t="s">
        <v>202</v>
      </c>
      <c r="D5582" t="s">
        <v>3598</v>
      </c>
      <c r="E5582" t="s">
        <v>1398</v>
      </c>
      <c r="F5582" t="s">
        <v>46</v>
      </c>
      <c r="G5582">
        <v>21</v>
      </c>
      <c r="H5582">
        <v>2883</v>
      </c>
    </row>
    <row r="5583" spans="1:8">
      <c r="A5583">
        <v>5582</v>
      </c>
      <c r="B5583">
        <v>95</v>
      </c>
      <c r="C5583" t="s">
        <v>202</v>
      </c>
      <c r="D5583" t="s">
        <v>3598</v>
      </c>
      <c r="E5583" t="s">
        <v>1399</v>
      </c>
      <c r="F5583" t="s">
        <v>46</v>
      </c>
      <c r="G5583">
        <v>17</v>
      </c>
      <c r="H5583">
        <v>2883</v>
      </c>
    </row>
    <row r="5584" spans="1:8">
      <c r="A5584">
        <v>5583</v>
      </c>
      <c r="B5584">
        <v>95</v>
      </c>
      <c r="C5584" t="s">
        <v>202</v>
      </c>
      <c r="D5584" t="s">
        <v>3598</v>
      </c>
      <c r="E5584" t="s">
        <v>1400</v>
      </c>
      <c r="F5584" t="s">
        <v>46</v>
      </c>
      <c r="G5584">
        <v>3</v>
      </c>
      <c r="H5584">
        <v>2883</v>
      </c>
    </row>
    <row r="5585" spans="1:8">
      <c r="A5585">
        <v>5584</v>
      </c>
      <c r="B5585">
        <v>95</v>
      </c>
      <c r="C5585" t="s">
        <v>202</v>
      </c>
      <c r="D5585" t="s">
        <v>3598</v>
      </c>
      <c r="E5585" t="s">
        <v>1401</v>
      </c>
      <c r="F5585" t="s">
        <v>46</v>
      </c>
      <c r="G5585">
        <v>3</v>
      </c>
      <c r="H5585">
        <v>2883</v>
      </c>
    </row>
    <row r="5586" spans="1:8">
      <c r="A5586">
        <v>5585</v>
      </c>
      <c r="B5586">
        <v>95</v>
      </c>
      <c r="C5586" t="s">
        <v>202</v>
      </c>
      <c r="D5586" t="s">
        <v>3586</v>
      </c>
      <c r="E5586" t="s">
        <v>249</v>
      </c>
      <c r="F5586" t="s">
        <v>63</v>
      </c>
      <c r="G5586">
        <v>3156</v>
      </c>
      <c r="H5586">
        <v>44281</v>
      </c>
    </row>
    <row r="5587" spans="1:8">
      <c r="A5587">
        <v>5586</v>
      </c>
      <c r="B5587">
        <v>95</v>
      </c>
      <c r="C5587" t="s">
        <v>202</v>
      </c>
      <c r="D5587" t="s">
        <v>3586</v>
      </c>
      <c r="E5587" t="s">
        <v>1386</v>
      </c>
      <c r="F5587" t="s">
        <v>63</v>
      </c>
      <c r="G5587">
        <v>2730</v>
      </c>
      <c r="H5587">
        <v>44281</v>
      </c>
    </row>
    <row r="5588" spans="1:8">
      <c r="A5588">
        <v>5587</v>
      </c>
      <c r="B5588">
        <v>95</v>
      </c>
      <c r="C5588" t="s">
        <v>202</v>
      </c>
      <c r="D5588" t="s">
        <v>3586</v>
      </c>
      <c r="E5588" t="s">
        <v>1387</v>
      </c>
      <c r="F5588" t="s">
        <v>63</v>
      </c>
      <c r="G5588">
        <v>2774</v>
      </c>
      <c r="H5588">
        <v>44281</v>
      </c>
    </row>
    <row r="5589" spans="1:8">
      <c r="A5589">
        <v>5588</v>
      </c>
      <c r="B5589">
        <v>95</v>
      </c>
      <c r="C5589" t="s">
        <v>202</v>
      </c>
      <c r="D5589" t="s">
        <v>3586</v>
      </c>
      <c r="E5589" t="s">
        <v>1388</v>
      </c>
      <c r="F5589" t="s">
        <v>63</v>
      </c>
      <c r="G5589">
        <v>1832</v>
      </c>
      <c r="H5589">
        <v>44281</v>
      </c>
    </row>
    <row r="5590" spans="1:8">
      <c r="A5590">
        <v>5589</v>
      </c>
      <c r="B5590">
        <v>95</v>
      </c>
      <c r="C5590" t="s">
        <v>202</v>
      </c>
      <c r="D5590" t="s">
        <v>3586</v>
      </c>
      <c r="E5590" t="s">
        <v>1389</v>
      </c>
      <c r="F5590" t="s">
        <v>63</v>
      </c>
      <c r="G5590">
        <v>1561</v>
      </c>
      <c r="H5590">
        <v>44281</v>
      </c>
    </row>
    <row r="5591" spans="1:8">
      <c r="A5591">
        <v>5590</v>
      </c>
      <c r="B5591">
        <v>95</v>
      </c>
      <c r="C5591" t="s">
        <v>202</v>
      </c>
      <c r="D5591" t="s">
        <v>3586</v>
      </c>
      <c r="E5591" t="s">
        <v>1390</v>
      </c>
      <c r="F5591" t="s">
        <v>63</v>
      </c>
      <c r="G5591">
        <v>1675</v>
      </c>
      <c r="H5591">
        <v>44281</v>
      </c>
    </row>
    <row r="5592" spans="1:8">
      <c r="A5592">
        <v>5591</v>
      </c>
      <c r="B5592">
        <v>95</v>
      </c>
      <c r="C5592" t="s">
        <v>202</v>
      </c>
      <c r="D5592" t="s">
        <v>3586</v>
      </c>
      <c r="E5592" t="s">
        <v>1391</v>
      </c>
      <c r="F5592" t="s">
        <v>63</v>
      </c>
      <c r="G5592">
        <v>1763</v>
      </c>
      <c r="H5592">
        <v>44281</v>
      </c>
    </row>
    <row r="5593" spans="1:8">
      <c r="A5593">
        <v>5592</v>
      </c>
      <c r="B5593">
        <v>95</v>
      </c>
      <c r="C5593" t="s">
        <v>202</v>
      </c>
      <c r="D5593" t="s">
        <v>3586</v>
      </c>
      <c r="E5593" t="s">
        <v>1392</v>
      </c>
      <c r="F5593" t="s">
        <v>63</v>
      </c>
      <c r="G5593">
        <v>1593</v>
      </c>
      <c r="H5593">
        <v>44281</v>
      </c>
    </row>
    <row r="5594" spans="1:8">
      <c r="A5594">
        <v>5593</v>
      </c>
      <c r="B5594">
        <v>95</v>
      </c>
      <c r="C5594" t="s">
        <v>202</v>
      </c>
      <c r="D5594" t="s">
        <v>3586</v>
      </c>
      <c r="E5594" t="s">
        <v>1393</v>
      </c>
      <c r="F5594" t="s">
        <v>63</v>
      </c>
      <c r="G5594">
        <v>1714</v>
      </c>
      <c r="H5594">
        <v>44281</v>
      </c>
    </row>
    <row r="5595" spans="1:8">
      <c r="A5595">
        <v>5594</v>
      </c>
      <c r="B5595">
        <v>95</v>
      </c>
      <c r="C5595" t="s">
        <v>202</v>
      </c>
      <c r="D5595" t="s">
        <v>3586</v>
      </c>
      <c r="E5595" t="s">
        <v>1394</v>
      </c>
      <c r="F5595" t="s">
        <v>63</v>
      </c>
      <c r="G5595">
        <v>1152</v>
      </c>
      <c r="H5595">
        <v>44281</v>
      </c>
    </row>
    <row r="5596" spans="1:8">
      <c r="A5596">
        <v>5595</v>
      </c>
      <c r="B5596">
        <v>95</v>
      </c>
      <c r="C5596" t="s">
        <v>202</v>
      </c>
      <c r="D5596" t="s">
        <v>3586</v>
      </c>
      <c r="E5596" t="s">
        <v>1395</v>
      </c>
      <c r="F5596" t="s">
        <v>63</v>
      </c>
      <c r="G5596">
        <v>925</v>
      </c>
      <c r="H5596">
        <v>44281</v>
      </c>
    </row>
    <row r="5597" spans="1:8">
      <c r="A5597">
        <v>5596</v>
      </c>
      <c r="B5597">
        <v>95</v>
      </c>
      <c r="C5597" t="s">
        <v>202</v>
      </c>
      <c r="D5597" t="s">
        <v>3586</v>
      </c>
      <c r="E5597" t="s">
        <v>1396</v>
      </c>
      <c r="F5597" t="s">
        <v>63</v>
      </c>
      <c r="G5597">
        <v>581</v>
      </c>
      <c r="H5597">
        <v>44281</v>
      </c>
    </row>
    <row r="5598" spans="1:8">
      <c r="A5598">
        <v>5597</v>
      </c>
      <c r="B5598">
        <v>95</v>
      </c>
      <c r="C5598" t="s">
        <v>202</v>
      </c>
      <c r="D5598" t="s">
        <v>3586</v>
      </c>
      <c r="E5598" t="s">
        <v>1397</v>
      </c>
      <c r="F5598" t="s">
        <v>63</v>
      </c>
      <c r="G5598">
        <v>446</v>
      </c>
      <c r="H5598">
        <v>44281</v>
      </c>
    </row>
    <row r="5599" spans="1:8">
      <c r="A5599">
        <v>5598</v>
      </c>
      <c r="B5599">
        <v>95</v>
      </c>
      <c r="C5599" t="s">
        <v>202</v>
      </c>
      <c r="D5599" t="s">
        <v>3586</v>
      </c>
      <c r="E5599" t="s">
        <v>1398</v>
      </c>
      <c r="F5599" t="s">
        <v>63</v>
      </c>
      <c r="G5599">
        <v>328</v>
      </c>
      <c r="H5599">
        <v>44281</v>
      </c>
    </row>
    <row r="5600" spans="1:8">
      <c r="A5600">
        <v>5599</v>
      </c>
      <c r="B5600">
        <v>95</v>
      </c>
      <c r="C5600" t="s">
        <v>202</v>
      </c>
      <c r="D5600" t="s">
        <v>3586</v>
      </c>
      <c r="E5600" t="s">
        <v>1399</v>
      </c>
      <c r="F5600" t="s">
        <v>63</v>
      </c>
      <c r="G5600">
        <v>198</v>
      </c>
      <c r="H5600">
        <v>44281</v>
      </c>
    </row>
    <row r="5601" spans="1:8">
      <c r="A5601">
        <v>5600</v>
      </c>
      <c r="B5601">
        <v>95</v>
      </c>
      <c r="C5601" t="s">
        <v>202</v>
      </c>
      <c r="D5601" t="s">
        <v>3586</v>
      </c>
      <c r="E5601" t="s">
        <v>1400</v>
      </c>
      <c r="F5601" t="s">
        <v>63</v>
      </c>
      <c r="G5601">
        <v>143</v>
      </c>
      <c r="H5601">
        <v>44281</v>
      </c>
    </row>
    <row r="5602" spans="1:8">
      <c r="A5602">
        <v>5601</v>
      </c>
      <c r="B5602">
        <v>95</v>
      </c>
      <c r="C5602" t="s">
        <v>202</v>
      </c>
      <c r="D5602" t="s">
        <v>3586</v>
      </c>
      <c r="E5602" t="s">
        <v>1401</v>
      </c>
      <c r="F5602" t="s">
        <v>63</v>
      </c>
      <c r="G5602">
        <v>37</v>
      </c>
      <c r="H5602">
        <v>44281</v>
      </c>
    </row>
    <row r="5603" spans="1:8">
      <c r="A5603">
        <v>5602</v>
      </c>
      <c r="B5603">
        <v>95</v>
      </c>
      <c r="C5603" t="s">
        <v>202</v>
      </c>
      <c r="D5603" t="s">
        <v>3586</v>
      </c>
      <c r="E5603" t="s">
        <v>1402</v>
      </c>
      <c r="F5603" t="s">
        <v>63</v>
      </c>
      <c r="G5603">
        <v>42</v>
      </c>
      <c r="H5603">
        <v>44281</v>
      </c>
    </row>
    <row r="5604" spans="1:8">
      <c r="A5604">
        <v>5603</v>
      </c>
      <c r="B5604">
        <v>95</v>
      </c>
      <c r="C5604" t="s">
        <v>202</v>
      </c>
      <c r="D5604" t="s">
        <v>3586</v>
      </c>
      <c r="E5604" t="s">
        <v>249</v>
      </c>
      <c r="F5604" t="s">
        <v>46</v>
      </c>
      <c r="G5604">
        <v>3012</v>
      </c>
      <c r="H5604">
        <v>44281</v>
      </c>
    </row>
    <row r="5605" spans="1:8">
      <c r="A5605">
        <v>5604</v>
      </c>
      <c r="B5605">
        <v>95</v>
      </c>
      <c r="C5605" t="s">
        <v>202</v>
      </c>
      <c r="D5605" t="s">
        <v>3586</v>
      </c>
      <c r="E5605" t="s">
        <v>1386</v>
      </c>
      <c r="F5605" t="s">
        <v>46</v>
      </c>
      <c r="G5605">
        <v>2873</v>
      </c>
      <c r="H5605">
        <v>44281</v>
      </c>
    </row>
    <row r="5606" spans="1:8">
      <c r="A5606">
        <v>5605</v>
      </c>
      <c r="B5606">
        <v>95</v>
      </c>
      <c r="C5606" t="s">
        <v>202</v>
      </c>
      <c r="D5606" t="s">
        <v>3586</v>
      </c>
      <c r="E5606" t="s">
        <v>1387</v>
      </c>
      <c r="F5606" t="s">
        <v>46</v>
      </c>
      <c r="G5606">
        <v>2760</v>
      </c>
      <c r="H5606">
        <v>44281</v>
      </c>
    </row>
    <row r="5607" spans="1:8">
      <c r="A5607">
        <v>5606</v>
      </c>
      <c r="B5607">
        <v>95</v>
      </c>
      <c r="C5607" t="s">
        <v>202</v>
      </c>
      <c r="D5607" t="s">
        <v>3586</v>
      </c>
      <c r="E5607" t="s">
        <v>1388</v>
      </c>
      <c r="F5607" t="s">
        <v>46</v>
      </c>
      <c r="G5607">
        <v>2071</v>
      </c>
      <c r="H5607">
        <v>44281</v>
      </c>
    </row>
    <row r="5608" spans="1:8">
      <c r="A5608">
        <v>5607</v>
      </c>
      <c r="B5608">
        <v>95</v>
      </c>
      <c r="C5608" t="s">
        <v>202</v>
      </c>
      <c r="D5608" t="s">
        <v>3586</v>
      </c>
      <c r="E5608" t="s">
        <v>1389</v>
      </c>
      <c r="F5608" t="s">
        <v>46</v>
      </c>
      <c r="G5608">
        <v>1835</v>
      </c>
      <c r="H5608">
        <v>44281</v>
      </c>
    </row>
    <row r="5609" spans="1:8">
      <c r="A5609">
        <v>5608</v>
      </c>
      <c r="B5609">
        <v>95</v>
      </c>
      <c r="C5609" t="s">
        <v>202</v>
      </c>
      <c r="D5609" t="s">
        <v>3586</v>
      </c>
      <c r="E5609" t="s">
        <v>1390</v>
      </c>
      <c r="F5609" t="s">
        <v>46</v>
      </c>
      <c r="G5609">
        <v>1645</v>
      </c>
      <c r="H5609">
        <v>44281</v>
      </c>
    </row>
    <row r="5610" spans="1:8">
      <c r="A5610">
        <v>5609</v>
      </c>
      <c r="B5610">
        <v>95</v>
      </c>
      <c r="C5610" t="s">
        <v>202</v>
      </c>
      <c r="D5610" t="s">
        <v>3586</v>
      </c>
      <c r="E5610" t="s">
        <v>1391</v>
      </c>
      <c r="F5610" t="s">
        <v>46</v>
      </c>
      <c r="G5610">
        <v>1647</v>
      </c>
      <c r="H5610">
        <v>44281</v>
      </c>
    </row>
    <row r="5611" spans="1:8">
      <c r="A5611">
        <v>5610</v>
      </c>
      <c r="B5611">
        <v>95</v>
      </c>
      <c r="C5611" t="s">
        <v>202</v>
      </c>
      <c r="D5611" t="s">
        <v>3586</v>
      </c>
      <c r="E5611" t="s">
        <v>1392</v>
      </c>
      <c r="F5611" t="s">
        <v>46</v>
      </c>
      <c r="G5611">
        <v>1507</v>
      </c>
      <c r="H5611">
        <v>44281</v>
      </c>
    </row>
    <row r="5612" spans="1:8">
      <c r="A5612">
        <v>5611</v>
      </c>
      <c r="B5612">
        <v>95</v>
      </c>
      <c r="C5612" t="s">
        <v>202</v>
      </c>
      <c r="D5612" t="s">
        <v>3586</v>
      </c>
      <c r="E5612" t="s">
        <v>1393</v>
      </c>
      <c r="F5612" t="s">
        <v>46</v>
      </c>
      <c r="G5612">
        <v>1307</v>
      </c>
      <c r="H5612">
        <v>44281</v>
      </c>
    </row>
    <row r="5613" spans="1:8">
      <c r="A5613">
        <v>5612</v>
      </c>
      <c r="B5613">
        <v>95</v>
      </c>
      <c r="C5613" t="s">
        <v>202</v>
      </c>
      <c r="D5613" t="s">
        <v>3586</v>
      </c>
      <c r="E5613" t="s">
        <v>1394</v>
      </c>
      <c r="F5613" t="s">
        <v>46</v>
      </c>
      <c r="G5613">
        <v>913</v>
      </c>
      <c r="H5613">
        <v>44281</v>
      </c>
    </row>
    <row r="5614" spans="1:8">
      <c r="A5614">
        <v>5613</v>
      </c>
      <c r="B5614">
        <v>95</v>
      </c>
      <c r="C5614" t="s">
        <v>202</v>
      </c>
      <c r="D5614" t="s">
        <v>3586</v>
      </c>
      <c r="E5614" t="s">
        <v>1395</v>
      </c>
      <c r="F5614" t="s">
        <v>46</v>
      </c>
      <c r="G5614">
        <v>685</v>
      </c>
      <c r="H5614">
        <v>44281</v>
      </c>
    </row>
    <row r="5615" spans="1:8">
      <c r="A5615">
        <v>5614</v>
      </c>
      <c r="B5615">
        <v>95</v>
      </c>
      <c r="C5615" t="s">
        <v>202</v>
      </c>
      <c r="D5615" t="s">
        <v>3586</v>
      </c>
      <c r="E5615" t="s">
        <v>1396</v>
      </c>
      <c r="F5615" t="s">
        <v>46</v>
      </c>
      <c r="G5615">
        <v>441</v>
      </c>
      <c r="H5615">
        <v>44281</v>
      </c>
    </row>
    <row r="5616" spans="1:8">
      <c r="A5616">
        <v>5615</v>
      </c>
      <c r="B5616">
        <v>95</v>
      </c>
      <c r="C5616" t="s">
        <v>202</v>
      </c>
      <c r="D5616" t="s">
        <v>3586</v>
      </c>
      <c r="E5616" t="s">
        <v>1397</v>
      </c>
      <c r="F5616" t="s">
        <v>46</v>
      </c>
      <c r="G5616">
        <v>333</v>
      </c>
      <c r="H5616">
        <v>44281</v>
      </c>
    </row>
    <row r="5617" spans="1:8">
      <c r="A5617">
        <v>5616</v>
      </c>
      <c r="B5617">
        <v>95</v>
      </c>
      <c r="C5617" t="s">
        <v>202</v>
      </c>
      <c r="D5617" t="s">
        <v>3586</v>
      </c>
      <c r="E5617" t="s">
        <v>1398</v>
      </c>
      <c r="F5617" t="s">
        <v>46</v>
      </c>
      <c r="G5617">
        <v>238</v>
      </c>
      <c r="H5617">
        <v>44281</v>
      </c>
    </row>
    <row r="5618" spans="1:8">
      <c r="A5618">
        <v>5617</v>
      </c>
      <c r="B5618">
        <v>95</v>
      </c>
      <c r="C5618" t="s">
        <v>202</v>
      </c>
      <c r="D5618" t="s">
        <v>3586</v>
      </c>
      <c r="E5618" t="s">
        <v>1399</v>
      </c>
      <c r="F5618" t="s">
        <v>46</v>
      </c>
      <c r="G5618">
        <v>161</v>
      </c>
      <c r="H5618">
        <v>44281</v>
      </c>
    </row>
    <row r="5619" spans="1:8">
      <c r="A5619">
        <v>5618</v>
      </c>
      <c r="B5619">
        <v>95</v>
      </c>
      <c r="C5619" t="s">
        <v>202</v>
      </c>
      <c r="D5619" t="s">
        <v>3586</v>
      </c>
      <c r="E5619" t="s">
        <v>1400</v>
      </c>
      <c r="F5619" t="s">
        <v>46</v>
      </c>
      <c r="G5619">
        <v>133</v>
      </c>
      <c r="H5619">
        <v>44281</v>
      </c>
    </row>
    <row r="5620" spans="1:8">
      <c r="A5620">
        <v>5619</v>
      </c>
      <c r="B5620">
        <v>95</v>
      </c>
      <c r="C5620" t="s">
        <v>202</v>
      </c>
      <c r="D5620" t="s">
        <v>3586</v>
      </c>
      <c r="E5620" t="s">
        <v>1401</v>
      </c>
      <c r="F5620" t="s">
        <v>46</v>
      </c>
      <c r="G5620">
        <v>47</v>
      </c>
      <c r="H5620">
        <v>44281</v>
      </c>
    </row>
    <row r="5621" spans="1:8">
      <c r="A5621">
        <v>5620</v>
      </c>
      <c r="B5621">
        <v>95</v>
      </c>
      <c r="C5621" t="s">
        <v>202</v>
      </c>
      <c r="D5621" t="s">
        <v>3586</v>
      </c>
      <c r="E5621" t="s">
        <v>1402</v>
      </c>
      <c r="F5621" t="s">
        <v>46</v>
      </c>
      <c r="G5621">
        <v>23</v>
      </c>
      <c r="H5621">
        <v>44281</v>
      </c>
    </row>
    <row r="5622" spans="1:8">
      <c r="A5622">
        <v>5621</v>
      </c>
      <c r="B5622">
        <v>95</v>
      </c>
      <c r="C5622" t="s">
        <v>202</v>
      </c>
      <c r="D5622" t="s">
        <v>45</v>
      </c>
      <c r="E5622" t="s">
        <v>249</v>
      </c>
      <c r="F5622" t="s">
        <v>63</v>
      </c>
      <c r="G5622">
        <v>412</v>
      </c>
    </row>
    <row r="5623" spans="1:8">
      <c r="A5623">
        <v>5622</v>
      </c>
      <c r="B5623">
        <v>95</v>
      </c>
      <c r="C5623" t="s">
        <v>202</v>
      </c>
      <c r="D5623" t="s">
        <v>45</v>
      </c>
      <c r="E5623" t="s">
        <v>1386</v>
      </c>
      <c r="F5623" t="s">
        <v>63</v>
      </c>
      <c r="G5623">
        <v>312</v>
      </c>
    </row>
    <row r="5624" spans="1:8">
      <c r="A5624">
        <v>5623</v>
      </c>
      <c r="B5624">
        <v>95</v>
      </c>
      <c r="C5624" t="s">
        <v>202</v>
      </c>
      <c r="D5624" t="s">
        <v>45</v>
      </c>
      <c r="E5624" t="s">
        <v>1387</v>
      </c>
      <c r="F5624" t="s">
        <v>63</v>
      </c>
      <c r="G5624">
        <v>350</v>
      </c>
    </row>
    <row r="5625" spans="1:8">
      <c r="A5625">
        <v>5624</v>
      </c>
      <c r="B5625">
        <v>95</v>
      </c>
      <c r="C5625" t="s">
        <v>202</v>
      </c>
      <c r="D5625" t="s">
        <v>45</v>
      </c>
      <c r="E5625" t="s">
        <v>1388</v>
      </c>
      <c r="F5625" t="s">
        <v>63</v>
      </c>
      <c r="G5625">
        <v>327</v>
      </c>
    </row>
    <row r="5626" spans="1:8">
      <c r="A5626">
        <v>5625</v>
      </c>
      <c r="B5626">
        <v>95</v>
      </c>
      <c r="C5626" t="s">
        <v>202</v>
      </c>
      <c r="D5626" t="s">
        <v>45</v>
      </c>
      <c r="E5626" t="s">
        <v>1389</v>
      </c>
      <c r="F5626" t="s">
        <v>63</v>
      </c>
      <c r="G5626">
        <v>235</v>
      </c>
    </row>
    <row r="5627" spans="1:8">
      <c r="A5627">
        <v>5626</v>
      </c>
      <c r="B5627">
        <v>95</v>
      </c>
      <c r="C5627" t="s">
        <v>202</v>
      </c>
      <c r="D5627" t="s">
        <v>45</v>
      </c>
      <c r="E5627" t="s">
        <v>1390</v>
      </c>
      <c r="F5627" t="s">
        <v>63</v>
      </c>
      <c r="G5627">
        <v>234</v>
      </c>
    </row>
    <row r="5628" spans="1:8">
      <c r="A5628">
        <v>5627</v>
      </c>
      <c r="B5628">
        <v>95</v>
      </c>
      <c r="C5628" t="s">
        <v>202</v>
      </c>
      <c r="D5628" t="s">
        <v>45</v>
      </c>
      <c r="E5628" t="s">
        <v>1391</v>
      </c>
      <c r="F5628" t="s">
        <v>63</v>
      </c>
      <c r="G5628">
        <v>253</v>
      </c>
    </row>
    <row r="5629" spans="1:8">
      <c r="A5629">
        <v>5628</v>
      </c>
      <c r="B5629">
        <v>95</v>
      </c>
      <c r="C5629" t="s">
        <v>202</v>
      </c>
      <c r="D5629" t="s">
        <v>45</v>
      </c>
      <c r="E5629" t="s">
        <v>1392</v>
      </c>
      <c r="F5629" t="s">
        <v>63</v>
      </c>
      <c r="G5629">
        <v>293</v>
      </c>
    </row>
    <row r="5630" spans="1:8">
      <c r="A5630">
        <v>5629</v>
      </c>
      <c r="B5630">
        <v>95</v>
      </c>
      <c r="C5630" t="s">
        <v>202</v>
      </c>
      <c r="D5630" t="s">
        <v>45</v>
      </c>
      <c r="E5630" t="s">
        <v>1393</v>
      </c>
      <c r="F5630" t="s">
        <v>63</v>
      </c>
      <c r="G5630">
        <v>283</v>
      </c>
    </row>
    <row r="5631" spans="1:8">
      <c r="A5631">
        <v>5630</v>
      </c>
      <c r="B5631">
        <v>95</v>
      </c>
      <c r="C5631" t="s">
        <v>202</v>
      </c>
      <c r="D5631" t="s">
        <v>45</v>
      </c>
      <c r="E5631" t="s">
        <v>1394</v>
      </c>
      <c r="F5631" t="s">
        <v>63</v>
      </c>
      <c r="G5631">
        <v>237</v>
      </c>
    </row>
    <row r="5632" spans="1:8">
      <c r="A5632">
        <v>5631</v>
      </c>
      <c r="B5632">
        <v>95</v>
      </c>
      <c r="C5632" t="s">
        <v>202</v>
      </c>
      <c r="D5632" t="s">
        <v>45</v>
      </c>
      <c r="E5632" t="s">
        <v>1395</v>
      </c>
      <c r="F5632" t="s">
        <v>63</v>
      </c>
      <c r="G5632">
        <v>195</v>
      </c>
    </row>
    <row r="5633" spans="1:7">
      <c r="A5633">
        <v>5632</v>
      </c>
      <c r="B5633">
        <v>95</v>
      </c>
      <c r="C5633" t="s">
        <v>202</v>
      </c>
      <c r="D5633" t="s">
        <v>45</v>
      </c>
      <c r="E5633" t="s">
        <v>1396</v>
      </c>
      <c r="F5633" t="s">
        <v>63</v>
      </c>
      <c r="G5633">
        <v>191</v>
      </c>
    </row>
    <row r="5634" spans="1:7">
      <c r="A5634">
        <v>5633</v>
      </c>
      <c r="B5634">
        <v>95</v>
      </c>
      <c r="C5634" t="s">
        <v>202</v>
      </c>
      <c r="D5634" t="s">
        <v>45</v>
      </c>
      <c r="E5634" t="s">
        <v>1397</v>
      </c>
      <c r="F5634" t="s">
        <v>63</v>
      </c>
      <c r="G5634">
        <v>186</v>
      </c>
    </row>
    <row r="5635" spans="1:7">
      <c r="A5635">
        <v>5634</v>
      </c>
      <c r="B5635">
        <v>95</v>
      </c>
      <c r="C5635" t="s">
        <v>202</v>
      </c>
      <c r="D5635" t="s">
        <v>45</v>
      </c>
      <c r="E5635" t="s">
        <v>1398</v>
      </c>
      <c r="F5635" t="s">
        <v>63</v>
      </c>
      <c r="G5635">
        <v>181</v>
      </c>
    </row>
    <row r="5636" spans="1:7">
      <c r="A5636">
        <v>5635</v>
      </c>
      <c r="B5636">
        <v>95</v>
      </c>
      <c r="C5636" t="s">
        <v>202</v>
      </c>
      <c r="D5636" t="s">
        <v>45</v>
      </c>
      <c r="E5636" t="s">
        <v>1399</v>
      </c>
      <c r="F5636" t="s">
        <v>63</v>
      </c>
      <c r="G5636">
        <v>194</v>
      </c>
    </row>
    <row r="5637" spans="1:7">
      <c r="A5637">
        <v>5636</v>
      </c>
      <c r="B5637">
        <v>95</v>
      </c>
      <c r="C5637" t="s">
        <v>202</v>
      </c>
      <c r="D5637" t="s">
        <v>45</v>
      </c>
      <c r="E5637" t="s">
        <v>1400</v>
      </c>
      <c r="F5637" t="s">
        <v>63</v>
      </c>
      <c r="G5637">
        <v>20</v>
      </c>
    </row>
    <row r="5638" spans="1:7">
      <c r="A5638">
        <v>5637</v>
      </c>
      <c r="B5638">
        <v>95</v>
      </c>
      <c r="C5638" t="s">
        <v>202</v>
      </c>
      <c r="D5638" t="s">
        <v>45</v>
      </c>
      <c r="E5638" t="s">
        <v>1401</v>
      </c>
      <c r="F5638" t="s">
        <v>63</v>
      </c>
      <c r="G5638">
        <v>1</v>
      </c>
    </row>
    <row r="5639" spans="1:7">
      <c r="A5639">
        <v>5638</v>
      </c>
      <c r="B5639">
        <v>95</v>
      </c>
      <c r="C5639" t="s">
        <v>202</v>
      </c>
      <c r="D5639" t="s">
        <v>45</v>
      </c>
      <c r="E5639" t="s">
        <v>1402</v>
      </c>
      <c r="F5639" t="s">
        <v>63</v>
      </c>
      <c r="G5639">
        <v>3</v>
      </c>
    </row>
    <row r="5640" spans="1:7">
      <c r="A5640">
        <v>5639</v>
      </c>
      <c r="B5640">
        <v>95</v>
      </c>
      <c r="C5640" t="s">
        <v>202</v>
      </c>
      <c r="D5640" t="s">
        <v>45</v>
      </c>
      <c r="E5640" t="s">
        <v>249</v>
      </c>
      <c r="F5640" t="s">
        <v>46</v>
      </c>
      <c r="G5640">
        <v>360</v>
      </c>
    </row>
    <row r="5641" spans="1:7">
      <c r="A5641">
        <v>5640</v>
      </c>
      <c r="B5641">
        <v>95</v>
      </c>
      <c r="C5641" t="s">
        <v>202</v>
      </c>
      <c r="D5641" t="s">
        <v>45</v>
      </c>
      <c r="E5641" t="s">
        <v>1386</v>
      </c>
      <c r="F5641" t="s">
        <v>46</v>
      </c>
      <c r="G5641">
        <v>317</v>
      </c>
    </row>
    <row r="5642" spans="1:7">
      <c r="A5642">
        <v>5641</v>
      </c>
      <c r="B5642">
        <v>95</v>
      </c>
      <c r="C5642" t="s">
        <v>202</v>
      </c>
      <c r="D5642" t="s">
        <v>45</v>
      </c>
      <c r="E5642" t="s">
        <v>1387</v>
      </c>
      <c r="F5642" t="s">
        <v>46</v>
      </c>
      <c r="G5642">
        <v>343</v>
      </c>
    </row>
    <row r="5643" spans="1:7">
      <c r="A5643">
        <v>5642</v>
      </c>
      <c r="B5643">
        <v>95</v>
      </c>
      <c r="C5643" t="s">
        <v>202</v>
      </c>
      <c r="D5643" t="s">
        <v>45</v>
      </c>
      <c r="E5643" t="s">
        <v>1388</v>
      </c>
      <c r="F5643" t="s">
        <v>46</v>
      </c>
      <c r="G5643">
        <v>325</v>
      </c>
    </row>
    <row r="5644" spans="1:7">
      <c r="A5644">
        <v>5643</v>
      </c>
      <c r="B5644">
        <v>95</v>
      </c>
      <c r="C5644" t="s">
        <v>202</v>
      </c>
      <c r="D5644" t="s">
        <v>45</v>
      </c>
      <c r="E5644" t="s">
        <v>1389</v>
      </c>
      <c r="F5644" t="s">
        <v>46</v>
      </c>
      <c r="G5644">
        <v>210</v>
      </c>
    </row>
    <row r="5645" spans="1:7">
      <c r="A5645">
        <v>5644</v>
      </c>
      <c r="B5645">
        <v>95</v>
      </c>
      <c r="C5645" t="s">
        <v>202</v>
      </c>
      <c r="D5645" t="s">
        <v>45</v>
      </c>
      <c r="E5645" t="s">
        <v>1390</v>
      </c>
      <c r="F5645" t="s">
        <v>46</v>
      </c>
      <c r="G5645">
        <v>216</v>
      </c>
    </row>
    <row r="5646" spans="1:7">
      <c r="A5646">
        <v>5645</v>
      </c>
      <c r="B5646">
        <v>95</v>
      </c>
      <c r="C5646" t="s">
        <v>202</v>
      </c>
      <c r="D5646" t="s">
        <v>45</v>
      </c>
      <c r="E5646" t="s">
        <v>1391</v>
      </c>
      <c r="F5646" t="s">
        <v>46</v>
      </c>
      <c r="G5646">
        <v>234</v>
      </c>
    </row>
    <row r="5647" spans="1:7">
      <c r="A5647">
        <v>5646</v>
      </c>
      <c r="B5647">
        <v>95</v>
      </c>
      <c r="C5647" t="s">
        <v>202</v>
      </c>
      <c r="D5647" t="s">
        <v>45</v>
      </c>
      <c r="E5647" t="s">
        <v>1392</v>
      </c>
      <c r="F5647" t="s">
        <v>46</v>
      </c>
      <c r="G5647">
        <v>263</v>
      </c>
    </row>
    <row r="5648" spans="1:7">
      <c r="A5648">
        <v>5647</v>
      </c>
      <c r="B5648">
        <v>95</v>
      </c>
      <c r="C5648" t="s">
        <v>202</v>
      </c>
      <c r="D5648" t="s">
        <v>45</v>
      </c>
      <c r="E5648" t="s">
        <v>1393</v>
      </c>
      <c r="F5648" t="s">
        <v>46</v>
      </c>
      <c r="G5648">
        <v>205</v>
      </c>
    </row>
    <row r="5649" spans="1:8">
      <c r="A5649">
        <v>5648</v>
      </c>
      <c r="B5649">
        <v>95</v>
      </c>
      <c r="C5649" t="s">
        <v>202</v>
      </c>
      <c r="D5649" t="s">
        <v>45</v>
      </c>
      <c r="E5649" t="s">
        <v>1394</v>
      </c>
      <c r="F5649" t="s">
        <v>46</v>
      </c>
      <c r="G5649">
        <v>212</v>
      </c>
    </row>
    <row r="5650" spans="1:8">
      <c r="A5650">
        <v>5649</v>
      </c>
      <c r="B5650">
        <v>95</v>
      </c>
      <c r="C5650" t="s">
        <v>202</v>
      </c>
      <c r="D5650" t="s">
        <v>45</v>
      </c>
      <c r="E5650" t="s">
        <v>1395</v>
      </c>
      <c r="F5650" t="s">
        <v>46</v>
      </c>
      <c r="G5650">
        <v>188</v>
      </c>
    </row>
    <row r="5651" spans="1:8">
      <c r="A5651">
        <v>5650</v>
      </c>
      <c r="B5651">
        <v>95</v>
      </c>
      <c r="C5651" t="s">
        <v>202</v>
      </c>
      <c r="D5651" t="s">
        <v>45</v>
      </c>
      <c r="E5651" t="s">
        <v>1396</v>
      </c>
      <c r="F5651" t="s">
        <v>46</v>
      </c>
      <c r="G5651">
        <v>174</v>
      </c>
    </row>
    <row r="5652" spans="1:8">
      <c r="A5652">
        <v>5651</v>
      </c>
      <c r="B5652">
        <v>95</v>
      </c>
      <c r="C5652" t="s">
        <v>202</v>
      </c>
      <c r="D5652" t="s">
        <v>45</v>
      </c>
      <c r="E5652" t="s">
        <v>1397</v>
      </c>
      <c r="F5652" t="s">
        <v>46</v>
      </c>
      <c r="G5652">
        <v>168</v>
      </c>
    </row>
    <row r="5653" spans="1:8">
      <c r="A5653">
        <v>5652</v>
      </c>
      <c r="B5653">
        <v>95</v>
      </c>
      <c r="C5653" t="s">
        <v>202</v>
      </c>
      <c r="D5653" t="s">
        <v>45</v>
      </c>
      <c r="E5653" t="s">
        <v>1398</v>
      </c>
      <c r="F5653" t="s">
        <v>46</v>
      </c>
      <c r="G5653">
        <v>176</v>
      </c>
    </row>
    <row r="5654" spans="1:8">
      <c r="A5654">
        <v>5653</v>
      </c>
      <c r="B5654">
        <v>95</v>
      </c>
      <c r="C5654" t="s">
        <v>202</v>
      </c>
      <c r="D5654" t="s">
        <v>45</v>
      </c>
      <c r="E5654" t="s">
        <v>1399</v>
      </c>
      <c r="F5654" t="s">
        <v>46</v>
      </c>
      <c r="G5654">
        <v>165</v>
      </c>
    </row>
    <row r="5655" spans="1:8">
      <c r="A5655">
        <v>5654</v>
      </c>
      <c r="B5655">
        <v>95</v>
      </c>
      <c r="C5655" t="s">
        <v>202</v>
      </c>
      <c r="D5655" t="s">
        <v>45</v>
      </c>
      <c r="E5655" t="s">
        <v>1400</v>
      </c>
      <c r="F5655" t="s">
        <v>46</v>
      </c>
      <c r="G5655">
        <v>8</v>
      </c>
    </row>
    <row r="5656" spans="1:8">
      <c r="A5656">
        <v>5655</v>
      </c>
      <c r="B5656">
        <v>95</v>
      </c>
      <c r="C5656" t="s">
        <v>202</v>
      </c>
      <c r="D5656" t="s">
        <v>45</v>
      </c>
      <c r="E5656" t="s">
        <v>1401</v>
      </c>
      <c r="F5656" t="s">
        <v>46</v>
      </c>
      <c r="G5656">
        <v>3</v>
      </c>
    </row>
    <row r="5657" spans="1:8">
      <c r="A5657">
        <v>5656</v>
      </c>
      <c r="B5657">
        <v>95</v>
      </c>
      <c r="C5657" t="s">
        <v>202</v>
      </c>
      <c r="D5657" t="s">
        <v>45</v>
      </c>
      <c r="E5657" t="s">
        <v>1402</v>
      </c>
      <c r="F5657" t="s">
        <v>46</v>
      </c>
      <c r="G5657">
        <v>3</v>
      </c>
    </row>
    <row r="5658" spans="1:8">
      <c r="A5658">
        <v>5657</v>
      </c>
      <c r="B5658">
        <v>97</v>
      </c>
      <c r="C5658" t="s">
        <v>203</v>
      </c>
      <c r="D5658" t="s">
        <v>1413</v>
      </c>
      <c r="E5658" t="s">
        <v>249</v>
      </c>
      <c r="F5658" t="s">
        <v>63</v>
      </c>
      <c r="G5658">
        <v>944</v>
      </c>
      <c r="H5658">
        <v>11587</v>
      </c>
    </row>
    <row r="5659" spans="1:8">
      <c r="A5659">
        <v>5658</v>
      </c>
      <c r="B5659">
        <v>97</v>
      </c>
      <c r="C5659" t="s">
        <v>203</v>
      </c>
      <c r="D5659" t="s">
        <v>1413</v>
      </c>
      <c r="E5659" t="s">
        <v>1386</v>
      </c>
      <c r="F5659" t="s">
        <v>63</v>
      </c>
      <c r="G5659">
        <v>730</v>
      </c>
      <c r="H5659">
        <v>11587</v>
      </c>
    </row>
    <row r="5660" spans="1:8">
      <c r="A5660">
        <v>5659</v>
      </c>
      <c r="B5660">
        <v>97</v>
      </c>
      <c r="C5660" t="s">
        <v>203</v>
      </c>
      <c r="D5660" t="s">
        <v>1413</v>
      </c>
      <c r="E5660" t="s">
        <v>1387</v>
      </c>
      <c r="F5660" t="s">
        <v>63</v>
      </c>
      <c r="G5660">
        <v>652</v>
      </c>
      <c r="H5660">
        <v>11587</v>
      </c>
    </row>
    <row r="5661" spans="1:8">
      <c r="A5661">
        <v>5660</v>
      </c>
      <c r="B5661">
        <v>97</v>
      </c>
      <c r="C5661" t="s">
        <v>203</v>
      </c>
      <c r="D5661" t="s">
        <v>1413</v>
      </c>
      <c r="E5661" t="s">
        <v>1388</v>
      </c>
      <c r="F5661" t="s">
        <v>63</v>
      </c>
      <c r="G5661">
        <v>715</v>
      </c>
      <c r="H5661">
        <v>11587</v>
      </c>
    </row>
    <row r="5662" spans="1:8">
      <c r="A5662">
        <v>5661</v>
      </c>
      <c r="B5662">
        <v>97</v>
      </c>
      <c r="C5662" t="s">
        <v>203</v>
      </c>
      <c r="D5662" t="s">
        <v>1413</v>
      </c>
      <c r="E5662" t="s">
        <v>1389</v>
      </c>
      <c r="F5662" t="s">
        <v>63</v>
      </c>
      <c r="G5662">
        <v>501</v>
      </c>
      <c r="H5662">
        <v>11587</v>
      </c>
    </row>
    <row r="5663" spans="1:8">
      <c r="A5663">
        <v>5662</v>
      </c>
      <c r="B5663">
        <v>97</v>
      </c>
      <c r="C5663" t="s">
        <v>203</v>
      </c>
      <c r="D5663" t="s">
        <v>1413</v>
      </c>
      <c r="E5663" t="s">
        <v>1390</v>
      </c>
      <c r="F5663" t="s">
        <v>63</v>
      </c>
      <c r="G5663">
        <v>313</v>
      </c>
      <c r="H5663">
        <v>11587</v>
      </c>
    </row>
    <row r="5664" spans="1:8">
      <c r="A5664">
        <v>5663</v>
      </c>
      <c r="B5664">
        <v>97</v>
      </c>
      <c r="C5664" t="s">
        <v>203</v>
      </c>
      <c r="D5664" t="s">
        <v>1413</v>
      </c>
      <c r="E5664" t="s">
        <v>1391</v>
      </c>
      <c r="F5664" t="s">
        <v>63</v>
      </c>
      <c r="G5664">
        <v>279</v>
      </c>
      <c r="H5664">
        <v>11587</v>
      </c>
    </row>
    <row r="5665" spans="1:8">
      <c r="A5665">
        <v>5664</v>
      </c>
      <c r="B5665">
        <v>97</v>
      </c>
      <c r="C5665" t="s">
        <v>203</v>
      </c>
      <c r="D5665" t="s">
        <v>1413</v>
      </c>
      <c r="E5665" t="s">
        <v>1392</v>
      </c>
      <c r="F5665" t="s">
        <v>63</v>
      </c>
      <c r="G5665">
        <v>301</v>
      </c>
      <c r="H5665">
        <v>11587</v>
      </c>
    </row>
    <row r="5666" spans="1:8">
      <c r="A5666">
        <v>5665</v>
      </c>
      <c r="B5666">
        <v>97</v>
      </c>
      <c r="C5666" t="s">
        <v>203</v>
      </c>
      <c r="D5666" t="s">
        <v>1413</v>
      </c>
      <c r="E5666" t="s">
        <v>1393</v>
      </c>
      <c r="F5666" t="s">
        <v>63</v>
      </c>
      <c r="G5666">
        <v>289</v>
      </c>
      <c r="H5666">
        <v>11587</v>
      </c>
    </row>
    <row r="5667" spans="1:8">
      <c r="A5667">
        <v>5666</v>
      </c>
      <c r="B5667">
        <v>97</v>
      </c>
      <c r="C5667" t="s">
        <v>203</v>
      </c>
      <c r="D5667" t="s">
        <v>1413</v>
      </c>
      <c r="E5667" t="s">
        <v>1394</v>
      </c>
      <c r="F5667" t="s">
        <v>63</v>
      </c>
      <c r="G5667">
        <v>284</v>
      </c>
      <c r="H5667">
        <v>11587</v>
      </c>
    </row>
    <row r="5668" spans="1:8">
      <c r="A5668">
        <v>5667</v>
      </c>
      <c r="B5668">
        <v>97</v>
      </c>
      <c r="C5668" t="s">
        <v>203</v>
      </c>
      <c r="D5668" t="s">
        <v>1413</v>
      </c>
      <c r="E5668" t="s">
        <v>1395</v>
      </c>
      <c r="F5668" t="s">
        <v>63</v>
      </c>
      <c r="G5668">
        <v>237</v>
      </c>
      <c r="H5668">
        <v>11587</v>
      </c>
    </row>
    <row r="5669" spans="1:8">
      <c r="A5669">
        <v>5668</v>
      </c>
      <c r="B5669">
        <v>97</v>
      </c>
      <c r="C5669" t="s">
        <v>203</v>
      </c>
      <c r="D5669" t="s">
        <v>1413</v>
      </c>
      <c r="E5669" t="s">
        <v>1396</v>
      </c>
      <c r="F5669" t="s">
        <v>63</v>
      </c>
      <c r="G5669">
        <v>125</v>
      </c>
      <c r="H5669">
        <v>11587</v>
      </c>
    </row>
    <row r="5670" spans="1:8">
      <c r="A5670">
        <v>5669</v>
      </c>
      <c r="B5670">
        <v>97</v>
      </c>
      <c r="C5670" t="s">
        <v>203</v>
      </c>
      <c r="D5670" t="s">
        <v>1413</v>
      </c>
      <c r="E5670" t="s">
        <v>1397</v>
      </c>
      <c r="F5670" t="s">
        <v>63</v>
      </c>
      <c r="G5670">
        <v>96</v>
      </c>
      <c r="H5670">
        <v>11587</v>
      </c>
    </row>
    <row r="5671" spans="1:8">
      <c r="A5671">
        <v>5670</v>
      </c>
      <c r="B5671">
        <v>97</v>
      </c>
      <c r="C5671" t="s">
        <v>203</v>
      </c>
      <c r="D5671" t="s">
        <v>1413</v>
      </c>
      <c r="E5671" t="s">
        <v>1398</v>
      </c>
      <c r="F5671" t="s">
        <v>63</v>
      </c>
      <c r="G5671">
        <v>122</v>
      </c>
      <c r="H5671">
        <v>11587</v>
      </c>
    </row>
    <row r="5672" spans="1:8">
      <c r="A5672">
        <v>5671</v>
      </c>
      <c r="B5672">
        <v>97</v>
      </c>
      <c r="C5672" t="s">
        <v>203</v>
      </c>
      <c r="D5672" t="s">
        <v>1413</v>
      </c>
      <c r="E5672" t="s">
        <v>1399</v>
      </c>
      <c r="F5672" t="s">
        <v>63</v>
      </c>
      <c r="G5672">
        <v>53</v>
      </c>
      <c r="H5672">
        <v>11587</v>
      </c>
    </row>
    <row r="5673" spans="1:8">
      <c r="A5673">
        <v>5672</v>
      </c>
      <c r="B5673">
        <v>97</v>
      </c>
      <c r="C5673" t="s">
        <v>203</v>
      </c>
      <c r="D5673" t="s">
        <v>1413</v>
      </c>
      <c r="E5673" t="s">
        <v>1400</v>
      </c>
      <c r="F5673" t="s">
        <v>63</v>
      </c>
      <c r="G5673">
        <v>52</v>
      </c>
      <c r="H5673">
        <v>11587</v>
      </c>
    </row>
    <row r="5674" spans="1:8">
      <c r="A5674">
        <v>5673</v>
      </c>
      <c r="B5674">
        <v>97</v>
      </c>
      <c r="C5674" t="s">
        <v>203</v>
      </c>
      <c r="D5674" t="s">
        <v>1413</v>
      </c>
      <c r="E5674" t="s">
        <v>1401</v>
      </c>
      <c r="F5674" t="s">
        <v>63</v>
      </c>
      <c r="G5674">
        <v>30</v>
      </c>
      <c r="H5674">
        <v>11587</v>
      </c>
    </row>
    <row r="5675" spans="1:8">
      <c r="A5675">
        <v>5674</v>
      </c>
      <c r="B5675">
        <v>97</v>
      </c>
      <c r="C5675" t="s">
        <v>203</v>
      </c>
      <c r="D5675" t="s">
        <v>1413</v>
      </c>
      <c r="E5675" t="s">
        <v>1402</v>
      </c>
      <c r="F5675" t="s">
        <v>63</v>
      </c>
      <c r="G5675">
        <v>6</v>
      </c>
      <c r="H5675">
        <v>11587</v>
      </c>
    </row>
    <row r="5676" spans="1:8">
      <c r="A5676">
        <v>5675</v>
      </c>
      <c r="B5676">
        <v>97</v>
      </c>
      <c r="C5676" t="s">
        <v>203</v>
      </c>
      <c r="D5676" t="s">
        <v>1413</v>
      </c>
      <c r="E5676" t="s">
        <v>249</v>
      </c>
      <c r="F5676" t="s">
        <v>46</v>
      </c>
      <c r="G5676">
        <v>1049</v>
      </c>
      <c r="H5676">
        <v>11587</v>
      </c>
    </row>
    <row r="5677" spans="1:8">
      <c r="A5677">
        <v>5676</v>
      </c>
      <c r="B5677">
        <v>97</v>
      </c>
      <c r="C5677" t="s">
        <v>203</v>
      </c>
      <c r="D5677" t="s">
        <v>1413</v>
      </c>
      <c r="E5677" t="s">
        <v>1386</v>
      </c>
      <c r="F5677" t="s">
        <v>46</v>
      </c>
      <c r="G5677">
        <v>704</v>
      </c>
      <c r="H5677">
        <v>11587</v>
      </c>
    </row>
    <row r="5678" spans="1:8">
      <c r="A5678">
        <v>5677</v>
      </c>
      <c r="B5678">
        <v>97</v>
      </c>
      <c r="C5678" t="s">
        <v>203</v>
      </c>
      <c r="D5678" t="s">
        <v>1413</v>
      </c>
      <c r="E5678" t="s">
        <v>1387</v>
      </c>
      <c r="F5678" t="s">
        <v>46</v>
      </c>
      <c r="G5678">
        <v>672</v>
      </c>
      <c r="H5678">
        <v>11587</v>
      </c>
    </row>
    <row r="5679" spans="1:8">
      <c r="A5679">
        <v>5678</v>
      </c>
      <c r="B5679">
        <v>97</v>
      </c>
      <c r="C5679" t="s">
        <v>203</v>
      </c>
      <c r="D5679" t="s">
        <v>1413</v>
      </c>
      <c r="E5679" t="s">
        <v>1388</v>
      </c>
      <c r="F5679" t="s">
        <v>46</v>
      </c>
      <c r="G5679">
        <v>654</v>
      </c>
      <c r="H5679">
        <v>11587</v>
      </c>
    </row>
    <row r="5680" spans="1:8">
      <c r="A5680">
        <v>5679</v>
      </c>
      <c r="B5680">
        <v>97</v>
      </c>
      <c r="C5680" t="s">
        <v>203</v>
      </c>
      <c r="D5680" t="s">
        <v>1413</v>
      </c>
      <c r="E5680" t="s">
        <v>1389</v>
      </c>
      <c r="F5680" t="s">
        <v>46</v>
      </c>
      <c r="G5680">
        <v>469</v>
      </c>
      <c r="H5680">
        <v>11587</v>
      </c>
    </row>
    <row r="5681" spans="1:8">
      <c r="A5681">
        <v>5680</v>
      </c>
      <c r="B5681">
        <v>97</v>
      </c>
      <c r="C5681" t="s">
        <v>203</v>
      </c>
      <c r="D5681" t="s">
        <v>1413</v>
      </c>
      <c r="E5681" t="s">
        <v>1390</v>
      </c>
      <c r="F5681" t="s">
        <v>46</v>
      </c>
      <c r="G5681">
        <v>301</v>
      </c>
      <c r="H5681">
        <v>11587</v>
      </c>
    </row>
    <row r="5682" spans="1:8">
      <c r="A5682">
        <v>5681</v>
      </c>
      <c r="B5682">
        <v>97</v>
      </c>
      <c r="C5682" t="s">
        <v>203</v>
      </c>
      <c r="D5682" t="s">
        <v>1413</v>
      </c>
      <c r="E5682" t="s">
        <v>1391</v>
      </c>
      <c r="F5682" t="s">
        <v>46</v>
      </c>
      <c r="G5682">
        <v>329</v>
      </c>
      <c r="H5682">
        <v>11587</v>
      </c>
    </row>
    <row r="5683" spans="1:8">
      <c r="A5683">
        <v>5682</v>
      </c>
      <c r="B5683">
        <v>97</v>
      </c>
      <c r="C5683" t="s">
        <v>203</v>
      </c>
      <c r="D5683" t="s">
        <v>1413</v>
      </c>
      <c r="E5683" t="s">
        <v>1392</v>
      </c>
      <c r="F5683" t="s">
        <v>46</v>
      </c>
      <c r="G5683">
        <v>327</v>
      </c>
      <c r="H5683">
        <v>11587</v>
      </c>
    </row>
    <row r="5684" spans="1:8">
      <c r="A5684">
        <v>5683</v>
      </c>
      <c r="B5684">
        <v>97</v>
      </c>
      <c r="C5684" t="s">
        <v>203</v>
      </c>
      <c r="D5684" t="s">
        <v>1413</v>
      </c>
      <c r="E5684" t="s">
        <v>1393</v>
      </c>
      <c r="F5684" t="s">
        <v>46</v>
      </c>
      <c r="G5684">
        <v>317</v>
      </c>
      <c r="H5684">
        <v>11587</v>
      </c>
    </row>
    <row r="5685" spans="1:8">
      <c r="A5685">
        <v>5684</v>
      </c>
      <c r="B5685">
        <v>97</v>
      </c>
      <c r="C5685" t="s">
        <v>203</v>
      </c>
      <c r="D5685" t="s">
        <v>1413</v>
      </c>
      <c r="E5685" t="s">
        <v>1394</v>
      </c>
      <c r="F5685" t="s">
        <v>46</v>
      </c>
      <c r="G5685">
        <v>279</v>
      </c>
      <c r="H5685">
        <v>11587</v>
      </c>
    </row>
    <row r="5686" spans="1:8">
      <c r="A5686">
        <v>5685</v>
      </c>
      <c r="B5686">
        <v>97</v>
      </c>
      <c r="C5686" t="s">
        <v>203</v>
      </c>
      <c r="D5686" t="s">
        <v>1413</v>
      </c>
      <c r="E5686" t="s">
        <v>1395</v>
      </c>
      <c r="F5686" t="s">
        <v>46</v>
      </c>
      <c r="G5686">
        <v>240</v>
      </c>
      <c r="H5686">
        <v>11587</v>
      </c>
    </row>
    <row r="5687" spans="1:8">
      <c r="A5687">
        <v>5686</v>
      </c>
      <c r="B5687">
        <v>97</v>
      </c>
      <c r="C5687" t="s">
        <v>203</v>
      </c>
      <c r="D5687" t="s">
        <v>1413</v>
      </c>
      <c r="E5687" t="s">
        <v>1396</v>
      </c>
      <c r="F5687" t="s">
        <v>46</v>
      </c>
      <c r="G5687">
        <v>117</v>
      </c>
      <c r="H5687">
        <v>11587</v>
      </c>
    </row>
    <row r="5688" spans="1:8">
      <c r="A5688">
        <v>5687</v>
      </c>
      <c r="B5688">
        <v>97</v>
      </c>
      <c r="C5688" t="s">
        <v>203</v>
      </c>
      <c r="D5688" t="s">
        <v>1413</v>
      </c>
      <c r="E5688" t="s">
        <v>1397</v>
      </c>
      <c r="F5688" t="s">
        <v>46</v>
      </c>
      <c r="G5688">
        <v>96</v>
      </c>
      <c r="H5688">
        <v>11587</v>
      </c>
    </row>
    <row r="5689" spans="1:8">
      <c r="A5689">
        <v>5688</v>
      </c>
      <c r="B5689">
        <v>97</v>
      </c>
      <c r="C5689" t="s">
        <v>203</v>
      </c>
      <c r="D5689" t="s">
        <v>1413</v>
      </c>
      <c r="E5689" t="s">
        <v>1398</v>
      </c>
      <c r="F5689" t="s">
        <v>46</v>
      </c>
      <c r="G5689">
        <v>114</v>
      </c>
      <c r="H5689">
        <v>11587</v>
      </c>
    </row>
    <row r="5690" spans="1:8">
      <c r="A5690">
        <v>5689</v>
      </c>
      <c r="B5690">
        <v>97</v>
      </c>
      <c r="C5690" t="s">
        <v>203</v>
      </c>
      <c r="D5690" t="s">
        <v>1413</v>
      </c>
      <c r="E5690" t="s">
        <v>1399</v>
      </c>
      <c r="F5690" t="s">
        <v>46</v>
      </c>
      <c r="G5690">
        <v>56</v>
      </c>
      <c r="H5690">
        <v>11587</v>
      </c>
    </row>
    <row r="5691" spans="1:8">
      <c r="A5691">
        <v>5690</v>
      </c>
      <c r="B5691">
        <v>97</v>
      </c>
      <c r="C5691" t="s">
        <v>203</v>
      </c>
      <c r="D5691" t="s">
        <v>1413</v>
      </c>
      <c r="E5691" t="s">
        <v>1400</v>
      </c>
      <c r="F5691" t="s">
        <v>46</v>
      </c>
      <c r="G5691">
        <v>79</v>
      </c>
      <c r="H5691">
        <v>11587</v>
      </c>
    </row>
    <row r="5692" spans="1:8">
      <c r="A5692">
        <v>5691</v>
      </c>
      <c r="B5692">
        <v>97</v>
      </c>
      <c r="C5692" t="s">
        <v>203</v>
      </c>
      <c r="D5692" t="s">
        <v>1413</v>
      </c>
      <c r="E5692" t="s">
        <v>1401</v>
      </c>
      <c r="F5692" t="s">
        <v>46</v>
      </c>
      <c r="G5692">
        <v>40</v>
      </c>
      <c r="H5692">
        <v>11587</v>
      </c>
    </row>
    <row r="5693" spans="1:8">
      <c r="A5693">
        <v>5692</v>
      </c>
      <c r="B5693">
        <v>97</v>
      </c>
      <c r="C5693" t="s">
        <v>203</v>
      </c>
      <c r="D5693" t="s">
        <v>1413</v>
      </c>
      <c r="E5693" t="s">
        <v>1402</v>
      </c>
      <c r="F5693" t="s">
        <v>46</v>
      </c>
      <c r="G5693">
        <v>15</v>
      </c>
      <c r="H5693">
        <v>11587</v>
      </c>
    </row>
    <row r="5694" spans="1:8">
      <c r="A5694">
        <v>5693</v>
      </c>
      <c r="B5694">
        <v>97</v>
      </c>
      <c r="C5694" t="s">
        <v>203</v>
      </c>
      <c r="D5694" t="s">
        <v>3582</v>
      </c>
      <c r="E5694" t="s">
        <v>1393</v>
      </c>
      <c r="F5694" t="s">
        <v>46</v>
      </c>
      <c r="G5694">
        <v>1</v>
      </c>
      <c r="H5694">
        <v>1</v>
      </c>
    </row>
    <row r="5695" spans="1:8">
      <c r="A5695">
        <v>5694</v>
      </c>
      <c r="B5695">
        <v>97</v>
      </c>
      <c r="C5695" t="s">
        <v>203</v>
      </c>
      <c r="D5695" t="s">
        <v>3598</v>
      </c>
      <c r="E5695" t="s">
        <v>249</v>
      </c>
      <c r="F5695" t="s">
        <v>63</v>
      </c>
      <c r="G5695">
        <v>33</v>
      </c>
      <c r="H5695">
        <v>270</v>
      </c>
    </row>
    <row r="5696" spans="1:8">
      <c r="A5696">
        <v>5695</v>
      </c>
      <c r="B5696">
        <v>97</v>
      </c>
      <c r="C5696" t="s">
        <v>203</v>
      </c>
      <c r="D5696" t="s">
        <v>3598</v>
      </c>
      <c r="E5696" t="s">
        <v>1386</v>
      </c>
      <c r="F5696" t="s">
        <v>63</v>
      </c>
      <c r="G5696">
        <v>27</v>
      </c>
      <c r="H5696">
        <v>270</v>
      </c>
    </row>
    <row r="5697" spans="1:8">
      <c r="A5697">
        <v>5696</v>
      </c>
      <c r="B5697">
        <v>97</v>
      </c>
      <c r="C5697" t="s">
        <v>203</v>
      </c>
      <c r="D5697" t="s">
        <v>3598</v>
      </c>
      <c r="E5697" t="s">
        <v>1387</v>
      </c>
      <c r="F5697" t="s">
        <v>63</v>
      </c>
      <c r="G5697">
        <v>13</v>
      </c>
      <c r="H5697">
        <v>270</v>
      </c>
    </row>
    <row r="5698" spans="1:8">
      <c r="A5698">
        <v>5697</v>
      </c>
      <c r="B5698">
        <v>97</v>
      </c>
      <c r="C5698" t="s">
        <v>203</v>
      </c>
      <c r="D5698" t="s">
        <v>3598</v>
      </c>
      <c r="E5698" t="s">
        <v>1388</v>
      </c>
      <c r="F5698" t="s">
        <v>63</v>
      </c>
      <c r="G5698">
        <v>17</v>
      </c>
      <c r="H5698">
        <v>270</v>
      </c>
    </row>
    <row r="5699" spans="1:8">
      <c r="A5699">
        <v>5698</v>
      </c>
      <c r="B5699">
        <v>97</v>
      </c>
      <c r="C5699" t="s">
        <v>203</v>
      </c>
      <c r="D5699" t="s">
        <v>3598</v>
      </c>
      <c r="E5699" t="s">
        <v>1389</v>
      </c>
      <c r="F5699" t="s">
        <v>63</v>
      </c>
      <c r="G5699">
        <v>5</v>
      </c>
      <c r="H5699">
        <v>270</v>
      </c>
    </row>
    <row r="5700" spans="1:8">
      <c r="A5700">
        <v>5699</v>
      </c>
      <c r="B5700">
        <v>97</v>
      </c>
      <c r="C5700" t="s">
        <v>203</v>
      </c>
      <c r="D5700" t="s">
        <v>3598</v>
      </c>
      <c r="E5700" t="s">
        <v>1390</v>
      </c>
      <c r="F5700" t="s">
        <v>63</v>
      </c>
      <c r="G5700">
        <v>9</v>
      </c>
      <c r="H5700">
        <v>270</v>
      </c>
    </row>
    <row r="5701" spans="1:8">
      <c r="A5701">
        <v>5700</v>
      </c>
      <c r="B5701">
        <v>97</v>
      </c>
      <c r="C5701" t="s">
        <v>203</v>
      </c>
      <c r="D5701" t="s">
        <v>3598</v>
      </c>
      <c r="E5701" t="s">
        <v>1391</v>
      </c>
      <c r="F5701" t="s">
        <v>63</v>
      </c>
      <c r="G5701">
        <v>14</v>
      </c>
      <c r="H5701">
        <v>270</v>
      </c>
    </row>
    <row r="5702" spans="1:8">
      <c r="A5702">
        <v>5701</v>
      </c>
      <c r="B5702">
        <v>97</v>
      </c>
      <c r="C5702" t="s">
        <v>203</v>
      </c>
      <c r="D5702" t="s">
        <v>3598</v>
      </c>
      <c r="E5702" t="s">
        <v>1392</v>
      </c>
      <c r="F5702" t="s">
        <v>63</v>
      </c>
      <c r="G5702">
        <v>9</v>
      </c>
      <c r="H5702">
        <v>270</v>
      </c>
    </row>
    <row r="5703" spans="1:8">
      <c r="A5703">
        <v>5702</v>
      </c>
      <c r="B5703">
        <v>97</v>
      </c>
      <c r="C5703" t="s">
        <v>203</v>
      </c>
      <c r="D5703" t="s">
        <v>3598</v>
      </c>
      <c r="E5703" t="s">
        <v>1393</v>
      </c>
      <c r="F5703" t="s">
        <v>63</v>
      </c>
      <c r="G5703">
        <v>10</v>
      </c>
      <c r="H5703">
        <v>270</v>
      </c>
    </row>
    <row r="5704" spans="1:8">
      <c r="A5704">
        <v>5703</v>
      </c>
      <c r="B5704">
        <v>97</v>
      </c>
      <c r="C5704" t="s">
        <v>203</v>
      </c>
      <c r="D5704" t="s">
        <v>3598</v>
      </c>
      <c r="E5704" t="s">
        <v>1394</v>
      </c>
      <c r="F5704" t="s">
        <v>63</v>
      </c>
      <c r="G5704">
        <v>5</v>
      </c>
      <c r="H5704">
        <v>270</v>
      </c>
    </row>
    <row r="5705" spans="1:8">
      <c r="A5705">
        <v>5704</v>
      </c>
      <c r="B5705">
        <v>97</v>
      </c>
      <c r="C5705" t="s">
        <v>203</v>
      </c>
      <c r="D5705" t="s">
        <v>3598</v>
      </c>
      <c r="E5705" t="s">
        <v>1395</v>
      </c>
      <c r="F5705" t="s">
        <v>63</v>
      </c>
      <c r="G5705">
        <v>7</v>
      </c>
      <c r="H5705">
        <v>270</v>
      </c>
    </row>
    <row r="5706" spans="1:8">
      <c r="A5706">
        <v>5705</v>
      </c>
      <c r="B5706">
        <v>97</v>
      </c>
      <c r="C5706" t="s">
        <v>203</v>
      </c>
      <c r="D5706" t="s">
        <v>3598</v>
      </c>
      <c r="E5706" t="s">
        <v>1396</v>
      </c>
      <c r="F5706" t="s">
        <v>63</v>
      </c>
      <c r="G5706">
        <v>4</v>
      </c>
      <c r="H5706">
        <v>270</v>
      </c>
    </row>
    <row r="5707" spans="1:8">
      <c r="A5707">
        <v>5706</v>
      </c>
      <c r="B5707">
        <v>97</v>
      </c>
      <c r="C5707" t="s">
        <v>203</v>
      </c>
      <c r="D5707" t="s">
        <v>3598</v>
      </c>
      <c r="E5707" t="s">
        <v>1397</v>
      </c>
      <c r="F5707" t="s">
        <v>63</v>
      </c>
      <c r="G5707">
        <v>2</v>
      </c>
      <c r="H5707">
        <v>270</v>
      </c>
    </row>
    <row r="5708" spans="1:8">
      <c r="A5708">
        <v>5707</v>
      </c>
      <c r="B5708">
        <v>97</v>
      </c>
      <c r="C5708" t="s">
        <v>203</v>
      </c>
      <c r="D5708" t="s">
        <v>3598</v>
      </c>
      <c r="E5708" t="s">
        <v>1398</v>
      </c>
      <c r="F5708" t="s">
        <v>63</v>
      </c>
      <c r="G5708">
        <v>1</v>
      </c>
      <c r="H5708">
        <v>270</v>
      </c>
    </row>
    <row r="5709" spans="1:8">
      <c r="A5709">
        <v>5708</v>
      </c>
      <c r="B5709">
        <v>97</v>
      </c>
      <c r="C5709" t="s">
        <v>203</v>
      </c>
      <c r="D5709" t="s">
        <v>3598</v>
      </c>
      <c r="E5709" t="s">
        <v>1401</v>
      </c>
      <c r="F5709" t="s">
        <v>63</v>
      </c>
      <c r="G5709">
        <v>1</v>
      </c>
      <c r="H5709">
        <v>270</v>
      </c>
    </row>
    <row r="5710" spans="1:8">
      <c r="A5710">
        <v>5709</v>
      </c>
      <c r="B5710">
        <v>97</v>
      </c>
      <c r="C5710" t="s">
        <v>203</v>
      </c>
      <c r="D5710" t="s">
        <v>3598</v>
      </c>
      <c r="E5710" t="s">
        <v>249</v>
      </c>
      <c r="F5710" t="s">
        <v>46</v>
      </c>
      <c r="G5710">
        <v>33</v>
      </c>
      <c r="H5710">
        <v>270</v>
      </c>
    </row>
    <row r="5711" spans="1:8">
      <c r="A5711">
        <v>5710</v>
      </c>
      <c r="B5711">
        <v>97</v>
      </c>
      <c r="C5711" t="s">
        <v>203</v>
      </c>
      <c r="D5711" t="s">
        <v>3598</v>
      </c>
      <c r="E5711" t="s">
        <v>1386</v>
      </c>
      <c r="F5711" t="s">
        <v>46</v>
      </c>
      <c r="G5711">
        <v>16</v>
      </c>
      <c r="H5711">
        <v>270</v>
      </c>
    </row>
    <row r="5712" spans="1:8">
      <c r="A5712">
        <v>5711</v>
      </c>
      <c r="B5712">
        <v>97</v>
      </c>
      <c r="C5712" t="s">
        <v>203</v>
      </c>
      <c r="D5712" t="s">
        <v>3598</v>
      </c>
      <c r="E5712" t="s">
        <v>1387</v>
      </c>
      <c r="F5712" t="s">
        <v>46</v>
      </c>
      <c r="G5712">
        <v>16</v>
      </c>
      <c r="H5712">
        <v>270</v>
      </c>
    </row>
    <row r="5713" spans="1:8">
      <c r="A5713">
        <v>5712</v>
      </c>
      <c r="B5713">
        <v>97</v>
      </c>
      <c r="C5713" t="s">
        <v>203</v>
      </c>
      <c r="D5713" t="s">
        <v>3598</v>
      </c>
      <c r="E5713" t="s">
        <v>1388</v>
      </c>
      <c r="F5713" t="s">
        <v>46</v>
      </c>
      <c r="G5713">
        <v>5</v>
      </c>
      <c r="H5713">
        <v>270</v>
      </c>
    </row>
    <row r="5714" spans="1:8">
      <c r="A5714">
        <v>5713</v>
      </c>
      <c r="B5714">
        <v>97</v>
      </c>
      <c r="C5714" t="s">
        <v>203</v>
      </c>
      <c r="D5714" t="s">
        <v>3598</v>
      </c>
      <c r="E5714" t="s">
        <v>1389</v>
      </c>
      <c r="F5714" t="s">
        <v>46</v>
      </c>
      <c r="G5714">
        <v>9</v>
      </c>
      <c r="H5714">
        <v>270</v>
      </c>
    </row>
    <row r="5715" spans="1:8">
      <c r="A5715">
        <v>5714</v>
      </c>
      <c r="B5715">
        <v>97</v>
      </c>
      <c r="C5715" t="s">
        <v>203</v>
      </c>
      <c r="D5715" t="s">
        <v>3598</v>
      </c>
      <c r="E5715" t="s">
        <v>1390</v>
      </c>
      <c r="F5715" t="s">
        <v>46</v>
      </c>
      <c r="G5715">
        <v>10</v>
      </c>
      <c r="H5715">
        <v>270</v>
      </c>
    </row>
    <row r="5716" spans="1:8">
      <c r="A5716">
        <v>5715</v>
      </c>
      <c r="B5716">
        <v>97</v>
      </c>
      <c r="C5716" t="s">
        <v>203</v>
      </c>
      <c r="D5716" t="s">
        <v>3598</v>
      </c>
      <c r="E5716" t="s">
        <v>1391</v>
      </c>
      <c r="F5716" t="s">
        <v>46</v>
      </c>
      <c r="G5716">
        <v>4</v>
      </c>
      <c r="H5716">
        <v>270</v>
      </c>
    </row>
    <row r="5717" spans="1:8">
      <c r="A5717">
        <v>5716</v>
      </c>
      <c r="B5717">
        <v>97</v>
      </c>
      <c r="C5717" t="s">
        <v>203</v>
      </c>
      <c r="D5717" t="s">
        <v>3598</v>
      </c>
      <c r="E5717" t="s">
        <v>1392</v>
      </c>
      <c r="F5717" t="s">
        <v>46</v>
      </c>
      <c r="G5717">
        <v>5</v>
      </c>
      <c r="H5717">
        <v>270</v>
      </c>
    </row>
    <row r="5718" spans="1:8">
      <c r="A5718">
        <v>5717</v>
      </c>
      <c r="B5718">
        <v>97</v>
      </c>
      <c r="C5718" t="s">
        <v>203</v>
      </c>
      <c r="D5718" t="s">
        <v>3598</v>
      </c>
      <c r="E5718" t="s">
        <v>1393</v>
      </c>
      <c r="F5718" t="s">
        <v>46</v>
      </c>
      <c r="G5718">
        <v>4</v>
      </c>
      <c r="H5718">
        <v>270</v>
      </c>
    </row>
    <row r="5719" spans="1:8">
      <c r="A5719">
        <v>5718</v>
      </c>
      <c r="B5719">
        <v>97</v>
      </c>
      <c r="C5719" t="s">
        <v>203</v>
      </c>
      <c r="D5719" t="s">
        <v>3598</v>
      </c>
      <c r="E5719" t="s">
        <v>1394</v>
      </c>
      <c r="F5719" t="s">
        <v>46</v>
      </c>
      <c r="G5719">
        <v>7</v>
      </c>
      <c r="H5719">
        <v>270</v>
      </c>
    </row>
    <row r="5720" spans="1:8">
      <c r="A5720">
        <v>5719</v>
      </c>
      <c r="B5720">
        <v>97</v>
      </c>
      <c r="C5720" t="s">
        <v>203</v>
      </c>
      <c r="D5720" t="s">
        <v>3598</v>
      </c>
      <c r="E5720" t="s">
        <v>1395</v>
      </c>
      <c r="F5720" t="s">
        <v>46</v>
      </c>
      <c r="G5720">
        <v>2</v>
      </c>
      <c r="H5720">
        <v>270</v>
      </c>
    </row>
    <row r="5721" spans="1:8">
      <c r="A5721">
        <v>5720</v>
      </c>
      <c r="B5721">
        <v>97</v>
      </c>
      <c r="C5721" t="s">
        <v>203</v>
      </c>
      <c r="D5721" t="s">
        <v>3598</v>
      </c>
      <c r="E5721" t="s">
        <v>1396</v>
      </c>
      <c r="F5721" t="s">
        <v>46</v>
      </c>
      <c r="G5721">
        <v>2</v>
      </c>
      <c r="H5721">
        <v>270</v>
      </c>
    </row>
    <row r="5722" spans="1:8">
      <c r="A5722">
        <v>5721</v>
      </c>
      <c r="B5722">
        <v>97</v>
      </c>
      <c r="C5722" t="s">
        <v>203</v>
      </c>
      <c r="D5722" t="s">
        <v>3586</v>
      </c>
      <c r="E5722" t="s">
        <v>249</v>
      </c>
      <c r="F5722" t="s">
        <v>63</v>
      </c>
      <c r="G5722">
        <v>575</v>
      </c>
      <c r="H5722">
        <v>5527</v>
      </c>
    </row>
    <row r="5723" spans="1:8">
      <c r="A5723">
        <v>5722</v>
      </c>
      <c r="B5723">
        <v>97</v>
      </c>
      <c r="C5723" t="s">
        <v>203</v>
      </c>
      <c r="D5723" t="s">
        <v>3586</v>
      </c>
      <c r="E5723" t="s">
        <v>1386</v>
      </c>
      <c r="F5723" t="s">
        <v>63</v>
      </c>
      <c r="G5723">
        <v>365</v>
      </c>
      <c r="H5723">
        <v>5527</v>
      </c>
    </row>
    <row r="5724" spans="1:8">
      <c r="A5724">
        <v>5723</v>
      </c>
      <c r="B5724">
        <v>97</v>
      </c>
      <c r="C5724" t="s">
        <v>203</v>
      </c>
      <c r="D5724" t="s">
        <v>3586</v>
      </c>
      <c r="E5724" t="s">
        <v>1387</v>
      </c>
      <c r="F5724" t="s">
        <v>63</v>
      </c>
      <c r="G5724">
        <v>304</v>
      </c>
      <c r="H5724">
        <v>5527</v>
      </c>
    </row>
    <row r="5725" spans="1:8">
      <c r="A5725">
        <v>5724</v>
      </c>
      <c r="B5725">
        <v>97</v>
      </c>
      <c r="C5725" t="s">
        <v>203</v>
      </c>
      <c r="D5725" t="s">
        <v>3586</v>
      </c>
      <c r="E5725" t="s">
        <v>1388</v>
      </c>
      <c r="F5725" t="s">
        <v>63</v>
      </c>
      <c r="G5725">
        <v>225</v>
      </c>
      <c r="H5725">
        <v>5527</v>
      </c>
    </row>
    <row r="5726" spans="1:8">
      <c r="A5726">
        <v>5725</v>
      </c>
      <c r="B5726">
        <v>97</v>
      </c>
      <c r="C5726" t="s">
        <v>203</v>
      </c>
      <c r="D5726" t="s">
        <v>3586</v>
      </c>
      <c r="E5726" t="s">
        <v>1389</v>
      </c>
      <c r="F5726" t="s">
        <v>63</v>
      </c>
      <c r="G5726">
        <v>217</v>
      </c>
      <c r="H5726">
        <v>5527</v>
      </c>
    </row>
    <row r="5727" spans="1:8">
      <c r="A5727">
        <v>5726</v>
      </c>
      <c r="B5727">
        <v>97</v>
      </c>
      <c r="C5727" t="s">
        <v>203</v>
      </c>
      <c r="D5727" t="s">
        <v>3586</v>
      </c>
      <c r="E5727" t="s">
        <v>1390</v>
      </c>
      <c r="F5727" t="s">
        <v>63</v>
      </c>
      <c r="G5727">
        <v>186</v>
      </c>
      <c r="H5727">
        <v>5527</v>
      </c>
    </row>
    <row r="5728" spans="1:8">
      <c r="A5728">
        <v>5727</v>
      </c>
      <c r="B5728">
        <v>97</v>
      </c>
      <c r="C5728" t="s">
        <v>203</v>
      </c>
      <c r="D5728" t="s">
        <v>3586</v>
      </c>
      <c r="E5728" t="s">
        <v>1391</v>
      </c>
      <c r="F5728" t="s">
        <v>63</v>
      </c>
      <c r="G5728">
        <v>254</v>
      </c>
      <c r="H5728">
        <v>5527</v>
      </c>
    </row>
    <row r="5729" spans="1:8">
      <c r="A5729">
        <v>5728</v>
      </c>
      <c r="B5729">
        <v>97</v>
      </c>
      <c r="C5729" t="s">
        <v>203</v>
      </c>
      <c r="D5729" t="s">
        <v>3586</v>
      </c>
      <c r="E5729" t="s">
        <v>1392</v>
      </c>
      <c r="F5729" t="s">
        <v>63</v>
      </c>
      <c r="G5729">
        <v>218</v>
      </c>
      <c r="H5729">
        <v>5527</v>
      </c>
    </row>
    <row r="5730" spans="1:8">
      <c r="A5730">
        <v>5729</v>
      </c>
      <c r="B5730">
        <v>97</v>
      </c>
      <c r="C5730" t="s">
        <v>203</v>
      </c>
      <c r="D5730" t="s">
        <v>3586</v>
      </c>
      <c r="E5730" t="s">
        <v>1393</v>
      </c>
      <c r="F5730" t="s">
        <v>63</v>
      </c>
      <c r="G5730">
        <v>184</v>
      </c>
      <c r="H5730">
        <v>5527</v>
      </c>
    </row>
    <row r="5731" spans="1:8">
      <c r="A5731">
        <v>5730</v>
      </c>
      <c r="B5731">
        <v>97</v>
      </c>
      <c r="C5731" t="s">
        <v>203</v>
      </c>
      <c r="D5731" t="s">
        <v>3586</v>
      </c>
      <c r="E5731" t="s">
        <v>1394</v>
      </c>
      <c r="F5731" t="s">
        <v>63</v>
      </c>
      <c r="G5731">
        <v>163</v>
      </c>
      <c r="H5731">
        <v>5527</v>
      </c>
    </row>
    <row r="5732" spans="1:8">
      <c r="A5732">
        <v>5731</v>
      </c>
      <c r="B5732">
        <v>97</v>
      </c>
      <c r="C5732" t="s">
        <v>203</v>
      </c>
      <c r="D5732" t="s">
        <v>3586</v>
      </c>
      <c r="E5732" t="s">
        <v>1395</v>
      </c>
      <c r="F5732" t="s">
        <v>63</v>
      </c>
      <c r="G5732">
        <v>97</v>
      </c>
      <c r="H5732">
        <v>5527</v>
      </c>
    </row>
    <row r="5733" spans="1:8">
      <c r="A5733">
        <v>5732</v>
      </c>
      <c r="B5733">
        <v>97</v>
      </c>
      <c r="C5733" t="s">
        <v>203</v>
      </c>
      <c r="D5733" t="s">
        <v>3586</v>
      </c>
      <c r="E5733" t="s">
        <v>1396</v>
      </c>
      <c r="F5733" t="s">
        <v>63</v>
      </c>
      <c r="G5733">
        <v>65</v>
      </c>
      <c r="H5733">
        <v>5527</v>
      </c>
    </row>
    <row r="5734" spans="1:8">
      <c r="A5734">
        <v>5733</v>
      </c>
      <c r="B5734">
        <v>97</v>
      </c>
      <c r="C5734" t="s">
        <v>203</v>
      </c>
      <c r="D5734" t="s">
        <v>3586</v>
      </c>
      <c r="E5734" t="s">
        <v>1397</v>
      </c>
      <c r="F5734" t="s">
        <v>63</v>
      </c>
      <c r="G5734">
        <v>38</v>
      </c>
      <c r="H5734">
        <v>5527</v>
      </c>
    </row>
    <row r="5735" spans="1:8">
      <c r="A5735">
        <v>5734</v>
      </c>
      <c r="B5735">
        <v>97</v>
      </c>
      <c r="C5735" t="s">
        <v>203</v>
      </c>
      <c r="D5735" t="s">
        <v>3586</v>
      </c>
      <c r="E5735" t="s">
        <v>1398</v>
      </c>
      <c r="F5735" t="s">
        <v>63</v>
      </c>
      <c r="G5735">
        <v>30</v>
      </c>
      <c r="H5735">
        <v>5527</v>
      </c>
    </row>
    <row r="5736" spans="1:8">
      <c r="A5736">
        <v>5735</v>
      </c>
      <c r="B5736">
        <v>97</v>
      </c>
      <c r="C5736" t="s">
        <v>203</v>
      </c>
      <c r="D5736" t="s">
        <v>3586</v>
      </c>
      <c r="E5736" t="s">
        <v>1399</v>
      </c>
      <c r="F5736" t="s">
        <v>63</v>
      </c>
      <c r="G5736">
        <v>10</v>
      </c>
      <c r="H5736">
        <v>5527</v>
      </c>
    </row>
    <row r="5737" spans="1:8">
      <c r="A5737">
        <v>5736</v>
      </c>
      <c r="B5737">
        <v>97</v>
      </c>
      <c r="C5737" t="s">
        <v>203</v>
      </c>
      <c r="D5737" t="s">
        <v>3586</v>
      </c>
      <c r="E5737" t="s">
        <v>1400</v>
      </c>
      <c r="F5737" t="s">
        <v>63</v>
      </c>
      <c r="G5737">
        <v>12</v>
      </c>
      <c r="H5737">
        <v>5527</v>
      </c>
    </row>
    <row r="5738" spans="1:8">
      <c r="A5738">
        <v>5737</v>
      </c>
      <c r="B5738">
        <v>97</v>
      </c>
      <c r="C5738" t="s">
        <v>203</v>
      </c>
      <c r="D5738" t="s">
        <v>3586</v>
      </c>
      <c r="E5738" t="s">
        <v>1401</v>
      </c>
      <c r="F5738" t="s">
        <v>63</v>
      </c>
      <c r="G5738">
        <v>31</v>
      </c>
      <c r="H5738">
        <v>5527</v>
      </c>
    </row>
    <row r="5739" spans="1:8">
      <c r="A5739">
        <v>5738</v>
      </c>
      <c r="B5739">
        <v>97</v>
      </c>
      <c r="C5739" t="s">
        <v>203</v>
      </c>
      <c r="D5739" t="s">
        <v>3586</v>
      </c>
      <c r="E5739" t="s">
        <v>1402</v>
      </c>
      <c r="F5739" t="s">
        <v>63</v>
      </c>
      <c r="G5739">
        <v>3</v>
      </c>
      <c r="H5739">
        <v>5527</v>
      </c>
    </row>
    <row r="5740" spans="1:8">
      <c r="A5740">
        <v>5739</v>
      </c>
      <c r="B5740">
        <v>97</v>
      </c>
      <c r="C5740" t="s">
        <v>203</v>
      </c>
      <c r="D5740" t="s">
        <v>3586</v>
      </c>
      <c r="E5740" t="s">
        <v>249</v>
      </c>
      <c r="F5740" t="s">
        <v>46</v>
      </c>
      <c r="G5740">
        <v>532</v>
      </c>
      <c r="H5740">
        <v>5527</v>
      </c>
    </row>
    <row r="5741" spans="1:8">
      <c r="A5741">
        <v>5740</v>
      </c>
      <c r="B5741">
        <v>97</v>
      </c>
      <c r="C5741" t="s">
        <v>203</v>
      </c>
      <c r="D5741" t="s">
        <v>3586</v>
      </c>
      <c r="E5741" t="s">
        <v>1386</v>
      </c>
      <c r="F5741" t="s">
        <v>46</v>
      </c>
      <c r="G5741">
        <v>377</v>
      </c>
      <c r="H5741">
        <v>5527</v>
      </c>
    </row>
    <row r="5742" spans="1:8">
      <c r="A5742">
        <v>5741</v>
      </c>
      <c r="B5742">
        <v>97</v>
      </c>
      <c r="C5742" t="s">
        <v>203</v>
      </c>
      <c r="D5742" t="s">
        <v>3586</v>
      </c>
      <c r="E5742" t="s">
        <v>1387</v>
      </c>
      <c r="F5742" t="s">
        <v>46</v>
      </c>
      <c r="G5742">
        <v>325</v>
      </c>
      <c r="H5742">
        <v>5527</v>
      </c>
    </row>
    <row r="5743" spans="1:8">
      <c r="A5743">
        <v>5742</v>
      </c>
      <c r="B5743">
        <v>97</v>
      </c>
      <c r="C5743" t="s">
        <v>203</v>
      </c>
      <c r="D5743" t="s">
        <v>3586</v>
      </c>
      <c r="E5743" t="s">
        <v>1388</v>
      </c>
      <c r="F5743" t="s">
        <v>46</v>
      </c>
      <c r="G5743">
        <v>191</v>
      </c>
      <c r="H5743">
        <v>5527</v>
      </c>
    </row>
    <row r="5744" spans="1:8">
      <c r="A5744">
        <v>5743</v>
      </c>
      <c r="B5744">
        <v>97</v>
      </c>
      <c r="C5744" t="s">
        <v>203</v>
      </c>
      <c r="D5744" t="s">
        <v>3586</v>
      </c>
      <c r="E5744" t="s">
        <v>1389</v>
      </c>
      <c r="F5744" t="s">
        <v>46</v>
      </c>
      <c r="G5744">
        <v>188</v>
      </c>
      <c r="H5744">
        <v>5527</v>
      </c>
    </row>
    <row r="5745" spans="1:8">
      <c r="A5745">
        <v>5744</v>
      </c>
      <c r="B5745">
        <v>97</v>
      </c>
      <c r="C5745" t="s">
        <v>203</v>
      </c>
      <c r="D5745" t="s">
        <v>3586</v>
      </c>
      <c r="E5745" t="s">
        <v>1390</v>
      </c>
      <c r="F5745" t="s">
        <v>46</v>
      </c>
      <c r="G5745">
        <v>144</v>
      </c>
      <c r="H5745">
        <v>5527</v>
      </c>
    </row>
    <row r="5746" spans="1:8">
      <c r="A5746">
        <v>5745</v>
      </c>
      <c r="B5746">
        <v>97</v>
      </c>
      <c r="C5746" t="s">
        <v>203</v>
      </c>
      <c r="D5746" t="s">
        <v>3586</v>
      </c>
      <c r="E5746" t="s">
        <v>1391</v>
      </c>
      <c r="F5746" t="s">
        <v>46</v>
      </c>
      <c r="G5746">
        <v>244</v>
      </c>
      <c r="H5746">
        <v>5527</v>
      </c>
    </row>
    <row r="5747" spans="1:8">
      <c r="A5747">
        <v>5746</v>
      </c>
      <c r="B5747">
        <v>97</v>
      </c>
      <c r="C5747" t="s">
        <v>203</v>
      </c>
      <c r="D5747" t="s">
        <v>3586</v>
      </c>
      <c r="E5747" t="s">
        <v>1392</v>
      </c>
      <c r="F5747" t="s">
        <v>46</v>
      </c>
      <c r="G5747">
        <v>173</v>
      </c>
      <c r="H5747">
        <v>5527</v>
      </c>
    </row>
    <row r="5748" spans="1:8">
      <c r="A5748">
        <v>5747</v>
      </c>
      <c r="B5748">
        <v>97</v>
      </c>
      <c r="C5748" t="s">
        <v>203</v>
      </c>
      <c r="D5748" t="s">
        <v>3586</v>
      </c>
      <c r="E5748" t="s">
        <v>1393</v>
      </c>
      <c r="F5748" t="s">
        <v>46</v>
      </c>
      <c r="G5748">
        <v>107</v>
      </c>
      <c r="H5748">
        <v>5527</v>
      </c>
    </row>
    <row r="5749" spans="1:8">
      <c r="A5749">
        <v>5748</v>
      </c>
      <c r="B5749">
        <v>97</v>
      </c>
      <c r="C5749" t="s">
        <v>203</v>
      </c>
      <c r="D5749" t="s">
        <v>3586</v>
      </c>
      <c r="E5749" t="s">
        <v>1394</v>
      </c>
      <c r="F5749" t="s">
        <v>46</v>
      </c>
      <c r="G5749">
        <v>94</v>
      </c>
      <c r="H5749">
        <v>5527</v>
      </c>
    </row>
    <row r="5750" spans="1:8">
      <c r="A5750">
        <v>5749</v>
      </c>
      <c r="B5750">
        <v>97</v>
      </c>
      <c r="C5750" t="s">
        <v>203</v>
      </c>
      <c r="D5750" t="s">
        <v>3586</v>
      </c>
      <c r="E5750" t="s">
        <v>1395</v>
      </c>
      <c r="F5750" t="s">
        <v>46</v>
      </c>
      <c r="G5750">
        <v>49</v>
      </c>
      <c r="H5750">
        <v>5527</v>
      </c>
    </row>
    <row r="5751" spans="1:8">
      <c r="A5751">
        <v>5750</v>
      </c>
      <c r="B5751">
        <v>97</v>
      </c>
      <c r="C5751" t="s">
        <v>203</v>
      </c>
      <c r="D5751" t="s">
        <v>3586</v>
      </c>
      <c r="E5751" t="s">
        <v>1396</v>
      </c>
      <c r="F5751" t="s">
        <v>46</v>
      </c>
      <c r="G5751">
        <v>27</v>
      </c>
      <c r="H5751">
        <v>5527</v>
      </c>
    </row>
    <row r="5752" spans="1:8">
      <c r="A5752">
        <v>5751</v>
      </c>
      <c r="B5752">
        <v>97</v>
      </c>
      <c r="C5752" t="s">
        <v>203</v>
      </c>
      <c r="D5752" t="s">
        <v>3586</v>
      </c>
      <c r="E5752" t="s">
        <v>1397</v>
      </c>
      <c r="F5752" t="s">
        <v>46</v>
      </c>
      <c r="G5752">
        <v>55</v>
      </c>
      <c r="H5752">
        <v>5527</v>
      </c>
    </row>
    <row r="5753" spans="1:8">
      <c r="A5753">
        <v>5752</v>
      </c>
      <c r="B5753">
        <v>97</v>
      </c>
      <c r="C5753" t="s">
        <v>203</v>
      </c>
      <c r="D5753" t="s">
        <v>3586</v>
      </c>
      <c r="E5753" t="s">
        <v>1398</v>
      </c>
      <c r="F5753" t="s">
        <v>46</v>
      </c>
      <c r="G5753">
        <v>9</v>
      </c>
      <c r="H5753">
        <v>5527</v>
      </c>
    </row>
    <row r="5754" spans="1:8">
      <c r="A5754">
        <v>5753</v>
      </c>
      <c r="B5754">
        <v>97</v>
      </c>
      <c r="C5754" t="s">
        <v>203</v>
      </c>
      <c r="D5754" t="s">
        <v>3586</v>
      </c>
      <c r="E5754" t="s">
        <v>1399</v>
      </c>
      <c r="F5754" t="s">
        <v>46</v>
      </c>
      <c r="G5754">
        <v>2</v>
      </c>
      <c r="H5754">
        <v>5527</v>
      </c>
    </row>
    <row r="5755" spans="1:8">
      <c r="A5755">
        <v>5754</v>
      </c>
      <c r="B5755">
        <v>97</v>
      </c>
      <c r="C5755" t="s">
        <v>203</v>
      </c>
      <c r="D5755" t="s">
        <v>3586</v>
      </c>
      <c r="E5755" t="s">
        <v>1400</v>
      </c>
      <c r="F5755" t="s">
        <v>46</v>
      </c>
      <c r="G5755">
        <v>8</v>
      </c>
      <c r="H5755">
        <v>5527</v>
      </c>
    </row>
    <row r="5756" spans="1:8">
      <c r="A5756">
        <v>5755</v>
      </c>
      <c r="B5756">
        <v>97</v>
      </c>
      <c r="C5756" t="s">
        <v>203</v>
      </c>
      <c r="D5756" t="s">
        <v>3586</v>
      </c>
      <c r="E5756" t="s">
        <v>1401</v>
      </c>
      <c r="F5756" t="s">
        <v>46</v>
      </c>
      <c r="G5756">
        <v>24</v>
      </c>
      <c r="H5756">
        <v>5527</v>
      </c>
    </row>
    <row r="5757" spans="1:8">
      <c r="A5757">
        <v>5756</v>
      </c>
      <c r="B5757">
        <v>97</v>
      </c>
      <c r="C5757" t="s">
        <v>203</v>
      </c>
      <c r="D5757" t="s">
        <v>3586</v>
      </c>
      <c r="E5757" t="s">
        <v>1402</v>
      </c>
      <c r="F5757" t="s">
        <v>46</v>
      </c>
      <c r="G5757">
        <v>1</v>
      </c>
      <c r="H5757">
        <v>5527</v>
      </c>
    </row>
    <row r="5758" spans="1:8">
      <c r="A5758">
        <v>5757</v>
      </c>
      <c r="B5758">
        <v>97</v>
      </c>
      <c r="C5758" t="s">
        <v>203</v>
      </c>
      <c r="D5758" t="s">
        <v>45</v>
      </c>
      <c r="E5758" t="s">
        <v>249</v>
      </c>
      <c r="F5758" t="s">
        <v>63</v>
      </c>
      <c r="G5758">
        <v>91</v>
      </c>
    </row>
    <row r="5759" spans="1:8">
      <c r="A5759">
        <v>5758</v>
      </c>
      <c r="B5759">
        <v>97</v>
      </c>
      <c r="C5759" t="s">
        <v>203</v>
      </c>
      <c r="D5759" t="s">
        <v>45</v>
      </c>
      <c r="E5759" t="s">
        <v>1386</v>
      </c>
      <c r="F5759" t="s">
        <v>63</v>
      </c>
      <c r="G5759">
        <v>45</v>
      </c>
    </row>
    <row r="5760" spans="1:8">
      <c r="A5760">
        <v>5759</v>
      </c>
      <c r="B5760">
        <v>97</v>
      </c>
      <c r="C5760" t="s">
        <v>203</v>
      </c>
      <c r="D5760" t="s">
        <v>45</v>
      </c>
      <c r="E5760" t="s">
        <v>1387</v>
      </c>
      <c r="F5760" t="s">
        <v>63</v>
      </c>
      <c r="G5760">
        <v>69</v>
      </c>
    </row>
    <row r="5761" spans="1:7">
      <c r="A5761">
        <v>5760</v>
      </c>
      <c r="B5761">
        <v>97</v>
      </c>
      <c r="C5761" t="s">
        <v>203</v>
      </c>
      <c r="D5761" t="s">
        <v>45</v>
      </c>
      <c r="E5761" t="s">
        <v>1388</v>
      </c>
      <c r="F5761" t="s">
        <v>63</v>
      </c>
      <c r="G5761">
        <v>110</v>
      </c>
    </row>
    <row r="5762" spans="1:7">
      <c r="A5762">
        <v>5761</v>
      </c>
      <c r="B5762">
        <v>97</v>
      </c>
      <c r="C5762" t="s">
        <v>203</v>
      </c>
      <c r="D5762" t="s">
        <v>45</v>
      </c>
      <c r="E5762" t="s">
        <v>1389</v>
      </c>
      <c r="F5762" t="s">
        <v>63</v>
      </c>
      <c r="G5762">
        <v>142</v>
      </c>
    </row>
    <row r="5763" spans="1:7">
      <c r="A5763">
        <v>5762</v>
      </c>
      <c r="B5763">
        <v>97</v>
      </c>
      <c r="C5763" t="s">
        <v>203</v>
      </c>
      <c r="D5763" t="s">
        <v>45</v>
      </c>
      <c r="E5763" t="s">
        <v>1390</v>
      </c>
      <c r="F5763" t="s">
        <v>63</v>
      </c>
      <c r="G5763">
        <v>100</v>
      </c>
    </row>
    <row r="5764" spans="1:7">
      <c r="A5764">
        <v>5763</v>
      </c>
      <c r="B5764">
        <v>97</v>
      </c>
      <c r="C5764" t="s">
        <v>203</v>
      </c>
      <c r="D5764" t="s">
        <v>45</v>
      </c>
      <c r="E5764" t="s">
        <v>1391</v>
      </c>
      <c r="F5764" t="s">
        <v>63</v>
      </c>
      <c r="G5764">
        <v>82</v>
      </c>
    </row>
    <row r="5765" spans="1:7">
      <c r="A5765">
        <v>5764</v>
      </c>
      <c r="B5765">
        <v>97</v>
      </c>
      <c r="C5765" t="s">
        <v>203</v>
      </c>
      <c r="D5765" t="s">
        <v>45</v>
      </c>
      <c r="E5765" t="s">
        <v>1392</v>
      </c>
      <c r="F5765" t="s">
        <v>63</v>
      </c>
      <c r="G5765">
        <v>86</v>
      </c>
    </row>
    <row r="5766" spans="1:7">
      <c r="A5766">
        <v>5765</v>
      </c>
      <c r="B5766">
        <v>97</v>
      </c>
      <c r="C5766" t="s">
        <v>203</v>
      </c>
      <c r="D5766" t="s">
        <v>45</v>
      </c>
      <c r="E5766" t="s">
        <v>1393</v>
      </c>
      <c r="F5766" t="s">
        <v>63</v>
      </c>
      <c r="G5766">
        <v>74</v>
      </c>
    </row>
    <row r="5767" spans="1:7">
      <c r="A5767">
        <v>5766</v>
      </c>
      <c r="B5767">
        <v>97</v>
      </c>
      <c r="C5767" t="s">
        <v>203</v>
      </c>
      <c r="D5767" t="s">
        <v>45</v>
      </c>
      <c r="E5767" t="s">
        <v>1394</v>
      </c>
      <c r="F5767" t="s">
        <v>63</v>
      </c>
      <c r="G5767">
        <v>72</v>
      </c>
    </row>
    <row r="5768" spans="1:7">
      <c r="A5768">
        <v>5767</v>
      </c>
      <c r="B5768">
        <v>97</v>
      </c>
      <c r="C5768" t="s">
        <v>203</v>
      </c>
      <c r="D5768" t="s">
        <v>45</v>
      </c>
      <c r="E5768" t="s">
        <v>1395</v>
      </c>
      <c r="F5768" t="s">
        <v>63</v>
      </c>
      <c r="G5768">
        <v>71</v>
      </c>
    </row>
    <row r="5769" spans="1:7">
      <c r="A5769">
        <v>5768</v>
      </c>
      <c r="B5769">
        <v>97</v>
      </c>
      <c r="C5769" t="s">
        <v>203</v>
      </c>
      <c r="D5769" t="s">
        <v>45</v>
      </c>
      <c r="E5769" t="s">
        <v>1396</v>
      </c>
      <c r="F5769" t="s">
        <v>63</v>
      </c>
      <c r="G5769">
        <v>99</v>
      </c>
    </row>
    <row r="5770" spans="1:7">
      <c r="A5770">
        <v>5769</v>
      </c>
      <c r="B5770">
        <v>97</v>
      </c>
      <c r="C5770" t="s">
        <v>203</v>
      </c>
      <c r="D5770" t="s">
        <v>45</v>
      </c>
      <c r="E5770" t="s">
        <v>1397</v>
      </c>
      <c r="F5770" t="s">
        <v>63</v>
      </c>
      <c r="G5770">
        <v>66</v>
      </c>
    </row>
    <row r="5771" spans="1:7">
      <c r="A5771">
        <v>5770</v>
      </c>
      <c r="B5771">
        <v>97</v>
      </c>
      <c r="C5771" t="s">
        <v>203</v>
      </c>
      <c r="D5771" t="s">
        <v>45</v>
      </c>
      <c r="E5771" t="s">
        <v>1398</v>
      </c>
      <c r="F5771" t="s">
        <v>63</v>
      </c>
      <c r="G5771">
        <v>70</v>
      </c>
    </row>
    <row r="5772" spans="1:7">
      <c r="A5772">
        <v>5771</v>
      </c>
      <c r="B5772">
        <v>97</v>
      </c>
      <c r="C5772" t="s">
        <v>203</v>
      </c>
      <c r="D5772" t="s">
        <v>45</v>
      </c>
      <c r="E5772" t="s">
        <v>1399</v>
      </c>
      <c r="F5772" t="s">
        <v>63</v>
      </c>
      <c r="G5772">
        <v>85</v>
      </c>
    </row>
    <row r="5773" spans="1:7">
      <c r="A5773">
        <v>5772</v>
      </c>
      <c r="B5773">
        <v>97</v>
      </c>
      <c r="C5773" t="s">
        <v>203</v>
      </c>
      <c r="D5773" t="s">
        <v>45</v>
      </c>
      <c r="E5773" t="s">
        <v>1400</v>
      </c>
      <c r="F5773" t="s">
        <v>63</v>
      </c>
      <c r="G5773">
        <v>4</v>
      </c>
    </row>
    <row r="5774" spans="1:7">
      <c r="A5774">
        <v>5773</v>
      </c>
      <c r="B5774">
        <v>97</v>
      </c>
      <c r="C5774" t="s">
        <v>203</v>
      </c>
      <c r="D5774" t="s">
        <v>45</v>
      </c>
      <c r="E5774" t="s">
        <v>1401</v>
      </c>
      <c r="F5774" t="s">
        <v>63</v>
      </c>
      <c r="G5774">
        <v>1</v>
      </c>
    </row>
    <row r="5775" spans="1:7">
      <c r="A5775">
        <v>5774</v>
      </c>
      <c r="B5775">
        <v>97</v>
      </c>
      <c r="C5775" t="s">
        <v>203</v>
      </c>
      <c r="D5775" t="s">
        <v>45</v>
      </c>
      <c r="E5775" t="s">
        <v>249</v>
      </c>
      <c r="F5775" t="s">
        <v>46</v>
      </c>
      <c r="G5775">
        <v>96</v>
      </c>
    </row>
    <row r="5776" spans="1:7">
      <c r="A5776">
        <v>5775</v>
      </c>
      <c r="B5776">
        <v>97</v>
      </c>
      <c r="C5776" t="s">
        <v>203</v>
      </c>
      <c r="D5776" t="s">
        <v>45</v>
      </c>
      <c r="E5776" t="s">
        <v>1386</v>
      </c>
      <c r="F5776" t="s">
        <v>46</v>
      </c>
      <c r="G5776">
        <v>62</v>
      </c>
    </row>
    <row r="5777" spans="1:8">
      <c r="A5777">
        <v>5776</v>
      </c>
      <c r="B5777">
        <v>97</v>
      </c>
      <c r="C5777" t="s">
        <v>203</v>
      </c>
      <c r="D5777" t="s">
        <v>45</v>
      </c>
      <c r="E5777" t="s">
        <v>1387</v>
      </c>
      <c r="F5777" t="s">
        <v>46</v>
      </c>
      <c r="G5777">
        <v>76</v>
      </c>
    </row>
    <row r="5778" spans="1:8">
      <c r="A5778">
        <v>5777</v>
      </c>
      <c r="B5778">
        <v>97</v>
      </c>
      <c r="C5778" t="s">
        <v>203</v>
      </c>
      <c r="D5778" t="s">
        <v>45</v>
      </c>
      <c r="E5778" t="s">
        <v>1388</v>
      </c>
      <c r="F5778" t="s">
        <v>46</v>
      </c>
      <c r="G5778">
        <v>107</v>
      </c>
    </row>
    <row r="5779" spans="1:8">
      <c r="A5779">
        <v>5778</v>
      </c>
      <c r="B5779">
        <v>97</v>
      </c>
      <c r="C5779" t="s">
        <v>203</v>
      </c>
      <c r="D5779" t="s">
        <v>45</v>
      </c>
      <c r="E5779" t="s">
        <v>1389</v>
      </c>
      <c r="F5779" t="s">
        <v>46</v>
      </c>
      <c r="G5779">
        <v>145</v>
      </c>
    </row>
    <row r="5780" spans="1:8">
      <c r="A5780">
        <v>5779</v>
      </c>
      <c r="B5780">
        <v>97</v>
      </c>
      <c r="C5780" t="s">
        <v>203</v>
      </c>
      <c r="D5780" t="s">
        <v>45</v>
      </c>
      <c r="E5780" t="s">
        <v>1390</v>
      </c>
      <c r="F5780" t="s">
        <v>46</v>
      </c>
      <c r="G5780">
        <v>106</v>
      </c>
    </row>
    <row r="5781" spans="1:8">
      <c r="A5781">
        <v>5780</v>
      </c>
      <c r="B5781">
        <v>97</v>
      </c>
      <c r="C5781" t="s">
        <v>203</v>
      </c>
      <c r="D5781" t="s">
        <v>45</v>
      </c>
      <c r="E5781" t="s">
        <v>1391</v>
      </c>
      <c r="F5781" t="s">
        <v>46</v>
      </c>
      <c r="G5781">
        <v>93</v>
      </c>
    </row>
    <row r="5782" spans="1:8">
      <c r="A5782">
        <v>5781</v>
      </c>
      <c r="B5782">
        <v>97</v>
      </c>
      <c r="C5782" t="s">
        <v>203</v>
      </c>
      <c r="D5782" t="s">
        <v>45</v>
      </c>
      <c r="E5782" t="s">
        <v>1392</v>
      </c>
      <c r="F5782" t="s">
        <v>46</v>
      </c>
      <c r="G5782">
        <v>80</v>
      </c>
    </row>
    <row r="5783" spans="1:8">
      <c r="A5783">
        <v>5782</v>
      </c>
      <c r="B5783">
        <v>97</v>
      </c>
      <c r="C5783" t="s">
        <v>203</v>
      </c>
      <c r="D5783" t="s">
        <v>45</v>
      </c>
      <c r="E5783" t="s">
        <v>1393</v>
      </c>
      <c r="F5783" t="s">
        <v>46</v>
      </c>
      <c r="G5783">
        <v>64</v>
      </c>
    </row>
    <row r="5784" spans="1:8">
      <c r="A5784">
        <v>5783</v>
      </c>
      <c r="B5784">
        <v>97</v>
      </c>
      <c r="C5784" t="s">
        <v>203</v>
      </c>
      <c r="D5784" t="s">
        <v>45</v>
      </c>
      <c r="E5784" t="s">
        <v>1394</v>
      </c>
      <c r="F5784" t="s">
        <v>46</v>
      </c>
      <c r="G5784">
        <v>70</v>
      </c>
    </row>
    <row r="5785" spans="1:8">
      <c r="A5785">
        <v>5784</v>
      </c>
      <c r="B5785">
        <v>97</v>
      </c>
      <c r="C5785" t="s">
        <v>203</v>
      </c>
      <c r="D5785" t="s">
        <v>45</v>
      </c>
      <c r="E5785" t="s">
        <v>1395</v>
      </c>
      <c r="F5785" t="s">
        <v>46</v>
      </c>
      <c r="G5785">
        <v>86</v>
      </c>
    </row>
    <row r="5786" spans="1:8">
      <c r="A5786">
        <v>5785</v>
      </c>
      <c r="B5786">
        <v>97</v>
      </c>
      <c r="C5786" t="s">
        <v>203</v>
      </c>
      <c r="D5786" t="s">
        <v>45</v>
      </c>
      <c r="E5786" t="s">
        <v>1396</v>
      </c>
      <c r="F5786" t="s">
        <v>46</v>
      </c>
      <c r="G5786">
        <v>88</v>
      </c>
    </row>
    <row r="5787" spans="1:8">
      <c r="A5787">
        <v>5786</v>
      </c>
      <c r="B5787">
        <v>97</v>
      </c>
      <c r="C5787" t="s">
        <v>203</v>
      </c>
      <c r="D5787" t="s">
        <v>45</v>
      </c>
      <c r="E5787" t="s">
        <v>1397</v>
      </c>
      <c r="F5787" t="s">
        <v>46</v>
      </c>
      <c r="G5787">
        <v>63</v>
      </c>
    </row>
    <row r="5788" spans="1:8">
      <c r="A5788">
        <v>5787</v>
      </c>
      <c r="B5788">
        <v>97</v>
      </c>
      <c r="C5788" t="s">
        <v>203</v>
      </c>
      <c r="D5788" t="s">
        <v>45</v>
      </c>
      <c r="E5788" t="s">
        <v>1398</v>
      </c>
      <c r="F5788" t="s">
        <v>46</v>
      </c>
      <c r="G5788">
        <v>78</v>
      </c>
    </row>
    <row r="5789" spans="1:8">
      <c r="A5789">
        <v>5788</v>
      </c>
      <c r="B5789">
        <v>97</v>
      </c>
      <c r="C5789" t="s">
        <v>203</v>
      </c>
      <c r="D5789" t="s">
        <v>45</v>
      </c>
      <c r="E5789" t="s">
        <v>1399</v>
      </c>
      <c r="F5789" t="s">
        <v>46</v>
      </c>
      <c r="G5789">
        <v>77</v>
      </c>
    </row>
    <row r="5790" spans="1:8">
      <c r="A5790">
        <v>5789</v>
      </c>
      <c r="B5790">
        <v>99</v>
      </c>
      <c r="C5790" t="s">
        <v>204</v>
      </c>
      <c r="D5790" t="s">
        <v>1413</v>
      </c>
      <c r="E5790" t="s">
        <v>249</v>
      </c>
      <c r="F5790" t="s">
        <v>63</v>
      </c>
      <c r="G5790">
        <v>1793</v>
      </c>
      <c r="H5790">
        <v>17663</v>
      </c>
    </row>
    <row r="5791" spans="1:8">
      <c r="A5791">
        <v>5790</v>
      </c>
      <c r="B5791">
        <v>99</v>
      </c>
      <c r="C5791" t="s">
        <v>204</v>
      </c>
      <c r="D5791" t="s">
        <v>1413</v>
      </c>
      <c r="E5791" t="s">
        <v>1386</v>
      </c>
      <c r="F5791" t="s">
        <v>63</v>
      </c>
      <c r="G5791">
        <v>1433</v>
      </c>
      <c r="H5791">
        <v>17663</v>
      </c>
    </row>
    <row r="5792" spans="1:8">
      <c r="A5792">
        <v>5791</v>
      </c>
      <c r="B5792">
        <v>99</v>
      </c>
      <c r="C5792" t="s">
        <v>204</v>
      </c>
      <c r="D5792" t="s">
        <v>1413</v>
      </c>
      <c r="E5792" t="s">
        <v>1387</v>
      </c>
      <c r="F5792" t="s">
        <v>63</v>
      </c>
      <c r="G5792">
        <v>1030</v>
      </c>
      <c r="H5792">
        <v>17663</v>
      </c>
    </row>
    <row r="5793" spans="1:8">
      <c r="A5793">
        <v>5792</v>
      </c>
      <c r="B5793">
        <v>99</v>
      </c>
      <c r="C5793" t="s">
        <v>204</v>
      </c>
      <c r="D5793" t="s">
        <v>1413</v>
      </c>
      <c r="E5793" t="s">
        <v>1388</v>
      </c>
      <c r="F5793" t="s">
        <v>63</v>
      </c>
      <c r="G5793">
        <v>795</v>
      </c>
      <c r="H5793">
        <v>17663</v>
      </c>
    </row>
    <row r="5794" spans="1:8">
      <c r="A5794">
        <v>5793</v>
      </c>
      <c r="B5794">
        <v>99</v>
      </c>
      <c r="C5794" t="s">
        <v>204</v>
      </c>
      <c r="D5794" t="s">
        <v>1413</v>
      </c>
      <c r="E5794" t="s">
        <v>1389</v>
      </c>
      <c r="F5794" t="s">
        <v>63</v>
      </c>
      <c r="G5794">
        <v>762</v>
      </c>
      <c r="H5794">
        <v>17663</v>
      </c>
    </row>
    <row r="5795" spans="1:8">
      <c r="A5795">
        <v>5794</v>
      </c>
      <c r="B5795">
        <v>99</v>
      </c>
      <c r="C5795" t="s">
        <v>204</v>
      </c>
      <c r="D5795" t="s">
        <v>1413</v>
      </c>
      <c r="E5795" t="s">
        <v>1390</v>
      </c>
      <c r="F5795" t="s">
        <v>63</v>
      </c>
      <c r="G5795">
        <v>626</v>
      </c>
      <c r="H5795">
        <v>17663</v>
      </c>
    </row>
    <row r="5796" spans="1:8">
      <c r="A5796">
        <v>5795</v>
      </c>
      <c r="B5796">
        <v>99</v>
      </c>
      <c r="C5796" t="s">
        <v>204</v>
      </c>
      <c r="D5796" t="s">
        <v>1413</v>
      </c>
      <c r="E5796" t="s">
        <v>1391</v>
      </c>
      <c r="F5796" t="s">
        <v>63</v>
      </c>
      <c r="G5796">
        <v>530</v>
      </c>
      <c r="H5796">
        <v>17663</v>
      </c>
    </row>
    <row r="5797" spans="1:8">
      <c r="A5797">
        <v>5796</v>
      </c>
      <c r="B5797">
        <v>99</v>
      </c>
      <c r="C5797" t="s">
        <v>204</v>
      </c>
      <c r="D5797" t="s">
        <v>1413</v>
      </c>
      <c r="E5797" t="s">
        <v>1392</v>
      </c>
      <c r="F5797" t="s">
        <v>63</v>
      </c>
      <c r="G5797">
        <v>453</v>
      </c>
      <c r="H5797">
        <v>17663</v>
      </c>
    </row>
    <row r="5798" spans="1:8">
      <c r="A5798">
        <v>5797</v>
      </c>
      <c r="B5798">
        <v>99</v>
      </c>
      <c r="C5798" t="s">
        <v>204</v>
      </c>
      <c r="D5798" t="s">
        <v>1413</v>
      </c>
      <c r="E5798" t="s">
        <v>1393</v>
      </c>
      <c r="F5798" t="s">
        <v>63</v>
      </c>
      <c r="G5798">
        <v>416</v>
      </c>
      <c r="H5798">
        <v>17663</v>
      </c>
    </row>
    <row r="5799" spans="1:8">
      <c r="A5799">
        <v>5798</v>
      </c>
      <c r="B5799">
        <v>99</v>
      </c>
      <c r="C5799" t="s">
        <v>204</v>
      </c>
      <c r="D5799" t="s">
        <v>1413</v>
      </c>
      <c r="E5799" t="s">
        <v>1394</v>
      </c>
      <c r="F5799" t="s">
        <v>63</v>
      </c>
      <c r="G5799">
        <v>267</v>
      </c>
      <c r="H5799">
        <v>17663</v>
      </c>
    </row>
    <row r="5800" spans="1:8">
      <c r="A5800">
        <v>5799</v>
      </c>
      <c r="B5800">
        <v>99</v>
      </c>
      <c r="C5800" t="s">
        <v>204</v>
      </c>
      <c r="D5800" t="s">
        <v>1413</v>
      </c>
      <c r="E5800" t="s">
        <v>1395</v>
      </c>
      <c r="F5800" t="s">
        <v>63</v>
      </c>
      <c r="G5800">
        <v>235</v>
      </c>
      <c r="H5800">
        <v>17663</v>
      </c>
    </row>
    <row r="5801" spans="1:8">
      <c r="A5801">
        <v>5800</v>
      </c>
      <c r="B5801">
        <v>99</v>
      </c>
      <c r="C5801" t="s">
        <v>204</v>
      </c>
      <c r="D5801" t="s">
        <v>1413</v>
      </c>
      <c r="E5801" t="s">
        <v>1396</v>
      </c>
      <c r="F5801" t="s">
        <v>63</v>
      </c>
      <c r="G5801">
        <v>191</v>
      </c>
      <c r="H5801">
        <v>17663</v>
      </c>
    </row>
    <row r="5802" spans="1:8">
      <c r="A5802">
        <v>5801</v>
      </c>
      <c r="B5802">
        <v>99</v>
      </c>
      <c r="C5802" t="s">
        <v>204</v>
      </c>
      <c r="D5802" t="s">
        <v>1413</v>
      </c>
      <c r="E5802" t="s">
        <v>1397</v>
      </c>
      <c r="F5802" t="s">
        <v>63</v>
      </c>
      <c r="G5802">
        <v>137</v>
      </c>
      <c r="H5802">
        <v>17663</v>
      </c>
    </row>
    <row r="5803" spans="1:8">
      <c r="A5803">
        <v>5802</v>
      </c>
      <c r="B5803">
        <v>99</v>
      </c>
      <c r="C5803" t="s">
        <v>204</v>
      </c>
      <c r="D5803" t="s">
        <v>1413</v>
      </c>
      <c r="E5803" t="s">
        <v>1398</v>
      </c>
      <c r="F5803" t="s">
        <v>63</v>
      </c>
      <c r="G5803">
        <v>149</v>
      </c>
      <c r="H5803">
        <v>17663</v>
      </c>
    </row>
    <row r="5804" spans="1:8">
      <c r="A5804">
        <v>5803</v>
      </c>
      <c r="B5804">
        <v>99</v>
      </c>
      <c r="C5804" t="s">
        <v>204</v>
      </c>
      <c r="D5804" t="s">
        <v>1413</v>
      </c>
      <c r="E5804" t="s">
        <v>1399</v>
      </c>
      <c r="F5804" t="s">
        <v>63</v>
      </c>
      <c r="G5804">
        <v>73</v>
      </c>
      <c r="H5804">
        <v>17663</v>
      </c>
    </row>
    <row r="5805" spans="1:8">
      <c r="A5805">
        <v>5804</v>
      </c>
      <c r="B5805">
        <v>99</v>
      </c>
      <c r="C5805" t="s">
        <v>204</v>
      </c>
      <c r="D5805" t="s">
        <v>1413</v>
      </c>
      <c r="E5805" t="s">
        <v>1400</v>
      </c>
      <c r="F5805" t="s">
        <v>63</v>
      </c>
      <c r="G5805">
        <v>53</v>
      </c>
      <c r="H5805">
        <v>17663</v>
      </c>
    </row>
    <row r="5806" spans="1:8">
      <c r="A5806">
        <v>5805</v>
      </c>
      <c r="B5806">
        <v>99</v>
      </c>
      <c r="C5806" t="s">
        <v>204</v>
      </c>
      <c r="D5806" t="s">
        <v>1413</v>
      </c>
      <c r="E5806" t="s">
        <v>1401</v>
      </c>
      <c r="F5806" t="s">
        <v>63</v>
      </c>
      <c r="G5806">
        <v>13</v>
      </c>
      <c r="H5806">
        <v>17663</v>
      </c>
    </row>
    <row r="5807" spans="1:8">
      <c r="A5807">
        <v>5806</v>
      </c>
      <c r="B5807">
        <v>99</v>
      </c>
      <c r="C5807" t="s">
        <v>204</v>
      </c>
      <c r="D5807" t="s">
        <v>1413</v>
      </c>
      <c r="E5807" t="s">
        <v>1402</v>
      </c>
      <c r="F5807" t="s">
        <v>63</v>
      </c>
      <c r="G5807">
        <v>19</v>
      </c>
      <c r="H5807">
        <v>17663</v>
      </c>
    </row>
    <row r="5808" spans="1:8">
      <c r="A5808">
        <v>5807</v>
      </c>
      <c r="B5808">
        <v>99</v>
      </c>
      <c r="C5808" t="s">
        <v>204</v>
      </c>
      <c r="D5808" t="s">
        <v>1413</v>
      </c>
      <c r="E5808" t="s">
        <v>249</v>
      </c>
      <c r="F5808" t="s">
        <v>46</v>
      </c>
      <c r="G5808">
        <v>1759</v>
      </c>
      <c r="H5808">
        <v>17663</v>
      </c>
    </row>
    <row r="5809" spans="1:8">
      <c r="A5809">
        <v>5808</v>
      </c>
      <c r="B5809">
        <v>99</v>
      </c>
      <c r="C5809" t="s">
        <v>204</v>
      </c>
      <c r="D5809" t="s">
        <v>1413</v>
      </c>
      <c r="E5809" t="s">
        <v>1386</v>
      </c>
      <c r="F5809" t="s">
        <v>46</v>
      </c>
      <c r="G5809">
        <v>1419</v>
      </c>
      <c r="H5809">
        <v>17663</v>
      </c>
    </row>
    <row r="5810" spans="1:8">
      <c r="A5810">
        <v>5809</v>
      </c>
      <c r="B5810">
        <v>99</v>
      </c>
      <c r="C5810" t="s">
        <v>204</v>
      </c>
      <c r="D5810" t="s">
        <v>1413</v>
      </c>
      <c r="E5810" t="s">
        <v>1387</v>
      </c>
      <c r="F5810" t="s">
        <v>46</v>
      </c>
      <c r="G5810">
        <v>978</v>
      </c>
      <c r="H5810">
        <v>17663</v>
      </c>
    </row>
    <row r="5811" spans="1:8">
      <c r="A5811">
        <v>5810</v>
      </c>
      <c r="B5811">
        <v>99</v>
      </c>
      <c r="C5811" t="s">
        <v>204</v>
      </c>
      <c r="D5811" t="s">
        <v>1413</v>
      </c>
      <c r="E5811" t="s">
        <v>1388</v>
      </c>
      <c r="F5811" t="s">
        <v>46</v>
      </c>
      <c r="G5811">
        <v>801</v>
      </c>
      <c r="H5811">
        <v>17663</v>
      </c>
    </row>
    <row r="5812" spans="1:8">
      <c r="A5812">
        <v>5811</v>
      </c>
      <c r="B5812">
        <v>99</v>
      </c>
      <c r="C5812" t="s">
        <v>204</v>
      </c>
      <c r="D5812" t="s">
        <v>1413</v>
      </c>
      <c r="E5812" t="s">
        <v>1389</v>
      </c>
      <c r="F5812" t="s">
        <v>46</v>
      </c>
      <c r="G5812">
        <v>884</v>
      </c>
      <c r="H5812">
        <v>17663</v>
      </c>
    </row>
    <row r="5813" spans="1:8">
      <c r="A5813">
        <v>5812</v>
      </c>
      <c r="B5813">
        <v>99</v>
      </c>
      <c r="C5813" t="s">
        <v>204</v>
      </c>
      <c r="D5813" t="s">
        <v>1413</v>
      </c>
      <c r="E5813" t="s">
        <v>1390</v>
      </c>
      <c r="F5813" t="s">
        <v>46</v>
      </c>
      <c r="G5813">
        <v>547</v>
      </c>
      <c r="H5813">
        <v>17663</v>
      </c>
    </row>
    <row r="5814" spans="1:8">
      <c r="A5814">
        <v>5813</v>
      </c>
      <c r="B5814">
        <v>99</v>
      </c>
      <c r="C5814" t="s">
        <v>204</v>
      </c>
      <c r="D5814" t="s">
        <v>1413</v>
      </c>
      <c r="E5814" t="s">
        <v>1391</v>
      </c>
      <c r="F5814" t="s">
        <v>46</v>
      </c>
      <c r="G5814">
        <v>504</v>
      </c>
      <c r="H5814">
        <v>17663</v>
      </c>
    </row>
    <row r="5815" spans="1:8">
      <c r="A5815">
        <v>5814</v>
      </c>
      <c r="B5815">
        <v>99</v>
      </c>
      <c r="C5815" t="s">
        <v>204</v>
      </c>
      <c r="D5815" t="s">
        <v>1413</v>
      </c>
      <c r="E5815" t="s">
        <v>1392</v>
      </c>
      <c r="F5815" t="s">
        <v>46</v>
      </c>
      <c r="G5815">
        <v>447</v>
      </c>
      <c r="H5815">
        <v>17663</v>
      </c>
    </row>
    <row r="5816" spans="1:8">
      <c r="A5816">
        <v>5815</v>
      </c>
      <c r="B5816">
        <v>99</v>
      </c>
      <c r="C5816" t="s">
        <v>204</v>
      </c>
      <c r="D5816" t="s">
        <v>1413</v>
      </c>
      <c r="E5816" t="s">
        <v>1393</v>
      </c>
      <c r="F5816" t="s">
        <v>46</v>
      </c>
      <c r="G5816">
        <v>347</v>
      </c>
      <c r="H5816">
        <v>17663</v>
      </c>
    </row>
    <row r="5817" spans="1:8">
      <c r="A5817">
        <v>5816</v>
      </c>
      <c r="B5817">
        <v>99</v>
      </c>
      <c r="C5817" t="s">
        <v>204</v>
      </c>
      <c r="D5817" t="s">
        <v>1413</v>
      </c>
      <c r="E5817" t="s">
        <v>1394</v>
      </c>
      <c r="F5817" t="s">
        <v>46</v>
      </c>
      <c r="G5817">
        <v>257</v>
      </c>
      <c r="H5817">
        <v>17663</v>
      </c>
    </row>
    <row r="5818" spans="1:8">
      <c r="A5818">
        <v>5817</v>
      </c>
      <c r="B5818">
        <v>99</v>
      </c>
      <c r="C5818" t="s">
        <v>204</v>
      </c>
      <c r="D5818" t="s">
        <v>1413</v>
      </c>
      <c r="E5818" t="s">
        <v>1395</v>
      </c>
      <c r="F5818" t="s">
        <v>46</v>
      </c>
      <c r="G5818">
        <v>193</v>
      </c>
      <c r="H5818">
        <v>17663</v>
      </c>
    </row>
    <row r="5819" spans="1:8">
      <c r="A5819">
        <v>5818</v>
      </c>
      <c r="B5819">
        <v>99</v>
      </c>
      <c r="C5819" t="s">
        <v>204</v>
      </c>
      <c r="D5819" t="s">
        <v>1413</v>
      </c>
      <c r="E5819" t="s">
        <v>1396</v>
      </c>
      <c r="F5819" t="s">
        <v>46</v>
      </c>
      <c r="G5819">
        <v>164</v>
      </c>
      <c r="H5819">
        <v>17663</v>
      </c>
    </row>
    <row r="5820" spans="1:8">
      <c r="A5820">
        <v>5819</v>
      </c>
      <c r="B5820">
        <v>99</v>
      </c>
      <c r="C5820" t="s">
        <v>204</v>
      </c>
      <c r="D5820" t="s">
        <v>1413</v>
      </c>
      <c r="E5820" t="s">
        <v>1397</v>
      </c>
      <c r="F5820" t="s">
        <v>46</v>
      </c>
      <c r="G5820">
        <v>123</v>
      </c>
      <c r="H5820">
        <v>17663</v>
      </c>
    </row>
    <row r="5821" spans="1:8">
      <c r="A5821">
        <v>5820</v>
      </c>
      <c r="B5821">
        <v>99</v>
      </c>
      <c r="C5821" t="s">
        <v>204</v>
      </c>
      <c r="D5821" t="s">
        <v>1413</v>
      </c>
      <c r="E5821" t="s">
        <v>1398</v>
      </c>
      <c r="F5821" t="s">
        <v>46</v>
      </c>
      <c r="G5821">
        <v>149</v>
      </c>
      <c r="H5821">
        <v>17663</v>
      </c>
    </row>
    <row r="5822" spans="1:8">
      <c r="A5822">
        <v>5821</v>
      </c>
      <c r="B5822">
        <v>99</v>
      </c>
      <c r="C5822" t="s">
        <v>204</v>
      </c>
      <c r="D5822" t="s">
        <v>1413</v>
      </c>
      <c r="E5822" t="s">
        <v>1399</v>
      </c>
      <c r="F5822" t="s">
        <v>46</v>
      </c>
      <c r="G5822">
        <v>49</v>
      </c>
      <c r="H5822">
        <v>17663</v>
      </c>
    </row>
    <row r="5823" spans="1:8">
      <c r="A5823">
        <v>5822</v>
      </c>
      <c r="B5823">
        <v>99</v>
      </c>
      <c r="C5823" t="s">
        <v>204</v>
      </c>
      <c r="D5823" t="s">
        <v>1413</v>
      </c>
      <c r="E5823" t="s">
        <v>1400</v>
      </c>
      <c r="F5823" t="s">
        <v>46</v>
      </c>
      <c r="G5823">
        <v>33</v>
      </c>
      <c r="H5823">
        <v>17663</v>
      </c>
    </row>
    <row r="5824" spans="1:8">
      <c r="A5824">
        <v>5823</v>
      </c>
      <c r="B5824">
        <v>99</v>
      </c>
      <c r="C5824" t="s">
        <v>204</v>
      </c>
      <c r="D5824" t="s">
        <v>1413</v>
      </c>
      <c r="E5824" t="s">
        <v>1401</v>
      </c>
      <c r="F5824" t="s">
        <v>46</v>
      </c>
      <c r="G5824">
        <v>12</v>
      </c>
      <c r="H5824">
        <v>17663</v>
      </c>
    </row>
    <row r="5825" spans="1:8">
      <c r="A5825">
        <v>5824</v>
      </c>
      <c r="B5825">
        <v>99</v>
      </c>
      <c r="C5825" t="s">
        <v>204</v>
      </c>
      <c r="D5825" t="s">
        <v>1413</v>
      </c>
      <c r="E5825" t="s">
        <v>1402</v>
      </c>
      <c r="F5825" t="s">
        <v>46</v>
      </c>
      <c r="G5825">
        <v>22</v>
      </c>
      <c r="H5825">
        <v>17663</v>
      </c>
    </row>
    <row r="5826" spans="1:8">
      <c r="A5826">
        <v>5825</v>
      </c>
      <c r="B5826">
        <v>99</v>
      </c>
      <c r="C5826" t="s">
        <v>204</v>
      </c>
      <c r="D5826" t="s">
        <v>3597</v>
      </c>
      <c r="E5826" t="s">
        <v>249</v>
      </c>
      <c r="F5826" t="s">
        <v>63</v>
      </c>
      <c r="G5826">
        <v>4</v>
      </c>
      <c r="H5826">
        <v>12</v>
      </c>
    </row>
    <row r="5827" spans="1:8">
      <c r="A5827">
        <v>5826</v>
      </c>
      <c r="B5827">
        <v>99</v>
      </c>
      <c r="C5827" t="s">
        <v>204</v>
      </c>
      <c r="D5827" t="s">
        <v>3597</v>
      </c>
      <c r="E5827" t="s">
        <v>1386</v>
      </c>
      <c r="F5827" t="s">
        <v>63</v>
      </c>
      <c r="G5827">
        <v>1</v>
      </c>
      <c r="H5827">
        <v>12</v>
      </c>
    </row>
    <row r="5828" spans="1:8">
      <c r="A5828">
        <v>5827</v>
      </c>
      <c r="B5828">
        <v>99</v>
      </c>
      <c r="C5828" t="s">
        <v>204</v>
      </c>
      <c r="D5828" t="s">
        <v>3597</v>
      </c>
      <c r="E5828" t="s">
        <v>1390</v>
      </c>
      <c r="F5828" t="s">
        <v>63</v>
      </c>
      <c r="G5828">
        <v>2</v>
      </c>
      <c r="H5828">
        <v>12</v>
      </c>
    </row>
    <row r="5829" spans="1:8">
      <c r="A5829">
        <v>5828</v>
      </c>
      <c r="B5829">
        <v>99</v>
      </c>
      <c r="C5829" t="s">
        <v>204</v>
      </c>
      <c r="D5829" t="s">
        <v>3597</v>
      </c>
      <c r="E5829" t="s">
        <v>1401</v>
      </c>
      <c r="F5829" t="s">
        <v>63</v>
      </c>
      <c r="G5829">
        <v>1</v>
      </c>
      <c r="H5829">
        <v>12</v>
      </c>
    </row>
    <row r="5830" spans="1:8">
      <c r="A5830">
        <v>5829</v>
      </c>
      <c r="B5830">
        <v>99</v>
      </c>
      <c r="C5830" t="s">
        <v>204</v>
      </c>
      <c r="D5830" t="s">
        <v>3597</v>
      </c>
      <c r="E5830" t="s">
        <v>1390</v>
      </c>
      <c r="F5830" t="s">
        <v>46</v>
      </c>
      <c r="G5830">
        <v>1</v>
      </c>
      <c r="H5830">
        <v>12</v>
      </c>
    </row>
    <row r="5831" spans="1:8">
      <c r="A5831">
        <v>5830</v>
      </c>
      <c r="B5831">
        <v>99</v>
      </c>
      <c r="C5831" t="s">
        <v>204</v>
      </c>
      <c r="D5831" t="s">
        <v>3597</v>
      </c>
      <c r="E5831" t="s">
        <v>1393</v>
      </c>
      <c r="F5831" t="s">
        <v>46</v>
      </c>
      <c r="G5831">
        <v>1</v>
      </c>
      <c r="H5831">
        <v>12</v>
      </c>
    </row>
    <row r="5832" spans="1:8">
      <c r="A5832">
        <v>5831</v>
      </c>
      <c r="B5832">
        <v>99</v>
      </c>
      <c r="C5832" t="s">
        <v>204</v>
      </c>
      <c r="D5832" t="s">
        <v>3597</v>
      </c>
      <c r="E5832" t="s">
        <v>1396</v>
      </c>
      <c r="F5832" t="s">
        <v>46</v>
      </c>
      <c r="G5832">
        <v>1</v>
      </c>
      <c r="H5832">
        <v>12</v>
      </c>
    </row>
    <row r="5833" spans="1:8">
      <c r="A5833">
        <v>5832</v>
      </c>
      <c r="B5833">
        <v>99</v>
      </c>
      <c r="C5833" t="s">
        <v>204</v>
      </c>
      <c r="D5833" t="s">
        <v>3597</v>
      </c>
      <c r="E5833" t="s">
        <v>1399</v>
      </c>
      <c r="F5833" t="s">
        <v>46</v>
      </c>
      <c r="G5833">
        <v>1</v>
      </c>
      <c r="H5833">
        <v>12</v>
      </c>
    </row>
    <row r="5834" spans="1:8">
      <c r="A5834">
        <v>5833</v>
      </c>
      <c r="B5834">
        <v>99</v>
      </c>
      <c r="C5834" t="s">
        <v>204</v>
      </c>
      <c r="D5834" t="s">
        <v>3598</v>
      </c>
      <c r="E5834" t="s">
        <v>249</v>
      </c>
      <c r="F5834" t="s">
        <v>63</v>
      </c>
      <c r="G5834">
        <v>62</v>
      </c>
      <c r="H5834">
        <v>1114</v>
      </c>
    </row>
    <row r="5835" spans="1:8">
      <c r="A5835">
        <v>5834</v>
      </c>
      <c r="B5835">
        <v>99</v>
      </c>
      <c r="C5835" t="s">
        <v>204</v>
      </c>
      <c r="D5835" t="s">
        <v>3598</v>
      </c>
      <c r="E5835" t="s">
        <v>1386</v>
      </c>
      <c r="F5835" t="s">
        <v>63</v>
      </c>
      <c r="G5835">
        <v>47</v>
      </c>
      <c r="H5835">
        <v>1114</v>
      </c>
    </row>
    <row r="5836" spans="1:8">
      <c r="A5836">
        <v>5835</v>
      </c>
      <c r="B5836">
        <v>99</v>
      </c>
      <c r="C5836" t="s">
        <v>204</v>
      </c>
      <c r="D5836" t="s">
        <v>3598</v>
      </c>
      <c r="E5836" t="s">
        <v>1387</v>
      </c>
      <c r="F5836" t="s">
        <v>63</v>
      </c>
      <c r="G5836">
        <v>94</v>
      </c>
      <c r="H5836">
        <v>1114</v>
      </c>
    </row>
    <row r="5837" spans="1:8">
      <c r="A5837">
        <v>5836</v>
      </c>
      <c r="B5837">
        <v>99</v>
      </c>
      <c r="C5837" t="s">
        <v>204</v>
      </c>
      <c r="D5837" t="s">
        <v>3598</v>
      </c>
      <c r="E5837" t="s">
        <v>1388</v>
      </c>
      <c r="F5837" t="s">
        <v>63</v>
      </c>
      <c r="G5837">
        <v>85</v>
      </c>
      <c r="H5837">
        <v>1114</v>
      </c>
    </row>
    <row r="5838" spans="1:8">
      <c r="A5838">
        <v>5837</v>
      </c>
      <c r="B5838">
        <v>99</v>
      </c>
      <c r="C5838" t="s">
        <v>204</v>
      </c>
      <c r="D5838" t="s">
        <v>3598</v>
      </c>
      <c r="E5838" t="s">
        <v>1389</v>
      </c>
      <c r="F5838" t="s">
        <v>63</v>
      </c>
      <c r="G5838">
        <v>57</v>
      </c>
      <c r="H5838">
        <v>1114</v>
      </c>
    </row>
    <row r="5839" spans="1:8">
      <c r="A5839">
        <v>5838</v>
      </c>
      <c r="B5839">
        <v>99</v>
      </c>
      <c r="C5839" t="s">
        <v>204</v>
      </c>
      <c r="D5839" t="s">
        <v>3598</v>
      </c>
      <c r="E5839" t="s">
        <v>1390</v>
      </c>
      <c r="F5839" t="s">
        <v>63</v>
      </c>
      <c r="G5839">
        <v>43</v>
      </c>
      <c r="H5839">
        <v>1114</v>
      </c>
    </row>
    <row r="5840" spans="1:8">
      <c r="A5840">
        <v>5839</v>
      </c>
      <c r="B5840">
        <v>99</v>
      </c>
      <c r="C5840" t="s">
        <v>204</v>
      </c>
      <c r="D5840" t="s">
        <v>3598</v>
      </c>
      <c r="E5840" t="s">
        <v>1391</v>
      </c>
      <c r="F5840" t="s">
        <v>63</v>
      </c>
      <c r="G5840">
        <v>36</v>
      </c>
      <c r="H5840">
        <v>1114</v>
      </c>
    </row>
    <row r="5841" spans="1:8">
      <c r="A5841">
        <v>5840</v>
      </c>
      <c r="B5841">
        <v>99</v>
      </c>
      <c r="C5841" t="s">
        <v>204</v>
      </c>
      <c r="D5841" t="s">
        <v>3598</v>
      </c>
      <c r="E5841" t="s">
        <v>1392</v>
      </c>
      <c r="F5841" t="s">
        <v>63</v>
      </c>
      <c r="G5841">
        <v>36</v>
      </c>
      <c r="H5841">
        <v>1114</v>
      </c>
    </row>
    <row r="5842" spans="1:8">
      <c r="A5842">
        <v>5841</v>
      </c>
      <c r="B5842">
        <v>99</v>
      </c>
      <c r="C5842" t="s">
        <v>204</v>
      </c>
      <c r="D5842" t="s">
        <v>3598</v>
      </c>
      <c r="E5842" t="s">
        <v>1393</v>
      </c>
      <c r="F5842" t="s">
        <v>63</v>
      </c>
      <c r="G5842">
        <v>28</v>
      </c>
      <c r="H5842">
        <v>1114</v>
      </c>
    </row>
    <row r="5843" spans="1:8">
      <c r="A5843">
        <v>5842</v>
      </c>
      <c r="B5843">
        <v>99</v>
      </c>
      <c r="C5843" t="s">
        <v>204</v>
      </c>
      <c r="D5843" t="s">
        <v>3598</v>
      </c>
      <c r="E5843" t="s">
        <v>1394</v>
      </c>
      <c r="F5843" t="s">
        <v>63</v>
      </c>
      <c r="G5843">
        <v>19</v>
      </c>
      <c r="H5843">
        <v>1114</v>
      </c>
    </row>
    <row r="5844" spans="1:8">
      <c r="A5844">
        <v>5843</v>
      </c>
      <c r="B5844">
        <v>99</v>
      </c>
      <c r="C5844" t="s">
        <v>204</v>
      </c>
      <c r="D5844" t="s">
        <v>3598</v>
      </c>
      <c r="E5844" t="s">
        <v>1395</v>
      </c>
      <c r="F5844" t="s">
        <v>63</v>
      </c>
      <c r="G5844">
        <v>15</v>
      </c>
      <c r="H5844">
        <v>1114</v>
      </c>
    </row>
    <row r="5845" spans="1:8">
      <c r="A5845">
        <v>5844</v>
      </c>
      <c r="B5845">
        <v>99</v>
      </c>
      <c r="C5845" t="s">
        <v>204</v>
      </c>
      <c r="D5845" t="s">
        <v>3598</v>
      </c>
      <c r="E5845" t="s">
        <v>1396</v>
      </c>
      <c r="F5845" t="s">
        <v>63</v>
      </c>
      <c r="G5845">
        <v>31</v>
      </c>
      <c r="H5845">
        <v>1114</v>
      </c>
    </row>
    <row r="5846" spans="1:8">
      <c r="A5846">
        <v>5845</v>
      </c>
      <c r="B5846">
        <v>99</v>
      </c>
      <c r="C5846" t="s">
        <v>204</v>
      </c>
      <c r="D5846" t="s">
        <v>3598</v>
      </c>
      <c r="E5846" t="s">
        <v>1397</v>
      </c>
      <c r="F5846" t="s">
        <v>63</v>
      </c>
      <c r="G5846">
        <v>9</v>
      </c>
      <c r="H5846">
        <v>1114</v>
      </c>
    </row>
    <row r="5847" spans="1:8">
      <c r="A5847">
        <v>5846</v>
      </c>
      <c r="B5847">
        <v>99</v>
      </c>
      <c r="C5847" t="s">
        <v>204</v>
      </c>
      <c r="D5847" t="s">
        <v>3598</v>
      </c>
      <c r="E5847" t="s">
        <v>1398</v>
      </c>
      <c r="F5847" t="s">
        <v>63</v>
      </c>
      <c r="G5847">
        <v>3</v>
      </c>
      <c r="H5847">
        <v>1114</v>
      </c>
    </row>
    <row r="5848" spans="1:8">
      <c r="A5848">
        <v>5847</v>
      </c>
      <c r="B5848">
        <v>99</v>
      </c>
      <c r="C5848" t="s">
        <v>204</v>
      </c>
      <c r="D5848" t="s">
        <v>3598</v>
      </c>
      <c r="E5848" t="s">
        <v>1399</v>
      </c>
      <c r="F5848" t="s">
        <v>63</v>
      </c>
      <c r="G5848">
        <v>2</v>
      </c>
      <c r="H5848">
        <v>1114</v>
      </c>
    </row>
    <row r="5849" spans="1:8">
      <c r="A5849">
        <v>5848</v>
      </c>
      <c r="B5849">
        <v>99</v>
      </c>
      <c r="C5849" t="s">
        <v>204</v>
      </c>
      <c r="D5849" t="s">
        <v>3598</v>
      </c>
      <c r="E5849" t="s">
        <v>1400</v>
      </c>
      <c r="F5849" t="s">
        <v>63</v>
      </c>
      <c r="G5849">
        <v>1</v>
      </c>
      <c r="H5849">
        <v>1114</v>
      </c>
    </row>
    <row r="5850" spans="1:8">
      <c r="A5850">
        <v>5849</v>
      </c>
      <c r="B5850">
        <v>99</v>
      </c>
      <c r="C5850" t="s">
        <v>204</v>
      </c>
      <c r="D5850" t="s">
        <v>3598</v>
      </c>
      <c r="E5850" t="s">
        <v>1401</v>
      </c>
      <c r="F5850" t="s">
        <v>63</v>
      </c>
      <c r="G5850">
        <v>2</v>
      </c>
      <c r="H5850">
        <v>1114</v>
      </c>
    </row>
    <row r="5851" spans="1:8">
      <c r="A5851">
        <v>5850</v>
      </c>
      <c r="B5851">
        <v>99</v>
      </c>
      <c r="C5851" t="s">
        <v>204</v>
      </c>
      <c r="D5851" t="s">
        <v>3598</v>
      </c>
      <c r="E5851" t="s">
        <v>1402</v>
      </c>
      <c r="F5851" t="s">
        <v>63</v>
      </c>
      <c r="G5851">
        <v>2</v>
      </c>
      <c r="H5851">
        <v>1114</v>
      </c>
    </row>
    <row r="5852" spans="1:8">
      <c r="A5852">
        <v>5851</v>
      </c>
      <c r="B5852">
        <v>99</v>
      </c>
      <c r="C5852" t="s">
        <v>204</v>
      </c>
      <c r="D5852" t="s">
        <v>3598</v>
      </c>
      <c r="E5852" t="s">
        <v>249</v>
      </c>
      <c r="F5852" t="s">
        <v>46</v>
      </c>
      <c r="G5852">
        <v>100</v>
      </c>
      <c r="H5852">
        <v>1114</v>
      </c>
    </row>
    <row r="5853" spans="1:8">
      <c r="A5853">
        <v>5852</v>
      </c>
      <c r="B5853">
        <v>99</v>
      </c>
      <c r="C5853" t="s">
        <v>204</v>
      </c>
      <c r="D5853" t="s">
        <v>3598</v>
      </c>
      <c r="E5853" t="s">
        <v>1386</v>
      </c>
      <c r="F5853" t="s">
        <v>46</v>
      </c>
      <c r="G5853">
        <v>55</v>
      </c>
      <c r="H5853">
        <v>1114</v>
      </c>
    </row>
    <row r="5854" spans="1:8">
      <c r="A5854">
        <v>5853</v>
      </c>
      <c r="B5854">
        <v>99</v>
      </c>
      <c r="C5854" t="s">
        <v>204</v>
      </c>
      <c r="D5854" t="s">
        <v>3598</v>
      </c>
      <c r="E5854" t="s">
        <v>1387</v>
      </c>
      <c r="F5854" t="s">
        <v>46</v>
      </c>
      <c r="G5854">
        <v>82</v>
      </c>
      <c r="H5854">
        <v>1114</v>
      </c>
    </row>
    <row r="5855" spans="1:8">
      <c r="A5855">
        <v>5854</v>
      </c>
      <c r="B5855">
        <v>99</v>
      </c>
      <c r="C5855" t="s">
        <v>204</v>
      </c>
      <c r="D5855" t="s">
        <v>3598</v>
      </c>
      <c r="E5855" t="s">
        <v>1388</v>
      </c>
      <c r="F5855" t="s">
        <v>46</v>
      </c>
      <c r="G5855">
        <v>60</v>
      </c>
      <c r="H5855">
        <v>1114</v>
      </c>
    </row>
    <row r="5856" spans="1:8">
      <c r="A5856">
        <v>5855</v>
      </c>
      <c r="B5856">
        <v>99</v>
      </c>
      <c r="C5856" t="s">
        <v>204</v>
      </c>
      <c r="D5856" t="s">
        <v>3598</v>
      </c>
      <c r="E5856" t="s">
        <v>1389</v>
      </c>
      <c r="F5856" t="s">
        <v>46</v>
      </c>
      <c r="G5856">
        <v>35</v>
      </c>
      <c r="H5856">
        <v>1114</v>
      </c>
    </row>
    <row r="5857" spans="1:8">
      <c r="A5857">
        <v>5856</v>
      </c>
      <c r="B5857">
        <v>99</v>
      </c>
      <c r="C5857" t="s">
        <v>204</v>
      </c>
      <c r="D5857" t="s">
        <v>3598</v>
      </c>
      <c r="E5857" t="s">
        <v>1390</v>
      </c>
      <c r="F5857" t="s">
        <v>46</v>
      </c>
      <c r="G5857">
        <v>25</v>
      </c>
      <c r="H5857">
        <v>1114</v>
      </c>
    </row>
    <row r="5858" spans="1:8">
      <c r="A5858">
        <v>5857</v>
      </c>
      <c r="B5858">
        <v>99</v>
      </c>
      <c r="C5858" t="s">
        <v>204</v>
      </c>
      <c r="D5858" t="s">
        <v>3598</v>
      </c>
      <c r="E5858" t="s">
        <v>1391</v>
      </c>
      <c r="F5858" t="s">
        <v>46</v>
      </c>
      <c r="G5858">
        <v>37</v>
      </c>
      <c r="H5858">
        <v>1114</v>
      </c>
    </row>
    <row r="5859" spans="1:8">
      <c r="A5859">
        <v>5858</v>
      </c>
      <c r="B5859">
        <v>99</v>
      </c>
      <c r="C5859" t="s">
        <v>204</v>
      </c>
      <c r="D5859" t="s">
        <v>3598</v>
      </c>
      <c r="E5859" t="s">
        <v>1392</v>
      </c>
      <c r="F5859" t="s">
        <v>46</v>
      </c>
      <c r="G5859">
        <v>36</v>
      </c>
      <c r="H5859">
        <v>1114</v>
      </c>
    </row>
    <row r="5860" spans="1:8">
      <c r="A5860">
        <v>5859</v>
      </c>
      <c r="B5860">
        <v>99</v>
      </c>
      <c r="C5860" t="s">
        <v>204</v>
      </c>
      <c r="D5860" t="s">
        <v>3598</v>
      </c>
      <c r="E5860" t="s">
        <v>1393</v>
      </c>
      <c r="F5860" t="s">
        <v>46</v>
      </c>
      <c r="G5860">
        <v>21</v>
      </c>
      <c r="H5860">
        <v>1114</v>
      </c>
    </row>
    <row r="5861" spans="1:8">
      <c r="A5861">
        <v>5860</v>
      </c>
      <c r="B5861">
        <v>99</v>
      </c>
      <c r="C5861" t="s">
        <v>204</v>
      </c>
      <c r="D5861" t="s">
        <v>3598</v>
      </c>
      <c r="E5861" t="s">
        <v>1394</v>
      </c>
      <c r="F5861" t="s">
        <v>46</v>
      </c>
      <c r="G5861">
        <v>12</v>
      </c>
      <c r="H5861">
        <v>1114</v>
      </c>
    </row>
    <row r="5862" spans="1:8">
      <c r="A5862">
        <v>5861</v>
      </c>
      <c r="B5862">
        <v>99</v>
      </c>
      <c r="C5862" t="s">
        <v>204</v>
      </c>
      <c r="D5862" t="s">
        <v>3598</v>
      </c>
      <c r="E5862" t="s">
        <v>1395</v>
      </c>
      <c r="F5862" t="s">
        <v>46</v>
      </c>
      <c r="G5862">
        <v>11</v>
      </c>
      <c r="H5862">
        <v>1114</v>
      </c>
    </row>
    <row r="5863" spans="1:8">
      <c r="A5863">
        <v>5862</v>
      </c>
      <c r="B5863">
        <v>99</v>
      </c>
      <c r="C5863" t="s">
        <v>204</v>
      </c>
      <c r="D5863" t="s">
        <v>3598</v>
      </c>
      <c r="E5863" t="s">
        <v>1396</v>
      </c>
      <c r="F5863" t="s">
        <v>46</v>
      </c>
      <c r="G5863">
        <v>46</v>
      </c>
      <c r="H5863">
        <v>1114</v>
      </c>
    </row>
    <row r="5864" spans="1:8">
      <c r="A5864">
        <v>5863</v>
      </c>
      <c r="B5864">
        <v>99</v>
      </c>
      <c r="C5864" t="s">
        <v>204</v>
      </c>
      <c r="D5864" t="s">
        <v>3598</v>
      </c>
      <c r="E5864" t="s">
        <v>1397</v>
      </c>
      <c r="F5864" t="s">
        <v>46</v>
      </c>
      <c r="G5864">
        <v>7</v>
      </c>
      <c r="H5864">
        <v>1114</v>
      </c>
    </row>
    <row r="5865" spans="1:8">
      <c r="A5865">
        <v>5864</v>
      </c>
      <c r="B5865">
        <v>99</v>
      </c>
      <c r="C5865" t="s">
        <v>204</v>
      </c>
      <c r="D5865" t="s">
        <v>3598</v>
      </c>
      <c r="E5865" t="s">
        <v>1398</v>
      </c>
      <c r="F5865" t="s">
        <v>46</v>
      </c>
      <c r="G5865">
        <v>6</v>
      </c>
      <c r="H5865">
        <v>1114</v>
      </c>
    </row>
    <row r="5866" spans="1:8">
      <c r="A5866">
        <v>5865</v>
      </c>
      <c r="B5866">
        <v>99</v>
      </c>
      <c r="C5866" t="s">
        <v>204</v>
      </c>
      <c r="D5866" t="s">
        <v>3598</v>
      </c>
      <c r="E5866" t="s">
        <v>1399</v>
      </c>
      <c r="F5866" t="s">
        <v>46</v>
      </c>
      <c r="G5866">
        <v>4</v>
      </c>
      <c r="H5866">
        <v>1114</v>
      </c>
    </row>
    <row r="5867" spans="1:8">
      <c r="A5867">
        <v>5866</v>
      </c>
      <c r="B5867">
        <v>99</v>
      </c>
      <c r="C5867" t="s">
        <v>204</v>
      </c>
      <c r="D5867" t="s">
        <v>3598</v>
      </c>
      <c r="E5867" t="s">
        <v>1400</v>
      </c>
      <c r="F5867" t="s">
        <v>46</v>
      </c>
      <c r="G5867">
        <v>1</v>
      </c>
      <c r="H5867">
        <v>1114</v>
      </c>
    </row>
    <row r="5868" spans="1:8">
      <c r="A5868">
        <v>5867</v>
      </c>
      <c r="B5868">
        <v>99</v>
      </c>
      <c r="C5868" t="s">
        <v>204</v>
      </c>
      <c r="D5868" t="s">
        <v>3598</v>
      </c>
      <c r="E5868" t="s">
        <v>1401</v>
      </c>
      <c r="F5868" t="s">
        <v>46</v>
      </c>
      <c r="G5868">
        <v>4</v>
      </c>
      <c r="H5868">
        <v>1114</v>
      </c>
    </row>
    <row r="5869" spans="1:8">
      <c r="A5869">
        <v>5868</v>
      </c>
      <c r="B5869">
        <v>99</v>
      </c>
      <c r="C5869" t="s">
        <v>204</v>
      </c>
      <c r="D5869" t="s">
        <v>3586</v>
      </c>
      <c r="E5869" t="s">
        <v>249</v>
      </c>
      <c r="F5869" t="s">
        <v>63</v>
      </c>
      <c r="G5869">
        <v>1721</v>
      </c>
      <c r="H5869">
        <v>21036</v>
      </c>
    </row>
    <row r="5870" spans="1:8">
      <c r="A5870">
        <v>5869</v>
      </c>
      <c r="B5870">
        <v>99</v>
      </c>
      <c r="C5870" t="s">
        <v>204</v>
      </c>
      <c r="D5870" t="s">
        <v>3586</v>
      </c>
      <c r="E5870" t="s">
        <v>1386</v>
      </c>
      <c r="F5870" t="s">
        <v>63</v>
      </c>
      <c r="G5870">
        <v>1232</v>
      </c>
      <c r="H5870">
        <v>21036</v>
      </c>
    </row>
    <row r="5871" spans="1:8">
      <c r="A5871">
        <v>5870</v>
      </c>
      <c r="B5871">
        <v>99</v>
      </c>
      <c r="C5871" t="s">
        <v>204</v>
      </c>
      <c r="D5871" t="s">
        <v>3586</v>
      </c>
      <c r="E5871" t="s">
        <v>1387</v>
      </c>
      <c r="F5871" t="s">
        <v>63</v>
      </c>
      <c r="G5871">
        <v>1038</v>
      </c>
      <c r="H5871">
        <v>21036</v>
      </c>
    </row>
    <row r="5872" spans="1:8">
      <c r="A5872">
        <v>5871</v>
      </c>
      <c r="B5872">
        <v>99</v>
      </c>
      <c r="C5872" t="s">
        <v>204</v>
      </c>
      <c r="D5872" t="s">
        <v>3586</v>
      </c>
      <c r="E5872" t="s">
        <v>1388</v>
      </c>
      <c r="F5872" t="s">
        <v>63</v>
      </c>
      <c r="G5872">
        <v>1086</v>
      </c>
      <c r="H5872">
        <v>21036</v>
      </c>
    </row>
    <row r="5873" spans="1:8">
      <c r="A5873">
        <v>5872</v>
      </c>
      <c r="B5873">
        <v>99</v>
      </c>
      <c r="C5873" t="s">
        <v>204</v>
      </c>
      <c r="D5873" t="s">
        <v>3586</v>
      </c>
      <c r="E5873" t="s">
        <v>1389</v>
      </c>
      <c r="F5873" t="s">
        <v>63</v>
      </c>
      <c r="G5873">
        <v>1051</v>
      </c>
      <c r="H5873">
        <v>21036</v>
      </c>
    </row>
    <row r="5874" spans="1:8">
      <c r="A5874">
        <v>5873</v>
      </c>
      <c r="B5874">
        <v>99</v>
      </c>
      <c r="C5874" t="s">
        <v>204</v>
      </c>
      <c r="D5874" t="s">
        <v>3586</v>
      </c>
      <c r="E5874" t="s">
        <v>1390</v>
      </c>
      <c r="F5874" t="s">
        <v>63</v>
      </c>
      <c r="G5874">
        <v>940</v>
      </c>
      <c r="H5874">
        <v>21036</v>
      </c>
    </row>
    <row r="5875" spans="1:8">
      <c r="A5875">
        <v>5874</v>
      </c>
      <c r="B5875">
        <v>99</v>
      </c>
      <c r="C5875" t="s">
        <v>204</v>
      </c>
      <c r="D5875" t="s">
        <v>3586</v>
      </c>
      <c r="E5875" t="s">
        <v>1391</v>
      </c>
      <c r="F5875" t="s">
        <v>63</v>
      </c>
      <c r="G5875">
        <v>791</v>
      </c>
      <c r="H5875">
        <v>21036</v>
      </c>
    </row>
    <row r="5876" spans="1:8">
      <c r="A5876">
        <v>5875</v>
      </c>
      <c r="B5876">
        <v>99</v>
      </c>
      <c r="C5876" t="s">
        <v>204</v>
      </c>
      <c r="D5876" t="s">
        <v>3586</v>
      </c>
      <c r="E5876" t="s">
        <v>1392</v>
      </c>
      <c r="F5876" t="s">
        <v>63</v>
      </c>
      <c r="G5876">
        <v>807</v>
      </c>
      <c r="H5876">
        <v>21036</v>
      </c>
    </row>
    <row r="5877" spans="1:8">
      <c r="A5877">
        <v>5876</v>
      </c>
      <c r="B5877">
        <v>99</v>
      </c>
      <c r="C5877" t="s">
        <v>204</v>
      </c>
      <c r="D5877" t="s">
        <v>3586</v>
      </c>
      <c r="E5877" t="s">
        <v>1393</v>
      </c>
      <c r="F5877" t="s">
        <v>63</v>
      </c>
      <c r="G5877">
        <v>636</v>
      </c>
      <c r="H5877">
        <v>21036</v>
      </c>
    </row>
    <row r="5878" spans="1:8">
      <c r="A5878">
        <v>5877</v>
      </c>
      <c r="B5878">
        <v>99</v>
      </c>
      <c r="C5878" t="s">
        <v>204</v>
      </c>
      <c r="D5878" t="s">
        <v>3586</v>
      </c>
      <c r="E5878" t="s">
        <v>1394</v>
      </c>
      <c r="F5878" t="s">
        <v>63</v>
      </c>
      <c r="G5878">
        <v>551</v>
      </c>
      <c r="H5878">
        <v>21036</v>
      </c>
    </row>
    <row r="5879" spans="1:8">
      <c r="A5879">
        <v>5878</v>
      </c>
      <c r="B5879">
        <v>99</v>
      </c>
      <c r="C5879" t="s">
        <v>204</v>
      </c>
      <c r="D5879" t="s">
        <v>3586</v>
      </c>
      <c r="E5879" t="s">
        <v>1395</v>
      </c>
      <c r="F5879" t="s">
        <v>63</v>
      </c>
      <c r="G5879">
        <v>401</v>
      </c>
      <c r="H5879">
        <v>21036</v>
      </c>
    </row>
    <row r="5880" spans="1:8">
      <c r="A5880">
        <v>5879</v>
      </c>
      <c r="B5880">
        <v>99</v>
      </c>
      <c r="C5880" t="s">
        <v>204</v>
      </c>
      <c r="D5880" t="s">
        <v>3586</v>
      </c>
      <c r="E5880" t="s">
        <v>1396</v>
      </c>
      <c r="F5880" t="s">
        <v>63</v>
      </c>
      <c r="G5880">
        <v>335</v>
      </c>
      <c r="H5880">
        <v>21036</v>
      </c>
    </row>
    <row r="5881" spans="1:8">
      <c r="A5881">
        <v>5880</v>
      </c>
      <c r="B5881">
        <v>99</v>
      </c>
      <c r="C5881" t="s">
        <v>204</v>
      </c>
      <c r="D5881" t="s">
        <v>3586</v>
      </c>
      <c r="E5881" t="s">
        <v>1397</v>
      </c>
      <c r="F5881" t="s">
        <v>63</v>
      </c>
      <c r="G5881">
        <v>202</v>
      </c>
      <c r="H5881">
        <v>21036</v>
      </c>
    </row>
    <row r="5882" spans="1:8">
      <c r="A5882">
        <v>5881</v>
      </c>
      <c r="B5882">
        <v>99</v>
      </c>
      <c r="C5882" t="s">
        <v>204</v>
      </c>
      <c r="D5882" t="s">
        <v>3586</v>
      </c>
      <c r="E5882" t="s">
        <v>1398</v>
      </c>
      <c r="F5882" t="s">
        <v>63</v>
      </c>
      <c r="G5882">
        <v>240</v>
      </c>
      <c r="H5882">
        <v>21036</v>
      </c>
    </row>
    <row r="5883" spans="1:8">
      <c r="A5883">
        <v>5882</v>
      </c>
      <c r="B5883">
        <v>99</v>
      </c>
      <c r="C5883" t="s">
        <v>204</v>
      </c>
      <c r="D5883" t="s">
        <v>3586</v>
      </c>
      <c r="E5883" t="s">
        <v>1399</v>
      </c>
      <c r="F5883" t="s">
        <v>63</v>
      </c>
      <c r="G5883">
        <v>108</v>
      </c>
      <c r="H5883">
        <v>21036</v>
      </c>
    </row>
    <row r="5884" spans="1:8">
      <c r="A5884">
        <v>5883</v>
      </c>
      <c r="B5884">
        <v>99</v>
      </c>
      <c r="C5884" t="s">
        <v>204</v>
      </c>
      <c r="D5884" t="s">
        <v>3586</v>
      </c>
      <c r="E5884" t="s">
        <v>1400</v>
      </c>
      <c r="F5884" t="s">
        <v>63</v>
      </c>
      <c r="G5884">
        <v>71</v>
      </c>
      <c r="H5884">
        <v>21036</v>
      </c>
    </row>
    <row r="5885" spans="1:8">
      <c r="A5885">
        <v>5884</v>
      </c>
      <c r="B5885">
        <v>99</v>
      </c>
      <c r="C5885" t="s">
        <v>204</v>
      </c>
      <c r="D5885" t="s">
        <v>3586</v>
      </c>
      <c r="E5885" t="s">
        <v>1401</v>
      </c>
      <c r="F5885" t="s">
        <v>63</v>
      </c>
      <c r="G5885">
        <v>31</v>
      </c>
      <c r="H5885">
        <v>21036</v>
      </c>
    </row>
    <row r="5886" spans="1:8">
      <c r="A5886">
        <v>5885</v>
      </c>
      <c r="B5886">
        <v>99</v>
      </c>
      <c r="C5886" t="s">
        <v>204</v>
      </c>
      <c r="D5886" t="s">
        <v>3586</v>
      </c>
      <c r="E5886" t="s">
        <v>1402</v>
      </c>
      <c r="F5886" t="s">
        <v>63</v>
      </c>
      <c r="G5886">
        <v>18</v>
      </c>
      <c r="H5886">
        <v>21036</v>
      </c>
    </row>
    <row r="5887" spans="1:8">
      <c r="A5887">
        <v>5886</v>
      </c>
      <c r="B5887">
        <v>99</v>
      </c>
      <c r="C5887" t="s">
        <v>204</v>
      </c>
      <c r="D5887" t="s">
        <v>3586</v>
      </c>
      <c r="E5887" t="s">
        <v>249</v>
      </c>
      <c r="F5887" t="s">
        <v>46</v>
      </c>
      <c r="G5887">
        <v>1486</v>
      </c>
      <c r="H5887">
        <v>21036</v>
      </c>
    </row>
    <row r="5888" spans="1:8">
      <c r="A5888">
        <v>5887</v>
      </c>
      <c r="B5888">
        <v>99</v>
      </c>
      <c r="C5888" t="s">
        <v>204</v>
      </c>
      <c r="D5888" t="s">
        <v>3586</v>
      </c>
      <c r="E5888" t="s">
        <v>1386</v>
      </c>
      <c r="F5888" t="s">
        <v>46</v>
      </c>
      <c r="G5888">
        <v>1309</v>
      </c>
      <c r="H5888">
        <v>21036</v>
      </c>
    </row>
    <row r="5889" spans="1:8">
      <c r="A5889">
        <v>5888</v>
      </c>
      <c r="B5889">
        <v>99</v>
      </c>
      <c r="C5889" t="s">
        <v>204</v>
      </c>
      <c r="D5889" t="s">
        <v>3586</v>
      </c>
      <c r="E5889" t="s">
        <v>1387</v>
      </c>
      <c r="F5889" t="s">
        <v>46</v>
      </c>
      <c r="G5889">
        <v>941</v>
      </c>
      <c r="H5889">
        <v>21036</v>
      </c>
    </row>
    <row r="5890" spans="1:8">
      <c r="A5890">
        <v>5889</v>
      </c>
      <c r="B5890">
        <v>99</v>
      </c>
      <c r="C5890" t="s">
        <v>204</v>
      </c>
      <c r="D5890" t="s">
        <v>3586</v>
      </c>
      <c r="E5890" t="s">
        <v>1388</v>
      </c>
      <c r="F5890" t="s">
        <v>46</v>
      </c>
      <c r="G5890">
        <v>937</v>
      </c>
      <c r="H5890">
        <v>21036</v>
      </c>
    </row>
    <row r="5891" spans="1:8">
      <c r="A5891">
        <v>5890</v>
      </c>
      <c r="B5891">
        <v>99</v>
      </c>
      <c r="C5891" t="s">
        <v>204</v>
      </c>
      <c r="D5891" t="s">
        <v>3586</v>
      </c>
      <c r="E5891" t="s">
        <v>1389</v>
      </c>
      <c r="F5891" t="s">
        <v>46</v>
      </c>
      <c r="G5891">
        <v>895</v>
      </c>
      <c r="H5891">
        <v>21036</v>
      </c>
    </row>
    <row r="5892" spans="1:8">
      <c r="A5892">
        <v>5891</v>
      </c>
      <c r="B5892">
        <v>99</v>
      </c>
      <c r="C5892" t="s">
        <v>204</v>
      </c>
      <c r="D5892" t="s">
        <v>3586</v>
      </c>
      <c r="E5892" t="s">
        <v>1390</v>
      </c>
      <c r="F5892" t="s">
        <v>46</v>
      </c>
      <c r="G5892">
        <v>764</v>
      </c>
      <c r="H5892">
        <v>21036</v>
      </c>
    </row>
    <row r="5893" spans="1:8">
      <c r="A5893">
        <v>5892</v>
      </c>
      <c r="B5893">
        <v>99</v>
      </c>
      <c r="C5893" t="s">
        <v>204</v>
      </c>
      <c r="D5893" t="s">
        <v>3586</v>
      </c>
      <c r="E5893" t="s">
        <v>1391</v>
      </c>
      <c r="F5893" t="s">
        <v>46</v>
      </c>
      <c r="G5893">
        <v>705</v>
      </c>
      <c r="H5893">
        <v>21036</v>
      </c>
    </row>
    <row r="5894" spans="1:8">
      <c r="A5894">
        <v>5893</v>
      </c>
      <c r="B5894">
        <v>99</v>
      </c>
      <c r="C5894" t="s">
        <v>204</v>
      </c>
      <c r="D5894" t="s">
        <v>3586</v>
      </c>
      <c r="E5894" t="s">
        <v>1392</v>
      </c>
      <c r="F5894" t="s">
        <v>46</v>
      </c>
      <c r="G5894">
        <v>650</v>
      </c>
      <c r="H5894">
        <v>21036</v>
      </c>
    </row>
    <row r="5895" spans="1:8">
      <c r="A5895">
        <v>5894</v>
      </c>
      <c r="B5895">
        <v>99</v>
      </c>
      <c r="C5895" t="s">
        <v>204</v>
      </c>
      <c r="D5895" t="s">
        <v>3586</v>
      </c>
      <c r="E5895" t="s">
        <v>1393</v>
      </c>
      <c r="F5895" t="s">
        <v>46</v>
      </c>
      <c r="G5895">
        <v>560</v>
      </c>
      <c r="H5895">
        <v>21036</v>
      </c>
    </row>
    <row r="5896" spans="1:8">
      <c r="A5896">
        <v>5895</v>
      </c>
      <c r="B5896">
        <v>99</v>
      </c>
      <c r="C5896" t="s">
        <v>204</v>
      </c>
      <c r="D5896" t="s">
        <v>3586</v>
      </c>
      <c r="E5896" t="s">
        <v>1394</v>
      </c>
      <c r="F5896" t="s">
        <v>46</v>
      </c>
      <c r="G5896">
        <v>481</v>
      </c>
      <c r="H5896">
        <v>21036</v>
      </c>
    </row>
    <row r="5897" spans="1:8">
      <c r="A5897">
        <v>5896</v>
      </c>
      <c r="B5897">
        <v>99</v>
      </c>
      <c r="C5897" t="s">
        <v>204</v>
      </c>
      <c r="D5897" t="s">
        <v>3586</v>
      </c>
      <c r="E5897" t="s">
        <v>1395</v>
      </c>
      <c r="F5897" t="s">
        <v>46</v>
      </c>
      <c r="G5897">
        <v>292</v>
      </c>
      <c r="H5897">
        <v>21036</v>
      </c>
    </row>
    <row r="5898" spans="1:8">
      <c r="A5898">
        <v>5897</v>
      </c>
      <c r="B5898">
        <v>99</v>
      </c>
      <c r="C5898" t="s">
        <v>204</v>
      </c>
      <c r="D5898" t="s">
        <v>3586</v>
      </c>
      <c r="E5898" t="s">
        <v>1396</v>
      </c>
      <c r="F5898" t="s">
        <v>46</v>
      </c>
      <c r="G5898">
        <v>264</v>
      </c>
      <c r="H5898">
        <v>21036</v>
      </c>
    </row>
    <row r="5899" spans="1:8">
      <c r="A5899">
        <v>5898</v>
      </c>
      <c r="B5899">
        <v>99</v>
      </c>
      <c r="C5899" t="s">
        <v>204</v>
      </c>
      <c r="D5899" t="s">
        <v>3586</v>
      </c>
      <c r="E5899" t="s">
        <v>1397</v>
      </c>
      <c r="F5899" t="s">
        <v>46</v>
      </c>
      <c r="G5899">
        <v>150</v>
      </c>
      <c r="H5899">
        <v>21036</v>
      </c>
    </row>
    <row r="5900" spans="1:8">
      <c r="A5900">
        <v>5899</v>
      </c>
      <c r="B5900">
        <v>99</v>
      </c>
      <c r="C5900" t="s">
        <v>204</v>
      </c>
      <c r="D5900" t="s">
        <v>3586</v>
      </c>
      <c r="E5900" t="s">
        <v>1398</v>
      </c>
      <c r="F5900" t="s">
        <v>46</v>
      </c>
      <c r="G5900">
        <v>171</v>
      </c>
      <c r="H5900">
        <v>21036</v>
      </c>
    </row>
    <row r="5901" spans="1:8">
      <c r="A5901">
        <v>5900</v>
      </c>
      <c r="B5901">
        <v>99</v>
      </c>
      <c r="C5901" t="s">
        <v>204</v>
      </c>
      <c r="D5901" t="s">
        <v>3586</v>
      </c>
      <c r="E5901" t="s">
        <v>1399</v>
      </c>
      <c r="F5901" t="s">
        <v>46</v>
      </c>
      <c r="G5901">
        <v>81</v>
      </c>
      <c r="H5901">
        <v>21036</v>
      </c>
    </row>
    <row r="5902" spans="1:8">
      <c r="A5902">
        <v>5901</v>
      </c>
      <c r="B5902">
        <v>99</v>
      </c>
      <c r="C5902" t="s">
        <v>204</v>
      </c>
      <c r="D5902" t="s">
        <v>3586</v>
      </c>
      <c r="E5902" t="s">
        <v>1400</v>
      </c>
      <c r="F5902" t="s">
        <v>46</v>
      </c>
      <c r="G5902">
        <v>49</v>
      </c>
      <c r="H5902">
        <v>21036</v>
      </c>
    </row>
    <row r="5903" spans="1:8">
      <c r="A5903">
        <v>5902</v>
      </c>
      <c r="B5903">
        <v>99</v>
      </c>
      <c r="C5903" t="s">
        <v>204</v>
      </c>
      <c r="D5903" t="s">
        <v>3586</v>
      </c>
      <c r="E5903" t="s">
        <v>1401</v>
      </c>
      <c r="F5903" t="s">
        <v>46</v>
      </c>
      <c r="G5903">
        <v>25</v>
      </c>
      <c r="H5903">
        <v>21036</v>
      </c>
    </row>
    <row r="5904" spans="1:8">
      <c r="A5904">
        <v>5903</v>
      </c>
      <c r="B5904">
        <v>99</v>
      </c>
      <c r="C5904" t="s">
        <v>204</v>
      </c>
      <c r="D5904" t="s">
        <v>3586</v>
      </c>
      <c r="E5904" t="s">
        <v>1402</v>
      </c>
      <c r="F5904" t="s">
        <v>46</v>
      </c>
      <c r="G5904">
        <v>17</v>
      </c>
      <c r="H5904">
        <v>21036</v>
      </c>
    </row>
    <row r="5905" spans="1:7">
      <c r="A5905">
        <v>5904</v>
      </c>
      <c r="B5905">
        <v>99</v>
      </c>
      <c r="C5905" t="s">
        <v>204</v>
      </c>
      <c r="D5905" t="s">
        <v>45</v>
      </c>
      <c r="E5905" t="s">
        <v>249</v>
      </c>
      <c r="F5905" t="s">
        <v>63</v>
      </c>
      <c r="G5905">
        <v>483</v>
      </c>
    </row>
    <row r="5906" spans="1:7">
      <c r="A5906">
        <v>5905</v>
      </c>
      <c r="B5906">
        <v>99</v>
      </c>
      <c r="C5906" t="s">
        <v>204</v>
      </c>
      <c r="D5906" t="s">
        <v>45</v>
      </c>
      <c r="E5906" t="s">
        <v>1386</v>
      </c>
      <c r="F5906" t="s">
        <v>63</v>
      </c>
      <c r="G5906">
        <v>269</v>
      </c>
    </row>
    <row r="5907" spans="1:7">
      <c r="A5907">
        <v>5906</v>
      </c>
      <c r="B5907">
        <v>99</v>
      </c>
      <c r="C5907" t="s">
        <v>204</v>
      </c>
      <c r="D5907" t="s">
        <v>45</v>
      </c>
      <c r="E5907" t="s">
        <v>1387</v>
      </c>
      <c r="F5907" t="s">
        <v>63</v>
      </c>
      <c r="G5907">
        <v>365</v>
      </c>
    </row>
    <row r="5908" spans="1:7">
      <c r="A5908">
        <v>5907</v>
      </c>
      <c r="B5908">
        <v>99</v>
      </c>
      <c r="C5908" t="s">
        <v>204</v>
      </c>
      <c r="D5908" t="s">
        <v>45</v>
      </c>
      <c r="E5908" t="s">
        <v>1388</v>
      </c>
      <c r="F5908" t="s">
        <v>63</v>
      </c>
      <c r="G5908">
        <v>251</v>
      </c>
    </row>
    <row r="5909" spans="1:7">
      <c r="A5909">
        <v>5908</v>
      </c>
      <c r="B5909">
        <v>99</v>
      </c>
      <c r="C5909" t="s">
        <v>204</v>
      </c>
      <c r="D5909" t="s">
        <v>45</v>
      </c>
      <c r="E5909" t="s">
        <v>1389</v>
      </c>
      <c r="F5909" t="s">
        <v>63</v>
      </c>
      <c r="G5909">
        <v>142</v>
      </c>
    </row>
    <row r="5910" spans="1:7">
      <c r="A5910">
        <v>5909</v>
      </c>
      <c r="B5910">
        <v>99</v>
      </c>
      <c r="C5910" t="s">
        <v>204</v>
      </c>
      <c r="D5910" t="s">
        <v>45</v>
      </c>
      <c r="E5910" t="s">
        <v>1390</v>
      </c>
      <c r="F5910" t="s">
        <v>63</v>
      </c>
      <c r="G5910">
        <v>132</v>
      </c>
    </row>
    <row r="5911" spans="1:7">
      <c r="A5911">
        <v>5910</v>
      </c>
      <c r="B5911">
        <v>99</v>
      </c>
      <c r="C5911" t="s">
        <v>204</v>
      </c>
      <c r="D5911" t="s">
        <v>45</v>
      </c>
      <c r="E5911" t="s">
        <v>1391</v>
      </c>
      <c r="F5911" t="s">
        <v>63</v>
      </c>
      <c r="G5911">
        <v>96</v>
      </c>
    </row>
    <row r="5912" spans="1:7">
      <c r="A5912">
        <v>5911</v>
      </c>
      <c r="B5912">
        <v>99</v>
      </c>
      <c r="C5912" t="s">
        <v>204</v>
      </c>
      <c r="D5912" t="s">
        <v>45</v>
      </c>
      <c r="E5912" t="s">
        <v>1392</v>
      </c>
      <c r="F5912" t="s">
        <v>63</v>
      </c>
      <c r="G5912">
        <v>111</v>
      </c>
    </row>
    <row r="5913" spans="1:7">
      <c r="A5913">
        <v>5912</v>
      </c>
      <c r="B5913">
        <v>99</v>
      </c>
      <c r="C5913" t="s">
        <v>204</v>
      </c>
      <c r="D5913" t="s">
        <v>45</v>
      </c>
      <c r="E5913" t="s">
        <v>1393</v>
      </c>
      <c r="F5913" t="s">
        <v>63</v>
      </c>
      <c r="G5913">
        <v>86</v>
      </c>
    </row>
    <row r="5914" spans="1:7">
      <c r="A5914">
        <v>5913</v>
      </c>
      <c r="B5914">
        <v>99</v>
      </c>
      <c r="C5914" t="s">
        <v>204</v>
      </c>
      <c r="D5914" t="s">
        <v>45</v>
      </c>
      <c r="E5914" t="s">
        <v>1394</v>
      </c>
      <c r="F5914" t="s">
        <v>63</v>
      </c>
      <c r="G5914">
        <v>81</v>
      </c>
    </row>
    <row r="5915" spans="1:7">
      <c r="A5915">
        <v>5914</v>
      </c>
      <c r="B5915">
        <v>99</v>
      </c>
      <c r="C5915" t="s">
        <v>204</v>
      </c>
      <c r="D5915" t="s">
        <v>45</v>
      </c>
      <c r="E5915" t="s">
        <v>1395</v>
      </c>
      <c r="F5915" t="s">
        <v>63</v>
      </c>
      <c r="G5915">
        <v>94</v>
      </c>
    </row>
    <row r="5916" spans="1:7">
      <c r="A5916">
        <v>5915</v>
      </c>
      <c r="B5916">
        <v>99</v>
      </c>
      <c r="C5916" t="s">
        <v>204</v>
      </c>
      <c r="D5916" t="s">
        <v>45</v>
      </c>
      <c r="E5916" t="s">
        <v>1396</v>
      </c>
      <c r="F5916" t="s">
        <v>63</v>
      </c>
      <c r="G5916">
        <v>91</v>
      </c>
    </row>
    <row r="5917" spans="1:7">
      <c r="A5917">
        <v>5916</v>
      </c>
      <c r="B5917">
        <v>99</v>
      </c>
      <c r="C5917" t="s">
        <v>204</v>
      </c>
      <c r="D5917" t="s">
        <v>45</v>
      </c>
      <c r="E5917" t="s">
        <v>1397</v>
      </c>
      <c r="F5917" t="s">
        <v>63</v>
      </c>
      <c r="G5917">
        <v>90</v>
      </c>
    </row>
    <row r="5918" spans="1:7">
      <c r="A5918">
        <v>5917</v>
      </c>
      <c r="B5918">
        <v>99</v>
      </c>
      <c r="C5918" t="s">
        <v>204</v>
      </c>
      <c r="D5918" t="s">
        <v>45</v>
      </c>
      <c r="E5918" t="s">
        <v>1398</v>
      </c>
      <c r="F5918" t="s">
        <v>63</v>
      </c>
      <c r="G5918">
        <v>101</v>
      </c>
    </row>
    <row r="5919" spans="1:7">
      <c r="A5919">
        <v>5918</v>
      </c>
      <c r="B5919">
        <v>99</v>
      </c>
      <c r="C5919" t="s">
        <v>204</v>
      </c>
      <c r="D5919" t="s">
        <v>45</v>
      </c>
      <c r="E5919" t="s">
        <v>1399</v>
      </c>
      <c r="F5919" t="s">
        <v>63</v>
      </c>
      <c r="G5919">
        <v>78</v>
      </c>
    </row>
    <row r="5920" spans="1:7">
      <c r="A5920">
        <v>5919</v>
      </c>
      <c r="B5920">
        <v>99</v>
      </c>
      <c r="C5920" t="s">
        <v>204</v>
      </c>
      <c r="D5920" t="s">
        <v>45</v>
      </c>
      <c r="E5920" t="s">
        <v>1400</v>
      </c>
      <c r="F5920" t="s">
        <v>63</v>
      </c>
      <c r="G5920">
        <v>9</v>
      </c>
    </row>
    <row r="5921" spans="1:7">
      <c r="A5921">
        <v>5920</v>
      </c>
      <c r="B5921">
        <v>99</v>
      </c>
      <c r="C5921" t="s">
        <v>204</v>
      </c>
      <c r="D5921" t="s">
        <v>45</v>
      </c>
      <c r="E5921" t="s">
        <v>1401</v>
      </c>
      <c r="F5921" t="s">
        <v>63</v>
      </c>
      <c r="G5921">
        <v>6</v>
      </c>
    </row>
    <row r="5922" spans="1:7">
      <c r="A5922">
        <v>5921</v>
      </c>
      <c r="B5922">
        <v>99</v>
      </c>
      <c r="C5922" t="s">
        <v>204</v>
      </c>
      <c r="D5922" t="s">
        <v>45</v>
      </c>
      <c r="E5922" t="s">
        <v>1402</v>
      </c>
      <c r="F5922" t="s">
        <v>63</v>
      </c>
      <c r="G5922">
        <v>7</v>
      </c>
    </row>
    <row r="5923" spans="1:7">
      <c r="A5923">
        <v>5922</v>
      </c>
      <c r="B5923">
        <v>99</v>
      </c>
      <c r="C5923" t="s">
        <v>204</v>
      </c>
      <c r="D5923" t="s">
        <v>45</v>
      </c>
      <c r="E5923" t="s">
        <v>249</v>
      </c>
      <c r="F5923" t="s">
        <v>46</v>
      </c>
      <c r="G5923">
        <v>414</v>
      </c>
    </row>
    <row r="5924" spans="1:7">
      <c r="A5924">
        <v>5923</v>
      </c>
      <c r="B5924">
        <v>99</v>
      </c>
      <c r="C5924" t="s">
        <v>204</v>
      </c>
      <c r="D5924" t="s">
        <v>45</v>
      </c>
      <c r="E5924" t="s">
        <v>1386</v>
      </c>
      <c r="F5924" t="s">
        <v>46</v>
      </c>
      <c r="G5924">
        <v>281</v>
      </c>
    </row>
    <row r="5925" spans="1:7">
      <c r="A5925">
        <v>5924</v>
      </c>
      <c r="B5925">
        <v>99</v>
      </c>
      <c r="C5925" t="s">
        <v>204</v>
      </c>
      <c r="D5925" t="s">
        <v>45</v>
      </c>
      <c r="E5925" t="s">
        <v>1387</v>
      </c>
      <c r="F5925" t="s">
        <v>46</v>
      </c>
      <c r="G5925">
        <v>326</v>
      </c>
    </row>
    <row r="5926" spans="1:7">
      <c r="A5926">
        <v>5925</v>
      </c>
      <c r="B5926">
        <v>99</v>
      </c>
      <c r="C5926" t="s">
        <v>204</v>
      </c>
      <c r="D5926" t="s">
        <v>45</v>
      </c>
      <c r="E5926" t="s">
        <v>1388</v>
      </c>
      <c r="F5926" t="s">
        <v>46</v>
      </c>
      <c r="G5926">
        <v>211</v>
      </c>
    </row>
    <row r="5927" spans="1:7">
      <c r="A5927">
        <v>5926</v>
      </c>
      <c r="B5927">
        <v>99</v>
      </c>
      <c r="C5927" t="s">
        <v>204</v>
      </c>
      <c r="D5927" t="s">
        <v>45</v>
      </c>
      <c r="E5927" t="s">
        <v>1389</v>
      </c>
      <c r="F5927" t="s">
        <v>46</v>
      </c>
      <c r="G5927">
        <v>125</v>
      </c>
    </row>
    <row r="5928" spans="1:7">
      <c r="A5928">
        <v>5927</v>
      </c>
      <c r="B5928">
        <v>99</v>
      </c>
      <c r="C5928" t="s">
        <v>204</v>
      </c>
      <c r="D5928" t="s">
        <v>45</v>
      </c>
      <c r="E5928" t="s">
        <v>1390</v>
      </c>
      <c r="F5928" t="s">
        <v>46</v>
      </c>
      <c r="G5928">
        <v>102</v>
      </c>
    </row>
    <row r="5929" spans="1:7">
      <c r="A5929">
        <v>5928</v>
      </c>
      <c r="B5929">
        <v>99</v>
      </c>
      <c r="C5929" t="s">
        <v>204</v>
      </c>
      <c r="D5929" t="s">
        <v>45</v>
      </c>
      <c r="E5929" t="s">
        <v>1391</v>
      </c>
      <c r="F5929" t="s">
        <v>46</v>
      </c>
      <c r="G5929">
        <v>96</v>
      </c>
    </row>
    <row r="5930" spans="1:7">
      <c r="A5930">
        <v>5929</v>
      </c>
      <c r="B5930">
        <v>99</v>
      </c>
      <c r="C5930" t="s">
        <v>204</v>
      </c>
      <c r="D5930" t="s">
        <v>45</v>
      </c>
      <c r="E5930" t="s">
        <v>1392</v>
      </c>
      <c r="F5930" t="s">
        <v>46</v>
      </c>
      <c r="G5930">
        <v>101</v>
      </c>
    </row>
    <row r="5931" spans="1:7">
      <c r="A5931">
        <v>5930</v>
      </c>
      <c r="B5931">
        <v>99</v>
      </c>
      <c r="C5931" t="s">
        <v>204</v>
      </c>
      <c r="D5931" t="s">
        <v>45</v>
      </c>
      <c r="E5931" t="s">
        <v>1393</v>
      </c>
      <c r="F5931" t="s">
        <v>46</v>
      </c>
      <c r="G5931">
        <v>96</v>
      </c>
    </row>
    <row r="5932" spans="1:7">
      <c r="A5932">
        <v>5931</v>
      </c>
      <c r="B5932">
        <v>99</v>
      </c>
      <c r="C5932" t="s">
        <v>204</v>
      </c>
      <c r="D5932" t="s">
        <v>45</v>
      </c>
      <c r="E5932" t="s">
        <v>1394</v>
      </c>
      <c r="F5932" t="s">
        <v>46</v>
      </c>
      <c r="G5932">
        <v>76</v>
      </c>
    </row>
    <row r="5933" spans="1:7">
      <c r="A5933">
        <v>5932</v>
      </c>
      <c r="B5933">
        <v>99</v>
      </c>
      <c r="C5933" t="s">
        <v>204</v>
      </c>
      <c r="D5933" t="s">
        <v>45</v>
      </c>
      <c r="E5933" t="s">
        <v>1395</v>
      </c>
      <c r="F5933" t="s">
        <v>46</v>
      </c>
      <c r="G5933">
        <v>95</v>
      </c>
    </row>
    <row r="5934" spans="1:7">
      <c r="A5934">
        <v>5933</v>
      </c>
      <c r="B5934">
        <v>99</v>
      </c>
      <c r="C5934" t="s">
        <v>204</v>
      </c>
      <c r="D5934" t="s">
        <v>45</v>
      </c>
      <c r="E5934" t="s">
        <v>1396</v>
      </c>
      <c r="F5934" t="s">
        <v>46</v>
      </c>
      <c r="G5934">
        <v>88</v>
      </c>
    </row>
    <row r="5935" spans="1:7">
      <c r="A5935">
        <v>5934</v>
      </c>
      <c r="B5935">
        <v>99</v>
      </c>
      <c r="C5935" t="s">
        <v>204</v>
      </c>
      <c r="D5935" t="s">
        <v>45</v>
      </c>
      <c r="E5935" t="s">
        <v>1397</v>
      </c>
      <c r="F5935" t="s">
        <v>46</v>
      </c>
      <c r="G5935">
        <v>95</v>
      </c>
    </row>
    <row r="5936" spans="1:7">
      <c r="A5936">
        <v>5935</v>
      </c>
      <c r="B5936">
        <v>99</v>
      </c>
      <c r="C5936" t="s">
        <v>204</v>
      </c>
      <c r="D5936" t="s">
        <v>45</v>
      </c>
      <c r="E5936" t="s">
        <v>1398</v>
      </c>
      <c r="F5936" t="s">
        <v>46</v>
      </c>
      <c r="G5936">
        <v>85</v>
      </c>
    </row>
    <row r="5937" spans="1:7">
      <c r="A5937">
        <v>5936</v>
      </c>
      <c r="B5937">
        <v>99</v>
      </c>
      <c r="C5937" t="s">
        <v>204</v>
      </c>
      <c r="D5937" t="s">
        <v>45</v>
      </c>
      <c r="E5937" t="s">
        <v>1399</v>
      </c>
      <c r="F5937" t="s">
        <v>46</v>
      </c>
      <c r="G5937">
        <v>79</v>
      </c>
    </row>
    <row r="5938" spans="1:7">
      <c r="A5938">
        <v>5937</v>
      </c>
      <c r="B5938">
        <v>99</v>
      </c>
      <c r="C5938" t="s">
        <v>204</v>
      </c>
      <c r="D5938" t="s">
        <v>45</v>
      </c>
      <c r="E5938" t="s">
        <v>1400</v>
      </c>
      <c r="F5938" t="s">
        <v>46</v>
      </c>
      <c r="G5938">
        <v>3</v>
      </c>
    </row>
    <row r="5939" spans="1:7">
      <c r="A5939">
        <v>5938</v>
      </c>
      <c r="B5939">
        <v>99</v>
      </c>
      <c r="C5939" t="s">
        <v>204</v>
      </c>
      <c r="D5939" t="s">
        <v>45</v>
      </c>
      <c r="E5939" t="s">
        <v>1401</v>
      </c>
      <c r="F5939" t="s">
        <v>46</v>
      </c>
      <c r="G5939">
        <v>2</v>
      </c>
    </row>
    <row r="5940" spans="1:7">
      <c r="B5940">
        <v>100</v>
      </c>
      <c r="C5940" t="s">
        <v>4248</v>
      </c>
      <c r="D5940" t="s">
        <v>1413</v>
      </c>
      <c r="E5940" t="s">
        <v>249</v>
      </c>
      <c r="F5940" t="s">
        <v>63</v>
      </c>
      <c r="G5940">
        <v>103566</v>
      </c>
    </row>
    <row r="5941" spans="1:7">
      <c r="B5941">
        <v>100</v>
      </c>
      <c r="C5941" t="s">
        <v>4248</v>
      </c>
      <c r="D5941" t="s">
        <v>1413</v>
      </c>
      <c r="E5941" t="s">
        <v>1386</v>
      </c>
      <c r="F5941" t="s">
        <v>63</v>
      </c>
      <c r="G5941">
        <v>94394</v>
      </c>
    </row>
    <row r="5942" spans="1:7">
      <c r="B5942">
        <v>100</v>
      </c>
      <c r="C5942" t="s">
        <v>4248</v>
      </c>
      <c r="D5942" t="s">
        <v>1413</v>
      </c>
      <c r="E5942" t="s">
        <v>1387</v>
      </c>
      <c r="F5942" t="s">
        <v>63</v>
      </c>
      <c r="G5942">
        <v>83770</v>
      </c>
    </row>
    <row r="5943" spans="1:7">
      <c r="B5943">
        <v>100</v>
      </c>
      <c r="C5943" t="s">
        <v>4248</v>
      </c>
      <c r="D5943" t="s">
        <v>1413</v>
      </c>
      <c r="E5943" t="s">
        <v>1388</v>
      </c>
      <c r="F5943" t="s">
        <v>63</v>
      </c>
      <c r="G5943">
        <v>70822</v>
      </c>
    </row>
    <row r="5944" spans="1:7">
      <c r="B5944">
        <v>100</v>
      </c>
      <c r="C5944" t="s">
        <v>4248</v>
      </c>
      <c r="D5944" t="s">
        <v>1413</v>
      </c>
      <c r="E5944" t="s">
        <v>1389</v>
      </c>
      <c r="F5944" t="s">
        <v>63</v>
      </c>
      <c r="G5944">
        <v>60635</v>
      </c>
    </row>
    <row r="5945" spans="1:7">
      <c r="B5945">
        <v>100</v>
      </c>
      <c r="C5945" t="s">
        <v>4248</v>
      </c>
      <c r="D5945" t="s">
        <v>1413</v>
      </c>
      <c r="E5945" t="s">
        <v>1390</v>
      </c>
      <c r="F5945" t="s">
        <v>63</v>
      </c>
      <c r="G5945">
        <v>51622</v>
      </c>
    </row>
    <row r="5946" spans="1:7">
      <c r="B5946">
        <v>100</v>
      </c>
      <c r="C5946" t="s">
        <v>4248</v>
      </c>
      <c r="D5946" t="s">
        <v>1413</v>
      </c>
      <c r="E5946" t="s">
        <v>1391</v>
      </c>
      <c r="F5946" t="s">
        <v>63</v>
      </c>
      <c r="G5946">
        <v>42826</v>
      </c>
    </row>
    <row r="5947" spans="1:7">
      <c r="B5947">
        <v>100</v>
      </c>
      <c r="C5947" t="s">
        <v>4248</v>
      </c>
      <c r="D5947" t="s">
        <v>1413</v>
      </c>
      <c r="E5947" t="s">
        <v>1392</v>
      </c>
      <c r="F5947" t="s">
        <v>63</v>
      </c>
      <c r="G5947">
        <v>39075</v>
      </c>
    </row>
    <row r="5948" spans="1:7">
      <c r="B5948">
        <v>100</v>
      </c>
      <c r="C5948" t="s">
        <v>4248</v>
      </c>
      <c r="D5948" t="s">
        <v>1413</v>
      </c>
      <c r="E5948" t="s">
        <v>1393</v>
      </c>
      <c r="F5948" t="s">
        <v>63</v>
      </c>
      <c r="G5948">
        <v>33895</v>
      </c>
    </row>
    <row r="5949" spans="1:7">
      <c r="B5949">
        <v>100</v>
      </c>
      <c r="C5949" t="s">
        <v>4248</v>
      </c>
      <c r="D5949" t="s">
        <v>1413</v>
      </c>
      <c r="E5949" t="s">
        <v>1394</v>
      </c>
      <c r="F5949" t="s">
        <v>63</v>
      </c>
      <c r="G5949">
        <v>28937</v>
      </c>
    </row>
    <row r="5950" spans="1:7">
      <c r="B5950">
        <v>100</v>
      </c>
      <c r="C5950" t="s">
        <v>4248</v>
      </c>
      <c r="D5950" t="s">
        <v>1413</v>
      </c>
      <c r="E5950" t="s">
        <v>1395</v>
      </c>
      <c r="F5950" t="s">
        <v>63</v>
      </c>
      <c r="G5950">
        <v>22815</v>
      </c>
    </row>
    <row r="5951" spans="1:7">
      <c r="B5951">
        <v>100</v>
      </c>
      <c r="C5951" t="s">
        <v>4248</v>
      </c>
      <c r="D5951" t="s">
        <v>1413</v>
      </c>
      <c r="E5951" t="s">
        <v>1396</v>
      </c>
      <c r="F5951" t="s">
        <v>63</v>
      </c>
      <c r="G5951">
        <v>19783</v>
      </c>
    </row>
    <row r="5952" spans="1:7">
      <c r="B5952">
        <v>100</v>
      </c>
      <c r="C5952" t="s">
        <v>4248</v>
      </c>
      <c r="D5952" t="s">
        <v>1413</v>
      </c>
      <c r="E5952" t="s">
        <v>1397</v>
      </c>
      <c r="F5952" t="s">
        <v>63</v>
      </c>
      <c r="G5952">
        <v>15364</v>
      </c>
    </row>
    <row r="5953" spans="2:7">
      <c r="B5953">
        <v>100</v>
      </c>
      <c r="C5953" t="s">
        <v>4248</v>
      </c>
      <c r="D5953" t="s">
        <v>1413</v>
      </c>
      <c r="E5953" t="s">
        <v>1398</v>
      </c>
      <c r="F5953" t="s">
        <v>63</v>
      </c>
      <c r="G5953">
        <v>13166</v>
      </c>
    </row>
    <row r="5954" spans="2:7">
      <c r="B5954">
        <v>100</v>
      </c>
      <c r="C5954" t="s">
        <v>4248</v>
      </c>
      <c r="D5954" t="s">
        <v>1413</v>
      </c>
      <c r="E5954" t="s">
        <v>1399</v>
      </c>
      <c r="F5954" t="s">
        <v>63</v>
      </c>
      <c r="G5954">
        <v>9467</v>
      </c>
    </row>
    <row r="5955" spans="2:7">
      <c r="B5955">
        <v>100</v>
      </c>
      <c r="C5955" t="s">
        <v>4248</v>
      </c>
      <c r="D5955" t="s">
        <v>1413</v>
      </c>
      <c r="E5955" t="s">
        <v>1400</v>
      </c>
      <c r="F5955" t="s">
        <v>63</v>
      </c>
      <c r="G5955">
        <v>6738</v>
      </c>
    </row>
    <row r="5956" spans="2:7">
      <c r="B5956">
        <v>100</v>
      </c>
      <c r="C5956" t="s">
        <v>4248</v>
      </c>
      <c r="D5956" t="s">
        <v>1413</v>
      </c>
      <c r="E5956" t="s">
        <v>1401</v>
      </c>
      <c r="F5956" t="s">
        <v>63</v>
      </c>
      <c r="G5956">
        <v>3523</v>
      </c>
    </row>
    <row r="5957" spans="2:7">
      <c r="B5957">
        <v>100</v>
      </c>
      <c r="C5957" t="s">
        <v>4248</v>
      </c>
      <c r="D5957" t="s">
        <v>1413</v>
      </c>
      <c r="E5957" t="s">
        <v>1402</v>
      </c>
      <c r="F5957" t="s">
        <v>63</v>
      </c>
      <c r="G5957">
        <v>2648</v>
      </c>
    </row>
    <row r="5958" spans="2:7">
      <c r="B5958">
        <v>100</v>
      </c>
      <c r="C5958" t="s">
        <v>4248</v>
      </c>
      <c r="D5958" t="s">
        <v>3582</v>
      </c>
      <c r="E5958" t="s">
        <v>249</v>
      </c>
      <c r="F5958" t="s">
        <v>63</v>
      </c>
      <c r="G5958">
        <v>207</v>
      </c>
    </row>
    <row r="5959" spans="2:7">
      <c r="B5959">
        <v>100</v>
      </c>
      <c r="C5959" t="s">
        <v>4248</v>
      </c>
      <c r="D5959" t="s">
        <v>3582</v>
      </c>
      <c r="E5959" t="s">
        <v>1386</v>
      </c>
      <c r="F5959" t="s">
        <v>63</v>
      </c>
      <c r="G5959">
        <v>205</v>
      </c>
    </row>
    <row r="5960" spans="2:7">
      <c r="B5960">
        <v>100</v>
      </c>
      <c r="C5960" t="s">
        <v>4248</v>
      </c>
      <c r="D5960" t="s">
        <v>3582</v>
      </c>
      <c r="E5960" t="s">
        <v>1387</v>
      </c>
      <c r="F5960" t="s">
        <v>63</v>
      </c>
      <c r="G5960">
        <v>202</v>
      </c>
    </row>
    <row r="5961" spans="2:7">
      <c r="B5961">
        <v>100</v>
      </c>
      <c r="C5961" t="s">
        <v>4248</v>
      </c>
      <c r="D5961" t="s">
        <v>3582</v>
      </c>
      <c r="E5961" t="s">
        <v>1388</v>
      </c>
      <c r="F5961" t="s">
        <v>63</v>
      </c>
      <c r="G5961">
        <v>197</v>
      </c>
    </row>
    <row r="5962" spans="2:7">
      <c r="B5962">
        <v>100</v>
      </c>
      <c r="C5962" t="s">
        <v>4248</v>
      </c>
      <c r="D5962" t="s">
        <v>3582</v>
      </c>
      <c r="E5962" t="s">
        <v>1389</v>
      </c>
      <c r="F5962" t="s">
        <v>63</v>
      </c>
      <c r="G5962">
        <v>275</v>
      </c>
    </row>
    <row r="5963" spans="2:7">
      <c r="B5963">
        <v>100</v>
      </c>
      <c r="C5963" t="s">
        <v>4248</v>
      </c>
      <c r="D5963" t="s">
        <v>3582</v>
      </c>
      <c r="E5963" t="s">
        <v>1390</v>
      </c>
      <c r="F5963" t="s">
        <v>63</v>
      </c>
      <c r="G5963">
        <v>208</v>
      </c>
    </row>
    <row r="5964" spans="2:7">
      <c r="B5964">
        <v>100</v>
      </c>
      <c r="C5964" t="s">
        <v>4248</v>
      </c>
      <c r="D5964" t="s">
        <v>3582</v>
      </c>
      <c r="E5964" t="s">
        <v>1391</v>
      </c>
      <c r="F5964" t="s">
        <v>63</v>
      </c>
      <c r="G5964">
        <v>185</v>
      </c>
    </row>
    <row r="5965" spans="2:7">
      <c r="B5965">
        <v>100</v>
      </c>
      <c r="C5965" t="s">
        <v>4248</v>
      </c>
      <c r="D5965" t="s">
        <v>3582</v>
      </c>
      <c r="E5965" t="s">
        <v>1392</v>
      </c>
      <c r="F5965" t="s">
        <v>63</v>
      </c>
      <c r="G5965">
        <v>244</v>
      </c>
    </row>
    <row r="5966" spans="2:7">
      <c r="B5966">
        <v>100</v>
      </c>
      <c r="C5966" t="s">
        <v>4248</v>
      </c>
      <c r="D5966" t="s">
        <v>3582</v>
      </c>
      <c r="E5966" t="s">
        <v>1393</v>
      </c>
      <c r="F5966" t="s">
        <v>63</v>
      </c>
      <c r="G5966">
        <v>205</v>
      </c>
    </row>
    <row r="5967" spans="2:7">
      <c r="B5967">
        <v>100</v>
      </c>
      <c r="C5967" t="s">
        <v>4248</v>
      </c>
      <c r="D5967" t="s">
        <v>3582</v>
      </c>
      <c r="E5967" t="s">
        <v>1394</v>
      </c>
      <c r="F5967" t="s">
        <v>63</v>
      </c>
      <c r="G5967">
        <v>159</v>
      </c>
    </row>
    <row r="5968" spans="2:7">
      <c r="B5968">
        <v>100</v>
      </c>
      <c r="C5968" t="s">
        <v>4248</v>
      </c>
      <c r="D5968" t="s">
        <v>3582</v>
      </c>
      <c r="E5968" t="s">
        <v>1395</v>
      </c>
      <c r="F5968" t="s">
        <v>63</v>
      </c>
      <c r="G5968">
        <v>130</v>
      </c>
    </row>
    <row r="5969" spans="2:7">
      <c r="B5969">
        <v>100</v>
      </c>
      <c r="C5969" t="s">
        <v>4248</v>
      </c>
      <c r="D5969" t="s">
        <v>3582</v>
      </c>
      <c r="E5969" t="s">
        <v>1396</v>
      </c>
      <c r="F5969" t="s">
        <v>63</v>
      </c>
      <c r="G5969">
        <v>99</v>
      </c>
    </row>
    <row r="5970" spans="2:7">
      <c r="B5970">
        <v>100</v>
      </c>
      <c r="C5970" t="s">
        <v>4248</v>
      </c>
      <c r="D5970" t="s">
        <v>3582</v>
      </c>
      <c r="E5970" t="s">
        <v>1397</v>
      </c>
      <c r="F5970" t="s">
        <v>63</v>
      </c>
      <c r="G5970">
        <v>78</v>
      </c>
    </row>
    <row r="5971" spans="2:7">
      <c r="B5971">
        <v>100</v>
      </c>
      <c r="C5971" t="s">
        <v>4248</v>
      </c>
      <c r="D5971" t="s">
        <v>3582</v>
      </c>
      <c r="E5971" t="s">
        <v>1398</v>
      </c>
      <c r="F5971" t="s">
        <v>63</v>
      </c>
      <c r="G5971">
        <v>55</v>
      </c>
    </row>
    <row r="5972" spans="2:7">
      <c r="B5972">
        <v>100</v>
      </c>
      <c r="C5972" t="s">
        <v>4248</v>
      </c>
      <c r="D5972" t="s">
        <v>3582</v>
      </c>
      <c r="E5972" t="s">
        <v>1399</v>
      </c>
      <c r="F5972" t="s">
        <v>63</v>
      </c>
      <c r="G5972">
        <v>41</v>
      </c>
    </row>
    <row r="5973" spans="2:7">
      <c r="B5973">
        <v>100</v>
      </c>
      <c r="C5973" t="s">
        <v>4248</v>
      </c>
      <c r="D5973" t="s">
        <v>3582</v>
      </c>
      <c r="E5973" t="s">
        <v>1400</v>
      </c>
      <c r="F5973" t="s">
        <v>63</v>
      </c>
      <c r="G5973">
        <v>30</v>
      </c>
    </row>
    <row r="5974" spans="2:7">
      <c r="B5974">
        <v>100</v>
      </c>
      <c r="C5974" t="s">
        <v>4248</v>
      </c>
      <c r="D5974" t="s">
        <v>3582</v>
      </c>
      <c r="E5974" t="s">
        <v>1401</v>
      </c>
      <c r="F5974" t="s">
        <v>63</v>
      </c>
      <c r="G5974">
        <v>13</v>
      </c>
    </row>
    <row r="5975" spans="2:7">
      <c r="B5975">
        <v>100</v>
      </c>
      <c r="C5975" t="s">
        <v>4248</v>
      </c>
      <c r="D5975" t="s">
        <v>3582</v>
      </c>
      <c r="E5975" t="s">
        <v>1402</v>
      </c>
      <c r="F5975" t="s">
        <v>63</v>
      </c>
      <c r="G5975">
        <v>13</v>
      </c>
    </row>
    <row r="5976" spans="2:7">
      <c r="B5976">
        <v>100</v>
      </c>
      <c r="C5976" t="s">
        <v>4248</v>
      </c>
      <c r="D5976" t="s">
        <v>3597</v>
      </c>
      <c r="E5976" t="s">
        <v>249</v>
      </c>
      <c r="F5976" t="s">
        <v>63</v>
      </c>
      <c r="G5976">
        <v>1598</v>
      </c>
    </row>
    <row r="5977" spans="2:7">
      <c r="B5977">
        <v>100</v>
      </c>
      <c r="C5977" t="s">
        <v>4248</v>
      </c>
      <c r="D5977" t="s">
        <v>3597</v>
      </c>
      <c r="E5977" t="s">
        <v>1386</v>
      </c>
      <c r="F5977" t="s">
        <v>63</v>
      </c>
      <c r="G5977">
        <v>1560</v>
      </c>
    </row>
    <row r="5978" spans="2:7">
      <c r="B5978">
        <v>100</v>
      </c>
      <c r="C5978" t="s">
        <v>4248</v>
      </c>
      <c r="D5978" t="s">
        <v>3597</v>
      </c>
      <c r="E5978" t="s">
        <v>1387</v>
      </c>
      <c r="F5978" t="s">
        <v>63</v>
      </c>
      <c r="G5978">
        <v>1610</v>
      </c>
    </row>
    <row r="5979" spans="2:7">
      <c r="B5979">
        <v>100</v>
      </c>
      <c r="C5979" t="s">
        <v>4248</v>
      </c>
      <c r="D5979" t="s">
        <v>3597</v>
      </c>
      <c r="E5979" t="s">
        <v>1388</v>
      </c>
      <c r="F5979" t="s">
        <v>63</v>
      </c>
      <c r="G5979">
        <v>1634</v>
      </c>
    </row>
    <row r="5980" spans="2:7">
      <c r="B5980">
        <v>100</v>
      </c>
      <c r="C5980" t="s">
        <v>4248</v>
      </c>
      <c r="D5980" t="s">
        <v>3597</v>
      </c>
      <c r="E5980" t="s">
        <v>1389</v>
      </c>
      <c r="F5980" t="s">
        <v>63</v>
      </c>
      <c r="G5980">
        <v>1447</v>
      </c>
    </row>
    <row r="5981" spans="2:7">
      <c r="B5981">
        <v>100</v>
      </c>
      <c r="C5981" t="s">
        <v>4248</v>
      </c>
      <c r="D5981" t="s">
        <v>3597</v>
      </c>
      <c r="E5981" t="s">
        <v>1390</v>
      </c>
      <c r="F5981" t="s">
        <v>63</v>
      </c>
      <c r="G5981">
        <v>1258</v>
      </c>
    </row>
    <row r="5982" spans="2:7">
      <c r="B5982">
        <v>100</v>
      </c>
      <c r="C5982" t="s">
        <v>4248</v>
      </c>
      <c r="D5982" t="s">
        <v>3597</v>
      </c>
      <c r="E5982" t="s">
        <v>1391</v>
      </c>
      <c r="F5982" t="s">
        <v>63</v>
      </c>
      <c r="G5982">
        <v>1081</v>
      </c>
    </row>
    <row r="5983" spans="2:7">
      <c r="B5983">
        <v>100</v>
      </c>
      <c r="C5983" t="s">
        <v>4248</v>
      </c>
      <c r="D5983" t="s">
        <v>3597</v>
      </c>
      <c r="E5983" t="s">
        <v>1392</v>
      </c>
      <c r="F5983" t="s">
        <v>63</v>
      </c>
      <c r="G5983">
        <v>1056</v>
      </c>
    </row>
    <row r="5984" spans="2:7">
      <c r="B5984">
        <v>100</v>
      </c>
      <c r="C5984" t="s">
        <v>4248</v>
      </c>
      <c r="D5984" t="s">
        <v>3597</v>
      </c>
      <c r="E5984" t="s">
        <v>1393</v>
      </c>
      <c r="F5984" t="s">
        <v>63</v>
      </c>
      <c r="G5984">
        <v>987</v>
      </c>
    </row>
    <row r="5985" spans="2:7">
      <c r="B5985">
        <v>100</v>
      </c>
      <c r="C5985" t="s">
        <v>4248</v>
      </c>
      <c r="D5985" t="s">
        <v>3597</v>
      </c>
      <c r="E5985" t="s">
        <v>1394</v>
      </c>
      <c r="F5985" t="s">
        <v>63</v>
      </c>
      <c r="G5985">
        <v>767</v>
      </c>
    </row>
    <row r="5986" spans="2:7">
      <c r="B5986">
        <v>100</v>
      </c>
      <c r="C5986" t="s">
        <v>4248</v>
      </c>
      <c r="D5986" t="s">
        <v>3597</v>
      </c>
      <c r="E5986" t="s">
        <v>1395</v>
      </c>
      <c r="F5986" t="s">
        <v>63</v>
      </c>
      <c r="G5986">
        <v>622</v>
      </c>
    </row>
    <row r="5987" spans="2:7">
      <c r="B5987">
        <v>100</v>
      </c>
      <c r="C5987" t="s">
        <v>4248</v>
      </c>
      <c r="D5987" t="s">
        <v>3597</v>
      </c>
      <c r="E5987" t="s">
        <v>1396</v>
      </c>
      <c r="F5987" t="s">
        <v>63</v>
      </c>
      <c r="G5987">
        <v>473</v>
      </c>
    </row>
    <row r="5988" spans="2:7">
      <c r="B5988">
        <v>100</v>
      </c>
      <c r="C5988" t="s">
        <v>4248</v>
      </c>
      <c r="D5988" t="s">
        <v>3597</v>
      </c>
      <c r="E5988" t="s">
        <v>1397</v>
      </c>
      <c r="F5988" t="s">
        <v>63</v>
      </c>
      <c r="G5988">
        <v>343</v>
      </c>
    </row>
    <row r="5989" spans="2:7">
      <c r="B5989">
        <v>100</v>
      </c>
      <c r="C5989" t="s">
        <v>4248</v>
      </c>
      <c r="D5989" t="s">
        <v>3597</v>
      </c>
      <c r="E5989" t="s">
        <v>1398</v>
      </c>
      <c r="F5989" t="s">
        <v>63</v>
      </c>
      <c r="G5989">
        <v>293</v>
      </c>
    </row>
    <row r="5990" spans="2:7">
      <c r="B5990">
        <v>100</v>
      </c>
      <c r="C5990" t="s">
        <v>4248</v>
      </c>
      <c r="D5990" t="s">
        <v>3597</v>
      </c>
      <c r="E5990" t="s">
        <v>1399</v>
      </c>
      <c r="F5990" t="s">
        <v>63</v>
      </c>
      <c r="G5990">
        <v>199</v>
      </c>
    </row>
    <row r="5991" spans="2:7">
      <c r="B5991">
        <v>100</v>
      </c>
      <c r="C5991" t="s">
        <v>4248</v>
      </c>
      <c r="D5991" t="s">
        <v>3597</v>
      </c>
      <c r="E5991" t="s">
        <v>1400</v>
      </c>
      <c r="F5991" t="s">
        <v>63</v>
      </c>
      <c r="G5991">
        <v>142</v>
      </c>
    </row>
    <row r="5992" spans="2:7">
      <c r="B5992">
        <v>100</v>
      </c>
      <c r="C5992" t="s">
        <v>4248</v>
      </c>
      <c r="D5992" t="s">
        <v>3597</v>
      </c>
      <c r="E5992" t="s">
        <v>1401</v>
      </c>
      <c r="F5992" t="s">
        <v>63</v>
      </c>
      <c r="G5992">
        <v>87</v>
      </c>
    </row>
    <row r="5993" spans="2:7">
      <c r="B5993">
        <v>100</v>
      </c>
      <c r="C5993" t="s">
        <v>4248</v>
      </c>
      <c r="D5993" t="s">
        <v>3597</v>
      </c>
      <c r="E5993" t="s">
        <v>1402</v>
      </c>
      <c r="F5993" t="s">
        <v>63</v>
      </c>
      <c r="G5993">
        <v>74</v>
      </c>
    </row>
    <row r="5994" spans="2:7">
      <c r="B5994">
        <v>100</v>
      </c>
      <c r="C5994" t="s">
        <v>4248</v>
      </c>
      <c r="D5994" t="s">
        <v>3598</v>
      </c>
      <c r="E5994" t="s">
        <v>249</v>
      </c>
      <c r="F5994" t="s">
        <v>63</v>
      </c>
      <c r="G5994">
        <v>246544</v>
      </c>
    </row>
    <row r="5995" spans="2:7">
      <c r="B5995">
        <v>100</v>
      </c>
      <c r="C5995" t="s">
        <v>4248</v>
      </c>
      <c r="D5995" t="s">
        <v>3598</v>
      </c>
      <c r="E5995" t="s">
        <v>1386</v>
      </c>
      <c r="F5995" t="s">
        <v>63</v>
      </c>
      <c r="G5995">
        <v>241849</v>
      </c>
    </row>
    <row r="5996" spans="2:7">
      <c r="B5996">
        <v>100</v>
      </c>
      <c r="C5996" t="s">
        <v>4248</v>
      </c>
      <c r="D5996" t="s">
        <v>3598</v>
      </c>
      <c r="E5996" t="s">
        <v>1387</v>
      </c>
      <c r="F5996" t="s">
        <v>63</v>
      </c>
      <c r="G5996">
        <v>244466</v>
      </c>
    </row>
    <row r="5997" spans="2:7">
      <c r="B5997">
        <v>100</v>
      </c>
      <c r="C5997" t="s">
        <v>4248</v>
      </c>
      <c r="D5997" t="s">
        <v>3598</v>
      </c>
      <c r="E5997" t="s">
        <v>1388</v>
      </c>
      <c r="F5997" t="s">
        <v>63</v>
      </c>
      <c r="G5997">
        <v>220784</v>
      </c>
    </row>
    <row r="5998" spans="2:7">
      <c r="B5998">
        <v>100</v>
      </c>
      <c r="C5998" t="s">
        <v>4248</v>
      </c>
      <c r="D5998" t="s">
        <v>3598</v>
      </c>
      <c r="E5998" t="s">
        <v>1389</v>
      </c>
      <c r="F5998" t="s">
        <v>63</v>
      </c>
      <c r="G5998">
        <v>194328</v>
      </c>
    </row>
    <row r="5999" spans="2:7">
      <c r="B5999">
        <v>100</v>
      </c>
      <c r="C5999" t="s">
        <v>4248</v>
      </c>
      <c r="D5999" t="s">
        <v>3598</v>
      </c>
      <c r="E5999" t="s">
        <v>1390</v>
      </c>
      <c r="F5999" t="s">
        <v>63</v>
      </c>
      <c r="G5999">
        <v>168186</v>
      </c>
    </row>
    <row r="6000" spans="2:7">
      <c r="B6000">
        <v>100</v>
      </c>
      <c r="C6000" t="s">
        <v>4248</v>
      </c>
      <c r="D6000" t="s">
        <v>3598</v>
      </c>
      <c r="E6000" t="s">
        <v>1391</v>
      </c>
      <c r="F6000" t="s">
        <v>63</v>
      </c>
      <c r="G6000">
        <v>146208</v>
      </c>
    </row>
    <row r="6001" spans="2:7">
      <c r="B6001">
        <v>100</v>
      </c>
      <c r="C6001" t="s">
        <v>4248</v>
      </c>
      <c r="D6001" t="s">
        <v>3598</v>
      </c>
      <c r="E6001" t="s">
        <v>1392</v>
      </c>
      <c r="F6001" t="s">
        <v>63</v>
      </c>
      <c r="G6001">
        <v>140002</v>
      </c>
    </row>
    <row r="6002" spans="2:7">
      <c r="B6002">
        <v>100</v>
      </c>
      <c r="C6002" t="s">
        <v>4248</v>
      </c>
      <c r="D6002" t="s">
        <v>3598</v>
      </c>
      <c r="E6002" t="s">
        <v>1393</v>
      </c>
      <c r="F6002" t="s">
        <v>63</v>
      </c>
      <c r="G6002">
        <v>125491</v>
      </c>
    </row>
    <row r="6003" spans="2:7">
      <c r="B6003">
        <v>100</v>
      </c>
      <c r="C6003" t="s">
        <v>4248</v>
      </c>
      <c r="D6003" t="s">
        <v>3598</v>
      </c>
      <c r="E6003" t="s">
        <v>1394</v>
      </c>
      <c r="F6003" t="s">
        <v>63</v>
      </c>
      <c r="G6003">
        <v>103224</v>
      </c>
    </row>
    <row r="6004" spans="2:7">
      <c r="B6004">
        <v>100</v>
      </c>
      <c r="C6004" t="s">
        <v>4248</v>
      </c>
      <c r="D6004" t="s">
        <v>3598</v>
      </c>
      <c r="E6004" t="s">
        <v>1395</v>
      </c>
      <c r="F6004" t="s">
        <v>63</v>
      </c>
      <c r="G6004">
        <v>80191</v>
      </c>
    </row>
    <row r="6005" spans="2:7">
      <c r="B6005">
        <v>100</v>
      </c>
      <c r="C6005" t="s">
        <v>4248</v>
      </c>
      <c r="D6005" t="s">
        <v>3598</v>
      </c>
      <c r="E6005" t="s">
        <v>1396</v>
      </c>
      <c r="F6005" t="s">
        <v>63</v>
      </c>
      <c r="G6005">
        <v>61864</v>
      </c>
    </row>
    <row r="6006" spans="2:7">
      <c r="B6006">
        <v>100</v>
      </c>
      <c r="C6006" t="s">
        <v>4248</v>
      </c>
      <c r="D6006" t="s">
        <v>3598</v>
      </c>
      <c r="E6006" t="s">
        <v>1397</v>
      </c>
      <c r="F6006" t="s">
        <v>63</v>
      </c>
      <c r="G6006">
        <v>45902</v>
      </c>
    </row>
    <row r="6007" spans="2:7">
      <c r="B6007">
        <v>100</v>
      </c>
      <c r="C6007" t="s">
        <v>4248</v>
      </c>
      <c r="D6007" t="s">
        <v>3598</v>
      </c>
      <c r="E6007" t="s">
        <v>1398</v>
      </c>
      <c r="F6007" t="s">
        <v>63</v>
      </c>
      <c r="G6007">
        <v>39632</v>
      </c>
    </row>
    <row r="6008" spans="2:7">
      <c r="B6008">
        <v>100</v>
      </c>
      <c r="C6008" t="s">
        <v>4248</v>
      </c>
      <c r="D6008" t="s">
        <v>3598</v>
      </c>
      <c r="E6008" t="s">
        <v>1399</v>
      </c>
      <c r="F6008" t="s">
        <v>63</v>
      </c>
      <c r="G6008">
        <v>27734</v>
      </c>
    </row>
    <row r="6009" spans="2:7">
      <c r="B6009">
        <v>100</v>
      </c>
      <c r="C6009" t="s">
        <v>4248</v>
      </c>
      <c r="D6009" t="s">
        <v>3598</v>
      </c>
      <c r="E6009" t="s">
        <v>1400</v>
      </c>
      <c r="F6009" t="s">
        <v>63</v>
      </c>
      <c r="G6009">
        <v>19738</v>
      </c>
    </row>
    <row r="6010" spans="2:7">
      <c r="B6010">
        <v>100</v>
      </c>
      <c r="C6010" t="s">
        <v>4248</v>
      </c>
      <c r="D6010" t="s">
        <v>3598</v>
      </c>
      <c r="E6010" t="s">
        <v>1401</v>
      </c>
      <c r="F6010" t="s">
        <v>63</v>
      </c>
      <c r="G6010">
        <v>10552</v>
      </c>
    </row>
    <row r="6011" spans="2:7">
      <c r="B6011">
        <v>100</v>
      </c>
      <c r="C6011" t="s">
        <v>4248</v>
      </c>
      <c r="D6011" t="s">
        <v>3598</v>
      </c>
      <c r="E6011" t="s">
        <v>1402</v>
      </c>
      <c r="F6011" t="s">
        <v>63</v>
      </c>
      <c r="G6011">
        <v>7973</v>
      </c>
    </row>
    <row r="6012" spans="2:7">
      <c r="B6012">
        <v>100</v>
      </c>
      <c r="C6012" t="s">
        <v>4248</v>
      </c>
      <c r="D6012" t="s">
        <v>3586</v>
      </c>
      <c r="E6012" t="s">
        <v>249</v>
      </c>
      <c r="F6012" t="s">
        <v>63</v>
      </c>
      <c r="G6012">
        <v>1696163</v>
      </c>
    </row>
    <row r="6013" spans="2:7">
      <c r="B6013">
        <v>100</v>
      </c>
      <c r="C6013" t="s">
        <v>4248</v>
      </c>
      <c r="D6013" t="s">
        <v>3586</v>
      </c>
      <c r="E6013" t="s">
        <v>1386</v>
      </c>
      <c r="F6013" t="s">
        <v>63</v>
      </c>
      <c r="G6013">
        <v>1815750</v>
      </c>
    </row>
    <row r="6014" spans="2:7">
      <c r="B6014">
        <v>100</v>
      </c>
      <c r="C6014" t="s">
        <v>4248</v>
      </c>
      <c r="D6014" t="s">
        <v>3586</v>
      </c>
      <c r="E6014" t="s">
        <v>1387</v>
      </c>
      <c r="F6014" t="s">
        <v>63</v>
      </c>
      <c r="G6014">
        <v>1837098</v>
      </c>
    </row>
    <row r="6015" spans="2:7">
      <c r="B6015">
        <v>100</v>
      </c>
      <c r="C6015" t="s">
        <v>4248</v>
      </c>
      <c r="D6015" t="s">
        <v>3586</v>
      </c>
      <c r="E6015" t="s">
        <v>1388</v>
      </c>
      <c r="F6015" t="s">
        <v>63</v>
      </c>
      <c r="G6015">
        <v>1647160</v>
      </c>
    </row>
    <row r="6016" spans="2:7">
      <c r="B6016">
        <v>100</v>
      </c>
      <c r="C6016" t="s">
        <v>4248</v>
      </c>
      <c r="D6016" t="s">
        <v>3586</v>
      </c>
      <c r="E6016" t="s">
        <v>1389</v>
      </c>
      <c r="F6016" t="s">
        <v>63</v>
      </c>
      <c r="G6016">
        <v>1499184</v>
      </c>
    </row>
    <row r="6017" spans="2:7">
      <c r="B6017">
        <v>100</v>
      </c>
      <c r="C6017" t="s">
        <v>4248</v>
      </c>
      <c r="D6017" t="s">
        <v>3586</v>
      </c>
      <c r="E6017" t="s">
        <v>1390</v>
      </c>
      <c r="F6017" t="s">
        <v>63</v>
      </c>
      <c r="G6017">
        <v>1344048</v>
      </c>
    </row>
    <row r="6018" spans="2:7">
      <c r="B6018">
        <v>100</v>
      </c>
      <c r="C6018" t="s">
        <v>4248</v>
      </c>
      <c r="D6018" t="s">
        <v>3586</v>
      </c>
      <c r="E6018" t="s">
        <v>1391</v>
      </c>
      <c r="F6018" t="s">
        <v>63</v>
      </c>
      <c r="G6018">
        <v>1185342</v>
      </c>
    </row>
    <row r="6019" spans="2:7">
      <c r="B6019">
        <v>100</v>
      </c>
      <c r="C6019" t="s">
        <v>4248</v>
      </c>
      <c r="D6019" t="s">
        <v>3586</v>
      </c>
      <c r="E6019" t="s">
        <v>1392</v>
      </c>
      <c r="F6019" t="s">
        <v>63</v>
      </c>
      <c r="G6019">
        <v>1182504</v>
      </c>
    </row>
    <row r="6020" spans="2:7">
      <c r="B6020">
        <v>100</v>
      </c>
      <c r="C6020" t="s">
        <v>4248</v>
      </c>
      <c r="D6020" t="s">
        <v>3586</v>
      </c>
      <c r="E6020" t="s">
        <v>1393</v>
      </c>
      <c r="F6020" t="s">
        <v>63</v>
      </c>
      <c r="G6020">
        <v>1121176</v>
      </c>
    </row>
    <row r="6021" spans="2:7">
      <c r="B6021">
        <v>100</v>
      </c>
      <c r="C6021" t="s">
        <v>4248</v>
      </c>
      <c r="D6021" t="s">
        <v>3586</v>
      </c>
      <c r="E6021" t="s">
        <v>1394</v>
      </c>
      <c r="F6021" t="s">
        <v>63</v>
      </c>
      <c r="G6021">
        <v>931329</v>
      </c>
    </row>
    <row r="6022" spans="2:7">
      <c r="B6022">
        <v>100</v>
      </c>
      <c r="C6022" t="s">
        <v>4248</v>
      </c>
      <c r="D6022" t="s">
        <v>3586</v>
      </c>
      <c r="E6022" t="s">
        <v>1395</v>
      </c>
      <c r="F6022" t="s">
        <v>63</v>
      </c>
      <c r="G6022">
        <v>749385</v>
      </c>
    </row>
    <row r="6023" spans="2:7">
      <c r="B6023">
        <v>100</v>
      </c>
      <c r="C6023" t="s">
        <v>4248</v>
      </c>
      <c r="D6023" t="s">
        <v>3586</v>
      </c>
      <c r="E6023" t="s">
        <v>1396</v>
      </c>
      <c r="F6023" t="s">
        <v>63</v>
      </c>
      <c r="G6023">
        <v>587886</v>
      </c>
    </row>
    <row r="6024" spans="2:7">
      <c r="B6024">
        <v>100</v>
      </c>
      <c r="C6024" t="s">
        <v>4248</v>
      </c>
      <c r="D6024" t="s">
        <v>3586</v>
      </c>
      <c r="E6024" t="s">
        <v>1397</v>
      </c>
      <c r="F6024" t="s">
        <v>63</v>
      </c>
      <c r="G6024">
        <v>441897</v>
      </c>
    </row>
    <row r="6025" spans="2:7">
      <c r="B6025">
        <v>100</v>
      </c>
      <c r="C6025" t="s">
        <v>4248</v>
      </c>
      <c r="D6025" t="s">
        <v>3586</v>
      </c>
      <c r="E6025" t="s">
        <v>1398</v>
      </c>
      <c r="F6025" t="s">
        <v>63</v>
      </c>
      <c r="G6025">
        <v>361720</v>
      </c>
    </row>
    <row r="6026" spans="2:7">
      <c r="B6026">
        <v>100</v>
      </c>
      <c r="C6026" t="s">
        <v>4248</v>
      </c>
      <c r="D6026" t="s">
        <v>3586</v>
      </c>
      <c r="E6026" t="s">
        <v>1399</v>
      </c>
      <c r="F6026" t="s">
        <v>63</v>
      </c>
      <c r="G6026">
        <v>270572</v>
      </c>
    </row>
    <row r="6027" spans="2:7">
      <c r="B6027">
        <v>100</v>
      </c>
      <c r="C6027" t="s">
        <v>4248</v>
      </c>
      <c r="D6027" t="s">
        <v>3586</v>
      </c>
      <c r="E6027" t="s">
        <v>1400</v>
      </c>
      <c r="F6027" t="s">
        <v>63</v>
      </c>
      <c r="G6027">
        <v>199654</v>
      </c>
    </row>
    <row r="6028" spans="2:7">
      <c r="B6028">
        <v>100</v>
      </c>
      <c r="C6028" t="s">
        <v>4248</v>
      </c>
      <c r="D6028" t="s">
        <v>3586</v>
      </c>
      <c r="E6028" t="s">
        <v>1401</v>
      </c>
      <c r="F6028" t="s">
        <v>63</v>
      </c>
      <c r="G6028">
        <v>106409</v>
      </c>
    </row>
    <row r="6029" spans="2:7">
      <c r="B6029">
        <v>100</v>
      </c>
      <c r="C6029" t="s">
        <v>4248</v>
      </c>
      <c r="D6029" t="s">
        <v>3586</v>
      </c>
      <c r="E6029" t="s">
        <v>1402</v>
      </c>
      <c r="F6029" t="s">
        <v>63</v>
      </c>
      <c r="G6029">
        <v>74104</v>
      </c>
    </row>
    <row r="6030" spans="2:7">
      <c r="B6030">
        <v>100</v>
      </c>
      <c r="C6030" t="s">
        <v>4248</v>
      </c>
      <c r="D6030" t="s">
        <v>45</v>
      </c>
      <c r="E6030" t="s">
        <v>249</v>
      </c>
      <c r="F6030" t="s">
        <v>63</v>
      </c>
      <c r="G6030">
        <v>57770</v>
      </c>
    </row>
    <row r="6031" spans="2:7">
      <c r="B6031">
        <v>100</v>
      </c>
      <c r="C6031" t="s">
        <v>4248</v>
      </c>
      <c r="D6031" t="s">
        <v>45</v>
      </c>
      <c r="E6031" t="s">
        <v>1386</v>
      </c>
      <c r="F6031" t="s">
        <v>63</v>
      </c>
      <c r="G6031">
        <v>43561</v>
      </c>
    </row>
    <row r="6032" spans="2:7">
      <c r="B6032">
        <v>100</v>
      </c>
      <c r="C6032" t="s">
        <v>4248</v>
      </c>
      <c r="D6032" t="s">
        <v>45</v>
      </c>
      <c r="E6032" t="s">
        <v>1387</v>
      </c>
      <c r="F6032" t="s">
        <v>63</v>
      </c>
      <c r="G6032">
        <v>46945</v>
      </c>
    </row>
    <row r="6033" spans="2:7">
      <c r="B6033">
        <v>100</v>
      </c>
      <c r="C6033" t="s">
        <v>4248</v>
      </c>
      <c r="D6033" t="s">
        <v>45</v>
      </c>
      <c r="E6033" t="s">
        <v>1388</v>
      </c>
      <c r="F6033" t="s">
        <v>63</v>
      </c>
      <c r="G6033">
        <v>34857</v>
      </c>
    </row>
    <row r="6034" spans="2:7">
      <c r="B6034">
        <v>100</v>
      </c>
      <c r="C6034" t="s">
        <v>4248</v>
      </c>
      <c r="D6034" t="s">
        <v>45</v>
      </c>
      <c r="E6034" t="s">
        <v>1389</v>
      </c>
      <c r="F6034" t="s">
        <v>63</v>
      </c>
      <c r="G6034">
        <v>27051</v>
      </c>
    </row>
    <row r="6035" spans="2:7">
      <c r="B6035">
        <v>100</v>
      </c>
      <c r="C6035" t="s">
        <v>4248</v>
      </c>
      <c r="D6035" t="s">
        <v>45</v>
      </c>
      <c r="E6035" t="s">
        <v>1390</v>
      </c>
      <c r="F6035" t="s">
        <v>63</v>
      </c>
      <c r="G6035">
        <v>25360</v>
      </c>
    </row>
    <row r="6036" spans="2:7">
      <c r="B6036">
        <v>100</v>
      </c>
      <c r="C6036" t="s">
        <v>4248</v>
      </c>
      <c r="D6036" t="s">
        <v>45</v>
      </c>
      <c r="E6036" t="s">
        <v>1391</v>
      </c>
      <c r="F6036" t="s">
        <v>63</v>
      </c>
      <c r="G6036">
        <v>25209</v>
      </c>
    </row>
    <row r="6037" spans="2:7">
      <c r="B6037">
        <v>100</v>
      </c>
      <c r="C6037" t="s">
        <v>4248</v>
      </c>
      <c r="D6037" t="s">
        <v>45</v>
      </c>
      <c r="E6037" t="s">
        <v>1392</v>
      </c>
      <c r="F6037" t="s">
        <v>63</v>
      </c>
      <c r="G6037">
        <v>29382</v>
      </c>
    </row>
    <row r="6038" spans="2:7">
      <c r="B6038">
        <v>100</v>
      </c>
      <c r="C6038" t="s">
        <v>4248</v>
      </c>
      <c r="D6038" t="s">
        <v>45</v>
      </c>
      <c r="E6038" t="s">
        <v>1393</v>
      </c>
      <c r="F6038" t="s">
        <v>63</v>
      </c>
      <c r="G6038">
        <v>22943</v>
      </c>
    </row>
    <row r="6039" spans="2:7">
      <c r="B6039">
        <v>100</v>
      </c>
      <c r="C6039" t="s">
        <v>4248</v>
      </c>
      <c r="D6039" t="s">
        <v>45</v>
      </c>
      <c r="E6039" t="s">
        <v>1394</v>
      </c>
      <c r="F6039" t="s">
        <v>63</v>
      </c>
      <c r="G6039">
        <v>23635</v>
      </c>
    </row>
    <row r="6040" spans="2:7">
      <c r="B6040">
        <v>100</v>
      </c>
      <c r="C6040" t="s">
        <v>4248</v>
      </c>
      <c r="D6040" t="s">
        <v>45</v>
      </c>
      <c r="E6040" t="s">
        <v>1395</v>
      </c>
      <c r="F6040" t="s">
        <v>63</v>
      </c>
      <c r="G6040">
        <v>23008</v>
      </c>
    </row>
    <row r="6041" spans="2:7">
      <c r="B6041">
        <v>100</v>
      </c>
      <c r="C6041" t="s">
        <v>4248</v>
      </c>
      <c r="D6041" t="s">
        <v>45</v>
      </c>
      <c r="E6041" t="s">
        <v>1396</v>
      </c>
      <c r="F6041" t="s">
        <v>63</v>
      </c>
      <c r="G6041">
        <v>22481</v>
      </c>
    </row>
    <row r="6042" spans="2:7">
      <c r="B6042">
        <v>100</v>
      </c>
      <c r="C6042" t="s">
        <v>4248</v>
      </c>
      <c r="D6042" t="s">
        <v>45</v>
      </c>
      <c r="E6042" t="s">
        <v>1397</v>
      </c>
      <c r="F6042" t="s">
        <v>63</v>
      </c>
      <c r="G6042">
        <v>20893</v>
      </c>
    </row>
    <row r="6043" spans="2:7">
      <c r="B6043">
        <v>100</v>
      </c>
      <c r="C6043" t="s">
        <v>4248</v>
      </c>
      <c r="D6043" t="s">
        <v>45</v>
      </c>
      <c r="E6043" t="s">
        <v>1398</v>
      </c>
      <c r="F6043" t="s">
        <v>63</v>
      </c>
      <c r="G6043">
        <v>13928</v>
      </c>
    </row>
    <row r="6044" spans="2:7">
      <c r="B6044">
        <v>100</v>
      </c>
      <c r="C6044" t="s">
        <v>4248</v>
      </c>
      <c r="D6044" t="s">
        <v>45</v>
      </c>
      <c r="E6044" t="s">
        <v>1399</v>
      </c>
      <c r="F6044" t="s">
        <v>63</v>
      </c>
      <c r="G6044">
        <v>13696</v>
      </c>
    </row>
    <row r="6045" spans="2:7">
      <c r="B6045">
        <v>100</v>
      </c>
      <c r="C6045" t="s">
        <v>4248</v>
      </c>
      <c r="D6045" t="s">
        <v>45</v>
      </c>
      <c r="E6045" t="s">
        <v>1400</v>
      </c>
      <c r="F6045" t="s">
        <v>63</v>
      </c>
      <c r="G6045">
        <v>2270</v>
      </c>
    </row>
    <row r="6046" spans="2:7">
      <c r="B6046">
        <v>100</v>
      </c>
      <c r="C6046" t="s">
        <v>4248</v>
      </c>
      <c r="D6046" t="s">
        <v>45</v>
      </c>
      <c r="E6046" t="s">
        <v>1401</v>
      </c>
      <c r="F6046" t="s">
        <v>63</v>
      </c>
      <c r="G6046">
        <v>1230</v>
      </c>
    </row>
    <row r="6047" spans="2:7">
      <c r="B6047">
        <v>100</v>
      </c>
      <c r="C6047" t="s">
        <v>4248</v>
      </c>
      <c r="D6047" t="s">
        <v>45</v>
      </c>
      <c r="E6047" t="s">
        <v>1402</v>
      </c>
      <c r="F6047" t="s">
        <v>63</v>
      </c>
      <c r="G6047">
        <v>1250</v>
      </c>
    </row>
    <row r="6048" spans="2:7">
      <c r="B6048">
        <v>100</v>
      </c>
      <c r="C6048" t="s">
        <v>4248</v>
      </c>
      <c r="D6048" t="s">
        <v>3599</v>
      </c>
      <c r="E6048" t="s">
        <v>249</v>
      </c>
      <c r="F6048" t="s">
        <v>63</v>
      </c>
      <c r="G6048">
        <v>331</v>
      </c>
    </row>
    <row r="6049" spans="2:7">
      <c r="B6049">
        <v>100</v>
      </c>
      <c r="C6049" t="s">
        <v>4248</v>
      </c>
      <c r="D6049" t="s">
        <v>3599</v>
      </c>
      <c r="E6049" t="s">
        <v>1386</v>
      </c>
      <c r="F6049" t="s">
        <v>63</v>
      </c>
      <c r="G6049">
        <v>370</v>
      </c>
    </row>
    <row r="6050" spans="2:7">
      <c r="B6050">
        <v>100</v>
      </c>
      <c r="C6050" t="s">
        <v>4248</v>
      </c>
      <c r="D6050" t="s">
        <v>3599</v>
      </c>
      <c r="E6050" t="s">
        <v>1387</v>
      </c>
      <c r="F6050" t="s">
        <v>63</v>
      </c>
      <c r="G6050">
        <v>373</v>
      </c>
    </row>
    <row r="6051" spans="2:7">
      <c r="B6051">
        <v>100</v>
      </c>
      <c r="C6051" t="s">
        <v>4248</v>
      </c>
      <c r="D6051" t="s">
        <v>3599</v>
      </c>
      <c r="E6051" t="s">
        <v>1388</v>
      </c>
      <c r="F6051" t="s">
        <v>63</v>
      </c>
      <c r="G6051">
        <v>402</v>
      </c>
    </row>
    <row r="6052" spans="2:7">
      <c r="B6052">
        <v>100</v>
      </c>
      <c r="C6052" t="s">
        <v>4248</v>
      </c>
      <c r="D6052" t="s">
        <v>3599</v>
      </c>
      <c r="E6052" t="s">
        <v>1389</v>
      </c>
      <c r="F6052" t="s">
        <v>63</v>
      </c>
      <c r="G6052">
        <v>400</v>
      </c>
    </row>
    <row r="6053" spans="2:7">
      <c r="B6053">
        <v>100</v>
      </c>
      <c r="C6053" t="s">
        <v>4248</v>
      </c>
      <c r="D6053" t="s">
        <v>3599</v>
      </c>
      <c r="E6053" t="s">
        <v>1390</v>
      </c>
      <c r="F6053" t="s">
        <v>63</v>
      </c>
      <c r="G6053">
        <v>311</v>
      </c>
    </row>
    <row r="6054" spans="2:7">
      <c r="B6054">
        <v>100</v>
      </c>
      <c r="C6054" t="s">
        <v>4248</v>
      </c>
      <c r="D6054" t="s">
        <v>3599</v>
      </c>
      <c r="E6054" t="s">
        <v>1391</v>
      </c>
      <c r="F6054" t="s">
        <v>63</v>
      </c>
      <c r="G6054">
        <v>288</v>
      </c>
    </row>
    <row r="6055" spans="2:7">
      <c r="B6055">
        <v>100</v>
      </c>
      <c r="C6055" t="s">
        <v>4248</v>
      </c>
      <c r="D6055" t="s">
        <v>3599</v>
      </c>
      <c r="E6055" t="s">
        <v>1392</v>
      </c>
      <c r="F6055" t="s">
        <v>63</v>
      </c>
      <c r="G6055">
        <v>249</v>
      </c>
    </row>
    <row r="6056" spans="2:7">
      <c r="B6056">
        <v>100</v>
      </c>
      <c r="C6056" t="s">
        <v>4248</v>
      </c>
      <c r="D6056" t="s">
        <v>3599</v>
      </c>
      <c r="E6056" t="s">
        <v>1393</v>
      </c>
      <c r="F6056" t="s">
        <v>63</v>
      </c>
      <c r="G6056">
        <v>251</v>
      </c>
    </row>
    <row r="6057" spans="2:7">
      <c r="B6057">
        <v>100</v>
      </c>
      <c r="C6057" t="s">
        <v>4248</v>
      </c>
      <c r="D6057" t="s">
        <v>3599</v>
      </c>
      <c r="E6057" t="s">
        <v>1394</v>
      </c>
      <c r="F6057" t="s">
        <v>63</v>
      </c>
      <c r="G6057">
        <v>187</v>
      </c>
    </row>
    <row r="6058" spans="2:7">
      <c r="B6058">
        <v>100</v>
      </c>
      <c r="C6058" t="s">
        <v>4248</v>
      </c>
      <c r="D6058" t="s">
        <v>3599</v>
      </c>
      <c r="E6058" t="s">
        <v>1395</v>
      </c>
      <c r="F6058" t="s">
        <v>63</v>
      </c>
      <c r="G6058">
        <v>150</v>
      </c>
    </row>
    <row r="6059" spans="2:7">
      <c r="B6059">
        <v>100</v>
      </c>
      <c r="C6059" t="s">
        <v>4248</v>
      </c>
      <c r="D6059" t="s">
        <v>3599</v>
      </c>
      <c r="E6059" t="s">
        <v>1396</v>
      </c>
      <c r="F6059" t="s">
        <v>63</v>
      </c>
      <c r="G6059">
        <v>147</v>
      </c>
    </row>
    <row r="6060" spans="2:7">
      <c r="B6060">
        <v>100</v>
      </c>
      <c r="C6060" t="s">
        <v>4248</v>
      </c>
      <c r="D6060" t="s">
        <v>3599</v>
      </c>
      <c r="E6060" t="s">
        <v>1397</v>
      </c>
      <c r="F6060" t="s">
        <v>63</v>
      </c>
      <c r="G6060">
        <v>99</v>
      </c>
    </row>
    <row r="6061" spans="2:7">
      <c r="B6061">
        <v>100</v>
      </c>
      <c r="C6061" t="s">
        <v>4248</v>
      </c>
      <c r="D6061" t="s">
        <v>3599</v>
      </c>
      <c r="E6061" t="s">
        <v>1398</v>
      </c>
      <c r="F6061" t="s">
        <v>63</v>
      </c>
      <c r="G6061">
        <v>82</v>
      </c>
    </row>
    <row r="6062" spans="2:7">
      <c r="B6062">
        <v>100</v>
      </c>
      <c r="C6062" t="s">
        <v>4248</v>
      </c>
      <c r="D6062" t="s">
        <v>3599</v>
      </c>
      <c r="E6062" t="s">
        <v>1399</v>
      </c>
      <c r="F6062" t="s">
        <v>63</v>
      </c>
      <c r="G6062">
        <v>56</v>
      </c>
    </row>
    <row r="6063" spans="2:7">
      <c r="B6063">
        <v>100</v>
      </c>
      <c r="C6063" t="s">
        <v>4248</v>
      </c>
      <c r="D6063" t="s">
        <v>3599</v>
      </c>
      <c r="E6063" t="s">
        <v>1400</v>
      </c>
      <c r="F6063" t="s">
        <v>63</v>
      </c>
      <c r="G6063">
        <v>36</v>
      </c>
    </row>
    <row r="6064" spans="2:7">
      <c r="B6064">
        <v>100</v>
      </c>
      <c r="C6064" t="s">
        <v>4248</v>
      </c>
      <c r="D6064" t="s">
        <v>3599</v>
      </c>
      <c r="E6064" t="s">
        <v>1401</v>
      </c>
      <c r="F6064" t="s">
        <v>63</v>
      </c>
      <c r="G6064">
        <v>32</v>
      </c>
    </row>
    <row r="6065" spans="2:7">
      <c r="B6065">
        <v>100</v>
      </c>
      <c r="C6065" t="s">
        <v>4248</v>
      </c>
      <c r="D6065" t="s">
        <v>3599</v>
      </c>
      <c r="E6065" t="s">
        <v>1402</v>
      </c>
      <c r="F6065" t="s">
        <v>63</v>
      </c>
      <c r="G6065">
        <v>12</v>
      </c>
    </row>
    <row r="6066" spans="2:7">
      <c r="B6066">
        <v>100</v>
      </c>
      <c r="C6066" t="s">
        <v>4248</v>
      </c>
      <c r="D6066" t="s">
        <v>1413</v>
      </c>
      <c r="E6066" t="s">
        <v>249</v>
      </c>
      <c r="F6066" t="s">
        <v>46</v>
      </c>
      <c r="G6066">
        <v>99894</v>
      </c>
    </row>
    <row r="6067" spans="2:7">
      <c r="B6067">
        <v>100</v>
      </c>
      <c r="C6067" t="s">
        <v>4248</v>
      </c>
      <c r="D6067" t="s">
        <v>1413</v>
      </c>
      <c r="E6067" t="s">
        <v>1386</v>
      </c>
      <c r="F6067" t="s">
        <v>46</v>
      </c>
      <c r="G6067">
        <v>89010</v>
      </c>
    </row>
    <row r="6068" spans="2:7">
      <c r="B6068">
        <v>100</v>
      </c>
      <c r="C6068" t="s">
        <v>4248</v>
      </c>
      <c r="D6068" t="s">
        <v>1413</v>
      </c>
      <c r="E6068" t="s">
        <v>1387</v>
      </c>
      <c r="F6068" t="s">
        <v>46</v>
      </c>
      <c r="G6068">
        <v>80072</v>
      </c>
    </row>
    <row r="6069" spans="2:7">
      <c r="B6069">
        <v>100</v>
      </c>
      <c r="C6069" t="s">
        <v>4248</v>
      </c>
      <c r="D6069" t="s">
        <v>1413</v>
      </c>
      <c r="E6069" t="s">
        <v>1388</v>
      </c>
      <c r="F6069" t="s">
        <v>46</v>
      </c>
      <c r="G6069">
        <v>69473</v>
      </c>
    </row>
    <row r="6070" spans="2:7">
      <c r="B6070">
        <v>100</v>
      </c>
      <c r="C6070" t="s">
        <v>4248</v>
      </c>
      <c r="D6070" t="s">
        <v>1413</v>
      </c>
      <c r="E6070" t="s">
        <v>1389</v>
      </c>
      <c r="F6070" t="s">
        <v>46</v>
      </c>
      <c r="G6070">
        <v>60354</v>
      </c>
    </row>
    <row r="6071" spans="2:7">
      <c r="B6071">
        <v>100</v>
      </c>
      <c r="C6071" t="s">
        <v>4248</v>
      </c>
      <c r="D6071" t="s">
        <v>1413</v>
      </c>
      <c r="E6071" t="s">
        <v>1390</v>
      </c>
      <c r="F6071" t="s">
        <v>46</v>
      </c>
      <c r="G6071">
        <v>52339</v>
      </c>
    </row>
    <row r="6072" spans="2:7">
      <c r="B6072">
        <v>100</v>
      </c>
      <c r="C6072" t="s">
        <v>4248</v>
      </c>
      <c r="D6072" t="s">
        <v>1413</v>
      </c>
      <c r="E6072" t="s">
        <v>1391</v>
      </c>
      <c r="F6072" t="s">
        <v>46</v>
      </c>
      <c r="G6072">
        <v>44110</v>
      </c>
    </row>
    <row r="6073" spans="2:7">
      <c r="B6073">
        <v>100</v>
      </c>
      <c r="C6073" t="s">
        <v>4248</v>
      </c>
      <c r="D6073" t="s">
        <v>1413</v>
      </c>
      <c r="E6073" t="s">
        <v>1392</v>
      </c>
      <c r="F6073" t="s">
        <v>46</v>
      </c>
      <c r="G6073">
        <v>39374</v>
      </c>
    </row>
    <row r="6074" spans="2:7">
      <c r="B6074">
        <v>100</v>
      </c>
      <c r="C6074" t="s">
        <v>4248</v>
      </c>
      <c r="D6074" t="s">
        <v>1413</v>
      </c>
      <c r="E6074" t="s">
        <v>1393</v>
      </c>
      <c r="F6074" t="s">
        <v>46</v>
      </c>
      <c r="G6074">
        <v>33310</v>
      </c>
    </row>
    <row r="6075" spans="2:7">
      <c r="B6075">
        <v>100</v>
      </c>
      <c r="C6075" t="s">
        <v>4248</v>
      </c>
      <c r="D6075" t="s">
        <v>1413</v>
      </c>
      <c r="E6075" t="s">
        <v>1394</v>
      </c>
      <c r="F6075" t="s">
        <v>46</v>
      </c>
      <c r="G6075">
        <v>28366</v>
      </c>
    </row>
    <row r="6076" spans="2:7">
      <c r="B6076">
        <v>100</v>
      </c>
      <c r="C6076" t="s">
        <v>4248</v>
      </c>
      <c r="D6076" t="s">
        <v>1413</v>
      </c>
      <c r="E6076" t="s">
        <v>1395</v>
      </c>
      <c r="F6076" t="s">
        <v>46</v>
      </c>
      <c r="G6076">
        <v>21937</v>
      </c>
    </row>
    <row r="6077" spans="2:7">
      <c r="B6077">
        <v>100</v>
      </c>
      <c r="C6077" t="s">
        <v>4248</v>
      </c>
      <c r="D6077" t="s">
        <v>1413</v>
      </c>
      <c r="E6077" t="s">
        <v>1396</v>
      </c>
      <c r="F6077" t="s">
        <v>46</v>
      </c>
      <c r="G6077">
        <v>19261</v>
      </c>
    </row>
    <row r="6078" spans="2:7">
      <c r="B6078">
        <v>100</v>
      </c>
      <c r="C6078" t="s">
        <v>4248</v>
      </c>
      <c r="D6078" t="s">
        <v>1413</v>
      </c>
      <c r="E6078" t="s">
        <v>1397</v>
      </c>
      <c r="F6078" t="s">
        <v>46</v>
      </c>
      <c r="G6078">
        <v>14831</v>
      </c>
    </row>
    <row r="6079" spans="2:7">
      <c r="B6079">
        <v>100</v>
      </c>
      <c r="C6079" t="s">
        <v>4248</v>
      </c>
      <c r="D6079" t="s">
        <v>1413</v>
      </c>
      <c r="E6079" t="s">
        <v>1398</v>
      </c>
      <c r="F6079" t="s">
        <v>46</v>
      </c>
      <c r="G6079">
        <v>13467</v>
      </c>
    </row>
    <row r="6080" spans="2:7">
      <c r="B6080">
        <v>100</v>
      </c>
      <c r="C6080" t="s">
        <v>4248</v>
      </c>
      <c r="D6080" t="s">
        <v>1413</v>
      </c>
      <c r="E6080" t="s">
        <v>1399</v>
      </c>
      <c r="F6080" t="s">
        <v>46</v>
      </c>
      <c r="G6080">
        <v>9656</v>
      </c>
    </row>
    <row r="6081" spans="2:7">
      <c r="B6081">
        <v>100</v>
      </c>
      <c r="C6081" t="s">
        <v>4248</v>
      </c>
      <c r="D6081" t="s">
        <v>1413</v>
      </c>
      <c r="E6081" t="s">
        <v>1400</v>
      </c>
      <c r="F6081" t="s">
        <v>46</v>
      </c>
      <c r="G6081">
        <v>6963</v>
      </c>
    </row>
    <row r="6082" spans="2:7">
      <c r="B6082">
        <v>100</v>
      </c>
      <c r="C6082" t="s">
        <v>4248</v>
      </c>
      <c r="D6082" t="s">
        <v>1413</v>
      </c>
      <c r="E6082" t="s">
        <v>1401</v>
      </c>
      <c r="F6082" t="s">
        <v>46</v>
      </c>
      <c r="G6082">
        <v>3907</v>
      </c>
    </row>
    <row r="6083" spans="2:7">
      <c r="B6083">
        <v>100</v>
      </c>
      <c r="C6083" t="s">
        <v>4248</v>
      </c>
      <c r="D6083" t="s">
        <v>1413</v>
      </c>
      <c r="E6083" t="s">
        <v>1402</v>
      </c>
      <c r="F6083" t="s">
        <v>46</v>
      </c>
      <c r="G6083">
        <v>3253</v>
      </c>
    </row>
    <row r="6084" spans="2:7">
      <c r="B6084">
        <v>100</v>
      </c>
      <c r="C6084" t="s">
        <v>4248</v>
      </c>
      <c r="D6084" t="s">
        <v>3582</v>
      </c>
      <c r="E6084" t="s">
        <v>249</v>
      </c>
      <c r="F6084" t="s">
        <v>46</v>
      </c>
      <c r="G6084">
        <v>204</v>
      </c>
    </row>
    <row r="6085" spans="2:7">
      <c r="B6085">
        <v>100</v>
      </c>
      <c r="C6085" t="s">
        <v>4248</v>
      </c>
      <c r="D6085" t="s">
        <v>3582</v>
      </c>
      <c r="E6085" t="s">
        <v>1386</v>
      </c>
      <c r="F6085" t="s">
        <v>46</v>
      </c>
      <c r="G6085">
        <v>181</v>
      </c>
    </row>
    <row r="6086" spans="2:7">
      <c r="B6086">
        <v>100</v>
      </c>
      <c r="C6086" t="s">
        <v>4248</v>
      </c>
      <c r="D6086" t="s">
        <v>3582</v>
      </c>
      <c r="E6086" t="s">
        <v>1387</v>
      </c>
      <c r="F6086" t="s">
        <v>46</v>
      </c>
      <c r="G6086">
        <v>201</v>
      </c>
    </row>
    <row r="6087" spans="2:7">
      <c r="B6087">
        <v>100</v>
      </c>
      <c r="C6087" t="s">
        <v>4248</v>
      </c>
      <c r="D6087" t="s">
        <v>3582</v>
      </c>
      <c r="E6087" t="s">
        <v>1388</v>
      </c>
      <c r="F6087" t="s">
        <v>46</v>
      </c>
      <c r="G6087">
        <v>201</v>
      </c>
    </row>
    <row r="6088" spans="2:7">
      <c r="B6088">
        <v>100</v>
      </c>
      <c r="C6088" t="s">
        <v>4248</v>
      </c>
      <c r="D6088" t="s">
        <v>3582</v>
      </c>
      <c r="E6088" t="s">
        <v>1389</v>
      </c>
      <c r="F6088" t="s">
        <v>46</v>
      </c>
      <c r="G6088">
        <v>244</v>
      </c>
    </row>
    <row r="6089" spans="2:7">
      <c r="B6089">
        <v>100</v>
      </c>
      <c r="C6089" t="s">
        <v>4248</v>
      </c>
      <c r="D6089" t="s">
        <v>3582</v>
      </c>
      <c r="E6089" t="s">
        <v>1390</v>
      </c>
      <c r="F6089" t="s">
        <v>46</v>
      </c>
      <c r="G6089">
        <v>195</v>
      </c>
    </row>
    <row r="6090" spans="2:7">
      <c r="B6090">
        <v>100</v>
      </c>
      <c r="C6090" t="s">
        <v>4248</v>
      </c>
      <c r="D6090" t="s">
        <v>3582</v>
      </c>
      <c r="E6090" t="s">
        <v>1391</v>
      </c>
      <c r="F6090" t="s">
        <v>46</v>
      </c>
      <c r="G6090">
        <v>193</v>
      </c>
    </row>
    <row r="6091" spans="2:7">
      <c r="B6091">
        <v>100</v>
      </c>
      <c r="C6091" t="s">
        <v>4248</v>
      </c>
      <c r="D6091" t="s">
        <v>3582</v>
      </c>
      <c r="E6091" t="s">
        <v>1392</v>
      </c>
      <c r="F6091" t="s">
        <v>46</v>
      </c>
      <c r="G6091">
        <v>192</v>
      </c>
    </row>
    <row r="6092" spans="2:7">
      <c r="B6092">
        <v>100</v>
      </c>
      <c r="C6092" t="s">
        <v>4248</v>
      </c>
      <c r="D6092" t="s">
        <v>3582</v>
      </c>
      <c r="E6092" t="s">
        <v>1393</v>
      </c>
      <c r="F6092" t="s">
        <v>46</v>
      </c>
      <c r="G6092">
        <v>186</v>
      </c>
    </row>
    <row r="6093" spans="2:7">
      <c r="B6093">
        <v>100</v>
      </c>
      <c r="C6093" t="s">
        <v>4248</v>
      </c>
      <c r="D6093" t="s">
        <v>3582</v>
      </c>
      <c r="E6093" t="s">
        <v>1394</v>
      </c>
      <c r="F6093" t="s">
        <v>46</v>
      </c>
      <c r="G6093">
        <v>150</v>
      </c>
    </row>
    <row r="6094" spans="2:7">
      <c r="B6094">
        <v>100</v>
      </c>
      <c r="C6094" t="s">
        <v>4248</v>
      </c>
      <c r="D6094" t="s">
        <v>3582</v>
      </c>
      <c r="E6094" t="s">
        <v>1395</v>
      </c>
      <c r="F6094" t="s">
        <v>46</v>
      </c>
      <c r="G6094">
        <v>102</v>
      </c>
    </row>
    <row r="6095" spans="2:7">
      <c r="B6095">
        <v>100</v>
      </c>
      <c r="C6095" t="s">
        <v>4248</v>
      </c>
      <c r="D6095" t="s">
        <v>3582</v>
      </c>
      <c r="E6095" t="s">
        <v>1396</v>
      </c>
      <c r="F6095" t="s">
        <v>46</v>
      </c>
      <c r="G6095">
        <v>81</v>
      </c>
    </row>
    <row r="6096" spans="2:7">
      <c r="B6096">
        <v>100</v>
      </c>
      <c r="C6096" t="s">
        <v>4248</v>
      </c>
      <c r="D6096" t="s">
        <v>3582</v>
      </c>
      <c r="E6096" t="s">
        <v>1397</v>
      </c>
      <c r="F6096" t="s">
        <v>46</v>
      </c>
      <c r="G6096">
        <v>60</v>
      </c>
    </row>
    <row r="6097" spans="2:7">
      <c r="B6097">
        <v>100</v>
      </c>
      <c r="C6097" t="s">
        <v>4248</v>
      </c>
      <c r="D6097" t="s">
        <v>3582</v>
      </c>
      <c r="E6097" t="s">
        <v>1398</v>
      </c>
      <c r="F6097" t="s">
        <v>46</v>
      </c>
      <c r="G6097">
        <v>36</v>
      </c>
    </row>
    <row r="6098" spans="2:7">
      <c r="B6098">
        <v>100</v>
      </c>
      <c r="C6098" t="s">
        <v>4248</v>
      </c>
      <c r="D6098" t="s">
        <v>3582</v>
      </c>
      <c r="E6098" t="s">
        <v>1399</v>
      </c>
      <c r="F6098" t="s">
        <v>46</v>
      </c>
      <c r="G6098">
        <v>29</v>
      </c>
    </row>
    <row r="6099" spans="2:7">
      <c r="B6099">
        <v>100</v>
      </c>
      <c r="C6099" t="s">
        <v>4248</v>
      </c>
      <c r="D6099" t="s">
        <v>3582</v>
      </c>
      <c r="E6099" t="s">
        <v>1400</v>
      </c>
      <c r="F6099" t="s">
        <v>46</v>
      </c>
      <c r="G6099">
        <v>22</v>
      </c>
    </row>
    <row r="6100" spans="2:7">
      <c r="B6100">
        <v>100</v>
      </c>
      <c r="C6100" t="s">
        <v>4248</v>
      </c>
      <c r="D6100" t="s">
        <v>3582</v>
      </c>
      <c r="E6100" t="s">
        <v>1401</v>
      </c>
      <c r="F6100" t="s">
        <v>46</v>
      </c>
      <c r="G6100">
        <v>20</v>
      </c>
    </row>
    <row r="6101" spans="2:7">
      <c r="B6101">
        <v>100</v>
      </c>
      <c r="C6101" t="s">
        <v>4248</v>
      </c>
      <c r="D6101" t="s">
        <v>3582</v>
      </c>
      <c r="E6101" t="s">
        <v>1402</v>
      </c>
      <c r="F6101" t="s">
        <v>46</v>
      </c>
      <c r="G6101">
        <v>14</v>
      </c>
    </row>
    <row r="6102" spans="2:7">
      <c r="B6102">
        <v>100</v>
      </c>
      <c r="C6102" t="s">
        <v>4248</v>
      </c>
      <c r="D6102" t="s">
        <v>3597</v>
      </c>
      <c r="E6102" t="s">
        <v>249</v>
      </c>
      <c r="F6102" t="s">
        <v>46</v>
      </c>
      <c r="G6102">
        <v>1511</v>
      </c>
    </row>
    <row r="6103" spans="2:7">
      <c r="B6103">
        <v>100</v>
      </c>
      <c r="C6103" t="s">
        <v>4248</v>
      </c>
      <c r="D6103" t="s">
        <v>3597</v>
      </c>
      <c r="E6103" t="s">
        <v>1386</v>
      </c>
      <c r="F6103" t="s">
        <v>46</v>
      </c>
      <c r="G6103">
        <v>1541</v>
      </c>
    </row>
    <row r="6104" spans="2:7">
      <c r="B6104">
        <v>100</v>
      </c>
      <c r="C6104" t="s">
        <v>4248</v>
      </c>
      <c r="D6104" t="s">
        <v>3597</v>
      </c>
      <c r="E6104" t="s">
        <v>1387</v>
      </c>
      <c r="F6104" t="s">
        <v>46</v>
      </c>
      <c r="G6104">
        <v>1704</v>
      </c>
    </row>
    <row r="6105" spans="2:7">
      <c r="B6105">
        <v>100</v>
      </c>
      <c r="C6105" t="s">
        <v>4248</v>
      </c>
      <c r="D6105" t="s">
        <v>3597</v>
      </c>
      <c r="E6105" t="s">
        <v>1388</v>
      </c>
      <c r="F6105" t="s">
        <v>46</v>
      </c>
      <c r="G6105">
        <v>1553</v>
      </c>
    </row>
    <row r="6106" spans="2:7">
      <c r="B6106">
        <v>100</v>
      </c>
      <c r="C6106" t="s">
        <v>4248</v>
      </c>
      <c r="D6106" t="s">
        <v>3597</v>
      </c>
      <c r="E6106" t="s">
        <v>1389</v>
      </c>
      <c r="F6106" t="s">
        <v>46</v>
      </c>
      <c r="G6106">
        <v>1461</v>
      </c>
    </row>
    <row r="6107" spans="2:7">
      <c r="B6107">
        <v>100</v>
      </c>
      <c r="C6107" t="s">
        <v>4248</v>
      </c>
      <c r="D6107" t="s">
        <v>3597</v>
      </c>
      <c r="E6107" t="s">
        <v>1390</v>
      </c>
      <c r="F6107" t="s">
        <v>46</v>
      </c>
      <c r="G6107">
        <v>1230</v>
      </c>
    </row>
    <row r="6108" spans="2:7">
      <c r="B6108">
        <v>100</v>
      </c>
      <c r="C6108" t="s">
        <v>4248</v>
      </c>
      <c r="D6108" t="s">
        <v>3597</v>
      </c>
      <c r="E6108" t="s">
        <v>1391</v>
      </c>
      <c r="F6108" t="s">
        <v>46</v>
      </c>
      <c r="G6108">
        <v>1090</v>
      </c>
    </row>
    <row r="6109" spans="2:7">
      <c r="B6109">
        <v>100</v>
      </c>
      <c r="C6109" t="s">
        <v>4248</v>
      </c>
      <c r="D6109" t="s">
        <v>3597</v>
      </c>
      <c r="E6109" t="s">
        <v>1392</v>
      </c>
      <c r="F6109" t="s">
        <v>46</v>
      </c>
      <c r="G6109">
        <v>1090</v>
      </c>
    </row>
    <row r="6110" spans="2:7">
      <c r="B6110">
        <v>100</v>
      </c>
      <c r="C6110" t="s">
        <v>4248</v>
      </c>
      <c r="D6110" t="s">
        <v>3597</v>
      </c>
      <c r="E6110" t="s">
        <v>1393</v>
      </c>
      <c r="F6110" t="s">
        <v>46</v>
      </c>
      <c r="G6110">
        <v>1048</v>
      </c>
    </row>
    <row r="6111" spans="2:7">
      <c r="B6111">
        <v>100</v>
      </c>
      <c r="C6111" t="s">
        <v>4248</v>
      </c>
      <c r="D6111" t="s">
        <v>3597</v>
      </c>
      <c r="E6111" t="s">
        <v>1394</v>
      </c>
      <c r="F6111" t="s">
        <v>46</v>
      </c>
      <c r="G6111">
        <v>805</v>
      </c>
    </row>
    <row r="6112" spans="2:7">
      <c r="B6112">
        <v>100</v>
      </c>
      <c r="C6112" t="s">
        <v>4248</v>
      </c>
      <c r="D6112" t="s">
        <v>3597</v>
      </c>
      <c r="E6112" t="s">
        <v>1395</v>
      </c>
      <c r="F6112" t="s">
        <v>46</v>
      </c>
      <c r="G6112">
        <v>574</v>
      </c>
    </row>
    <row r="6113" spans="2:7">
      <c r="B6113">
        <v>100</v>
      </c>
      <c r="C6113" t="s">
        <v>4248</v>
      </c>
      <c r="D6113" t="s">
        <v>3597</v>
      </c>
      <c r="E6113" t="s">
        <v>1396</v>
      </c>
      <c r="F6113" t="s">
        <v>46</v>
      </c>
      <c r="G6113">
        <v>437</v>
      </c>
    </row>
    <row r="6114" spans="2:7">
      <c r="B6114">
        <v>100</v>
      </c>
      <c r="C6114" t="s">
        <v>4248</v>
      </c>
      <c r="D6114" t="s">
        <v>3597</v>
      </c>
      <c r="E6114" t="s">
        <v>1397</v>
      </c>
      <c r="F6114" t="s">
        <v>46</v>
      </c>
      <c r="G6114">
        <v>325</v>
      </c>
    </row>
    <row r="6115" spans="2:7">
      <c r="B6115">
        <v>100</v>
      </c>
      <c r="C6115" t="s">
        <v>4248</v>
      </c>
      <c r="D6115" t="s">
        <v>3597</v>
      </c>
      <c r="E6115" t="s">
        <v>1398</v>
      </c>
      <c r="F6115" t="s">
        <v>46</v>
      </c>
      <c r="G6115">
        <v>318</v>
      </c>
    </row>
    <row r="6116" spans="2:7">
      <c r="B6116">
        <v>100</v>
      </c>
      <c r="C6116" t="s">
        <v>4248</v>
      </c>
      <c r="D6116" t="s">
        <v>3597</v>
      </c>
      <c r="E6116" t="s">
        <v>1399</v>
      </c>
      <c r="F6116" t="s">
        <v>46</v>
      </c>
      <c r="G6116">
        <v>241</v>
      </c>
    </row>
    <row r="6117" spans="2:7">
      <c r="B6117">
        <v>100</v>
      </c>
      <c r="C6117" t="s">
        <v>4248</v>
      </c>
      <c r="D6117" t="s">
        <v>3597</v>
      </c>
      <c r="E6117" t="s">
        <v>1400</v>
      </c>
      <c r="F6117" t="s">
        <v>46</v>
      </c>
      <c r="G6117">
        <v>170</v>
      </c>
    </row>
    <row r="6118" spans="2:7">
      <c r="B6118">
        <v>100</v>
      </c>
      <c r="C6118" t="s">
        <v>4248</v>
      </c>
      <c r="D6118" t="s">
        <v>3597</v>
      </c>
      <c r="E6118" t="s">
        <v>1401</v>
      </c>
      <c r="F6118" t="s">
        <v>46</v>
      </c>
      <c r="G6118">
        <v>117</v>
      </c>
    </row>
    <row r="6119" spans="2:7">
      <c r="B6119">
        <v>100</v>
      </c>
      <c r="C6119" t="s">
        <v>4248</v>
      </c>
      <c r="D6119" t="s">
        <v>3597</v>
      </c>
      <c r="E6119" t="s">
        <v>1402</v>
      </c>
      <c r="F6119" t="s">
        <v>46</v>
      </c>
      <c r="G6119">
        <v>119</v>
      </c>
    </row>
    <row r="6120" spans="2:7">
      <c r="B6120">
        <v>100</v>
      </c>
      <c r="C6120" t="s">
        <v>4248</v>
      </c>
      <c r="D6120" t="s">
        <v>3598</v>
      </c>
      <c r="E6120" t="s">
        <v>249</v>
      </c>
      <c r="F6120" t="s">
        <v>46</v>
      </c>
      <c r="G6120">
        <v>233480</v>
      </c>
    </row>
    <row r="6121" spans="2:7">
      <c r="B6121">
        <v>100</v>
      </c>
      <c r="C6121" t="s">
        <v>4248</v>
      </c>
      <c r="D6121" t="s">
        <v>3598</v>
      </c>
      <c r="E6121" t="s">
        <v>1386</v>
      </c>
      <c r="F6121" t="s">
        <v>46</v>
      </c>
      <c r="G6121">
        <v>229925</v>
      </c>
    </row>
    <row r="6122" spans="2:7">
      <c r="B6122">
        <v>100</v>
      </c>
      <c r="C6122" t="s">
        <v>4248</v>
      </c>
      <c r="D6122" t="s">
        <v>3598</v>
      </c>
      <c r="E6122" t="s">
        <v>1387</v>
      </c>
      <c r="F6122" t="s">
        <v>46</v>
      </c>
      <c r="G6122">
        <v>232469</v>
      </c>
    </row>
    <row r="6123" spans="2:7">
      <c r="B6123">
        <v>100</v>
      </c>
      <c r="C6123" t="s">
        <v>4248</v>
      </c>
      <c r="D6123" t="s">
        <v>3598</v>
      </c>
      <c r="E6123" t="s">
        <v>1388</v>
      </c>
      <c r="F6123" t="s">
        <v>46</v>
      </c>
      <c r="G6123">
        <v>215791</v>
      </c>
    </row>
    <row r="6124" spans="2:7">
      <c r="B6124">
        <v>100</v>
      </c>
      <c r="C6124" t="s">
        <v>4248</v>
      </c>
      <c r="D6124" t="s">
        <v>3598</v>
      </c>
      <c r="E6124" t="s">
        <v>1389</v>
      </c>
      <c r="F6124" t="s">
        <v>46</v>
      </c>
      <c r="G6124">
        <v>198173</v>
      </c>
    </row>
    <row r="6125" spans="2:7">
      <c r="B6125">
        <v>100</v>
      </c>
      <c r="C6125" t="s">
        <v>4248</v>
      </c>
      <c r="D6125" t="s">
        <v>3598</v>
      </c>
      <c r="E6125" t="s">
        <v>1390</v>
      </c>
      <c r="F6125" t="s">
        <v>46</v>
      </c>
      <c r="G6125">
        <v>176306</v>
      </c>
    </row>
    <row r="6126" spans="2:7">
      <c r="B6126">
        <v>100</v>
      </c>
      <c r="C6126" t="s">
        <v>4248</v>
      </c>
      <c r="D6126" t="s">
        <v>3598</v>
      </c>
      <c r="E6126" t="s">
        <v>1391</v>
      </c>
      <c r="F6126" t="s">
        <v>46</v>
      </c>
      <c r="G6126">
        <v>155180</v>
      </c>
    </row>
    <row r="6127" spans="2:7">
      <c r="B6127">
        <v>100</v>
      </c>
      <c r="C6127" t="s">
        <v>4248</v>
      </c>
      <c r="D6127" t="s">
        <v>3598</v>
      </c>
      <c r="E6127" t="s">
        <v>1392</v>
      </c>
      <c r="F6127" t="s">
        <v>46</v>
      </c>
      <c r="G6127">
        <v>148406</v>
      </c>
    </row>
    <row r="6128" spans="2:7">
      <c r="B6128">
        <v>100</v>
      </c>
      <c r="C6128" t="s">
        <v>4248</v>
      </c>
      <c r="D6128" t="s">
        <v>3598</v>
      </c>
      <c r="E6128" t="s">
        <v>1393</v>
      </c>
      <c r="F6128" t="s">
        <v>46</v>
      </c>
      <c r="G6128">
        <v>132616</v>
      </c>
    </row>
    <row r="6129" spans="2:7">
      <c r="B6129">
        <v>100</v>
      </c>
      <c r="C6129" t="s">
        <v>4248</v>
      </c>
      <c r="D6129" t="s">
        <v>3598</v>
      </c>
      <c r="E6129" t="s">
        <v>1394</v>
      </c>
      <c r="F6129" t="s">
        <v>46</v>
      </c>
      <c r="G6129">
        <v>109479</v>
      </c>
    </row>
    <row r="6130" spans="2:7">
      <c r="B6130">
        <v>100</v>
      </c>
      <c r="C6130" t="s">
        <v>4248</v>
      </c>
      <c r="D6130" t="s">
        <v>3598</v>
      </c>
      <c r="E6130" t="s">
        <v>1395</v>
      </c>
      <c r="F6130" t="s">
        <v>46</v>
      </c>
      <c r="G6130">
        <v>84892</v>
      </c>
    </row>
    <row r="6131" spans="2:7">
      <c r="B6131">
        <v>100</v>
      </c>
      <c r="C6131" t="s">
        <v>4248</v>
      </c>
      <c r="D6131" t="s">
        <v>3598</v>
      </c>
      <c r="E6131" t="s">
        <v>1396</v>
      </c>
      <c r="F6131" t="s">
        <v>46</v>
      </c>
      <c r="G6131">
        <v>64251</v>
      </c>
    </row>
    <row r="6132" spans="2:7">
      <c r="B6132">
        <v>100</v>
      </c>
      <c r="C6132" t="s">
        <v>4248</v>
      </c>
      <c r="D6132" t="s">
        <v>3598</v>
      </c>
      <c r="E6132" t="s">
        <v>1397</v>
      </c>
      <c r="F6132" t="s">
        <v>46</v>
      </c>
      <c r="G6132">
        <v>47542</v>
      </c>
    </row>
    <row r="6133" spans="2:7">
      <c r="B6133">
        <v>100</v>
      </c>
      <c r="C6133" t="s">
        <v>4248</v>
      </c>
      <c r="D6133" t="s">
        <v>3598</v>
      </c>
      <c r="E6133" t="s">
        <v>1398</v>
      </c>
      <c r="F6133" t="s">
        <v>46</v>
      </c>
      <c r="G6133">
        <v>43022</v>
      </c>
    </row>
    <row r="6134" spans="2:7">
      <c r="B6134">
        <v>100</v>
      </c>
      <c r="C6134" t="s">
        <v>4248</v>
      </c>
      <c r="D6134" t="s">
        <v>3598</v>
      </c>
      <c r="E6134" t="s">
        <v>1399</v>
      </c>
      <c r="F6134" t="s">
        <v>46</v>
      </c>
      <c r="G6134">
        <v>31611</v>
      </c>
    </row>
    <row r="6135" spans="2:7">
      <c r="B6135">
        <v>100</v>
      </c>
      <c r="C6135" t="s">
        <v>4248</v>
      </c>
      <c r="D6135" t="s">
        <v>3598</v>
      </c>
      <c r="E6135" t="s">
        <v>1400</v>
      </c>
      <c r="F6135" t="s">
        <v>46</v>
      </c>
      <c r="G6135">
        <v>22328</v>
      </c>
    </row>
    <row r="6136" spans="2:7">
      <c r="B6136">
        <v>100</v>
      </c>
      <c r="C6136" t="s">
        <v>4248</v>
      </c>
      <c r="D6136" t="s">
        <v>3598</v>
      </c>
      <c r="E6136" t="s">
        <v>1401</v>
      </c>
      <c r="F6136" t="s">
        <v>46</v>
      </c>
      <c r="G6136">
        <v>12525</v>
      </c>
    </row>
    <row r="6137" spans="2:7">
      <c r="B6137">
        <v>100</v>
      </c>
      <c r="C6137" t="s">
        <v>4248</v>
      </c>
      <c r="D6137" t="s">
        <v>3598</v>
      </c>
      <c r="E6137" t="s">
        <v>1402</v>
      </c>
      <c r="F6137" t="s">
        <v>46</v>
      </c>
      <c r="G6137">
        <v>11058</v>
      </c>
    </row>
    <row r="6138" spans="2:7">
      <c r="B6138">
        <v>100</v>
      </c>
      <c r="C6138" t="s">
        <v>4248</v>
      </c>
      <c r="D6138" t="s">
        <v>3586</v>
      </c>
      <c r="E6138" t="s">
        <v>249</v>
      </c>
      <c r="F6138" t="s">
        <v>46</v>
      </c>
      <c r="G6138">
        <v>1612216</v>
      </c>
    </row>
    <row r="6139" spans="2:7">
      <c r="B6139">
        <v>100</v>
      </c>
      <c r="C6139" t="s">
        <v>4248</v>
      </c>
      <c r="D6139" t="s">
        <v>3586</v>
      </c>
      <c r="E6139" t="s">
        <v>1386</v>
      </c>
      <c r="F6139" t="s">
        <v>46</v>
      </c>
      <c r="G6139">
        <v>1735562</v>
      </c>
    </row>
    <row r="6140" spans="2:7">
      <c r="B6140">
        <v>100</v>
      </c>
      <c r="C6140" t="s">
        <v>4248</v>
      </c>
      <c r="D6140" t="s">
        <v>3586</v>
      </c>
      <c r="E6140" t="s">
        <v>1387</v>
      </c>
      <c r="F6140" t="s">
        <v>46</v>
      </c>
      <c r="G6140">
        <v>1763789</v>
      </c>
    </row>
    <row r="6141" spans="2:7">
      <c r="B6141">
        <v>100</v>
      </c>
      <c r="C6141" t="s">
        <v>4248</v>
      </c>
      <c r="D6141" t="s">
        <v>3586</v>
      </c>
      <c r="E6141" t="s">
        <v>1388</v>
      </c>
      <c r="F6141" t="s">
        <v>46</v>
      </c>
      <c r="G6141">
        <v>1637435</v>
      </c>
    </row>
    <row r="6142" spans="2:7">
      <c r="B6142">
        <v>100</v>
      </c>
      <c r="C6142" t="s">
        <v>4248</v>
      </c>
      <c r="D6142" t="s">
        <v>3586</v>
      </c>
      <c r="E6142" t="s">
        <v>1389</v>
      </c>
      <c r="F6142" t="s">
        <v>46</v>
      </c>
      <c r="G6142">
        <v>1570759</v>
      </c>
    </row>
    <row r="6143" spans="2:7">
      <c r="B6143">
        <v>100</v>
      </c>
      <c r="C6143" t="s">
        <v>4248</v>
      </c>
      <c r="D6143" t="s">
        <v>3586</v>
      </c>
      <c r="E6143" t="s">
        <v>1390</v>
      </c>
      <c r="F6143" t="s">
        <v>46</v>
      </c>
      <c r="G6143">
        <v>1433988</v>
      </c>
    </row>
    <row r="6144" spans="2:7">
      <c r="B6144">
        <v>100</v>
      </c>
      <c r="C6144" t="s">
        <v>4248</v>
      </c>
      <c r="D6144" t="s">
        <v>3586</v>
      </c>
      <c r="E6144" t="s">
        <v>1391</v>
      </c>
      <c r="F6144" t="s">
        <v>46</v>
      </c>
      <c r="G6144">
        <v>1290072</v>
      </c>
    </row>
    <row r="6145" spans="2:7">
      <c r="B6145">
        <v>100</v>
      </c>
      <c r="C6145" t="s">
        <v>4248</v>
      </c>
      <c r="D6145" t="s">
        <v>3586</v>
      </c>
      <c r="E6145" t="s">
        <v>1392</v>
      </c>
      <c r="F6145" t="s">
        <v>46</v>
      </c>
      <c r="G6145">
        <v>1307889</v>
      </c>
    </row>
    <row r="6146" spans="2:7">
      <c r="B6146">
        <v>100</v>
      </c>
      <c r="C6146" t="s">
        <v>4248</v>
      </c>
      <c r="D6146" t="s">
        <v>3586</v>
      </c>
      <c r="E6146" t="s">
        <v>1393</v>
      </c>
      <c r="F6146" t="s">
        <v>46</v>
      </c>
      <c r="G6146">
        <v>1237216</v>
      </c>
    </row>
    <row r="6147" spans="2:7">
      <c r="B6147">
        <v>100</v>
      </c>
      <c r="C6147" t="s">
        <v>4248</v>
      </c>
      <c r="D6147" t="s">
        <v>3586</v>
      </c>
      <c r="E6147" t="s">
        <v>1394</v>
      </c>
      <c r="F6147" t="s">
        <v>46</v>
      </c>
      <c r="G6147">
        <v>1041187</v>
      </c>
    </row>
    <row r="6148" spans="2:7">
      <c r="B6148">
        <v>100</v>
      </c>
      <c r="C6148" t="s">
        <v>4248</v>
      </c>
      <c r="D6148" t="s">
        <v>3586</v>
      </c>
      <c r="E6148" t="s">
        <v>1395</v>
      </c>
      <c r="F6148" t="s">
        <v>46</v>
      </c>
      <c r="G6148">
        <v>828972</v>
      </c>
    </row>
    <row r="6149" spans="2:7">
      <c r="B6149">
        <v>100</v>
      </c>
      <c r="C6149" t="s">
        <v>4248</v>
      </c>
      <c r="D6149" t="s">
        <v>3586</v>
      </c>
      <c r="E6149" t="s">
        <v>1396</v>
      </c>
      <c r="F6149" t="s">
        <v>46</v>
      </c>
      <c r="G6149">
        <v>651799</v>
      </c>
    </row>
    <row r="6150" spans="2:7">
      <c r="B6150">
        <v>100</v>
      </c>
      <c r="C6150" t="s">
        <v>4248</v>
      </c>
      <c r="D6150" t="s">
        <v>3586</v>
      </c>
      <c r="E6150" t="s">
        <v>1397</v>
      </c>
      <c r="F6150" t="s">
        <v>46</v>
      </c>
      <c r="G6150">
        <v>496773</v>
      </c>
    </row>
    <row r="6151" spans="2:7">
      <c r="B6151">
        <v>100</v>
      </c>
      <c r="C6151" t="s">
        <v>4248</v>
      </c>
      <c r="D6151" t="s">
        <v>3586</v>
      </c>
      <c r="E6151" t="s">
        <v>1398</v>
      </c>
      <c r="F6151" t="s">
        <v>46</v>
      </c>
      <c r="G6151">
        <v>421350</v>
      </c>
    </row>
    <row r="6152" spans="2:7">
      <c r="B6152">
        <v>100</v>
      </c>
      <c r="C6152" t="s">
        <v>4248</v>
      </c>
      <c r="D6152" t="s">
        <v>3586</v>
      </c>
      <c r="E6152" t="s">
        <v>1399</v>
      </c>
      <c r="F6152" t="s">
        <v>46</v>
      </c>
      <c r="G6152">
        <v>325604</v>
      </c>
    </row>
    <row r="6153" spans="2:7">
      <c r="B6153">
        <v>100</v>
      </c>
      <c r="C6153" t="s">
        <v>4248</v>
      </c>
      <c r="D6153" t="s">
        <v>3586</v>
      </c>
      <c r="E6153" t="s">
        <v>1400</v>
      </c>
      <c r="F6153" t="s">
        <v>46</v>
      </c>
      <c r="G6153">
        <v>244124</v>
      </c>
    </row>
    <row r="6154" spans="2:7">
      <c r="B6154">
        <v>100</v>
      </c>
      <c r="C6154" t="s">
        <v>4248</v>
      </c>
      <c r="D6154" t="s">
        <v>3586</v>
      </c>
      <c r="E6154" t="s">
        <v>1401</v>
      </c>
      <c r="F6154" t="s">
        <v>46</v>
      </c>
      <c r="G6154">
        <v>139237</v>
      </c>
    </row>
    <row r="6155" spans="2:7">
      <c r="B6155">
        <v>100</v>
      </c>
      <c r="C6155" t="s">
        <v>4248</v>
      </c>
      <c r="D6155" t="s">
        <v>3586</v>
      </c>
      <c r="E6155" t="s">
        <v>1402</v>
      </c>
      <c r="F6155" t="s">
        <v>46</v>
      </c>
      <c r="G6155">
        <v>108818</v>
      </c>
    </row>
    <row r="6156" spans="2:7">
      <c r="B6156">
        <v>100</v>
      </c>
      <c r="C6156" t="s">
        <v>4248</v>
      </c>
      <c r="D6156" t="s">
        <v>45</v>
      </c>
      <c r="E6156" t="s">
        <v>249</v>
      </c>
      <c r="F6156" t="s">
        <v>46</v>
      </c>
      <c r="G6156">
        <v>55050</v>
      </c>
    </row>
    <row r="6157" spans="2:7">
      <c r="B6157">
        <v>100</v>
      </c>
      <c r="C6157" t="s">
        <v>4248</v>
      </c>
      <c r="D6157" t="s">
        <v>45</v>
      </c>
      <c r="E6157" t="s">
        <v>1386</v>
      </c>
      <c r="F6157" t="s">
        <v>46</v>
      </c>
      <c r="G6157">
        <v>41672</v>
      </c>
    </row>
    <row r="6158" spans="2:7">
      <c r="B6158">
        <v>100</v>
      </c>
      <c r="C6158" t="s">
        <v>4248</v>
      </c>
      <c r="D6158" t="s">
        <v>45</v>
      </c>
      <c r="E6158" t="s">
        <v>1387</v>
      </c>
      <c r="F6158" t="s">
        <v>46</v>
      </c>
      <c r="G6158">
        <v>45984</v>
      </c>
    </row>
    <row r="6159" spans="2:7">
      <c r="B6159">
        <v>100</v>
      </c>
      <c r="C6159" t="s">
        <v>4248</v>
      </c>
      <c r="D6159" t="s">
        <v>45</v>
      </c>
      <c r="E6159" t="s">
        <v>1388</v>
      </c>
      <c r="F6159" t="s">
        <v>46</v>
      </c>
      <c r="G6159">
        <v>33118</v>
      </c>
    </row>
    <row r="6160" spans="2:7">
      <c r="B6160">
        <v>100</v>
      </c>
      <c r="C6160" t="s">
        <v>4248</v>
      </c>
      <c r="D6160" t="s">
        <v>45</v>
      </c>
      <c r="E6160" t="s">
        <v>1389</v>
      </c>
      <c r="F6160" t="s">
        <v>46</v>
      </c>
      <c r="G6160">
        <v>27190</v>
      </c>
    </row>
    <row r="6161" spans="2:7">
      <c r="B6161">
        <v>100</v>
      </c>
      <c r="C6161" t="s">
        <v>4248</v>
      </c>
      <c r="D6161" t="s">
        <v>45</v>
      </c>
      <c r="E6161" t="s">
        <v>1390</v>
      </c>
      <c r="F6161" t="s">
        <v>46</v>
      </c>
      <c r="G6161">
        <v>25379</v>
      </c>
    </row>
    <row r="6162" spans="2:7">
      <c r="B6162">
        <v>100</v>
      </c>
      <c r="C6162" t="s">
        <v>4248</v>
      </c>
      <c r="D6162" t="s">
        <v>45</v>
      </c>
      <c r="E6162" t="s">
        <v>1391</v>
      </c>
      <c r="F6162" t="s">
        <v>46</v>
      </c>
      <c r="G6162">
        <v>25229</v>
      </c>
    </row>
    <row r="6163" spans="2:7">
      <c r="B6163">
        <v>100</v>
      </c>
      <c r="C6163" t="s">
        <v>4248</v>
      </c>
      <c r="D6163" t="s">
        <v>45</v>
      </c>
      <c r="E6163" t="s">
        <v>1392</v>
      </c>
      <c r="F6163" t="s">
        <v>46</v>
      </c>
      <c r="G6163">
        <v>29448</v>
      </c>
    </row>
    <row r="6164" spans="2:7">
      <c r="B6164">
        <v>100</v>
      </c>
      <c r="C6164" t="s">
        <v>4248</v>
      </c>
      <c r="D6164" t="s">
        <v>45</v>
      </c>
      <c r="E6164" t="s">
        <v>1393</v>
      </c>
      <c r="F6164" t="s">
        <v>46</v>
      </c>
      <c r="G6164">
        <v>22950</v>
      </c>
    </row>
    <row r="6165" spans="2:7">
      <c r="B6165">
        <v>100</v>
      </c>
      <c r="C6165" t="s">
        <v>4248</v>
      </c>
      <c r="D6165" t="s">
        <v>45</v>
      </c>
      <c r="E6165" t="s">
        <v>1394</v>
      </c>
      <c r="F6165" t="s">
        <v>46</v>
      </c>
      <c r="G6165">
        <v>22889</v>
      </c>
    </row>
    <row r="6166" spans="2:7">
      <c r="B6166">
        <v>100</v>
      </c>
      <c r="C6166" t="s">
        <v>4248</v>
      </c>
      <c r="D6166" t="s">
        <v>45</v>
      </c>
      <c r="E6166" t="s">
        <v>1395</v>
      </c>
      <c r="F6166" t="s">
        <v>46</v>
      </c>
      <c r="G6166">
        <v>22401</v>
      </c>
    </row>
    <row r="6167" spans="2:7">
      <c r="B6167">
        <v>100</v>
      </c>
      <c r="C6167" t="s">
        <v>4248</v>
      </c>
      <c r="D6167" t="s">
        <v>45</v>
      </c>
      <c r="E6167" t="s">
        <v>1396</v>
      </c>
      <c r="F6167" t="s">
        <v>46</v>
      </c>
      <c r="G6167">
        <v>21952</v>
      </c>
    </row>
    <row r="6168" spans="2:7">
      <c r="B6168">
        <v>100</v>
      </c>
      <c r="C6168" t="s">
        <v>4248</v>
      </c>
      <c r="D6168" t="s">
        <v>45</v>
      </c>
      <c r="E6168" t="s">
        <v>1397</v>
      </c>
      <c r="F6168" t="s">
        <v>46</v>
      </c>
      <c r="G6168">
        <v>20517</v>
      </c>
    </row>
    <row r="6169" spans="2:7">
      <c r="B6169">
        <v>100</v>
      </c>
      <c r="C6169" t="s">
        <v>4248</v>
      </c>
      <c r="D6169" t="s">
        <v>45</v>
      </c>
      <c r="E6169" t="s">
        <v>1398</v>
      </c>
      <c r="F6169" t="s">
        <v>46</v>
      </c>
      <c r="G6169">
        <v>13881</v>
      </c>
    </row>
    <row r="6170" spans="2:7">
      <c r="B6170">
        <v>100</v>
      </c>
      <c r="C6170" t="s">
        <v>4248</v>
      </c>
      <c r="D6170" t="s">
        <v>45</v>
      </c>
      <c r="E6170" t="s">
        <v>1399</v>
      </c>
      <c r="F6170" t="s">
        <v>46</v>
      </c>
      <c r="G6170">
        <v>13540</v>
      </c>
    </row>
    <row r="6171" spans="2:7">
      <c r="B6171">
        <v>100</v>
      </c>
      <c r="C6171" t="s">
        <v>4248</v>
      </c>
      <c r="D6171" t="s">
        <v>45</v>
      </c>
      <c r="E6171" t="s">
        <v>1400</v>
      </c>
      <c r="F6171" t="s">
        <v>46</v>
      </c>
      <c r="G6171">
        <v>2159</v>
      </c>
    </row>
    <row r="6172" spans="2:7">
      <c r="B6172">
        <v>100</v>
      </c>
      <c r="C6172" t="s">
        <v>4248</v>
      </c>
      <c r="D6172" t="s">
        <v>45</v>
      </c>
      <c r="E6172" t="s">
        <v>1401</v>
      </c>
      <c r="F6172" t="s">
        <v>46</v>
      </c>
      <c r="G6172">
        <v>1180</v>
      </c>
    </row>
    <row r="6173" spans="2:7">
      <c r="B6173">
        <v>100</v>
      </c>
      <c r="C6173" t="s">
        <v>4248</v>
      </c>
      <c r="D6173" t="s">
        <v>45</v>
      </c>
      <c r="E6173" t="s">
        <v>1402</v>
      </c>
      <c r="F6173" t="s">
        <v>46</v>
      </c>
      <c r="G6173">
        <v>968</v>
      </c>
    </row>
    <row r="6174" spans="2:7">
      <c r="B6174">
        <v>100</v>
      </c>
      <c r="C6174" t="s">
        <v>4248</v>
      </c>
      <c r="D6174" t="s">
        <v>3599</v>
      </c>
      <c r="E6174" t="s">
        <v>249</v>
      </c>
      <c r="F6174" t="s">
        <v>46</v>
      </c>
      <c r="G6174">
        <v>327</v>
      </c>
    </row>
    <row r="6175" spans="2:7">
      <c r="B6175">
        <v>100</v>
      </c>
      <c r="C6175" t="s">
        <v>4248</v>
      </c>
      <c r="D6175" t="s">
        <v>3599</v>
      </c>
      <c r="E6175" t="s">
        <v>1386</v>
      </c>
      <c r="F6175" t="s">
        <v>46</v>
      </c>
      <c r="G6175">
        <v>333</v>
      </c>
    </row>
    <row r="6176" spans="2:7">
      <c r="B6176">
        <v>100</v>
      </c>
      <c r="C6176" t="s">
        <v>4248</v>
      </c>
      <c r="D6176" t="s">
        <v>3599</v>
      </c>
      <c r="E6176" t="s">
        <v>1387</v>
      </c>
      <c r="F6176" t="s">
        <v>46</v>
      </c>
      <c r="G6176">
        <v>363</v>
      </c>
    </row>
    <row r="6177" spans="2:7">
      <c r="B6177">
        <v>100</v>
      </c>
      <c r="C6177" t="s">
        <v>4248</v>
      </c>
      <c r="D6177" t="s">
        <v>3599</v>
      </c>
      <c r="E6177" t="s">
        <v>1388</v>
      </c>
      <c r="F6177" t="s">
        <v>46</v>
      </c>
      <c r="G6177">
        <v>327</v>
      </c>
    </row>
    <row r="6178" spans="2:7">
      <c r="B6178">
        <v>100</v>
      </c>
      <c r="C6178" t="s">
        <v>4248</v>
      </c>
      <c r="D6178" t="s">
        <v>3599</v>
      </c>
      <c r="E6178" t="s">
        <v>1389</v>
      </c>
      <c r="F6178" t="s">
        <v>46</v>
      </c>
      <c r="G6178">
        <v>338</v>
      </c>
    </row>
    <row r="6179" spans="2:7">
      <c r="B6179">
        <v>100</v>
      </c>
      <c r="C6179" t="s">
        <v>4248</v>
      </c>
      <c r="D6179" t="s">
        <v>3599</v>
      </c>
      <c r="E6179" t="s">
        <v>1390</v>
      </c>
      <c r="F6179" t="s">
        <v>46</v>
      </c>
      <c r="G6179">
        <v>337</v>
      </c>
    </row>
    <row r="6180" spans="2:7">
      <c r="B6180">
        <v>100</v>
      </c>
      <c r="C6180" t="s">
        <v>4248</v>
      </c>
      <c r="D6180" t="s">
        <v>3599</v>
      </c>
      <c r="E6180" t="s">
        <v>1391</v>
      </c>
      <c r="F6180" t="s">
        <v>46</v>
      </c>
      <c r="G6180">
        <v>277</v>
      </c>
    </row>
    <row r="6181" spans="2:7">
      <c r="B6181">
        <v>100</v>
      </c>
      <c r="C6181" t="s">
        <v>4248</v>
      </c>
      <c r="D6181" t="s">
        <v>3599</v>
      </c>
      <c r="E6181" t="s">
        <v>1392</v>
      </c>
      <c r="F6181" t="s">
        <v>46</v>
      </c>
      <c r="G6181">
        <v>250</v>
      </c>
    </row>
    <row r="6182" spans="2:7">
      <c r="B6182">
        <v>100</v>
      </c>
      <c r="C6182" t="s">
        <v>4248</v>
      </c>
      <c r="D6182" t="s">
        <v>3599</v>
      </c>
      <c r="E6182" t="s">
        <v>1393</v>
      </c>
      <c r="F6182" t="s">
        <v>46</v>
      </c>
      <c r="G6182">
        <v>230</v>
      </c>
    </row>
    <row r="6183" spans="2:7">
      <c r="B6183">
        <v>100</v>
      </c>
      <c r="C6183" t="s">
        <v>4248</v>
      </c>
      <c r="D6183" t="s">
        <v>3599</v>
      </c>
      <c r="E6183" t="s">
        <v>1394</v>
      </c>
      <c r="F6183" t="s">
        <v>46</v>
      </c>
      <c r="G6183">
        <v>194</v>
      </c>
    </row>
    <row r="6184" spans="2:7">
      <c r="B6184">
        <v>100</v>
      </c>
      <c r="C6184" t="s">
        <v>4248</v>
      </c>
      <c r="D6184" t="s">
        <v>3599</v>
      </c>
      <c r="E6184" t="s">
        <v>1395</v>
      </c>
      <c r="F6184" t="s">
        <v>46</v>
      </c>
      <c r="G6184">
        <v>161</v>
      </c>
    </row>
    <row r="6185" spans="2:7">
      <c r="B6185">
        <v>100</v>
      </c>
      <c r="C6185" t="s">
        <v>4248</v>
      </c>
      <c r="D6185" t="s">
        <v>3599</v>
      </c>
      <c r="E6185" t="s">
        <v>1396</v>
      </c>
      <c r="F6185" t="s">
        <v>46</v>
      </c>
      <c r="G6185">
        <v>144</v>
      </c>
    </row>
    <row r="6186" spans="2:7">
      <c r="B6186">
        <v>100</v>
      </c>
      <c r="C6186" t="s">
        <v>4248</v>
      </c>
      <c r="D6186" t="s">
        <v>3599</v>
      </c>
      <c r="E6186" t="s">
        <v>1397</v>
      </c>
      <c r="F6186" t="s">
        <v>46</v>
      </c>
      <c r="G6186">
        <v>109</v>
      </c>
    </row>
    <row r="6187" spans="2:7">
      <c r="B6187">
        <v>100</v>
      </c>
      <c r="C6187" t="s">
        <v>4248</v>
      </c>
      <c r="D6187" t="s">
        <v>3599</v>
      </c>
      <c r="E6187" t="s">
        <v>1398</v>
      </c>
      <c r="F6187" t="s">
        <v>46</v>
      </c>
      <c r="G6187">
        <v>104</v>
      </c>
    </row>
    <row r="6188" spans="2:7">
      <c r="B6188">
        <v>100</v>
      </c>
      <c r="C6188" t="s">
        <v>4248</v>
      </c>
      <c r="D6188" t="s">
        <v>3599</v>
      </c>
      <c r="E6188" t="s">
        <v>1399</v>
      </c>
      <c r="F6188" t="s">
        <v>46</v>
      </c>
      <c r="G6188">
        <v>72</v>
      </c>
    </row>
    <row r="6189" spans="2:7">
      <c r="B6189">
        <v>100</v>
      </c>
      <c r="C6189" t="s">
        <v>4248</v>
      </c>
      <c r="D6189" t="s">
        <v>3599</v>
      </c>
      <c r="E6189" t="s">
        <v>1400</v>
      </c>
      <c r="F6189" t="s">
        <v>46</v>
      </c>
      <c r="G6189">
        <v>64</v>
      </c>
    </row>
    <row r="6190" spans="2:7">
      <c r="B6190">
        <v>100</v>
      </c>
      <c r="C6190" t="s">
        <v>4248</v>
      </c>
      <c r="D6190" t="s">
        <v>3599</v>
      </c>
      <c r="E6190" t="s">
        <v>1401</v>
      </c>
      <c r="F6190" t="s">
        <v>46</v>
      </c>
      <c r="G6190">
        <v>43</v>
      </c>
    </row>
    <row r="6191" spans="2:7">
      <c r="B6191">
        <v>100</v>
      </c>
      <c r="C6191" t="s">
        <v>4248</v>
      </c>
      <c r="D6191" t="s">
        <v>3599</v>
      </c>
      <c r="E6191" t="s">
        <v>1402</v>
      </c>
      <c r="F6191" t="s">
        <v>46</v>
      </c>
      <c r="G6191">
        <v>21</v>
      </c>
    </row>
    <row r="6192" spans="2:7">
      <c r="C6192" t="s">
        <v>4249</v>
      </c>
      <c r="G6192" s="82">
        <v>41468384</v>
      </c>
    </row>
    <row r="6194" spans="4:7">
      <c r="D6194" t="s">
        <v>1413</v>
      </c>
      <c r="G6194">
        <f>SUMIFS($G$5940:$G$6191,$D$5940:$D$6191,D6194)</f>
        <v>1392623</v>
      </c>
    </row>
    <row r="6195" spans="4:7">
      <c r="D6195" t="s">
        <v>3582</v>
      </c>
      <c r="G6195">
        <f t="shared" ref="G6195:G6200" si="0">SUMIFS($G$5940:$G$6191,$D$5940:$D$6191,D6195)</f>
        <v>4857</v>
      </c>
    </row>
    <row r="6196" spans="4:7">
      <c r="D6196" t="s">
        <v>3597</v>
      </c>
      <c r="G6196">
        <f t="shared" si="0"/>
        <v>30565</v>
      </c>
    </row>
    <row r="6197" spans="4:7">
      <c r="D6197" t="s">
        <v>3598</v>
      </c>
      <c r="G6197">
        <f t="shared" si="0"/>
        <v>4273722</v>
      </c>
    </row>
    <row r="6198" spans="4:7">
      <c r="D6198" t="s">
        <v>3586</v>
      </c>
      <c r="G6198">
        <f t="shared" si="0"/>
        <v>34898171</v>
      </c>
    </row>
    <row r="6199" spans="4:7">
      <c r="D6199" t="s">
        <v>45</v>
      </c>
      <c r="G6199">
        <f t="shared" si="0"/>
        <v>860976</v>
      </c>
    </row>
    <row r="6200" spans="4:7">
      <c r="D6200" t="s">
        <v>3599</v>
      </c>
      <c r="G6200">
        <f t="shared" si="0"/>
        <v>7470</v>
      </c>
    </row>
    <row r="6201" spans="4:7">
      <c r="D6201" t="s">
        <v>37</v>
      </c>
      <c r="G6201">
        <f>SUM(G6194:G6200)</f>
        <v>41468384</v>
      </c>
    </row>
    <row r="6202" spans="4:7">
      <c r="G6202">
        <v>41468384</v>
      </c>
    </row>
    <row r="6204" spans="4:7">
      <c r="D6204" s="441" t="s">
        <v>3608</v>
      </c>
      <c r="G6204">
        <f>G6196+G6197+G6200</f>
        <v>4311757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rgb="FFFFC000"/>
  </sheetPr>
  <dimension ref="A1:L7030"/>
  <sheetViews>
    <sheetView topLeftCell="A7017" workbookViewId="0">
      <selection activeCell="G7028" sqref="G7028"/>
    </sheetView>
  </sheetViews>
  <sheetFormatPr baseColWidth="10" defaultRowHeight="14.5"/>
  <cols>
    <col min="4" max="4" width="18.6328125" customWidth="1"/>
    <col min="5" max="5" width="12.6328125" customWidth="1"/>
  </cols>
  <sheetData>
    <row r="1" spans="1:12">
      <c r="B1" t="s">
        <v>123</v>
      </c>
      <c r="C1" t="s">
        <v>170</v>
      </c>
      <c r="D1" t="s">
        <v>3580</v>
      </c>
      <c r="E1" t="s">
        <v>244</v>
      </c>
      <c r="F1" t="s">
        <v>248</v>
      </c>
      <c r="G1" t="s">
        <v>3581</v>
      </c>
      <c r="H1" t="s">
        <v>37</v>
      </c>
      <c r="K1">
        <v>44152821</v>
      </c>
      <c r="L1">
        <v>44164417</v>
      </c>
    </row>
    <row r="2" spans="1:12">
      <c r="A2">
        <v>1</v>
      </c>
      <c r="B2">
        <v>5</v>
      </c>
      <c r="C2" t="s">
        <v>107</v>
      </c>
      <c r="D2" t="s">
        <v>1413</v>
      </c>
      <c r="E2" t="s">
        <v>249</v>
      </c>
      <c r="F2" t="s">
        <v>63</v>
      </c>
      <c r="G2">
        <v>2659</v>
      </c>
      <c r="H2">
        <v>37628</v>
      </c>
      <c r="I2">
        <v>44164417</v>
      </c>
      <c r="J2" t="s">
        <v>1413</v>
      </c>
    </row>
    <row r="3" spans="1:12">
      <c r="A3">
        <v>2</v>
      </c>
      <c r="B3">
        <v>5</v>
      </c>
      <c r="C3" t="s">
        <v>107</v>
      </c>
      <c r="D3" t="s">
        <v>1413</v>
      </c>
      <c r="E3" t="s">
        <v>249</v>
      </c>
      <c r="F3" t="s">
        <v>46</v>
      </c>
      <c r="G3">
        <v>2538</v>
      </c>
      <c r="H3">
        <v>37628</v>
      </c>
      <c r="J3" t="s">
        <v>3582</v>
      </c>
    </row>
    <row r="4" spans="1:12">
      <c r="A4">
        <v>3</v>
      </c>
      <c r="B4">
        <v>5</v>
      </c>
      <c r="C4" t="s">
        <v>107</v>
      </c>
      <c r="D4" t="s">
        <v>1413</v>
      </c>
      <c r="E4" t="s">
        <v>1386</v>
      </c>
      <c r="F4" t="s">
        <v>63</v>
      </c>
      <c r="G4">
        <v>2727</v>
      </c>
      <c r="H4">
        <v>37628</v>
      </c>
      <c r="J4" t="s">
        <v>3597</v>
      </c>
    </row>
    <row r="5" spans="1:12">
      <c r="A5">
        <v>4</v>
      </c>
      <c r="B5">
        <v>5</v>
      </c>
      <c r="C5" t="s">
        <v>107</v>
      </c>
      <c r="D5" t="s">
        <v>1413</v>
      </c>
      <c r="E5" t="s">
        <v>1386</v>
      </c>
      <c r="F5" t="s">
        <v>46</v>
      </c>
      <c r="G5">
        <v>2569</v>
      </c>
      <c r="H5">
        <v>37628</v>
      </c>
      <c r="J5" t="s">
        <v>3598</v>
      </c>
    </row>
    <row r="6" spans="1:12">
      <c r="A6">
        <v>5</v>
      </c>
      <c r="B6">
        <v>5</v>
      </c>
      <c r="C6" t="s">
        <v>107</v>
      </c>
      <c r="D6" t="s">
        <v>1413</v>
      </c>
      <c r="E6" t="s">
        <v>1387</v>
      </c>
      <c r="F6" t="s">
        <v>63</v>
      </c>
      <c r="G6">
        <v>2414</v>
      </c>
      <c r="H6">
        <v>37628</v>
      </c>
      <c r="J6" t="s">
        <v>3586</v>
      </c>
    </row>
    <row r="7" spans="1:12">
      <c r="A7">
        <v>6</v>
      </c>
      <c r="B7">
        <v>5</v>
      </c>
      <c r="C7" t="s">
        <v>107</v>
      </c>
      <c r="D7" t="s">
        <v>1413</v>
      </c>
      <c r="E7" t="s">
        <v>1387</v>
      </c>
      <c r="F7" t="s">
        <v>46</v>
      </c>
      <c r="G7">
        <v>2396</v>
      </c>
      <c r="H7">
        <v>37628</v>
      </c>
      <c r="J7" t="s">
        <v>45</v>
      </c>
    </row>
    <row r="8" spans="1:12">
      <c r="A8">
        <v>7</v>
      </c>
      <c r="B8">
        <v>5</v>
      </c>
      <c r="C8" t="s">
        <v>107</v>
      </c>
      <c r="D8" t="s">
        <v>1413</v>
      </c>
      <c r="E8" t="s">
        <v>1388</v>
      </c>
      <c r="F8" t="s">
        <v>63</v>
      </c>
      <c r="G8">
        <v>2203</v>
      </c>
      <c r="H8">
        <v>37628</v>
      </c>
      <c r="J8" t="s">
        <v>3599</v>
      </c>
    </row>
    <row r="9" spans="1:12">
      <c r="A9">
        <v>8</v>
      </c>
      <c r="B9">
        <v>5</v>
      </c>
      <c r="C9" t="s">
        <v>107</v>
      </c>
      <c r="D9" t="s">
        <v>1413</v>
      </c>
      <c r="E9" t="s">
        <v>1388</v>
      </c>
      <c r="F9" t="s">
        <v>46</v>
      </c>
      <c r="G9">
        <v>2084</v>
      </c>
      <c r="H9">
        <v>37628</v>
      </c>
    </row>
    <row r="10" spans="1:12">
      <c r="A10">
        <v>9</v>
      </c>
      <c r="B10">
        <v>5</v>
      </c>
      <c r="C10" t="s">
        <v>107</v>
      </c>
      <c r="D10" t="s">
        <v>1413</v>
      </c>
      <c r="E10" t="s">
        <v>1389</v>
      </c>
      <c r="F10" t="s">
        <v>63</v>
      </c>
      <c r="G10">
        <v>1756</v>
      </c>
      <c r="H10">
        <v>37628</v>
      </c>
      <c r="J10" t="s">
        <v>1413</v>
      </c>
    </row>
    <row r="11" spans="1:12">
      <c r="A11">
        <v>10</v>
      </c>
      <c r="B11">
        <v>5</v>
      </c>
      <c r="C11" t="s">
        <v>107</v>
      </c>
      <c r="D11" t="s">
        <v>1413</v>
      </c>
      <c r="E11" t="s">
        <v>1389</v>
      </c>
      <c r="F11" t="s">
        <v>46</v>
      </c>
      <c r="G11">
        <v>1794</v>
      </c>
      <c r="H11">
        <v>37628</v>
      </c>
      <c r="J11" t="s">
        <v>3582</v>
      </c>
    </row>
    <row r="12" spans="1:12">
      <c r="A12">
        <v>11</v>
      </c>
      <c r="B12">
        <v>5</v>
      </c>
      <c r="C12" t="s">
        <v>107</v>
      </c>
      <c r="D12" t="s">
        <v>1413</v>
      </c>
      <c r="E12" t="s">
        <v>1390</v>
      </c>
      <c r="F12" t="s">
        <v>63</v>
      </c>
      <c r="G12">
        <v>1397</v>
      </c>
      <c r="H12">
        <v>37628</v>
      </c>
      <c r="J12" t="s">
        <v>3583</v>
      </c>
    </row>
    <row r="13" spans="1:12">
      <c r="A13">
        <v>12</v>
      </c>
      <c r="B13">
        <v>5</v>
      </c>
      <c r="C13" t="s">
        <v>107</v>
      </c>
      <c r="D13" t="s">
        <v>1413</v>
      </c>
      <c r="E13" t="s">
        <v>1390</v>
      </c>
      <c r="F13" t="s">
        <v>46</v>
      </c>
      <c r="G13">
        <v>1427</v>
      </c>
      <c r="H13">
        <v>37628</v>
      </c>
      <c r="J13" t="s">
        <v>3585</v>
      </c>
    </row>
    <row r="14" spans="1:12">
      <c r="A14">
        <v>13</v>
      </c>
      <c r="B14">
        <v>5</v>
      </c>
      <c r="C14" t="s">
        <v>107</v>
      </c>
      <c r="D14" t="s">
        <v>1413</v>
      </c>
      <c r="E14" t="s">
        <v>1391</v>
      </c>
      <c r="F14" t="s">
        <v>63</v>
      </c>
      <c r="G14">
        <v>1181</v>
      </c>
      <c r="H14">
        <v>37628</v>
      </c>
      <c r="J14" t="s">
        <v>3586</v>
      </c>
    </row>
    <row r="15" spans="1:12">
      <c r="A15">
        <v>14</v>
      </c>
      <c r="B15">
        <v>5</v>
      </c>
      <c r="C15" t="s">
        <v>107</v>
      </c>
      <c r="D15" t="s">
        <v>1413</v>
      </c>
      <c r="E15" t="s">
        <v>1391</v>
      </c>
      <c r="F15" t="s">
        <v>46</v>
      </c>
      <c r="G15">
        <v>1186</v>
      </c>
      <c r="H15">
        <v>37628</v>
      </c>
      <c r="J15" t="s">
        <v>45</v>
      </c>
    </row>
    <row r="16" spans="1:12">
      <c r="A16">
        <v>15</v>
      </c>
      <c r="B16">
        <v>5</v>
      </c>
      <c r="C16" t="s">
        <v>107</v>
      </c>
      <c r="D16" t="s">
        <v>1413</v>
      </c>
      <c r="E16" t="s">
        <v>1392</v>
      </c>
      <c r="F16" t="s">
        <v>63</v>
      </c>
      <c r="G16">
        <v>916</v>
      </c>
      <c r="H16">
        <v>37628</v>
      </c>
      <c r="J16" t="s">
        <v>3584</v>
      </c>
    </row>
    <row r="17" spans="1:8">
      <c r="A17">
        <v>16</v>
      </c>
      <c r="B17">
        <v>5</v>
      </c>
      <c r="C17" t="s">
        <v>107</v>
      </c>
      <c r="D17" t="s">
        <v>1413</v>
      </c>
      <c r="E17" t="s">
        <v>1392</v>
      </c>
      <c r="F17" t="s">
        <v>46</v>
      </c>
      <c r="G17">
        <v>931</v>
      </c>
      <c r="H17">
        <v>37628</v>
      </c>
    </row>
    <row r="18" spans="1:8">
      <c r="A18">
        <v>17</v>
      </c>
      <c r="B18">
        <v>5</v>
      </c>
      <c r="C18" t="s">
        <v>107</v>
      </c>
      <c r="D18" t="s">
        <v>1413</v>
      </c>
      <c r="E18" t="s">
        <v>1393</v>
      </c>
      <c r="F18" t="s">
        <v>63</v>
      </c>
      <c r="G18">
        <v>941</v>
      </c>
      <c r="H18">
        <v>37628</v>
      </c>
    </row>
    <row r="19" spans="1:8">
      <c r="A19">
        <v>18</v>
      </c>
      <c r="B19">
        <v>5</v>
      </c>
      <c r="C19" t="s">
        <v>107</v>
      </c>
      <c r="D19" t="s">
        <v>1413</v>
      </c>
      <c r="E19" t="s">
        <v>1393</v>
      </c>
      <c r="F19" t="s">
        <v>46</v>
      </c>
      <c r="G19">
        <v>906</v>
      </c>
      <c r="H19">
        <v>37628</v>
      </c>
    </row>
    <row r="20" spans="1:8">
      <c r="A20">
        <v>19</v>
      </c>
      <c r="B20">
        <v>5</v>
      </c>
      <c r="C20" t="s">
        <v>107</v>
      </c>
      <c r="D20" t="s">
        <v>1413</v>
      </c>
      <c r="E20" t="s">
        <v>1394</v>
      </c>
      <c r="F20" t="s">
        <v>63</v>
      </c>
      <c r="G20">
        <v>708</v>
      </c>
      <c r="H20">
        <v>37628</v>
      </c>
    </row>
    <row r="21" spans="1:8">
      <c r="A21">
        <v>20</v>
      </c>
      <c r="B21">
        <v>5</v>
      </c>
      <c r="C21" t="s">
        <v>107</v>
      </c>
      <c r="D21" t="s">
        <v>1413</v>
      </c>
      <c r="E21" t="s">
        <v>1394</v>
      </c>
      <c r="F21" t="s">
        <v>46</v>
      </c>
      <c r="G21">
        <v>729</v>
      </c>
      <c r="H21">
        <v>37628</v>
      </c>
    </row>
    <row r="22" spans="1:8">
      <c r="A22">
        <v>21</v>
      </c>
      <c r="B22">
        <v>5</v>
      </c>
      <c r="C22" t="s">
        <v>107</v>
      </c>
      <c r="D22" t="s">
        <v>1413</v>
      </c>
      <c r="E22" t="s">
        <v>1395</v>
      </c>
      <c r="F22" t="s">
        <v>63</v>
      </c>
      <c r="G22">
        <v>561</v>
      </c>
      <c r="H22">
        <v>37628</v>
      </c>
    </row>
    <row r="23" spans="1:8">
      <c r="A23">
        <v>22</v>
      </c>
      <c r="B23">
        <v>5</v>
      </c>
      <c r="C23" t="s">
        <v>107</v>
      </c>
      <c r="D23" t="s">
        <v>1413</v>
      </c>
      <c r="E23" t="s">
        <v>1395</v>
      </c>
      <c r="F23" t="s">
        <v>46</v>
      </c>
      <c r="G23">
        <v>597</v>
      </c>
      <c r="H23">
        <v>37628</v>
      </c>
    </row>
    <row r="24" spans="1:8">
      <c r="A24">
        <v>23</v>
      </c>
      <c r="B24">
        <v>5</v>
      </c>
      <c r="C24" t="s">
        <v>107</v>
      </c>
      <c r="D24" t="s">
        <v>1413</v>
      </c>
      <c r="E24" t="s">
        <v>1396</v>
      </c>
      <c r="F24" t="s">
        <v>63</v>
      </c>
      <c r="G24">
        <v>468</v>
      </c>
      <c r="H24">
        <v>37628</v>
      </c>
    </row>
    <row r="25" spans="1:8">
      <c r="A25">
        <v>24</v>
      </c>
      <c r="B25">
        <v>5</v>
      </c>
      <c r="C25" t="s">
        <v>107</v>
      </c>
      <c r="D25" t="s">
        <v>1413</v>
      </c>
      <c r="E25" t="s">
        <v>1396</v>
      </c>
      <c r="F25" t="s">
        <v>46</v>
      </c>
      <c r="G25">
        <v>445</v>
      </c>
      <c r="H25">
        <v>37628</v>
      </c>
    </row>
    <row r="26" spans="1:8">
      <c r="A26">
        <v>25</v>
      </c>
      <c r="B26">
        <v>5</v>
      </c>
      <c r="C26" t="s">
        <v>107</v>
      </c>
      <c r="D26" t="s">
        <v>1413</v>
      </c>
      <c r="E26" t="s">
        <v>1397</v>
      </c>
      <c r="F26" t="s">
        <v>63</v>
      </c>
      <c r="G26">
        <v>387</v>
      </c>
      <c r="H26">
        <v>37628</v>
      </c>
    </row>
    <row r="27" spans="1:8">
      <c r="A27">
        <v>26</v>
      </c>
      <c r="B27">
        <v>5</v>
      </c>
      <c r="C27" t="s">
        <v>107</v>
      </c>
      <c r="D27" t="s">
        <v>1413</v>
      </c>
      <c r="E27" t="s">
        <v>1397</v>
      </c>
      <c r="F27" t="s">
        <v>46</v>
      </c>
      <c r="G27">
        <v>315</v>
      </c>
      <c r="H27">
        <v>37628</v>
      </c>
    </row>
    <row r="28" spans="1:8">
      <c r="A28">
        <v>27</v>
      </c>
      <c r="B28">
        <v>5</v>
      </c>
      <c r="C28" t="s">
        <v>107</v>
      </c>
      <c r="D28" t="s">
        <v>1413</v>
      </c>
      <c r="E28" t="s">
        <v>1398</v>
      </c>
      <c r="F28" t="s">
        <v>63</v>
      </c>
      <c r="G28">
        <v>260</v>
      </c>
      <c r="H28">
        <v>37628</v>
      </c>
    </row>
    <row r="29" spans="1:8">
      <c r="A29">
        <v>28</v>
      </c>
      <c r="B29">
        <v>5</v>
      </c>
      <c r="C29" t="s">
        <v>107</v>
      </c>
      <c r="D29" t="s">
        <v>1413</v>
      </c>
      <c r="E29" t="s">
        <v>1398</v>
      </c>
      <c r="F29" t="s">
        <v>46</v>
      </c>
      <c r="G29">
        <v>271</v>
      </c>
      <c r="H29">
        <v>37628</v>
      </c>
    </row>
    <row r="30" spans="1:8">
      <c r="A30">
        <v>29</v>
      </c>
      <c r="B30">
        <v>5</v>
      </c>
      <c r="C30" t="s">
        <v>107</v>
      </c>
      <c r="D30" t="s">
        <v>1413</v>
      </c>
      <c r="E30" t="s">
        <v>1399</v>
      </c>
      <c r="F30" t="s">
        <v>63</v>
      </c>
      <c r="G30">
        <v>176</v>
      </c>
      <c r="H30">
        <v>37628</v>
      </c>
    </row>
    <row r="31" spans="1:8">
      <c r="A31">
        <v>30</v>
      </c>
      <c r="B31">
        <v>5</v>
      </c>
      <c r="C31" t="s">
        <v>107</v>
      </c>
      <c r="D31" t="s">
        <v>1413</v>
      </c>
      <c r="E31" t="s">
        <v>1399</v>
      </c>
      <c r="F31" t="s">
        <v>46</v>
      </c>
      <c r="G31">
        <v>158</v>
      </c>
      <c r="H31">
        <v>37628</v>
      </c>
    </row>
    <row r="32" spans="1:8">
      <c r="A32">
        <v>31</v>
      </c>
      <c r="B32">
        <v>5</v>
      </c>
      <c r="C32" t="s">
        <v>107</v>
      </c>
      <c r="D32" t="s">
        <v>1413</v>
      </c>
      <c r="E32" t="s">
        <v>1400</v>
      </c>
      <c r="F32" t="s">
        <v>63</v>
      </c>
      <c r="G32">
        <v>139</v>
      </c>
      <c r="H32">
        <v>37628</v>
      </c>
    </row>
    <row r="33" spans="1:8">
      <c r="A33">
        <v>32</v>
      </c>
      <c r="B33">
        <v>5</v>
      </c>
      <c r="C33" t="s">
        <v>107</v>
      </c>
      <c r="D33" t="s">
        <v>1413</v>
      </c>
      <c r="E33" t="s">
        <v>1400</v>
      </c>
      <c r="F33" t="s">
        <v>46</v>
      </c>
      <c r="G33">
        <v>129</v>
      </c>
      <c r="H33">
        <v>37628</v>
      </c>
    </row>
    <row r="34" spans="1:8">
      <c r="A34">
        <v>33</v>
      </c>
      <c r="B34">
        <v>5</v>
      </c>
      <c r="C34" t="s">
        <v>107</v>
      </c>
      <c r="D34" t="s">
        <v>1413</v>
      </c>
      <c r="E34" t="s">
        <v>1401</v>
      </c>
      <c r="F34" t="s">
        <v>63</v>
      </c>
      <c r="G34">
        <v>91</v>
      </c>
      <c r="H34">
        <v>37628</v>
      </c>
    </row>
    <row r="35" spans="1:8">
      <c r="A35">
        <v>34</v>
      </c>
      <c r="B35">
        <v>5</v>
      </c>
      <c r="C35" t="s">
        <v>107</v>
      </c>
      <c r="D35" t="s">
        <v>1413</v>
      </c>
      <c r="E35" t="s">
        <v>1401</v>
      </c>
      <c r="F35" t="s">
        <v>46</v>
      </c>
      <c r="G35">
        <v>59</v>
      </c>
      <c r="H35">
        <v>37628</v>
      </c>
    </row>
    <row r="36" spans="1:8">
      <c r="A36">
        <v>35</v>
      </c>
      <c r="B36">
        <v>5</v>
      </c>
      <c r="C36" t="s">
        <v>107</v>
      </c>
      <c r="D36" t="s">
        <v>1413</v>
      </c>
      <c r="E36" t="s">
        <v>1402</v>
      </c>
      <c r="F36" t="s">
        <v>63</v>
      </c>
      <c r="G36">
        <v>57</v>
      </c>
      <c r="H36">
        <v>37628</v>
      </c>
    </row>
    <row r="37" spans="1:8">
      <c r="A37">
        <v>36</v>
      </c>
      <c r="B37">
        <v>5</v>
      </c>
      <c r="C37" t="s">
        <v>107</v>
      </c>
      <c r="D37" t="s">
        <v>1413</v>
      </c>
      <c r="E37" t="s">
        <v>1402</v>
      </c>
      <c r="F37" t="s">
        <v>46</v>
      </c>
      <c r="G37">
        <v>53</v>
      </c>
      <c r="H37">
        <v>37628</v>
      </c>
    </row>
    <row r="38" spans="1:8">
      <c r="A38">
        <v>37</v>
      </c>
      <c r="B38">
        <v>5</v>
      </c>
      <c r="C38" t="s">
        <v>107</v>
      </c>
      <c r="D38" t="s">
        <v>3582</v>
      </c>
      <c r="E38" t="s">
        <v>249</v>
      </c>
      <c r="F38" t="s">
        <v>63</v>
      </c>
      <c r="G38">
        <v>4</v>
      </c>
      <c r="H38">
        <v>140</v>
      </c>
    </row>
    <row r="39" spans="1:8">
      <c r="A39">
        <v>38</v>
      </c>
      <c r="B39">
        <v>5</v>
      </c>
      <c r="C39" t="s">
        <v>107</v>
      </c>
      <c r="D39" t="s">
        <v>3582</v>
      </c>
      <c r="E39" t="s">
        <v>249</v>
      </c>
      <c r="F39" t="s">
        <v>46</v>
      </c>
      <c r="G39">
        <v>5</v>
      </c>
      <c r="H39">
        <v>140</v>
      </c>
    </row>
    <row r="40" spans="1:8">
      <c r="A40">
        <v>39</v>
      </c>
      <c r="B40">
        <v>5</v>
      </c>
      <c r="C40" t="s">
        <v>107</v>
      </c>
      <c r="D40" t="s">
        <v>3582</v>
      </c>
      <c r="E40" t="s">
        <v>1386</v>
      </c>
      <c r="F40" t="s">
        <v>63</v>
      </c>
      <c r="G40">
        <v>5</v>
      </c>
      <c r="H40">
        <v>140</v>
      </c>
    </row>
    <row r="41" spans="1:8">
      <c r="A41">
        <v>40</v>
      </c>
      <c r="B41">
        <v>5</v>
      </c>
      <c r="C41" t="s">
        <v>107</v>
      </c>
      <c r="D41" t="s">
        <v>3582</v>
      </c>
      <c r="E41" t="s">
        <v>1386</v>
      </c>
      <c r="F41" t="s">
        <v>46</v>
      </c>
      <c r="G41">
        <v>2</v>
      </c>
      <c r="H41">
        <v>140</v>
      </c>
    </row>
    <row r="42" spans="1:8">
      <c r="A42">
        <v>41</v>
      </c>
      <c r="B42">
        <v>5</v>
      </c>
      <c r="C42" t="s">
        <v>107</v>
      </c>
      <c r="D42" t="s">
        <v>3582</v>
      </c>
      <c r="E42" t="s">
        <v>1387</v>
      </c>
      <c r="F42" t="s">
        <v>63</v>
      </c>
      <c r="G42">
        <v>5</v>
      </c>
      <c r="H42">
        <v>140</v>
      </c>
    </row>
    <row r="43" spans="1:8">
      <c r="A43">
        <v>42</v>
      </c>
      <c r="B43">
        <v>5</v>
      </c>
      <c r="C43" t="s">
        <v>107</v>
      </c>
      <c r="D43" t="s">
        <v>3582</v>
      </c>
      <c r="E43" t="s">
        <v>1387</v>
      </c>
      <c r="F43" t="s">
        <v>46</v>
      </c>
      <c r="G43">
        <v>6</v>
      </c>
      <c r="H43">
        <v>140</v>
      </c>
    </row>
    <row r="44" spans="1:8">
      <c r="A44">
        <v>43</v>
      </c>
      <c r="B44">
        <v>5</v>
      </c>
      <c r="C44" t="s">
        <v>107</v>
      </c>
      <c r="D44" t="s">
        <v>3582</v>
      </c>
      <c r="E44" t="s">
        <v>1388</v>
      </c>
      <c r="F44" t="s">
        <v>63</v>
      </c>
      <c r="G44">
        <v>7</v>
      </c>
      <c r="H44">
        <v>140</v>
      </c>
    </row>
    <row r="45" spans="1:8">
      <c r="A45">
        <v>44</v>
      </c>
      <c r="B45">
        <v>5</v>
      </c>
      <c r="C45" t="s">
        <v>107</v>
      </c>
      <c r="D45" t="s">
        <v>3582</v>
      </c>
      <c r="E45" t="s">
        <v>1388</v>
      </c>
      <c r="F45" t="s">
        <v>46</v>
      </c>
      <c r="G45">
        <v>1</v>
      </c>
      <c r="H45">
        <v>140</v>
      </c>
    </row>
    <row r="46" spans="1:8">
      <c r="A46">
        <v>45</v>
      </c>
      <c r="B46">
        <v>5</v>
      </c>
      <c r="C46" t="s">
        <v>107</v>
      </c>
      <c r="D46" t="s">
        <v>3582</v>
      </c>
      <c r="E46" t="s">
        <v>1389</v>
      </c>
      <c r="F46" t="s">
        <v>63</v>
      </c>
      <c r="G46">
        <v>6</v>
      </c>
      <c r="H46">
        <v>140</v>
      </c>
    </row>
    <row r="47" spans="1:8">
      <c r="A47">
        <v>46</v>
      </c>
      <c r="B47">
        <v>5</v>
      </c>
      <c r="C47" t="s">
        <v>107</v>
      </c>
      <c r="D47" t="s">
        <v>3582</v>
      </c>
      <c r="E47" t="s">
        <v>1389</v>
      </c>
      <c r="F47" t="s">
        <v>46</v>
      </c>
      <c r="G47">
        <v>8</v>
      </c>
      <c r="H47">
        <v>140</v>
      </c>
    </row>
    <row r="48" spans="1:8">
      <c r="A48">
        <v>47</v>
      </c>
      <c r="B48">
        <v>5</v>
      </c>
      <c r="C48" t="s">
        <v>107</v>
      </c>
      <c r="D48" t="s">
        <v>3582</v>
      </c>
      <c r="E48" t="s">
        <v>1390</v>
      </c>
      <c r="F48" t="s">
        <v>63</v>
      </c>
      <c r="G48">
        <v>3</v>
      </c>
      <c r="H48">
        <v>140</v>
      </c>
    </row>
    <row r="49" spans="1:8">
      <c r="A49">
        <v>48</v>
      </c>
      <c r="B49">
        <v>5</v>
      </c>
      <c r="C49" t="s">
        <v>107</v>
      </c>
      <c r="D49" t="s">
        <v>3582</v>
      </c>
      <c r="E49" t="s">
        <v>1390</v>
      </c>
      <c r="F49" t="s">
        <v>46</v>
      </c>
      <c r="G49">
        <v>8</v>
      </c>
      <c r="H49">
        <v>140</v>
      </c>
    </row>
    <row r="50" spans="1:8">
      <c r="A50">
        <v>49</v>
      </c>
      <c r="B50">
        <v>5</v>
      </c>
      <c r="C50" t="s">
        <v>107</v>
      </c>
      <c r="D50" t="s">
        <v>3582</v>
      </c>
      <c r="E50" t="s">
        <v>1391</v>
      </c>
      <c r="F50" t="s">
        <v>63</v>
      </c>
      <c r="G50">
        <v>11</v>
      </c>
      <c r="H50">
        <v>140</v>
      </c>
    </row>
    <row r="51" spans="1:8">
      <c r="A51">
        <v>50</v>
      </c>
      <c r="B51">
        <v>5</v>
      </c>
      <c r="C51" t="s">
        <v>107</v>
      </c>
      <c r="D51" t="s">
        <v>3582</v>
      </c>
      <c r="E51" t="s">
        <v>1391</v>
      </c>
      <c r="F51" t="s">
        <v>46</v>
      </c>
      <c r="G51">
        <v>8</v>
      </c>
      <c r="H51">
        <v>140</v>
      </c>
    </row>
    <row r="52" spans="1:8">
      <c r="A52">
        <v>51</v>
      </c>
      <c r="B52">
        <v>5</v>
      </c>
      <c r="C52" t="s">
        <v>107</v>
      </c>
      <c r="D52" t="s">
        <v>3582</v>
      </c>
      <c r="E52" t="s">
        <v>1392</v>
      </c>
      <c r="F52" t="s">
        <v>63</v>
      </c>
      <c r="G52">
        <v>6</v>
      </c>
      <c r="H52">
        <v>140</v>
      </c>
    </row>
    <row r="53" spans="1:8">
      <c r="A53">
        <v>52</v>
      </c>
      <c r="B53">
        <v>5</v>
      </c>
      <c r="C53" t="s">
        <v>107</v>
      </c>
      <c r="D53" t="s">
        <v>3582</v>
      </c>
      <c r="E53" t="s">
        <v>1392</v>
      </c>
      <c r="F53" t="s">
        <v>46</v>
      </c>
      <c r="G53">
        <v>7</v>
      </c>
      <c r="H53">
        <v>140</v>
      </c>
    </row>
    <row r="54" spans="1:8">
      <c r="A54">
        <v>53</v>
      </c>
      <c r="B54">
        <v>5</v>
      </c>
      <c r="C54" t="s">
        <v>107</v>
      </c>
      <c r="D54" t="s">
        <v>3582</v>
      </c>
      <c r="E54" t="s">
        <v>1393</v>
      </c>
      <c r="F54" t="s">
        <v>63</v>
      </c>
      <c r="G54">
        <v>5</v>
      </c>
      <c r="H54">
        <v>140</v>
      </c>
    </row>
    <row r="55" spans="1:8">
      <c r="A55">
        <v>54</v>
      </c>
      <c r="B55">
        <v>5</v>
      </c>
      <c r="C55" t="s">
        <v>107</v>
      </c>
      <c r="D55" t="s">
        <v>3582</v>
      </c>
      <c r="E55" t="s">
        <v>1393</v>
      </c>
      <c r="F55" t="s">
        <v>46</v>
      </c>
      <c r="G55">
        <v>3</v>
      </c>
      <c r="H55">
        <v>140</v>
      </c>
    </row>
    <row r="56" spans="1:8">
      <c r="A56">
        <v>55</v>
      </c>
      <c r="B56">
        <v>5</v>
      </c>
      <c r="C56" t="s">
        <v>107</v>
      </c>
      <c r="D56" t="s">
        <v>3582</v>
      </c>
      <c r="E56" t="s">
        <v>1394</v>
      </c>
      <c r="F56" t="s">
        <v>63</v>
      </c>
      <c r="G56">
        <v>2</v>
      </c>
      <c r="H56">
        <v>140</v>
      </c>
    </row>
    <row r="57" spans="1:8">
      <c r="A57">
        <v>56</v>
      </c>
      <c r="B57">
        <v>5</v>
      </c>
      <c r="C57" t="s">
        <v>107</v>
      </c>
      <c r="D57" t="s">
        <v>3582</v>
      </c>
      <c r="E57" t="s">
        <v>1394</v>
      </c>
      <c r="F57" t="s">
        <v>46</v>
      </c>
      <c r="G57">
        <v>2</v>
      </c>
      <c r="H57">
        <v>140</v>
      </c>
    </row>
    <row r="58" spans="1:8">
      <c r="A58">
        <v>57</v>
      </c>
      <c r="B58">
        <v>5</v>
      </c>
      <c r="C58" t="s">
        <v>107</v>
      </c>
      <c r="D58" t="s">
        <v>3582</v>
      </c>
      <c r="E58" t="s">
        <v>1395</v>
      </c>
      <c r="F58" t="s">
        <v>63</v>
      </c>
      <c r="G58">
        <v>3</v>
      </c>
      <c r="H58">
        <v>140</v>
      </c>
    </row>
    <row r="59" spans="1:8">
      <c r="A59">
        <v>58</v>
      </c>
      <c r="B59">
        <v>5</v>
      </c>
      <c r="C59" t="s">
        <v>107</v>
      </c>
      <c r="D59" t="s">
        <v>3582</v>
      </c>
      <c r="E59" t="s">
        <v>1395</v>
      </c>
      <c r="F59" t="s">
        <v>46</v>
      </c>
      <c r="G59">
        <v>7</v>
      </c>
      <c r="H59">
        <v>140</v>
      </c>
    </row>
    <row r="60" spans="1:8">
      <c r="A60">
        <v>59</v>
      </c>
      <c r="B60">
        <v>5</v>
      </c>
      <c r="C60" t="s">
        <v>107</v>
      </c>
      <c r="D60" t="s">
        <v>3582</v>
      </c>
      <c r="E60" t="s">
        <v>1396</v>
      </c>
      <c r="F60" t="s">
        <v>63</v>
      </c>
      <c r="G60">
        <v>3</v>
      </c>
      <c r="H60">
        <v>140</v>
      </c>
    </row>
    <row r="61" spans="1:8">
      <c r="A61">
        <v>60</v>
      </c>
      <c r="B61">
        <v>5</v>
      </c>
      <c r="C61" t="s">
        <v>107</v>
      </c>
      <c r="D61" t="s">
        <v>3582</v>
      </c>
      <c r="E61" t="s">
        <v>1396</v>
      </c>
      <c r="F61" t="s">
        <v>46</v>
      </c>
      <c r="G61">
        <v>3</v>
      </c>
      <c r="H61">
        <v>140</v>
      </c>
    </row>
    <row r="62" spans="1:8">
      <c r="A62">
        <v>61</v>
      </c>
      <c r="B62">
        <v>5</v>
      </c>
      <c r="C62" t="s">
        <v>107</v>
      </c>
      <c r="D62" t="s">
        <v>3582</v>
      </c>
      <c r="E62" t="s">
        <v>1397</v>
      </c>
      <c r="F62" t="s">
        <v>63</v>
      </c>
      <c r="G62">
        <v>4</v>
      </c>
      <c r="H62">
        <v>140</v>
      </c>
    </row>
    <row r="63" spans="1:8">
      <c r="A63">
        <v>62</v>
      </c>
      <c r="B63">
        <v>5</v>
      </c>
      <c r="C63" t="s">
        <v>107</v>
      </c>
      <c r="D63" t="s">
        <v>3582</v>
      </c>
      <c r="E63" t="s">
        <v>1397</v>
      </c>
      <c r="F63" t="s">
        <v>46</v>
      </c>
      <c r="G63">
        <v>2</v>
      </c>
      <c r="H63">
        <v>140</v>
      </c>
    </row>
    <row r="64" spans="1:8">
      <c r="A64">
        <v>63</v>
      </c>
      <c r="B64">
        <v>5</v>
      </c>
      <c r="C64" t="s">
        <v>107</v>
      </c>
      <c r="D64" t="s">
        <v>3582</v>
      </c>
      <c r="E64" t="s">
        <v>1398</v>
      </c>
      <c r="F64" t="s">
        <v>63</v>
      </c>
      <c r="G64">
        <v>3</v>
      </c>
      <c r="H64">
        <v>140</v>
      </c>
    </row>
    <row r="65" spans="1:8">
      <c r="A65">
        <v>64</v>
      </c>
      <c r="B65">
        <v>5</v>
      </c>
      <c r="C65" t="s">
        <v>107</v>
      </c>
      <c r="D65" t="s">
        <v>3582</v>
      </c>
      <c r="E65" t="s">
        <v>1398</v>
      </c>
      <c r="F65" t="s">
        <v>46</v>
      </c>
      <c r="G65">
        <v>2</v>
      </c>
      <c r="H65">
        <v>140</v>
      </c>
    </row>
    <row r="66" spans="1:8">
      <c r="A66">
        <v>65</v>
      </c>
      <c r="B66">
        <v>5</v>
      </c>
      <c r="C66" t="s">
        <v>107</v>
      </c>
      <c r="D66" t="s">
        <v>3582</v>
      </c>
      <c r="E66" t="s">
        <v>1399</v>
      </c>
      <c r="F66" t="s">
        <v>63</v>
      </c>
      <c r="G66">
        <v>3</v>
      </c>
      <c r="H66">
        <v>140</v>
      </c>
    </row>
    <row r="67" spans="1:8">
      <c r="A67">
        <v>66</v>
      </c>
      <c r="B67">
        <v>5</v>
      </c>
      <c r="C67" t="s">
        <v>107</v>
      </c>
      <c r="D67" t="s">
        <v>3582</v>
      </c>
      <c r="E67" t="s">
        <v>1399</v>
      </c>
      <c r="F67" t="s">
        <v>46</v>
      </c>
      <c r="G67">
        <v>1</v>
      </c>
      <c r="H67">
        <v>140</v>
      </c>
    </row>
    <row r="68" spans="1:8">
      <c r="A68">
        <v>67</v>
      </c>
      <c r="B68">
        <v>5</v>
      </c>
      <c r="C68" t="s">
        <v>107</v>
      </c>
      <c r="D68" t="s">
        <v>3582</v>
      </c>
      <c r="E68" t="s">
        <v>1400</v>
      </c>
      <c r="F68" t="s">
        <v>63</v>
      </c>
      <c r="G68">
        <v>1</v>
      </c>
      <c r="H68">
        <v>140</v>
      </c>
    </row>
    <row r="69" spans="1:8">
      <c r="A69">
        <v>68</v>
      </c>
      <c r="B69">
        <v>5</v>
      </c>
      <c r="C69" t="s">
        <v>107</v>
      </c>
      <c r="D69" t="s">
        <v>3582</v>
      </c>
      <c r="E69" t="s">
        <v>1401</v>
      </c>
      <c r="F69" t="s">
        <v>63</v>
      </c>
      <c r="G69">
        <v>3</v>
      </c>
      <c r="H69">
        <v>140</v>
      </c>
    </row>
    <row r="70" spans="1:8">
      <c r="A70">
        <v>69</v>
      </c>
      <c r="B70">
        <v>5</v>
      </c>
      <c r="C70" t="s">
        <v>107</v>
      </c>
      <c r="D70" t="s">
        <v>3582</v>
      </c>
      <c r="E70" t="s">
        <v>1402</v>
      </c>
      <c r="F70" t="s">
        <v>46</v>
      </c>
      <c r="G70">
        <v>1</v>
      </c>
      <c r="H70">
        <v>140</v>
      </c>
    </row>
    <row r="71" spans="1:8">
      <c r="A71">
        <v>70</v>
      </c>
      <c r="B71">
        <v>5</v>
      </c>
      <c r="C71" t="s">
        <v>107</v>
      </c>
      <c r="D71" t="s">
        <v>3597</v>
      </c>
      <c r="E71" t="s">
        <v>249</v>
      </c>
      <c r="F71" t="s">
        <v>63</v>
      </c>
      <c r="G71">
        <v>8</v>
      </c>
      <c r="H71">
        <v>640</v>
      </c>
    </row>
    <row r="72" spans="1:8">
      <c r="A72">
        <v>71</v>
      </c>
      <c r="B72">
        <v>5</v>
      </c>
      <c r="C72" t="s">
        <v>107</v>
      </c>
      <c r="D72" t="s">
        <v>3597</v>
      </c>
      <c r="E72" t="s">
        <v>249</v>
      </c>
      <c r="F72" t="s">
        <v>46</v>
      </c>
      <c r="G72">
        <v>18</v>
      </c>
      <c r="H72">
        <v>640</v>
      </c>
    </row>
    <row r="73" spans="1:8">
      <c r="A73">
        <v>72</v>
      </c>
      <c r="B73">
        <v>5</v>
      </c>
      <c r="C73" t="s">
        <v>107</v>
      </c>
      <c r="D73" t="s">
        <v>3597</v>
      </c>
      <c r="E73" t="s">
        <v>1386</v>
      </c>
      <c r="F73" t="s">
        <v>63</v>
      </c>
      <c r="G73">
        <v>16</v>
      </c>
      <c r="H73">
        <v>640</v>
      </c>
    </row>
    <row r="74" spans="1:8">
      <c r="A74">
        <v>73</v>
      </c>
      <c r="B74">
        <v>5</v>
      </c>
      <c r="C74" t="s">
        <v>107</v>
      </c>
      <c r="D74" t="s">
        <v>3597</v>
      </c>
      <c r="E74" t="s">
        <v>1386</v>
      </c>
      <c r="F74" t="s">
        <v>46</v>
      </c>
      <c r="G74">
        <v>15</v>
      </c>
      <c r="H74">
        <v>640</v>
      </c>
    </row>
    <row r="75" spans="1:8">
      <c r="A75">
        <v>74</v>
      </c>
      <c r="B75">
        <v>5</v>
      </c>
      <c r="C75" t="s">
        <v>107</v>
      </c>
      <c r="D75" t="s">
        <v>3597</v>
      </c>
      <c r="E75" t="s">
        <v>1387</v>
      </c>
      <c r="F75" t="s">
        <v>63</v>
      </c>
      <c r="G75">
        <v>16</v>
      </c>
      <c r="H75">
        <v>640</v>
      </c>
    </row>
    <row r="76" spans="1:8">
      <c r="A76">
        <v>75</v>
      </c>
      <c r="B76">
        <v>5</v>
      </c>
      <c r="C76" t="s">
        <v>107</v>
      </c>
      <c r="D76" t="s">
        <v>3597</v>
      </c>
      <c r="E76" t="s">
        <v>1387</v>
      </c>
      <c r="F76" t="s">
        <v>46</v>
      </c>
      <c r="G76">
        <v>10</v>
      </c>
      <c r="H76">
        <v>640</v>
      </c>
    </row>
    <row r="77" spans="1:8">
      <c r="A77">
        <v>76</v>
      </c>
      <c r="B77">
        <v>5</v>
      </c>
      <c r="C77" t="s">
        <v>107</v>
      </c>
      <c r="D77" t="s">
        <v>3597</v>
      </c>
      <c r="E77" t="s">
        <v>1388</v>
      </c>
      <c r="F77" t="s">
        <v>63</v>
      </c>
      <c r="G77">
        <v>35</v>
      </c>
      <c r="H77">
        <v>640</v>
      </c>
    </row>
    <row r="78" spans="1:8">
      <c r="A78">
        <v>77</v>
      </c>
      <c r="B78">
        <v>5</v>
      </c>
      <c r="C78" t="s">
        <v>107</v>
      </c>
      <c r="D78" t="s">
        <v>3597</v>
      </c>
      <c r="E78" t="s">
        <v>1388</v>
      </c>
      <c r="F78" t="s">
        <v>46</v>
      </c>
      <c r="G78">
        <v>25</v>
      </c>
      <c r="H78">
        <v>640</v>
      </c>
    </row>
    <row r="79" spans="1:8">
      <c r="A79">
        <v>78</v>
      </c>
      <c r="B79">
        <v>5</v>
      </c>
      <c r="C79" t="s">
        <v>107</v>
      </c>
      <c r="D79" t="s">
        <v>3597</v>
      </c>
      <c r="E79" t="s">
        <v>1389</v>
      </c>
      <c r="F79" t="s">
        <v>63</v>
      </c>
      <c r="G79">
        <v>47</v>
      </c>
      <c r="H79">
        <v>640</v>
      </c>
    </row>
    <row r="80" spans="1:8">
      <c r="A80">
        <v>79</v>
      </c>
      <c r="B80">
        <v>5</v>
      </c>
      <c r="C80" t="s">
        <v>107</v>
      </c>
      <c r="D80" t="s">
        <v>3597</v>
      </c>
      <c r="E80" t="s">
        <v>1389</v>
      </c>
      <c r="F80" t="s">
        <v>46</v>
      </c>
      <c r="G80">
        <v>50</v>
      </c>
      <c r="H80">
        <v>640</v>
      </c>
    </row>
    <row r="81" spans="1:8">
      <c r="A81">
        <v>80</v>
      </c>
      <c r="B81">
        <v>5</v>
      </c>
      <c r="C81" t="s">
        <v>107</v>
      </c>
      <c r="D81" t="s">
        <v>3597</v>
      </c>
      <c r="E81" t="s">
        <v>1390</v>
      </c>
      <c r="F81" t="s">
        <v>63</v>
      </c>
      <c r="G81">
        <v>49</v>
      </c>
      <c r="H81">
        <v>640</v>
      </c>
    </row>
    <row r="82" spans="1:8">
      <c r="A82">
        <v>81</v>
      </c>
      <c r="B82">
        <v>5</v>
      </c>
      <c r="C82" t="s">
        <v>107</v>
      </c>
      <c r="D82" t="s">
        <v>3597</v>
      </c>
      <c r="E82" t="s">
        <v>1390</v>
      </c>
      <c r="F82" t="s">
        <v>46</v>
      </c>
      <c r="G82">
        <v>38</v>
      </c>
      <c r="H82">
        <v>640</v>
      </c>
    </row>
    <row r="83" spans="1:8">
      <c r="A83">
        <v>82</v>
      </c>
      <c r="B83">
        <v>5</v>
      </c>
      <c r="C83" t="s">
        <v>107</v>
      </c>
      <c r="D83" t="s">
        <v>3597</v>
      </c>
      <c r="E83" t="s">
        <v>1391</v>
      </c>
      <c r="F83" t="s">
        <v>63</v>
      </c>
      <c r="G83">
        <v>33</v>
      </c>
      <c r="H83">
        <v>640</v>
      </c>
    </row>
    <row r="84" spans="1:8">
      <c r="A84">
        <v>83</v>
      </c>
      <c r="B84">
        <v>5</v>
      </c>
      <c r="C84" t="s">
        <v>107</v>
      </c>
      <c r="D84" t="s">
        <v>3597</v>
      </c>
      <c r="E84" t="s">
        <v>1391</v>
      </c>
      <c r="F84" t="s">
        <v>46</v>
      </c>
      <c r="G84">
        <v>22</v>
      </c>
      <c r="H84">
        <v>640</v>
      </c>
    </row>
    <row r="85" spans="1:8">
      <c r="A85">
        <v>84</v>
      </c>
      <c r="B85">
        <v>5</v>
      </c>
      <c r="C85" t="s">
        <v>107</v>
      </c>
      <c r="D85" t="s">
        <v>3597</v>
      </c>
      <c r="E85" t="s">
        <v>1392</v>
      </c>
      <c r="F85" t="s">
        <v>63</v>
      </c>
      <c r="G85">
        <v>19</v>
      </c>
      <c r="H85">
        <v>640</v>
      </c>
    </row>
    <row r="86" spans="1:8">
      <c r="A86">
        <v>85</v>
      </c>
      <c r="B86">
        <v>5</v>
      </c>
      <c r="C86" t="s">
        <v>107</v>
      </c>
      <c r="D86" t="s">
        <v>3597</v>
      </c>
      <c r="E86" t="s">
        <v>1392</v>
      </c>
      <c r="F86" t="s">
        <v>46</v>
      </c>
      <c r="G86">
        <v>15</v>
      </c>
      <c r="H86">
        <v>640</v>
      </c>
    </row>
    <row r="87" spans="1:8">
      <c r="A87">
        <v>86</v>
      </c>
      <c r="B87">
        <v>5</v>
      </c>
      <c r="C87" t="s">
        <v>107</v>
      </c>
      <c r="D87" t="s">
        <v>3597</v>
      </c>
      <c r="E87" t="s">
        <v>1393</v>
      </c>
      <c r="F87" t="s">
        <v>63</v>
      </c>
      <c r="G87">
        <v>26</v>
      </c>
      <c r="H87">
        <v>640</v>
      </c>
    </row>
    <row r="88" spans="1:8">
      <c r="A88">
        <v>87</v>
      </c>
      <c r="B88">
        <v>5</v>
      </c>
      <c r="C88" t="s">
        <v>107</v>
      </c>
      <c r="D88" t="s">
        <v>3597</v>
      </c>
      <c r="E88" t="s">
        <v>1393</v>
      </c>
      <c r="F88" t="s">
        <v>46</v>
      </c>
      <c r="G88">
        <v>16</v>
      </c>
      <c r="H88">
        <v>640</v>
      </c>
    </row>
    <row r="89" spans="1:8">
      <c r="A89">
        <v>88</v>
      </c>
      <c r="B89">
        <v>5</v>
      </c>
      <c r="C89" t="s">
        <v>107</v>
      </c>
      <c r="D89" t="s">
        <v>3597</v>
      </c>
      <c r="E89" t="s">
        <v>1394</v>
      </c>
      <c r="F89" t="s">
        <v>63</v>
      </c>
      <c r="G89">
        <v>15</v>
      </c>
      <c r="H89">
        <v>640</v>
      </c>
    </row>
    <row r="90" spans="1:8">
      <c r="A90">
        <v>89</v>
      </c>
      <c r="B90">
        <v>5</v>
      </c>
      <c r="C90" t="s">
        <v>107</v>
      </c>
      <c r="D90" t="s">
        <v>3597</v>
      </c>
      <c r="E90" t="s">
        <v>1394</v>
      </c>
      <c r="F90" t="s">
        <v>46</v>
      </c>
      <c r="G90">
        <v>18</v>
      </c>
      <c r="H90">
        <v>640</v>
      </c>
    </row>
    <row r="91" spans="1:8">
      <c r="A91">
        <v>90</v>
      </c>
      <c r="B91">
        <v>5</v>
      </c>
      <c r="C91" t="s">
        <v>107</v>
      </c>
      <c r="D91" t="s">
        <v>3597</v>
      </c>
      <c r="E91" t="s">
        <v>1395</v>
      </c>
      <c r="F91" t="s">
        <v>63</v>
      </c>
      <c r="G91">
        <v>11</v>
      </c>
      <c r="H91">
        <v>640</v>
      </c>
    </row>
    <row r="92" spans="1:8">
      <c r="A92">
        <v>91</v>
      </c>
      <c r="B92">
        <v>5</v>
      </c>
      <c r="C92" t="s">
        <v>107</v>
      </c>
      <c r="D92" t="s">
        <v>3597</v>
      </c>
      <c r="E92" t="s">
        <v>1395</v>
      </c>
      <c r="F92" t="s">
        <v>46</v>
      </c>
      <c r="G92">
        <v>11</v>
      </c>
      <c r="H92">
        <v>640</v>
      </c>
    </row>
    <row r="93" spans="1:8">
      <c r="A93">
        <v>92</v>
      </c>
      <c r="B93">
        <v>5</v>
      </c>
      <c r="C93" t="s">
        <v>107</v>
      </c>
      <c r="D93" t="s">
        <v>3597</v>
      </c>
      <c r="E93" t="s">
        <v>1396</v>
      </c>
      <c r="F93" t="s">
        <v>63</v>
      </c>
      <c r="G93">
        <v>9</v>
      </c>
      <c r="H93">
        <v>640</v>
      </c>
    </row>
    <row r="94" spans="1:8">
      <c r="A94">
        <v>93</v>
      </c>
      <c r="B94">
        <v>5</v>
      </c>
      <c r="C94" t="s">
        <v>107</v>
      </c>
      <c r="D94" t="s">
        <v>3597</v>
      </c>
      <c r="E94" t="s">
        <v>1396</v>
      </c>
      <c r="F94" t="s">
        <v>46</v>
      </c>
      <c r="G94">
        <v>12</v>
      </c>
      <c r="H94">
        <v>640</v>
      </c>
    </row>
    <row r="95" spans="1:8">
      <c r="A95">
        <v>94</v>
      </c>
      <c r="B95">
        <v>5</v>
      </c>
      <c r="C95" t="s">
        <v>107</v>
      </c>
      <c r="D95" t="s">
        <v>3597</v>
      </c>
      <c r="E95" t="s">
        <v>1397</v>
      </c>
      <c r="F95" t="s">
        <v>63</v>
      </c>
      <c r="G95">
        <v>11</v>
      </c>
      <c r="H95">
        <v>640</v>
      </c>
    </row>
    <row r="96" spans="1:8">
      <c r="A96">
        <v>95</v>
      </c>
      <c r="B96">
        <v>5</v>
      </c>
      <c r="C96" t="s">
        <v>107</v>
      </c>
      <c r="D96" t="s">
        <v>3597</v>
      </c>
      <c r="E96" t="s">
        <v>1397</v>
      </c>
      <c r="F96" t="s">
        <v>46</v>
      </c>
      <c r="G96">
        <v>10</v>
      </c>
      <c r="H96">
        <v>640</v>
      </c>
    </row>
    <row r="97" spans="1:8">
      <c r="A97">
        <v>96</v>
      </c>
      <c r="B97">
        <v>5</v>
      </c>
      <c r="C97" t="s">
        <v>107</v>
      </c>
      <c r="D97" t="s">
        <v>3597</v>
      </c>
      <c r="E97" t="s">
        <v>1398</v>
      </c>
      <c r="F97" t="s">
        <v>63</v>
      </c>
      <c r="G97">
        <v>8</v>
      </c>
      <c r="H97">
        <v>640</v>
      </c>
    </row>
    <row r="98" spans="1:8">
      <c r="A98">
        <v>97</v>
      </c>
      <c r="B98">
        <v>5</v>
      </c>
      <c r="C98" t="s">
        <v>107</v>
      </c>
      <c r="D98" t="s">
        <v>3597</v>
      </c>
      <c r="E98" t="s">
        <v>1398</v>
      </c>
      <c r="F98" t="s">
        <v>46</v>
      </c>
      <c r="G98">
        <v>9</v>
      </c>
      <c r="H98">
        <v>640</v>
      </c>
    </row>
    <row r="99" spans="1:8">
      <c r="A99">
        <v>98</v>
      </c>
      <c r="B99">
        <v>5</v>
      </c>
      <c r="C99" t="s">
        <v>107</v>
      </c>
      <c r="D99" t="s">
        <v>3597</v>
      </c>
      <c r="E99" t="s">
        <v>1399</v>
      </c>
      <c r="F99" t="s">
        <v>63</v>
      </c>
      <c r="G99">
        <v>8</v>
      </c>
      <c r="H99">
        <v>640</v>
      </c>
    </row>
    <row r="100" spans="1:8">
      <c r="A100">
        <v>99</v>
      </c>
      <c r="B100">
        <v>5</v>
      </c>
      <c r="C100" t="s">
        <v>107</v>
      </c>
      <c r="D100" t="s">
        <v>3597</v>
      </c>
      <c r="E100" t="s">
        <v>1399</v>
      </c>
      <c r="F100" t="s">
        <v>46</v>
      </c>
      <c r="G100">
        <v>5</v>
      </c>
      <c r="H100">
        <v>640</v>
      </c>
    </row>
    <row r="101" spans="1:8">
      <c r="A101">
        <v>100</v>
      </c>
      <c r="B101">
        <v>5</v>
      </c>
      <c r="C101" t="s">
        <v>107</v>
      </c>
      <c r="D101" t="s">
        <v>3597</v>
      </c>
      <c r="E101" t="s">
        <v>1400</v>
      </c>
      <c r="F101" t="s">
        <v>63</v>
      </c>
      <c r="G101">
        <v>11</v>
      </c>
      <c r="H101">
        <v>640</v>
      </c>
    </row>
    <row r="102" spans="1:8">
      <c r="A102">
        <v>101</v>
      </c>
      <c r="B102">
        <v>5</v>
      </c>
      <c r="C102" t="s">
        <v>107</v>
      </c>
      <c r="D102" t="s">
        <v>3597</v>
      </c>
      <c r="E102" t="s">
        <v>1400</v>
      </c>
      <c r="F102" t="s">
        <v>46</v>
      </c>
      <c r="G102">
        <v>6</v>
      </c>
      <c r="H102">
        <v>640</v>
      </c>
    </row>
    <row r="103" spans="1:8">
      <c r="A103">
        <v>102</v>
      </c>
      <c r="B103">
        <v>5</v>
      </c>
      <c r="C103" t="s">
        <v>107</v>
      </c>
      <c r="D103" t="s">
        <v>3597</v>
      </c>
      <c r="E103" t="s">
        <v>1401</v>
      </c>
      <c r="F103" t="s">
        <v>63</v>
      </c>
      <c r="G103">
        <v>6</v>
      </c>
      <c r="H103">
        <v>640</v>
      </c>
    </row>
    <row r="104" spans="1:8">
      <c r="A104">
        <v>103</v>
      </c>
      <c r="B104">
        <v>5</v>
      </c>
      <c r="C104" t="s">
        <v>107</v>
      </c>
      <c r="D104" t="s">
        <v>3597</v>
      </c>
      <c r="E104" t="s">
        <v>1401</v>
      </c>
      <c r="F104" t="s">
        <v>46</v>
      </c>
      <c r="G104">
        <v>10</v>
      </c>
      <c r="H104">
        <v>640</v>
      </c>
    </row>
    <row r="105" spans="1:8">
      <c r="A105">
        <v>104</v>
      </c>
      <c r="B105">
        <v>5</v>
      </c>
      <c r="C105" t="s">
        <v>107</v>
      </c>
      <c r="D105" t="s">
        <v>3597</v>
      </c>
      <c r="E105" t="s">
        <v>1402</v>
      </c>
      <c r="F105" t="s">
        <v>63</v>
      </c>
      <c r="G105">
        <v>11</v>
      </c>
      <c r="H105">
        <v>640</v>
      </c>
    </row>
    <row r="106" spans="1:8">
      <c r="A106">
        <v>105</v>
      </c>
      <c r="B106">
        <v>5</v>
      </c>
      <c r="C106" t="s">
        <v>107</v>
      </c>
      <c r="D106" t="s">
        <v>3597</v>
      </c>
      <c r="E106" t="s">
        <v>1402</v>
      </c>
      <c r="F106" t="s">
        <v>46</v>
      </c>
      <c r="G106">
        <v>11</v>
      </c>
      <c r="H106">
        <v>640</v>
      </c>
    </row>
    <row r="107" spans="1:8">
      <c r="A107">
        <v>106</v>
      </c>
      <c r="B107">
        <v>5</v>
      </c>
      <c r="C107" t="s">
        <v>107</v>
      </c>
      <c r="D107" t="s">
        <v>3599</v>
      </c>
      <c r="E107" t="s">
        <v>249</v>
      </c>
      <c r="F107" t="s">
        <v>63</v>
      </c>
      <c r="G107">
        <v>5</v>
      </c>
      <c r="H107">
        <v>183</v>
      </c>
    </row>
    <row r="108" spans="1:8">
      <c r="A108">
        <v>107</v>
      </c>
      <c r="B108">
        <v>5</v>
      </c>
      <c r="C108" t="s">
        <v>107</v>
      </c>
      <c r="D108" t="s">
        <v>3599</v>
      </c>
      <c r="E108" t="s">
        <v>249</v>
      </c>
      <c r="F108" t="s">
        <v>46</v>
      </c>
      <c r="G108">
        <v>3</v>
      </c>
      <c r="H108">
        <v>183</v>
      </c>
    </row>
    <row r="109" spans="1:8">
      <c r="A109">
        <v>108</v>
      </c>
      <c r="B109">
        <v>5</v>
      </c>
      <c r="C109" t="s">
        <v>107</v>
      </c>
      <c r="D109" t="s">
        <v>3599</v>
      </c>
      <c r="E109" t="s">
        <v>1386</v>
      </c>
      <c r="F109" t="s">
        <v>63</v>
      </c>
      <c r="G109">
        <v>7</v>
      </c>
      <c r="H109">
        <v>183</v>
      </c>
    </row>
    <row r="110" spans="1:8">
      <c r="A110">
        <v>109</v>
      </c>
      <c r="B110">
        <v>5</v>
      </c>
      <c r="C110" t="s">
        <v>107</v>
      </c>
      <c r="D110" t="s">
        <v>3599</v>
      </c>
      <c r="E110" t="s">
        <v>1386</v>
      </c>
      <c r="F110" t="s">
        <v>46</v>
      </c>
      <c r="G110">
        <v>4</v>
      </c>
      <c r="H110">
        <v>183</v>
      </c>
    </row>
    <row r="111" spans="1:8">
      <c r="A111">
        <v>110</v>
      </c>
      <c r="B111">
        <v>5</v>
      </c>
      <c r="C111" t="s">
        <v>107</v>
      </c>
      <c r="D111" t="s">
        <v>3599</v>
      </c>
      <c r="E111" t="s">
        <v>1387</v>
      </c>
      <c r="F111" t="s">
        <v>63</v>
      </c>
      <c r="G111">
        <v>5</v>
      </c>
      <c r="H111">
        <v>183</v>
      </c>
    </row>
    <row r="112" spans="1:8">
      <c r="A112">
        <v>111</v>
      </c>
      <c r="B112">
        <v>5</v>
      </c>
      <c r="C112" t="s">
        <v>107</v>
      </c>
      <c r="D112" t="s">
        <v>3599</v>
      </c>
      <c r="E112" t="s">
        <v>1387</v>
      </c>
      <c r="F112" t="s">
        <v>46</v>
      </c>
      <c r="G112">
        <v>6</v>
      </c>
      <c r="H112">
        <v>183</v>
      </c>
    </row>
    <row r="113" spans="1:8">
      <c r="A113">
        <v>112</v>
      </c>
      <c r="B113">
        <v>5</v>
      </c>
      <c r="C113" t="s">
        <v>107</v>
      </c>
      <c r="D113" t="s">
        <v>3599</v>
      </c>
      <c r="E113" t="s">
        <v>1388</v>
      </c>
      <c r="F113" t="s">
        <v>63</v>
      </c>
      <c r="G113">
        <v>6</v>
      </c>
      <c r="H113">
        <v>183</v>
      </c>
    </row>
    <row r="114" spans="1:8">
      <c r="A114">
        <v>113</v>
      </c>
      <c r="B114">
        <v>5</v>
      </c>
      <c r="C114" t="s">
        <v>107</v>
      </c>
      <c r="D114" t="s">
        <v>3599</v>
      </c>
      <c r="E114" t="s">
        <v>1388</v>
      </c>
      <c r="F114" t="s">
        <v>46</v>
      </c>
      <c r="G114">
        <v>13</v>
      </c>
      <c r="H114">
        <v>183</v>
      </c>
    </row>
    <row r="115" spans="1:8">
      <c r="A115">
        <v>114</v>
      </c>
      <c r="B115">
        <v>5</v>
      </c>
      <c r="C115" t="s">
        <v>107</v>
      </c>
      <c r="D115" t="s">
        <v>3599</v>
      </c>
      <c r="E115" t="s">
        <v>1389</v>
      </c>
      <c r="F115" t="s">
        <v>63</v>
      </c>
      <c r="G115">
        <v>10</v>
      </c>
      <c r="H115">
        <v>183</v>
      </c>
    </row>
    <row r="116" spans="1:8">
      <c r="A116">
        <v>115</v>
      </c>
      <c r="B116">
        <v>5</v>
      </c>
      <c r="C116" t="s">
        <v>107</v>
      </c>
      <c r="D116" t="s">
        <v>3599</v>
      </c>
      <c r="E116" t="s">
        <v>1389</v>
      </c>
      <c r="F116" t="s">
        <v>46</v>
      </c>
      <c r="G116">
        <v>5</v>
      </c>
      <c r="H116">
        <v>183</v>
      </c>
    </row>
    <row r="117" spans="1:8">
      <c r="A117">
        <v>116</v>
      </c>
      <c r="B117">
        <v>5</v>
      </c>
      <c r="C117" t="s">
        <v>107</v>
      </c>
      <c r="D117" t="s">
        <v>3599</v>
      </c>
      <c r="E117" t="s">
        <v>1390</v>
      </c>
      <c r="F117" t="s">
        <v>63</v>
      </c>
      <c r="G117">
        <v>15</v>
      </c>
      <c r="H117">
        <v>183</v>
      </c>
    </row>
    <row r="118" spans="1:8">
      <c r="A118">
        <v>117</v>
      </c>
      <c r="B118">
        <v>5</v>
      </c>
      <c r="C118" t="s">
        <v>107</v>
      </c>
      <c r="D118" t="s">
        <v>3599</v>
      </c>
      <c r="E118" t="s">
        <v>1390</v>
      </c>
      <c r="F118" t="s">
        <v>46</v>
      </c>
      <c r="G118">
        <v>7</v>
      </c>
      <c r="H118">
        <v>183</v>
      </c>
    </row>
    <row r="119" spans="1:8">
      <c r="A119">
        <v>118</v>
      </c>
      <c r="B119">
        <v>5</v>
      </c>
      <c r="C119" t="s">
        <v>107</v>
      </c>
      <c r="D119" t="s">
        <v>3599</v>
      </c>
      <c r="E119" t="s">
        <v>1391</v>
      </c>
      <c r="F119" t="s">
        <v>63</v>
      </c>
      <c r="G119">
        <v>8</v>
      </c>
      <c r="H119">
        <v>183</v>
      </c>
    </row>
    <row r="120" spans="1:8">
      <c r="A120">
        <v>119</v>
      </c>
      <c r="B120">
        <v>5</v>
      </c>
      <c r="C120" t="s">
        <v>107</v>
      </c>
      <c r="D120" t="s">
        <v>3599</v>
      </c>
      <c r="E120" t="s">
        <v>1391</v>
      </c>
      <c r="F120" t="s">
        <v>46</v>
      </c>
      <c r="G120">
        <v>11</v>
      </c>
      <c r="H120">
        <v>183</v>
      </c>
    </row>
    <row r="121" spans="1:8">
      <c r="A121">
        <v>120</v>
      </c>
      <c r="B121">
        <v>5</v>
      </c>
      <c r="C121" t="s">
        <v>107</v>
      </c>
      <c r="D121" t="s">
        <v>3599</v>
      </c>
      <c r="E121" t="s">
        <v>1392</v>
      </c>
      <c r="F121" t="s">
        <v>63</v>
      </c>
      <c r="G121">
        <v>11</v>
      </c>
      <c r="H121">
        <v>183</v>
      </c>
    </row>
    <row r="122" spans="1:8">
      <c r="A122">
        <v>121</v>
      </c>
      <c r="B122">
        <v>5</v>
      </c>
      <c r="C122" t="s">
        <v>107</v>
      </c>
      <c r="D122" t="s">
        <v>3599</v>
      </c>
      <c r="E122" t="s">
        <v>1392</v>
      </c>
      <c r="F122" t="s">
        <v>46</v>
      </c>
      <c r="G122">
        <v>10</v>
      </c>
      <c r="H122">
        <v>183</v>
      </c>
    </row>
    <row r="123" spans="1:8">
      <c r="A123">
        <v>122</v>
      </c>
      <c r="B123">
        <v>5</v>
      </c>
      <c r="C123" t="s">
        <v>107</v>
      </c>
      <c r="D123" t="s">
        <v>3599</v>
      </c>
      <c r="E123" t="s">
        <v>1393</v>
      </c>
      <c r="F123" t="s">
        <v>63</v>
      </c>
      <c r="G123">
        <v>7</v>
      </c>
      <c r="H123">
        <v>183</v>
      </c>
    </row>
    <row r="124" spans="1:8">
      <c r="A124">
        <v>123</v>
      </c>
      <c r="B124">
        <v>5</v>
      </c>
      <c r="C124" t="s">
        <v>107</v>
      </c>
      <c r="D124" t="s">
        <v>3599</v>
      </c>
      <c r="E124" t="s">
        <v>1393</v>
      </c>
      <c r="F124" t="s">
        <v>46</v>
      </c>
      <c r="G124">
        <v>6</v>
      </c>
      <c r="H124">
        <v>183</v>
      </c>
    </row>
    <row r="125" spans="1:8">
      <c r="A125">
        <v>124</v>
      </c>
      <c r="B125">
        <v>5</v>
      </c>
      <c r="C125" t="s">
        <v>107</v>
      </c>
      <c r="D125" t="s">
        <v>3599</v>
      </c>
      <c r="E125" t="s">
        <v>1394</v>
      </c>
      <c r="F125" t="s">
        <v>63</v>
      </c>
      <c r="G125">
        <v>5</v>
      </c>
      <c r="H125">
        <v>183</v>
      </c>
    </row>
    <row r="126" spans="1:8">
      <c r="A126">
        <v>125</v>
      </c>
      <c r="B126">
        <v>5</v>
      </c>
      <c r="C126" t="s">
        <v>107</v>
      </c>
      <c r="D126" t="s">
        <v>3599</v>
      </c>
      <c r="E126" t="s">
        <v>1394</v>
      </c>
      <c r="F126" t="s">
        <v>46</v>
      </c>
      <c r="G126">
        <v>8</v>
      </c>
      <c r="H126">
        <v>183</v>
      </c>
    </row>
    <row r="127" spans="1:8">
      <c r="A127">
        <v>126</v>
      </c>
      <c r="B127">
        <v>5</v>
      </c>
      <c r="C127" t="s">
        <v>107</v>
      </c>
      <c r="D127" t="s">
        <v>3599</v>
      </c>
      <c r="E127" t="s">
        <v>1395</v>
      </c>
      <c r="F127" t="s">
        <v>63</v>
      </c>
      <c r="G127">
        <v>3</v>
      </c>
      <c r="H127">
        <v>183</v>
      </c>
    </row>
    <row r="128" spans="1:8">
      <c r="A128">
        <v>127</v>
      </c>
      <c r="B128">
        <v>5</v>
      </c>
      <c r="C128" t="s">
        <v>107</v>
      </c>
      <c r="D128" t="s">
        <v>3599</v>
      </c>
      <c r="E128" t="s">
        <v>1395</v>
      </c>
      <c r="F128" t="s">
        <v>46</v>
      </c>
      <c r="G128">
        <v>7</v>
      </c>
      <c r="H128">
        <v>183</v>
      </c>
    </row>
    <row r="129" spans="1:9">
      <c r="A129">
        <v>128</v>
      </c>
      <c r="B129">
        <v>5</v>
      </c>
      <c r="C129" t="s">
        <v>107</v>
      </c>
      <c r="D129" t="s">
        <v>3599</v>
      </c>
      <c r="E129" t="s">
        <v>1396</v>
      </c>
      <c r="F129" t="s">
        <v>63</v>
      </c>
      <c r="G129">
        <v>2</v>
      </c>
      <c r="H129">
        <v>183</v>
      </c>
    </row>
    <row r="130" spans="1:9">
      <c r="A130">
        <v>129</v>
      </c>
      <c r="B130">
        <v>5</v>
      </c>
      <c r="C130" t="s">
        <v>107</v>
      </c>
      <c r="D130" t="s">
        <v>3599</v>
      </c>
      <c r="E130" t="s">
        <v>1396</v>
      </c>
      <c r="F130" t="s">
        <v>46</v>
      </c>
      <c r="G130">
        <v>2</v>
      </c>
      <c r="H130">
        <v>183</v>
      </c>
    </row>
    <row r="131" spans="1:9">
      <c r="A131">
        <v>130</v>
      </c>
      <c r="B131">
        <v>5</v>
      </c>
      <c r="C131" t="s">
        <v>107</v>
      </c>
      <c r="D131" t="s">
        <v>3599</v>
      </c>
      <c r="E131" t="s">
        <v>1397</v>
      </c>
      <c r="F131" t="s">
        <v>63</v>
      </c>
      <c r="G131">
        <v>4</v>
      </c>
      <c r="H131">
        <v>183</v>
      </c>
    </row>
    <row r="132" spans="1:9">
      <c r="A132">
        <v>131</v>
      </c>
      <c r="B132">
        <v>5</v>
      </c>
      <c r="C132" t="s">
        <v>107</v>
      </c>
      <c r="D132" t="s">
        <v>3599</v>
      </c>
      <c r="E132" t="s">
        <v>1397</v>
      </c>
      <c r="F132" t="s">
        <v>46</v>
      </c>
      <c r="G132">
        <v>4</v>
      </c>
      <c r="H132">
        <v>183</v>
      </c>
    </row>
    <row r="133" spans="1:9">
      <c r="A133">
        <v>132</v>
      </c>
      <c r="B133">
        <v>5</v>
      </c>
      <c r="C133" t="s">
        <v>107</v>
      </c>
      <c r="D133" t="s">
        <v>3599</v>
      </c>
      <c r="E133" t="s">
        <v>1398</v>
      </c>
      <c r="F133" t="s">
        <v>63</v>
      </c>
      <c r="G133">
        <v>1</v>
      </c>
      <c r="H133">
        <v>183</v>
      </c>
    </row>
    <row r="134" spans="1:9">
      <c r="A134">
        <v>133</v>
      </c>
      <c r="B134">
        <v>5</v>
      </c>
      <c r="C134" t="s">
        <v>107</v>
      </c>
      <c r="D134" t="s">
        <v>3599</v>
      </c>
      <c r="E134" t="s">
        <v>1398</v>
      </c>
      <c r="F134" t="s">
        <v>46</v>
      </c>
      <c r="G134">
        <v>1</v>
      </c>
      <c r="H134">
        <v>183</v>
      </c>
    </row>
    <row r="135" spans="1:9">
      <c r="A135">
        <v>134</v>
      </c>
      <c r="B135">
        <v>5</v>
      </c>
      <c r="C135" t="s">
        <v>107</v>
      </c>
      <c r="D135" t="s">
        <v>3599</v>
      </c>
      <c r="E135" t="s">
        <v>1399</v>
      </c>
      <c r="F135" t="s">
        <v>46</v>
      </c>
      <c r="G135">
        <v>2</v>
      </c>
      <c r="H135">
        <v>183</v>
      </c>
    </row>
    <row r="136" spans="1:9">
      <c r="A136">
        <v>135</v>
      </c>
      <c r="B136">
        <v>5</v>
      </c>
      <c r="C136" t="s">
        <v>107</v>
      </c>
      <c r="D136" t="s">
        <v>3599</v>
      </c>
      <c r="E136" t="s">
        <v>1400</v>
      </c>
      <c r="F136" t="s">
        <v>63</v>
      </c>
      <c r="G136">
        <v>2</v>
      </c>
      <c r="H136">
        <v>183</v>
      </c>
    </row>
    <row r="137" spans="1:9">
      <c r="A137">
        <v>136</v>
      </c>
      <c r="B137">
        <v>5</v>
      </c>
      <c r="C137" t="s">
        <v>107</v>
      </c>
      <c r="D137" t="s">
        <v>3599</v>
      </c>
      <c r="E137" t="s">
        <v>1400</v>
      </c>
      <c r="F137" t="s">
        <v>46</v>
      </c>
      <c r="G137">
        <v>1</v>
      </c>
      <c r="H137">
        <v>183</v>
      </c>
    </row>
    <row r="138" spans="1:9">
      <c r="A138">
        <v>137</v>
      </c>
      <c r="B138">
        <v>5</v>
      </c>
      <c r="C138" t="s">
        <v>107</v>
      </c>
      <c r="D138" t="s">
        <v>3599</v>
      </c>
      <c r="E138" t="s">
        <v>1401</v>
      </c>
      <c r="F138" t="s">
        <v>46</v>
      </c>
      <c r="G138">
        <v>1</v>
      </c>
      <c r="H138">
        <v>183</v>
      </c>
    </row>
    <row r="139" spans="1:9">
      <c r="A139">
        <v>138</v>
      </c>
      <c r="B139">
        <v>5</v>
      </c>
      <c r="C139" t="s">
        <v>107</v>
      </c>
      <c r="D139" t="s">
        <v>3599</v>
      </c>
      <c r="E139" t="s">
        <v>1402</v>
      </c>
      <c r="F139" t="s">
        <v>46</v>
      </c>
      <c r="G139">
        <v>1</v>
      </c>
      <c r="H139">
        <v>183</v>
      </c>
    </row>
    <row r="140" spans="1:9">
      <c r="A140">
        <v>139</v>
      </c>
      <c r="B140">
        <v>5</v>
      </c>
      <c r="C140" t="s">
        <v>107</v>
      </c>
      <c r="D140" t="s">
        <v>3598</v>
      </c>
      <c r="E140" t="s">
        <v>249</v>
      </c>
      <c r="F140" t="s">
        <v>63</v>
      </c>
      <c r="G140">
        <v>11596</v>
      </c>
      <c r="H140" s="436">
        <v>311289</v>
      </c>
      <c r="I140" t="s">
        <v>3706</v>
      </c>
    </row>
    <row r="141" spans="1:9">
      <c r="A141">
        <v>140</v>
      </c>
      <c r="B141">
        <v>5</v>
      </c>
      <c r="C141" t="s">
        <v>107</v>
      </c>
      <c r="D141" t="s">
        <v>3598</v>
      </c>
      <c r="E141" t="s">
        <v>249</v>
      </c>
      <c r="F141" t="s">
        <v>46</v>
      </c>
      <c r="G141">
        <v>11225</v>
      </c>
      <c r="H141">
        <v>311289</v>
      </c>
    </row>
    <row r="142" spans="1:9">
      <c r="A142">
        <v>141</v>
      </c>
      <c r="B142">
        <v>5</v>
      </c>
      <c r="C142" t="s">
        <v>107</v>
      </c>
      <c r="D142" t="s">
        <v>3598</v>
      </c>
      <c r="E142" t="s">
        <v>1386</v>
      </c>
      <c r="F142" t="s">
        <v>63</v>
      </c>
      <c r="G142">
        <v>14090</v>
      </c>
      <c r="H142">
        <v>311289</v>
      </c>
    </row>
    <row r="143" spans="1:9">
      <c r="A143">
        <v>142</v>
      </c>
      <c r="B143">
        <v>5</v>
      </c>
      <c r="C143" t="s">
        <v>107</v>
      </c>
      <c r="D143" t="s">
        <v>3598</v>
      </c>
      <c r="E143" t="s">
        <v>1386</v>
      </c>
      <c r="F143" t="s">
        <v>46</v>
      </c>
      <c r="G143">
        <v>13638</v>
      </c>
      <c r="H143">
        <v>311289</v>
      </c>
    </row>
    <row r="144" spans="1:9">
      <c r="A144">
        <v>143</v>
      </c>
      <c r="B144">
        <v>5</v>
      </c>
      <c r="C144" t="s">
        <v>107</v>
      </c>
      <c r="D144" t="s">
        <v>3598</v>
      </c>
      <c r="E144" t="s">
        <v>1387</v>
      </c>
      <c r="F144" t="s">
        <v>63</v>
      </c>
      <c r="G144">
        <v>16797</v>
      </c>
      <c r="H144">
        <v>311289</v>
      </c>
    </row>
    <row r="145" spans="1:8">
      <c r="A145">
        <v>144</v>
      </c>
      <c r="B145">
        <v>5</v>
      </c>
      <c r="C145" t="s">
        <v>107</v>
      </c>
      <c r="D145" t="s">
        <v>3598</v>
      </c>
      <c r="E145" t="s">
        <v>1387</v>
      </c>
      <c r="F145" t="s">
        <v>46</v>
      </c>
      <c r="G145">
        <v>16249</v>
      </c>
      <c r="H145">
        <v>311289</v>
      </c>
    </row>
    <row r="146" spans="1:8">
      <c r="A146">
        <v>145</v>
      </c>
      <c r="B146">
        <v>5</v>
      </c>
      <c r="C146" t="s">
        <v>107</v>
      </c>
      <c r="D146" t="s">
        <v>3598</v>
      </c>
      <c r="E146" t="s">
        <v>1388</v>
      </c>
      <c r="F146" t="s">
        <v>63</v>
      </c>
      <c r="G146">
        <v>16364</v>
      </c>
      <c r="H146">
        <v>311289</v>
      </c>
    </row>
    <row r="147" spans="1:8">
      <c r="A147">
        <v>146</v>
      </c>
      <c r="B147">
        <v>5</v>
      </c>
      <c r="C147" t="s">
        <v>107</v>
      </c>
      <c r="D147" t="s">
        <v>3598</v>
      </c>
      <c r="E147" t="s">
        <v>1388</v>
      </c>
      <c r="F147" t="s">
        <v>46</v>
      </c>
      <c r="G147">
        <v>16139</v>
      </c>
      <c r="H147">
        <v>311289</v>
      </c>
    </row>
    <row r="148" spans="1:8">
      <c r="A148">
        <v>147</v>
      </c>
      <c r="B148">
        <v>5</v>
      </c>
      <c r="C148" t="s">
        <v>107</v>
      </c>
      <c r="D148" t="s">
        <v>3598</v>
      </c>
      <c r="E148" t="s">
        <v>1389</v>
      </c>
      <c r="F148" t="s">
        <v>63</v>
      </c>
      <c r="G148">
        <v>14047</v>
      </c>
      <c r="H148">
        <v>311289</v>
      </c>
    </row>
    <row r="149" spans="1:8">
      <c r="A149">
        <v>148</v>
      </c>
      <c r="B149">
        <v>5</v>
      </c>
      <c r="C149" t="s">
        <v>107</v>
      </c>
      <c r="D149" t="s">
        <v>3598</v>
      </c>
      <c r="E149" t="s">
        <v>1389</v>
      </c>
      <c r="F149" t="s">
        <v>46</v>
      </c>
      <c r="G149">
        <v>14283</v>
      </c>
      <c r="H149">
        <v>311289</v>
      </c>
    </row>
    <row r="150" spans="1:8">
      <c r="A150">
        <v>149</v>
      </c>
      <c r="B150">
        <v>5</v>
      </c>
      <c r="C150" t="s">
        <v>107</v>
      </c>
      <c r="D150" t="s">
        <v>3598</v>
      </c>
      <c r="E150" t="s">
        <v>1390</v>
      </c>
      <c r="F150" t="s">
        <v>63</v>
      </c>
      <c r="G150">
        <v>13041</v>
      </c>
      <c r="H150">
        <v>311289</v>
      </c>
    </row>
    <row r="151" spans="1:8">
      <c r="A151">
        <v>150</v>
      </c>
      <c r="B151">
        <v>5</v>
      </c>
      <c r="C151" t="s">
        <v>107</v>
      </c>
      <c r="D151" t="s">
        <v>3598</v>
      </c>
      <c r="E151" t="s">
        <v>1390</v>
      </c>
      <c r="F151" t="s">
        <v>46</v>
      </c>
      <c r="G151">
        <v>14071</v>
      </c>
      <c r="H151">
        <v>311289</v>
      </c>
    </row>
    <row r="152" spans="1:8">
      <c r="A152">
        <v>151</v>
      </c>
      <c r="B152">
        <v>5</v>
      </c>
      <c r="C152" t="s">
        <v>107</v>
      </c>
      <c r="D152" t="s">
        <v>3598</v>
      </c>
      <c r="E152" t="s">
        <v>1391</v>
      </c>
      <c r="F152" t="s">
        <v>63</v>
      </c>
      <c r="G152">
        <v>11976</v>
      </c>
      <c r="H152">
        <v>311289</v>
      </c>
    </row>
    <row r="153" spans="1:8">
      <c r="A153">
        <v>152</v>
      </c>
      <c r="B153">
        <v>5</v>
      </c>
      <c r="C153" t="s">
        <v>107</v>
      </c>
      <c r="D153" t="s">
        <v>3598</v>
      </c>
      <c r="E153" t="s">
        <v>1391</v>
      </c>
      <c r="F153" t="s">
        <v>46</v>
      </c>
      <c r="G153">
        <v>13158</v>
      </c>
      <c r="H153">
        <v>311289</v>
      </c>
    </row>
    <row r="154" spans="1:8">
      <c r="A154">
        <v>153</v>
      </c>
      <c r="B154">
        <v>5</v>
      </c>
      <c r="C154" t="s">
        <v>107</v>
      </c>
      <c r="D154" t="s">
        <v>3598</v>
      </c>
      <c r="E154" t="s">
        <v>1392</v>
      </c>
      <c r="F154" t="s">
        <v>63</v>
      </c>
      <c r="G154">
        <v>10790</v>
      </c>
      <c r="H154">
        <v>311289</v>
      </c>
    </row>
    <row r="155" spans="1:8">
      <c r="A155">
        <v>154</v>
      </c>
      <c r="B155">
        <v>5</v>
      </c>
      <c r="C155" t="s">
        <v>107</v>
      </c>
      <c r="D155" t="s">
        <v>3598</v>
      </c>
      <c r="E155" t="s">
        <v>1392</v>
      </c>
      <c r="F155" t="s">
        <v>46</v>
      </c>
      <c r="G155">
        <v>12411</v>
      </c>
      <c r="H155">
        <v>311289</v>
      </c>
    </row>
    <row r="156" spans="1:8">
      <c r="A156">
        <v>155</v>
      </c>
      <c r="B156">
        <v>5</v>
      </c>
      <c r="C156" t="s">
        <v>107</v>
      </c>
      <c r="D156" t="s">
        <v>3598</v>
      </c>
      <c r="E156" t="s">
        <v>1393</v>
      </c>
      <c r="F156" t="s">
        <v>63</v>
      </c>
      <c r="G156">
        <v>8577</v>
      </c>
      <c r="H156">
        <v>311289</v>
      </c>
    </row>
    <row r="157" spans="1:8">
      <c r="A157">
        <v>156</v>
      </c>
      <c r="B157">
        <v>5</v>
      </c>
      <c r="C157" t="s">
        <v>107</v>
      </c>
      <c r="D157" t="s">
        <v>3598</v>
      </c>
      <c r="E157" t="s">
        <v>1393</v>
      </c>
      <c r="F157" t="s">
        <v>46</v>
      </c>
      <c r="G157">
        <v>10197</v>
      </c>
      <c r="H157">
        <v>311289</v>
      </c>
    </row>
    <row r="158" spans="1:8">
      <c r="A158">
        <v>157</v>
      </c>
      <c r="B158">
        <v>5</v>
      </c>
      <c r="C158" t="s">
        <v>107</v>
      </c>
      <c r="D158" t="s">
        <v>3598</v>
      </c>
      <c r="E158" t="s">
        <v>1394</v>
      </c>
      <c r="F158" t="s">
        <v>63</v>
      </c>
      <c r="G158">
        <v>7684</v>
      </c>
      <c r="H158">
        <v>311289</v>
      </c>
    </row>
    <row r="159" spans="1:8">
      <c r="A159">
        <v>158</v>
      </c>
      <c r="B159">
        <v>5</v>
      </c>
      <c r="C159" t="s">
        <v>107</v>
      </c>
      <c r="D159" t="s">
        <v>3598</v>
      </c>
      <c r="E159" t="s">
        <v>1394</v>
      </c>
      <c r="F159" t="s">
        <v>46</v>
      </c>
      <c r="G159">
        <v>9448</v>
      </c>
      <c r="H159">
        <v>311289</v>
      </c>
    </row>
    <row r="160" spans="1:8">
      <c r="A160">
        <v>159</v>
      </c>
      <c r="B160">
        <v>5</v>
      </c>
      <c r="C160" t="s">
        <v>107</v>
      </c>
      <c r="D160" t="s">
        <v>3598</v>
      </c>
      <c r="E160" t="s">
        <v>1395</v>
      </c>
      <c r="F160" t="s">
        <v>63</v>
      </c>
      <c r="G160">
        <v>7045</v>
      </c>
      <c r="H160">
        <v>311289</v>
      </c>
    </row>
    <row r="161" spans="1:8">
      <c r="A161">
        <v>160</v>
      </c>
      <c r="B161">
        <v>5</v>
      </c>
      <c r="C161" t="s">
        <v>107</v>
      </c>
      <c r="D161" t="s">
        <v>3598</v>
      </c>
      <c r="E161" t="s">
        <v>1395</v>
      </c>
      <c r="F161" t="s">
        <v>46</v>
      </c>
      <c r="G161">
        <v>8493</v>
      </c>
      <c r="H161">
        <v>311289</v>
      </c>
    </row>
    <row r="162" spans="1:8">
      <c r="A162">
        <v>161</v>
      </c>
      <c r="B162">
        <v>5</v>
      </c>
      <c r="C162" t="s">
        <v>107</v>
      </c>
      <c r="D162" t="s">
        <v>3598</v>
      </c>
      <c r="E162" t="s">
        <v>1396</v>
      </c>
      <c r="F162" t="s">
        <v>63</v>
      </c>
      <c r="G162">
        <v>5973</v>
      </c>
      <c r="H162">
        <v>311289</v>
      </c>
    </row>
    <row r="163" spans="1:8">
      <c r="A163">
        <v>162</v>
      </c>
      <c r="B163">
        <v>5</v>
      </c>
      <c r="C163" t="s">
        <v>107</v>
      </c>
      <c r="D163" t="s">
        <v>3598</v>
      </c>
      <c r="E163" t="s">
        <v>1396</v>
      </c>
      <c r="F163" t="s">
        <v>46</v>
      </c>
      <c r="G163">
        <v>7005</v>
      </c>
      <c r="H163">
        <v>311289</v>
      </c>
    </row>
    <row r="164" spans="1:8">
      <c r="A164">
        <v>163</v>
      </c>
      <c r="B164">
        <v>5</v>
      </c>
      <c r="C164" t="s">
        <v>107</v>
      </c>
      <c r="D164" t="s">
        <v>3598</v>
      </c>
      <c r="E164" t="s">
        <v>1397</v>
      </c>
      <c r="F164" t="s">
        <v>63</v>
      </c>
      <c r="G164">
        <v>4519</v>
      </c>
      <c r="H164">
        <v>311289</v>
      </c>
    </row>
    <row r="165" spans="1:8">
      <c r="A165">
        <v>164</v>
      </c>
      <c r="B165">
        <v>5</v>
      </c>
      <c r="C165" t="s">
        <v>107</v>
      </c>
      <c r="D165" t="s">
        <v>3598</v>
      </c>
      <c r="E165" t="s">
        <v>1397</v>
      </c>
      <c r="F165" t="s">
        <v>46</v>
      </c>
      <c r="G165">
        <v>4807</v>
      </c>
      <c r="H165">
        <v>311289</v>
      </c>
    </row>
    <row r="166" spans="1:8">
      <c r="A166">
        <v>165</v>
      </c>
      <c r="B166">
        <v>5</v>
      </c>
      <c r="C166" t="s">
        <v>107</v>
      </c>
      <c r="D166" t="s">
        <v>3598</v>
      </c>
      <c r="E166" t="s">
        <v>1398</v>
      </c>
      <c r="F166" t="s">
        <v>63</v>
      </c>
      <c r="G166">
        <v>2992</v>
      </c>
      <c r="H166">
        <v>311289</v>
      </c>
    </row>
    <row r="167" spans="1:8">
      <c r="A167">
        <v>166</v>
      </c>
      <c r="B167">
        <v>5</v>
      </c>
      <c r="C167" t="s">
        <v>107</v>
      </c>
      <c r="D167" t="s">
        <v>3598</v>
      </c>
      <c r="E167" t="s">
        <v>1398</v>
      </c>
      <c r="F167" t="s">
        <v>46</v>
      </c>
      <c r="G167">
        <v>3394</v>
      </c>
      <c r="H167">
        <v>311289</v>
      </c>
    </row>
    <row r="168" spans="1:8">
      <c r="A168">
        <v>167</v>
      </c>
      <c r="B168">
        <v>5</v>
      </c>
      <c r="C168" t="s">
        <v>107</v>
      </c>
      <c r="D168" t="s">
        <v>3598</v>
      </c>
      <c r="E168" t="s">
        <v>1399</v>
      </c>
      <c r="F168" t="s">
        <v>63</v>
      </c>
      <c r="G168">
        <v>1937</v>
      </c>
      <c r="H168">
        <v>311289</v>
      </c>
    </row>
    <row r="169" spans="1:8">
      <c r="A169">
        <v>168</v>
      </c>
      <c r="B169">
        <v>5</v>
      </c>
      <c r="C169" t="s">
        <v>107</v>
      </c>
      <c r="D169" t="s">
        <v>3598</v>
      </c>
      <c r="E169" t="s">
        <v>1399</v>
      </c>
      <c r="F169" t="s">
        <v>46</v>
      </c>
      <c r="G169">
        <v>2241</v>
      </c>
      <c r="H169">
        <v>311289</v>
      </c>
    </row>
    <row r="170" spans="1:8">
      <c r="A170">
        <v>169</v>
      </c>
      <c r="B170">
        <v>5</v>
      </c>
      <c r="C170" t="s">
        <v>107</v>
      </c>
      <c r="D170" t="s">
        <v>3598</v>
      </c>
      <c r="E170" t="s">
        <v>1400</v>
      </c>
      <c r="F170" t="s">
        <v>63</v>
      </c>
      <c r="G170">
        <v>1468</v>
      </c>
      <c r="H170">
        <v>311289</v>
      </c>
    </row>
    <row r="171" spans="1:8">
      <c r="A171">
        <v>170</v>
      </c>
      <c r="B171">
        <v>5</v>
      </c>
      <c r="C171" t="s">
        <v>107</v>
      </c>
      <c r="D171" t="s">
        <v>3598</v>
      </c>
      <c r="E171" t="s">
        <v>1400</v>
      </c>
      <c r="F171" t="s">
        <v>46</v>
      </c>
      <c r="G171">
        <v>1732</v>
      </c>
      <c r="H171">
        <v>311289</v>
      </c>
    </row>
    <row r="172" spans="1:8">
      <c r="A172">
        <v>171</v>
      </c>
      <c r="B172">
        <v>5</v>
      </c>
      <c r="C172" t="s">
        <v>107</v>
      </c>
      <c r="D172" t="s">
        <v>3598</v>
      </c>
      <c r="E172" t="s">
        <v>1401</v>
      </c>
      <c r="F172" t="s">
        <v>63</v>
      </c>
      <c r="G172">
        <v>938</v>
      </c>
      <c r="H172">
        <v>311289</v>
      </c>
    </row>
    <row r="173" spans="1:8">
      <c r="A173">
        <v>172</v>
      </c>
      <c r="B173">
        <v>5</v>
      </c>
      <c r="C173" t="s">
        <v>107</v>
      </c>
      <c r="D173" t="s">
        <v>3598</v>
      </c>
      <c r="E173" t="s">
        <v>1401</v>
      </c>
      <c r="F173" t="s">
        <v>46</v>
      </c>
      <c r="G173">
        <v>1214</v>
      </c>
      <c r="H173">
        <v>311289</v>
      </c>
    </row>
    <row r="174" spans="1:8">
      <c r="A174">
        <v>173</v>
      </c>
      <c r="B174">
        <v>5</v>
      </c>
      <c r="C174" t="s">
        <v>107</v>
      </c>
      <c r="D174" t="s">
        <v>3598</v>
      </c>
      <c r="E174" t="s">
        <v>1402</v>
      </c>
      <c r="F174" t="s">
        <v>63</v>
      </c>
      <c r="G174">
        <v>716</v>
      </c>
      <c r="H174">
        <v>311289</v>
      </c>
    </row>
    <row r="175" spans="1:8">
      <c r="A175">
        <v>174</v>
      </c>
      <c r="B175">
        <v>5</v>
      </c>
      <c r="C175" t="s">
        <v>107</v>
      </c>
      <c r="D175" t="s">
        <v>3598</v>
      </c>
      <c r="E175" t="s">
        <v>1402</v>
      </c>
      <c r="F175" t="s">
        <v>46</v>
      </c>
      <c r="G175">
        <v>1034</v>
      </c>
      <c r="H175">
        <v>311289</v>
      </c>
    </row>
    <row r="176" spans="1:8">
      <c r="A176">
        <v>175</v>
      </c>
      <c r="B176">
        <v>5</v>
      </c>
      <c r="C176" t="s">
        <v>107</v>
      </c>
      <c r="D176" t="s">
        <v>3586</v>
      </c>
      <c r="E176" t="s">
        <v>249</v>
      </c>
      <c r="F176" t="s">
        <v>63</v>
      </c>
      <c r="G176">
        <v>161208</v>
      </c>
      <c r="H176">
        <v>5557278</v>
      </c>
    </row>
    <row r="177" spans="1:8">
      <c r="A177">
        <v>176</v>
      </c>
      <c r="B177">
        <v>5</v>
      </c>
      <c r="C177" t="s">
        <v>107</v>
      </c>
      <c r="D177" t="s">
        <v>3586</v>
      </c>
      <c r="E177" t="s">
        <v>249</v>
      </c>
      <c r="F177" t="s">
        <v>46</v>
      </c>
      <c r="G177">
        <v>153439</v>
      </c>
      <c r="H177">
        <v>5557278</v>
      </c>
    </row>
    <row r="178" spans="1:8">
      <c r="A178">
        <v>177</v>
      </c>
      <c r="B178">
        <v>5</v>
      </c>
      <c r="C178" t="s">
        <v>107</v>
      </c>
      <c r="D178" t="s">
        <v>3586</v>
      </c>
      <c r="E178" t="s">
        <v>1386</v>
      </c>
      <c r="F178" t="s">
        <v>63</v>
      </c>
      <c r="G178">
        <v>177348</v>
      </c>
      <c r="H178">
        <v>5557278</v>
      </c>
    </row>
    <row r="179" spans="1:8">
      <c r="A179">
        <v>178</v>
      </c>
      <c r="B179">
        <v>5</v>
      </c>
      <c r="C179" t="s">
        <v>107</v>
      </c>
      <c r="D179" t="s">
        <v>3586</v>
      </c>
      <c r="E179" t="s">
        <v>1386</v>
      </c>
      <c r="F179" t="s">
        <v>46</v>
      </c>
      <c r="G179">
        <v>168740</v>
      </c>
      <c r="H179">
        <v>5557278</v>
      </c>
    </row>
    <row r="180" spans="1:8">
      <c r="A180">
        <v>179</v>
      </c>
      <c r="B180">
        <v>5</v>
      </c>
      <c r="C180" t="s">
        <v>107</v>
      </c>
      <c r="D180" t="s">
        <v>3586</v>
      </c>
      <c r="E180" t="s">
        <v>1387</v>
      </c>
      <c r="F180" t="s">
        <v>63</v>
      </c>
      <c r="G180">
        <v>209610</v>
      </c>
      <c r="H180">
        <v>5557278</v>
      </c>
    </row>
    <row r="181" spans="1:8">
      <c r="A181">
        <v>180</v>
      </c>
      <c r="B181">
        <v>5</v>
      </c>
      <c r="C181" t="s">
        <v>107</v>
      </c>
      <c r="D181" t="s">
        <v>3586</v>
      </c>
      <c r="E181" t="s">
        <v>1387</v>
      </c>
      <c r="F181" t="s">
        <v>46</v>
      </c>
      <c r="G181">
        <v>200060</v>
      </c>
      <c r="H181">
        <v>5557278</v>
      </c>
    </row>
    <row r="182" spans="1:8">
      <c r="A182">
        <v>181</v>
      </c>
      <c r="B182">
        <v>5</v>
      </c>
      <c r="C182" t="s">
        <v>107</v>
      </c>
      <c r="D182" t="s">
        <v>3586</v>
      </c>
      <c r="E182" t="s">
        <v>1388</v>
      </c>
      <c r="F182" t="s">
        <v>63</v>
      </c>
      <c r="G182">
        <v>231248</v>
      </c>
      <c r="H182">
        <v>5557278</v>
      </c>
    </row>
    <row r="183" spans="1:8">
      <c r="A183">
        <v>182</v>
      </c>
      <c r="B183">
        <v>5</v>
      </c>
      <c r="C183" t="s">
        <v>107</v>
      </c>
      <c r="D183" t="s">
        <v>3586</v>
      </c>
      <c r="E183" t="s">
        <v>1388</v>
      </c>
      <c r="F183" t="s">
        <v>46</v>
      </c>
      <c r="G183">
        <v>223657</v>
      </c>
      <c r="H183">
        <v>5557278</v>
      </c>
    </row>
    <row r="184" spans="1:8">
      <c r="A184">
        <v>183</v>
      </c>
      <c r="B184">
        <v>5</v>
      </c>
      <c r="C184" t="s">
        <v>107</v>
      </c>
      <c r="D184" t="s">
        <v>3586</v>
      </c>
      <c r="E184" t="s">
        <v>1389</v>
      </c>
      <c r="F184" t="s">
        <v>63</v>
      </c>
      <c r="G184">
        <v>250480</v>
      </c>
      <c r="H184">
        <v>5557278</v>
      </c>
    </row>
    <row r="185" spans="1:8">
      <c r="A185">
        <v>184</v>
      </c>
      <c r="B185">
        <v>5</v>
      </c>
      <c r="C185" t="s">
        <v>107</v>
      </c>
      <c r="D185" t="s">
        <v>3586</v>
      </c>
      <c r="E185" t="s">
        <v>1389</v>
      </c>
      <c r="F185" t="s">
        <v>46</v>
      </c>
      <c r="G185">
        <v>250053</v>
      </c>
      <c r="H185">
        <v>5557278</v>
      </c>
    </row>
    <row r="186" spans="1:8">
      <c r="A186">
        <v>185</v>
      </c>
      <c r="B186">
        <v>5</v>
      </c>
      <c r="C186" t="s">
        <v>107</v>
      </c>
      <c r="D186" t="s">
        <v>3586</v>
      </c>
      <c r="E186" t="s">
        <v>1390</v>
      </c>
      <c r="F186" t="s">
        <v>63</v>
      </c>
      <c r="G186">
        <v>244351</v>
      </c>
      <c r="H186">
        <v>5557278</v>
      </c>
    </row>
    <row r="187" spans="1:8">
      <c r="A187">
        <v>186</v>
      </c>
      <c r="B187">
        <v>5</v>
      </c>
      <c r="C187" t="s">
        <v>107</v>
      </c>
      <c r="D187" t="s">
        <v>3586</v>
      </c>
      <c r="E187" t="s">
        <v>1390</v>
      </c>
      <c r="F187" t="s">
        <v>46</v>
      </c>
      <c r="G187">
        <v>244579</v>
      </c>
      <c r="H187">
        <v>5557278</v>
      </c>
    </row>
    <row r="188" spans="1:8">
      <c r="A188">
        <v>187</v>
      </c>
      <c r="B188">
        <v>5</v>
      </c>
      <c r="C188" t="s">
        <v>107</v>
      </c>
      <c r="D188" t="s">
        <v>3586</v>
      </c>
      <c r="E188" t="s">
        <v>1391</v>
      </c>
      <c r="F188" t="s">
        <v>63</v>
      </c>
      <c r="G188">
        <v>217751</v>
      </c>
      <c r="H188">
        <v>5557278</v>
      </c>
    </row>
    <row r="189" spans="1:8">
      <c r="A189">
        <v>188</v>
      </c>
      <c r="B189">
        <v>5</v>
      </c>
      <c r="C189" t="s">
        <v>107</v>
      </c>
      <c r="D189" t="s">
        <v>3586</v>
      </c>
      <c r="E189" t="s">
        <v>1391</v>
      </c>
      <c r="F189" t="s">
        <v>46</v>
      </c>
      <c r="G189">
        <v>222440</v>
      </c>
      <c r="H189">
        <v>5557278</v>
      </c>
    </row>
    <row r="190" spans="1:8">
      <c r="A190">
        <v>189</v>
      </c>
      <c r="B190">
        <v>5</v>
      </c>
      <c r="C190" t="s">
        <v>107</v>
      </c>
      <c r="D190" t="s">
        <v>3586</v>
      </c>
      <c r="E190" t="s">
        <v>1392</v>
      </c>
      <c r="F190" t="s">
        <v>63</v>
      </c>
      <c r="G190">
        <v>202483</v>
      </c>
      <c r="H190">
        <v>5557278</v>
      </c>
    </row>
    <row r="191" spans="1:8">
      <c r="A191">
        <v>190</v>
      </c>
      <c r="B191">
        <v>5</v>
      </c>
      <c r="C191" t="s">
        <v>107</v>
      </c>
      <c r="D191" t="s">
        <v>3586</v>
      </c>
      <c r="E191" t="s">
        <v>1392</v>
      </c>
      <c r="F191" t="s">
        <v>46</v>
      </c>
      <c r="G191">
        <v>215887</v>
      </c>
      <c r="H191">
        <v>5557278</v>
      </c>
    </row>
    <row r="192" spans="1:8">
      <c r="A192">
        <v>191</v>
      </c>
      <c r="B192">
        <v>5</v>
      </c>
      <c r="C192" t="s">
        <v>107</v>
      </c>
      <c r="D192" t="s">
        <v>3586</v>
      </c>
      <c r="E192" t="s">
        <v>1393</v>
      </c>
      <c r="F192" t="s">
        <v>63</v>
      </c>
      <c r="G192">
        <v>160013</v>
      </c>
      <c r="H192">
        <v>5557278</v>
      </c>
    </row>
    <row r="193" spans="1:8">
      <c r="A193">
        <v>192</v>
      </c>
      <c r="B193">
        <v>5</v>
      </c>
      <c r="C193" t="s">
        <v>107</v>
      </c>
      <c r="D193" t="s">
        <v>3586</v>
      </c>
      <c r="E193" t="s">
        <v>1393</v>
      </c>
      <c r="F193" t="s">
        <v>46</v>
      </c>
      <c r="G193">
        <v>181892</v>
      </c>
      <c r="H193">
        <v>5557278</v>
      </c>
    </row>
    <row r="194" spans="1:8">
      <c r="A194">
        <v>193</v>
      </c>
      <c r="B194">
        <v>5</v>
      </c>
      <c r="C194" t="s">
        <v>107</v>
      </c>
      <c r="D194" t="s">
        <v>3586</v>
      </c>
      <c r="E194" t="s">
        <v>1394</v>
      </c>
      <c r="F194" t="s">
        <v>63</v>
      </c>
      <c r="G194">
        <v>156726</v>
      </c>
      <c r="H194">
        <v>5557278</v>
      </c>
    </row>
    <row r="195" spans="1:8">
      <c r="A195">
        <v>194</v>
      </c>
      <c r="B195">
        <v>5</v>
      </c>
      <c r="C195" t="s">
        <v>107</v>
      </c>
      <c r="D195" t="s">
        <v>3586</v>
      </c>
      <c r="E195" t="s">
        <v>1394</v>
      </c>
      <c r="F195" t="s">
        <v>46</v>
      </c>
      <c r="G195">
        <v>184271</v>
      </c>
      <c r="H195">
        <v>5557278</v>
      </c>
    </row>
    <row r="196" spans="1:8">
      <c r="A196">
        <v>195</v>
      </c>
      <c r="B196">
        <v>5</v>
      </c>
      <c r="C196" t="s">
        <v>107</v>
      </c>
      <c r="D196" t="s">
        <v>3586</v>
      </c>
      <c r="E196" t="s">
        <v>1395</v>
      </c>
      <c r="F196" t="s">
        <v>63</v>
      </c>
      <c r="G196">
        <v>164719</v>
      </c>
      <c r="H196">
        <v>5557278</v>
      </c>
    </row>
    <row r="197" spans="1:8">
      <c r="A197">
        <v>196</v>
      </c>
      <c r="B197">
        <v>5</v>
      </c>
      <c r="C197" t="s">
        <v>107</v>
      </c>
      <c r="D197" t="s">
        <v>3586</v>
      </c>
      <c r="E197" t="s">
        <v>1395</v>
      </c>
      <c r="F197" t="s">
        <v>46</v>
      </c>
      <c r="G197">
        <v>196304</v>
      </c>
      <c r="H197">
        <v>5557278</v>
      </c>
    </row>
    <row r="198" spans="1:8">
      <c r="A198">
        <v>197</v>
      </c>
      <c r="B198">
        <v>5</v>
      </c>
      <c r="C198" t="s">
        <v>107</v>
      </c>
      <c r="D198" t="s">
        <v>3586</v>
      </c>
      <c r="E198" t="s">
        <v>1396</v>
      </c>
      <c r="F198" t="s">
        <v>63</v>
      </c>
      <c r="G198">
        <v>145304</v>
      </c>
      <c r="H198">
        <v>5557278</v>
      </c>
    </row>
    <row r="199" spans="1:8">
      <c r="A199">
        <v>198</v>
      </c>
      <c r="B199">
        <v>5</v>
      </c>
      <c r="C199" t="s">
        <v>107</v>
      </c>
      <c r="D199" t="s">
        <v>3586</v>
      </c>
      <c r="E199" t="s">
        <v>1396</v>
      </c>
      <c r="F199" t="s">
        <v>46</v>
      </c>
      <c r="G199">
        <v>176496</v>
      </c>
      <c r="H199">
        <v>5557278</v>
      </c>
    </row>
    <row r="200" spans="1:8">
      <c r="A200">
        <v>199</v>
      </c>
      <c r="B200">
        <v>5</v>
      </c>
      <c r="C200" t="s">
        <v>107</v>
      </c>
      <c r="D200" t="s">
        <v>3586</v>
      </c>
      <c r="E200" t="s">
        <v>1397</v>
      </c>
      <c r="F200" t="s">
        <v>63</v>
      </c>
      <c r="G200">
        <v>115235</v>
      </c>
      <c r="H200">
        <v>5557278</v>
      </c>
    </row>
    <row r="201" spans="1:8">
      <c r="A201">
        <v>200</v>
      </c>
      <c r="B201">
        <v>5</v>
      </c>
      <c r="C201" t="s">
        <v>107</v>
      </c>
      <c r="D201" t="s">
        <v>3586</v>
      </c>
      <c r="E201" t="s">
        <v>1397</v>
      </c>
      <c r="F201" t="s">
        <v>46</v>
      </c>
      <c r="G201">
        <v>143756</v>
      </c>
      <c r="H201">
        <v>5557278</v>
      </c>
    </row>
    <row r="202" spans="1:8">
      <c r="A202">
        <v>201</v>
      </c>
      <c r="B202">
        <v>5</v>
      </c>
      <c r="C202" t="s">
        <v>107</v>
      </c>
      <c r="D202" t="s">
        <v>3586</v>
      </c>
      <c r="E202" t="s">
        <v>1398</v>
      </c>
      <c r="F202" t="s">
        <v>63</v>
      </c>
      <c r="G202">
        <v>86691</v>
      </c>
      <c r="H202">
        <v>5557278</v>
      </c>
    </row>
    <row r="203" spans="1:8">
      <c r="A203">
        <v>202</v>
      </c>
      <c r="B203">
        <v>5</v>
      </c>
      <c r="C203" t="s">
        <v>107</v>
      </c>
      <c r="D203" t="s">
        <v>3586</v>
      </c>
      <c r="E203" t="s">
        <v>1398</v>
      </c>
      <c r="F203" t="s">
        <v>46</v>
      </c>
      <c r="G203">
        <v>109294</v>
      </c>
      <c r="H203">
        <v>5557278</v>
      </c>
    </row>
    <row r="204" spans="1:8">
      <c r="A204">
        <v>203</v>
      </c>
      <c r="B204">
        <v>5</v>
      </c>
      <c r="C204" t="s">
        <v>107</v>
      </c>
      <c r="D204" t="s">
        <v>3586</v>
      </c>
      <c r="E204" t="s">
        <v>1399</v>
      </c>
      <c r="F204" t="s">
        <v>63</v>
      </c>
      <c r="G204">
        <v>61231</v>
      </c>
      <c r="H204">
        <v>5557278</v>
      </c>
    </row>
    <row r="205" spans="1:8">
      <c r="A205">
        <v>204</v>
      </c>
      <c r="B205">
        <v>5</v>
      </c>
      <c r="C205" t="s">
        <v>107</v>
      </c>
      <c r="D205" t="s">
        <v>3586</v>
      </c>
      <c r="E205" t="s">
        <v>1399</v>
      </c>
      <c r="F205" t="s">
        <v>46</v>
      </c>
      <c r="G205">
        <v>78801</v>
      </c>
      <c r="H205">
        <v>5557278</v>
      </c>
    </row>
    <row r="206" spans="1:8">
      <c r="A206">
        <v>205</v>
      </c>
      <c r="B206">
        <v>5</v>
      </c>
      <c r="C206" t="s">
        <v>107</v>
      </c>
      <c r="D206" t="s">
        <v>3586</v>
      </c>
      <c r="E206" t="s">
        <v>1400</v>
      </c>
      <c r="F206" t="s">
        <v>63</v>
      </c>
      <c r="G206">
        <v>42103</v>
      </c>
      <c r="H206">
        <v>5557278</v>
      </c>
    </row>
    <row r="207" spans="1:8">
      <c r="A207">
        <v>206</v>
      </c>
      <c r="B207">
        <v>5</v>
      </c>
      <c r="C207" t="s">
        <v>107</v>
      </c>
      <c r="D207" t="s">
        <v>3586</v>
      </c>
      <c r="E207" t="s">
        <v>1400</v>
      </c>
      <c r="F207" t="s">
        <v>46</v>
      </c>
      <c r="G207">
        <v>55780</v>
      </c>
      <c r="H207">
        <v>5557278</v>
      </c>
    </row>
    <row r="208" spans="1:8">
      <c r="A208">
        <v>207</v>
      </c>
      <c r="B208">
        <v>5</v>
      </c>
      <c r="C208" t="s">
        <v>107</v>
      </c>
      <c r="D208" t="s">
        <v>3586</v>
      </c>
      <c r="E208" t="s">
        <v>1401</v>
      </c>
      <c r="F208" t="s">
        <v>63</v>
      </c>
      <c r="G208">
        <v>26504</v>
      </c>
      <c r="H208">
        <v>5557278</v>
      </c>
    </row>
    <row r="209" spans="1:8">
      <c r="A209">
        <v>208</v>
      </c>
      <c r="B209">
        <v>5</v>
      </c>
      <c r="C209" t="s">
        <v>107</v>
      </c>
      <c r="D209" t="s">
        <v>3586</v>
      </c>
      <c r="E209" t="s">
        <v>1401</v>
      </c>
      <c r="F209" t="s">
        <v>46</v>
      </c>
      <c r="G209">
        <v>38158</v>
      </c>
      <c r="H209">
        <v>5557278</v>
      </c>
    </row>
    <row r="210" spans="1:8">
      <c r="A210">
        <v>209</v>
      </c>
      <c r="B210">
        <v>5</v>
      </c>
      <c r="C210" t="s">
        <v>107</v>
      </c>
      <c r="D210" t="s">
        <v>3586</v>
      </c>
      <c r="E210" t="s">
        <v>1402</v>
      </c>
      <c r="F210" t="s">
        <v>63</v>
      </c>
      <c r="G210">
        <v>23235</v>
      </c>
      <c r="H210">
        <v>5557278</v>
      </c>
    </row>
    <row r="211" spans="1:8">
      <c r="A211">
        <v>210</v>
      </c>
      <c r="B211">
        <v>5</v>
      </c>
      <c r="C211" t="s">
        <v>107</v>
      </c>
      <c r="D211" t="s">
        <v>3586</v>
      </c>
      <c r="E211" t="s">
        <v>1402</v>
      </c>
      <c r="F211" t="s">
        <v>46</v>
      </c>
      <c r="G211">
        <v>37431</v>
      </c>
      <c r="H211">
        <v>5557278</v>
      </c>
    </row>
    <row r="212" spans="1:8">
      <c r="A212">
        <v>211</v>
      </c>
      <c r="B212">
        <v>5</v>
      </c>
      <c r="C212" t="s">
        <v>107</v>
      </c>
      <c r="D212" t="s">
        <v>45</v>
      </c>
      <c r="E212" t="s">
        <v>249</v>
      </c>
      <c r="F212" t="s">
        <v>63</v>
      </c>
      <c r="G212">
        <v>1337</v>
      </c>
    </row>
    <row r="213" spans="1:8">
      <c r="A213">
        <v>212</v>
      </c>
      <c r="B213">
        <v>5</v>
      </c>
      <c r="C213" t="s">
        <v>107</v>
      </c>
      <c r="D213" t="s">
        <v>45</v>
      </c>
      <c r="E213" t="s">
        <v>249</v>
      </c>
      <c r="F213" t="s">
        <v>46</v>
      </c>
      <c r="G213">
        <v>1288</v>
      </c>
    </row>
    <row r="214" spans="1:8">
      <c r="A214">
        <v>213</v>
      </c>
      <c r="B214">
        <v>5</v>
      </c>
      <c r="C214" t="s">
        <v>107</v>
      </c>
      <c r="D214" t="s">
        <v>45</v>
      </c>
      <c r="E214" t="s">
        <v>1386</v>
      </c>
      <c r="F214" t="s">
        <v>63</v>
      </c>
      <c r="G214">
        <v>1429</v>
      </c>
    </row>
    <row r="215" spans="1:8">
      <c r="A215">
        <v>214</v>
      </c>
      <c r="B215">
        <v>5</v>
      </c>
      <c r="C215" t="s">
        <v>107</v>
      </c>
      <c r="D215" t="s">
        <v>45</v>
      </c>
      <c r="E215" t="s">
        <v>1386</v>
      </c>
      <c r="F215" t="s">
        <v>46</v>
      </c>
      <c r="G215">
        <v>1295</v>
      </c>
    </row>
    <row r="216" spans="1:8">
      <c r="A216">
        <v>215</v>
      </c>
      <c r="B216">
        <v>5</v>
      </c>
      <c r="C216" t="s">
        <v>107</v>
      </c>
      <c r="D216" t="s">
        <v>45</v>
      </c>
      <c r="E216" t="s">
        <v>1387</v>
      </c>
      <c r="F216" t="s">
        <v>63</v>
      </c>
      <c r="G216">
        <v>1634</v>
      </c>
    </row>
    <row r="217" spans="1:8">
      <c r="A217">
        <v>216</v>
      </c>
      <c r="B217">
        <v>5</v>
      </c>
      <c r="C217" t="s">
        <v>107</v>
      </c>
      <c r="D217" t="s">
        <v>45</v>
      </c>
      <c r="E217" t="s">
        <v>1387</v>
      </c>
      <c r="F217" t="s">
        <v>46</v>
      </c>
      <c r="G217">
        <v>1546</v>
      </c>
    </row>
    <row r="218" spans="1:8">
      <c r="A218">
        <v>217</v>
      </c>
      <c r="B218">
        <v>5</v>
      </c>
      <c r="C218" t="s">
        <v>107</v>
      </c>
      <c r="D218" t="s">
        <v>45</v>
      </c>
      <c r="E218" t="s">
        <v>1388</v>
      </c>
      <c r="F218" t="s">
        <v>63</v>
      </c>
      <c r="G218">
        <v>4796</v>
      </c>
    </row>
    <row r="219" spans="1:8">
      <c r="A219">
        <v>218</v>
      </c>
      <c r="B219">
        <v>5</v>
      </c>
      <c r="C219" t="s">
        <v>107</v>
      </c>
      <c r="D219" t="s">
        <v>45</v>
      </c>
      <c r="E219" t="s">
        <v>1388</v>
      </c>
      <c r="F219" t="s">
        <v>46</v>
      </c>
      <c r="G219">
        <v>1964</v>
      </c>
    </row>
    <row r="220" spans="1:8">
      <c r="A220">
        <v>219</v>
      </c>
      <c r="B220">
        <v>5</v>
      </c>
      <c r="C220" t="s">
        <v>107</v>
      </c>
      <c r="D220" t="s">
        <v>45</v>
      </c>
      <c r="E220" t="s">
        <v>1389</v>
      </c>
      <c r="F220" t="s">
        <v>63</v>
      </c>
      <c r="G220">
        <v>5698</v>
      </c>
    </row>
    <row r="221" spans="1:8">
      <c r="A221">
        <v>220</v>
      </c>
      <c r="B221">
        <v>5</v>
      </c>
      <c r="C221" t="s">
        <v>107</v>
      </c>
      <c r="D221" t="s">
        <v>45</v>
      </c>
      <c r="E221" t="s">
        <v>1389</v>
      </c>
      <c r="F221" t="s">
        <v>46</v>
      </c>
      <c r="G221">
        <v>2912</v>
      </c>
    </row>
    <row r="222" spans="1:8">
      <c r="A222">
        <v>221</v>
      </c>
      <c r="B222">
        <v>5</v>
      </c>
      <c r="C222" t="s">
        <v>107</v>
      </c>
      <c r="D222" t="s">
        <v>45</v>
      </c>
      <c r="E222" t="s">
        <v>1390</v>
      </c>
      <c r="F222" t="s">
        <v>63</v>
      </c>
      <c r="G222">
        <v>3942</v>
      </c>
    </row>
    <row r="223" spans="1:8">
      <c r="A223">
        <v>222</v>
      </c>
      <c r="B223">
        <v>5</v>
      </c>
      <c r="C223" t="s">
        <v>107</v>
      </c>
      <c r="D223" t="s">
        <v>45</v>
      </c>
      <c r="E223" t="s">
        <v>1390</v>
      </c>
      <c r="F223" t="s">
        <v>46</v>
      </c>
      <c r="G223">
        <v>2943</v>
      </c>
    </row>
    <row r="224" spans="1:8">
      <c r="A224">
        <v>223</v>
      </c>
      <c r="B224">
        <v>5</v>
      </c>
      <c r="C224" t="s">
        <v>107</v>
      </c>
      <c r="D224" t="s">
        <v>45</v>
      </c>
      <c r="E224" t="s">
        <v>1391</v>
      </c>
      <c r="F224" t="s">
        <v>63</v>
      </c>
      <c r="G224">
        <v>3622</v>
      </c>
    </row>
    <row r="225" spans="1:7">
      <c r="A225">
        <v>224</v>
      </c>
      <c r="B225">
        <v>5</v>
      </c>
      <c r="C225" t="s">
        <v>107</v>
      </c>
      <c r="D225" t="s">
        <v>45</v>
      </c>
      <c r="E225" t="s">
        <v>1391</v>
      </c>
      <c r="F225" t="s">
        <v>46</v>
      </c>
      <c r="G225">
        <v>2442</v>
      </c>
    </row>
    <row r="226" spans="1:7">
      <c r="A226">
        <v>225</v>
      </c>
      <c r="B226">
        <v>5</v>
      </c>
      <c r="C226" t="s">
        <v>107</v>
      </c>
      <c r="D226" t="s">
        <v>45</v>
      </c>
      <c r="E226" t="s">
        <v>1392</v>
      </c>
      <c r="F226" t="s">
        <v>63</v>
      </c>
      <c r="G226">
        <v>3368</v>
      </c>
    </row>
    <row r="227" spans="1:7">
      <c r="A227">
        <v>226</v>
      </c>
      <c r="B227">
        <v>5</v>
      </c>
      <c r="C227" t="s">
        <v>107</v>
      </c>
      <c r="D227" t="s">
        <v>45</v>
      </c>
      <c r="E227" t="s">
        <v>1392</v>
      </c>
      <c r="F227" t="s">
        <v>46</v>
      </c>
      <c r="G227">
        <v>2254</v>
      </c>
    </row>
    <row r="228" spans="1:7">
      <c r="A228">
        <v>227</v>
      </c>
      <c r="B228">
        <v>5</v>
      </c>
      <c r="C228" t="s">
        <v>107</v>
      </c>
      <c r="D228" t="s">
        <v>45</v>
      </c>
      <c r="E228" t="s">
        <v>1393</v>
      </c>
      <c r="F228" t="s">
        <v>63</v>
      </c>
      <c r="G228">
        <v>2683</v>
      </c>
    </row>
    <row r="229" spans="1:7">
      <c r="A229">
        <v>228</v>
      </c>
      <c r="B229">
        <v>5</v>
      </c>
      <c r="C229" t="s">
        <v>107</v>
      </c>
      <c r="D229" t="s">
        <v>45</v>
      </c>
      <c r="E229" t="s">
        <v>1393</v>
      </c>
      <c r="F229" t="s">
        <v>46</v>
      </c>
      <c r="G229">
        <v>1891</v>
      </c>
    </row>
    <row r="230" spans="1:7">
      <c r="A230">
        <v>229</v>
      </c>
      <c r="B230">
        <v>5</v>
      </c>
      <c r="C230" t="s">
        <v>107</v>
      </c>
      <c r="D230" t="s">
        <v>45</v>
      </c>
      <c r="E230" t="s">
        <v>1394</v>
      </c>
      <c r="F230" t="s">
        <v>63</v>
      </c>
      <c r="G230">
        <v>2590</v>
      </c>
    </row>
    <row r="231" spans="1:7">
      <c r="A231">
        <v>230</v>
      </c>
      <c r="B231">
        <v>5</v>
      </c>
      <c r="C231" t="s">
        <v>107</v>
      </c>
      <c r="D231" t="s">
        <v>45</v>
      </c>
      <c r="E231" t="s">
        <v>1394</v>
      </c>
      <c r="F231" t="s">
        <v>46</v>
      </c>
      <c r="G231">
        <v>1994</v>
      </c>
    </row>
    <row r="232" spans="1:7">
      <c r="A232">
        <v>231</v>
      </c>
      <c r="B232">
        <v>5</v>
      </c>
      <c r="C232" t="s">
        <v>107</v>
      </c>
      <c r="D232" t="s">
        <v>45</v>
      </c>
      <c r="E232" t="s">
        <v>1395</v>
      </c>
      <c r="F232" t="s">
        <v>63</v>
      </c>
      <c r="G232">
        <v>2593</v>
      </c>
    </row>
    <row r="233" spans="1:7">
      <c r="A233">
        <v>232</v>
      </c>
      <c r="B233">
        <v>5</v>
      </c>
      <c r="C233" t="s">
        <v>107</v>
      </c>
      <c r="D233" t="s">
        <v>45</v>
      </c>
      <c r="E233" t="s">
        <v>1395</v>
      </c>
      <c r="F233" t="s">
        <v>46</v>
      </c>
      <c r="G233">
        <v>2159</v>
      </c>
    </row>
    <row r="234" spans="1:7">
      <c r="A234">
        <v>233</v>
      </c>
      <c r="B234">
        <v>5</v>
      </c>
      <c r="C234" t="s">
        <v>107</v>
      </c>
      <c r="D234" t="s">
        <v>45</v>
      </c>
      <c r="E234" t="s">
        <v>1396</v>
      </c>
      <c r="F234" t="s">
        <v>63</v>
      </c>
      <c r="G234">
        <v>2235</v>
      </c>
    </row>
    <row r="235" spans="1:7">
      <c r="A235">
        <v>234</v>
      </c>
      <c r="B235">
        <v>5</v>
      </c>
      <c r="C235" t="s">
        <v>107</v>
      </c>
      <c r="D235" t="s">
        <v>45</v>
      </c>
      <c r="E235" t="s">
        <v>1396</v>
      </c>
      <c r="F235" t="s">
        <v>46</v>
      </c>
      <c r="G235">
        <v>1935</v>
      </c>
    </row>
    <row r="236" spans="1:7">
      <c r="A236">
        <v>235</v>
      </c>
      <c r="B236">
        <v>5</v>
      </c>
      <c r="C236" t="s">
        <v>107</v>
      </c>
      <c r="D236" t="s">
        <v>45</v>
      </c>
      <c r="E236" t="s">
        <v>1397</v>
      </c>
      <c r="F236" t="s">
        <v>63</v>
      </c>
      <c r="G236">
        <v>1212</v>
      </c>
    </row>
    <row r="237" spans="1:7">
      <c r="A237">
        <v>236</v>
      </c>
      <c r="B237">
        <v>5</v>
      </c>
      <c r="C237" t="s">
        <v>107</v>
      </c>
      <c r="D237" t="s">
        <v>45</v>
      </c>
      <c r="E237" t="s">
        <v>1397</v>
      </c>
      <c r="F237" t="s">
        <v>46</v>
      </c>
      <c r="G237">
        <v>1297</v>
      </c>
    </row>
    <row r="238" spans="1:7">
      <c r="A238">
        <v>237</v>
      </c>
      <c r="B238">
        <v>5</v>
      </c>
      <c r="C238" t="s">
        <v>107</v>
      </c>
      <c r="D238" t="s">
        <v>45</v>
      </c>
      <c r="E238" t="s">
        <v>1398</v>
      </c>
      <c r="F238" t="s">
        <v>63</v>
      </c>
      <c r="G238">
        <v>652</v>
      </c>
    </row>
    <row r="239" spans="1:7">
      <c r="A239">
        <v>238</v>
      </c>
      <c r="B239">
        <v>5</v>
      </c>
      <c r="C239" t="s">
        <v>107</v>
      </c>
      <c r="D239" t="s">
        <v>45</v>
      </c>
      <c r="E239" t="s">
        <v>1398</v>
      </c>
      <c r="F239" t="s">
        <v>46</v>
      </c>
      <c r="G239">
        <v>848</v>
      </c>
    </row>
    <row r="240" spans="1:7">
      <c r="A240">
        <v>239</v>
      </c>
      <c r="B240">
        <v>5</v>
      </c>
      <c r="C240" t="s">
        <v>107</v>
      </c>
      <c r="D240" t="s">
        <v>45</v>
      </c>
      <c r="E240" t="s">
        <v>1399</v>
      </c>
      <c r="F240" t="s">
        <v>63</v>
      </c>
      <c r="G240">
        <v>458</v>
      </c>
    </row>
    <row r="241" spans="1:8">
      <c r="A241">
        <v>240</v>
      </c>
      <c r="B241">
        <v>5</v>
      </c>
      <c r="C241" t="s">
        <v>107</v>
      </c>
      <c r="D241" t="s">
        <v>45</v>
      </c>
      <c r="E241" t="s">
        <v>1399</v>
      </c>
      <c r="F241" t="s">
        <v>46</v>
      </c>
      <c r="G241">
        <v>577</v>
      </c>
    </row>
    <row r="242" spans="1:8">
      <c r="A242">
        <v>241</v>
      </c>
      <c r="B242">
        <v>5</v>
      </c>
      <c r="C242" t="s">
        <v>107</v>
      </c>
      <c r="D242" t="s">
        <v>45</v>
      </c>
      <c r="E242" t="s">
        <v>1400</v>
      </c>
      <c r="F242" t="s">
        <v>63</v>
      </c>
      <c r="G242">
        <v>313</v>
      </c>
    </row>
    <row r="243" spans="1:8">
      <c r="A243">
        <v>242</v>
      </c>
      <c r="B243">
        <v>5</v>
      </c>
      <c r="C243" t="s">
        <v>107</v>
      </c>
      <c r="D243" t="s">
        <v>45</v>
      </c>
      <c r="E243" t="s">
        <v>1400</v>
      </c>
      <c r="F243" t="s">
        <v>46</v>
      </c>
      <c r="G243">
        <v>441</v>
      </c>
    </row>
    <row r="244" spans="1:8">
      <c r="A244">
        <v>243</v>
      </c>
      <c r="B244">
        <v>5</v>
      </c>
      <c r="C244" t="s">
        <v>107</v>
      </c>
      <c r="D244" t="s">
        <v>45</v>
      </c>
      <c r="E244" t="s">
        <v>1401</v>
      </c>
      <c r="F244" t="s">
        <v>63</v>
      </c>
      <c r="G244">
        <v>222</v>
      </c>
    </row>
    <row r="245" spans="1:8">
      <c r="A245">
        <v>244</v>
      </c>
      <c r="B245">
        <v>5</v>
      </c>
      <c r="C245" t="s">
        <v>107</v>
      </c>
      <c r="D245" t="s">
        <v>45</v>
      </c>
      <c r="E245" t="s">
        <v>1401</v>
      </c>
      <c r="F245" t="s">
        <v>46</v>
      </c>
      <c r="G245">
        <v>351</v>
      </c>
    </row>
    <row r="246" spans="1:8">
      <c r="A246">
        <v>245</v>
      </c>
      <c r="B246">
        <v>5</v>
      </c>
      <c r="C246" t="s">
        <v>107</v>
      </c>
      <c r="D246" t="s">
        <v>45</v>
      </c>
      <c r="E246" t="s">
        <v>1402</v>
      </c>
      <c r="F246" t="s">
        <v>63</v>
      </c>
      <c r="G246">
        <v>264</v>
      </c>
    </row>
    <row r="247" spans="1:8">
      <c r="A247">
        <v>246</v>
      </c>
      <c r="B247">
        <v>5</v>
      </c>
      <c r="C247" t="s">
        <v>107</v>
      </c>
      <c r="D247" t="s">
        <v>45</v>
      </c>
      <c r="E247" t="s">
        <v>1402</v>
      </c>
      <c r="F247" t="s">
        <v>46</v>
      </c>
      <c r="G247">
        <v>445</v>
      </c>
    </row>
    <row r="248" spans="1:8">
      <c r="A248">
        <v>247</v>
      </c>
      <c r="B248">
        <v>8</v>
      </c>
      <c r="C248" t="s">
        <v>173</v>
      </c>
      <c r="D248" t="s">
        <v>1413</v>
      </c>
      <c r="E248" t="s">
        <v>249</v>
      </c>
      <c r="F248" t="s">
        <v>63</v>
      </c>
      <c r="G248">
        <v>1278</v>
      </c>
      <c r="H248">
        <v>39061</v>
      </c>
    </row>
    <row r="249" spans="1:8">
      <c r="A249">
        <v>248</v>
      </c>
      <c r="B249">
        <v>8</v>
      </c>
      <c r="C249" t="s">
        <v>173</v>
      </c>
      <c r="D249" t="s">
        <v>1413</v>
      </c>
      <c r="E249" t="s">
        <v>249</v>
      </c>
      <c r="F249" t="s">
        <v>46</v>
      </c>
      <c r="G249">
        <v>1182</v>
      </c>
      <c r="H249">
        <v>39061</v>
      </c>
    </row>
    <row r="250" spans="1:8">
      <c r="A250">
        <v>249</v>
      </c>
      <c r="B250">
        <v>8</v>
      </c>
      <c r="C250" t="s">
        <v>173</v>
      </c>
      <c r="D250" t="s">
        <v>1413</v>
      </c>
      <c r="E250" t="s">
        <v>1386</v>
      </c>
      <c r="F250" t="s">
        <v>63</v>
      </c>
      <c r="G250">
        <v>1591</v>
      </c>
      <c r="H250">
        <v>39061</v>
      </c>
    </row>
    <row r="251" spans="1:8">
      <c r="A251">
        <v>250</v>
      </c>
      <c r="B251">
        <v>8</v>
      </c>
      <c r="C251" t="s">
        <v>173</v>
      </c>
      <c r="D251" t="s">
        <v>1413</v>
      </c>
      <c r="E251" t="s">
        <v>1386</v>
      </c>
      <c r="F251" t="s">
        <v>46</v>
      </c>
      <c r="G251">
        <v>1502</v>
      </c>
      <c r="H251">
        <v>39061</v>
      </c>
    </row>
    <row r="252" spans="1:8">
      <c r="A252">
        <v>251</v>
      </c>
      <c r="B252">
        <v>8</v>
      </c>
      <c r="C252" t="s">
        <v>173</v>
      </c>
      <c r="D252" t="s">
        <v>1413</v>
      </c>
      <c r="E252" t="s">
        <v>1387</v>
      </c>
      <c r="F252" t="s">
        <v>63</v>
      </c>
      <c r="G252">
        <v>1647</v>
      </c>
      <c r="H252">
        <v>39061</v>
      </c>
    </row>
    <row r="253" spans="1:8">
      <c r="A253">
        <v>252</v>
      </c>
      <c r="B253">
        <v>8</v>
      </c>
      <c r="C253" t="s">
        <v>173</v>
      </c>
      <c r="D253" t="s">
        <v>1413</v>
      </c>
      <c r="E253" t="s">
        <v>1387</v>
      </c>
      <c r="F253" t="s">
        <v>46</v>
      </c>
      <c r="G253">
        <v>1682</v>
      </c>
      <c r="H253">
        <v>39061</v>
      </c>
    </row>
    <row r="254" spans="1:8">
      <c r="A254">
        <v>253</v>
      </c>
      <c r="B254">
        <v>8</v>
      </c>
      <c r="C254" t="s">
        <v>173</v>
      </c>
      <c r="D254" t="s">
        <v>1413</v>
      </c>
      <c r="E254" t="s">
        <v>1388</v>
      </c>
      <c r="F254" t="s">
        <v>63</v>
      </c>
      <c r="G254">
        <v>1981</v>
      </c>
      <c r="H254">
        <v>39061</v>
      </c>
    </row>
    <row r="255" spans="1:8">
      <c r="A255">
        <v>254</v>
      </c>
      <c r="B255">
        <v>8</v>
      </c>
      <c r="C255" t="s">
        <v>173</v>
      </c>
      <c r="D255" t="s">
        <v>1413</v>
      </c>
      <c r="E255" t="s">
        <v>1388</v>
      </c>
      <c r="F255" t="s">
        <v>46</v>
      </c>
      <c r="G255">
        <v>1765</v>
      </c>
      <c r="H255">
        <v>39061</v>
      </c>
    </row>
    <row r="256" spans="1:8">
      <c r="A256">
        <v>255</v>
      </c>
      <c r="B256">
        <v>8</v>
      </c>
      <c r="C256" t="s">
        <v>173</v>
      </c>
      <c r="D256" t="s">
        <v>1413</v>
      </c>
      <c r="E256" t="s">
        <v>1389</v>
      </c>
      <c r="F256" t="s">
        <v>63</v>
      </c>
      <c r="G256">
        <v>1755</v>
      </c>
      <c r="H256">
        <v>39061</v>
      </c>
    </row>
    <row r="257" spans="1:8">
      <c r="A257">
        <v>256</v>
      </c>
      <c r="B257">
        <v>8</v>
      </c>
      <c r="C257" t="s">
        <v>173</v>
      </c>
      <c r="D257" t="s">
        <v>1413</v>
      </c>
      <c r="E257" t="s">
        <v>1389</v>
      </c>
      <c r="F257" t="s">
        <v>46</v>
      </c>
      <c r="G257">
        <v>1591</v>
      </c>
      <c r="H257">
        <v>39061</v>
      </c>
    </row>
    <row r="258" spans="1:8">
      <c r="A258">
        <v>257</v>
      </c>
      <c r="B258">
        <v>8</v>
      </c>
      <c r="C258" t="s">
        <v>173</v>
      </c>
      <c r="D258" t="s">
        <v>1413</v>
      </c>
      <c r="E258" t="s">
        <v>1390</v>
      </c>
      <c r="F258" t="s">
        <v>63</v>
      </c>
      <c r="G258">
        <v>1526</v>
      </c>
      <c r="H258">
        <v>39061</v>
      </c>
    </row>
    <row r="259" spans="1:8">
      <c r="A259">
        <v>258</v>
      </c>
      <c r="B259">
        <v>8</v>
      </c>
      <c r="C259" t="s">
        <v>173</v>
      </c>
      <c r="D259" t="s">
        <v>1413</v>
      </c>
      <c r="E259" t="s">
        <v>1390</v>
      </c>
      <c r="F259" t="s">
        <v>46</v>
      </c>
      <c r="G259">
        <v>1524</v>
      </c>
      <c r="H259">
        <v>39061</v>
      </c>
    </row>
    <row r="260" spans="1:8">
      <c r="A260">
        <v>259</v>
      </c>
      <c r="B260">
        <v>8</v>
      </c>
      <c r="C260" t="s">
        <v>173</v>
      </c>
      <c r="D260" t="s">
        <v>1413</v>
      </c>
      <c r="E260" t="s">
        <v>1391</v>
      </c>
      <c r="F260" t="s">
        <v>63</v>
      </c>
      <c r="G260">
        <v>1402</v>
      </c>
      <c r="H260">
        <v>39061</v>
      </c>
    </row>
    <row r="261" spans="1:8">
      <c r="A261">
        <v>260</v>
      </c>
      <c r="B261">
        <v>8</v>
      </c>
      <c r="C261" t="s">
        <v>173</v>
      </c>
      <c r="D261" t="s">
        <v>1413</v>
      </c>
      <c r="E261" t="s">
        <v>1391</v>
      </c>
      <c r="F261" t="s">
        <v>46</v>
      </c>
      <c r="G261">
        <v>1417</v>
      </c>
      <c r="H261">
        <v>39061</v>
      </c>
    </row>
    <row r="262" spans="1:8">
      <c r="A262">
        <v>261</v>
      </c>
      <c r="B262">
        <v>8</v>
      </c>
      <c r="C262" t="s">
        <v>173</v>
      </c>
      <c r="D262" t="s">
        <v>1413</v>
      </c>
      <c r="E262" t="s">
        <v>1392</v>
      </c>
      <c r="F262" t="s">
        <v>63</v>
      </c>
      <c r="G262">
        <v>1437</v>
      </c>
      <c r="H262">
        <v>39061</v>
      </c>
    </row>
    <row r="263" spans="1:8">
      <c r="A263">
        <v>262</v>
      </c>
      <c r="B263">
        <v>8</v>
      </c>
      <c r="C263" t="s">
        <v>173</v>
      </c>
      <c r="D263" t="s">
        <v>1413</v>
      </c>
      <c r="E263" t="s">
        <v>1392</v>
      </c>
      <c r="F263" t="s">
        <v>46</v>
      </c>
      <c r="G263">
        <v>1534</v>
      </c>
      <c r="H263">
        <v>39061</v>
      </c>
    </row>
    <row r="264" spans="1:8">
      <c r="A264">
        <v>263</v>
      </c>
      <c r="B264">
        <v>8</v>
      </c>
      <c r="C264" t="s">
        <v>173</v>
      </c>
      <c r="D264" t="s">
        <v>1413</v>
      </c>
      <c r="E264" t="s">
        <v>1393</v>
      </c>
      <c r="F264" t="s">
        <v>63</v>
      </c>
      <c r="G264">
        <v>1244</v>
      </c>
      <c r="H264">
        <v>39061</v>
      </c>
    </row>
    <row r="265" spans="1:8">
      <c r="A265">
        <v>264</v>
      </c>
      <c r="B265">
        <v>8</v>
      </c>
      <c r="C265" t="s">
        <v>173</v>
      </c>
      <c r="D265" t="s">
        <v>1413</v>
      </c>
      <c r="E265" t="s">
        <v>1393</v>
      </c>
      <c r="F265" t="s">
        <v>46</v>
      </c>
      <c r="G265">
        <v>1301</v>
      </c>
      <c r="H265">
        <v>39061</v>
      </c>
    </row>
    <row r="266" spans="1:8">
      <c r="A266">
        <v>265</v>
      </c>
      <c r="B266">
        <v>8</v>
      </c>
      <c r="C266" t="s">
        <v>173</v>
      </c>
      <c r="D266" t="s">
        <v>1413</v>
      </c>
      <c r="E266" t="s">
        <v>1394</v>
      </c>
      <c r="F266" t="s">
        <v>63</v>
      </c>
      <c r="G266">
        <v>1197</v>
      </c>
      <c r="H266">
        <v>39061</v>
      </c>
    </row>
    <row r="267" spans="1:8">
      <c r="A267">
        <v>266</v>
      </c>
      <c r="B267">
        <v>8</v>
      </c>
      <c r="C267" t="s">
        <v>173</v>
      </c>
      <c r="D267" t="s">
        <v>1413</v>
      </c>
      <c r="E267" t="s">
        <v>1394</v>
      </c>
      <c r="F267" t="s">
        <v>46</v>
      </c>
      <c r="G267">
        <v>1300</v>
      </c>
      <c r="H267">
        <v>39061</v>
      </c>
    </row>
    <row r="268" spans="1:8">
      <c r="A268">
        <v>267</v>
      </c>
      <c r="B268">
        <v>8</v>
      </c>
      <c r="C268" t="s">
        <v>173</v>
      </c>
      <c r="D268" t="s">
        <v>1413</v>
      </c>
      <c r="E268" t="s">
        <v>1395</v>
      </c>
      <c r="F268" t="s">
        <v>63</v>
      </c>
      <c r="G268">
        <v>1135</v>
      </c>
      <c r="H268">
        <v>39061</v>
      </c>
    </row>
    <row r="269" spans="1:8">
      <c r="A269">
        <v>268</v>
      </c>
      <c r="B269">
        <v>8</v>
      </c>
      <c r="C269" t="s">
        <v>173</v>
      </c>
      <c r="D269" t="s">
        <v>1413</v>
      </c>
      <c r="E269" t="s">
        <v>1395</v>
      </c>
      <c r="F269" t="s">
        <v>46</v>
      </c>
      <c r="G269">
        <v>1223</v>
      </c>
      <c r="H269">
        <v>39061</v>
      </c>
    </row>
    <row r="270" spans="1:8">
      <c r="A270">
        <v>269</v>
      </c>
      <c r="B270">
        <v>8</v>
      </c>
      <c r="C270" t="s">
        <v>173</v>
      </c>
      <c r="D270" t="s">
        <v>1413</v>
      </c>
      <c r="E270" t="s">
        <v>1396</v>
      </c>
      <c r="F270" t="s">
        <v>63</v>
      </c>
      <c r="G270">
        <v>1017</v>
      </c>
      <c r="H270">
        <v>39061</v>
      </c>
    </row>
    <row r="271" spans="1:8">
      <c r="A271">
        <v>270</v>
      </c>
      <c r="B271">
        <v>8</v>
      </c>
      <c r="C271" t="s">
        <v>173</v>
      </c>
      <c r="D271" t="s">
        <v>1413</v>
      </c>
      <c r="E271" t="s">
        <v>1396</v>
      </c>
      <c r="F271" t="s">
        <v>46</v>
      </c>
      <c r="G271">
        <v>996</v>
      </c>
      <c r="H271">
        <v>39061</v>
      </c>
    </row>
    <row r="272" spans="1:8">
      <c r="A272">
        <v>271</v>
      </c>
      <c r="B272">
        <v>8</v>
      </c>
      <c r="C272" t="s">
        <v>173</v>
      </c>
      <c r="D272" t="s">
        <v>1413</v>
      </c>
      <c r="E272" t="s">
        <v>1397</v>
      </c>
      <c r="F272" t="s">
        <v>63</v>
      </c>
      <c r="G272">
        <v>749</v>
      </c>
      <c r="H272">
        <v>39061</v>
      </c>
    </row>
    <row r="273" spans="1:8">
      <c r="A273">
        <v>272</v>
      </c>
      <c r="B273">
        <v>8</v>
      </c>
      <c r="C273" t="s">
        <v>173</v>
      </c>
      <c r="D273" t="s">
        <v>1413</v>
      </c>
      <c r="E273" t="s">
        <v>1397</v>
      </c>
      <c r="F273" t="s">
        <v>46</v>
      </c>
      <c r="G273">
        <v>776</v>
      </c>
      <c r="H273">
        <v>39061</v>
      </c>
    </row>
    <row r="274" spans="1:8">
      <c r="A274">
        <v>273</v>
      </c>
      <c r="B274">
        <v>8</v>
      </c>
      <c r="C274" t="s">
        <v>173</v>
      </c>
      <c r="D274" t="s">
        <v>1413</v>
      </c>
      <c r="E274" t="s">
        <v>1398</v>
      </c>
      <c r="F274" t="s">
        <v>63</v>
      </c>
      <c r="G274">
        <v>579</v>
      </c>
      <c r="H274">
        <v>39061</v>
      </c>
    </row>
    <row r="275" spans="1:8">
      <c r="A275">
        <v>274</v>
      </c>
      <c r="B275">
        <v>8</v>
      </c>
      <c r="C275" t="s">
        <v>173</v>
      </c>
      <c r="D275" t="s">
        <v>1413</v>
      </c>
      <c r="E275" t="s">
        <v>1398</v>
      </c>
      <c r="F275" t="s">
        <v>46</v>
      </c>
      <c r="G275">
        <v>568</v>
      </c>
      <c r="H275">
        <v>39061</v>
      </c>
    </row>
    <row r="276" spans="1:8">
      <c r="A276">
        <v>275</v>
      </c>
      <c r="B276">
        <v>8</v>
      </c>
      <c r="C276" t="s">
        <v>173</v>
      </c>
      <c r="D276" t="s">
        <v>1413</v>
      </c>
      <c r="E276" t="s">
        <v>1399</v>
      </c>
      <c r="F276" t="s">
        <v>63</v>
      </c>
      <c r="G276">
        <v>368</v>
      </c>
      <c r="H276">
        <v>39061</v>
      </c>
    </row>
    <row r="277" spans="1:8">
      <c r="A277">
        <v>276</v>
      </c>
      <c r="B277">
        <v>8</v>
      </c>
      <c r="C277" t="s">
        <v>173</v>
      </c>
      <c r="D277" t="s">
        <v>1413</v>
      </c>
      <c r="E277" t="s">
        <v>1399</v>
      </c>
      <c r="F277" t="s">
        <v>46</v>
      </c>
      <c r="G277">
        <v>433</v>
      </c>
      <c r="H277">
        <v>39061</v>
      </c>
    </row>
    <row r="278" spans="1:8">
      <c r="A278">
        <v>277</v>
      </c>
      <c r="B278">
        <v>8</v>
      </c>
      <c r="C278" t="s">
        <v>173</v>
      </c>
      <c r="D278" t="s">
        <v>1413</v>
      </c>
      <c r="E278" t="s">
        <v>1400</v>
      </c>
      <c r="F278" t="s">
        <v>63</v>
      </c>
      <c r="G278">
        <v>276</v>
      </c>
      <c r="H278">
        <v>39061</v>
      </c>
    </row>
    <row r="279" spans="1:8">
      <c r="A279">
        <v>278</v>
      </c>
      <c r="B279">
        <v>8</v>
      </c>
      <c r="C279" t="s">
        <v>173</v>
      </c>
      <c r="D279" t="s">
        <v>1413</v>
      </c>
      <c r="E279" t="s">
        <v>1400</v>
      </c>
      <c r="F279" t="s">
        <v>46</v>
      </c>
      <c r="G279">
        <v>284</v>
      </c>
      <c r="H279">
        <v>39061</v>
      </c>
    </row>
    <row r="280" spans="1:8">
      <c r="A280">
        <v>279</v>
      </c>
      <c r="B280">
        <v>8</v>
      </c>
      <c r="C280" t="s">
        <v>173</v>
      </c>
      <c r="D280" t="s">
        <v>1413</v>
      </c>
      <c r="E280" t="s">
        <v>1401</v>
      </c>
      <c r="F280" t="s">
        <v>63</v>
      </c>
      <c r="G280">
        <v>210</v>
      </c>
      <c r="H280">
        <v>39061</v>
      </c>
    </row>
    <row r="281" spans="1:8">
      <c r="A281">
        <v>280</v>
      </c>
      <c r="B281">
        <v>8</v>
      </c>
      <c r="C281" t="s">
        <v>173</v>
      </c>
      <c r="D281" t="s">
        <v>1413</v>
      </c>
      <c r="E281" t="s">
        <v>1401</v>
      </c>
      <c r="F281" t="s">
        <v>46</v>
      </c>
      <c r="G281">
        <v>236</v>
      </c>
      <c r="H281">
        <v>39061</v>
      </c>
    </row>
    <row r="282" spans="1:8">
      <c r="A282">
        <v>281</v>
      </c>
      <c r="B282">
        <v>8</v>
      </c>
      <c r="C282" t="s">
        <v>173</v>
      </c>
      <c r="D282" t="s">
        <v>1413</v>
      </c>
      <c r="E282" t="s">
        <v>1402</v>
      </c>
      <c r="F282" t="s">
        <v>63</v>
      </c>
      <c r="G282">
        <v>161</v>
      </c>
      <c r="H282">
        <v>39061</v>
      </c>
    </row>
    <row r="283" spans="1:8">
      <c r="A283">
        <v>282</v>
      </c>
      <c r="B283">
        <v>8</v>
      </c>
      <c r="C283" t="s">
        <v>173</v>
      </c>
      <c r="D283" t="s">
        <v>1413</v>
      </c>
      <c r="E283" t="s">
        <v>1402</v>
      </c>
      <c r="F283" t="s">
        <v>46</v>
      </c>
      <c r="G283">
        <v>194</v>
      </c>
      <c r="H283">
        <v>39061</v>
      </c>
    </row>
    <row r="284" spans="1:8">
      <c r="A284">
        <v>283</v>
      </c>
      <c r="B284">
        <v>8</v>
      </c>
      <c r="C284" t="s">
        <v>173</v>
      </c>
      <c r="D284" t="s">
        <v>3582</v>
      </c>
      <c r="E284" t="s">
        <v>249</v>
      </c>
      <c r="F284" t="s">
        <v>63</v>
      </c>
      <c r="G284">
        <v>3</v>
      </c>
      <c r="H284">
        <v>101</v>
      </c>
    </row>
    <row r="285" spans="1:8">
      <c r="A285">
        <v>284</v>
      </c>
      <c r="B285">
        <v>8</v>
      </c>
      <c r="C285" t="s">
        <v>173</v>
      </c>
      <c r="D285" t="s">
        <v>3582</v>
      </c>
      <c r="E285" t="s">
        <v>249</v>
      </c>
      <c r="F285" t="s">
        <v>46</v>
      </c>
      <c r="G285">
        <v>3</v>
      </c>
      <c r="H285">
        <v>101</v>
      </c>
    </row>
    <row r="286" spans="1:8">
      <c r="A286">
        <v>285</v>
      </c>
      <c r="B286">
        <v>8</v>
      </c>
      <c r="C286" t="s">
        <v>173</v>
      </c>
      <c r="D286" t="s">
        <v>3582</v>
      </c>
      <c r="E286" t="s">
        <v>1386</v>
      </c>
      <c r="F286" t="s">
        <v>63</v>
      </c>
      <c r="G286">
        <v>5</v>
      </c>
      <c r="H286">
        <v>101</v>
      </c>
    </row>
    <row r="287" spans="1:8">
      <c r="A287">
        <v>286</v>
      </c>
      <c r="B287">
        <v>8</v>
      </c>
      <c r="C287" t="s">
        <v>173</v>
      </c>
      <c r="D287" t="s">
        <v>3582</v>
      </c>
      <c r="E287" t="s">
        <v>1386</v>
      </c>
      <c r="F287" t="s">
        <v>46</v>
      </c>
      <c r="G287">
        <v>8</v>
      </c>
      <c r="H287">
        <v>101</v>
      </c>
    </row>
    <row r="288" spans="1:8">
      <c r="A288">
        <v>287</v>
      </c>
      <c r="B288">
        <v>8</v>
      </c>
      <c r="C288" t="s">
        <v>173</v>
      </c>
      <c r="D288" t="s">
        <v>3582</v>
      </c>
      <c r="E288" t="s">
        <v>1387</v>
      </c>
      <c r="F288" t="s">
        <v>63</v>
      </c>
      <c r="G288">
        <v>4</v>
      </c>
      <c r="H288">
        <v>101</v>
      </c>
    </row>
    <row r="289" spans="1:8">
      <c r="A289">
        <v>288</v>
      </c>
      <c r="B289">
        <v>8</v>
      </c>
      <c r="C289" t="s">
        <v>173</v>
      </c>
      <c r="D289" t="s">
        <v>3582</v>
      </c>
      <c r="E289" t="s">
        <v>1387</v>
      </c>
      <c r="F289" t="s">
        <v>46</v>
      </c>
      <c r="G289">
        <v>3</v>
      </c>
      <c r="H289">
        <v>101</v>
      </c>
    </row>
    <row r="290" spans="1:8">
      <c r="A290">
        <v>289</v>
      </c>
      <c r="B290">
        <v>8</v>
      </c>
      <c r="C290" t="s">
        <v>173</v>
      </c>
      <c r="D290" t="s">
        <v>3582</v>
      </c>
      <c r="E290" t="s">
        <v>1388</v>
      </c>
      <c r="F290" t="s">
        <v>63</v>
      </c>
      <c r="G290">
        <v>1</v>
      </c>
      <c r="H290">
        <v>101</v>
      </c>
    </row>
    <row r="291" spans="1:8">
      <c r="A291">
        <v>290</v>
      </c>
      <c r="B291">
        <v>8</v>
      </c>
      <c r="C291" t="s">
        <v>173</v>
      </c>
      <c r="D291" t="s">
        <v>3582</v>
      </c>
      <c r="E291" t="s">
        <v>1388</v>
      </c>
      <c r="F291" t="s">
        <v>46</v>
      </c>
      <c r="G291">
        <v>1</v>
      </c>
      <c r="H291">
        <v>101</v>
      </c>
    </row>
    <row r="292" spans="1:8">
      <c r="A292">
        <v>291</v>
      </c>
      <c r="B292">
        <v>8</v>
      </c>
      <c r="C292" t="s">
        <v>173</v>
      </c>
      <c r="D292" t="s">
        <v>3582</v>
      </c>
      <c r="E292" t="s">
        <v>1389</v>
      </c>
      <c r="F292" t="s">
        <v>63</v>
      </c>
      <c r="G292">
        <v>4</v>
      </c>
      <c r="H292">
        <v>101</v>
      </c>
    </row>
    <row r="293" spans="1:8">
      <c r="A293">
        <v>292</v>
      </c>
      <c r="B293">
        <v>8</v>
      </c>
      <c r="C293" t="s">
        <v>173</v>
      </c>
      <c r="D293" t="s">
        <v>3582</v>
      </c>
      <c r="E293" t="s">
        <v>1389</v>
      </c>
      <c r="F293" t="s">
        <v>46</v>
      </c>
      <c r="G293">
        <v>6</v>
      </c>
      <c r="H293">
        <v>101</v>
      </c>
    </row>
    <row r="294" spans="1:8">
      <c r="A294">
        <v>293</v>
      </c>
      <c r="B294">
        <v>8</v>
      </c>
      <c r="C294" t="s">
        <v>173</v>
      </c>
      <c r="D294" t="s">
        <v>3582</v>
      </c>
      <c r="E294" t="s">
        <v>1390</v>
      </c>
      <c r="F294" t="s">
        <v>63</v>
      </c>
      <c r="G294">
        <v>5</v>
      </c>
      <c r="H294">
        <v>101</v>
      </c>
    </row>
    <row r="295" spans="1:8">
      <c r="A295">
        <v>294</v>
      </c>
      <c r="B295">
        <v>8</v>
      </c>
      <c r="C295" t="s">
        <v>173</v>
      </c>
      <c r="D295" t="s">
        <v>3582</v>
      </c>
      <c r="E295" t="s">
        <v>1390</v>
      </c>
      <c r="F295" t="s">
        <v>46</v>
      </c>
      <c r="G295">
        <v>7</v>
      </c>
      <c r="H295">
        <v>101</v>
      </c>
    </row>
    <row r="296" spans="1:8">
      <c r="A296">
        <v>295</v>
      </c>
      <c r="B296">
        <v>8</v>
      </c>
      <c r="C296" t="s">
        <v>173</v>
      </c>
      <c r="D296" t="s">
        <v>3582</v>
      </c>
      <c r="E296" t="s">
        <v>1391</v>
      </c>
      <c r="F296" t="s">
        <v>63</v>
      </c>
      <c r="G296">
        <v>6</v>
      </c>
      <c r="H296">
        <v>101</v>
      </c>
    </row>
    <row r="297" spans="1:8">
      <c r="A297">
        <v>296</v>
      </c>
      <c r="B297">
        <v>8</v>
      </c>
      <c r="C297" t="s">
        <v>173</v>
      </c>
      <c r="D297" t="s">
        <v>3582</v>
      </c>
      <c r="E297" t="s">
        <v>1391</v>
      </c>
      <c r="F297" t="s">
        <v>46</v>
      </c>
      <c r="G297">
        <v>4</v>
      </c>
      <c r="H297">
        <v>101</v>
      </c>
    </row>
    <row r="298" spans="1:8">
      <c r="A298">
        <v>297</v>
      </c>
      <c r="B298">
        <v>8</v>
      </c>
      <c r="C298" t="s">
        <v>173</v>
      </c>
      <c r="D298" t="s">
        <v>3582</v>
      </c>
      <c r="E298" t="s">
        <v>1392</v>
      </c>
      <c r="F298" t="s">
        <v>63</v>
      </c>
      <c r="G298">
        <v>5</v>
      </c>
      <c r="H298">
        <v>101</v>
      </c>
    </row>
    <row r="299" spans="1:8">
      <c r="A299">
        <v>298</v>
      </c>
      <c r="B299">
        <v>8</v>
      </c>
      <c r="C299" t="s">
        <v>173</v>
      </c>
      <c r="D299" t="s">
        <v>3582</v>
      </c>
      <c r="E299" t="s">
        <v>1392</v>
      </c>
      <c r="F299" t="s">
        <v>46</v>
      </c>
      <c r="G299">
        <v>2</v>
      </c>
      <c r="H299">
        <v>101</v>
      </c>
    </row>
    <row r="300" spans="1:8">
      <c r="A300">
        <v>299</v>
      </c>
      <c r="B300">
        <v>8</v>
      </c>
      <c r="C300" t="s">
        <v>173</v>
      </c>
      <c r="D300" t="s">
        <v>3582</v>
      </c>
      <c r="E300" t="s">
        <v>1393</v>
      </c>
      <c r="F300" t="s">
        <v>63</v>
      </c>
      <c r="G300">
        <v>1</v>
      </c>
      <c r="H300">
        <v>101</v>
      </c>
    </row>
    <row r="301" spans="1:8">
      <c r="A301">
        <v>300</v>
      </c>
      <c r="B301">
        <v>8</v>
      </c>
      <c r="C301" t="s">
        <v>173</v>
      </c>
      <c r="D301" t="s">
        <v>3582</v>
      </c>
      <c r="E301" t="s">
        <v>1393</v>
      </c>
      <c r="F301" t="s">
        <v>46</v>
      </c>
      <c r="G301">
        <v>2</v>
      </c>
      <c r="H301">
        <v>101</v>
      </c>
    </row>
    <row r="302" spans="1:8">
      <c r="A302">
        <v>301</v>
      </c>
      <c r="B302">
        <v>8</v>
      </c>
      <c r="C302" t="s">
        <v>173</v>
      </c>
      <c r="D302" t="s">
        <v>3582</v>
      </c>
      <c r="E302" t="s">
        <v>1394</v>
      </c>
      <c r="F302" t="s">
        <v>63</v>
      </c>
      <c r="G302">
        <v>1</v>
      </c>
      <c r="H302">
        <v>101</v>
      </c>
    </row>
    <row r="303" spans="1:8">
      <c r="A303">
        <v>302</v>
      </c>
      <c r="B303">
        <v>8</v>
      </c>
      <c r="C303" t="s">
        <v>173</v>
      </c>
      <c r="D303" t="s">
        <v>3582</v>
      </c>
      <c r="E303" t="s">
        <v>1394</v>
      </c>
      <c r="F303" t="s">
        <v>46</v>
      </c>
      <c r="G303">
        <v>1</v>
      </c>
      <c r="H303">
        <v>101</v>
      </c>
    </row>
    <row r="304" spans="1:8">
      <c r="A304">
        <v>303</v>
      </c>
      <c r="B304">
        <v>8</v>
      </c>
      <c r="C304" t="s">
        <v>173</v>
      </c>
      <c r="D304" t="s">
        <v>3582</v>
      </c>
      <c r="E304" t="s">
        <v>1395</v>
      </c>
      <c r="F304" t="s">
        <v>63</v>
      </c>
      <c r="G304">
        <v>4</v>
      </c>
      <c r="H304">
        <v>101</v>
      </c>
    </row>
    <row r="305" spans="1:8">
      <c r="A305">
        <v>304</v>
      </c>
      <c r="B305">
        <v>8</v>
      </c>
      <c r="C305" t="s">
        <v>173</v>
      </c>
      <c r="D305" t="s">
        <v>3582</v>
      </c>
      <c r="E305" t="s">
        <v>1395</v>
      </c>
      <c r="F305" t="s">
        <v>46</v>
      </c>
      <c r="G305">
        <v>4</v>
      </c>
      <c r="H305">
        <v>101</v>
      </c>
    </row>
    <row r="306" spans="1:8">
      <c r="A306">
        <v>305</v>
      </c>
      <c r="B306">
        <v>8</v>
      </c>
      <c r="C306" t="s">
        <v>173</v>
      </c>
      <c r="D306" t="s">
        <v>3582</v>
      </c>
      <c r="E306" t="s">
        <v>1396</v>
      </c>
      <c r="F306" t="s">
        <v>63</v>
      </c>
      <c r="G306">
        <v>8</v>
      </c>
      <c r="H306">
        <v>101</v>
      </c>
    </row>
    <row r="307" spans="1:8">
      <c r="A307">
        <v>306</v>
      </c>
      <c r="B307">
        <v>8</v>
      </c>
      <c r="C307" t="s">
        <v>173</v>
      </c>
      <c r="D307" t="s">
        <v>3582</v>
      </c>
      <c r="E307" t="s">
        <v>1396</v>
      </c>
      <c r="F307" t="s">
        <v>46</v>
      </c>
      <c r="G307">
        <v>3</v>
      </c>
      <c r="H307">
        <v>101</v>
      </c>
    </row>
    <row r="308" spans="1:8">
      <c r="A308">
        <v>307</v>
      </c>
      <c r="B308">
        <v>8</v>
      </c>
      <c r="C308" t="s">
        <v>173</v>
      </c>
      <c r="D308" t="s">
        <v>3582</v>
      </c>
      <c r="E308" t="s">
        <v>1397</v>
      </c>
      <c r="F308" t="s">
        <v>63</v>
      </c>
      <c r="G308">
        <v>2</v>
      </c>
      <c r="H308">
        <v>101</v>
      </c>
    </row>
    <row r="309" spans="1:8">
      <c r="A309">
        <v>308</v>
      </c>
      <c r="B309">
        <v>8</v>
      </c>
      <c r="C309" t="s">
        <v>173</v>
      </c>
      <c r="D309" t="s">
        <v>3582</v>
      </c>
      <c r="E309" t="s">
        <v>1397</v>
      </c>
      <c r="F309" t="s">
        <v>46</v>
      </c>
      <c r="G309">
        <v>2</v>
      </c>
      <c r="H309">
        <v>101</v>
      </c>
    </row>
    <row r="310" spans="1:8">
      <c r="A310">
        <v>309</v>
      </c>
      <c r="B310">
        <v>8</v>
      </c>
      <c r="C310" t="s">
        <v>173</v>
      </c>
      <c r="D310" t="s">
        <v>3582</v>
      </c>
      <c r="E310" t="s">
        <v>1398</v>
      </c>
      <c r="F310" t="s">
        <v>63</v>
      </c>
      <c r="G310">
        <v>1</v>
      </c>
      <c r="H310">
        <v>101</v>
      </c>
    </row>
    <row r="311" spans="1:8">
      <c r="A311">
        <v>310</v>
      </c>
      <c r="B311">
        <v>8</v>
      </c>
      <c r="C311" t="s">
        <v>173</v>
      </c>
      <c r="D311" t="s">
        <v>3582</v>
      </c>
      <c r="E311" t="s">
        <v>1400</v>
      </c>
      <c r="F311" t="s">
        <v>46</v>
      </c>
      <c r="G311">
        <v>2</v>
      </c>
      <c r="H311">
        <v>101</v>
      </c>
    </row>
    <row r="312" spans="1:8">
      <c r="A312">
        <v>311</v>
      </c>
      <c r="B312">
        <v>8</v>
      </c>
      <c r="C312" t="s">
        <v>173</v>
      </c>
      <c r="D312" t="s">
        <v>3582</v>
      </c>
      <c r="E312" t="s">
        <v>1401</v>
      </c>
      <c r="F312" t="s">
        <v>46</v>
      </c>
      <c r="G312">
        <v>1</v>
      </c>
      <c r="H312">
        <v>101</v>
      </c>
    </row>
    <row r="313" spans="1:8">
      <c r="A313">
        <v>312</v>
      </c>
      <c r="B313">
        <v>8</v>
      </c>
      <c r="C313" t="s">
        <v>173</v>
      </c>
      <c r="D313" t="s">
        <v>3582</v>
      </c>
      <c r="E313" t="s">
        <v>1402</v>
      </c>
      <c r="F313" t="s">
        <v>63</v>
      </c>
      <c r="G313">
        <v>1</v>
      </c>
      <c r="H313">
        <v>101</v>
      </c>
    </row>
    <row r="314" spans="1:8">
      <c r="A314">
        <v>313</v>
      </c>
      <c r="B314">
        <v>8</v>
      </c>
      <c r="C314" t="s">
        <v>173</v>
      </c>
      <c r="D314" t="s">
        <v>3582</v>
      </c>
      <c r="E314" t="s">
        <v>1402</v>
      </c>
      <c r="F314" t="s">
        <v>46</v>
      </c>
      <c r="G314">
        <v>1</v>
      </c>
      <c r="H314">
        <v>101</v>
      </c>
    </row>
    <row r="315" spans="1:8">
      <c r="A315">
        <v>314</v>
      </c>
      <c r="B315">
        <v>8</v>
      </c>
      <c r="C315" t="s">
        <v>173</v>
      </c>
      <c r="D315" t="s">
        <v>3597</v>
      </c>
      <c r="E315" t="s">
        <v>249</v>
      </c>
      <c r="F315" t="s">
        <v>63</v>
      </c>
      <c r="G315">
        <v>7</v>
      </c>
      <c r="H315">
        <v>478</v>
      </c>
    </row>
    <row r="316" spans="1:8">
      <c r="A316">
        <v>315</v>
      </c>
      <c r="B316">
        <v>8</v>
      </c>
      <c r="C316" t="s">
        <v>173</v>
      </c>
      <c r="D316" t="s">
        <v>3597</v>
      </c>
      <c r="E316" t="s">
        <v>249</v>
      </c>
      <c r="F316" t="s">
        <v>46</v>
      </c>
      <c r="G316">
        <v>6</v>
      </c>
      <c r="H316">
        <v>478</v>
      </c>
    </row>
    <row r="317" spans="1:8">
      <c r="A317">
        <v>316</v>
      </c>
      <c r="B317">
        <v>8</v>
      </c>
      <c r="C317" t="s">
        <v>173</v>
      </c>
      <c r="D317" t="s">
        <v>3597</v>
      </c>
      <c r="E317" t="s">
        <v>1386</v>
      </c>
      <c r="F317" t="s">
        <v>63</v>
      </c>
      <c r="G317">
        <v>11</v>
      </c>
      <c r="H317">
        <v>478</v>
      </c>
    </row>
    <row r="318" spans="1:8">
      <c r="A318">
        <v>317</v>
      </c>
      <c r="B318">
        <v>8</v>
      </c>
      <c r="C318" t="s">
        <v>173</v>
      </c>
      <c r="D318" t="s">
        <v>3597</v>
      </c>
      <c r="E318" t="s">
        <v>1386</v>
      </c>
      <c r="F318" t="s">
        <v>46</v>
      </c>
      <c r="G318">
        <v>11</v>
      </c>
      <c r="H318">
        <v>478</v>
      </c>
    </row>
    <row r="319" spans="1:8">
      <c r="A319">
        <v>318</v>
      </c>
      <c r="B319">
        <v>8</v>
      </c>
      <c r="C319" t="s">
        <v>173</v>
      </c>
      <c r="D319" t="s">
        <v>3597</v>
      </c>
      <c r="E319" t="s">
        <v>1387</v>
      </c>
      <c r="F319" t="s">
        <v>63</v>
      </c>
      <c r="G319">
        <v>17</v>
      </c>
      <c r="H319">
        <v>478</v>
      </c>
    </row>
    <row r="320" spans="1:8">
      <c r="A320">
        <v>319</v>
      </c>
      <c r="B320">
        <v>8</v>
      </c>
      <c r="C320" t="s">
        <v>173</v>
      </c>
      <c r="D320" t="s">
        <v>3597</v>
      </c>
      <c r="E320" t="s">
        <v>1387</v>
      </c>
      <c r="F320" t="s">
        <v>46</v>
      </c>
      <c r="G320">
        <v>11</v>
      </c>
      <c r="H320">
        <v>478</v>
      </c>
    </row>
    <row r="321" spans="1:8">
      <c r="A321">
        <v>320</v>
      </c>
      <c r="B321">
        <v>8</v>
      </c>
      <c r="C321" t="s">
        <v>173</v>
      </c>
      <c r="D321" t="s">
        <v>3597</v>
      </c>
      <c r="E321" t="s">
        <v>1388</v>
      </c>
      <c r="F321" t="s">
        <v>63</v>
      </c>
      <c r="G321">
        <v>26</v>
      </c>
      <c r="H321">
        <v>478</v>
      </c>
    </row>
    <row r="322" spans="1:8">
      <c r="A322">
        <v>321</v>
      </c>
      <c r="B322">
        <v>8</v>
      </c>
      <c r="C322" t="s">
        <v>173</v>
      </c>
      <c r="D322" t="s">
        <v>3597</v>
      </c>
      <c r="E322" t="s">
        <v>1388</v>
      </c>
      <c r="F322" t="s">
        <v>46</v>
      </c>
      <c r="G322">
        <v>18</v>
      </c>
      <c r="H322">
        <v>478</v>
      </c>
    </row>
    <row r="323" spans="1:8">
      <c r="A323">
        <v>322</v>
      </c>
      <c r="B323">
        <v>8</v>
      </c>
      <c r="C323" t="s">
        <v>173</v>
      </c>
      <c r="D323" t="s">
        <v>3597</v>
      </c>
      <c r="E323" t="s">
        <v>1389</v>
      </c>
      <c r="F323" t="s">
        <v>63</v>
      </c>
      <c r="G323">
        <v>39</v>
      </c>
      <c r="H323">
        <v>478</v>
      </c>
    </row>
    <row r="324" spans="1:8">
      <c r="A324">
        <v>323</v>
      </c>
      <c r="B324">
        <v>8</v>
      </c>
      <c r="C324" t="s">
        <v>173</v>
      </c>
      <c r="D324" t="s">
        <v>3597</v>
      </c>
      <c r="E324" t="s">
        <v>1389</v>
      </c>
      <c r="F324" t="s">
        <v>46</v>
      </c>
      <c r="G324">
        <v>34</v>
      </c>
      <c r="H324">
        <v>478</v>
      </c>
    </row>
    <row r="325" spans="1:8">
      <c r="A325">
        <v>324</v>
      </c>
      <c r="B325">
        <v>8</v>
      </c>
      <c r="C325" t="s">
        <v>173</v>
      </c>
      <c r="D325" t="s">
        <v>3597</v>
      </c>
      <c r="E325" t="s">
        <v>1390</v>
      </c>
      <c r="F325" t="s">
        <v>63</v>
      </c>
      <c r="G325">
        <v>35</v>
      </c>
      <c r="H325">
        <v>478</v>
      </c>
    </row>
    <row r="326" spans="1:8">
      <c r="A326">
        <v>325</v>
      </c>
      <c r="B326">
        <v>8</v>
      </c>
      <c r="C326" t="s">
        <v>173</v>
      </c>
      <c r="D326" t="s">
        <v>3597</v>
      </c>
      <c r="E326" t="s">
        <v>1390</v>
      </c>
      <c r="F326" t="s">
        <v>46</v>
      </c>
      <c r="G326">
        <v>35</v>
      </c>
      <c r="H326">
        <v>478</v>
      </c>
    </row>
    <row r="327" spans="1:8">
      <c r="A327">
        <v>326</v>
      </c>
      <c r="B327">
        <v>8</v>
      </c>
      <c r="C327" t="s">
        <v>173</v>
      </c>
      <c r="D327" t="s">
        <v>3597</v>
      </c>
      <c r="E327" t="s">
        <v>1391</v>
      </c>
      <c r="F327" t="s">
        <v>63</v>
      </c>
      <c r="G327">
        <v>24</v>
      </c>
      <c r="H327">
        <v>478</v>
      </c>
    </row>
    <row r="328" spans="1:8">
      <c r="A328">
        <v>327</v>
      </c>
      <c r="B328">
        <v>8</v>
      </c>
      <c r="C328" t="s">
        <v>173</v>
      </c>
      <c r="D328" t="s">
        <v>3597</v>
      </c>
      <c r="E328" t="s">
        <v>1391</v>
      </c>
      <c r="F328" t="s">
        <v>46</v>
      </c>
      <c r="G328">
        <v>15</v>
      </c>
      <c r="H328">
        <v>478</v>
      </c>
    </row>
    <row r="329" spans="1:8">
      <c r="A329">
        <v>328</v>
      </c>
      <c r="B329">
        <v>8</v>
      </c>
      <c r="C329" t="s">
        <v>173</v>
      </c>
      <c r="D329" t="s">
        <v>3597</v>
      </c>
      <c r="E329" t="s">
        <v>1392</v>
      </c>
      <c r="F329" t="s">
        <v>63</v>
      </c>
      <c r="G329">
        <v>22</v>
      </c>
      <c r="H329">
        <v>478</v>
      </c>
    </row>
    <row r="330" spans="1:8">
      <c r="A330">
        <v>329</v>
      </c>
      <c r="B330">
        <v>8</v>
      </c>
      <c r="C330" t="s">
        <v>173</v>
      </c>
      <c r="D330" t="s">
        <v>3597</v>
      </c>
      <c r="E330" t="s">
        <v>1392</v>
      </c>
      <c r="F330" t="s">
        <v>46</v>
      </c>
      <c r="G330">
        <v>8</v>
      </c>
      <c r="H330">
        <v>478</v>
      </c>
    </row>
    <row r="331" spans="1:8">
      <c r="A331">
        <v>330</v>
      </c>
      <c r="B331">
        <v>8</v>
      </c>
      <c r="C331" t="s">
        <v>173</v>
      </c>
      <c r="D331" t="s">
        <v>3597</v>
      </c>
      <c r="E331" t="s">
        <v>1393</v>
      </c>
      <c r="F331" t="s">
        <v>63</v>
      </c>
      <c r="G331">
        <v>9</v>
      </c>
      <c r="H331">
        <v>478</v>
      </c>
    </row>
    <row r="332" spans="1:8">
      <c r="A332">
        <v>331</v>
      </c>
      <c r="B332">
        <v>8</v>
      </c>
      <c r="C332" t="s">
        <v>173</v>
      </c>
      <c r="D332" t="s">
        <v>3597</v>
      </c>
      <c r="E332" t="s">
        <v>1393</v>
      </c>
      <c r="F332" t="s">
        <v>46</v>
      </c>
      <c r="G332">
        <v>12</v>
      </c>
      <c r="H332">
        <v>478</v>
      </c>
    </row>
    <row r="333" spans="1:8">
      <c r="A333">
        <v>332</v>
      </c>
      <c r="B333">
        <v>8</v>
      </c>
      <c r="C333" t="s">
        <v>173</v>
      </c>
      <c r="D333" t="s">
        <v>3597</v>
      </c>
      <c r="E333" t="s">
        <v>1394</v>
      </c>
      <c r="F333" t="s">
        <v>63</v>
      </c>
      <c r="G333">
        <v>12</v>
      </c>
      <c r="H333">
        <v>478</v>
      </c>
    </row>
    <row r="334" spans="1:8">
      <c r="A334">
        <v>333</v>
      </c>
      <c r="B334">
        <v>8</v>
      </c>
      <c r="C334" t="s">
        <v>173</v>
      </c>
      <c r="D334" t="s">
        <v>3597</v>
      </c>
      <c r="E334" t="s">
        <v>1394</v>
      </c>
      <c r="F334" t="s">
        <v>46</v>
      </c>
      <c r="G334">
        <v>15</v>
      </c>
      <c r="H334">
        <v>478</v>
      </c>
    </row>
    <row r="335" spans="1:8">
      <c r="A335">
        <v>334</v>
      </c>
      <c r="B335">
        <v>8</v>
      </c>
      <c r="C335" t="s">
        <v>173</v>
      </c>
      <c r="D335" t="s">
        <v>3597</v>
      </c>
      <c r="E335" t="s">
        <v>1395</v>
      </c>
      <c r="F335" t="s">
        <v>63</v>
      </c>
      <c r="G335">
        <v>12</v>
      </c>
      <c r="H335">
        <v>478</v>
      </c>
    </row>
    <row r="336" spans="1:8">
      <c r="A336">
        <v>335</v>
      </c>
      <c r="B336">
        <v>8</v>
      </c>
      <c r="C336" t="s">
        <v>173</v>
      </c>
      <c r="D336" t="s">
        <v>3597</v>
      </c>
      <c r="E336" t="s">
        <v>1395</v>
      </c>
      <c r="F336" t="s">
        <v>46</v>
      </c>
      <c r="G336">
        <v>14</v>
      </c>
      <c r="H336">
        <v>478</v>
      </c>
    </row>
    <row r="337" spans="1:8">
      <c r="A337">
        <v>336</v>
      </c>
      <c r="B337">
        <v>8</v>
      </c>
      <c r="C337" t="s">
        <v>173</v>
      </c>
      <c r="D337" t="s">
        <v>3597</v>
      </c>
      <c r="E337" t="s">
        <v>1396</v>
      </c>
      <c r="F337" t="s">
        <v>63</v>
      </c>
      <c r="G337">
        <v>15</v>
      </c>
      <c r="H337">
        <v>478</v>
      </c>
    </row>
    <row r="338" spans="1:8">
      <c r="A338">
        <v>337</v>
      </c>
      <c r="B338">
        <v>8</v>
      </c>
      <c r="C338" t="s">
        <v>173</v>
      </c>
      <c r="D338" t="s">
        <v>3597</v>
      </c>
      <c r="E338" t="s">
        <v>1396</v>
      </c>
      <c r="F338" t="s">
        <v>46</v>
      </c>
      <c r="G338">
        <v>9</v>
      </c>
      <c r="H338">
        <v>478</v>
      </c>
    </row>
    <row r="339" spans="1:8">
      <c r="A339">
        <v>338</v>
      </c>
      <c r="B339">
        <v>8</v>
      </c>
      <c r="C339" t="s">
        <v>173</v>
      </c>
      <c r="D339" t="s">
        <v>3597</v>
      </c>
      <c r="E339" t="s">
        <v>1397</v>
      </c>
      <c r="F339" t="s">
        <v>63</v>
      </c>
      <c r="G339">
        <v>10</v>
      </c>
      <c r="H339">
        <v>478</v>
      </c>
    </row>
    <row r="340" spans="1:8">
      <c r="A340">
        <v>339</v>
      </c>
      <c r="B340">
        <v>8</v>
      </c>
      <c r="C340" t="s">
        <v>173</v>
      </c>
      <c r="D340" t="s">
        <v>3597</v>
      </c>
      <c r="E340" t="s">
        <v>1397</v>
      </c>
      <c r="F340" t="s">
        <v>46</v>
      </c>
      <c r="G340">
        <v>9</v>
      </c>
      <c r="H340">
        <v>478</v>
      </c>
    </row>
    <row r="341" spans="1:8">
      <c r="A341">
        <v>340</v>
      </c>
      <c r="B341">
        <v>8</v>
      </c>
      <c r="C341" t="s">
        <v>173</v>
      </c>
      <c r="D341" t="s">
        <v>3597</v>
      </c>
      <c r="E341" t="s">
        <v>1398</v>
      </c>
      <c r="F341" t="s">
        <v>63</v>
      </c>
      <c r="G341">
        <v>9</v>
      </c>
      <c r="H341">
        <v>478</v>
      </c>
    </row>
    <row r="342" spans="1:8">
      <c r="A342">
        <v>341</v>
      </c>
      <c r="B342">
        <v>8</v>
      </c>
      <c r="C342" t="s">
        <v>173</v>
      </c>
      <c r="D342" t="s">
        <v>3597</v>
      </c>
      <c r="E342" t="s">
        <v>1398</v>
      </c>
      <c r="F342" t="s">
        <v>46</v>
      </c>
      <c r="G342">
        <v>7</v>
      </c>
      <c r="H342">
        <v>478</v>
      </c>
    </row>
    <row r="343" spans="1:8">
      <c r="A343">
        <v>342</v>
      </c>
      <c r="B343">
        <v>8</v>
      </c>
      <c r="C343" t="s">
        <v>173</v>
      </c>
      <c r="D343" t="s">
        <v>3597</v>
      </c>
      <c r="E343" t="s">
        <v>1399</v>
      </c>
      <c r="F343" t="s">
        <v>63</v>
      </c>
      <c r="G343">
        <v>6</v>
      </c>
      <c r="H343">
        <v>478</v>
      </c>
    </row>
    <row r="344" spans="1:8">
      <c r="A344">
        <v>343</v>
      </c>
      <c r="B344">
        <v>8</v>
      </c>
      <c r="C344" t="s">
        <v>173</v>
      </c>
      <c r="D344" t="s">
        <v>3597</v>
      </c>
      <c r="E344" t="s">
        <v>1399</v>
      </c>
      <c r="F344" t="s">
        <v>46</v>
      </c>
      <c r="G344">
        <v>3</v>
      </c>
      <c r="H344">
        <v>478</v>
      </c>
    </row>
    <row r="345" spans="1:8">
      <c r="A345">
        <v>344</v>
      </c>
      <c r="B345">
        <v>8</v>
      </c>
      <c r="C345" t="s">
        <v>173</v>
      </c>
      <c r="D345" t="s">
        <v>3597</v>
      </c>
      <c r="E345" t="s">
        <v>1400</v>
      </c>
      <c r="F345" t="s">
        <v>63</v>
      </c>
      <c r="G345">
        <v>4</v>
      </c>
      <c r="H345">
        <v>478</v>
      </c>
    </row>
    <row r="346" spans="1:8">
      <c r="A346">
        <v>345</v>
      </c>
      <c r="B346">
        <v>8</v>
      </c>
      <c r="C346" t="s">
        <v>173</v>
      </c>
      <c r="D346" t="s">
        <v>3597</v>
      </c>
      <c r="E346" t="s">
        <v>1400</v>
      </c>
      <c r="F346" t="s">
        <v>46</v>
      </c>
      <c r="G346">
        <v>4</v>
      </c>
      <c r="H346">
        <v>478</v>
      </c>
    </row>
    <row r="347" spans="1:8">
      <c r="A347">
        <v>346</v>
      </c>
      <c r="B347">
        <v>8</v>
      </c>
      <c r="C347" t="s">
        <v>173</v>
      </c>
      <c r="D347" t="s">
        <v>3597</v>
      </c>
      <c r="E347" t="s">
        <v>1401</v>
      </c>
      <c r="F347" t="s">
        <v>63</v>
      </c>
      <c r="G347">
        <v>1</v>
      </c>
      <c r="H347">
        <v>478</v>
      </c>
    </row>
    <row r="348" spans="1:8">
      <c r="A348">
        <v>347</v>
      </c>
      <c r="B348">
        <v>8</v>
      </c>
      <c r="C348" t="s">
        <v>173</v>
      </c>
      <c r="D348" t="s">
        <v>3597</v>
      </c>
      <c r="E348" t="s">
        <v>1401</v>
      </c>
      <c r="F348" t="s">
        <v>46</v>
      </c>
      <c r="G348">
        <v>2</v>
      </c>
      <c r="H348">
        <v>478</v>
      </c>
    </row>
    <row r="349" spans="1:8">
      <c r="A349">
        <v>348</v>
      </c>
      <c r="B349">
        <v>8</v>
      </c>
      <c r="C349" t="s">
        <v>173</v>
      </c>
      <c r="D349" t="s">
        <v>3597</v>
      </c>
      <c r="E349" t="s">
        <v>1402</v>
      </c>
      <c r="F349" t="s">
        <v>63</v>
      </c>
      <c r="G349">
        <v>5</v>
      </c>
      <c r="H349">
        <v>478</v>
      </c>
    </row>
    <row r="350" spans="1:8">
      <c r="A350">
        <v>349</v>
      </c>
      <c r="B350">
        <v>8</v>
      </c>
      <c r="C350" t="s">
        <v>173</v>
      </c>
      <c r="D350" t="s">
        <v>3597</v>
      </c>
      <c r="E350" t="s">
        <v>1402</v>
      </c>
      <c r="F350" t="s">
        <v>46</v>
      </c>
      <c r="G350">
        <v>1</v>
      </c>
      <c r="H350">
        <v>478</v>
      </c>
    </row>
    <row r="351" spans="1:8">
      <c r="A351">
        <v>350</v>
      </c>
      <c r="B351">
        <v>8</v>
      </c>
      <c r="C351" t="s">
        <v>173</v>
      </c>
      <c r="D351" t="s">
        <v>3599</v>
      </c>
      <c r="E351" t="s">
        <v>249</v>
      </c>
      <c r="F351" t="s">
        <v>63</v>
      </c>
      <c r="G351">
        <v>12</v>
      </c>
      <c r="H351">
        <v>852</v>
      </c>
    </row>
    <row r="352" spans="1:8">
      <c r="A352">
        <v>351</v>
      </c>
      <c r="B352">
        <v>8</v>
      </c>
      <c r="C352" t="s">
        <v>173</v>
      </c>
      <c r="D352" t="s">
        <v>3599</v>
      </c>
      <c r="E352" t="s">
        <v>249</v>
      </c>
      <c r="F352" t="s">
        <v>46</v>
      </c>
      <c r="G352">
        <v>12</v>
      </c>
      <c r="H352">
        <v>852</v>
      </c>
    </row>
    <row r="353" spans="1:8">
      <c r="A353">
        <v>352</v>
      </c>
      <c r="B353">
        <v>8</v>
      </c>
      <c r="C353" t="s">
        <v>173</v>
      </c>
      <c r="D353" t="s">
        <v>3599</v>
      </c>
      <c r="E353" t="s">
        <v>1386</v>
      </c>
      <c r="F353" t="s">
        <v>63</v>
      </c>
      <c r="G353">
        <v>20</v>
      </c>
      <c r="H353">
        <v>852</v>
      </c>
    </row>
    <row r="354" spans="1:8">
      <c r="A354">
        <v>353</v>
      </c>
      <c r="B354">
        <v>8</v>
      </c>
      <c r="C354" t="s">
        <v>173</v>
      </c>
      <c r="D354" t="s">
        <v>3599</v>
      </c>
      <c r="E354" t="s">
        <v>1386</v>
      </c>
      <c r="F354" t="s">
        <v>46</v>
      </c>
      <c r="G354">
        <v>9</v>
      </c>
      <c r="H354">
        <v>852</v>
      </c>
    </row>
    <row r="355" spans="1:8">
      <c r="A355">
        <v>354</v>
      </c>
      <c r="B355">
        <v>8</v>
      </c>
      <c r="C355" t="s">
        <v>173</v>
      </c>
      <c r="D355" t="s">
        <v>3599</v>
      </c>
      <c r="E355" t="s">
        <v>1387</v>
      </c>
      <c r="F355" t="s">
        <v>63</v>
      </c>
      <c r="G355">
        <v>25</v>
      </c>
      <c r="H355">
        <v>852</v>
      </c>
    </row>
    <row r="356" spans="1:8">
      <c r="A356">
        <v>355</v>
      </c>
      <c r="B356">
        <v>8</v>
      </c>
      <c r="C356" t="s">
        <v>173</v>
      </c>
      <c r="D356" t="s">
        <v>3599</v>
      </c>
      <c r="E356" t="s">
        <v>1387</v>
      </c>
      <c r="F356" t="s">
        <v>46</v>
      </c>
      <c r="G356">
        <v>21</v>
      </c>
      <c r="H356">
        <v>852</v>
      </c>
    </row>
    <row r="357" spans="1:8">
      <c r="A357">
        <v>356</v>
      </c>
      <c r="B357">
        <v>8</v>
      </c>
      <c r="C357" t="s">
        <v>173</v>
      </c>
      <c r="D357" t="s">
        <v>3599</v>
      </c>
      <c r="E357" t="s">
        <v>1388</v>
      </c>
      <c r="F357" t="s">
        <v>63</v>
      </c>
      <c r="G357">
        <v>19</v>
      </c>
      <c r="H357">
        <v>852</v>
      </c>
    </row>
    <row r="358" spans="1:8">
      <c r="A358">
        <v>357</v>
      </c>
      <c r="B358">
        <v>8</v>
      </c>
      <c r="C358" t="s">
        <v>173</v>
      </c>
      <c r="D358" t="s">
        <v>3599</v>
      </c>
      <c r="E358" t="s">
        <v>1388</v>
      </c>
      <c r="F358" t="s">
        <v>46</v>
      </c>
      <c r="G358">
        <v>23</v>
      </c>
      <c r="H358">
        <v>852</v>
      </c>
    </row>
    <row r="359" spans="1:8">
      <c r="A359">
        <v>358</v>
      </c>
      <c r="B359">
        <v>8</v>
      </c>
      <c r="C359" t="s">
        <v>173</v>
      </c>
      <c r="D359" t="s">
        <v>3599</v>
      </c>
      <c r="E359" t="s">
        <v>1389</v>
      </c>
      <c r="F359" t="s">
        <v>63</v>
      </c>
      <c r="G359">
        <v>44</v>
      </c>
      <c r="H359">
        <v>852</v>
      </c>
    </row>
    <row r="360" spans="1:8">
      <c r="A360">
        <v>359</v>
      </c>
      <c r="B360">
        <v>8</v>
      </c>
      <c r="C360" t="s">
        <v>173</v>
      </c>
      <c r="D360" t="s">
        <v>3599</v>
      </c>
      <c r="E360" t="s">
        <v>1389</v>
      </c>
      <c r="F360" t="s">
        <v>46</v>
      </c>
      <c r="G360">
        <v>18</v>
      </c>
      <c r="H360">
        <v>852</v>
      </c>
    </row>
    <row r="361" spans="1:8">
      <c r="A361">
        <v>360</v>
      </c>
      <c r="B361">
        <v>8</v>
      </c>
      <c r="C361" t="s">
        <v>173</v>
      </c>
      <c r="D361" t="s">
        <v>3599</v>
      </c>
      <c r="E361" t="s">
        <v>1390</v>
      </c>
      <c r="F361" t="s">
        <v>63</v>
      </c>
      <c r="G361">
        <v>36</v>
      </c>
      <c r="H361">
        <v>852</v>
      </c>
    </row>
    <row r="362" spans="1:8">
      <c r="A362">
        <v>361</v>
      </c>
      <c r="B362">
        <v>8</v>
      </c>
      <c r="C362" t="s">
        <v>173</v>
      </c>
      <c r="D362" t="s">
        <v>3599</v>
      </c>
      <c r="E362" t="s">
        <v>1390</v>
      </c>
      <c r="F362" t="s">
        <v>46</v>
      </c>
      <c r="G362">
        <v>42</v>
      </c>
      <c r="H362">
        <v>852</v>
      </c>
    </row>
    <row r="363" spans="1:8">
      <c r="A363">
        <v>362</v>
      </c>
      <c r="B363">
        <v>8</v>
      </c>
      <c r="C363" t="s">
        <v>173</v>
      </c>
      <c r="D363" t="s">
        <v>3599</v>
      </c>
      <c r="E363" t="s">
        <v>1391</v>
      </c>
      <c r="F363" t="s">
        <v>63</v>
      </c>
      <c r="G363">
        <v>34</v>
      </c>
      <c r="H363">
        <v>852</v>
      </c>
    </row>
    <row r="364" spans="1:8">
      <c r="A364">
        <v>363</v>
      </c>
      <c r="B364">
        <v>8</v>
      </c>
      <c r="C364" t="s">
        <v>173</v>
      </c>
      <c r="D364" t="s">
        <v>3599</v>
      </c>
      <c r="E364" t="s">
        <v>1391</v>
      </c>
      <c r="F364" t="s">
        <v>46</v>
      </c>
      <c r="G364">
        <v>38</v>
      </c>
      <c r="H364">
        <v>852</v>
      </c>
    </row>
    <row r="365" spans="1:8">
      <c r="A365">
        <v>364</v>
      </c>
      <c r="B365">
        <v>8</v>
      </c>
      <c r="C365" t="s">
        <v>173</v>
      </c>
      <c r="D365" t="s">
        <v>3599</v>
      </c>
      <c r="E365" t="s">
        <v>1392</v>
      </c>
      <c r="F365" t="s">
        <v>63</v>
      </c>
      <c r="G365">
        <v>47</v>
      </c>
      <c r="H365">
        <v>852</v>
      </c>
    </row>
    <row r="366" spans="1:8">
      <c r="A366">
        <v>365</v>
      </c>
      <c r="B366">
        <v>8</v>
      </c>
      <c r="C366" t="s">
        <v>173</v>
      </c>
      <c r="D366" t="s">
        <v>3599</v>
      </c>
      <c r="E366" t="s">
        <v>1392</v>
      </c>
      <c r="F366" t="s">
        <v>46</v>
      </c>
      <c r="G366">
        <v>35</v>
      </c>
      <c r="H366">
        <v>852</v>
      </c>
    </row>
    <row r="367" spans="1:8">
      <c r="A367">
        <v>366</v>
      </c>
      <c r="B367">
        <v>8</v>
      </c>
      <c r="C367" t="s">
        <v>173</v>
      </c>
      <c r="D367" t="s">
        <v>3599</v>
      </c>
      <c r="E367" t="s">
        <v>1393</v>
      </c>
      <c r="F367" t="s">
        <v>63</v>
      </c>
      <c r="G367">
        <v>39</v>
      </c>
      <c r="H367">
        <v>852</v>
      </c>
    </row>
    <row r="368" spans="1:8">
      <c r="A368">
        <v>367</v>
      </c>
      <c r="B368">
        <v>8</v>
      </c>
      <c r="C368" t="s">
        <v>173</v>
      </c>
      <c r="D368" t="s">
        <v>3599</v>
      </c>
      <c r="E368" t="s">
        <v>1393</v>
      </c>
      <c r="F368" t="s">
        <v>46</v>
      </c>
      <c r="G368">
        <v>29</v>
      </c>
      <c r="H368">
        <v>852</v>
      </c>
    </row>
    <row r="369" spans="1:8">
      <c r="A369">
        <v>368</v>
      </c>
      <c r="B369">
        <v>8</v>
      </c>
      <c r="C369" t="s">
        <v>173</v>
      </c>
      <c r="D369" t="s">
        <v>3599</v>
      </c>
      <c r="E369" t="s">
        <v>1394</v>
      </c>
      <c r="F369" t="s">
        <v>63</v>
      </c>
      <c r="G369">
        <v>30</v>
      </c>
      <c r="H369">
        <v>852</v>
      </c>
    </row>
    <row r="370" spans="1:8">
      <c r="A370">
        <v>369</v>
      </c>
      <c r="B370">
        <v>8</v>
      </c>
      <c r="C370" t="s">
        <v>173</v>
      </c>
      <c r="D370" t="s">
        <v>3599</v>
      </c>
      <c r="E370" t="s">
        <v>1394</v>
      </c>
      <c r="F370" t="s">
        <v>46</v>
      </c>
      <c r="G370">
        <v>37</v>
      </c>
      <c r="H370">
        <v>852</v>
      </c>
    </row>
    <row r="371" spans="1:8">
      <c r="A371">
        <v>370</v>
      </c>
      <c r="B371">
        <v>8</v>
      </c>
      <c r="C371" t="s">
        <v>173</v>
      </c>
      <c r="D371" t="s">
        <v>3599</v>
      </c>
      <c r="E371" t="s">
        <v>1395</v>
      </c>
      <c r="F371" t="s">
        <v>63</v>
      </c>
      <c r="G371">
        <v>36</v>
      </c>
      <c r="H371">
        <v>852</v>
      </c>
    </row>
    <row r="372" spans="1:8">
      <c r="A372">
        <v>371</v>
      </c>
      <c r="B372">
        <v>8</v>
      </c>
      <c r="C372" t="s">
        <v>173</v>
      </c>
      <c r="D372" t="s">
        <v>3599</v>
      </c>
      <c r="E372" t="s">
        <v>1395</v>
      </c>
      <c r="F372" t="s">
        <v>46</v>
      </c>
      <c r="G372">
        <v>31</v>
      </c>
      <c r="H372">
        <v>852</v>
      </c>
    </row>
    <row r="373" spans="1:8">
      <c r="A373">
        <v>372</v>
      </c>
      <c r="B373">
        <v>8</v>
      </c>
      <c r="C373" t="s">
        <v>173</v>
      </c>
      <c r="D373" t="s">
        <v>3599</v>
      </c>
      <c r="E373" t="s">
        <v>1396</v>
      </c>
      <c r="F373" t="s">
        <v>63</v>
      </c>
      <c r="G373">
        <v>23</v>
      </c>
      <c r="H373">
        <v>852</v>
      </c>
    </row>
    <row r="374" spans="1:8">
      <c r="A374">
        <v>373</v>
      </c>
      <c r="B374">
        <v>8</v>
      </c>
      <c r="C374" t="s">
        <v>173</v>
      </c>
      <c r="D374" t="s">
        <v>3599</v>
      </c>
      <c r="E374" t="s">
        <v>1396</v>
      </c>
      <c r="F374" t="s">
        <v>46</v>
      </c>
      <c r="G374">
        <v>37</v>
      </c>
      <c r="H374">
        <v>852</v>
      </c>
    </row>
    <row r="375" spans="1:8">
      <c r="A375">
        <v>374</v>
      </c>
      <c r="B375">
        <v>8</v>
      </c>
      <c r="C375" t="s">
        <v>173</v>
      </c>
      <c r="D375" t="s">
        <v>3599</v>
      </c>
      <c r="E375" t="s">
        <v>1397</v>
      </c>
      <c r="F375" t="s">
        <v>63</v>
      </c>
      <c r="G375">
        <v>21</v>
      </c>
      <c r="H375">
        <v>852</v>
      </c>
    </row>
    <row r="376" spans="1:8">
      <c r="A376">
        <v>375</v>
      </c>
      <c r="B376">
        <v>8</v>
      </c>
      <c r="C376" t="s">
        <v>173</v>
      </c>
      <c r="D376" t="s">
        <v>3599</v>
      </c>
      <c r="E376" t="s">
        <v>1397</v>
      </c>
      <c r="F376" t="s">
        <v>46</v>
      </c>
      <c r="G376">
        <v>28</v>
      </c>
      <c r="H376">
        <v>852</v>
      </c>
    </row>
    <row r="377" spans="1:8">
      <c r="A377">
        <v>376</v>
      </c>
      <c r="B377">
        <v>8</v>
      </c>
      <c r="C377" t="s">
        <v>173</v>
      </c>
      <c r="D377" t="s">
        <v>3599</v>
      </c>
      <c r="E377" t="s">
        <v>1398</v>
      </c>
      <c r="F377" t="s">
        <v>63</v>
      </c>
      <c r="G377">
        <v>9</v>
      </c>
      <c r="H377">
        <v>852</v>
      </c>
    </row>
    <row r="378" spans="1:8">
      <c r="A378">
        <v>377</v>
      </c>
      <c r="B378">
        <v>8</v>
      </c>
      <c r="C378" t="s">
        <v>173</v>
      </c>
      <c r="D378" t="s">
        <v>3599</v>
      </c>
      <c r="E378" t="s">
        <v>1398</v>
      </c>
      <c r="F378" t="s">
        <v>46</v>
      </c>
      <c r="G378">
        <v>20</v>
      </c>
      <c r="H378">
        <v>852</v>
      </c>
    </row>
    <row r="379" spans="1:8">
      <c r="A379">
        <v>378</v>
      </c>
      <c r="B379">
        <v>8</v>
      </c>
      <c r="C379" t="s">
        <v>173</v>
      </c>
      <c r="D379" t="s">
        <v>3599</v>
      </c>
      <c r="E379" t="s">
        <v>1399</v>
      </c>
      <c r="F379" t="s">
        <v>63</v>
      </c>
      <c r="G379">
        <v>12</v>
      </c>
      <c r="H379">
        <v>852</v>
      </c>
    </row>
    <row r="380" spans="1:8">
      <c r="A380">
        <v>379</v>
      </c>
      <c r="B380">
        <v>8</v>
      </c>
      <c r="C380" t="s">
        <v>173</v>
      </c>
      <c r="D380" t="s">
        <v>3599</v>
      </c>
      <c r="E380" t="s">
        <v>1399</v>
      </c>
      <c r="F380" t="s">
        <v>46</v>
      </c>
      <c r="G380">
        <v>18</v>
      </c>
      <c r="H380">
        <v>852</v>
      </c>
    </row>
    <row r="381" spans="1:8">
      <c r="A381">
        <v>380</v>
      </c>
      <c r="B381">
        <v>8</v>
      </c>
      <c r="C381" t="s">
        <v>173</v>
      </c>
      <c r="D381" t="s">
        <v>3599</v>
      </c>
      <c r="E381" t="s">
        <v>1400</v>
      </c>
      <c r="F381" t="s">
        <v>63</v>
      </c>
      <c r="G381">
        <v>4</v>
      </c>
      <c r="H381">
        <v>852</v>
      </c>
    </row>
    <row r="382" spans="1:8">
      <c r="A382">
        <v>381</v>
      </c>
      <c r="B382">
        <v>8</v>
      </c>
      <c r="C382" t="s">
        <v>173</v>
      </c>
      <c r="D382" t="s">
        <v>3599</v>
      </c>
      <c r="E382" t="s">
        <v>1400</v>
      </c>
      <c r="F382" t="s">
        <v>46</v>
      </c>
      <c r="G382">
        <v>12</v>
      </c>
      <c r="H382">
        <v>852</v>
      </c>
    </row>
    <row r="383" spans="1:8">
      <c r="A383">
        <v>382</v>
      </c>
      <c r="B383">
        <v>8</v>
      </c>
      <c r="C383" t="s">
        <v>173</v>
      </c>
      <c r="D383" t="s">
        <v>3599</v>
      </c>
      <c r="E383" t="s">
        <v>1401</v>
      </c>
      <c r="F383" t="s">
        <v>63</v>
      </c>
      <c r="G383">
        <v>7</v>
      </c>
      <c r="H383">
        <v>852</v>
      </c>
    </row>
    <row r="384" spans="1:8">
      <c r="A384">
        <v>383</v>
      </c>
      <c r="B384">
        <v>8</v>
      </c>
      <c r="C384" t="s">
        <v>173</v>
      </c>
      <c r="D384" t="s">
        <v>3599</v>
      </c>
      <c r="E384" t="s">
        <v>1401</v>
      </c>
      <c r="F384" t="s">
        <v>46</v>
      </c>
      <c r="G384">
        <v>11</v>
      </c>
      <c r="H384">
        <v>852</v>
      </c>
    </row>
    <row r="385" spans="1:8">
      <c r="A385">
        <v>384</v>
      </c>
      <c r="B385">
        <v>8</v>
      </c>
      <c r="C385" t="s">
        <v>173</v>
      </c>
      <c r="D385" t="s">
        <v>3599</v>
      </c>
      <c r="E385" t="s">
        <v>1402</v>
      </c>
      <c r="F385" t="s">
        <v>63</v>
      </c>
      <c r="G385">
        <v>5</v>
      </c>
      <c r="H385">
        <v>852</v>
      </c>
    </row>
    <row r="386" spans="1:8">
      <c r="A386">
        <v>385</v>
      </c>
      <c r="B386">
        <v>8</v>
      </c>
      <c r="C386" t="s">
        <v>173</v>
      </c>
      <c r="D386" t="s">
        <v>3599</v>
      </c>
      <c r="E386" t="s">
        <v>1402</v>
      </c>
      <c r="F386" t="s">
        <v>46</v>
      </c>
      <c r="G386">
        <v>8</v>
      </c>
      <c r="H386">
        <v>852</v>
      </c>
    </row>
    <row r="387" spans="1:8">
      <c r="A387">
        <v>386</v>
      </c>
      <c r="B387">
        <v>8</v>
      </c>
      <c r="C387" t="s">
        <v>173</v>
      </c>
      <c r="D387" t="s">
        <v>3598</v>
      </c>
      <c r="E387" t="s">
        <v>249</v>
      </c>
      <c r="F387" t="s">
        <v>63</v>
      </c>
      <c r="G387">
        <v>5568</v>
      </c>
      <c r="H387">
        <v>138812</v>
      </c>
    </row>
    <row r="388" spans="1:8">
      <c r="A388">
        <v>387</v>
      </c>
      <c r="B388">
        <v>8</v>
      </c>
      <c r="C388" t="s">
        <v>173</v>
      </c>
      <c r="D388" t="s">
        <v>3598</v>
      </c>
      <c r="E388" t="s">
        <v>249</v>
      </c>
      <c r="F388" t="s">
        <v>46</v>
      </c>
      <c r="G388">
        <v>5377</v>
      </c>
      <c r="H388">
        <v>138812</v>
      </c>
    </row>
    <row r="389" spans="1:8">
      <c r="A389">
        <v>388</v>
      </c>
      <c r="B389">
        <v>8</v>
      </c>
      <c r="C389" t="s">
        <v>173</v>
      </c>
      <c r="D389" t="s">
        <v>3598</v>
      </c>
      <c r="E389" t="s">
        <v>1386</v>
      </c>
      <c r="F389" t="s">
        <v>63</v>
      </c>
      <c r="G389">
        <v>5953</v>
      </c>
      <c r="H389">
        <v>138812</v>
      </c>
    </row>
    <row r="390" spans="1:8">
      <c r="A390">
        <v>389</v>
      </c>
      <c r="B390">
        <v>8</v>
      </c>
      <c r="C390" t="s">
        <v>173</v>
      </c>
      <c r="D390" t="s">
        <v>3598</v>
      </c>
      <c r="E390" t="s">
        <v>1386</v>
      </c>
      <c r="F390" t="s">
        <v>46</v>
      </c>
      <c r="G390">
        <v>5726</v>
      </c>
      <c r="H390">
        <v>138812</v>
      </c>
    </row>
    <row r="391" spans="1:8">
      <c r="A391">
        <v>390</v>
      </c>
      <c r="B391">
        <v>8</v>
      </c>
      <c r="C391" t="s">
        <v>173</v>
      </c>
      <c r="D391" t="s">
        <v>3598</v>
      </c>
      <c r="E391" t="s">
        <v>1387</v>
      </c>
      <c r="F391" t="s">
        <v>63</v>
      </c>
      <c r="G391">
        <v>6370</v>
      </c>
      <c r="H391">
        <v>138812</v>
      </c>
    </row>
    <row r="392" spans="1:8">
      <c r="A392">
        <v>391</v>
      </c>
      <c r="B392">
        <v>8</v>
      </c>
      <c r="C392" t="s">
        <v>173</v>
      </c>
      <c r="D392" t="s">
        <v>3598</v>
      </c>
      <c r="E392" t="s">
        <v>1387</v>
      </c>
      <c r="F392" t="s">
        <v>46</v>
      </c>
      <c r="G392">
        <v>5906</v>
      </c>
      <c r="H392">
        <v>138812</v>
      </c>
    </row>
    <row r="393" spans="1:8">
      <c r="A393">
        <v>392</v>
      </c>
      <c r="B393">
        <v>8</v>
      </c>
      <c r="C393" t="s">
        <v>173</v>
      </c>
      <c r="D393" t="s">
        <v>3598</v>
      </c>
      <c r="E393" t="s">
        <v>1388</v>
      </c>
      <c r="F393" t="s">
        <v>63</v>
      </c>
      <c r="G393">
        <v>6917</v>
      </c>
      <c r="H393">
        <v>138812</v>
      </c>
    </row>
    <row r="394" spans="1:8">
      <c r="A394">
        <v>393</v>
      </c>
      <c r="B394">
        <v>8</v>
      </c>
      <c r="C394" t="s">
        <v>173</v>
      </c>
      <c r="D394" t="s">
        <v>3598</v>
      </c>
      <c r="E394" t="s">
        <v>1388</v>
      </c>
      <c r="F394" t="s">
        <v>46</v>
      </c>
      <c r="G394">
        <v>6700</v>
      </c>
      <c r="H394">
        <v>138812</v>
      </c>
    </row>
    <row r="395" spans="1:8">
      <c r="A395">
        <v>394</v>
      </c>
      <c r="B395">
        <v>8</v>
      </c>
      <c r="C395" t="s">
        <v>173</v>
      </c>
      <c r="D395" t="s">
        <v>3598</v>
      </c>
      <c r="E395" t="s">
        <v>1389</v>
      </c>
      <c r="F395" t="s">
        <v>63</v>
      </c>
      <c r="G395">
        <v>6266</v>
      </c>
      <c r="H395">
        <v>138812</v>
      </c>
    </row>
    <row r="396" spans="1:8">
      <c r="A396">
        <v>395</v>
      </c>
      <c r="B396">
        <v>8</v>
      </c>
      <c r="C396" t="s">
        <v>173</v>
      </c>
      <c r="D396" t="s">
        <v>3598</v>
      </c>
      <c r="E396" t="s">
        <v>1389</v>
      </c>
      <c r="F396" t="s">
        <v>46</v>
      </c>
      <c r="G396">
        <v>6187</v>
      </c>
      <c r="H396">
        <v>138812</v>
      </c>
    </row>
    <row r="397" spans="1:8">
      <c r="A397">
        <v>396</v>
      </c>
      <c r="B397">
        <v>8</v>
      </c>
      <c r="C397" t="s">
        <v>173</v>
      </c>
      <c r="D397" t="s">
        <v>3598</v>
      </c>
      <c r="E397" t="s">
        <v>1390</v>
      </c>
      <c r="F397" t="s">
        <v>63</v>
      </c>
      <c r="G397">
        <v>5862</v>
      </c>
      <c r="H397">
        <v>138812</v>
      </c>
    </row>
    <row r="398" spans="1:8">
      <c r="A398">
        <v>397</v>
      </c>
      <c r="B398">
        <v>8</v>
      </c>
      <c r="C398" t="s">
        <v>173</v>
      </c>
      <c r="D398" t="s">
        <v>3598</v>
      </c>
      <c r="E398" t="s">
        <v>1390</v>
      </c>
      <c r="F398" t="s">
        <v>46</v>
      </c>
      <c r="G398">
        <v>5700</v>
      </c>
      <c r="H398">
        <v>138812</v>
      </c>
    </row>
    <row r="399" spans="1:8">
      <c r="A399">
        <v>398</v>
      </c>
      <c r="B399">
        <v>8</v>
      </c>
      <c r="C399" t="s">
        <v>173</v>
      </c>
      <c r="D399" t="s">
        <v>3598</v>
      </c>
      <c r="E399" t="s">
        <v>1391</v>
      </c>
      <c r="F399" t="s">
        <v>63</v>
      </c>
      <c r="G399">
        <v>5224</v>
      </c>
      <c r="H399">
        <v>138812</v>
      </c>
    </row>
    <row r="400" spans="1:8">
      <c r="A400">
        <v>399</v>
      </c>
      <c r="B400">
        <v>8</v>
      </c>
      <c r="C400" t="s">
        <v>173</v>
      </c>
      <c r="D400" t="s">
        <v>3598</v>
      </c>
      <c r="E400" t="s">
        <v>1391</v>
      </c>
      <c r="F400" t="s">
        <v>46</v>
      </c>
      <c r="G400">
        <v>5054</v>
      </c>
      <c r="H400">
        <v>138812</v>
      </c>
    </row>
    <row r="401" spans="1:8">
      <c r="A401">
        <v>400</v>
      </c>
      <c r="B401">
        <v>8</v>
      </c>
      <c r="C401" t="s">
        <v>173</v>
      </c>
      <c r="D401" t="s">
        <v>3598</v>
      </c>
      <c r="E401" t="s">
        <v>1392</v>
      </c>
      <c r="F401" t="s">
        <v>63</v>
      </c>
      <c r="G401">
        <v>4586</v>
      </c>
      <c r="H401">
        <v>138812</v>
      </c>
    </row>
    <row r="402" spans="1:8">
      <c r="A402">
        <v>401</v>
      </c>
      <c r="B402">
        <v>8</v>
      </c>
      <c r="C402" t="s">
        <v>173</v>
      </c>
      <c r="D402" t="s">
        <v>3598</v>
      </c>
      <c r="E402" t="s">
        <v>1392</v>
      </c>
      <c r="F402" t="s">
        <v>46</v>
      </c>
      <c r="G402">
        <v>4763</v>
      </c>
      <c r="H402">
        <v>138812</v>
      </c>
    </row>
    <row r="403" spans="1:8">
      <c r="A403">
        <v>402</v>
      </c>
      <c r="B403">
        <v>8</v>
      </c>
      <c r="C403" t="s">
        <v>173</v>
      </c>
      <c r="D403" t="s">
        <v>3598</v>
      </c>
      <c r="E403" t="s">
        <v>1393</v>
      </c>
      <c r="F403" t="s">
        <v>63</v>
      </c>
      <c r="G403">
        <v>3945</v>
      </c>
      <c r="H403">
        <v>138812</v>
      </c>
    </row>
    <row r="404" spans="1:8">
      <c r="A404">
        <v>403</v>
      </c>
      <c r="B404">
        <v>8</v>
      </c>
      <c r="C404" t="s">
        <v>173</v>
      </c>
      <c r="D404" t="s">
        <v>3598</v>
      </c>
      <c r="E404" t="s">
        <v>1393</v>
      </c>
      <c r="F404" t="s">
        <v>46</v>
      </c>
      <c r="G404">
        <v>4253</v>
      </c>
      <c r="H404">
        <v>138812</v>
      </c>
    </row>
    <row r="405" spans="1:8">
      <c r="A405">
        <v>404</v>
      </c>
      <c r="B405">
        <v>8</v>
      </c>
      <c r="C405" t="s">
        <v>173</v>
      </c>
      <c r="D405" t="s">
        <v>3598</v>
      </c>
      <c r="E405" t="s">
        <v>1394</v>
      </c>
      <c r="F405" t="s">
        <v>63</v>
      </c>
      <c r="G405">
        <v>4072</v>
      </c>
      <c r="H405">
        <v>138812</v>
      </c>
    </row>
    <row r="406" spans="1:8">
      <c r="A406">
        <v>405</v>
      </c>
      <c r="B406">
        <v>8</v>
      </c>
      <c r="C406" t="s">
        <v>173</v>
      </c>
      <c r="D406" t="s">
        <v>3598</v>
      </c>
      <c r="E406" t="s">
        <v>1394</v>
      </c>
      <c r="F406" t="s">
        <v>46</v>
      </c>
      <c r="G406">
        <v>4350</v>
      </c>
      <c r="H406">
        <v>138812</v>
      </c>
    </row>
    <row r="407" spans="1:8">
      <c r="A407">
        <v>406</v>
      </c>
      <c r="B407">
        <v>8</v>
      </c>
      <c r="C407" t="s">
        <v>173</v>
      </c>
      <c r="D407" t="s">
        <v>3598</v>
      </c>
      <c r="E407" t="s">
        <v>1395</v>
      </c>
      <c r="F407" t="s">
        <v>63</v>
      </c>
      <c r="G407">
        <v>3826</v>
      </c>
      <c r="H407">
        <v>138812</v>
      </c>
    </row>
    <row r="408" spans="1:8">
      <c r="A408">
        <v>407</v>
      </c>
      <c r="B408">
        <v>8</v>
      </c>
      <c r="C408" t="s">
        <v>173</v>
      </c>
      <c r="D408" t="s">
        <v>3598</v>
      </c>
      <c r="E408" t="s">
        <v>1395</v>
      </c>
      <c r="F408" t="s">
        <v>46</v>
      </c>
      <c r="G408">
        <v>4039</v>
      </c>
      <c r="H408">
        <v>138812</v>
      </c>
    </row>
    <row r="409" spans="1:8">
      <c r="A409">
        <v>408</v>
      </c>
      <c r="B409">
        <v>8</v>
      </c>
      <c r="C409" t="s">
        <v>173</v>
      </c>
      <c r="D409" t="s">
        <v>3598</v>
      </c>
      <c r="E409" t="s">
        <v>1396</v>
      </c>
      <c r="F409" t="s">
        <v>63</v>
      </c>
      <c r="G409">
        <v>3247</v>
      </c>
      <c r="H409">
        <v>138812</v>
      </c>
    </row>
    <row r="410" spans="1:8">
      <c r="A410">
        <v>409</v>
      </c>
      <c r="B410">
        <v>8</v>
      </c>
      <c r="C410" t="s">
        <v>173</v>
      </c>
      <c r="D410" t="s">
        <v>3598</v>
      </c>
      <c r="E410" t="s">
        <v>1396</v>
      </c>
      <c r="F410" t="s">
        <v>46</v>
      </c>
      <c r="G410">
        <v>3349</v>
      </c>
      <c r="H410">
        <v>138812</v>
      </c>
    </row>
    <row r="411" spans="1:8">
      <c r="A411">
        <v>410</v>
      </c>
      <c r="B411">
        <v>8</v>
      </c>
      <c r="C411" t="s">
        <v>173</v>
      </c>
      <c r="D411" t="s">
        <v>3598</v>
      </c>
      <c r="E411" t="s">
        <v>1397</v>
      </c>
      <c r="F411" t="s">
        <v>63</v>
      </c>
      <c r="G411">
        <v>2386</v>
      </c>
      <c r="H411">
        <v>138812</v>
      </c>
    </row>
    <row r="412" spans="1:8">
      <c r="A412">
        <v>411</v>
      </c>
      <c r="B412">
        <v>8</v>
      </c>
      <c r="C412" t="s">
        <v>173</v>
      </c>
      <c r="D412" t="s">
        <v>3598</v>
      </c>
      <c r="E412" t="s">
        <v>1397</v>
      </c>
      <c r="F412" t="s">
        <v>46</v>
      </c>
      <c r="G412">
        <v>2545</v>
      </c>
      <c r="H412">
        <v>138812</v>
      </c>
    </row>
    <row r="413" spans="1:8">
      <c r="A413">
        <v>412</v>
      </c>
      <c r="B413">
        <v>8</v>
      </c>
      <c r="C413" t="s">
        <v>173</v>
      </c>
      <c r="D413" t="s">
        <v>3598</v>
      </c>
      <c r="E413" t="s">
        <v>1398</v>
      </c>
      <c r="F413" t="s">
        <v>63</v>
      </c>
      <c r="G413">
        <v>1728</v>
      </c>
      <c r="H413">
        <v>138812</v>
      </c>
    </row>
    <row r="414" spans="1:8">
      <c r="A414">
        <v>413</v>
      </c>
      <c r="B414">
        <v>8</v>
      </c>
      <c r="C414" t="s">
        <v>173</v>
      </c>
      <c r="D414" t="s">
        <v>3598</v>
      </c>
      <c r="E414" t="s">
        <v>1398</v>
      </c>
      <c r="F414" t="s">
        <v>46</v>
      </c>
      <c r="G414">
        <v>1873</v>
      </c>
      <c r="H414">
        <v>138812</v>
      </c>
    </row>
    <row r="415" spans="1:8">
      <c r="A415">
        <v>414</v>
      </c>
      <c r="B415">
        <v>8</v>
      </c>
      <c r="C415" t="s">
        <v>173</v>
      </c>
      <c r="D415" t="s">
        <v>3598</v>
      </c>
      <c r="E415" t="s">
        <v>1399</v>
      </c>
      <c r="F415" t="s">
        <v>63</v>
      </c>
      <c r="G415">
        <v>1270</v>
      </c>
      <c r="H415">
        <v>138812</v>
      </c>
    </row>
    <row r="416" spans="1:8">
      <c r="A416">
        <v>415</v>
      </c>
      <c r="B416">
        <v>8</v>
      </c>
      <c r="C416" t="s">
        <v>173</v>
      </c>
      <c r="D416" t="s">
        <v>3598</v>
      </c>
      <c r="E416" t="s">
        <v>1399</v>
      </c>
      <c r="F416" t="s">
        <v>46</v>
      </c>
      <c r="G416">
        <v>1335</v>
      </c>
      <c r="H416">
        <v>138812</v>
      </c>
    </row>
    <row r="417" spans="1:8">
      <c r="A417">
        <v>416</v>
      </c>
      <c r="B417">
        <v>8</v>
      </c>
      <c r="C417" t="s">
        <v>173</v>
      </c>
      <c r="D417" t="s">
        <v>3598</v>
      </c>
      <c r="E417" t="s">
        <v>1400</v>
      </c>
      <c r="F417" t="s">
        <v>63</v>
      </c>
      <c r="G417">
        <v>888</v>
      </c>
      <c r="H417">
        <v>138812</v>
      </c>
    </row>
    <row r="418" spans="1:8">
      <c r="A418">
        <v>417</v>
      </c>
      <c r="B418">
        <v>8</v>
      </c>
      <c r="C418" t="s">
        <v>173</v>
      </c>
      <c r="D418" t="s">
        <v>3598</v>
      </c>
      <c r="E418" t="s">
        <v>1400</v>
      </c>
      <c r="F418" t="s">
        <v>46</v>
      </c>
      <c r="G418">
        <v>1023</v>
      </c>
      <c r="H418">
        <v>138812</v>
      </c>
    </row>
    <row r="419" spans="1:8">
      <c r="A419">
        <v>418</v>
      </c>
      <c r="B419">
        <v>8</v>
      </c>
      <c r="C419" t="s">
        <v>173</v>
      </c>
      <c r="D419" t="s">
        <v>3598</v>
      </c>
      <c r="E419" t="s">
        <v>1401</v>
      </c>
      <c r="F419" t="s">
        <v>63</v>
      </c>
      <c r="G419">
        <v>631</v>
      </c>
      <c r="H419">
        <v>138812</v>
      </c>
    </row>
    <row r="420" spans="1:8">
      <c r="A420">
        <v>419</v>
      </c>
      <c r="B420">
        <v>8</v>
      </c>
      <c r="C420" t="s">
        <v>173</v>
      </c>
      <c r="D420" t="s">
        <v>3598</v>
      </c>
      <c r="E420" t="s">
        <v>1401</v>
      </c>
      <c r="F420" t="s">
        <v>46</v>
      </c>
      <c r="G420">
        <v>762</v>
      </c>
      <c r="H420">
        <v>138812</v>
      </c>
    </row>
    <row r="421" spans="1:8">
      <c r="A421">
        <v>420</v>
      </c>
      <c r="B421">
        <v>8</v>
      </c>
      <c r="C421" t="s">
        <v>173</v>
      </c>
      <c r="D421" t="s">
        <v>3598</v>
      </c>
      <c r="E421" t="s">
        <v>1402</v>
      </c>
      <c r="F421" t="s">
        <v>63</v>
      </c>
      <c r="G421">
        <v>463</v>
      </c>
      <c r="H421">
        <v>138812</v>
      </c>
    </row>
    <row r="422" spans="1:8">
      <c r="A422">
        <v>421</v>
      </c>
      <c r="B422">
        <v>8</v>
      </c>
      <c r="C422" t="s">
        <v>173</v>
      </c>
      <c r="D422" t="s">
        <v>3598</v>
      </c>
      <c r="E422" t="s">
        <v>1402</v>
      </c>
      <c r="F422" t="s">
        <v>46</v>
      </c>
      <c r="G422">
        <v>668</v>
      </c>
      <c r="H422">
        <v>138812</v>
      </c>
    </row>
    <row r="423" spans="1:8">
      <c r="A423">
        <v>422</v>
      </c>
      <c r="B423">
        <v>8</v>
      </c>
      <c r="C423" t="s">
        <v>173</v>
      </c>
      <c r="D423" t="s">
        <v>3586</v>
      </c>
      <c r="E423" t="s">
        <v>249</v>
      </c>
      <c r="F423" t="s">
        <v>63</v>
      </c>
      <c r="G423">
        <v>84159</v>
      </c>
      <c r="H423">
        <v>2138226</v>
      </c>
    </row>
    <row r="424" spans="1:8">
      <c r="A424">
        <v>423</v>
      </c>
      <c r="B424">
        <v>8</v>
      </c>
      <c r="C424" t="s">
        <v>173</v>
      </c>
      <c r="D424" t="s">
        <v>3586</v>
      </c>
      <c r="E424" t="s">
        <v>249</v>
      </c>
      <c r="F424" t="s">
        <v>46</v>
      </c>
      <c r="G424">
        <v>80952</v>
      </c>
      <c r="H424">
        <v>2138226</v>
      </c>
    </row>
    <row r="425" spans="1:8">
      <c r="A425">
        <v>424</v>
      </c>
      <c r="B425">
        <v>8</v>
      </c>
      <c r="C425" t="s">
        <v>173</v>
      </c>
      <c r="D425" t="s">
        <v>3586</v>
      </c>
      <c r="E425" t="s">
        <v>1386</v>
      </c>
      <c r="F425" t="s">
        <v>63</v>
      </c>
      <c r="G425">
        <v>87088</v>
      </c>
      <c r="H425">
        <v>2138226</v>
      </c>
    </row>
    <row r="426" spans="1:8">
      <c r="A426">
        <v>425</v>
      </c>
      <c r="B426">
        <v>8</v>
      </c>
      <c r="C426" t="s">
        <v>173</v>
      </c>
      <c r="D426" t="s">
        <v>3586</v>
      </c>
      <c r="E426" t="s">
        <v>1386</v>
      </c>
      <c r="F426" t="s">
        <v>46</v>
      </c>
      <c r="G426">
        <v>83498</v>
      </c>
      <c r="H426">
        <v>2138226</v>
      </c>
    </row>
    <row r="427" spans="1:8">
      <c r="A427">
        <v>426</v>
      </c>
      <c r="B427">
        <v>8</v>
      </c>
      <c r="C427" t="s">
        <v>173</v>
      </c>
      <c r="D427" t="s">
        <v>3586</v>
      </c>
      <c r="E427" t="s">
        <v>1387</v>
      </c>
      <c r="F427" t="s">
        <v>63</v>
      </c>
      <c r="G427">
        <v>88353</v>
      </c>
      <c r="H427">
        <v>2138226</v>
      </c>
    </row>
    <row r="428" spans="1:8">
      <c r="A428">
        <v>427</v>
      </c>
      <c r="B428">
        <v>8</v>
      </c>
      <c r="C428" t="s">
        <v>173</v>
      </c>
      <c r="D428" t="s">
        <v>3586</v>
      </c>
      <c r="E428" t="s">
        <v>1387</v>
      </c>
      <c r="F428" t="s">
        <v>46</v>
      </c>
      <c r="G428">
        <v>84670</v>
      </c>
      <c r="H428">
        <v>2138226</v>
      </c>
    </row>
    <row r="429" spans="1:8">
      <c r="A429">
        <v>428</v>
      </c>
      <c r="B429">
        <v>8</v>
      </c>
      <c r="C429" t="s">
        <v>173</v>
      </c>
      <c r="D429" t="s">
        <v>3586</v>
      </c>
      <c r="E429" t="s">
        <v>1388</v>
      </c>
      <c r="F429" t="s">
        <v>63</v>
      </c>
      <c r="G429">
        <v>95369</v>
      </c>
      <c r="H429">
        <v>2138226</v>
      </c>
    </row>
    <row r="430" spans="1:8">
      <c r="A430">
        <v>429</v>
      </c>
      <c r="B430">
        <v>8</v>
      </c>
      <c r="C430" t="s">
        <v>173</v>
      </c>
      <c r="D430" t="s">
        <v>3586</v>
      </c>
      <c r="E430" t="s">
        <v>1388</v>
      </c>
      <c r="F430" t="s">
        <v>46</v>
      </c>
      <c r="G430">
        <v>92950</v>
      </c>
      <c r="H430">
        <v>2138226</v>
      </c>
    </row>
    <row r="431" spans="1:8">
      <c r="A431">
        <v>430</v>
      </c>
      <c r="B431">
        <v>8</v>
      </c>
      <c r="C431" t="s">
        <v>173</v>
      </c>
      <c r="D431" t="s">
        <v>3586</v>
      </c>
      <c r="E431" t="s">
        <v>1389</v>
      </c>
      <c r="F431" t="s">
        <v>63</v>
      </c>
      <c r="G431">
        <v>93402</v>
      </c>
      <c r="H431">
        <v>2138226</v>
      </c>
    </row>
    <row r="432" spans="1:8">
      <c r="A432">
        <v>431</v>
      </c>
      <c r="B432">
        <v>8</v>
      </c>
      <c r="C432" t="s">
        <v>173</v>
      </c>
      <c r="D432" t="s">
        <v>3586</v>
      </c>
      <c r="E432" t="s">
        <v>1389</v>
      </c>
      <c r="F432" t="s">
        <v>46</v>
      </c>
      <c r="G432">
        <v>94402</v>
      </c>
      <c r="H432">
        <v>2138226</v>
      </c>
    </row>
    <row r="433" spans="1:8">
      <c r="A433">
        <v>432</v>
      </c>
      <c r="B433">
        <v>8</v>
      </c>
      <c r="C433" t="s">
        <v>173</v>
      </c>
      <c r="D433" t="s">
        <v>3586</v>
      </c>
      <c r="E433" t="s">
        <v>1390</v>
      </c>
      <c r="F433" t="s">
        <v>63</v>
      </c>
      <c r="G433">
        <v>89019</v>
      </c>
      <c r="H433">
        <v>2138226</v>
      </c>
    </row>
    <row r="434" spans="1:8">
      <c r="A434">
        <v>433</v>
      </c>
      <c r="B434">
        <v>8</v>
      </c>
      <c r="C434" t="s">
        <v>173</v>
      </c>
      <c r="D434" t="s">
        <v>3586</v>
      </c>
      <c r="E434" t="s">
        <v>1390</v>
      </c>
      <c r="F434" t="s">
        <v>46</v>
      </c>
      <c r="G434">
        <v>90637</v>
      </c>
      <c r="H434">
        <v>2138226</v>
      </c>
    </row>
    <row r="435" spans="1:8">
      <c r="A435">
        <v>434</v>
      </c>
      <c r="B435">
        <v>8</v>
      </c>
      <c r="C435" t="s">
        <v>173</v>
      </c>
      <c r="D435" t="s">
        <v>3586</v>
      </c>
      <c r="E435" t="s">
        <v>1391</v>
      </c>
      <c r="F435" t="s">
        <v>63</v>
      </c>
      <c r="G435">
        <v>80335</v>
      </c>
      <c r="H435">
        <v>2138226</v>
      </c>
    </row>
    <row r="436" spans="1:8">
      <c r="A436">
        <v>435</v>
      </c>
      <c r="B436">
        <v>8</v>
      </c>
      <c r="C436" t="s">
        <v>173</v>
      </c>
      <c r="D436" t="s">
        <v>3586</v>
      </c>
      <c r="E436" t="s">
        <v>1391</v>
      </c>
      <c r="F436" t="s">
        <v>46</v>
      </c>
      <c r="G436">
        <v>82916</v>
      </c>
      <c r="H436">
        <v>2138226</v>
      </c>
    </row>
    <row r="437" spans="1:8">
      <c r="A437">
        <v>436</v>
      </c>
      <c r="B437">
        <v>8</v>
      </c>
      <c r="C437" t="s">
        <v>173</v>
      </c>
      <c r="D437" t="s">
        <v>3586</v>
      </c>
      <c r="E437" t="s">
        <v>1392</v>
      </c>
      <c r="F437" t="s">
        <v>63</v>
      </c>
      <c r="G437">
        <v>75831</v>
      </c>
      <c r="H437">
        <v>2138226</v>
      </c>
    </row>
    <row r="438" spans="1:8">
      <c r="A438">
        <v>437</v>
      </c>
      <c r="B438">
        <v>8</v>
      </c>
      <c r="C438" t="s">
        <v>173</v>
      </c>
      <c r="D438" t="s">
        <v>3586</v>
      </c>
      <c r="E438" t="s">
        <v>1392</v>
      </c>
      <c r="F438" t="s">
        <v>46</v>
      </c>
      <c r="G438">
        <v>81397</v>
      </c>
      <c r="H438">
        <v>2138226</v>
      </c>
    </row>
    <row r="439" spans="1:8">
      <c r="A439">
        <v>438</v>
      </c>
      <c r="B439">
        <v>8</v>
      </c>
      <c r="C439" t="s">
        <v>173</v>
      </c>
      <c r="D439" t="s">
        <v>3586</v>
      </c>
      <c r="E439" t="s">
        <v>1393</v>
      </c>
      <c r="F439" t="s">
        <v>63</v>
      </c>
      <c r="G439">
        <v>62383</v>
      </c>
      <c r="H439">
        <v>2138226</v>
      </c>
    </row>
    <row r="440" spans="1:8">
      <c r="A440">
        <v>439</v>
      </c>
      <c r="B440">
        <v>8</v>
      </c>
      <c r="C440" t="s">
        <v>173</v>
      </c>
      <c r="D440" t="s">
        <v>3586</v>
      </c>
      <c r="E440" t="s">
        <v>1393</v>
      </c>
      <c r="F440" t="s">
        <v>46</v>
      </c>
      <c r="G440">
        <v>68823</v>
      </c>
      <c r="H440">
        <v>2138226</v>
      </c>
    </row>
    <row r="441" spans="1:8">
      <c r="A441">
        <v>440</v>
      </c>
      <c r="B441">
        <v>8</v>
      </c>
      <c r="C441" t="s">
        <v>173</v>
      </c>
      <c r="D441" t="s">
        <v>3586</v>
      </c>
      <c r="E441" t="s">
        <v>1394</v>
      </c>
      <c r="F441" t="s">
        <v>63</v>
      </c>
      <c r="G441">
        <v>58594</v>
      </c>
      <c r="H441">
        <v>2138226</v>
      </c>
    </row>
    <row r="442" spans="1:8">
      <c r="A442">
        <v>441</v>
      </c>
      <c r="B442">
        <v>8</v>
      </c>
      <c r="C442" t="s">
        <v>173</v>
      </c>
      <c r="D442" t="s">
        <v>3586</v>
      </c>
      <c r="E442" t="s">
        <v>1394</v>
      </c>
      <c r="F442" t="s">
        <v>46</v>
      </c>
      <c r="G442">
        <v>65664</v>
      </c>
      <c r="H442">
        <v>2138226</v>
      </c>
    </row>
    <row r="443" spans="1:8">
      <c r="A443">
        <v>442</v>
      </c>
      <c r="B443">
        <v>8</v>
      </c>
      <c r="C443" t="s">
        <v>173</v>
      </c>
      <c r="D443" t="s">
        <v>3586</v>
      </c>
      <c r="E443" t="s">
        <v>1395</v>
      </c>
      <c r="F443" t="s">
        <v>63</v>
      </c>
      <c r="G443">
        <v>57283</v>
      </c>
      <c r="H443">
        <v>2138226</v>
      </c>
    </row>
    <row r="444" spans="1:8">
      <c r="A444">
        <v>443</v>
      </c>
      <c r="B444">
        <v>8</v>
      </c>
      <c r="C444" t="s">
        <v>173</v>
      </c>
      <c r="D444" t="s">
        <v>3586</v>
      </c>
      <c r="E444" t="s">
        <v>1395</v>
      </c>
      <c r="F444" t="s">
        <v>46</v>
      </c>
      <c r="G444">
        <v>65831</v>
      </c>
      <c r="H444">
        <v>2138226</v>
      </c>
    </row>
    <row r="445" spans="1:8">
      <c r="A445">
        <v>444</v>
      </c>
      <c r="B445">
        <v>8</v>
      </c>
      <c r="C445" t="s">
        <v>173</v>
      </c>
      <c r="D445" t="s">
        <v>3586</v>
      </c>
      <c r="E445" t="s">
        <v>1396</v>
      </c>
      <c r="F445" t="s">
        <v>63</v>
      </c>
      <c r="G445">
        <v>49794</v>
      </c>
      <c r="H445">
        <v>2138226</v>
      </c>
    </row>
    <row r="446" spans="1:8">
      <c r="A446">
        <v>445</v>
      </c>
      <c r="B446">
        <v>8</v>
      </c>
      <c r="C446" t="s">
        <v>173</v>
      </c>
      <c r="D446" t="s">
        <v>3586</v>
      </c>
      <c r="E446" t="s">
        <v>1396</v>
      </c>
      <c r="F446" t="s">
        <v>46</v>
      </c>
      <c r="G446">
        <v>58344</v>
      </c>
      <c r="H446">
        <v>2138226</v>
      </c>
    </row>
    <row r="447" spans="1:8">
      <c r="A447">
        <v>446</v>
      </c>
      <c r="B447">
        <v>8</v>
      </c>
      <c r="C447" t="s">
        <v>173</v>
      </c>
      <c r="D447" t="s">
        <v>3586</v>
      </c>
      <c r="E447" t="s">
        <v>1397</v>
      </c>
      <c r="F447" t="s">
        <v>63</v>
      </c>
      <c r="G447">
        <v>38757</v>
      </c>
      <c r="H447">
        <v>2138226</v>
      </c>
    </row>
    <row r="448" spans="1:8">
      <c r="A448">
        <v>447</v>
      </c>
      <c r="B448">
        <v>8</v>
      </c>
      <c r="C448" t="s">
        <v>173</v>
      </c>
      <c r="D448" t="s">
        <v>3586</v>
      </c>
      <c r="E448" t="s">
        <v>1397</v>
      </c>
      <c r="F448" t="s">
        <v>46</v>
      </c>
      <c r="G448">
        <v>45963</v>
      </c>
      <c r="H448">
        <v>2138226</v>
      </c>
    </row>
    <row r="449" spans="1:8">
      <c r="A449">
        <v>448</v>
      </c>
      <c r="B449">
        <v>8</v>
      </c>
      <c r="C449" t="s">
        <v>173</v>
      </c>
      <c r="D449" t="s">
        <v>3586</v>
      </c>
      <c r="E449" t="s">
        <v>1398</v>
      </c>
      <c r="F449" t="s">
        <v>63</v>
      </c>
      <c r="G449">
        <v>28539</v>
      </c>
      <c r="H449">
        <v>2138226</v>
      </c>
    </row>
    <row r="450" spans="1:8">
      <c r="A450">
        <v>449</v>
      </c>
      <c r="B450">
        <v>8</v>
      </c>
      <c r="C450" t="s">
        <v>173</v>
      </c>
      <c r="D450" t="s">
        <v>3586</v>
      </c>
      <c r="E450" t="s">
        <v>1398</v>
      </c>
      <c r="F450" t="s">
        <v>46</v>
      </c>
      <c r="G450">
        <v>35023</v>
      </c>
      <c r="H450">
        <v>2138226</v>
      </c>
    </row>
    <row r="451" spans="1:8">
      <c r="A451">
        <v>450</v>
      </c>
      <c r="B451">
        <v>8</v>
      </c>
      <c r="C451" t="s">
        <v>173</v>
      </c>
      <c r="D451" t="s">
        <v>3586</v>
      </c>
      <c r="E451" t="s">
        <v>1399</v>
      </c>
      <c r="F451" t="s">
        <v>63</v>
      </c>
      <c r="G451">
        <v>19653</v>
      </c>
      <c r="H451">
        <v>2138226</v>
      </c>
    </row>
    <row r="452" spans="1:8">
      <c r="A452">
        <v>451</v>
      </c>
      <c r="B452">
        <v>8</v>
      </c>
      <c r="C452" t="s">
        <v>173</v>
      </c>
      <c r="D452" t="s">
        <v>3586</v>
      </c>
      <c r="E452" t="s">
        <v>1399</v>
      </c>
      <c r="F452" t="s">
        <v>46</v>
      </c>
      <c r="G452">
        <v>24560</v>
      </c>
      <c r="H452">
        <v>2138226</v>
      </c>
    </row>
    <row r="453" spans="1:8">
      <c r="A453">
        <v>452</v>
      </c>
      <c r="B453">
        <v>8</v>
      </c>
      <c r="C453" t="s">
        <v>173</v>
      </c>
      <c r="D453" t="s">
        <v>3586</v>
      </c>
      <c r="E453" t="s">
        <v>1400</v>
      </c>
      <c r="F453" t="s">
        <v>63</v>
      </c>
      <c r="G453">
        <v>13719</v>
      </c>
      <c r="H453">
        <v>2138226</v>
      </c>
    </row>
    <row r="454" spans="1:8">
      <c r="A454">
        <v>453</v>
      </c>
      <c r="B454">
        <v>8</v>
      </c>
      <c r="C454" t="s">
        <v>173</v>
      </c>
      <c r="D454" t="s">
        <v>3586</v>
      </c>
      <c r="E454" t="s">
        <v>1400</v>
      </c>
      <c r="F454" t="s">
        <v>46</v>
      </c>
      <c r="G454">
        <v>18378</v>
      </c>
      <c r="H454">
        <v>2138226</v>
      </c>
    </row>
    <row r="455" spans="1:8">
      <c r="A455">
        <v>454</v>
      </c>
      <c r="B455">
        <v>8</v>
      </c>
      <c r="C455" t="s">
        <v>173</v>
      </c>
      <c r="D455" t="s">
        <v>3586</v>
      </c>
      <c r="E455" t="s">
        <v>1401</v>
      </c>
      <c r="F455" t="s">
        <v>63</v>
      </c>
      <c r="G455">
        <v>8586</v>
      </c>
      <c r="H455">
        <v>2138226</v>
      </c>
    </row>
    <row r="456" spans="1:8">
      <c r="A456">
        <v>455</v>
      </c>
      <c r="B456">
        <v>8</v>
      </c>
      <c r="C456" t="s">
        <v>173</v>
      </c>
      <c r="D456" t="s">
        <v>3586</v>
      </c>
      <c r="E456" t="s">
        <v>1401</v>
      </c>
      <c r="F456" t="s">
        <v>46</v>
      </c>
      <c r="G456">
        <v>13216</v>
      </c>
      <c r="H456">
        <v>2138226</v>
      </c>
    </row>
    <row r="457" spans="1:8">
      <c r="A457">
        <v>456</v>
      </c>
      <c r="B457">
        <v>8</v>
      </c>
      <c r="C457" t="s">
        <v>173</v>
      </c>
      <c r="D457" t="s">
        <v>3586</v>
      </c>
      <c r="E457" t="s">
        <v>1402</v>
      </c>
      <c r="F457" t="s">
        <v>63</v>
      </c>
      <c r="G457">
        <v>7304</v>
      </c>
      <c r="H457">
        <v>2138226</v>
      </c>
    </row>
    <row r="458" spans="1:8">
      <c r="A458">
        <v>457</v>
      </c>
      <c r="B458">
        <v>8</v>
      </c>
      <c r="C458" t="s">
        <v>173</v>
      </c>
      <c r="D458" t="s">
        <v>3586</v>
      </c>
      <c r="E458" t="s">
        <v>1402</v>
      </c>
      <c r="F458" t="s">
        <v>46</v>
      </c>
      <c r="G458">
        <v>12834</v>
      </c>
      <c r="H458">
        <v>2138226</v>
      </c>
    </row>
    <row r="459" spans="1:8">
      <c r="A459">
        <v>458</v>
      </c>
      <c r="B459">
        <v>8</v>
      </c>
      <c r="C459" t="s">
        <v>173</v>
      </c>
      <c r="D459" t="s">
        <v>45</v>
      </c>
      <c r="E459" t="s">
        <v>249</v>
      </c>
      <c r="F459" t="s">
        <v>63</v>
      </c>
      <c r="G459">
        <v>681</v>
      </c>
    </row>
    <row r="460" spans="1:8">
      <c r="A460">
        <v>459</v>
      </c>
      <c r="B460">
        <v>8</v>
      </c>
      <c r="C460" t="s">
        <v>173</v>
      </c>
      <c r="D460" t="s">
        <v>45</v>
      </c>
      <c r="E460" t="s">
        <v>249</v>
      </c>
      <c r="F460" t="s">
        <v>46</v>
      </c>
      <c r="G460">
        <v>673</v>
      </c>
    </row>
    <row r="461" spans="1:8">
      <c r="A461">
        <v>460</v>
      </c>
      <c r="B461">
        <v>8</v>
      </c>
      <c r="C461" t="s">
        <v>173</v>
      </c>
      <c r="D461" t="s">
        <v>45</v>
      </c>
      <c r="E461" t="s">
        <v>1386</v>
      </c>
      <c r="F461" t="s">
        <v>63</v>
      </c>
      <c r="G461">
        <v>696</v>
      </c>
    </row>
    <row r="462" spans="1:8">
      <c r="A462">
        <v>461</v>
      </c>
      <c r="B462">
        <v>8</v>
      </c>
      <c r="C462" t="s">
        <v>173</v>
      </c>
      <c r="D462" t="s">
        <v>45</v>
      </c>
      <c r="E462" t="s">
        <v>1386</v>
      </c>
      <c r="F462" t="s">
        <v>46</v>
      </c>
      <c r="G462">
        <v>620</v>
      </c>
    </row>
    <row r="463" spans="1:8">
      <c r="A463">
        <v>462</v>
      </c>
      <c r="B463">
        <v>8</v>
      </c>
      <c r="C463" t="s">
        <v>173</v>
      </c>
      <c r="D463" t="s">
        <v>45</v>
      </c>
      <c r="E463" t="s">
        <v>1387</v>
      </c>
      <c r="F463" t="s">
        <v>63</v>
      </c>
      <c r="G463">
        <v>690</v>
      </c>
    </row>
    <row r="464" spans="1:8">
      <c r="A464">
        <v>463</v>
      </c>
      <c r="B464">
        <v>8</v>
      </c>
      <c r="C464" t="s">
        <v>173</v>
      </c>
      <c r="D464" t="s">
        <v>45</v>
      </c>
      <c r="E464" t="s">
        <v>1387</v>
      </c>
      <c r="F464" t="s">
        <v>46</v>
      </c>
      <c r="G464">
        <v>650</v>
      </c>
    </row>
    <row r="465" spans="1:7">
      <c r="A465">
        <v>464</v>
      </c>
      <c r="B465">
        <v>8</v>
      </c>
      <c r="C465" t="s">
        <v>173</v>
      </c>
      <c r="D465" t="s">
        <v>45</v>
      </c>
      <c r="E465" t="s">
        <v>1388</v>
      </c>
      <c r="F465" t="s">
        <v>63</v>
      </c>
      <c r="G465">
        <v>1558</v>
      </c>
    </row>
    <row r="466" spans="1:7">
      <c r="A466">
        <v>465</v>
      </c>
      <c r="B466">
        <v>8</v>
      </c>
      <c r="C466" t="s">
        <v>173</v>
      </c>
      <c r="D466" t="s">
        <v>45</v>
      </c>
      <c r="E466" t="s">
        <v>1388</v>
      </c>
      <c r="F466" t="s">
        <v>46</v>
      </c>
      <c r="G466">
        <v>949</v>
      </c>
    </row>
    <row r="467" spans="1:7">
      <c r="A467">
        <v>466</v>
      </c>
      <c r="B467">
        <v>8</v>
      </c>
      <c r="C467" t="s">
        <v>173</v>
      </c>
      <c r="D467" t="s">
        <v>45</v>
      </c>
      <c r="E467" t="s">
        <v>1389</v>
      </c>
      <c r="F467" t="s">
        <v>63</v>
      </c>
      <c r="G467">
        <v>1792</v>
      </c>
    </row>
    <row r="468" spans="1:7">
      <c r="A468">
        <v>467</v>
      </c>
      <c r="B468">
        <v>8</v>
      </c>
      <c r="C468" t="s">
        <v>173</v>
      </c>
      <c r="D468" t="s">
        <v>45</v>
      </c>
      <c r="E468" t="s">
        <v>1389</v>
      </c>
      <c r="F468" t="s">
        <v>46</v>
      </c>
      <c r="G468">
        <v>1277</v>
      </c>
    </row>
    <row r="469" spans="1:7">
      <c r="A469">
        <v>468</v>
      </c>
      <c r="B469">
        <v>8</v>
      </c>
      <c r="C469" t="s">
        <v>173</v>
      </c>
      <c r="D469" t="s">
        <v>45</v>
      </c>
      <c r="E469" t="s">
        <v>1390</v>
      </c>
      <c r="F469" t="s">
        <v>63</v>
      </c>
      <c r="G469">
        <v>1226</v>
      </c>
    </row>
    <row r="470" spans="1:7">
      <c r="A470">
        <v>469</v>
      </c>
      <c r="B470">
        <v>8</v>
      </c>
      <c r="C470" t="s">
        <v>173</v>
      </c>
      <c r="D470" t="s">
        <v>45</v>
      </c>
      <c r="E470" t="s">
        <v>1390</v>
      </c>
      <c r="F470" t="s">
        <v>46</v>
      </c>
      <c r="G470">
        <v>1205</v>
      </c>
    </row>
    <row r="471" spans="1:7">
      <c r="A471">
        <v>470</v>
      </c>
      <c r="B471">
        <v>8</v>
      </c>
      <c r="C471" t="s">
        <v>173</v>
      </c>
      <c r="D471" t="s">
        <v>45</v>
      </c>
      <c r="E471" t="s">
        <v>1391</v>
      </c>
      <c r="F471" t="s">
        <v>63</v>
      </c>
      <c r="G471">
        <v>1003</v>
      </c>
    </row>
    <row r="472" spans="1:7">
      <c r="A472">
        <v>471</v>
      </c>
      <c r="B472">
        <v>8</v>
      </c>
      <c r="C472" t="s">
        <v>173</v>
      </c>
      <c r="D472" t="s">
        <v>45</v>
      </c>
      <c r="E472" t="s">
        <v>1391</v>
      </c>
      <c r="F472" t="s">
        <v>46</v>
      </c>
      <c r="G472">
        <v>1029</v>
      </c>
    </row>
    <row r="473" spans="1:7">
      <c r="A473">
        <v>472</v>
      </c>
      <c r="B473">
        <v>8</v>
      </c>
      <c r="C473" t="s">
        <v>173</v>
      </c>
      <c r="D473" t="s">
        <v>45</v>
      </c>
      <c r="E473" t="s">
        <v>1392</v>
      </c>
      <c r="F473" t="s">
        <v>63</v>
      </c>
      <c r="G473">
        <v>954</v>
      </c>
    </row>
    <row r="474" spans="1:7">
      <c r="A474">
        <v>473</v>
      </c>
      <c r="B474">
        <v>8</v>
      </c>
      <c r="C474" t="s">
        <v>173</v>
      </c>
      <c r="D474" t="s">
        <v>45</v>
      </c>
      <c r="E474" t="s">
        <v>1392</v>
      </c>
      <c r="F474" t="s">
        <v>46</v>
      </c>
      <c r="G474">
        <v>958</v>
      </c>
    </row>
    <row r="475" spans="1:7">
      <c r="A475">
        <v>474</v>
      </c>
      <c r="B475">
        <v>8</v>
      </c>
      <c r="C475" t="s">
        <v>173</v>
      </c>
      <c r="D475" t="s">
        <v>45</v>
      </c>
      <c r="E475" t="s">
        <v>1393</v>
      </c>
      <c r="F475" t="s">
        <v>63</v>
      </c>
      <c r="G475">
        <v>800</v>
      </c>
    </row>
    <row r="476" spans="1:7">
      <c r="A476">
        <v>475</v>
      </c>
      <c r="B476">
        <v>8</v>
      </c>
      <c r="C476" t="s">
        <v>173</v>
      </c>
      <c r="D476" t="s">
        <v>45</v>
      </c>
      <c r="E476" t="s">
        <v>1393</v>
      </c>
      <c r="F476" t="s">
        <v>46</v>
      </c>
      <c r="G476">
        <v>830</v>
      </c>
    </row>
    <row r="477" spans="1:7">
      <c r="A477">
        <v>476</v>
      </c>
      <c r="B477">
        <v>8</v>
      </c>
      <c r="C477" t="s">
        <v>173</v>
      </c>
      <c r="D477" t="s">
        <v>45</v>
      </c>
      <c r="E477" t="s">
        <v>1394</v>
      </c>
      <c r="F477" t="s">
        <v>63</v>
      </c>
      <c r="G477">
        <v>754</v>
      </c>
    </row>
    <row r="478" spans="1:7">
      <c r="A478">
        <v>477</v>
      </c>
      <c r="B478">
        <v>8</v>
      </c>
      <c r="C478" t="s">
        <v>173</v>
      </c>
      <c r="D478" t="s">
        <v>45</v>
      </c>
      <c r="E478" t="s">
        <v>1394</v>
      </c>
      <c r="F478" t="s">
        <v>46</v>
      </c>
      <c r="G478">
        <v>842</v>
      </c>
    </row>
    <row r="479" spans="1:7">
      <c r="A479">
        <v>478</v>
      </c>
      <c r="B479">
        <v>8</v>
      </c>
      <c r="C479" t="s">
        <v>173</v>
      </c>
      <c r="D479" t="s">
        <v>45</v>
      </c>
      <c r="E479" t="s">
        <v>1395</v>
      </c>
      <c r="F479" t="s">
        <v>63</v>
      </c>
      <c r="G479">
        <v>727</v>
      </c>
    </row>
    <row r="480" spans="1:7">
      <c r="A480">
        <v>479</v>
      </c>
      <c r="B480">
        <v>8</v>
      </c>
      <c r="C480" t="s">
        <v>173</v>
      </c>
      <c r="D480" t="s">
        <v>45</v>
      </c>
      <c r="E480" t="s">
        <v>1395</v>
      </c>
      <c r="F480" t="s">
        <v>46</v>
      </c>
      <c r="G480">
        <v>832</v>
      </c>
    </row>
    <row r="481" spans="1:8">
      <c r="A481">
        <v>480</v>
      </c>
      <c r="B481">
        <v>8</v>
      </c>
      <c r="C481" t="s">
        <v>173</v>
      </c>
      <c r="D481" t="s">
        <v>45</v>
      </c>
      <c r="E481" t="s">
        <v>1396</v>
      </c>
      <c r="F481" t="s">
        <v>63</v>
      </c>
      <c r="G481">
        <v>738</v>
      </c>
    </row>
    <row r="482" spans="1:8">
      <c r="A482">
        <v>481</v>
      </c>
      <c r="B482">
        <v>8</v>
      </c>
      <c r="C482" t="s">
        <v>173</v>
      </c>
      <c r="D482" t="s">
        <v>45</v>
      </c>
      <c r="E482" t="s">
        <v>1396</v>
      </c>
      <c r="F482" t="s">
        <v>46</v>
      </c>
      <c r="G482">
        <v>780</v>
      </c>
    </row>
    <row r="483" spans="1:8">
      <c r="A483">
        <v>482</v>
      </c>
      <c r="B483">
        <v>8</v>
      </c>
      <c r="C483" t="s">
        <v>173</v>
      </c>
      <c r="D483" t="s">
        <v>45</v>
      </c>
      <c r="E483" t="s">
        <v>1397</v>
      </c>
      <c r="F483" t="s">
        <v>63</v>
      </c>
      <c r="G483">
        <v>398</v>
      </c>
    </row>
    <row r="484" spans="1:8">
      <c r="A484">
        <v>483</v>
      </c>
      <c r="B484">
        <v>8</v>
      </c>
      <c r="C484" t="s">
        <v>173</v>
      </c>
      <c r="D484" t="s">
        <v>45</v>
      </c>
      <c r="E484" t="s">
        <v>1397</v>
      </c>
      <c r="F484" t="s">
        <v>46</v>
      </c>
      <c r="G484">
        <v>484</v>
      </c>
    </row>
    <row r="485" spans="1:8">
      <c r="A485">
        <v>484</v>
      </c>
      <c r="B485">
        <v>8</v>
      </c>
      <c r="C485" t="s">
        <v>173</v>
      </c>
      <c r="D485" t="s">
        <v>45</v>
      </c>
      <c r="E485" t="s">
        <v>1398</v>
      </c>
      <c r="F485" t="s">
        <v>63</v>
      </c>
      <c r="G485">
        <v>263</v>
      </c>
    </row>
    <row r="486" spans="1:8">
      <c r="A486">
        <v>485</v>
      </c>
      <c r="B486">
        <v>8</v>
      </c>
      <c r="C486" t="s">
        <v>173</v>
      </c>
      <c r="D486" t="s">
        <v>45</v>
      </c>
      <c r="E486" t="s">
        <v>1398</v>
      </c>
      <c r="F486" t="s">
        <v>46</v>
      </c>
      <c r="G486">
        <v>306</v>
      </c>
    </row>
    <row r="487" spans="1:8">
      <c r="A487">
        <v>486</v>
      </c>
      <c r="B487">
        <v>8</v>
      </c>
      <c r="C487" t="s">
        <v>173</v>
      </c>
      <c r="D487" t="s">
        <v>45</v>
      </c>
      <c r="E487" t="s">
        <v>1399</v>
      </c>
      <c r="F487" t="s">
        <v>63</v>
      </c>
      <c r="G487">
        <v>149</v>
      </c>
    </row>
    <row r="488" spans="1:8">
      <c r="A488">
        <v>487</v>
      </c>
      <c r="B488">
        <v>8</v>
      </c>
      <c r="C488" t="s">
        <v>173</v>
      </c>
      <c r="D488" t="s">
        <v>45</v>
      </c>
      <c r="E488" t="s">
        <v>1399</v>
      </c>
      <c r="F488" t="s">
        <v>46</v>
      </c>
      <c r="G488">
        <v>185</v>
      </c>
    </row>
    <row r="489" spans="1:8">
      <c r="A489">
        <v>488</v>
      </c>
      <c r="B489">
        <v>8</v>
      </c>
      <c r="C489" t="s">
        <v>173</v>
      </c>
      <c r="D489" t="s">
        <v>45</v>
      </c>
      <c r="E489" t="s">
        <v>1400</v>
      </c>
      <c r="F489" t="s">
        <v>63</v>
      </c>
      <c r="G489">
        <v>123</v>
      </c>
    </row>
    <row r="490" spans="1:8">
      <c r="A490">
        <v>489</v>
      </c>
      <c r="B490">
        <v>8</v>
      </c>
      <c r="C490" t="s">
        <v>173</v>
      </c>
      <c r="D490" t="s">
        <v>45</v>
      </c>
      <c r="E490" t="s">
        <v>1400</v>
      </c>
      <c r="F490" t="s">
        <v>46</v>
      </c>
      <c r="G490">
        <v>143</v>
      </c>
    </row>
    <row r="491" spans="1:8">
      <c r="A491">
        <v>490</v>
      </c>
      <c r="B491">
        <v>8</v>
      </c>
      <c r="C491" t="s">
        <v>173</v>
      </c>
      <c r="D491" t="s">
        <v>45</v>
      </c>
      <c r="E491" t="s">
        <v>1401</v>
      </c>
      <c r="F491" t="s">
        <v>63</v>
      </c>
      <c r="G491">
        <v>69</v>
      </c>
    </row>
    <row r="492" spans="1:8">
      <c r="A492">
        <v>491</v>
      </c>
      <c r="B492">
        <v>8</v>
      </c>
      <c r="C492" t="s">
        <v>173</v>
      </c>
      <c r="D492" t="s">
        <v>45</v>
      </c>
      <c r="E492" t="s">
        <v>1401</v>
      </c>
      <c r="F492" t="s">
        <v>46</v>
      </c>
      <c r="G492">
        <v>129</v>
      </c>
    </row>
    <row r="493" spans="1:8">
      <c r="A493">
        <v>492</v>
      </c>
      <c r="B493">
        <v>8</v>
      </c>
      <c r="C493" t="s">
        <v>173</v>
      </c>
      <c r="D493" t="s">
        <v>45</v>
      </c>
      <c r="E493" t="s">
        <v>1402</v>
      </c>
      <c r="F493" t="s">
        <v>63</v>
      </c>
      <c r="G493">
        <v>75</v>
      </c>
    </row>
    <row r="494" spans="1:8">
      <c r="A494">
        <v>493</v>
      </c>
      <c r="B494">
        <v>8</v>
      </c>
      <c r="C494" t="s">
        <v>173</v>
      </c>
      <c r="D494" t="s">
        <v>45</v>
      </c>
      <c r="E494" t="s">
        <v>1402</v>
      </c>
      <c r="F494" t="s">
        <v>46</v>
      </c>
      <c r="G494">
        <v>147</v>
      </c>
    </row>
    <row r="495" spans="1:8">
      <c r="A495">
        <v>494</v>
      </c>
      <c r="B495">
        <v>11</v>
      </c>
      <c r="C495" t="s">
        <v>174</v>
      </c>
      <c r="D495" t="s">
        <v>1413</v>
      </c>
      <c r="E495" t="s">
        <v>249</v>
      </c>
      <c r="F495" t="s">
        <v>63</v>
      </c>
      <c r="G495">
        <v>638</v>
      </c>
      <c r="H495">
        <v>19063</v>
      </c>
    </row>
    <row r="496" spans="1:8">
      <c r="A496">
        <v>495</v>
      </c>
      <c r="B496">
        <v>11</v>
      </c>
      <c r="C496" t="s">
        <v>174</v>
      </c>
      <c r="D496" t="s">
        <v>1413</v>
      </c>
      <c r="E496" t="s">
        <v>249</v>
      </c>
      <c r="F496" t="s">
        <v>46</v>
      </c>
      <c r="G496">
        <v>638</v>
      </c>
      <c r="H496">
        <v>19063</v>
      </c>
    </row>
    <row r="497" spans="1:8">
      <c r="A497">
        <v>496</v>
      </c>
      <c r="B497">
        <v>11</v>
      </c>
      <c r="C497" t="s">
        <v>174</v>
      </c>
      <c r="D497" t="s">
        <v>1413</v>
      </c>
      <c r="E497" t="s">
        <v>1386</v>
      </c>
      <c r="F497" t="s">
        <v>63</v>
      </c>
      <c r="G497">
        <v>709</v>
      </c>
      <c r="H497">
        <v>19063</v>
      </c>
    </row>
    <row r="498" spans="1:8">
      <c r="A498">
        <v>497</v>
      </c>
      <c r="B498">
        <v>11</v>
      </c>
      <c r="C498" t="s">
        <v>174</v>
      </c>
      <c r="D498" t="s">
        <v>1413</v>
      </c>
      <c r="E498" t="s">
        <v>1386</v>
      </c>
      <c r="F498" t="s">
        <v>46</v>
      </c>
      <c r="G498">
        <v>633</v>
      </c>
      <c r="H498">
        <v>19063</v>
      </c>
    </row>
    <row r="499" spans="1:8">
      <c r="A499">
        <v>498</v>
      </c>
      <c r="B499">
        <v>11</v>
      </c>
      <c r="C499" t="s">
        <v>174</v>
      </c>
      <c r="D499" t="s">
        <v>1413</v>
      </c>
      <c r="E499" t="s">
        <v>1387</v>
      </c>
      <c r="F499" t="s">
        <v>63</v>
      </c>
      <c r="G499">
        <v>654</v>
      </c>
      <c r="H499">
        <v>19063</v>
      </c>
    </row>
    <row r="500" spans="1:8">
      <c r="A500">
        <v>499</v>
      </c>
      <c r="B500">
        <v>11</v>
      </c>
      <c r="C500" t="s">
        <v>174</v>
      </c>
      <c r="D500" t="s">
        <v>1413</v>
      </c>
      <c r="E500" t="s">
        <v>1387</v>
      </c>
      <c r="F500" t="s">
        <v>46</v>
      </c>
      <c r="G500">
        <v>675</v>
      </c>
      <c r="H500">
        <v>19063</v>
      </c>
    </row>
    <row r="501" spans="1:8">
      <c r="A501">
        <v>500</v>
      </c>
      <c r="B501">
        <v>11</v>
      </c>
      <c r="C501" t="s">
        <v>174</v>
      </c>
      <c r="D501" t="s">
        <v>1413</v>
      </c>
      <c r="E501" t="s">
        <v>1388</v>
      </c>
      <c r="F501" t="s">
        <v>63</v>
      </c>
      <c r="G501">
        <v>828</v>
      </c>
      <c r="H501">
        <v>19063</v>
      </c>
    </row>
    <row r="502" spans="1:8">
      <c r="A502">
        <v>501</v>
      </c>
      <c r="B502">
        <v>11</v>
      </c>
      <c r="C502" t="s">
        <v>174</v>
      </c>
      <c r="D502" t="s">
        <v>1413</v>
      </c>
      <c r="E502" t="s">
        <v>1388</v>
      </c>
      <c r="F502" t="s">
        <v>46</v>
      </c>
      <c r="G502">
        <v>909</v>
      </c>
      <c r="H502">
        <v>19063</v>
      </c>
    </row>
    <row r="503" spans="1:8">
      <c r="A503">
        <v>502</v>
      </c>
      <c r="B503">
        <v>11</v>
      </c>
      <c r="C503" t="s">
        <v>174</v>
      </c>
      <c r="D503" t="s">
        <v>1413</v>
      </c>
      <c r="E503" t="s">
        <v>1389</v>
      </c>
      <c r="F503" t="s">
        <v>63</v>
      </c>
      <c r="G503">
        <v>1125</v>
      </c>
      <c r="H503">
        <v>19063</v>
      </c>
    </row>
    <row r="504" spans="1:8">
      <c r="A504">
        <v>503</v>
      </c>
      <c r="B504">
        <v>11</v>
      </c>
      <c r="C504" t="s">
        <v>174</v>
      </c>
      <c r="D504" t="s">
        <v>1413</v>
      </c>
      <c r="E504" t="s">
        <v>1389</v>
      </c>
      <c r="F504" t="s">
        <v>46</v>
      </c>
      <c r="G504">
        <v>1176</v>
      </c>
      <c r="H504">
        <v>19063</v>
      </c>
    </row>
    <row r="505" spans="1:8">
      <c r="A505">
        <v>504</v>
      </c>
      <c r="B505">
        <v>11</v>
      </c>
      <c r="C505" t="s">
        <v>174</v>
      </c>
      <c r="D505" t="s">
        <v>1413</v>
      </c>
      <c r="E505" t="s">
        <v>1390</v>
      </c>
      <c r="F505" t="s">
        <v>63</v>
      </c>
      <c r="G505">
        <v>1054</v>
      </c>
      <c r="H505">
        <v>19063</v>
      </c>
    </row>
    <row r="506" spans="1:8">
      <c r="A506">
        <v>505</v>
      </c>
      <c r="B506">
        <v>11</v>
      </c>
      <c r="C506" t="s">
        <v>174</v>
      </c>
      <c r="D506" t="s">
        <v>1413</v>
      </c>
      <c r="E506" t="s">
        <v>1390</v>
      </c>
      <c r="F506" t="s">
        <v>46</v>
      </c>
      <c r="G506">
        <v>1075</v>
      </c>
      <c r="H506">
        <v>19063</v>
      </c>
    </row>
    <row r="507" spans="1:8">
      <c r="A507">
        <v>506</v>
      </c>
      <c r="B507">
        <v>11</v>
      </c>
      <c r="C507" t="s">
        <v>174</v>
      </c>
      <c r="D507" t="s">
        <v>1413</v>
      </c>
      <c r="E507" t="s">
        <v>1391</v>
      </c>
      <c r="F507" t="s">
        <v>63</v>
      </c>
      <c r="G507">
        <v>882</v>
      </c>
      <c r="H507">
        <v>19063</v>
      </c>
    </row>
    <row r="508" spans="1:8">
      <c r="A508">
        <v>507</v>
      </c>
      <c r="B508">
        <v>11</v>
      </c>
      <c r="C508" t="s">
        <v>174</v>
      </c>
      <c r="D508" t="s">
        <v>1413</v>
      </c>
      <c r="E508" t="s">
        <v>1391</v>
      </c>
      <c r="F508" t="s">
        <v>46</v>
      </c>
      <c r="G508">
        <v>954</v>
      </c>
      <c r="H508">
        <v>19063</v>
      </c>
    </row>
    <row r="509" spans="1:8">
      <c r="A509">
        <v>508</v>
      </c>
      <c r="B509">
        <v>11</v>
      </c>
      <c r="C509" t="s">
        <v>174</v>
      </c>
      <c r="D509" t="s">
        <v>1413</v>
      </c>
      <c r="E509" t="s">
        <v>1392</v>
      </c>
      <c r="F509" t="s">
        <v>63</v>
      </c>
      <c r="G509">
        <v>743</v>
      </c>
      <c r="H509">
        <v>19063</v>
      </c>
    </row>
    <row r="510" spans="1:8">
      <c r="A510">
        <v>509</v>
      </c>
      <c r="B510">
        <v>11</v>
      </c>
      <c r="C510" t="s">
        <v>174</v>
      </c>
      <c r="D510" t="s">
        <v>1413</v>
      </c>
      <c r="E510" t="s">
        <v>1392</v>
      </c>
      <c r="F510" t="s">
        <v>46</v>
      </c>
      <c r="G510">
        <v>841</v>
      </c>
      <c r="H510">
        <v>19063</v>
      </c>
    </row>
    <row r="511" spans="1:8">
      <c r="A511">
        <v>510</v>
      </c>
      <c r="B511">
        <v>11</v>
      </c>
      <c r="C511" t="s">
        <v>174</v>
      </c>
      <c r="D511" t="s">
        <v>1413</v>
      </c>
      <c r="E511" t="s">
        <v>1393</v>
      </c>
      <c r="F511" t="s">
        <v>63</v>
      </c>
      <c r="G511">
        <v>575</v>
      </c>
      <c r="H511">
        <v>19063</v>
      </c>
    </row>
    <row r="512" spans="1:8">
      <c r="A512">
        <v>511</v>
      </c>
      <c r="B512">
        <v>11</v>
      </c>
      <c r="C512" t="s">
        <v>174</v>
      </c>
      <c r="D512" t="s">
        <v>1413</v>
      </c>
      <c r="E512" t="s">
        <v>1393</v>
      </c>
      <c r="F512" t="s">
        <v>46</v>
      </c>
      <c r="G512">
        <v>678</v>
      </c>
      <c r="H512">
        <v>19063</v>
      </c>
    </row>
    <row r="513" spans="1:8">
      <c r="A513">
        <v>512</v>
      </c>
      <c r="B513">
        <v>11</v>
      </c>
      <c r="C513" t="s">
        <v>174</v>
      </c>
      <c r="D513" t="s">
        <v>1413</v>
      </c>
      <c r="E513" t="s">
        <v>1394</v>
      </c>
      <c r="F513" t="s">
        <v>63</v>
      </c>
      <c r="G513">
        <v>524</v>
      </c>
      <c r="H513">
        <v>19063</v>
      </c>
    </row>
    <row r="514" spans="1:8">
      <c r="A514">
        <v>513</v>
      </c>
      <c r="B514">
        <v>11</v>
      </c>
      <c r="C514" t="s">
        <v>174</v>
      </c>
      <c r="D514" t="s">
        <v>1413</v>
      </c>
      <c r="E514" t="s">
        <v>1394</v>
      </c>
      <c r="F514" t="s">
        <v>46</v>
      </c>
      <c r="G514">
        <v>661</v>
      </c>
      <c r="H514">
        <v>19063</v>
      </c>
    </row>
    <row r="515" spans="1:8">
      <c r="A515">
        <v>514</v>
      </c>
      <c r="B515">
        <v>11</v>
      </c>
      <c r="C515" t="s">
        <v>174</v>
      </c>
      <c r="D515" t="s">
        <v>1413</v>
      </c>
      <c r="E515" t="s">
        <v>1395</v>
      </c>
      <c r="F515" t="s">
        <v>63</v>
      </c>
      <c r="G515">
        <v>455</v>
      </c>
      <c r="H515">
        <v>19063</v>
      </c>
    </row>
    <row r="516" spans="1:8">
      <c r="A516">
        <v>515</v>
      </c>
      <c r="B516">
        <v>11</v>
      </c>
      <c r="C516" t="s">
        <v>174</v>
      </c>
      <c r="D516" t="s">
        <v>1413</v>
      </c>
      <c r="E516" t="s">
        <v>1395</v>
      </c>
      <c r="F516" t="s">
        <v>46</v>
      </c>
      <c r="G516">
        <v>486</v>
      </c>
      <c r="H516">
        <v>19063</v>
      </c>
    </row>
    <row r="517" spans="1:8">
      <c r="A517">
        <v>516</v>
      </c>
      <c r="B517">
        <v>11</v>
      </c>
      <c r="C517" t="s">
        <v>174</v>
      </c>
      <c r="D517" t="s">
        <v>1413</v>
      </c>
      <c r="E517" t="s">
        <v>1396</v>
      </c>
      <c r="F517" t="s">
        <v>63</v>
      </c>
      <c r="G517">
        <v>340</v>
      </c>
      <c r="H517">
        <v>19063</v>
      </c>
    </row>
    <row r="518" spans="1:8">
      <c r="A518">
        <v>517</v>
      </c>
      <c r="B518">
        <v>11</v>
      </c>
      <c r="C518" t="s">
        <v>174</v>
      </c>
      <c r="D518" t="s">
        <v>1413</v>
      </c>
      <c r="E518" t="s">
        <v>1396</v>
      </c>
      <c r="F518" t="s">
        <v>46</v>
      </c>
      <c r="G518">
        <v>438</v>
      </c>
      <c r="H518">
        <v>19063</v>
      </c>
    </row>
    <row r="519" spans="1:8">
      <c r="A519">
        <v>518</v>
      </c>
      <c r="B519">
        <v>11</v>
      </c>
      <c r="C519" t="s">
        <v>174</v>
      </c>
      <c r="D519" t="s">
        <v>1413</v>
      </c>
      <c r="E519" t="s">
        <v>1397</v>
      </c>
      <c r="F519" t="s">
        <v>63</v>
      </c>
      <c r="G519">
        <v>255</v>
      </c>
      <c r="H519">
        <v>19063</v>
      </c>
    </row>
    <row r="520" spans="1:8">
      <c r="A520">
        <v>519</v>
      </c>
      <c r="B520">
        <v>11</v>
      </c>
      <c r="C520" t="s">
        <v>174</v>
      </c>
      <c r="D520" t="s">
        <v>1413</v>
      </c>
      <c r="E520" t="s">
        <v>1397</v>
      </c>
      <c r="F520" t="s">
        <v>46</v>
      </c>
      <c r="G520">
        <v>273</v>
      </c>
      <c r="H520">
        <v>19063</v>
      </c>
    </row>
    <row r="521" spans="1:8">
      <c r="A521">
        <v>520</v>
      </c>
      <c r="B521">
        <v>11</v>
      </c>
      <c r="C521" t="s">
        <v>174</v>
      </c>
      <c r="D521" t="s">
        <v>1413</v>
      </c>
      <c r="E521" t="s">
        <v>1398</v>
      </c>
      <c r="F521" t="s">
        <v>63</v>
      </c>
      <c r="G521">
        <v>156</v>
      </c>
      <c r="H521">
        <v>19063</v>
      </c>
    </row>
    <row r="522" spans="1:8">
      <c r="A522">
        <v>521</v>
      </c>
      <c r="B522">
        <v>11</v>
      </c>
      <c r="C522" t="s">
        <v>174</v>
      </c>
      <c r="D522" t="s">
        <v>1413</v>
      </c>
      <c r="E522" t="s">
        <v>1398</v>
      </c>
      <c r="F522" t="s">
        <v>46</v>
      </c>
      <c r="G522">
        <v>192</v>
      </c>
      <c r="H522">
        <v>19063</v>
      </c>
    </row>
    <row r="523" spans="1:8">
      <c r="A523">
        <v>522</v>
      </c>
      <c r="B523">
        <v>11</v>
      </c>
      <c r="C523" t="s">
        <v>174</v>
      </c>
      <c r="D523" t="s">
        <v>1413</v>
      </c>
      <c r="E523" t="s">
        <v>1399</v>
      </c>
      <c r="F523" t="s">
        <v>63</v>
      </c>
      <c r="G523">
        <v>87</v>
      </c>
      <c r="H523">
        <v>19063</v>
      </c>
    </row>
    <row r="524" spans="1:8">
      <c r="A524">
        <v>523</v>
      </c>
      <c r="B524">
        <v>11</v>
      </c>
      <c r="C524" t="s">
        <v>174</v>
      </c>
      <c r="D524" t="s">
        <v>1413</v>
      </c>
      <c r="E524" t="s">
        <v>1399</v>
      </c>
      <c r="F524" t="s">
        <v>46</v>
      </c>
      <c r="G524">
        <v>118</v>
      </c>
      <c r="H524">
        <v>19063</v>
      </c>
    </row>
    <row r="525" spans="1:8">
      <c r="A525">
        <v>524</v>
      </c>
      <c r="B525">
        <v>11</v>
      </c>
      <c r="C525" t="s">
        <v>174</v>
      </c>
      <c r="D525" t="s">
        <v>1413</v>
      </c>
      <c r="E525" t="s">
        <v>1400</v>
      </c>
      <c r="F525" t="s">
        <v>63</v>
      </c>
      <c r="G525">
        <v>70</v>
      </c>
      <c r="H525">
        <v>19063</v>
      </c>
    </row>
    <row r="526" spans="1:8">
      <c r="A526">
        <v>525</v>
      </c>
      <c r="B526">
        <v>11</v>
      </c>
      <c r="C526" t="s">
        <v>174</v>
      </c>
      <c r="D526" t="s">
        <v>1413</v>
      </c>
      <c r="E526" t="s">
        <v>1400</v>
      </c>
      <c r="F526" t="s">
        <v>46</v>
      </c>
      <c r="G526">
        <v>57</v>
      </c>
      <c r="H526">
        <v>19063</v>
      </c>
    </row>
    <row r="527" spans="1:8">
      <c r="A527">
        <v>526</v>
      </c>
      <c r="B527">
        <v>11</v>
      </c>
      <c r="C527" t="s">
        <v>174</v>
      </c>
      <c r="D527" t="s">
        <v>1413</v>
      </c>
      <c r="E527" t="s">
        <v>1401</v>
      </c>
      <c r="F527" t="s">
        <v>63</v>
      </c>
      <c r="G527">
        <v>29</v>
      </c>
      <c r="H527">
        <v>19063</v>
      </c>
    </row>
    <row r="528" spans="1:8">
      <c r="A528">
        <v>527</v>
      </c>
      <c r="B528">
        <v>11</v>
      </c>
      <c r="C528" t="s">
        <v>174</v>
      </c>
      <c r="D528" t="s">
        <v>1413</v>
      </c>
      <c r="E528" t="s">
        <v>1401</v>
      </c>
      <c r="F528" t="s">
        <v>46</v>
      </c>
      <c r="G528">
        <v>57</v>
      </c>
      <c r="H528">
        <v>19063</v>
      </c>
    </row>
    <row r="529" spans="1:8">
      <c r="A529">
        <v>528</v>
      </c>
      <c r="B529">
        <v>11</v>
      </c>
      <c r="C529" t="s">
        <v>174</v>
      </c>
      <c r="D529" t="s">
        <v>1413</v>
      </c>
      <c r="E529" t="s">
        <v>1402</v>
      </c>
      <c r="F529" t="s">
        <v>63</v>
      </c>
      <c r="G529">
        <v>34</v>
      </c>
      <c r="H529">
        <v>19063</v>
      </c>
    </row>
    <row r="530" spans="1:8">
      <c r="A530">
        <v>529</v>
      </c>
      <c r="B530">
        <v>11</v>
      </c>
      <c r="C530" t="s">
        <v>174</v>
      </c>
      <c r="D530" t="s">
        <v>1413</v>
      </c>
      <c r="E530" t="s">
        <v>1402</v>
      </c>
      <c r="F530" t="s">
        <v>46</v>
      </c>
      <c r="G530">
        <v>44</v>
      </c>
      <c r="H530">
        <v>19063</v>
      </c>
    </row>
    <row r="531" spans="1:8">
      <c r="A531">
        <v>530</v>
      </c>
      <c r="B531">
        <v>11</v>
      </c>
      <c r="C531" t="s">
        <v>174</v>
      </c>
      <c r="D531" t="s">
        <v>3582</v>
      </c>
      <c r="E531" t="s">
        <v>249</v>
      </c>
      <c r="F531" t="s">
        <v>63</v>
      </c>
      <c r="G531">
        <v>27</v>
      </c>
      <c r="H531">
        <v>603</v>
      </c>
    </row>
    <row r="532" spans="1:8">
      <c r="A532">
        <v>531</v>
      </c>
      <c r="B532">
        <v>11</v>
      </c>
      <c r="C532" t="s">
        <v>174</v>
      </c>
      <c r="D532" t="s">
        <v>3582</v>
      </c>
      <c r="E532" t="s">
        <v>249</v>
      </c>
      <c r="F532" t="s">
        <v>46</v>
      </c>
      <c r="G532">
        <v>21</v>
      </c>
      <c r="H532">
        <v>603</v>
      </c>
    </row>
    <row r="533" spans="1:8">
      <c r="A533">
        <v>532</v>
      </c>
      <c r="B533">
        <v>11</v>
      </c>
      <c r="C533" t="s">
        <v>174</v>
      </c>
      <c r="D533" t="s">
        <v>3582</v>
      </c>
      <c r="E533" t="s">
        <v>1386</v>
      </c>
      <c r="F533" t="s">
        <v>63</v>
      </c>
      <c r="G533">
        <v>20</v>
      </c>
      <c r="H533">
        <v>603</v>
      </c>
    </row>
    <row r="534" spans="1:8">
      <c r="A534">
        <v>533</v>
      </c>
      <c r="B534">
        <v>11</v>
      </c>
      <c r="C534" t="s">
        <v>174</v>
      </c>
      <c r="D534" t="s">
        <v>3582</v>
      </c>
      <c r="E534" t="s">
        <v>1386</v>
      </c>
      <c r="F534" t="s">
        <v>46</v>
      </c>
      <c r="G534">
        <v>28</v>
      </c>
      <c r="H534">
        <v>603</v>
      </c>
    </row>
    <row r="535" spans="1:8">
      <c r="A535">
        <v>534</v>
      </c>
      <c r="B535">
        <v>11</v>
      </c>
      <c r="C535" t="s">
        <v>174</v>
      </c>
      <c r="D535" t="s">
        <v>3582</v>
      </c>
      <c r="E535" t="s">
        <v>1387</v>
      </c>
      <c r="F535" t="s">
        <v>63</v>
      </c>
      <c r="G535">
        <v>27</v>
      </c>
      <c r="H535">
        <v>603</v>
      </c>
    </row>
    <row r="536" spans="1:8">
      <c r="A536">
        <v>535</v>
      </c>
      <c r="B536">
        <v>11</v>
      </c>
      <c r="C536" t="s">
        <v>174</v>
      </c>
      <c r="D536" t="s">
        <v>3582</v>
      </c>
      <c r="E536" t="s">
        <v>1387</v>
      </c>
      <c r="F536" t="s">
        <v>46</v>
      </c>
      <c r="G536">
        <v>26</v>
      </c>
      <c r="H536">
        <v>603</v>
      </c>
    </row>
    <row r="537" spans="1:8">
      <c r="A537">
        <v>536</v>
      </c>
      <c r="B537">
        <v>11</v>
      </c>
      <c r="C537" t="s">
        <v>174</v>
      </c>
      <c r="D537" t="s">
        <v>3582</v>
      </c>
      <c r="E537" t="s">
        <v>1388</v>
      </c>
      <c r="F537" t="s">
        <v>63</v>
      </c>
      <c r="G537">
        <v>26</v>
      </c>
      <c r="H537">
        <v>603</v>
      </c>
    </row>
    <row r="538" spans="1:8">
      <c r="A538">
        <v>537</v>
      </c>
      <c r="B538">
        <v>11</v>
      </c>
      <c r="C538" t="s">
        <v>174</v>
      </c>
      <c r="D538" t="s">
        <v>3582</v>
      </c>
      <c r="E538" t="s">
        <v>1388</v>
      </c>
      <c r="F538" t="s">
        <v>46</v>
      </c>
      <c r="G538">
        <v>20</v>
      </c>
      <c r="H538">
        <v>603</v>
      </c>
    </row>
    <row r="539" spans="1:8">
      <c r="A539">
        <v>538</v>
      </c>
      <c r="B539">
        <v>11</v>
      </c>
      <c r="C539" t="s">
        <v>174</v>
      </c>
      <c r="D539" t="s">
        <v>3582</v>
      </c>
      <c r="E539" t="s">
        <v>1389</v>
      </c>
      <c r="F539" t="s">
        <v>63</v>
      </c>
      <c r="G539">
        <v>34</v>
      </c>
      <c r="H539">
        <v>603</v>
      </c>
    </row>
    <row r="540" spans="1:8">
      <c r="A540">
        <v>539</v>
      </c>
      <c r="B540">
        <v>11</v>
      </c>
      <c r="C540" t="s">
        <v>174</v>
      </c>
      <c r="D540" t="s">
        <v>3582</v>
      </c>
      <c r="E540" t="s">
        <v>1389</v>
      </c>
      <c r="F540" t="s">
        <v>46</v>
      </c>
      <c r="G540">
        <v>25</v>
      </c>
      <c r="H540">
        <v>603</v>
      </c>
    </row>
    <row r="541" spans="1:8">
      <c r="A541">
        <v>540</v>
      </c>
      <c r="B541">
        <v>11</v>
      </c>
      <c r="C541" t="s">
        <v>174</v>
      </c>
      <c r="D541" t="s">
        <v>3582</v>
      </c>
      <c r="E541" t="s">
        <v>1390</v>
      </c>
      <c r="F541" t="s">
        <v>63</v>
      </c>
      <c r="G541">
        <v>32</v>
      </c>
      <c r="H541">
        <v>603</v>
      </c>
    </row>
    <row r="542" spans="1:8">
      <c r="A542">
        <v>541</v>
      </c>
      <c r="B542">
        <v>11</v>
      </c>
      <c r="C542" t="s">
        <v>174</v>
      </c>
      <c r="D542" t="s">
        <v>3582</v>
      </c>
      <c r="E542" t="s">
        <v>1390</v>
      </c>
      <c r="F542" t="s">
        <v>46</v>
      </c>
      <c r="G542">
        <v>23</v>
      </c>
      <c r="H542">
        <v>603</v>
      </c>
    </row>
    <row r="543" spans="1:8">
      <c r="A543">
        <v>542</v>
      </c>
      <c r="B543">
        <v>11</v>
      </c>
      <c r="C543" t="s">
        <v>174</v>
      </c>
      <c r="D543" t="s">
        <v>3582</v>
      </c>
      <c r="E543" t="s">
        <v>1391</v>
      </c>
      <c r="F543" t="s">
        <v>63</v>
      </c>
      <c r="G543">
        <v>23</v>
      </c>
      <c r="H543">
        <v>603</v>
      </c>
    </row>
    <row r="544" spans="1:8">
      <c r="A544">
        <v>543</v>
      </c>
      <c r="B544">
        <v>11</v>
      </c>
      <c r="C544" t="s">
        <v>174</v>
      </c>
      <c r="D544" t="s">
        <v>3582</v>
      </c>
      <c r="E544" t="s">
        <v>1391</v>
      </c>
      <c r="F544" t="s">
        <v>46</v>
      </c>
      <c r="G544">
        <v>18</v>
      </c>
      <c r="H544">
        <v>603</v>
      </c>
    </row>
    <row r="545" spans="1:8">
      <c r="A545">
        <v>544</v>
      </c>
      <c r="B545">
        <v>11</v>
      </c>
      <c r="C545" t="s">
        <v>174</v>
      </c>
      <c r="D545" t="s">
        <v>3582</v>
      </c>
      <c r="E545" t="s">
        <v>1392</v>
      </c>
      <c r="F545" t="s">
        <v>63</v>
      </c>
      <c r="G545">
        <v>34</v>
      </c>
      <c r="H545">
        <v>603</v>
      </c>
    </row>
    <row r="546" spans="1:8">
      <c r="A546">
        <v>545</v>
      </c>
      <c r="B546">
        <v>11</v>
      </c>
      <c r="C546" t="s">
        <v>174</v>
      </c>
      <c r="D546" t="s">
        <v>3582</v>
      </c>
      <c r="E546" t="s">
        <v>1392</v>
      </c>
      <c r="F546" t="s">
        <v>46</v>
      </c>
      <c r="G546">
        <v>22</v>
      </c>
      <c r="H546">
        <v>603</v>
      </c>
    </row>
    <row r="547" spans="1:8">
      <c r="A547">
        <v>546</v>
      </c>
      <c r="B547">
        <v>11</v>
      </c>
      <c r="C547" t="s">
        <v>174</v>
      </c>
      <c r="D547" t="s">
        <v>3582</v>
      </c>
      <c r="E547" t="s">
        <v>1393</v>
      </c>
      <c r="F547" t="s">
        <v>63</v>
      </c>
      <c r="G547">
        <v>23</v>
      </c>
      <c r="H547">
        <v>603</v>
      </c>
    </row>
    <row r="548" spans="1:8">
      <c r="A548">
        <v>547</v>
      </c>
      <c r="B548">
        <v>11</v>
      </c>
      <c r="C548" t="s">
        <v>174</v>
      </c>
      <c r="D548" t="s">
        <v>3582</v>
      </c>
      <c r="E548" t="s">
        <v>1393</v>
      </c>
      <c r="F548" t="s">
        <v>46</v>
      </c>
      <c r="G548">
        <v>17</v>
      </c>
      <c r="H548">
        <v>603</v>
      </c>
    </row>
    <row r="549" spans="1:8">
      <c r="A549">
        <v>548</v>
      </c>
      <c r="B549">
        <v>11</v>
      </c>
      <c r="C549" t="s">
        <v>174</v>
      </c>
      <c r="D549" t="s">
        <v>3582</v>
      </c>
      <c r="E549" t="s">
        <v>1394</v>
      </c>
      <c r="F549" t="s">
        <v>63</v>
      </c>
      <c r="G549">
        <v>23</v>
      </c>
      <c r="H549">
        <v>603</v>
      </c>
    </row>
    <row r="550" spans="1:8">
      <c r="A550">
        <v>549</v>
      </c>
      <c r="B550">
        <v>11</v>
      </c>
      <c r="C550" t="s">
        <v>174</v>
      </c>
      <c r="D550" t="s">
        <v>3582</v>
      </c>
      <c r="E550" t="s">
        <v>1394</v>
      </c>
      <c r="F550" t="s">
        <v>46</v>
      </c>
      <c r="G550">
        <v>19</v>
      </c>
      <c r="H550">
        <v>603</v>
      </c>
    </row>
    <row r="551" spans="1:8">
      <c r="A551">
        <v>550</v>
      </c>
      <c r="B551">
        <v>11</v>
      </c>
      <c r="C551" t="s">
        <v>174</v>
      </c>
      <c r="D551" t="s">
        <v>3582</v>
      </c>
      <c r="E551" t="s">
        <v>1395</v>
      </c>
      <c r="F551" t="s">
        <v>63</v>
      </c>
      <c r="G551">
        <v>15</v>
      </c>
      <c r="H551">
        <v>603</v>
      </c>
    </row>
    <row r="552" spans="1:8">
      <c r="A552">
        <v>551</v>
      </c>
      <c r="B552">
        <v>11</v>
      </c>
      <c r="C552" t="s">
        <v>174</v>
      </c>
      <c r="D552" t="s">
        <v>3582</v>
      </c>
      <c r="E552" t="s">
        <v>1395</v>
      </c>
      <c r="F552" t="s">
        <v>46</v>
      </c>
      <c r="G552">
        <v>14</v>
      </c>
      <c r="H552">
        <v>603</v>
      </c>
    </row>
    <row r="553" spans="1:8">
      <c r="A553">
        <v>552</v>
      </c>
      <c r="B553">
        <v>11</v>
      </c>
      <c r="C553" t="s">
        <v>174</v>
      </c>
      <c r="D553" t="s">
        <v>3582</v>
      </c>
      <c r="E553" t="s">
        <v>1396</v>
      </c>
      <c r="F553" t="s">
        <v>63</v>
      </c>
      <c r="G553">
        <v>17</v>
      </c>
      <c r="H553">
        <v>603</v>
      </c>
    </row>
    <row r="554" spans="1:8">
      <c r="A554">
        <v>553</v>
      </c>
      <c r="B554">
        <v>11</v>
      </c>
      <c r="C554" t="s">
        <v>174</v>
      </c>
      <c r="D554" t="s">
        <v>3582</v>
      </c>
      <c r="E554" t="s">
        <v>1396</v>
      </c>
      <c r="F554" t="s">
        <v>46</v>
      </c>
      <c r="G554">
        <v>9</v>
      </c>
      <c r="H554">
        <v>603</v>
      </c>
    </row>
    <row r="555" spans="1:8">
      <c r="A555">
        <v>554</v>
      </c>
      <c r="B555">
        <v>11</v>
      </c>
      <c r="C555" t="s">
        <v>174</v>
      </c>
      <c r="D555" t="s">
        <v>3582</v>
      </c>
      <c r="E555" t="s">
        <v>1397</v>
      </c>
      <c r="F555" t="s">
        <v>63</v>
      </c>
      <c r="G555">
        <v>10</v>
      </c>
      <c r="H555">
        <v>603</v>
      </c>
    </row>
    <row r="556" spans="1:8">
      <c r="A556">
        <v>555</v>
      </c>
      <c r="B556">
        <v>11</v>
      </c>
      <c r="C556" t="s">
        <v>174</v>
      </c>
      <c r="D556" t="s">
        <v>3582</v>
      </c>
      <c r="E556" t="s">
        <v>1397</v>
      </c>
      <c r="F556" t="s">
        <v>46</v>
      </c>
      <c r="G556">
        <v>8</v>
      </c>
      <c r="H556">
        <v>603</v>
      </c>
    </row>
    <row r="557" spans="1:8">
      <c r="A557">
        <v>556</v>
      </c>
      <c r="B557">
        <v>11</v>
      </c>
      <c r="C557" t="s">
        <v>174</v>
      </c>
      <c r="D557" t="s">
        <v>3582</v>
      </c>
      <c r="E557" t="s">
        <v>1398</v>
      </c>
      <c r="F557" t="s">
        <v>63</v>
      </c>
      <c r="G557">
        <v>9</v>
      </c>
      <c r="H557">
        <v>603</v>
      </c>
    </row>
    <row r="558" spans="1:8">
      <c r="A558">
        <v>557</v>
      </c>
      <c r="B558">
        <v>11</v>
      </c>
      <c r="C558" t="s">
        <v>174</v>
      </c>
      <c r="D558" t="s">
        <v>3582</v>
      </c>
      <c r="E558" t="s">
        <v>1398</v>
      </c>
      <c r="F558" t="s">
        <v>46</v>
      </c>
      <c r="G558">
        <v>13</v>
      </c>
      <c r="H558">
        <v>603</v>
      </c>
    </row>
    <row r="559" spans="1:8">
      <c r="A559">
        <v>558</v>
      </c>
      <c r="B559">
        <v>11</v>
      </c>
      <c r="C559" t="s">
        <v>174</v>
      </c>
      <c r="D559" t="s">
        <v>3582</v>
      </c>
      <c r="E559" t="s">
        <v>1399</v>
      </c>
      <c r="F559" t="s">
        <v>63</v>
      </c>
      <c r="G559">
        <v>4</v>
      </c>
      <c r="H559">
        <v>603</v>
      </c>
    </row>
    <row r="560" spans="1:8">
      <c r="A560">
        <v>559</v>
      </c>
      <c r="B560">
        <v>11</v>
      </c>
      <c r="C560" t="s">
        <v>174</v>
      </c>
      <c r="D560" t="s">
        <v>3582</v>
      </c>
      <c r="E560" t="s">
        <v>1399</v>
      </c>
      <c r="F560" t="s">
        <v>46</v>
      </c>
      <c r="G560">
        <v>6</v>
      </c>
      <c r="H560">
        <v>603</v>
      </c>
    </row>
    <row r="561" spans="1:8">
      <c r="A561">
        <v>560</v>
      </c>
      <c r="B561">
        <v>11</v>
      </c>
      <c r="C561" t="s">
        <v>174</v>
      </c>
      <c r="D561" t="s">
        <v>3582</v>
      </c>
      <c r="E561" t="s">
        <v>1400</v>
      </c>
      <c r="F561" t="s">
        <v>63</v>
      </c>
      <c r="G561">
        <v>1</v>
      </c>
      <c r="H561">
        <v>603</v>
      </c>
    </row>
    <row r="562" spans="1:8">
      <c r="A562">
        <v>561</v>
      </c>
      <c r="B562">
        <v>11</v>
      </c>
      <c r="C562" t="s">
        <v>174</v>
      </c>
      <c r="D562" t="s">
        <v>3582</v>
      </c>
      <c r="E562" t="s">
        <v>1400</v>
      </c>
      <c r="F562" t="s">
        <v>46</v>
      </c>
      <c r="G562">
        <v>2</v>
      </c>
      <c r="H562">
        <v>603</v>
      </c>
    </row>
    <row r="563" spans="1:8">
      <c r="A563">
        <v>562</v>
      </c>
      <c r="B563">
        <v>11</v>
      </c>
      <c r="C563" t="s">
        <v>174</v>
      </c>
      <c r="D563" t="s">
        <v>3582</v>
      </c>
      <c r="E563" t="s">
        <v>1401</v>
      </c>
      <c r="F563" t="s">
        <v>63</v>
      </c>
      <c r="G563">
        <v>1</v>
      </c>
      <c r="H563">
        <v>603</v>
      </c>
    </row>
    <row r="564" spans="1:8">
      <c r="A564">
        <v>563</v>
      </c>
      <c r="B564">
        <v>11</v>
      </c>
      <c r="C564" t="s">
        <v>174</v>
      </c>
      <c r="D564" t="s">
        <v>3582</v>
      </c>
      <c r="E564" t="s">
        <v>1401</v>
      </c>
      <c r="F564" t="s">
        <v>46</v>
      </c>
      <c r="G564">
        <v>2</v>
      </c>
      <c r="H564">
        <v>603</v>
      </c>
    </row>
    <row r="565" spans="1:8">
      <c r="A565">
        <v>564</v>
      </c>
      <c r="B565">
        <v>11</v>
      </c>
      <c r="C565" t="s">
        <v>174</v>
      </c>
      <c r="D565" t="s">
        <v>3582</v>
      </c>
      <c r="E565" t="s">
        <v>1402</v>
      </c>
      <c r="F565" t="s">
        <v>63</v>
      </c>
      <c r="G565">
        <v>2</v>
      </c>
      <c r="H565">
        <v>603</v>
      </c>
    </row>
    <row r="566" spans="1:8">
      <c r="A566">
        <v>565</v>
      </c>
      <c r="B566">
        <v>11</v>
      </c>
      <c r="C566" t="s">
        <v>174</v>
      </c>
      <c r="D566" t="s">
        <v>3582</v>
      </c>
      <c r="E566" t="s">
        <v>1402</v>
      </c>
      <c r="F566" t="s">
        <v>46</v>
      </c>
      <c r="G566">
        <v>2</v>
      </c>
      <c r="H566">
        <v>603</v>
      </c>
    </row>
    <row r="567" spans="1:8">
      <c r="A567">
        <v>566</v>
      </c>
      <c r="B567">
        <v>11</v>
      </c>
      <c r="C567" t="s">
        <v>174</v>
      </c>
      <c r="D567" t="s">
        <v>3597</v>
      </c>
      <c r="E567" t="s">
        <v>249</v>
      </c>
      <c r="F567" t="s">
        <v>63</v>
      </c>
      <c r="G567">
        <v>20</v>
      </c>
      <c r="H567">
        <v>1060</v>
      </c>
    </row>
    <row r="568" spans="1:8">
      <c r="A568">
        <v>567</v>
      </c>
      <c r="B568">
        <v>11</v>
      </c>
      <c r="C568" t="s">
        <v>174</v>
      </c>
      <c r="D568" t="s">
        <v>3597</v>
      </c>
      <c r="E568" t="s">
        <v>249</v>
      </c>
      <c r="F568" t="s">
        <v>46</v>
      </c>
      <c r="G568">
        <v>23</v>
      </c>
      <c r="H568">
        <v>1060</v>
      </c>
    </row>
    <row r="569" spans="1:8">
      <c r="A569">
        <v>568</v>
      </c>
      <c r="B569">
        <v>11</v>
      </c>
      <c r="C569" t="s">
        <v>174</v>
      </c>
      <c r="D569" t="s">
        <v>3597</v>
      </c>
      <c r="E569" t="s">
        <v>1386</v>
      </c>
      <c r="F569" t="s">
        <v>63</v>
      </c>
      <c r="G569">
        <v>20</v>
      </c>
      <c r="H569">
        <v>1060</v>
      </c>
    </row>
    <row r="570" spans="1:8">
      <c r="A570">
        <v>569</v>
      </c>
      <c r="B570">
        <v>11</v>
      </c>
      <c r="C570" t="s">
        <v>174</v>
      </c>
      <c r="D570" t="s">
        <v>3597</v>
      </c>
      <c r="E570" t="s">
        <v>1386</v>
      </c>
      <c r="F570" t="s">
        <v>46</v>
      </c>
      <c r="G570">
        <v>18</v>
      </c>
      <c r="H570">
        <v>1060</v>
      </c>
    </row>
    <row r="571" spans="1:8">
      <c r="A571">
        <v>570</v>
      </c>
      <c r="B571">
        <v>11</v>
      </c>
      <c r="C571" t="s">
        <v>174</v>
      </c>
      <c r="D571" t="s">
        <v>3597</v>
      </c>
      <c r="E571" t="s">
        <v>1387</v>
      </c>
      <c r="F571" t="s">
        <v>63</v>
      </c>
      <c r="G571">
        <v>21</v>
      </c>
      <c r="H571">
        <v>1060</v>
      </c>
    </row>
    <row r="572" spans="1:8">
      <c r="A572">
        <v>571</v>
      </c>
      <c r="B572">
        <v>11</v>
      </c>
      <c r="C572" t="s">
        <v>174</v>
      </c>
      <c r="D572" t="s">
        <v>3597</v>
      </c>
      <c r="E572" t="s">
        <v>1387</v>
      </c>
      <c r="F572" t="s">
        <v>46</v>
      </c>
      <c r="G572">
        <v>27</v>
      </c>
      <c r="H572">
        <v>1060</v>
      </c>
    </row>
    <row r="573" spans="1:8">
      <c r="A573">
        <v>572</v>
      </c>
      <c r="B573">
        <v>11</v>
      </c>
      <c r="C573" t="s">
        <v>174</v>
      </c>
      <c r="D573" t="s">
        <v>3597</v>
      </c>
      <c r="E573" t="s">
        <v>1388</v>
      </c>
      <c r="F573" t="s">
        <v>63</v>
      </c>
      <c r="G573">
        <v>51</v>
      </c>
      <c r="H573">
        <v>1060</v>
      </c>
    </row>
    <row r="574" spans="1:8">
      <c r="A574">
        <v>573</v>
      </c>
      <c r="B574">
        <v>11</v>
      </c>
      <c r="C574" t="s">
        <v>174</v>
      </c>
      <c r="D574" t="s">
        <v>3597</v>
      </c>
      <c r="E574" t="s">
        <v>1388</v>
      </c>
      <c r="F574" t="s">
        <v>46</v>
      </c>
      <c r="G574">
        <v>42</v>
      </c>
      <c r="H574">
        <v>1060</v>
      </c>
    </row>
    <row r="575" spans="1:8">
      <c r="A575">
        <v>574</v>
      </c>
      <c r="B575">
        <v>11</v>
      </c>
      <c r="C575" t="s">
        <v>174</v>
      </c>
      <c r="D575" t="s">
        <v>3597</v>
      </c>
      <c r="E575" t="s">
        <v>1389</v>
      </c>
      <c r="F575" t="s">
        <v>63</v>
      </c>
      <c r="G575">
        <v>81</v>
      </c>
      <c r="H575">
        <v>1060</v>
      </c>
    </row>
    <row r="576" spans="1:8">
      <c r="A576">
        <v>575</v>
      </c>
      <c r="B576">
        <v>11</v>
      </c>
      <c r="C576" t="s">
        <v>174</v>
      </c>
      <c r="D576" t="s">
        <v>3597</v>
      </c>
      <c r="E576" t="s">
        <v>1389</v>
      </c>
      <c r="F576" t="s">
        <v>46</v>
      </c>
      <c r="G576">
        <v>74</v>
      </c>
      <c r="H576">
        <v>1060</v>
      </c>
    </row>
    <row r="577" spans="1:8">
      <c r="A577">
        <v>576</v>
      </c>
      <c r="B577">
        <v>11</v>
      </c>
      <c r="C577" t="s">
        <v>174</v>
      </c>
      <c r="D577" t="s">
        <v>3597</v>
      </c>
      <c r="E577" t="s">
        <v>1390</v>
      </c>
      <c r="F577" t="s">
        <v>63</v>
      </c>
      <c r="G577">
        <v>72</v>
      </c>
      <c r="H577">
        <v>1060</v>
      </c>
    </row>
    <row r="578" spans="1:8">
      <c r="A578">
        <v>577</v>
      </c>
      <c r="B578">
        <v>11</v>
      </c>
      <c r="C578" t="s">
        <v>174</v>
      </c>
      <c r="D578" t="s">
        <v>3597</v>
      </c>
      <c r="E578" t="s">
        <v>1390</v>
      </c>
      <c r="F578" t="s">
        <v>46</v>
      </c>
      <c r="G578">
        <v>80</v>
      </c>
      <c r="H578">
        <v>1060</v>
      </c>
    </row>
    <row r="579" spans="1:8">
      <c r="A579">
        <v>578</v>
      </c>
      <c r="B579">
        <v>11</v>
      </c>
      <c r="C579" t="s">
        <v>174</v>
      </c>
      <c r="D579" t="s">
        <v>3597</v>
      </c>
      <c r="E579" t="s">
        <v>1391</v>
      </c>
      <c r="F579" t="s">
        <v>63</v>
      </c>
      <c r="G579">
        <v>73</v>
      </c>
      <c r="H579">
        <v>1060</v>
      </c>
    </row>
    <row r="580" spans="1:8">
      <c r="A580">
        <v>579</v>
      </c>
      <c r="B580">
        <v>11</v>
      </c>
      <c r="C580" t="s">
        <v>174</v>
      </c>
      <c r="D580" t="s">
        <v>3597</v>
      </c>
      <c r="E580" t="s">
        <v>1391</v>
      </c>
      <c r="F580" t="s">
        <v>46</v>
      </c>
      <c r="G580">
        <v>60</v>
      </c>
      <c r="H580">
        <v>1060</v>
      </c>
    </row>
    <row r="581" spans="1:8">
      <c r="A581">
        <v>580</v>
      </c>
      <c r="B581">
        <v>11</v>
      </c>
      <c r="C581" t="s">
        <v>174</v>
      </c>
      <c r="D581" t="s">
        <v>3597</v>
      </c>
      <c r="E581" t="s">
        <v>1392</v>
      </c>
      <c r="F581" t="s">
        <v>63</v>
      </c>
      <c r="G581">
        <v>55</v>
      </c>
      <c r="H581">
        <v>1060</v>
      </c>
    </row>
    <row r="582" spans="1:8">
      <c r="A582">
        <v>581</v>
      </c>
      <c r="B582">
        <v>11</v>
      </c>
      <c r="C582" t="s">
        <v>174</v>
      </c>
      <c r="D582" t="s">
        <v>3597</v>
      </c>
      <c r="E582" t="s">
        <v>1392</v>
      </c>
      <c r="F582" t="s">
        <v>46</v>
      </c>
      <c r="G582">
        <v>41</v>
      </c>
      <c r="H582">
        <v>1060</v>
      </c>
    </row>
    <row r="583" spans="1:8">
      <c r="A583">
        <v>582</v>
      </c>
      <c r="B583">
        <v>11</v>
      </c>
      <c r="C583" t="s">
        <v>174</v>
      </c>
      <c r="D583" t="s">
        <v>3597</v>
      </c>
      <c r="E583" t="s">
        <v>1393</v>
      </c>
      <c r="F583" t="s">
        <v>63</v>
      </c>
      <c r="G583">
        <v>38</v>
      </c>
      <c r="H583">
        <v>1060</v>
      </c>
    </row>
    <row r="584" spans="1:8">
      <c r="A584">
        <v>583</v>
      </c>
      <c r="B584">
        <v>11</v>
      </c>
      <c r="C584" t="s">
        <v>174</v>
      </c>
      <c r="D584" t="s">
        <v>3597</v>
      </c>
      <c r="E584" t="s">
        <v>1393</v>
      </c>
      <c r="F584" t="s">
        <v>46</v>
      </c>
      <c r="G584">
        <v>24</v>
      </c>
      <c r="H584">
        <v>1060</v>
      </c>
    </row>
    <row r="585" spans="1:8">
      <c r="A585">
        <v>584</v>
      </c>
      <c r="B585">
        <v>11</v>
      </c>
      <c r="C585" t="s">
        <v>174</v>
      </c>
      <c r="D585" t="s">
        <v>3597</v>
      </c>
      <c r="E585" t="s">
        <v>1394</v>
      </c>
      <c r="F585" t="s">
        <v>63</v>
      </c>
      <c r="G585">
        <v>35</v>
      </c>
      <c r="H585">
        <v>1060</v>
      </c>
    </row>
    <row r="586" spans="1:8">
      <c r="A586">
        <v>585</v>
      </c>
      <c r="B586">
        <v>11</v>
      </c>
      <c r="C586" t="s">
        <v>174</v>
      </c>
      <c r="D586" t="s">
        <v>3597</v>
      </c>
      <c r="E586" t="s">
        <v>1394</v>
      </c>
      <c r="F586" t="s">
        <v>46</v>
      </c>
      <c r="G586">
        <v>25</v>
      </c>
      <c r="H586">
        <v>1060</v>
      </c>
    </row>
    <row r="587" spans="1:8">
      <c r="A587">
        <v>586</v>
      </c>
      <c r="B587">
        <v>11</v>
      </c>
      <c r="C587" t="s">
        <v>174</v>
      </c>
      <c r="D587" t="s">
        <v>3597</v>
      </c>
      <c r="E587" t="s">
        <v>1395</v>
      </c>
      <c r="F587" t="s">
        <v>63</v>
      </c>
      <c r="G587">
        <v>26</v>
      </c>
      <c r="H587">
        <v>1060</v>
      </c>
    </row>
    <row r="588" spans="1:8">
      <c r="A588">
        <v>587</v>
      </c>
      <c r="B588">
        <v>11</v>
      </c>
      <c r="C588" t="s">
        <v>174</v>
      </c>
      <c r="D588" t="s">
        <v>3597</v>
      </c>
      <c r="E588" t="s">
        <v>1395</v>
      </c>
      <c r="F588" t="s">
        <v>46</v>
      </c>
      <c r="G588">
        <v>32</v>
      </c>
      <c r="H588">
        <v>1060</v>
      </c>
    </row>
    <row r="589" spans="1:8">
      <c r="A589">
        <v>588</v>
      </c>
      <c r="B589">
        <v>11</v>
      </c>
      <c r="C589" t="s">
        <v>174</v>
      </c>
      <c r="D589" t="s">
        <v>3597</v>
      </c>
      <c r="E589" t="s">
        <v>1396</v>
      </c>
      <c r="F589" t="s">
        <v>63</v>
      </c>
      <c r="G589">
        <v>24</v>
      </c>
      <c r="H589">
        <v>1060</v>
      </c>
    </row>
    <row r="590" spans="1:8">
      <c r="A590">
        <v>589</v>
      </c>
      <c r="B590">
        <v>11</v>
      </c>
      <c r="C590" t="s">
        <v>174</v>
      </c>
      <c r="D590" t="s">
        <v>3597</v>
      </c>
      <c r="E590" t="s">
        <v>1396</v>
      </c>
      <c r="F590" t="s">
        <v>46</v>
      </c>
      <c r="G590">
        <v>27</v>
      </c>
      <c r="H590">
        <v>1060</v>
      </c>
    </row>
    <row r="591" spans="1:8">
      <c r="A591">
        <v>590</v>
      </c>
      <c r="B591">
        <v>11</v>
      </c>
      <c r="C591" t="s">
        <v>174</v>
      </c>
      <c r="D591" t="s">
        <v>3597</v>
      </c>
      <c r="E591" t="s">
        <v>1397</v>
      </c>
      <c r="F591" t="s">
        <v>63</v>
      </c>
      <c r="G591">
        <v>12</v>
      </c>
      <c r="H591">
        <v>1060</v>
      </c>
    </row>
    <row r="592" spans="1:8">
      <c r="A592">
        <v>591</v>
      </c>
      <c r="B592">
        <v>11</v>
      </c>
      <c r="C592" t="s">
        <v>174</v>
      </c>
      <c r="D592" t="s">
        <v>3597</v>
      </c>
      <c r="E592" t="s">
        <v>1397</v>
      </c>
      <c r="F592" t="s">
        <v>46</v>
      </c>
      <c r="G592">
        <v>13</v>
      </c>
      <c r="H592">
        <v>1060</v>
      </c>
    </row>
    <row r="593" spans="1:8">
      <c r="A593">
        <v>592</v>
      </c>
      <c r="B593">
        <v>11</v>
      </c>
      <c r="C593" t="s">
        <v>174</v>
      </c>
      <c r="D593" t="s">
        <v>3597</v>
      </c>
      <c r="E593" t="s">
        <v>1398</v>
      </c>
      <c r="F593" t="s">
        <v>63</v>
      </c>
      <c r="G593">
        <v>9</v>
      </c>
      <c r="H593">
        <v>1060</v>
      </c>
    </row>
    <row r="594" spans="1:8">
      <c r="A594">
        <v>593</v>
      </c>
      <c r="B594">
        <v>11</v>
      </c>
      <c r="C594" t="s">
        <v>174</v>
      </c>
      <c r="D594" t="s">
        <v>3597</v>
      </c>
      <c r="E594" t="s">
        <v>1398</v>
      </c>
      <c r="F594" t="s">
        <v>46</v>
      </c>
      <c r="G594">
        <v>5</v>
      </c>
      <c r="H594">
        <v>1060</v>
      </c>
    </row>
    <row r="595" spans="1:8">
      <c r="A595">
        <v>594</v>
      </c>
      <c r="B595">
        <v>11</v>
      </c>
      <c r="C595" t="s">
        <v>174</v>
      </c>
      <c r="D595" t="s">
        <v>3597</v>
      </c>
      <c r="E595" t="s">
        <v>1399</v>
      </c>
      <c r="F595" t="s">
        <v>63</v>
      </c>
      <c r="G595">
        <v>4</v>
      </c>
      <c r="H595">
        <v>1060</v>
      </c>
    </row>
    <row r="596" spans="1:8">
      <c r="A596">
        <v>595</v>
      </c>
      <c r="B596">
        <v>11</v>
      </c>
      <c r="C596" t="s">
        <v>174</v>
      </c>
      <c r="D596" t="s">
        <v>3597</v>
      </c>
      <c r="E596" t="s">
        <v>1399</v>
      </c>
      <c r="F596" t="s">
        <v>46</v>
      </c>
      <c r="G596">
        <v>6</v>
      </c>
      <c r="H596">
        <v>1060</v>
      </c>
    </row>
    <row r="597" spans="1:8">
      <c r="A597">
        <v>596</v>
      </c>
      <c r="B597">
        <v>11</v>
      </c>
      <c r="C597" t="s">
        <v>174</v>
      </c>
      <c r="D597" t="s">
        <v>3597</v>
      </c>
      <c r="E597" t="s">
        <v>1400</v>
      </c>
      <c r="F597" t="s">
        <v>63</v>
      </c>
      <c r="G597">
        <v>3</v>
      </c>
      <c r="H597">
        <v>1060</v>
      </c>
    </row>
    <row r="598" spans="1:8">
      <c r="A598">
        <v>597</v>
      </c>
      <c r="B598">
        <v>11</v>
      </c>
      <c r="C598" t="s">
        <v>174</v>
      </c>
      <c r="D598" t="s">
        <v>3597</v>
      </c>
      <c r="E598" t="s">
        <v>1400</v>
      </c>
      <c r="F598" t="s">
        <v>46</v>
      </c>
      <c r="G598">
        <v>3</v>
      </c>
      <c r="H598">
        <v>1060</v>
      </c>
    </row>
    <row r="599" spans="1:8">
      <c r="A599">
        <v>598</v>
      </c>
      <c r="B599">
        <v>11</v>
      </c>
      <c r="C599" t="s">
        <v>174</v>
      </c>
      <c r="D599" t="s">
        <v>3597</v>
      </c>
      <c r="E599" t="s">
        <v>1401</v>
      </c>
      <c r="F599" t="s">
        <v>63</v>
      </c>
      <c r="G599">
        <v>5</v>
      </c>
      <c r="H599">
        <v>1060</v>
      </c>
    </row>
    <row r="600" spans="1:8">
      <c r="A600">
        <v>599</v>
      </c>
      <c r="B600">
        <v>11</v>
      </c>
      <c r="C600" t="s">
        <v>174</v>
      </c>
      <c r="D600" t="s">
        <v>3597</v>
      </c>
      <c r="E600" t="s">
        <v>1401</v>
      </c>
      <c r="F600" t="s">
        <v>46</v>
      </c>
      <c r="G600">
        <v>3</v>
      </c>
      <c r="H600">
        <v>1060</v>
      </c>
    </row>
    <row r="601" spans="1:8">
      <c r="A601">
        <v>600</v>
      </c>
      <c r="B601">
        <v>11</v>
      </c>
      <c r="C601" t="s">
        <v>174</v>
      </c>
      <c r="D601" t="s">
        <v>3597</v>
      </c>
      <c r="E601" t="s">
        <v>1402</v>
      </c>
      <c r="F601" t="s">
        <v>63</v>
      </c>
      <c r="G601">
        <v>6</v>
      </c>
      <c r="H601">
        <v>1060</v>
      </c>
    </row>
    <row r="602" spans="1:8">
      <c r="A602">
        <v>601</v>
      </c>
      <c r="B602">
        <v>11</v>
      </c>
      <c r="C602" t="s">
        <v>174</v>
      </c>
      <c r="D602" t="s">
        <v>3597</v>
      </c>
      <c r="E602" t="s">
        <v>1402</v>
      </c>
      <c r="F602" t="s">
        <v>46</v>
      </c>
      <c r="G602">
        <v>2</v>
      </c>
      <c r="H602">
        <v>1060</v>
      </c>
    </row>
    <row r="603" spans="1:8">
      <c r="A603">
        <v>602</v>
      </c>
      <c r="B603">
        <v>11</v>
      </c>
      <c r="C603" t="s">
        <v>174</v>
      </c>
      <c r="D603" t="s">
        <v>3599</v>
      </c>
      <c r="E603" t="s">
        <v>249</v>
      </c>
      <c r="F603" t="s">
        <v>63</v>
      </c>
      <c r="G603">
        <v>2</v>
      </c>
      <c r="H603">
        <v>218</v>
      </c>
    </row>
    <row r="604" spans="1:8">
      <c r="A604">
        <v>603</v>
      </c>
      <c r="B604">
        <v>11</v>
      </c>
      <c r="C604" t="s">
        <v>174</v>
      </c>
      <c r="D604" t="s">
        <v>3599</v>
      </c>
      <c r="E604" t="s">
        <v>249</v>
      </c>
      <c r="F604" t="s">
        <v>46</v>
      </c>
      <c r="G604">
        <v>3</v>
      </c>
      <c r="H604">
        <v>218</v>
      </c>
    </row>
    <row r="605" spans="1:8">
      <c r="A605">
        <v>604</v>
      </c>
      <c r="B605">
        <v>11</v>
      </c>
      <c r="C605" t="s">
        <v>174</v>
      </c>
      <c r="D605" t="s">
        <v>3599</v>
      </c>
      <c r="E605" t="s">
        <v>1386</v>
      </c>
      <c r="F605" t="s">
        <v>63</v>
      </c>
      <c r="G605">
        <v>2</v>
      </c>
      <c r="H605">
        <v>218</v>
      </c>
    </row>
    <row r="606" spans="1:8">
      <c r="A606">
        <v>605</v>
      </c>
      <c r="B606">
        <v>11</v>
      </c>
      <c r="C606" t="s">
        <v>174</v>
      </c>
      <c r="D606" t="s">
        <v>3599</v>
      </c>
      <c r="E606" t="s">
        <v>1386</v>
      </c>
      <c r="F606" t="s">
        <v>46</v>
      </c>
      <c r="G606">
        <v>4</v>
      </c>
      <c r="H606">
        <v>218</v>
      </c>
    </row>
    <row r="607" spans="1:8">
      <c r="A607">
        <v>606</v>
      </c>
      <c r="B607">
        <v>11</v>
      </c>
      <c r="C607" t="s">
        <v>174</v>
      </c>
      <c r="D607" t="s">
        <v>3599</v>
      </c>
      <c r="E607" t="s">
        <v>1387</v>
      </c>
      <c r="F607" t="s">
        <v>63</v>
      </c>
      <c r="G607">
        <v>5</v>
      </c>
      <c r="H607">
        <v>218</v>
      </c>
    </row>
    <row r="608" spans="1:8">
      <c r="A608">
        <v>607</v>
      </c>
      <c r="B608">
        <v>11</v>
      </c>
      <c r="C608" t="s">
        <v>174</v>
      </c>
      <c r="D608" t="s">
        <v>3599</v>
      </c>
      <c r="E608" t="s">
        <v>1387</v>
      </c>
      <c r="F608" t="s">
        <v>46</v>
      </c>
      <c r="G608">
        <v>5</v>
      </c>
      <c r="H608">
        <v>218</v>
      </c>
    </row>
    <row r="609" spans="1:8">
      <c r="A609">
        <v>608</v>
      </c>
      <c r="B609">
        <v>11</v>
      </c>
      <c r="C609" t="s">
        <v>174</v>
      </c>
      <c r="D609" t="s">
        <v>3599</v>
      </c>
      <c r="E609" t="s">
        <v>1388</v>
      </c>
      <c r="F609" t="s">
        <v>63</v>
      </c>
      <c r="G609">
        <v>8</v>
      </c>
      <c r="H609">
        <v>218</v>
      </c>
    </row>
    <row r="610" spans="1:8">
      <c r="A610">
        <v>609</v>
      </c>
      <c r="B610">
        <v>11</v>
      </c>
      <c r="C610" t="s">
        <v>174</v>
      </c>
      <c r="D610" t="s">
        <v>3599</v>
      </c>
      <c r="E610" t="s">
        <v>1388</v>
      </c>
      <c r="F610" t="s">
        <v>46</v>
      </c>
      <c r="G610">
        <v>9</v>
      </c>
      <c r="H610">
        <v>218</v>
      </c>
    </row>
    <row r="611" spans="1:8">
      <c r="A611">
        <v>610</v>
      </c>
      <c r="B611">
        <v>11</v>
      </c>
      <c r="C611" t="s">
        <v>174</v>
      </c>
      <c r="D611" t="s">
        <v>3599</v>
      </c>
      <c r="E611" t="s">
        <v>1389</v>
      </c>
      <c r="F611" t="s">
        <v>63</v>
      </c>
      <c r="G611">
        <v>21</v>
      </c>
      <c r="H611">
        <v>218</v>
      </c>
    </row>
    <row r="612" spans="1:8">
      <c r="A612">
        <v>611</v>
      </c>
      <c r="B612">
        <v>11</v>
      </c>
      <c r="C612" t="s">
        <v>174</v>
      </c>
      <c r="D612" t="s">
        <v>3599</v>
      </c>
      <c r="E612" t="s">
        <v>1389</v>
      </c>
      <c r="F612" t="s">
        <v>46</v>
      </c>
      <c r="G612">
        <v>6</v>
      </c>
      <c r="H612">
        <v>218</v>
      </c>
    </row>
    <row r="613" spans="1:8">
      <c r="A613">
        <v>612</v>
      </c>
      <c r="B613">
        <v>11</v>
      </c>
      <c r="C613" t="s">
        <v>174</v>
      </c>
      <c r="D613" t="s">
        <v>3599</v>
      </c>
      <c r="E613" t="s">
        <v>1390</v>
      </c>
      <c r="F613" t="s">
        <v>63</v>
      </c>
      <c r="G613">
        <v>21</v>
      </c>
      <c r="H613">
        <v>218</v>
      </c>
    </row>
    <row r="614" spans="1:8">
      <c r="A614">
        <v>613</v>
      </c>
      <c r="B614">
        <v>11</v>
      </c>
      <c r="C614" t="s">
        <v>174</v>
      </c>
      <c r="D614" t="s">
        <v>3599</v>
      </c>
      <c r="E614" t="s">
        <v>1390</v>
      </c>
      <c r="F614" t="s">
        <v>46</v>
      </c>
      <c r="G614">
        <v>8</v>
      </c>
      <c r="H614">
        <v>218</v>
      </c>
    </row>
    <row r="615" spans="1:8">
      <c r="A615">
        <v>614</v>
      </c>
      <c r="B615">
        <v>11</v>
      </c>
      <c r="C615" t="s">
        <v>174</v>
      </c>
      <c r="D615" t="s">
        <v>3599</v>
      </c>
      <c r="E615" t="s">
        <v>1391</v>
      </c>
      <c r="F615" t="s">
        <v>63</v>
      </c>
      <c r="G615">
        <v>13</v>
      </c>
      <c r="H615">
        <v>218</v>
      </c>
    </row>
    <row r="616" spans="1:8">
      <c r="A616">
        <v>615</v>
      </c>
      <c r="B616">
        <v>11</v>
      </c>
      <c r="C616" t="s">
        <v>174</v>
      </c>
      <c r="D616" t="s">
        <v>3599</v>
      </c>
      <c r="E616" t="s">
        <v>1391</v>
      </c>
      <c r="F616" t="s">
        <v>46</v>
      </c>
      <c r="G616">
        <v>10</v>
      </c>
      <c r="H616">
        <v>218</v>
      </c>
    </row>
    <row r="617" spans="1:8">
      <c r="A617">
        <v>616</v>
      </c>
      <c r="B617">
        <v>11</v>
      </c>
      <c r="C617" t="s">
        <v>174</v>
      </c>
      <c r="D617" t="s">
        <v>3599</v>
      </c>
      <c r="E617" t="s">
        <v>1392</v>
      </c>
      <c r="F617" t="s">
        <v>63</v>
      </c>
      <c r="G617">
        <v>13</v>
      </c>
      <c r="H617">
        <v>218</v>
      </c>
    </row>
    <row r="618" spans="1:8">
      <c r="A618">
        <v>617</v>
      </c>
      <c r="B618">
        <v>11</v>
      </c>
      <c r="C618" t="s">
        <v>174</v>
      </c>
      <c r="D618" t="s">
        <v>3599</v>
      </c>
      <c r="E618" t="s">
        <v>1392</v>
      </c>
      <c r="F618" t="s">
        <v>46</v>
      </c>
      <c r="G618">
        <v>14</v>
      </c>
      <c r="H618">
        <v>218</v>
      </c>
    </row>
    <row r="619" spans="1:8">
      <c r="A619">
        <v>618</v>
      </c>
      <c r="B619">
        <v>11</v>
      </c>
      <c r="C619" t="s">
        <v>174</v>
      </c>
      <c r="D619" t="s">
        <v>3599</v>
      </c>
      <c r="E619" t="s">
        <v>1393</v>
      </c>
      <c r="F619" t="s">
        <v>63</v>
      </c>
      <c r="G619">
        <v>11</v>
      </c>
      <c r="H619">
        <v>218</v>
      </c>
    </row>
    <row r="620" spans="1:8">
      <c r="A620">
        <v>619</v>
      </c>
      <c r="B620">
        <v>11</v>
      </c>
      <c r="C620" t="s">
        <v>174</v>
      </c>
      <c r="D620" t="s">
        <v>3599</v>
      </c>
      <c r="E620" t="s">
        <v>1393</v>
      </c>
      <c r="F620" t="s">
        <v>46</v>
      </c>
      <c r="G620">
        <v>11</v>
      </c>
      <c r="H620">
        <v>218</v>
      </c>
    </row>
    <row r="621" spans="1:8">
      <c r="A621">
        <v>620</v>
      </c>
      <c r="B621">
        <v>11</v>
      </c>
      <c r="C621" t="s">
        <v>174</v>
      </c>
      <c r="D621" t="s">
        <v>3599</v>
      </c>
      <c r="E621" t="s">
        <v>1394</v>
      </c>
      <c r="F621" t="s">
        <v>63</v>
      </c>
      <c r="G621">
        <v>6</v>
      </c>
      <c r="H621">
        <v>218</v>
      </c>
    </row>
    <row r="622" spans="1:8">
      <c r="A622">
        <v>621</v>
      </c>
      <c r="B622">
        <v>11</v>
      </c>
      <c r="C622" t="s">
        <v>174</v>
      </c>
      <c r="D622" t="s">
        <v>3599</v>
      </c>
      <c r="E622" t="s">
        <v>1394</v>
      </c>
      <c r="F622" t="s">
        <v>46</v>
      </c>
      <c r="G622">
        <v>8</v>
      </c>
      <c r="H622">
        <v>218</v>
      </c>
    </row>
    <row r="623" spans="1:8">
      <c r="A623">
        <v>622</v>
      </c>
      <c r="B623">
        <v>11</v>
      </c>
      <c r="C623" t="s">
        <v>174</v>
      </c>
      <c r="D623" t="s">
        <v>3599</v>
      </c>
      <c r="E623" t="s">
        <v>1395</v>
      </c>
      <c r="F623" t="s">
        <v>63</v>
      </c>
      <c r="G623">
        <v>9</v>
      </c>
      <c r="H623">
        <v>218</v>
      </c>
    </row>
    <row r="624" spans="1:8">
      <c r="A624">
        <v>623</v>
      </c>
      <c r="B624">
        <v>11</v>
      </c>
      <c r="C624" t="s">
        <v>174</v>
      </c>
      <c r="D624" t="s">
        <v>3599</v>
      </c>
      <c r="E624" t="s">
        <v>1395</v>
      </c>
      <c r="F624" t="s">
        <v>46</v>
      </c>
      <c r="G624">
        <v>5</v>
      </c>
      <c r="H624">
        <v>218</v>
      </c>
    </row>
    <row r="625" spans="1:8">
      <c r="A625">
        <v>624</v>
      </c>
      <c r="B625">
        <v>11</v>
      </c>
      <c r="C625" t="s">
        <v>174</v>
      </c>
      <c r="D625" t="s">
        <v>3599</v>
      </c>
      <c r="E625" t="s">
        <v>1396</v>
      </c>
      <c r="F625" t="s">
        <v>63</v>
      </c>
      <c r="G625">
        <v>7</v>
      </c>
      <c r="H625">
        <v>218</v>
      </c>
    </row>
    <row r="626" spans="1:8">
      <c r="A626">
        <v>625</v>
      </c>
      <c r="B626">
        <v>11</v>
      </c>
      <c r="C626" t="s">
        <v>174</v>
      </c>
      <c r="D626" t="s">
        <v>3599</v>
      </c>
      <c r="E626" t="s">
        <v>1396</v>
      </c>
      <c r="F626" t="s">
        <v>46</v>
      </c>
      <c r="G626">
        <v>3</v>
      </c>
      <c r="H626">
        <v>218</v>
      </c>
    </row>
    <row r="627" spans="1:8">
      <c r="A627">
        <v>626</v>
      </c>
      <c r="B627">
        <v>11</v>
      </c>
      <c r="C627" t="s">
        <v>174</v>
      </c>
      <c r="D627" t="s">
        <v>3599</v>
      </c>
      <c r="E627" t="s">
        <v>1397</v>
      </c>
      <c r="F627" t="s">
        <v>63</v>
      </c>
      <c r="G627">
        <v>4</v>
      </c>
      <c r="H627">
        <v>218</v>
      </c>
    </row>
    <row r="628" spans="1:8">
      <c r="A628">
        <v>627</v>
      </c>
      <c r="B628">
        <v>11</v>
      </c>
      <c r="C628" t="s">
        <v>174</v>
      </c>
      <c r="D628" t="s">
        <v>3599</v>
      </c>
      <c r="E628" t="s">
        <v>1397</v>
      </c>
      <c r="F628" t="s">
        <v>46</v>
      </c>
      <c r="G628">
        <v>2</v>
      </c>
      <c r="H628">
        <v>218</v>
      </c>
    </row>
    <row r="629" spans="1:8">
      <c r="A629">
        <v>628</v>
      </c>
      <c r="B629">
        <v>11</v>
      </c>
      <c r="C629" t="s">
        <v>174</v>
      </c>
      <c r="D629" t="s">
        <v>3599</v>
      </c>
      <c r="E629" t="s">
        <v>1398</v>
      </c>
      <c r="F629" t="s">
        <v>63</v>
      </c>
      <c r="G629">
        <v>3</v>
      </c>
      <c r="H629">
        <v>218</v>
      </c>
    </row>
    <row r="630" spans="1:8">
      <c r="A630">
        <v>629</v>
      </c>
      <c r="B630">
        <v>11</v>
      </c>
      <c r="C630" t="s">
        <v>174</v>
      </c>
      <c r="D630" t="s">
        <v>3599</v>
      </c>
      <c r="E630" t="s">
        <v>1398</v>
      </c>
      <c r="F630" t="s">
        <v>46</v>
      </c>
      <c r="G630">
        <v>2</v>
      </c>
      <c r="H630">
        <v>218</v>
      </c>
    </row>
    <row r="631" spans="1:8">
      <c r="A631">
        <v>630</v>
      </c>
      <c r="B631">
        <v>11</v>
      </c>
      <c r="C631" t="s">
        <v>174</v>
      </c>
      <c r="D631" t="s">
        <v>3599</v>
      </c>
      <c r="E631" t="s">
        <v>1399</v>
      </c>
      <c r="F631" t="s">
        <v>63</v>
      </c>
      <c r="G631">
        <v>1</v>
      </c>
      <c r="H631">
        <v>218</v>
      </c>
    </row>
    <row r="632" spans="1:8">
      <c r="A632">
        <v>631</v>
      </c>
      <c r="B632">
        <v>11</v>
      </c>
      <c r="C632" t="s">
        <v>174</v>
      </c>
      <c r="D632" t="s">
        <v>3599</v>
      </c>
      <c r="E632" t="s">
        <v>1399</v>
      </c>
      <c r="F632" t="s">
        <v>46</v>
      </c>
      <c r="G632">
        <v>1</v>
      </c>
      <c r="H632">
        <v>218</v>
      </c>
    </row>
    <row r="633" spans="1:8">
      <c r="A633">
        <v>632</v>
      </c>
      <c r="B633">
        <v>11</v>
      </c>
      <c r="C633" t="s">
        <v>174</v>
      </c>
      <c r="D633" t="s">
        <v>3599</v>
      </c>
      <c r="E633" t="s">
        <v>1402</v>
      </c>
      <c r="F633" t="s">
        <v>46</v>
      </c>
      <c r="G633">
        <v>1</v>
      </c>
      <c r="H633">
        <v>218</v>
      </c>
    </row>
    <row r="634" spans="1:8">
      <c r="A634">
        <v>633</v>
      </c>
      <c r="B634">
        <v>11</v>
      </c>
      <c r="C634" t="s">
        <v>174</v>
      </c>
      <c r="D634" t="s">
        <v>3598</v>
      </c>
      <c r="E634" t="s">
        <v>249</v>
      </c>
      <c r="F634" t="s">
        <v>63</v>
      </c>
      <c r="G634">
        <v>1914</v>
      </c>
      <c r="H634">
        <v>65656</v>
      </c>
    </row>
    <row r="635" spans="1:8">
      <c r="A635">
        <v>634</v>
      </c>
      <c r="B635">
        <v>11</v>
      </c>
      <c r="C635" t="s">
        <v>174</v>
      </c>
      <c r="D635" t="s">
        <v>3598</v>
      </c>
      <c r="E635" t="s">
        <v>249</v>
      </c>
      <c r="F635" t="s">
        <v>46</v>
      </c>
      <c r="G635">
        <v>1811</v>
      </c>
      <c r="H635">
        <v>65656</v>
      </c>
    </row>
    <row r="636" spans="1:8">
      <c r="A636">
        <v>635</v>
      </c>
      <c r="B636">
        <v>11</v>
      </c>
      <c r="C636" t="s">
        <v>174</v>
      </c>
      <c r="D636" t="s">
        <v>3598</v>
      </c>
      <c r="E636" t="s">
        <v>1386</v>
      </c>
      <c r="F636" t="s">
        <v>63</v>
      </c>
      <c r="G636">
        <v>2108</v>
      </c>
      <c r="H636">
        <v>65656</v>
      </c>
    </row>
    <row r="637" spans="1:8">
      <c r="A637">
        <v>636</v>
      </c>
      <c r="B637">
        <v>11</v>
      </c>
      <c r="C637" t="s">
        <v>174</v>
      </c>
      <c r="D637" t="s">
        <v>3598</v>
      </c>
      <c r="E637" t="s">
        <v>1386</v>
      </c>
      <c r="F637" t="s">
        <v>46</v>
      </c>
      <c r="G637">
        <v>1990</v>
      </c>
      <c r="H637">
        <v>65656</v>
      </c>
    </row>
    <row r="638" spans="1:8">
      <c r="A638">
        <v>637</v>
      </c>
      <c r="B638">
        <v>11</v>
      </c>
      <c r="C638" t="s">
        <v>174</v>
      </c>
      <c r="D638" t="s">
        <v>3598</v>
      </c>
      <c r="E638" t="s">
        <v>1387</v>
      </c>
      <c r="F638" t="s">
        <v>63</v>
      </c>
      <c r="G638">
        <v>2306</v>
      </c>
      <c r="H638">
        <v>65656</v>
      </c>
    </row>
    <row r="639" spans="1:8">
      <c r="A639">
        <v>638</v>
      </c>
      <c r="B639">
        <v>11</v>
      </c>
      <c r="C639" t="s">
        <v>174</v>
      </c>
      <c r="D639" t="s">
        <v>3598</v>
      </c>
      <c r="E639" t="s">
        <v>1387</v>
      </c>
      <c r="F639" t="s">
        <v>46</v>
      </c>
      <c r="G639">
        <v>2229</v>
      </c>
      <c r="H639">
        <v>65656</v>
      </c>
    </row>
    <row r="640" spans="1:8">
      <c r="A640">
        <v>639</v>
      </c>
      <c r="B640">
        <v>11</v>
      </c>
      <c r="C640" t="s">
        <v>174</v>
      </c>
      <c r="D640" t="s">
        <v>3598</v>
      </c>
      <c r="E640" t="s">
        <v>1388</v>
      </c>
      <c r="F640" t="s">
        <v>63</v>
      </c>
      <c r="G640">
        <v>2730</v>
      </c>
      <c r="H640">
        <v>65656</v>
      </c>
    </row>
    <row r="641" spans="1:8">
      <c r="A641">
        <v>640</v>
      </c>
      <c r="B641">
        <v>11</v>
      </c>
      <c r="C641" t="s">
        <v>174</v>
      </c>
      <c r="D641" t="s">
        <v>3598</v>
      </c>
      <c r="E641" t="s">
        <v>1388</v>
      </c>
      <c r="F641" t="s">
        <v>46</v>
      </c>
      <c r="G641">
        <v>2676</v>
      </c>
      <c r="H641">
        <v>65656</v>
      </c>
    </row>
    <row r="642" spans="1:8">
      <c r="A642">
        <v>641</v>
      </c>
      <c r="B642">
        <v>11</v>
      </c>
      <c r="C642" t="s">
        <v>174</v>
      </c>
      <c r="D642" t="s">
        <v>3598</v>
      </c>
      <c r="E642" t="s">
        <v>1389</v>
      </c>
      <c r="F642" t="s">
        <v>63</v>
      </c>
      <c r="G642">
        <v>3587</v>
      </c>
      <c r="H642">
        <v>65656</v>
      </c>
    </row>
    <row r="643" spans="1:8">
      <c r="A643">
        <v>642</v>
      </c>
      <c r="B643">
        <v>11</v>
      </c>
      <c r="C643" t="s">
        <v>174</v>
      </c>
      <c r="D643" t="s">
        <v>3598</v>
      </c>
      <c r="E643" t="s">
        <v>1389</v>
      </c>
      <c r="F643" t="s">
        <v>46</v>
      </c>
      <c r="G643">
        <v>3276</v>
      </c>
      <c r="H643">
        <v>65656</v>
      </c>
    </row>
    <row r="644" spans="1:8">
      <c r="A644">
        <v>643</v>
      </c>
      <c r="B644">
        <v>11</v>
      </c>
      <c r="C644" t="s">
        <v>174</v>
      </c>
      <c r="D644" t="s">
        <v>3598</v>
      </c>
      <c r="E644" t="s">
        <v>1390</v>
      </c>
      <c r="F644" t="s">
        <v>63</v>
      </c>
      <c r="G644">
        <v>3627</v>
      </c>
      <c r="H644">
        <v>65656</v>
      </c>
    </row>
    <row r="645" spans="1:8">
      <c r="A645">
        <v>644</v>
      </c>
      <c r="B645">
        <v>11</v>
      </c>
      <c r="C645" t="s">
        <v>174</v>
      </c>
      <c r="D645" t="s">
        <v>3598</v>
      </c>
      <c r="E645" t="s">
        <v>1390</v>
      </c>
      <c r="F645" t="s">
        <v>46</v>
      </c>
      <c r="G645">
        <v>3564</v>
      </c>
      <c r="H645">
        <v>65656</v>
      </c>
    </row>
    <row r="646" spans="1:8">
      <c r="A646">
        <v>645</v>
      </c>
      <c r="B646">
        <v>11</v>
      </c>
      <c r="C646" t="s">
        <v>174</v>
      </c>
      <c r="D646" t="s">
        <v>3598</v>
      </c>
      <c r="E646" t="s">
        <v>1391</v>
      </c>
      <c r="F646" t="s">
        <v>63</v>
      </c>
      <c r="G646">
        <v>3466</v>
      </c>
      <c r="H646">
        <v>65656</v>
      </c>
    </row>
    <row r="647" spans="1:8">
      <c r="A647">
        <v>646</v>
      </c>
      <c r="B647">
        <v>11</v>
      </c>
      <c r="C647" t="s">
        <v>174</v>
      </c>
      <c r="D647" t="s">
        <v>3598</v>
      </c>
      <c r="E647" t="s">
        <v>1391</v>
      </c>
      <c r="F647" t="s">
        <v>46</v>
      </c>
      <c r="G647">
        <v>3306</v>
      </c>
      <c r="H647">
        <v>65656</v>
      </c>
    </row>
    <row r="648" spans="1:8">
      <c r="A648">
        <v>647</v>
      </c>
      <c r="B648">
        <v>11</v>
      </c>
      <c r="C648" t="s">
        <v>174</v>
      </c>
      <c r="D648" t="s">
        <v>3598</v>
      </c>
      <c r="E648" t="s">
        <v>1392</v>
      </c>
      <c r="F648" t="s">
        <v>63</v>
      </c>
      <c r="G648">
        <v>3099</v>
      </c>
      <c r="H648">
        <v>65656</v>
      </c>
    </row>
    <row r="649" spans="1:8">
      <c r="A649">
        <v>648</v>
      </c>
      <c r="B649">
        <v>11</v>
      </c>
      <c r="C649" t="s">
        <v>174</v>
      </c>
      <c r="D649" t="s">
        <v>3598</v>
      </c>
      <c r="E649" t="s">
        <v>1392</v>
      </c>
      <c r="F649" t="s">
        <v>46</v>
      </c>
      <c r="G649">
        <v>3073</v>
      </c>
      <c r="H649">
        <v>65656</v>
      </c>
    </row>
    <row r="650" spans="1:8">
      <c r="A650">
        <v>649</v>
      </c>
      <c r="B650">
        <v>11</v>
      </c>
      <c r="C650" t="s">
        <v>174</v>
      </c>
      <c r="D650" t="s">
        <v>3598</v>
      </c>
      <c r="E650" t="s">
        <v>1393</v>
      </c>
      <c r="F650" t="s">
        <v>63</v>
      </c>
      <c r="G650">
        <v>2428</v>
      </c>
      <c r="H650">
        <v>65656</v>
      </c>
    </row>
    <row r="651" spans="1:8">
      <c r="A651">
        <v>650</v>
      </c>
      <c r="B651">
        <v>11</v>
      </c>
      <c r="C651" t="s">
        <v>174</v>
      </c>
      <c r="D651" t="s">
        <v>3598</v>
      </c>
      <c r="E651" t="s">
        <v>1393</v>
      </c>
      <c r="F651" t="s">
        <v>46</v>
      </c>
      <c r="G651">
        <v>2719</v>
      </c>
      <c r="H651">
        <v>65656</v>
      </c>
    </row>
    <row r="652" spans="1:8">
      <c r="A652">
        <v>651</v>
      </c>
      <c r="B652">
        <v>11</v>
      </c>
      <c r="C652" t="s">
        <v>174</v>
      </c>
      <c r="D652" t="s">
        <v>3598</v>
      </c>
      <c r="E652" t="s">
        <v>1394</v>
      </c>
      <c r="F652" t="s">
        <v>63</v>
      </c>
      <c r="G652">
        <v>2122</v>
      </c>
      <c r="H652">
        <v>65656</v>
      </c>
    </row>
    <row r="653" spans="1:8">
      <c r="A653">
        <v>652</v>
      </c>
      <c r="B653">
        <v>11</v>
      </c>
      <c r="C653" t="s">
        <v>174</v>
      </c>
      <c r="D653" t="s">
        <v>3598</v>
      </c>
      <c r="E653" t="s">
        <v>1394</v>
      </c>
      <c r="F653" t="s">
        <v>46</v>
      </c>
      <c r="G653">
        <v>2401</v>
      </c>
      <c r="H653">
        <v>65656</v>
      </c>
    </row>
    <row r="654" spans="1:8">
      <c r="A654">
        <v>653</v>
      </c>
      <c r="B654">
        <v>11</v>
      </c>
      <c r="C654" t="s">
        <v>174</v>
      </c>
      <c r="D654" t="s">
        <v>3598</v>
      </c>
      <c r="E654" t="s">
        <v>1395</v>
      </c>
      <c r="F654" t="s">
        <v>63</v>
      </c>
      <c r="G654">
        <v>1698</v>
      </c>
      <c r="H654">
        <v>65656</v>
      </c>
    </row>
    <row r="655" spans="1:8">
      <c r="A655">
        <v>654</v>
      </c>
      <c r="B655">
        <v>11</v>
      </c>
      <c r="C655" t="s">
        <v>174</v>
      </c>
      <c r="D655" t="s">
        <v>3598</v>
      </c>
      <c r="E655" t="s">
        <v>1395</v>
      </c>
      <c r="F655" t="s">
        <v>46</v>
      </c>
      <c r="G655">
        <v>2054</v>
      </c>
      <c r="H655">
        <v>65656</v>
      </c>
    </row>
    <row r="656" spans="1:8">
      <c r="A656">
        <v>655</v>
      </c>
      <c r="B656">
        <v>11</v>
      </c>
      <c r="C656" t="s">
        <v>174</v>
      </c>
      <c r="D656" t="s">
        <v>3598</v>
      </c>
      <c r="E656" t="s">
        <v>1396</v>
      </c>
      <c r="F656" t="s">
        <v>63</v>
      </c>
      <c r="G656">
        <v>1264</v>
      </c>
      <c r="H656">
        <v>65656</v>
      </c>
    </row>
    <row r="657" spans="1:8">
      <c r="A657">
        <v>656</v>
      </c>
      <c r="B657">
        <v>11</v>
      </c>
      <c r="C657" t="s">
        <v>174</v>
      </c>
      <c r="D657" t="s">
        <v>3598</v>
      </c>
      <c r="E657" t="s">
        <v>1396</v>
      </c>
      <c r="F657" t="s">
        <v>46</v>
      </c>
      <c r="G657">
        <v>1579</v>
      </c>
      <c r="H657">
        <v>65656</v>
      </c>
    </row>
    <row r="658" spans="1:8">
      <c r="A658">
        <v>657</v>
      </c>
      <c r="B658">
        <v>11</v>
      </c>
      <c r="C658" t="s">
        <v>174</v>
      </c>
      <c r="D658" t="s">
        <v>3598</v>
      </c>
      <c r="E658" t="s">
        <v>1397</v>
      </c>
      <c r="F658" t="s">
        <v>63</v>
      </c>
      <c r="G658">
        <v>870</v>
      </c>
      <c r="H658">
        <v>65656</v>
      </c>
    </row>
    <row r="659" spans="1:8">
      <c r="A659">
        <v>658</v>
      </c>
      <c r="B659">
        <v>11</v>
      </c>
      <c r="C659" t="s">
        <v>174</v>
      </c>
      <c r="D659" t="s">
        <v>3598</v>
      </c>
      <c r="E659" t="s">
        <v>1397</v>
      </c>
      <c r="F659" t="s">
        <v>46</v>
      </c>
      <c r="G659">
        <v>1024</v>
      </c>
      <c r="H659">
        <v>65656</v>
      </c>
    </row>
    <row r="660" spans="1:8">
      <c r="A660">
        <v>659</v>
      </c>
      <c r="B660">
        <v>11</v>
      </c>
      <c r="C660" t="s">
        <v>174</v>
      </c>
      <c r="D660" t="s">
        <v>3598</v>
      </c>
      <c r="E660" t="s">
        <v>1398</v>
      </c>
      <c r="F660" t="s">
        <v>63</v>
      </c>
      <c r="G660">
        <v>566</v>
      </c>
      <c r="H660">
        <v>65656</v>
      </c>
    </row>
    <row r="661" spans="1:8">
      <c r="A661">
        <v>660</v>
      </c>
      <c r="B661">
        <v>11</v>
      </c>
      <c r="C661" t="s">
        <v>174</v>
      </c>
      <c r="D661" t="s">
        <v>3598</v>
      </c>
      <c r="E661" t="s">
        <v>1398</v>
      </c>
      <c r="F661" t="s">
        <v>46</v>
      </c>
      <c r="G661">
        <v>544</v>
      </c>
      <c r="H661">
        <v>65656</v>
      </c>
    </row>
    <row r="662" spans="1:8">
      <c r="A662">
        <v>661</v>
      </c>
      <c r="B662">
        <v>11</v>
      </c>
      <c r="C662" t="s">
        <v>174</v>
      </c>
      <c r="D662" t="s">
        <v>3598</v>
      </c>
      <c r="E662" t="s">
        <v>1399</v>
      </c>
      <c r="F662" t="s">
        <v>63</v>
      </c>
      <c r="G662">
        <v>310</v>
      </c>
      <c r="H662">
        <v>65656</v>
      </c>
    </row>
    <row r="663" spans="1:8">
      <c r="A663">
        <v>662</v>
      </c>
      <c r="B663">
        <v>11</v>
      </c>
      <c r="C663" t="s">
        <v>174</v>
      </c>
      <c r="D663" t="s">
        <v>3598</v>
      </c>
      <c r="E663" t="s">
        <v>1399</v>
      </c>
      <c r="F663" t="s">
        <v>46</v>
      </c>
      <c r="G663">
        <v>351</v>
      </c>
      <c r="H663">
        <v>65656</v>
      </c>
    </row>
    <row r="664" spans="1:8">
      <c r="A664">
        <v>663</v>
      </c>
      <c r="B664">
        <v>11</v>
      </c>
      <c r="C664" t="s">
        <v>174</v>
      </c>
      <c r="D664" t="s">
        <v>3598</v>
      </c>
      <c r="E664" t="s">
        <v>1400</v>
      </c>
      <c r="F664" t="s">
        <v>63</v>
      </c>
      <c r="G664">
        <v>206</v>
      </c>
      <c r="H664">
        <v>65656</v>
      </c>
    </row>
    <row r="665" spans="1:8">
      <c r="A665">
        <v>664</v>
      </c>
      <c r="B665">
        <v>11</v>
      </c>
      <c r="C665" t="s">
        <v>174</v>
      </c>
      <c r="D665" t="s">
        <v>3598</v>
      </c>
      <c r="E665" t="s">
        <v>1400</v>
      </c>
      <c r="F665" t="s">
        <v>46</v>
      </c>
      <c r="G665">
        <v>244</v>
      </c>
      <c r="H665">
        <v>65656</v>
      </c>
    </row>
    <row r="666" spans="1:8">
      <c r="A666">
        <v>665</v>
      </c>
      <c r="B666">
        <v>11</v>
      </c>
      <c r="C666" t="s">
        <v>174</v>
      </c>
      <c r="D666" t="s">
        <v>3598</v>
      </c>
      <c r="E666" t="s">
        <v>1401</v>
      </c>
      <c r="F666" t="s">
        <v>63</v>
      </c>
      <c r="G666">
        <v>129</v>
      </c>
      <c r="H666">
        <v>65656</v>
      </c>
    </row>
    <row r="667" spans="1:8">
      <c r="A667">
        <v>666</v>
      </c>
      <c r="B667">
        <v>11</v>
      </c>
      <c r="C667" t="s">
        <v>174</v>
      </c>
      <c r="D667" t="s">
        <v>3598</v>
      </c>
      <c r="E667" t="s">
        <v>1401</v>
      </c>
      <c r="F667" t="s">
        <v>46</v>
      </c>
      <c r="G667">
        <v>158</v>
      </c>
      <c r="H667">
        <v>65656</v>
      </c>
    </row>
    <row r="668" spans="1:8">
      <c r="A668">
        <v>667</v>
      </c>
      <c r="B668">
        <v>11</v>
      </c>
      <c r="C668" t="s">
        <v>174</v>
      </c>
      <c r="D668" t="s">
        <v>3598</v>
      </c>
      <c r="E668" t="s">
        <v>1402</v>
      </c>
      <c r="F668" t="s">
        <v>63</v>
      </c>
      <c r="G668">
        <v>95</v>
      </c>
      <c r="H668">
        <v>65656</v>
      </c>
    </row>
    <row r="669" spans="1:8">
      <c r="A669">
        <v>668</v>
      </c>
      <c r="B669">
        <v>11</v>
      </c>
      <c r="C669" t="s">
        <v>174</v>
      </c>
      <c r="D669" t="s">
        <v>3598</v>
      </c>
      <c r="E669" t="s">
        <v>1402</v>
      </c>
      <c r="F669" t="s">
        <v>46</v>
      </c>
      <c r="G669">
        <v>132</v>
      </c>
      <c r="H669">
        <v>65656</v>
      </c>
    </row>
    <row r="670" spans="1:8">
      <c r="A670">
        <v>669</v>
      </c>
      <c r="B670">
        <v>11</v>
      </c>
      <c r="C670" t="s">
        <v>174</v>
      </c>
      <c r="D670" t="s">
        <v>3586</v>
      </c>
      <c r="E670" t="s">
        <v>249</v>
      </c>
      <c r="F670" t="s">
        <v>63</v>
      </c>
      <c r="G670">
        <v>204956</v>
      </c>
      <c r="H670">
        <v>6952305</v>
      </c>
    </row>
    <row r="671" spans="1:8">
      <c r="A671">
        <v>670</v>
      </c>
      <c r="B671">
        <v>11</v>
      </c>
      <c r="C671" t="s">
        <v>174</v>
      </c>
      <c r="D671" t="s">
        <v>3586</v>
      </c>
      <c r="E671" t="s">
        <v>249</v>
      </c>
      <c r="F671" t="s">
        <v>46</v>
      </c>
      <c r="G671">
        <v>195150</v>
      </c>
      <c r="H671">
        <v>6952305</v>
      </c>
    </row>
    <row r="672" spans="1:8">
      <c r="A672">
        <v>671</v>
      </c>
      <c r="B672">
        <v>11</v>
      </c>
      <c r="C672" t="s">
        <v>174</v>
      </c>
      <c r="D672" t="s">
        <v>3586</v>
      </c>
      <c r="E672" t="s">
        <v>1386</v>
      </c>
      <c r="F672" t="s">
        <v>63</v>
      </c>
      <c r="G672">
        <v>221573</v>
      </c>
      <c r="H672">
        <v>6952305</v>
      </c>
    </row>
    <row r="673" spans="1:8">
      <c r="A673">
        <v>672</v>
      </c>
      <c r="B673">
        <v>11</v>
      </c>
      <c r="C673" t="s">
        <v>174</v>
      </c>
      <c r="D673" t="s">
        <v>3586</v>
      </c>
      <c r="E673" t="s">
        <v>1386</v>
      </c>
      <c r="F673" t="s">
        <v>46</v>
      </c>
      <c r="G673">
        <v>213532</v>
      </c>
      <c r="H673">
        <v>6952305</v>
      </c>
    </row>
    <row r="674" spans="1:8">
      <c r="A674">
        <v>673</v>
      </c>
      <c r="B674">
        <v>11</v>
      </c>
      <c r="C674" t="s">
        <v>174</v>
      </c>
      <c r="D674" t="s">
        <v>3586</v>
      </c>
      <c r="E674" t="s">
        <v>1387</v>
      </c>
      <c r="F674" t="s">
        <v>63</v>
      </c>
      <c r="G674">
        <v>234333</v>
      </c>
      <c r="H674">
        <v>6952305</v>
      </c>
    </row>
    <row r="675" spans="1:8">
      <c r="A675">
        <v>674</v>
      </c>
      <c r="B675">
        <v>11</v>
      </c>
      <c r="C675" t="s">
        <v>174</v>
      </c>
      <c r="D675" t="s">
        <v>3586</v>
      </c>
      <c r="E675" t="s">
        <v>1387</v>
      </c>
      <c r="F675" t="s">
        <v>46</v>
      </c>
      <c r="G675">
        <v>225337</v>
      </c>
      <c r="H675">
        <v>6952305</v>
      </c>
    </row>
    <row r="676" spans="1:8">
      <c r="A676">
        <v>675</v>
      </c>
      <c r="B676">
        <v>11</v>
      </c>
      <c r="C676" t="s">
        <v>174</v>
      </c>
      <c r="D676" t="s">
        <v>3586</v>
      </c>
      <c r="E676" t="s">
        <v>1388</v>
      </c>
      <c r="F676" t="s">
        <v>63</v>
      </c>
      <c r="G676">
        <v>268321</v>
      </c>
      <c r="H676">
        <v>6952305</v>
      </c>
    </row>
    <row r="677" spans="1:8">
      <c r="A677">
        <v>676</v>
      </c>
      <c r="B677">
        <v>11</v>
      </c>
      <c r="C677" t="s">
        <v>174</v>
      </c>
      <c r="D677" t="s">
        <v>3586</v>
      </c>
      <c r="E677" t="s">
        <v>1388</v>
      </c>
      <c r="F677" t="s">
        <v>46</v>
      </c>
      <c r="G677">
        <v>266557</v>
      </c>
      <c r="H677">
        <v>6952305</v>
      </c>
    </row>
    <row r="678" spans="1:8">
      <c r="A678">
        <v>677</v>
      </c>
      <c r="B678">
        <v>11</v>
      </c>
      <c r="C678" t="s">
        <v>174</v>
      </c>
      <c r="D678" t="s">
        <v>3586</v>
      </c>
      <c r="E678" t="s">
        <v>1389</v>
      </c>
      <c r="F678" t="s">
        <v>63</v>
      </c>
      <c r="G678">
        <v>333201</v>
      </c>
      <c r="H678">
        <v>6952305</v>
      </c>
    </row>
    <row r="679" spans="1:8">
      <c r="A679">
        <v>678</v>
      </c>
      <c r="B679">
        <v>11</v>
      </c>
      <c r="C679" t="s">
        <v>174</v>
      </c>
      <c r="D679" t="s">
        <v>3586</v>
      </c>
      <c r="E679" t="s">
        <v>1389</v>
      </c>
      <c r="F679" t="s">
        <v>46</v>
      </c>
      <c r="G679">
        <v>337646</v>
      </c>
      <c r="H679">
        <v>6952305</v>
      </c>
    </row>
    <row r="680" spans="1:8">
      <c r="A680">
        <v>679</v>
      </c>
      <c r="B680">
        <v>11</v>
      </c>
      <c r="C680" t="s">
        <v>174</v>
      </c>
      <c r="D680" t="s">
        <v>3586</v>
      </c>
      <c r="E680" t="s">
        <v>1390</v>
      </c>
      <c r="F680" t="s">
        <v>63</v>
      </c>
      <c r="G680">
        <v>325863</v>
      </c>
      <c r="H680">
        <v>6952305</v>
      </c>
    </row>
    <row r="681" spans="1:8">
      <c r="A681">
        <v>680</v>
      </c>
      <c r="B681">
        <v>11</v>
      </c>
      <c r="C681" t="s">
        <v>174</v>
      </c>
      <c r="D681" t="s">
        <v>3586</v>
      </c>
      <c r="E681" t="s">
        <v>1390</v>
      </c>
      <c r="F681" t="s">
        <v>46</v>
      </c>
      <c r="G681">
        <v>329721</v>
      </c>
      <c r="H681">
        <v>6952305</v>
      </c>
    </row>
    <row r="682" spans="1:8">
      <c r="A682">
        <v>681</v>
      </c>
      <c r="B682">
        <v>11</v>
      </c>
      <c r="C682" t="s">
        <v>174</v>
      </c>
      <c r="D682" t="s">
        <v>3586</v>
      </c>
      <c r="E682" t="s">
        <v>1391</v>
      </c>
      <c r="F682" t="s">
        <v>63</v>
      </c>
      <c r="G682">
        <v>290155</v>
      </c>
      <c r="H682">
        <v>6952305</v>
      </c>
    </row>
    <row r="683" spans="1:8">
      <c r="A683">
        <v>682</v>
      </c>
      <c r="B683">
        <v>11</v>
      </c>
      <c r="C683" t="s">
        <v>174</v>
      </c>
      <c r="D683" t="s">
        <v>3586</v>
      </c>
      <c r="E683" t="s">
        <v>1391</v>
      </c>
      <c r="F683" t="s">
        <v>46</v>
      </c>
      <c r="G683">
        <v>297044</v>
      </c>
      <c r="H683">
        <v>6952305</v>
      </c>
    </row>
    <row r="684" spans="1:8">
      <c r="A684">
        <v>683</v>
      </c>
      <c r="B684">
        <v>11</v>
      </c>
      <c r="C684" t="s">
        <v>174</v>
      </c>
      <c r="D684" t="s">
        <v>3586</v>
      </c>
      <c r="E684" t="s">
        <v>1392</v>
      </c>
      <c r="F684" t="s">
        <v>63</v>
      </c>
      <c r="G684">
        <v>268363</v>
      </c>
      <c r="H684">
        <v>6952305</v>
      </c>
    </row>
    <row r="685" spans="1:8">
      <c r="A685">
        <v>684</v>
      </c>
      <c r="B685">
        <v>11</v>
      </c>
      <c r="C685" t="s">
        <v>174</v>
      </c>
      <c r="D685" t="s">
        <v>3586</v>
      </c>
      <c r="E685" t="s">
        <v>1392</v>
      </c>
      <c r="F685" t="s">
        <v>46</v>
      </c>
      <c r="G685">
        <v>287088</v>
      </c>
      <c r="H685">
        <v>6952305</v>
      </c>
    </row>
    <row r="686" spans="1:8">
      <c r="A686">
        <v>685</v>
      </c>
      <c r="B686">
        <v>11</v>
      </c>
      <c r="C686" t="s">
        <v>174</v>
      </c>
      <c r="D686" t="s">
        <v>3586</v>
      </c>
      <c r="E686" t="s">
        <v>1393</v>
      </c>
      <c r="F686" t="s">
        <v>63</v>
      </c>
      <c r="G686">
        <v>216852</v>
      </c>
      <c r="H686">
        <v>6952305</v>
      </c>
    </row>
    <row r="687" spans="1:8">
      <c r="A687">
        <v>686</v>
      </c>
      <c r="B687">
        <v>11</v>
      </c>
      <c r="C687" t="s">
        <v>174</v>
      </c>
      <c r="D687" t="s">
        <v>3586</v>
      </c>
      <c r="E687" t="s">
        <v>1393</v>
      </c>
      <c r="F687" t="s">
        <v>46</v>
      </c>
      <c r="G687">
        <v>247255</v>
      </c>
      <c r="H687">
        <v>6952305</v>
      </c>
    </row>
    <row r="688" spans="1:8">
      <c r="A688">
        <v>687</v>
      </c>
      <c r="B688">
        <v>11</v>
      </c>
      <c r="C688" t="s">
        <v>174</v>
      </c>
      <c r="D688" t="s">
        <v>3586</v>
      </c>
      <c r="E688" t="s">
        <v>1394</v>
      </c>
      <c r="F688" t="s">
        <v>63</v>
      </c>
      <c r="G688">
        <v>200538</v>
      </c>
      <c r="H688">
        <v>6952305</v>
      </c>
    </row>
    <row r="689" spans="1:8">
      <c r="A689">
        <v>688</v>
      </c>
      <c r="B689">
        <v>11</v>
      </c>
      <c r="C689" t="s">
        <v>174</v>
      </c>
      <c r="D689" t="s">
        <v>3586</v>
      </c>
      <c r="E689" t="s">
        <v>1394</v>
      </c>
      <c r="F689" t="s">
        <v>46</v>
      </c>
      <c r="G689">
        <v>238015</v>
      </c>
      <c r="H689">
        <v>6952305</v>
      </c>
    </row>
    <row r="690" spans="1:8">
      <c r="A690">
        <v>689</v>
      </c>
      <c r="B690">
        <v>11</v>
      </c>
      <c r="C690" t="s">
        <v>174</v>
      </c>
      <c r="D690" t="s">
        <v>3586</v>
      </c>
      <c r="E690" t="s">
        <v>1395</v>
      </c>
      <c r="F690" t="s">
        <v>63</v>
      </c>
      <c r="G690">
        <v>197793</v>
      </c>
      <c r="H690">
        <v>6952305</v>
      </c>
    </row>
    <row r="691" spans="1:8">
      <c r="A691">
        <v>690</v>
      </c>
      <c r="B691">
        <v>11</v>
      </c>
      <c r="C691" t="s">
        <v>174</v>
      </c>
      <c r="D691" t="s">
        <v>3586</v>
      </c>
      <c r="E691" t="s">
        <v>1395</v>
      </c>
      <c r="F691" t="s">
        <v>46</v>
      </c>
      <c r="G691">
        <v>241117</v>
      </c>
      <c r="H691">
        <v>6952305</v>
      </c>
    </row>
    <row r="692" spans="1:8">
      <c r="A692">
        <v>691</v>
      </c>
      <c r="B692">
        <v>11</v>
      </c>
      <c r="C692" t="s">
        <v>174</v>
      </c>
      <c r="D692" t="s">
        <v>3586</v>
      </c>
      <c r="E692" t="s">
        <v>1396</v>
      </c>
      <c r="F692" t="s">
        <v>63</v>
      </c>
      <c r="G692">
        <v>172273</v>
      </c>
      <c r="H692">
        <v>6952305</v>
      </c>
    </row>
    <row r="693" spans="1:8">
      <c r="A693">
        <v>692</v>
      </c>
      <c r="B693">
        <v>11</v>
      </c>
      <c r="C693" t="s">
        <v>174</v>
      </c>
      <c r="D693" t="s">
        <v>3586</v>
      </c>
      <c r="E693" t="s">
        <v>1396</v>
      </c>
      <c r="F693" t="s">
        <v>46</v>
      </c>
      <c r="G693">
        <v>216022</v>
      </c>
      <c r="H693">
        <v>6952305</v>
      </c>
    </row>
    <row r="694" spans="1:8">
      <c r="A694">
        <v>693</v>
      </c>
      <c r="B694">
        <v>11</v>
      </c>
      <c r="C694" t="s">
        <v>174</v>
      </c>
      <c r="D694" t="s">
        <v>3586</v>
      </c>
      <c r="E694" t="s">
        <v>1397</v>
      </c>
      <c r="F694" t="s">
        <v>63</v>
      </c>
      <c r="G694">
        <v>131759</v>
      </c>
      <c r="H694">
        <v>6952305</v>
      </c>
    </row>
    <row r="695" spans="1:8">
      <c r="A695">
        <v>694</v>
      </c>
      <c r="B695">
        <v>11</v>
      </c>
      <c r="C695" t="s">
        <v>174</v>
      </c>
      <c r="D695" t="s">
        <v>3586</v>
      </c>
      <c r="E695" t="s">
        <v>1397</v>
      </c>
      <c r="F695" t="s">
        <v>46</v>
      </c>
      <c r="G695">
        <v>170313</v>
      </c>
      <c r="H695">
        <v>6952305</v>
      </c>
    </row>
    <row r="696" spans="1:8">
      <c r="A696">
        <v>695</v>
      </c>
      <c r="B696">
        <v>11</v>
      </c>
      <c r="C696" t="s">
        <v>174</v>
      </c>
      <c r="D696" t="s">
        <v>3586</v>
      </c>
      <c r="E696" t="s">
        <v>1398</v>
      </c>
      <c r="F696" t="s">
        <v>63</v>
      </c>
      <c r="G696">
        <v>95099</v>
      </c>
      <c r="H696">
        <v>6952305</v>
      </c>
    </row>
    <row r="697" spans="1:8">
      <c r="A697">
        <v>696</v>
      </c>
      <c r="B697">
        <v>11</v>
      </c>
      <c r="C697" t="s">
        <v>174</v>
      </c>
      <c r="D697" t="s">
        <v>3586</v>
      </c>
      <c r="E697" t="s">
        <v>1398</v>
      </c>
      <c r="F697" t="s">
        <v>46</v>
      </c>
      <c r="G697">
        <v>126368</v>
      </c>
      <c r="H697">
        <v>6952305</v>
      </c>
    </row>
    <row r="698" spans="1:8">
      <c r="A698">
        <v>697</v>
      </c>
      <c r="B698">
        <v>11</v>
      </c>
      <c r="C698" t="s">
        <v>174</v>
      </c>
      <c r="D698" t="s">
        <v>3586</v>
      </c>
      <c r="E698" t="s">
        <v>1399</v>
      </c>
      <c r="F698" t="s">
        <v>63</v>
      </c>
      <c r="G698">
        <v>65286</v>
      </c>
      <c r="H698">
        <v>6952305</v>
      </c>
    </row>
    <row r="699" spans="1:8">
      <c r="A699">
        <v>698</v>
      </c>
      <c r="B699">
        <v>11</v>
      </c>
      <c r="C699" t="s">
        <v>174</v>
      </c>
      <c r="D699" t="s">
        <v>3586</v>
      </c>
      <c r="E699" t="s">
        <v>1399</v>
      </c>
      <c r="F699" t="s">
        <v>46</v>
      </c>
      <c r="G699">
        <v>89808</v>
      </c>
      <c r="H699">
        <v>6952305</v>
      </c>
    </row>
    <row r="700" spans="1:8">
      <c r="A700">
        <v>699</v>
      </c>
      <c r="B700">
        <v>11</v>
      </c>
      <c r="C700" t="s">
        <v>174</v>
      </c>
      <c r="D700" t="s">
        <v>3586</v>
      </c>
      <c r="E700" t="s">
        <v>1400</v>
      </c>
      <c r="F700" t="s">
        <v>63</v>
      </c>
      <c r="G700">
        <v>44628</v>
      </c>
      <c r="H700">
        <v>6952305</v>
      </c>
    </row>
    <row r="701" spans="1:8">
      <c r="A701">
        <v>700</v>
      </c>
      <c r="B701">
        <v>11</v>
      </c>
      <c r="C701" t="s">
        <v>174</v>
      </c>
      <c r="D701" t="s">
        <v>3586</v>
      </c>
      <c r="E701" t="s">
        <v>1400</v>
      </c>
      <c r="F701" t="s">
        <v>46</v>
      </c>
      <c r="G701">
        <v>65045</v>
      </c>
      <c r="H701">
        <v>6952305</v>
      </c>
    </row>
    <row r="702" spans="1:8">
      <c r="A702">
        <v>701</v>
      </c>
      <c r="B702">
        <v>11</v>
      </c>
      <c r="C702" t="s">
        <v>174</v>
      </c>
      <c r="D702" t="s">
        <v>3586</v>
      </c>
      <c r="E702" t="s">
        <v>1401</v>
      </c>
      <c r="F702" t="s">
        <v>63</v>
      </c>
      <c r="G702">
        <v>27422</v>
      </c>
      <c r="H702">
        <v>6952305</v>
      </c>
    </row>
    <row r="703" spans="1:8">
      <c r="A703">
        <v>702</v>
      </c>
      <c r="B703">
        <v>11</v>
      </c>
      <c r="C703" t="s">
        <v>174</v>
      </c>
      <c r="D703" t="s">
        <v>3586</v>
      </c>
      <c r="E703" t="s">
        <v>1401</v>
      </c>
      <c r="F703" t="s">
        <v>46</v>
      </c>
      <c r="G703">
        <v>45031</v>
      </c>
      <c r="H703">
        <v>6952305</v>
      </c>
    </row>
    <row r="704" spans="1:8">
      <c r="A704">
        <v>703</v>
      </c>
      <c r="B704">
        <v>11</v>
      </c>
      <c r="C704" t="s">
        <v>174</v>
      </c>
      <c r="D704" t="s">
        <v>3586</v>
      </c>
      <c r="E704" t="s">
        <v>1402</v>
      </c>
      <c r="F704" t="s">
        <v>63</v>
      </c>
      <c r="G704">
        <v>21788</v>
      </c>
      <c r="H704">
        <v>6952305</v>
      </c>
    </row>
    <row r="705" spans="1:8">
      <c r="A705">
        <v>704</v>
      </c>
      <c r="B705">
        <v>11</v>
      </c>
      <c r="C705" t="s">
        <v>174</v>
      </c>
      <c r="D705" t="s">
        <v>3586</v>
      </c>
      <c r="E705" t="s">
        <v>1402</v>
      </c>
      <c r="F705" t="s">
        <v>46</v>
      </c>
      <c r="G705">
        <v>41053</v>
      </c>
      <c r="H705">
        <v>6952305</v>
      </c>
    </row>
    <row r="706" spans="1:8">
      <c r="A706">
        <v>705</v>
      </c>
      <c r="B706">
        <v>11</v>
      </c>
      <c r="C706" t="s">
        <v>174</v>
      </c>
      <c r="D706" t="s">
        <v>45</v>
      </c>
      <c r="E706" t="s">
        <v>249</v>
      </c>
      <c r="F706" t="s">
        <v>63</v>
      </c>
      <c r="G706">
        <v>3571</v>
      </c>
    </row>
    <row r="707" spans="1:8">
      <c r="A707">
        <v>706</v>
      </c>
      <c r="B707">
        <v>11</v>
      </c>
      <c r="C707" t="s">
        <v>174</v>
      </c>
      <c r="D707" t="s">
        <v>45</v>
      </c>
      <c r="E707" t="s">
        <v>249</v>
      </c>
      <c r="F707" t="s">
        <v>46</v>
      </c>
      <c r="G707">
        <v>3371</v>
      </c>
    </row>
    <row r="708" spans="1:8">
      <c r="A708">
        <v>707</v>
      </c>
      <c r="B708">
        <v>11</v>
      </c>
      <c r="C708" t="s">
        <v>174</v>
      </c>
      <c r="D708" t="s">
        <v>45</v>
      </c>
      <c r="E708" t="s">
        <v>1386</v>
      </c>
      <c r="F708" t="s">
        <v>63</v>
      </c>
      <c r="G708">
        <v>3691</v>
      </c>
    </row>
    <row r="709" spans="1:8">
      <c r="A709">
        <v>708</v>
      </c>
      <c r="B709">
        <v>11</v>
      </c>
      <c r="C709" t="s">
        <v>174</v>
      </c>
      <c r="D709" t="s">
        <v>45</v>
      </c>
      <c r="E709" t="s">
        <v>1386</v>
      </c>
      <c r="F709" t="s">
        <v>46</v>
      </c>
      <c r="G709">
        <v>3667</v>
      </c>
    </row>
    <row r="710" spans="1:8">
      <c r="A710">
        <v>709</v>
      </c>
      <c r="B710">
        <v>11</v>
      </c>
      <c r="C710" t="s">
        <v>174</v>
      </c>
      <c r="D710" t="s">
        <v>45</v>
      </c>
      <c r="E710" t="s">
        <v>1387</v>
      </c>
      <c r="F710" t="s">
        <v>63</v>
      </c>
      <c r="G710">
        <v>4077</v>
      </c>
    </row>
    <row r="711" spans="1:8">
      <c r="A711">
        <v>710</v>
      </c>
      <c r="B711">
        <v>11</v>
      </c>
      <c r="C711" t="s">
        <v>174</v>
      </c>
      <c r="D711" t="s">
        <v>45</v>
      </c>
      <c r="E711" t="s">
        <v>1387</v>
      </c>
      <c r="F711" t="s">
        <v>46</v>
      </c>
      <c r="G711">
        <v>4088</v>
      </c>
    </row>
    <row r="712" spans="1:8">
      <c r="A712">
        <v>711</v>
      </c>
      <c r="B712">
        <v>11</v>
      </c>
      <c r="C712" t="s">
        <v>174</v>
      </c>
      <c r="D712" t="s">
        <v>45</v>
      </c>
      <c r="E712" t="s">
        <v>1388</v>
      </c>
      <c r="F712" t="s">
        <v>63</v>
      </c>
      <c r="G712">
        <v>7947</v>
      </c>
    </row>
    <row r="713" spans="1:8">
      <c r="A713">
        <v>712</v>
      </c>
      <c r="B713">
        <v>11</v>
      </c>
      <c r="C713" t="s">
        <v>174</v>
      </c>
      <c r="D713" t="s">
        <v>45</v>
      </c>
      <c r="E713" t="s">
        <v>1388</v>
      </c>
      <c r="F713" t="s">
        <v>46</v>
      </c>
      <c r="G713">
        <v>5583</v>
      </c>
    </row>
    <row r="714" spans="1:8">
      <c r="A714">
        <v>713</v>
      </c>
      <c r="B714">
        <v>11</v>
      </c>
      <c r="C714" t="s">
        <v>174</v>
      </c>
      <c r="D714" t="s">
        <v>45</v>
      </c>
      <c r="E714" t="s">
        <v>1389</v>
      </c>
      <c r="F714" t="s">
        <v>63</v>
      </c>
      <c r="G714">
        <v>8754</v>
      </c>
    </row>
    <row r="715" spans="1:8">
      <c r="A715">
        <v>714</v>
      </c>
      <c r="B715">
        <v>11</v>
      </c>
      <c r="C715" t="s">
        <v>174</v>
      </c>
      <c r="D715" t="s">
        <v>45</v>
      </c>
      <c r="E715" t="s">
        <v>1389</v>
      </c>
      <c r="F715" t="s">
        <v>46</v>
      </c>
      <c r="G715">
        <v>7702</v>
      </c>
    </row>
    <row r="716" spans="1:8">
      <c r="A716">
        <v>715</v>
      </c>
      <c r="B716">
        <v>11</v>
      </c>
      <c r="C716" t="s">
        <v>174</v>
      </c>
      <c r="D716" t="s">
        <v>45</v>
      </c>
      <c r="E716" t="s">
        <v>1390</v>
      </c>
      <c r="F716" t="s">
        <v>63</v>
      </c>
      <c r="G716">
        <v>7247</v>
      </c>
    </row>
    <row r="717" spans="1:8">
      <c r="A717">
        <v>716</v>
      </c>
      <c r="B717">
        <v>11</v>
      </c>
      <c r="C717" t="s">
        <v>174</v>
      </c>
      <c r="D717" t="s">
        <v>45</v>
      </c>
      <c r="E717" t="s">
        <v>1390</v>
      </c>
      <c r="F717" t="s">
        <v>46</v>
      </c>
      <c r="G717">
        <v>7246</v>
      </c>
    </row>
    <row r="718" spans="1:8">
      <c r="A718">
        <v>717</v>
      </c>
      <c r="B718">
        <v>11</v>
      </c>
      <c r="C718" t="s">
        <v>174</v>
      </c>
      <c r="D718" t="s">
        <v>45</v>
      </c>
      <c r="E718" t="s">
        <v>1391</v>
      </c>
      <c r="F718" t="s">
        <v>63</v>
      </c>
      <c r="G718">
        <v>6551</v>
      </c>
    </row>
    <row r="719" spans="1:8">
      <c r="A719">
        <v>718</v>
      </c>
      <c r="B719">
        <v>11</v>
      </c>
      <c r="C719" t="s">
        <v>174</v>
      </c>
      <c r="D719" t="s">
        <v>45</v>
      </c>
      <c r="E719" t="s">
        <v>1391</v>
      </c>
      <c r="F719" t="s">
        <v>46</v>
      </c>
      <c r="G719">
        <v>5998</v>
      </c>
    </row>
    <row r="720" spans="1:8">
      <c r="A720">
        <v>719</v>
      </c>
      <c r="B720">
        <v>11</v>
      </c>
      <c r="C720" t="s">
        <v>174</v>
      </c>
      <c r="D720" t="s">
        <v>45</v>
      </c>
      <c r="E720" t="s">
        <v>1392</v>
      </c>
      <c r="F720" t="s">
        <v>63</v>
      </c>
      <c r="G720">
        <v>5637</v>
      </c>
    </row>
    <row r="721" spans="1:7">
      <c r="A721">
        <v>720</v>
      </c>
      <c r="B721">
        <v>11</v>
      </c>
      <c r="C721" t="s">
        <v>174</v>
      </c>
      <c r="D721" t="s">
        <v>45</v>
      </c>
      <c r="E721" t="s">
        <v>1392</v>
      </c>
      <c r="F721" t="s">
        <v>46</v>
      </c>
      <c r="G721">
        <v>5591</v>
      </c>
    </row>
    <row r="722" spans="1:7">
      <c r="A722">
        <v>721</v>
      </c>
      <c r="B722">
        <v>11</v>
      </c>
      <c r="C722" t="s">
        <v>174</v>
      </c>
      <c r="D722" t="s">
        <v>45</v>
      </c>
      <c r="E722" t="s">
        <v>1393</v>
      </c>
      <c r="F722" t="s">
        <v>63</v>
      </c>
      <c r="G722">
        <v>4435</v>
      </c>
    </row>
    <row r="723" spans="1:7">
      <c r="A723">
        <v>722</v>
      </c>
      <c r="B723">
        <v>11</v>
      </c>
      <c r="C723" t="s">
        <v>174</v>
      </c>
      <c r="D723" t="s">
        <v>45</v>
      </c>
      <c r="E723" t="s">
        <v>1393</v>
      </c>
      <c r="F723" t="s">
        <v>46</v>
      </c>
      <c r="G723">
        <v>4728</v>
      </c>
    </row>
    <row r="724" spans="1:7">
      <c r="A724">
        <v>723</v>
      </c>
      <c r="B724">
        <v>11</v>
      </c>
      <c r="C724" t="s">
        <v>174</v>
      </c>
      <c r="D724" t="s">
        <v>45</v>
      </c>
      <c r="E724" t="s">
        <v>1394</v>
      </c>
      <c r="F724" t="s">
        <v>63</v>
      </c>
      <c r="G724">
        <v>4049</v>
      </c>
    </row>
    <row r="725" spans="1:7">
      <c r="A725">
        <v>724</v>
      </c>
      <c r="B725">
        <v>11</v>
      </c>
      <c r="C725" t="s">
        <v>174</v>
      </c>
      <c r="D725" t="s">
        <v>45</v>
      </c>
      <c r="E725" t="s">
        <v>1394</v>
      </c>
      <c r="F725" t="s">
        <v>46</v>
      </c>
      <c r="G725">
        <v>4724</v>
      </c>
    </row>
    <row r="726" spans="1:7">
      <c r="A726">
        <v>725</v>
      </c>
      <c r="B726">
        <v>11</v>
      </c>
      <c r="C726" t="s">
        <v>174</v>
      </c>
      <c r="D726" t="s">
        <v>45</v>
      </c>
      <c r="E726" t="s">
        <v>1395</v>
      </c>
      <c r="F726" t="s">
        <v>63</v>
      </c>
      <c r="G726">
        <v>3924</v>
      </c>
    </row>
    <row r="727" spans="1:7">
      <c r="A727">
        <v>726</v>
      </c>
      <c r="B727">
        <v>11</v>
      </c>
      <c r="C727" t="s">
        <v>174</v>
      </c>
      <c r="D727" t="s">
        <v>45</v>
      </c>
      <c r="E727" t="s">
        <v>1395</v>
      </c>
      <c r="F727" t="s">
        <v>46</v>
      </c>
      <c r="G727">
        <v>4967</v>
      </c>
    </row>
    <row r="728" spans="1:7">
      <c r="A728">
        <v>727</v>
      </c>
      <c r="B728">
        <v>11</v>
      </c>
      <c r="C728" t="s">
        <v>174</v>
      </c>
      <c r="D728" t="s">
        <v>45</v>
      </c>
      <c r="E728" t="s">
        <v>1396</v>
      </c>
      <c r="F728" t="s">
        <v>63</v>
      </c>
      <c r="G728">
        <v>3595</v>
      </c>
    </row>
    <row r="729" spans="1:7">
      <c r="A729">
        <v>728</v>
      </c>
      <c r="B729">
        <v>11</v>
      </c>
      <c r="C729" t="s">
        <v>174</v>
      </c>
      <c r="D729" t="s">
        <v>45</v>
      </c>
      <c r="E729" t="s">
        <v>1396</v>
      </c>
      <c r="F729" t="s">
        <v>46</v>
      </c>
      <c r="G729">
        <v>4379</v>
      </c>
    </row>
    <row r="730" spans="1:7">
      <c r="A730">
        <v>729</v>
      </c>
      <c r="B730">
        <v>11</v>
      </c>
      <c r="C730" t="s">
        <v>174</v>
      </c>
      <c r="D730" t="s">
        <v>45</v>
      </c>
      <c r="E730" t="s">
        <v>1397</v>
      </c>
      <c r="F730" t="s">
        <v>63</v>
      </c>
      <c r="G730">
        <v>2560</v>
      </c>
    </row>
    <row r="731" spans="1:7">
      <c r="A731">
        <v>730</v>
      </c>
      <c r="B731">
        <v>11</v>
      </c>
      <c r="C731" t="s">
        <v>174</v>
      </c>
      <c r="D731" t="s">
        <v>45</v>
      </c>
      <c r="E731" t="s">
        <v>1397</v>
      </c>
      <c r="F731" t="s">
        <v>46</v>
      </c>
      <c r="G731">
        <v>3373</v>
      </c>
    </row>
    <row r="732" spans="1:7">
      <c r="A732">
        <v>731</v>
      </c>
      <c r="B732">
        <v>11</v>
      </c>
      <c r="C732" t="s">
        <v>174</v>
      </c>
      <c r="D732" t="s">
        <v>45</v>
      </c>
      <c r="E732" t="s">
        <v>1398</v>
      </c>
      <c r="F732" t="s">
        <v>63</v>
      </c>
      <c r="G732">
        <v>1744</v>
      </c>
    </row>
    <row r="733" spans="1:7">
      <c r="A733">
        <v>732</v>
      </c>
      <c r="B733">
        <v>11</v>
      </c>
      <c r="C733" t="s">
        <v>174</v>
      </c>
      <c r="D733" t="s">
        <v>45</v>
      </c>
      <c r="E733" t="s">
        <v>1398</v>
      </c>
      <c r="F733" t="s">
        <v>46</v>
      </c>
      <c r="G733">
        <v>2214</v>
      </c>
    </row>
    <row r="734" spans="1:7">
      <c r="A734">
        <v>733</v>
      </c>
      <c r="B734">
        <v>11</v>
      </c>
      <c r="C734" t="s">
        <v>174</v>
      </c>
      <c r="D734" t="s">
        <v>45</v>
      </c>
      <c r="E734" t="s">
        <v>1399</v>
      </c>
      <c r="F734" t="s">
        <v>63</v>
      </c>
      <c r="G734">
        <v>1167</v>
      </c>
    </row>
    <row r="735" spans="1:7">
      <c r="A735">
        <v>734</v>
      </c>
      <c r="B735">
        <v>11</v>
      </c>
      <c r="C735" t="s">
        <v>174</v>
      </c>
      <c r="D735" t="s">
        <v>45</v>
      </c>
      <c r="E735" t="s">
        <v>1399</v>
      </c>
      <c r="F735" t="s">
        <v>46</v>
      </c>
      <c r="G735">
        <v>1494</v>
      </c>
    </row>
    <row r="736" spans="1:7">
      <c r="A736">
        <v>735</v>
      </c>
      <c r="B736">
        <v>11</v>
      </c>
      <c r="C736" t="s">
        <v>174</v>
      </c>
      <c r="D736" t="s">
        <v>45</v>
      </c>
      <c r="E736" t="s">
        <v>1400</v>
      </c>
      <c r="F736" t="s">
        <v>63</v>
      </c>
      <c r="G736">
        <v>760</v>
      </c>
    </row>
    <row r="737" spans="1:8">
      <c r="A737">
        <v>736</v>
      </c>
      <c r="B737">
        <v>11</v>
      </c>
      <c r="C737" t="s">
        <v>174</v>
      </c>
      <c r="D737" t="s">
        <v>45</v>
      </c>
      <c r="E737" t="s">
        <v>1400</v>
      </c>
      <c r="F737" t="s">
        <v>46</v>
      </c>
      <c r="G737">
        <v>1053</v>
      </c>
    </row>
    <row r="738" spans="1:8">
      <c r="A738">
        <v>737</v>
      </c>
      <c r="B738">
        <v>11</v>
      </c>
      <c r="C738" t="s">
        <v>174</v>
      </c>
      <c r="D738" t="s">
        <v>45</v>
      </c>
      <c r="E738" t="s">
        <v>1401</v>
      </c>
      <c r="F738" t="s">
        <v>63</v>
      </c>
      <c r="G738">
        <v>463</v>
      </c>
    </row>
    <row r="739" spans="1:8">
      <c r="A739">
        <v>738</v>
      </c>
      <c r="B739">
        <v>11</v>
      </c>
      <c r="C739" t="s">
        <v>174</v>
      </c>
      <c r="D739" t="s">
        <v>45</v>
      </c>
      <c r="E739" t="s">
        <v>1401</v>
      </c>
      <c r="F739" t="s">
        <v>46</v>
      </c>
      <c r="G739">
        <v>793</v>
      </c>
    </row>
    <row r="740" spans="1:8">
      <c r="A740">
        <v>739</v>
      </c>
      <c r="B740">
        <v>11</v>
      </c>
      <c r="C740" t="s">
        <v>174</v>
      </c>
      <c r="D740" t="s">
        <v>45</v>
      </c>
      <c r="E740" t="s">
        <v>1402</v>
      </c>
      <c r="F740" t="s">
        <v>63</v>
      </c>
      <c r="G740">
        <v>519</v>
      </c>
    </row>
    <row r="741" spans="1:8">
      <c r="A741">
        <v>740</v>
      </c>
      <c r="B741">
        <v>11</v>
      </c>
      <c r="C741" t="s">
        <v>174</v>
      </c>
      <c r="D741" t="s">
        <v>45</v>
      </c>
      <c r="E741" t="s">
        <v>1402</v>
      </c>
      <c r="F741" t="s">
        <v>46</v>
      </c>
      <c r="G741">
        <v>902</v>
      </c>
    </row>
    <row r="742" spans="1:8">
      <c r="A742">
        <v>741</v>
      </c>
      <c r="B742">
        <v>13</v>
      </c>
      <c r="C742" t="s">
        <v>175</v>
      </c>
      <c r="D742" t="s">
        <v>1413</v>
      </c>
      <c r="E742" t="s">
        <v>249</v>
      </c>
      <c r="F742" t="s">
        <v>63</v>
      </c>
      <c r="G742">
        <v>197</v>
      </c>
      <c r="H742">
        <v>5204</v>
      </c>
    </row>
    <row r="743" spans="1:8">
      <c r="A743">
        <v>742</v>
      </c>
      <c r="B743">
        <v>13</v>
      </c>
      <c r="C743" t="s">
        <v>175</v>
      </c>
      <c r="D743" t="s">
        <v>1413</v>
      </c>
      <c r="E743" t="s">
        <v>249</v>
      </c>
      <c r="F743" t="s">
        <v>46</v>
      </c>
      <c r="G743">
        <v>214</v>
      </c>
      <c r="H743">
        <v>5204</v>
      </c>
    </row>
    <row r="744" spans="1:8">
      <c r="A744">
        <v>743</v>
      </c>
      <c r="B744">
        <v>13</v>
      </c>
      <c r="C744" t="s">
        <v>175</v>
      </c>
      <c r="D744" t="s">
        <v>1413</v>
      </c>
      <c r="E744" t="s">
        <v>1386</v>
      </c>
      <c r="F744" t="s">
        <v>63</v>
      </c>
      <c r="G744">
        <v>246</v>
      </c>
      <c r="H744">
        <v>5204</v>
      </c>
    </row>
    <row r="745" spans="1:8">
      <c r="A745">
        <v>744</v>
      </c>
      <c r="B745">
        <v>13</v>
      </c>
      <c r="C745" t="s">
        <v>175</v>
      </c>
      <c r="D745" t="s">
        <v>1413</v>
      </c>
      <c r="E745" t="s">
        <v>1386</v>
      </c>
      <c r="F745" t="s">
        <v>46</v>
      </c>
      <c r="G745">
        <v>235</v>
      </c>
      <c r="H745">
        <v>5204</v>
      </c>
    </row>
    <row r="746" spans="1:8">
      <c r="A746">
        <v>745</v>
      </c>
      <c r="B746">
        <v>13</v>
      </c>
      <c r="C746" t="s">
        <v>175</v>
      </c>
      <c r="D746" t="s">
        <v>1413</v>
      </c>
      <c r="E746" t="s">
        <v>1387</v>
      </c>
      <c r="F746" t="s">
        <v>63</v>
      </c>
      <c r="G746">
        <v>263</v>
      </c>
      <c r="H746">
        <v>5204</v>
      </c>
    </row>
    <row r="747" spans="1:8">
      <c r="A747">
        <v>746</v>
      </c>
      <c r="B747">
        <v>13</v>
      </c>
      <c r="C747" t="s">
        <v>175</v>
      </c>
      <c r="D747" t="s">
        <v>1413</v>
      </c>
      <c r="E747" t="s">
        <v>1387</v>
      </c>
      <c r="F747" t="s">
        <v>46</v>
      </c>
      <c r="G747">
        <v>254</v>
      </c>
      <c r="H747">
        <v>5204</v>
      </c>
    </row>
    <row r="748" spans="1:8">
      <c r="A748">
        <v>747</v>
      </c>
      <c r="B748">
        <v>13</v>
      </c>
      <c r="C748" t="s">
        <v>175</v>
      </c>
      <c r="D748" t="s">
        <v>1413</v>
      </c>
      <c r="E748" t="s">
        <v>1388</v>
      </c>
      <c r="F748" t="s">
        <v>63</v>
      </c>
      <c r="G748">
        <v>311</v>
      </c>
      <c r="H748">
        <v>5204</v>
      </c>
    </row>
    <row r="749" spans="1:8">
      <c r="A749">
        <v>748</v>
      </c>
      <c r="B749">
        <v>13</v>
      </c>
      <c r="C749" t="s">
        <v>175</v>
      </c>
      <c r="D749" t="s">
        <v>1413</v>
      </c>
      <c r="E749" t="s">
        <v>1388</v>
      </c>
      <c r="F749" t="s">
        <v>46</v>
      </c>
      <c r="G749">
        <v>262</v>
      </c>
      <c r="H749">
        <v>5204</v>
      </c>
    </row>
    <row r="750" spans="1:8">
      <c r="A750">
        <v>749</v>
      </c>
      <c r="B750">
        <v>13</v>
      </c>
      <c r="C750" t="s">
        <v>175</v>
      </c>
      <c r="D750" t="s">
        <v>1413</v>
      </c>
      <c r="E750" t="s">
        <v>1389</v>
      </c>
      <c r="F750" t="s">
        <v>63</v>
      </c>
      <c r="G750">
        <v>240</v>
      </c>
      <c r="H750">
        <v>5204</v>
      </c>
    </row>
    <row r="751" spans="1:8">
      <c r="A751">
        <v>750</v>
      </c>
      <c r="B751">
        <v>13</v>
      </c>
      <c r="C751" t="s">
        <v>175</v>
      </c>
      <c r="D751" t="s">
        <v>1413</v>
      </c>
      <c r="E751" t="s">
        <v>1389</v>
      </c>
      <c r="F751" t="s">
        <v>46</v>
      </c>
      <c r="G751">
        <v>254</v>
      </c>
      <c r="H751">
        <v>5204</v>
      </c>
    </row>
    <row r="752" spans="1:8">
      <c r="A752">
        <v>751</v>
      </c>
      <c r="B752">
        <v>13</v>
      </c>
      <c r="C752" t="s">
        <v>175</v>
      </c>
      <c r="D752" t="s">
        <v>1413</v>
      </c>
      <c r="E752" t="s">
        <v>1390</v>
      </c>
      <c r="F752" t="s">
        <v>63</v>
      </c>
      <c r="G752">
        <v>179</v>
      </c>
      <c r="H752">
        <v>5204</v>
      </c>
    </row>
    <row r="753" spans="1:8">
      <c r="A753">
        <v>752</v>
      </c>
      <c r="B753">
        <v>13</v>
      </c>
      <c r="C753" t="s">
        <v>175</v>
      </c>
      <c r="D753" t="s">
        <v>1413</v>
      </c>
      <c r="E753" t="s">
        <v>1390</v>
      </c>
      <c r="F753" t="s">
        <v>46</v>
      </c>
      <c r="G753">
        <v>242</v>
      </c>
      <c r="H753">
        <v>5204</v>
      </c>
    </row>
    <row r="754" spans="1:8">
      <c r="A754">
        <v>753</v>
      </c>
      <c r="B754">
        <v>13</v>
      </c>
      <c r="C754" t="s">
        <v>175</v>
      </c>
      <c r="D754" t="s">
        <v>1413</v>
      </c>
      <c r="E754" t="s">
        <v>1391</v>
      </c>
      <c r="F754" t="s">
        <v>63</v>
      </c>
      <c r="G754">
        <v>172</v>
      </c>
      <c r="H754">
        <v>5204</v>
      </c>
    </row>
    <row r="755" spans="1:8">
      <c r="A755">
        <v>754</v>
      </c>
      <c r="B755">
        <v>13</v>
      </c>
      <c r="C755" t="s">
        <v>175</v>
      </c>
      <c r="D755" t="s">
        <v>1413</v>
      </c>
      <c r="E755" t="s">
        <v>1391</v>
      </c>
      <c r="F755" t="s">
        <v>46</v>
      </c>
      <c r="G755">
        <v>189</v>
      </c>
      <c r="H755">
        <v>5204</v>
      </c>
    </row>
    <row r="756" spans="1:8">
      <c r="A756">
        <v>755</v>
      </c>
      <c r="B756">
        <v>13</v>
      </c>
      <c r="C756" t="s">
        <v>175</v>
      </c>
      <c r="D756" t="s">
        <v>1413</v>
      </c>
      <c r="E756" t="s">
        <v>1392</v>
      </c>
      <c r="F756" t="s">
        <v>63</v>
      </c>
      <c r="G756">
        <v>167</v>
      </c>
      <c r="H756">
        <v>5204</v>
      </c>
    </row>
    <row r="757" spans="1:8">
      <c r="A757">
        <v>756</v>
      </c>
      <c r="B757">
        <v>13</v>
      </c>
      <c r="C757" t="s">
        <v>175</v>
      </c>
      <c r="D757" t="s">
        <v>1413</v>
      </c>
      <c r="E757" t="s">
        <v>1392</v>
      </c>
      <c r="F757" t="s">
        <v>46</v>
      </c>
      <c r="G757">
        <v>200</v>
      </c>
      <c r="H757">
        <v>5204</v>
      </c>
    </row>
    <row r="758" spans="1:8">
      <c r="A758">
        <v>757</v>
      </c>
      <c r="B758">
        <v>13</v>
      </c>
      <c r="C758" t="s">
        <v>175</v>
      </c>
      <c r="D758" t="s">
        <v>1413</v>
      </c>
      <c r="E758" t="s">
        <v>1393</v>
      </c>
      <c r="F758" t="s">
        <v>63</v>
      </c>
      <c r="G758">
        <v>159</v>
      </c>
      <c r="H758">
        <v>5204</v>
      </c>
    </row>
    <row r="759" spans="1:8">
      <c r="A759">
        <v>758</v>
      </c>
      <c r="B759">
        <v>13</v>
      </c>
      <c r="C759" t="s">
        <v>175</v>
      </c>
      <c r="D759" t="s">
        <v>1413</v>
      </c>
      <c r="E759" t="s">
        <v>1393</v>
      </c>
      <c r="F759" t="s">
        <v>46</v>
      </c>
      <c r="G759">
        <v>194</v>
      </c>
      <c r="H759">
        <v>5204</v>
      </c>
    </row>
    <row r="760" spans="1:8">
      <c r="A760">
        <v>759</v>
      </c>
      <c r="B760">
        <v>13</v>
      </c>
      <c r="C760" t="s">
        <v>175</v>
      </c>
      <c r="D760" t="s">
        <v>1413</v>
      </c>
      <c r="E760" t="s">
        <v>1394</v>
      </c>
      <c r="F760" t="s">
        <v>63</v>
      </c>
      <c r="G760">
        <v>159</v>
      </c>
      <c r="H760">
        <v>5204</v>
      </c>
    </row>
    <row r="761" spans="1:8">
      <c r="A761">
        <v>760</v>
      </c>
      <c r="B761">
        <v>13</v>
      </c>
      <c r="C761" t="s">
        <v>175</v>
      </c>
      <c r="D761" t="s">
        <v>1413</v>
      </c>
      <c r="E761" t="s">
        <v>1394</v>
      </c>
      <c r="F761" t="s">
        <v>46</v>
      </c>
      <c r="G761">
        <v>179</v>
      </c>
      <c r="H761">
        <v>5204</v>
      </c>
    </row>
    <row r="762" spans="1:8">
      <c r="A762">
        <v>761</v>
      </c>
      <c r="B762">
        <v>13</v>
      </c>
      <c r="C762" t="s">
        <v>175</v>
      </c>
      <c r="D762" t="s">
        <v>1413</v>
      </c>
      <c r="E762" t="s">
        <v>1395</v>
      </c>
      <c r="F762" t="s">
        <v>63</v>
      </c>
      <c r="G762">
        <v>113</v>
      </c>
      <c r="H762">
        <v>5204</v>
      </c>
    </row>
    <row r="763" spans="1:8">
      <c r="A763">
        <v>762</v>
      </c>
      <c r="B763">
        <v>13</v>
      </c>
      <c r="C763" t="s">
        <v>175</v>
      </c>
      <c r="D763" t="s">
        <v>1413</v>
      </c>
      <c r="E763" t="s">
        <v>1395</v>
      </c>
      <c r="F763" t="s">
        <v>46</v>
      </c>
      <c r="G763">
        <v>117</v>
      </c>
      <c r="H763">
        <v>5204</v>
      </c>
    </row>
    <row r="764" spans="1:8">
      <c r="A764">
        <v>763</v>
      </c>
      <c r="B764">
        <v>13</v>
      </c>
      <c r="C764" t="s">
        <v>175</v>
      </c>
      <c r="D764" t="s">
        <v>1413</v>
      </c>
      <c r="E764" t="s">
        <v>1396</v>
      </c>
      <c r="F764" t="s">
        <v>63</v>
      </c>
      <c r="G764">
        <v>112</v>
      </c>
      <c r="H764">
        <v>5204</v>
      </c>
    </row>
    <row r="765" spans="1:8">
      <c r="A765">
        <v>764</v>
      </c>
      <c r="B765">
        <v>13</v>
      </c>
      <c r="C765" t="s">
        <v>175</v>
      </c>
      <c r="D765" t="s">
        <v>1413</v>
      </c>
      <c r="E765" t="s">
        <v>1396</v>
      </c>
      <c r="F765" t="s">
        <v>46</v>
      </c>
      <c r="G765">
        <v>101</v>
      </c>
      <c r="H765">
        <v>5204</v>
      </c>
    </row>
    <row r="766" spans="1:8">
      <c r="A766">
        <v>765</v>
      </c>
      <c r="B766">
        <v>13</v>
      </c>
      <c r="C766" t="s">
        <v>175</v>
      </c>
      <c r="D766" t="s">
        <v>1413</v>
      </c>
      <c r="E766" t="s">
        <v>1397</v>
      </c>
      <c r="F766" t="s">
        <v>63</v>
      </c>
      <c r="G766">
        <v>94</v>
      </c>
      <c r="H766">
        <v>5204</v>
      </c>
    </row>
    <row r="767" spans="1:8">
      <c r="A767">
        <v>766</v>
      </c>
      <c r="B767">
        <v>13</v>
      </c>
      <c r="C767" t="s">
        <v>175</v>
      </c>
      <c r="D767" t="s">
        <v>1413</v>
      </c>
      <c r="E767" t="s">
        <v>1397</v>
      </c>
      <c r="F767" t="s">
        <v>46</v>
      </c>
      <c r="G767">
        <v>58</v>
      </c>
      <c r="H767">
        <v>5204</v>
      </c>
    </row>
    <row r="768" spans="1:8">
      <c r="A768">
        <v>767</v>
      </c>
      <c r="B768">
        <v>13</v>
      </c>
      <c r="C768" t="s">
        <v>175</v>
      </c>
      <c r="D768" t="s">
        <v>1413</v>
      </c>
      <c r="E768" t="s">
        <v>1398</v>
      </c>
      <c r="F768" t="s">
        <v>63</v>
      </c>
      <c r="G768">
        <v>63</v>
      </c>
      <c r="H768">
        <v>5204</v>
      </c>
    </row>
    <row r="769" spans="1:8">
      <c r="A769">
        <v>768</v>
      </c>
      <c r="B769">
        <v>13</v>
      </c>
      <c r="C769" t="s">
        <v>175</v>
      </c>
      <c r="D769" t="s">
        <v>1413</v>
      </c>
      <c r="E769" t="s">
        <v>1398</v>
      </c>
      <c r="F769" t="s">
        <v>46</v>
      </c>
      <c r="G769">
        <v>67</v>
      </c>
      <c r="H769">
        <v>5204</v>
      </c>
    </row>
    <row r="770" spans="1:8">
      <c r="A770">
        <v>769</v>
      </c>
      <c r="B770">
        <v>13</v>
      </c>
      <c r="C770" t="s">
        <v>175</v>
      </c>
      <c r="D770" t="s">
        <v>1413</v>
      </c>
      <c r="E770" t="s">
        <v>1399</v>
      </c>
      <c r="F770" t="s">
        <v>63</v>
      </c>
      <c r="G770">
        <v>32</v>
      </c>
      <c r="H770">
        <v>5204</v>
      </c>
    </row>
    <row r="771" spans="1:8">
      <c r="A771">
        <v>770</v>
      </c>
      <c r="B771">
        <v>13</v>
      </c>
      <c r="C771" t="s">
        <v>175</v>
      </c>
      <c r="D771" t="s">
        <v>1413</v>
      </c>
      <c r="E771" t="s">
        <v>1399</v>
      </c>
      <c r="F771" t="s">
        <v>46</v>
      </c>
      <c r="G771">
        <v>31</v>
      </c>
      <c r="H771">
        <v>5204</v>
      </c>
    </row>
    <row r="772" spans="1:8">
      <c r="A772">
        <v>771</v>
      </c>
      <c r="B772">
        <v>13</v>
      </c>
      <c r="C772" t="s">
        <v>175</v>
      </c>
      <c r="D772" t="s">
        <v>1413</v>
      </c>
      <c r="E772" t="s">
        <v>1400</v>
      </c>
      <c r="F772" t="s">
        <v>63</v>
      </c>
      <c r="G772">
        <v>31</v>
      </c>
      <c r="H772">
        <v>5204</v>
      </c>
    </row>
    <row r="773" spans="1:8">
      <c r="A773">
        <v>772</v>
      </c>
      <c r="B773">
        <v>13</v>
      </c>
      <c r="C773" t="s">
        <v>175</v>
      </c>
      <c r="D773" t="s">
        <v>1413</v>
      </c>
      <c r="E773" t="s">
        <v>1400</v>
      </c>
      <c r="F773" t="s">
        <v>46</v>
      </c>
      <c r="G773">
        <v>20</v>
      </c>
      <c r="H773">
        <v>5204</v>
      </c>
    </row>
    <row r="774" spans="1:8">
      <c r="A774">
        <v>773</v>
      </c>
      <c r="B774">
        <v>13</v>
      </c>
      <c r="C774" t="s">
        <v>175</v>
      </c>
      <c r="D774" t="s">
        <v>1413</v>
      </c>
      <c r="E774" t="s">
        <v>1401</v>
      </c>
      <c r="F774" t="s">
        <v>63</v>
      </c>
      <c r="G774">
        <v>10</v>
      </c>
      <c r="H774">
        <v>5204</v>
      </c>
    </row>
    <row r="775" spans="1:8">
      <c r="A775">
        <v>774</v>
      </c>
      <c r="B775">
        <v>13</v>
      </c>
      <c r="C775" t="s">
        <v>175</v>
      </c>
      <c r="D775" t="s">
        <v>1413</v>
      </c>
      <c r="E775" t="s">
        <v>1401</v>
      </c>
      <c r="F775" t="s">
        <v>46</v>
      </c>
      <c r="G775">
        <v>11</v>
      </c>
      <c r="H775">
        <v>5204</v>
      </c>
    </row>
    <row r="776" spans="1:8">
      <c r="A776">
        <v>775</v>
      </c>
      <c r="B776">
        <v>13</v>
      </c>
      <c r="C776" t="s">
        <v>175</v>
      </c>
      <c r="D776" t="s">
        <v>1413</v>
      </c>
      <c r="E776" t="s">
        <v>1402</v>
      </c>
      <c r="F776" t="s">
        <v>63</v>
      </c>
      <c r="G776">
        <v>10</v>
      </c>
      <c r="H776">
        <v>5204</v>
      </c>
    </row>
    <row r="777" spans="1:8">
      <c r="A777">
        <v>776</v>
      </c>
      <c r="B777">
        <v>13</v>
      </c>
      <c r="C777" t="s">
        <v>175</v>
      </c>
      <c r="D777" t="s">
        <v>1413</v>
      </c>
      <c r="E777" t="s">
        <v>1402</v>
      </c>
      <c r="F777" t="s">
        <v>46</v>
      </c>
      <c r="G777">
        <v>18</v>
      </c>
      <c r="H777">
        <v>5204</v>
      </c>
    </row>
    <row r="778" spans="1:8">
      <c r="A778">
        <v>777</v>
      </c>
      <c r="B778">
        <v>13</v>
      </c>
      <c r="C778" t="s">
        <v>175</v>
      </c>
      <c r="D778" t="s">
        <v>3582</v>
      </c>
      <c r="E778" t="s">
        <v>1386</v>
      </c>
      <c r="F778" t="s">
        <v>46</v>
      </c>
      <c r="G778">
        <v>1</v>
      </c>
      <c r="H778">
        <v>31</v>
      </c>
    </row>
    <row r="779" spans="1:8">
      <c r="A779">
        <v>778</v>
      </c>
      <c r="B779">
        <v>13</v>
      </c>
      <c r="C779" t="s">
        <v>175</v>
      </c>
      <c r="D779" t="s">
        <v>3582</v>
      </c>
      <c r="E779" t="s">
        <v>1387</v>
      </c>
      <c r="F779" t="s">
        <v>46</v>
      </c>
      <c r="G779">
        <v>4</v>
      </c>
      <c r="H779">
        <v>31</v>
      </c>
    </row>
    <row r="780" spans="1:8">
      <c r="A780">
        <v>779</v>
      </c>
      <c r="B780">
        <v>13</v>
      </c>
      <c r="C780" t="s">
        <v>175</v>
      </c>
      <c r="D780" t="s">
        <v>3582</v>
      </c>
      <c r="E780" t="s">
        <v>1389</v>
      </c>
      <c r="F780" t="s">
        <v>63</v>
      </c>
      <c r="G780">
        <v>1</v>
      </c>
      <c r="H780">
        <v>31</v>
      </c>
    </row>
    <row r="781" spans="1:8">
      <c r="A781">
        <v>780</v>
      </c>
      <c r="B781">
        <v>13</v>
      </c>
      <c r="C781" t="s">
        <v>175</v>
      </c>
      <c r="D781" t="s">
        <v>3582</v>
      </c>
      <c r="E781" t="s">
        <v>1390</v>
      </c>
      <c r="F781" t="s">
        <v>63</v>
      </c>
      <c r="G781">
        <v>2</v>
      </c>
      <c r="H781">
        <v>31</v>
      </c>
    </row>
    <row r="782" spans="1:8">
      <c r="A782">
        <v>781</v>
      </c>
      <c r="B782">
        <v>13</v>
      </c>
      <c r="C782" t="s">
        <v>175</v>
      </c>
      <c r="D782" t="s">
        <v>3582</v>
      </c>
      <c r="E782" t="s">
        <v>1390</v>
      </c>
      <c r="F782" t="s">
        <v>46</v>
      </c>
      <c r="G782">
        <v>1</v>
      </c>
      <c r="H782">
        <v>31</v>
      </c>
    </row>
    <row r="783" spans="1:8">
      <c r="A783">
        <v>782</v>
      </c>
      <c r="B783">
        <v>13</v>
      </c>
      <c r="C783" t="s">
        <v>175</v>
      </c>
      <c r="D783" t="s">
        <v>3582</v>
      </c>
      <c r="E783" t="s">
        <v>1391</v>
      </c>
      <c r="F783" t="s">
        <v>63</v>
      </c>
      <c r="G783">
        <v>2</v>
      </c>
      <c r="H783">
        <v>31</v>
      </c>
    </row>
    <row r="784" spans="1:8">
      <c r="A784">
        <v>783</v>
      </c>
      <c r="B784">
        <v>13</v>
      </c>
      <c r="C784" t="s">
        <v>175</v>
      </c>
      <c r="D784" t="s">
        <v>3582</v>
      </c>
      <c r="E784" t="s">
        <v>1391</v>
      </c>
      <c r="F784" t="s">
        <v>46</v>
      </c>
      <c r="G784">
        <v>1</v>
      </c>
      <c r="H784">
        <v>31</v>
      </c>
    </row>
    <row r="785" spans="1:8">
      <c r="A785">
        <v>784</v>
      </c>
      <c r="B785">
        <v>13</v>
      </c>
      <c r="C785" t="s">
        <v>175</v>
      </c>
      <c r="D785" t="s">
        <v>3582</v>
      </c>
      <c r="E785" t="s">
        <v>1392</v>
      </c>
      <c r="F785" t="s">
        <v>46</v>
      </c>
      <c r="G785">
        <v>1</v>
      </c>
      <c r="H785">
        <v>31</v>
      </c>
    </row>
    <row r="786" spans="1:8">
      <c r="A786">
        <v>785</v>
      </c>
      <c r="B786">
        <v>13</v>
      </c>
      <c r="C786" t="s">
        <v>175</v>
      </c>
      <c r="D786" t="s">
        <v>3582</v>
      </c>
      <c r="E786" t="s">
        <v>1393</v>
      </c>
      <c r="F786" t="s">
        <v>63</v>
      </c>
      <c r="G786">
        <v>4</v>
      </c>
      <c r="H786">
        <v>31</v>
      </c>
    </row>
    <row r="787" spans="1:8">
      <c r="A787">
        <v>786</v>
      </c>
      <c r="B787">
        <v>13</v>
      </c>
      <c r="C787" t="s">
        <v>175</v>
      </c>
      <c r="D787" t="s">
        <v>3582</v>
      </c>
      <c r="E787" t="s">
        <v>1393</v>
      </c>
      <c r="F787" t="s">
        <v>46</v>
      </c>
      <c r="G787">
        <v>1</v>
      </c>
      <c r="H787">
        <v>31</v>
      </c>
    </row>
    <row r="788" spans="1:8">
      <c r="A788">
        <v>787</v>
      </c>
      <c r="B788">
        <v>13</v>
      </c>
      <c r="C788" t="s">
        <v>175</v>
      </c>
      <c r="D788" t="s">
        <v>3582</v>
      </c>
      <c r="E788" t="s">
        <v>1394</v>
      </c>
      <c r="F788" t="s">
        <v>63</v>
      </c>
      <c r="G788">
        <v>1</v>
      </c>
      <c r="H788">
        <v>31</v>
      </c>
    </row>
    <row r="789" spans="1:8">
      <c r="A789">
        <v>788</v>
      </c>
      <c r="B789">
        <v>13</v>
      </c>
      <c r="C789" t="s">
        <v>175</v>
      </c>
      <c r="D789" t="s">
        <v>3582</v>
      </c>
      <c r="E789" t="s">
        <v>1394</v>
      </c>
      <c r="F789" t="s">
        <v>46</v>
      </c>
      <c r="G789">
        <v>1</v>
      </c>
      <c r="H789">
        <v>31</v>
      </c>
    </row>
    <row r="790" spans="1:8">
      <c r="A790">
        <v>789</v>
      </c>
      <c r="B790">
        <v>13</v>
      </c>
      <c r="C790" t="s">
        <v>175</v>
      </c>
      <c r="D790" t="s">
        <v>3582</v>
      </c>
      <c r="E790" t="s">
        <v>1395</v>
      </c>
      <c r="F790" t="s">
        <v>46</v>
      </c>
      <c r="G790">
        <v>2</v>
      </c>
      <c r="H790">
        <v>31</v>
      </c>
    </row>
    <row r="791" spans="1:8">
      <c r="A791">
        <v>790</v>
      </c>
      <c r="B791">
        <v>13</v>
      </c>
      <c r="C791" t="s">
        <v>175</v>
      </c>
      <c r="D791" t="s">
        <v>3582</v>
      </c>
      <c r="E791" t="s">
        <v>1396</v>
      </c>
      <c r="F791" t="s">
        <v>46</v>
      </c>
      <c r="G791">
        <v>2</v>
      </c>
      <c r="H791">
        <v>31</v>
      </c>
    </row>
    <row r="792" spans="1:8">
      <c r="A792">
        <v>791</v>
      </c>
      <c r="B792">
        <v>13</v>
      </c>
      <c r="C792" t="s">
        <v>175</v>
      </c>
      <c r="D792" t="s">
        <v>3582</v>
      </c>
      <c r="E792" t="s">
        <v>1397</v>
      </c>
      <c r="F792" t="s">
        <v>63</v>
      </c>
      <c r="G792">
        <v>1</v>
      </c>
      <c r="H792">
        <v>31</v>
      </c>
    </row>
    <row r="793" spans="1:8">
      <c r="A793">
        <v>792</v>
      </c>
      <c r="B793">
        <v>13</v>
      </c>
      <c r="C793" t="s">
        <v>175</v>
      </c>
      <c r="D793" t="s">
        <v>3582</v>
      </c>
      <c r="E793" t="s">
        <v>1397</v>
      </c>
      <c r="F793" t="s">
        <v>46</v>
      </c>
      <c r="G793">
        <v>2</v>
      </c>
      <c r="H793">
        <v>31</v>
      </c>
    </row>
    <row r="794" spans="1:8">
      <c r="A794">
        <v>793</v>
      </c>
      <c r="B794">
        <v>13</v>
      </c>
      <c r="C794" t="s">
        <v>175</v>
      </c>
      <c r="D794" t="s">
        <v>3582</v>
      </c>
      <c r="E794" t="s">
        <v>1398</v>
      </c>
      <c r="F794" t="s">
        <v>63</v>
      </c>
      <c r="G794">
        <v>1</v>
      </c>
      <c r="H794">
        <v>31</v>
      </c>
    </row>
    <row r="795" spans="1:8">
      <c r="A795">
        <v>794</v>
      </c>
      <c r="B795">
        <v>13</v>
      </c>
      <c r="C795" t="s">
        <v>175</v>
      </c>
      <c r="D795" t="s">
        <v>3582</v>
      </c>
      <c r="E795" t="s">
        <v>1400</v>
      </c>
      <c r="F795" t="s">
        <v>46</v>
      </c>
      <c r="G795">
        <v>3</v>
      </c>
      <c r="H795">
        <v>31</v>
      </c>
    </row>
    <row r="796" spans="1:8">
      <c r="A796">
        <v>795</v>
      </c>
      <c r="B796">
        <v>13</v>
      </c>
      <c r="C796" t="s">
        <v>175</v>
      </c>
      <c r="D796" t="s">
        <v>3597</v>
      </c>
      <c r="E796" t="s">
        <v>249</v>
      </c>
      <c r="F796" t="s">
        <v>63</v>
      </c>
      <c r="G796">
        <v>11</v>
      </c>
      <c r="H796">
        <v>573</v>
      </c>
    </row>
    <row r="797" spans="1:8">
      <c r="A797">
        <v>796</v>
      </c>
      <c r="B797">
        <v>13</v>
      </c>
      <c r="C797" t="s">
        <v>175</v>
      </c>
      <c r="D797" t="s">
        <v>3597</v>
      </c>
      <c r="E797" t="s">
        <v>249</v>
      </c>
      <c r="F797" t="s">
        <v>46</v>
      </c>
      <c r="G797">
        <v>16</v>
      </c>
      <c r="H797">
        <v>573</v>
      </c>
    </row>
    <row r="798" spans="1:8">
      <c r="A798">
        <v>797</v>
      </c>
      <c r="B798">
        <v>13</v>
      </c>
      <c r="C798" t="s">
        <v>175</v>
      </c>
      <c r="D798" t="s">
        <v>3597</v>
      </c>
      <c r="E798" t="s">
        <v>1386</v>
      </c>
      <c r="F798" t="s">
        <v>63</v>
      </c>
      <c r="G798">
        <v>6</v>
      </c>
      <c r="H798">
        <v>573</v>
      </c>
    </row>
    <row r="799" spans="1:8">
      <c r="A799">
        <v>798</v>
      </c>
      <c r="B799">
        <v>13</v>
      </c>
      <c r="C799" t="s">
        <v>175</v>
      </c>
      <c r="D799" t="s">
        <v>3597</v>
      </c>
      <c r="E799" t="s">
        <v>1386</v>
      </c>
      <c r="F799" t="s">
        <v>46</v>
      </c>
      <c r="G799">
        <v>12</v>
      </c>
      <c r="H799">
        <v>573</v>
      </c>
    </row>
    <row r="800" spans="1:8">
      <c r="A800">
        <v>799</v>
      </c>
      <c r="B800">
        <v>13</v>
      </c>
      <c r="C800" t="s">
        <v>175</v>
      </c>
      <c r="D800" t="s">
        <v>3597</v>
      </c>
      <c r="E800" t="s">
        <v>1387</v>
      </c>
      <c r="F800" t="s">
        <v>63</v>
      </c>
      <c r="G800">
        <v>16</v>
      </c>
      <c r="H800">
        <v>573</v>
      </c>
    </row>
    <row r="801" spans="1:8">
      <c r="A801">
        <v>800</v>
      </c>
      <c r="B801">
        <v>13</v>
      </c>
      <c r="C801" t="s">
        <v>175</v>
      </c>
      <c r="D801" t="s">
        <v>3597</v>
      </c>
      <c r="E801" t="s">
        <v>1387</v>
      </c>
      <c r="F801" t="s">
        <v>46</v>
      </c>
      <c r="G801">
        <v>8</v>
      </c>
      <c r="H801">
        <v>573</v>
      </c>
    </row>
    <row r="802" spans="1:8">
      <c r="A802">
        <v>801</v>
      </c>
      <c r="B802">
        <v>13</v>
      </c>
      <c r="C802" t="s">
        <v>175</v>
      </c>
      <c r="D802" t="s">
        <v>3597</v>
      </c>
      <c r="E802" t="s">
        <v>1388</v>
      </c>
      <c r="F802" t="s">
        <v>63</v>
      </c>
      <c r="G802">
        <v>29</v>
      </c>
      <c r="H802">
        <v>573</v>
      </c>
    </row>
    <row r="803" spans="1:8">
      <c r="A803">
        <v>802</v>
      </c>
      <c r="B803">
        <v>13</v>
      </c>
      <c r="C803" t="s">
        <v>175</v>
      </c>
      <c r="D803" t="s">
        <v>3597</v>
      </c>
      <c r="E803" t="s">
        <v>1388</v>
      </c>
      <c r="F803" t="s">
        <v>46</v>
      </c>
      <c r="G803">
        <v>38</v>
      </c>
      <c r="H803">
        <v>573</v>
      </c>
    </row>
    <row r="804" spans="1:8">
      <c r="A804">
        <v>803</v>
      </c>
      <c r="B804">
        <v>13</v>
      </c>
      <c r="C804" t="s">
        <v>175</v>
      </c>
      <c r="D804" t="s">
        <v>3597</v>
      </c>
      <c r="E804" t="s">
        <v>1389</v>
      </c>
      <c r="F804" t="s">
        <v>63</v>
      </c>
      <c r="G804">
        <v>37</v>
      </c>
      <c r="H804">
        <v>573</v>
      </c>
    </row>
    <row r="805" spans="1:8">
      <c r="A805">
        <v>804</v>
      </c>
      <c r="B805">
        <v>13</v>
      </c>
      <c r="C805" t="s">
        <v>175</v>
      </c>
      <c r="D805" t="s">
        <v>3597</v>
      </c>
      <c r="E805" t="s">
        <v>1389</v>
      </c>
      <c r="F805" t="s">
        <v>46</v>
      </c>
      <c r="G805">
        <v>41</v>
      </c>
      <c r="H805">
        <v>573</v>
      </c>
    </row>
    <row r="806" spans="1:8">
      <c r="A806">
        <v>805</v>
      </c>
      <c r="B806">
        <v>13</v>
      </c>
      <c r="C806" t="s">
        <v>175</v>
      </c>
      <c r="D806" t="s">
        <v>3597</v>
      </c>
      <c r="E806" t="s">
        <v>1390</v>
      </c>
      <c r="F806" t="s">
        <v>63</v>
      </c>
      <c r="G806">
        <v>50</v>
      </c>
      <c r="H806">
        <v>573</v>
      </c>
    </row>
    <row r="807" spans="1:8">
      <c r="A807">
        <v>806</v>
      </c>
      <c r="B807">
        <v>13</v>
      </c>
      <c r="C807" t="s">
        <v>175</v>
      </c>
      <c r="D807" t="s">
        <v>3597</v>
      </c>
      <c r="E807" t="s">
        <v>1390</v>
      </c>
      <c r="F807" t="s">
        <v>46</v>
      </c>
      <c r="G807">
        <v>30</v>
      </c>
      <c r="H807">
        <v>573</v>
      </c>
    </row>
    <row r="808" spans="1:8">
      <c r="A808">
        <v>807</v>
      </c>
      <c r="B808">
        <v>13</v>
      </c>
      <c r="C808" t="s">
        <v>175</v>
      </c>
      <c r="D808" t="s">
        <v>3597</v>
      </c>
      <c r="E808" t="s">
        <v>1391</v>
      </c>
      <c r="F808" t="s">
        <v>63</v>
      </c>
      <c r="G808">
        <v>38</v>
      </c>
      <c r="H808">
        <v>573</v>
      </c>
    </row>
    <row r="809" spans="1:8">
      <c r="A809">
        <v>808</v>
      </c>
      <c r="B809">
        <v>13</v>
      </c>
      <c r="C809" t="s">
        <v>175</v>
      </c>
      <c r="D809" t="s">
        <v>3597</v>
      </c>
      <c r="E809" t="s">
        <v>1391</v>
      </c>
      <c r="F809" t="s">
        <v>46</v>
      </c>
      <c r="G809">
        <v>24</v>
      </c>
      <c r="H809">
        <v>573</v>
      </c>
    </row>
    <row r="810" spans="1:8">
      <c r="A810">
        <v>809</v>
      </c>
      <c r="B810">
        <v>13</v>
      </c>
      <c r="C810" t="s">
        <v>175</v>
      </c>
      <c r="D810" t="s">
        <v>3597</v>
      </c>
      <c r="E810" t="s">
        <v>1392</v>
      </c>
      <c r="F810" t="s">
        <v>63</v>
      </c>
      <c r="G810">
        <v>16</v>
      </c>
      <c r="H810">
        <v>573</v>
      </c>
    </row>
    <row r="811" spans="1:8">
      <c r="A811">
        <v>810</v>
      </c>
      <c r="B811">
        <v>13</v>
      </c>
      <c r="C811" t="s">
        <v>175</v>
      </c>
      <c r="D811" t="s">
        <v>3597</v>
      </c>
      <c r="E811" t="s">
        <v>1392</v>
      </c>
      <c r="F811" t="s">
        <v>46</v>
      </c>
      <c r="G811">
        <v>15</v>
      </c>
      <c r="H811">
        <v>573</v>
      </c>
    </row>
    <row r="812" spans="1:8">
      <c r="A812">
        <v>811</v>
      </c>
      <c r="B812">
        <v>13</v>
      </c>
      <c r="C812" t="s">
        <v>175</v>
      </c>
      <c r="D812" t="s">
        <v>3597</v>
      </c>
      <c r="E812" t="s">
        <v>1393</v>
      </c>
      <c r="F812" t="s">
        <v>63</v>
      </c>
      <c r="G812">
        <v>16</v>
      </c>
      <c r="H812">
        <v>573</v>
      </c>
    </row>
    <row r="813" spans="1:8">
      <c r="A813">
        <v>812</v>
      </c>
      <c r="B813">
        <v>13</v>
      </c>
      <c r="C813" t="s">
        <v>175</v>
      </c>
      <c r="D813" t="s">
        <v>3597</v>
      </c>
      <c r="E813" t="s">
        <v>1393</v>
      </c>
      <c r="F813" t="s">
        <v>46</v>
      </c>
      <c r="G813">
        <v>24</v>
      </c>
      <c r="H813">
        <v>573</v>
      </c>
    </row>
    <row r="814" spans="1:8">
      <c r="A814">
        <v>813</v>
      </c>
      <c r="B814">
        <v>13</v>
      </c>
      <c r="C814" t="s">
        <v>175</v>
      </c>
      <c r="D814" t="s">
        <v>3597</v>
      </c>
      <c r="E814" t="s">
        <v>1394</v>
      </c>
      <c r="F814" t="s">
        <v>63</v>
      </c>
      <c r="G814">
        <v>16</v>
      </c>
      <c r="H814">
        <v>573</v>
      </c>
    </row>
    <row r="815" spans="1:8">
      <c r="A815">
        <v>814</v>
      </c>
      <c r="B815">
        <v>13</v>
      </c>
      <c r="C815" t="s">
        <v>175</v>
      </c>
      <c r="D815" t="s">
        <v>3597</v>
      </c>
      <c r="E815" t="s">
        <v>1394</v>
      </c>
      <c r="F815" t="s">
        <v>46</v>
      </c>
      <c r="G815">
        <v>15</v>
      </c>
      <c r="H815">
        <v>573</v>
      </c>
    </row>
    <row r="816" spans="1:8">
      <c r="A816">
        <v>815</v>
      </c>
      <c r="B816">
        <v>13</v>
      </c>
      <c r="C816" t="s">
        <v>175</v>
      </c>
      <c r="D816" t="s">
        <v>3597</v>
      </c>
      <c r="E816" t="s">
        <v>1395</v>
      </c>
      <c r="F816" t="s">
        <v>63</v>
      </c>
      <c r="G816">
        <v>18</v>
      </c>
      <c r="H816">
        <v>573</v>
      </c>
    </row>
    <row r="817" spans="1:8">
      <c r="A817">
        <v>816</v>
      </c>
      <c r="B817">
        <v>13</v>
      </c>
      <c r="C817" t="s">
        <v>175</v>
      </c>
      <c r="D817" t="s">
        <v>3597</v>
      </c>
      <c r="E817" t="s">
        <v>1395</v>
      </c>
      <c r="F817" t="s">
        <v>46</v>
      </c>
      <c r="G817">
        <v>16</v>
      </c>
      <c r="H817">
        <v>573</v>
      </c>
    </row>
    <row r="818" spans="1:8">
      <c r="A818">
        <v>817</v>
      </c>
      <c r="B818">
        <v>13</v>
      </c>
      <c r="C818" t="s">
        <v>175</v>
      </c>
      <c r="D818" t="s">
        <v>3597</v>
      </c>
      <c r="E818" t="s">
        <v>1396</v>
      </c>
      <c r="F818" t="s">
        <v>63</v>
      </c>
      <c r="G818">
        <v>11</v>
      </c>
      <c r="H818">
        <v>573</v>
      </c>
    </row>
    <row r="819" spans="1:8">
      <c r="A819">
        <v>818</v>
      </c>
      <c r="B819">
        <v>13</v>
      </c>
      <c r="C819" t="s">
        <v>175</v>
      </c>
      <c r="D819" t="s">
        <v>3597</v>
      </c>
      <c r="E819" t="s">
        <v>1396</v>
      </c>
      <c r="F819" t="s">
        <v>46</v>
      </c>
      <c r="G819">
        <v>15</v>
      </c>
      <c r="H819">
        <v>573</v>
      </c>
    </row>
    <row r="820" spans="1:8">
      <c r="A820">
        <v>819</v>
      </c>
      <c r="B820">
        <v>13</v>
      </c>
      <c r="C820" t="s">
        <v>175</v>
      </c>
      <c r="D820" t="s">
        <v>3597</v>
      </c>
      <c r="E820" t="s">
        <v>1397</v>
      </c>
      <c r="F820" t="s">
        <v>63</v>
      </c>
      <c r="G820">
        <v>9</v>
      </c>
      <c r="H820">
        <v>573</v>
      </c>
    </row>
    <row r="821" spans="1:8">
      <c r="A821">
        <v>820</v>
      </c>
      <c r="B821">
        <v>13</v>
      </c>
      <c r="C821" t="s">
        <v>175</v>
      </c>
      <c r="D821" t="s">
        <v>3597</v>
      </c>
      <c r="E821" t="s">
        <v>1397</v>
      </c>
      <c r="F821" t="s">
        <v>46</v>
      </c>
      <c r="G821">
        <v>15</v>
      </c>
      <c r="H821">
        <v>573</v>
      </c>
    </row>
    <row r="822" spans="1:8">
      <c r="A822">
        <v>821</v>
      </c>
      <c r="B822">
        <v>13</v>
      </c>
      <c r="C822" t="s">
        <v>175</v>
      </c>
      <c r="D822" t="s">
        <v>3597</v>
      </c>
      <c r="E822" t="s">
        <v>1398</v>
      </c>
      <c r="F822" t="s">
        <v>63</v>
      </c>
      <c r="G822">
        <v>6</v>
      </c>
      <c r="H822">
        <v>573</v>
      </c>
    </row>
    <row r="823" spans="1:8">
      <c r="A823">
        <v>822</v>
      </c>
      <c r="B823">
        <v>13</v>
      </c>
      <c r="C823" t="s">
        <v>175</v>
      </c>
      <c r="D823" t="s">
        <v>3597</v>
      </c>
      <c r="E823" t="s">
        <v>1398</v>
      </c>
      <c r="F823" t="s">
        <v>46</v>
      </c>
      <c r="G823">
        <v>5</v>
      </c>
      <c r="H823">
        <v>573</v>
      </c>
    </row>
    <row r="824" spans="1:8">
      <c r="A824">
        <v>823</v>
      </c>
      <c r="B824">
        <v>13</v>
      </c>
      <c r="C824" t="s">
        <v>175</v>
      </c>
      <c r="D824" t="s">
        <v>3597</v>
      </c>
      <c r="E824" t="s">
        <v>1399</v>
      </c>
      <c r="F824" t="s">
        <v>63</v>
      </c>
      <c r="G824">
        <v>3</v>
      </c>
      <c r="H824">
        <v>573</v>
      </c>
    </row>
    <row r="825" spans="1:8">
      <c r="A825">
        <v>824</v>
      </c>
      <c r="B825">
        <v>13</v>
      </c>
      <c r="C825" t="s">
        <v>175</v>
      </c>
      <c r="D825" t="s">
        <v>3597</v>
      </c>
      <c r="E825" t="s">
        <v>1399</v>
      </c>
      <c r="F825" t="s">
        <v>46</v>
      </c>
      <c r="G825">
        <v>4</v>
      </c>
      <c r="H825">
        <v>573</v>
      </c>
    </row>
    <row r="826" spans="1:8">
      <c r="A826">
        <v>825</v>
      </c>
      <c r="B826">
        <v>13</v>
      </c>
      <c r="C826" t="s">
        <v>175</v>
      </c>
      <c r="D826" t="s">
        <v>3597</v>
      </c>
      <c r="E826" t="s">
        <v>1400</v>
      </c>
      <c r="F826" t="s">
        <v>63</v>
      </c>
      <c r="G826">
        <v>3</v>
      </c>
      <c r="H826">
        <v>573</v>
      </c>
    </row>
    <row r="827" spans="1:8">
      <c r="A827">
        <v>826</v>
      </c>
      <c r="B827">
        <v>13</v>
      </c>
      <c r="C827" t="s">
        <v>175</v>
      </c>
      <c r="D827" t="s">
        <v>3597</v>
      </c>
      <c r="E827" t="s">
        <v>1400</v>
      </c>
      <c r="F827" t="s">
        <v>46</v>
      </c>
      <c r="G827">
        <v>4</v>
      </c>
      <c r="H827">
        <v>573</v>
      </c>
    </row>
    <row r="828" spans="1:8">
      <c r="A828">
        <v>827</v>
      </c>
      <c r="B828">
        <v>13</v>
      </c>
      <c r="C828" t="s">
        <v>175</v>
      </c>
      <c r="D828" t="s">
        <v>3597</v>
      </c>
      <c r="E828" t="s">
        <v>1401</v>
      </c>
      <c r="F828" t="s">
        <v>63</v>
      </c>
      <c r="G828">
        <v>3</v>
      </c>
      <c r="H828">
        <v>573</v>
      </c>
    </row>
    <row r="829" spans="1:8">
      <c r="A829">
        <v>828</v>
      </c>
      <c r="B829">
        <v>13</v>
      </c>
      <c r="C829" t="s">
        <v>175</v>
      </c>
      <c r="D829" t="s">
        <v>3597</v>
      </c>
      <c r="E829" t="s">
        <v>1401</v>
      </c>
      <c r="F829" t="s">
        <v>46</v>
      </c>
      <c r="G829">
        <v>1</v>
      </c>
      <c r="H829">
        <v>573</v>
      </c>
    </row>
    <row r="830" spans="1:8">
      <c r="A830">
        <v>829</v>
      </c>
      <c r="B830">
        <v>13</v>
      </c>
      <c r="C830" t="s">
        <v>175</v>
      </c>
      <c r="D830" t="s">
        <v>3597</v>
      </c>
      <c r="E830" t="s">
        <v>1402</v>
      </c>
      <c r="F830" t="s">
        <v>63</v>
      </c>
      <c r="G830">
        <v>1</v>
      </c>
      <c r="H830">
        <v>573</v>
      </c>
    </row>
    <row r="831" spans="1:8">
      <c r="A831">
        <v>830</v>
      </c>
      <c r="B831">
        <v>13</v>
      </c>
      <c r="C831" t="s">
        <v>175</v>
      </c>
      <c r="D831" t="s">
        <v>3597</v>
      </c>
      <c r="E831" t="s">
        <v>1402</v>
      </c>
      <c r="F831" t="s">
        <v>46</v>
      </c>
      <c r="G831">
        <v>1</v>
      </c>
      <c r="H831">
        <v>573</v>
      </c>
    </row>
    <row r="832" spans="1:8">
      <c r="A832">
        <v>831</v>
      </c>
      <c r="B832">
        <v>13</v>
      </c>
      <c r="C832" t="s">
        <v>175</v>
      </c>
      <c r="D832" t="s">
        <v>3599</v>
      </c>
      <c r="E832" t="s">
        <v>249</v>
      </c>
      <c r="F832" t="s">
        <v>63</v>
      </c>
      <c r="G832">
        <v>139</v>
      </c>
      <c r="H832">
        <v>3988</v>
      </c>
    </row>
    <row r="833" spans="1:8">
      <c r="A833">
        <v>832</v>
      </c>
      <c r="B833">
        <v>13</v>
      </c>
      <c r="C833" t="s">
        <v>175</v>
      </c>
      <c r="D833" t="s">
        <v>3599</v>
      </c>
      <c r="E833" t="s">
        <v>249</v>
      </c>
      <c r="F833" t="s">
        <v>46</v>
      </c>
      <c r="G833">
        <v>127</v>
      </c>
      <c r="H833">
        <v>3988</v>
      </c>
    </row>
    <row r="834" spans="1:8">
      <c r="A834">
        <v>833</v>
      </c>
      <c r="B834">
        <v>13</v>
      </c>
      <c r="C834" t="s">
        <v>175</v>
      </c>
      <c r="D834" t="s">
        <v>3599</v>
      </c>
      <c r="E834" t="s">
        <v>1386</v>
      </c>
      <c r="F834" t="s">
        <v>63</v>
      </c>
      <c r="G834">
        <v>161</v>
      </c>
      <c r="H834">
        <v>3988</v>
      </c>
    </row>
    <row r="835" spans="1:8">
      <c r="A835">
        <v>834</v>
      </c>
      <c r="B835">
        <v>13</v>
      </c>
      <c r="C835" t="s">
        <v>175</v>
      </c>
      <c r="D835" t="s">
        <v>3599</v>
      </c>
      <c r="E835" t="s">
        <v>1386</v>
      </c>
      <c r="F835" t="s">
        <v>46</v>
      </c>
      <c r="G835">
        <v>157</v>
      </c>
      <c r="H835">
        <v>3988</v>
      </c>
    </row>
    <row r="836" spans="1:8">
      <c r="A836">
        <v>835</v>
      </c>
      <c r="B836">
        <v>13</v>
      </c>
      <c r="C836" t="s">
        <v>175</v>
      </c>
      <c r="D836" t="s">
        <v>3599</v>
      </c>
      <c r="E836" t="s">
        <v>1387</v>
      </c>
      <c r="F836" t="s">
        <v>63</v>
      </c>
      <c r="G836">
        <v>157</v>
      </c>
      <c r="H836">
        <v>3988</v>
      </c>
    </row>
    <row r="837" spans="1:8">
      <c r="A837">
        <v>836</v>
      </c>
      <c r="B837">
        <v>13</v>
      </c>
      <c r="C837" t="s">
        <v>175</v>
      </c>
      <c r="D837" t="s">
        <v>3599</v>
      </c>
      <c r="E837" t="s">
        <v>1387</v>
      </c>
      <c r="F837" t="s">
        <v>46</v>
      </c>
      <c r="G837">
        <v>162</v>
      </c>
      <c r="H837">
        <v>3988</v>
      </c>
    </row>
    <row r="838" spans="1:8">
      <c r="A838">
        <v>837</v>
      </c>
      <c r="B838">
        <v>13</v>
      </c>
      <c r="C838" t="s">
        <v>175</v>
      </c>
      <c r="D838" t="s">
        <v>3599</v>
      </c>
      <c r="E838" t="s">
        <v>1388</v>
      </c>
      <c r="F838" t="s">
        <v>63</v>
      </c>
      <c r="G838">
        <v>168</v>
      </c>
      <c r="H838">
        <v>3988</v>
      </c>
    </row>
    <row r="839" spans="1:8">
      <c r="A839">
        <v>838</v>
      </c>
      <c r="B839">
        <v>13</v>
      </c>
      <c r="C839" t="s">
        <v>175</v>
      </c>
      <c r="D839" t="s">
        <v>3599</v>
      </c>
      <c r="E839" t="s">
        <v>1388</v>
      </c>
      <c r="F839" t="s">
        <v>46</v>
      </c>
      <c r="G839">
        <v>167</v>
      </c>
      <c r="H839">
        <v>3988</v>
      </c>
    </row>
    <row r="840" spans="1:8">
      <c r="A840">
        <v>839</v>
      </c>
      <c r="B840">
        <v>13</v>
      </c>
      <c r="C840" t="s">
        <v>175</v>
      </c>
      <c r="D840" t="s">
        <v>3599</v>
      </c>
      <c r="E840" t="s">
        <v>1389</v>
      </c>
      <c r="F840" t="s">
        <v>63</v>
      </c>
      <c r="G840">
        <v>178</v>
      </c>
      <c r="H840">
        <v>3988</v>
      </c>
    </row>
    <row r="841" spans="1:8">
      <c r="A841">
        <v>840</v>
      </c>
      <c r="B841">
        <v>13</v>
      </c>
      <c r="C841" t="s">
        <v>175</v>
      </c>
      <c r="D841" t="s">
        <v>3599</v>
      </c>
      <c r="E841" t="s">
        <v>1389</v>
      </c>
      <c r="F841" t="s">
        <v>46</v>
      </c>
      <c r="G841">
        <v>174</v>
      </c>
      <c r="H841">
        <v>3988</v>
      </c>
    </row>
    <row r="842" spans="1:8">
      <c r="A842">
        <v>841</v>
      </c>
      <c r="B842">
        <v>13</v>
      </c>
      <c r="C842" t="s">
        <v>175</v>
      </c>
      <c r="D842" t="s">
        <v>3599</v>
      </c>
      <c r="E842" t="s">
        <v>1390</v>
      </c>
      <c r="F842" t="s">
        <v>63</v>
      </c>
      <c r="G842">
        <v>159</v>
      </c>
      <c r="H842">
        <v>3988</v>
      </c>
    </row>
    <row r="843" spans="1:8">
      <c r="A843">
        <v>842</v>
      </c>
      <c r="B843">
        <v>13</v>
      </c>
      <c r="C843" t="s">
        <v>175</v>
      </c>
      <c r="D843" t="s">
        <v>3599</v>
      </c>
      <c r="E843" t="s">
        <v>1390</v>
      </c>
      <c r="F843" t="s">
        <v>46</v>
      </c>
      <c r="G843">
        <v>154</v>
      </c>
      <c r="H843">
        <v>3988</v>
      </c>
    </row>
    <row r="844" spans="1:8">
      <c r="A844">
        <v>843</v>
      </c>
      <c r="B844">
        <v>13</v>
      </c>
      <c r="C844" t="s">
        <v>175</v>
      </c>
      <c r="D844" t="s">
        <v>3599</v>
      </c>
      <c r="E844" t="s">
        <v>1391</v>
      </c>
      <c r="F844" t="s">
        <v>63</v>
      </c>
      <c r="G844">
        <v>146</v>
      </c>
      <c r="H844">
        <v>3988</v>
      </c>
    </row>
    <row r="845" spans="1:8">
      <c r="A845">
        <v>844</v>
      </c>
      <c r="B845">
        <v>13</v>
      </c>
      <c r="C845" t="s">
        <v>175</v>
      </c>
      <c r="D845" t="s">
        <v>3599</v>
      </c>
      <c r="E845" t="s">
        <v>1391</v>
      </c>
      <c r="F845" t="s">
        <v>46</v>
      </c>
      <c r="G845">
        <v>138</v>
      </c>
      <c r="H845">
        <v>3988</v>
      </c>
    </row>
    <row r="846" spans="1:8">
      <c r="A846">
        <v>845</v>
      </c>
      <c r="B846">
        <v>13</v>
      </c>
      <c r="C846" t="s">
        <v>175</v>
      </c>
      <c r="D846" t="s">
        <v>3599</v>
      </c>
      <c r="E846" t="s">
        <v>1392</v>
      </c>
      <c r="F846" t="s">
        <v>63</v>
      </c>
      <c r="G846">
        <v>150</v>
      </c>
      <c r="H846">
        <v>3988</v>
      </c>
    </row>
    <row r="847" spans="1:8">
      <c r="A847">
        <v>846</v>
      </c>
      <c r="B847">
        <v>13</v>
      </c>
      <c r="C847" t="s">
        <v>175</v>
      </c>
      <c r="D847" t="s">
        <v>3599</v>
      </c>
      <c r="E847" t="s">
        <v>1392</v>
      </c>
      <c r="F847" t="s">
        <v>46</v>
      </c>
      <c r="G847">
        <v>157</v>
      </c>
      <c r="H847">
        <v>3988</v>
      </c>
    </row>
    <row r="848" spans="1:8">
      <c r="A848">
        <v>847</v>
      </c>
      <c r="B848">
        <v>13</v>
      </c>
      <c r="C848" t="s">
        <v>175</v>
      </c>
      <c r="D848" t="s">
        <v>3599</v>
      </c>
      <c r="E848" t="s">
        <v>1393</v>
      </c>
      <c r="F848" t="s">
        <v>63</v>
      </c>
      <c r="G848">
        <v>120</v>
      </c>
      <c r="H848">
        <v>3988</v>
      </c>
    </row>
    <row r="849" spans="1:8">
      <c r="A849">
        <v>848</v>
      </c>
      <c r="B849">
        <v>13</v>
      </c>
      <c r="C849" t="s">
        <v>175</v>
      </c>
      <c r="D849" t="s">
        <v>3599</v>
      </c>
      <c r="E849" t="s">
        <v>1393</v>
      </c>
      <c r="F849" t="s">
        <v>46</v>
      </c>
      <c r="G849">
        <v>134</v>
      </c>
      <c r="H849">
        <v>3988</v>
      </c>
    </row>
    <row r="850" spans="1:8">
      <c r="A850">
        <v>849</v>
      </c>
      <c r="B850">
        <v>13</v>
      </c>
      <c r="C850" t="s">
        <v>175</v>
      </c>
      <c r="D850" t="s">
        <v>3599</v>
      </c>
      <c r="E850" t="s">
        <v>1394</v>
      </c>
      <c r="F850" t="s">
        <v>63</v>
      </c>
      <c r="G850">
        <v>116</v>
      </c>
      <c r="H850">
        <v>3988</v>
      </c>
    </row>
    <row r="851" spans="1:8">
      <c r="A851">
        <v>850</v>
      </c>
      <c r="B851">
        <v>13</v>
      </c>
      <c r="C851" t="s">
        <v>175</v>
      </c>
      <c r="D851" t="s">
        <v>3599</v>
      </c>
      <c r="E851" t="s">
        <v>1394</v>
      </c>
      <c r="F851" t="s">
        <v>46</v>
      </c>
      <c r="G851">
        <v>126</v>
      </c>
      <c r="H851">
        <v>3988</v>
      </c>
    </row>
    <row r="852" spans="1:8">
      <c r="A852">
        <v>851</v>
      </c>
      <c r="B852">
        <v>13</v>
      </c>
      <c r="C852" t="s">
        <v>175</v>
      </c>
      <c r="D852" t="s">
        <v>3599</v>
      </c>
      <c r="E852" t="s">
        <v>1395</v>
      </c>
      <c r="F852" t="s">
        <v>63</v>
      </c>
      <c r="G852">
        <v>97</v>
      </c>
      <c r="H852">
        <v>3988</v>
      </c>
    </row>
    <row r="853" spans="1:8">
      <c r="A853">
        <v>852</v>
      </c>
      <c r="B853">
        <v>13</v>
      </c>
      <c r="C853" t="s">
        <v>175</v>
      </c>
      <c r="D853" t="s">
        <v>3599</v>
      </c>
      <c r="E853" t="s">
        <v>1395</v>
      </c>
      <c r="F853" t="s">
        <v>46</v>
      </c>
      <c r="G853">
        <v>111</v>
      </c>
      <c r="H853">
        <v>3988</v>
      </c>
    </row>
    <row r="854" spans="1:8">
      <c r="A854">
        <v>853</v>
      </c>
      <c r="B854">
        <v>13</v>
      </c>
      <c r="C854" t="s">
        <v>175</v>
      </c>
      <c r="D854" t="s">
        <v>3599</v>
      </c>
      <c r="E854" t="s">
        <v>1396</v>
      </c>
      <c r="F854" t="s">
        <v>63</v>
      </c>
      <c r="G854">
        <v>83</v>
      </c>
      <c r="H854">
        <v>3988</v>
      </c>
    </row>
    <row r="855" spans="1:8">
      <c r="A855">
        <v>854</v>
      </c>
      <c r="B855">
        <v>13</v>
      </c>
      <c r="C855" t="s">
        <v>175</v>
      </c>
      <c r="D855" t="s">
        <v>3599</v>
      </c>
      <c r="E855" t="s">
        <v>1396</v>
      </c>
      <c r="F855" t="s">
        <v>46</v>
      </c>
      <c r="G855">
        <v>94</v>
      </c>
      <c r="H855">
        <v>3988</v>
      </c>
    </row>
    <row r="856" spans="1:8">
      <c r="A856">
        <v>855</v>
      </c>
      <c r="B856">
        <v>13</v>
      </c>
      <c r="C856" t="s">
        <v>175</v>
      </c>
      <c r="D856" t="s">
        <v>3599</v>
      </c>
      <c r="E856" t="s">
        <v>1397</v>
      </c>
      <c r="F856" t="s">
        <v>63</v>
      </c>
      <c r="G856">
        <v>76</v>
      </c>
      <c r="H856">
        <v>3988</v>
      </c>
    </row>
    <row r="857" spans="1:8">
      <c r="A857">
        <v>856</v>
      </c>
      <c r="B857">
        <v>13</v>
      </c>
      <c r="C857" t="s">
        <v>175</v>
      </c>
      <c r="D857" t="s">
        <v>3599</v>
      </c>
      <c r="E857" t="s">
        <v>1397</v>
      </c>
      <c r="F857" t="s">
        <v>46</v>
      </c>
      <c r="G857">
        <v>91</v>
      </c>
      <c r="H857">
        <v>3988</v>
      </c>
    </row>
    <row r="858" spans="1:8">
      <c r="A858">
        <v>857</v>
      </c>
      <c r="B858">
        <v>13</v>
      </c>
      <c r="C858" t="s">
        <v>175</v>
      </c>
      <c r="D858" t="s">
        <v>3599</v>
      </c>
      <c r="E858" t="s">
        <v>1398</v>
      </c>
      <c r="F858" t="s">
        <v>63</v>
      </c>
      <c r="G858">
        <v>75</v>
      </c>
      <c r="H858">
        <v>3988</v>
      </c>
    </row>
    <row r="859" spans="1:8">
      <c r="A859">
        <v>858</v>
      </c>
      <c r="B859">
        <v>13</v>
      </c>
      <c r="C859" t="s">
        <v>175</v>
      </c>
      <c r="D859" t="s">
        <v>3599</v>
      </c>
      <c r="E859" t="s">
        <v>1398</v>
      </c>
      <c r="F859" t="s">
        <v>46</v>
      </c>
      <c r="G859">
        <v>75</v>
      </c>
      <c r="H859">
        <v>3988</v>
      </c>
    </row>
    <row r="860" spans="1:8">
      <c r="A860">
        <v>859</v>
      </c>
      <c r="B860">
        <v>13</v>
      </c>
      <c r="C860" t="s">
        <v>175</v>
      </c>
      <c r="D860" t="s">
        <v>3599</v>
      </c>
      <c r="E860" t="s">
        <v>1399</v>
      </c>
      <c r="F860" t="s">
        <v>63</v>
      </c>
      <c r="G860">
        <v>38</v>
      </c>
      <c r="H860">
        <v>3988</v>
      </c>
    </row>
    <row r="861" spans="1:8">
      <c r="A861">
        <v>860</v>
      </c>
      <c r="B861">
        <v>13</v>
      </c>
      <c r="C861" t="s">
        <v>175</v>
      </c>
      <c r="D861" t="s">
        <v>3599</v>
      </c>
      <c r="E861" t="s">
        <v>1399</v>
      </c>
      <c r="F861" t="s">
        <v>46</v>
      </c>
      <c r="G861">
        <v>52</v>
      </c>
      <c r="H861">
        <v>3988</v>
      </c>
    </row>
    <row r="862" spans="1:8">
      <c r="A862">
        <v>861</v>
      </c>
      <c r="B862">
        <v>13</v>
      </c>
      <c r="C862" t="s">
        <v>175</v>
      </c>
      <c r="D862" t="s">
        <v>3599</v>
      </c>
      <c r="E862" t="s">
        <v>1400</v>
      </c>
      <c r="F862" t="s">
        <v>63</v>
      </c>
      <c r="G862">
        <v>45</v>
      </c>
      <c r="H862">
        <v>3988</v>
      </c>
    </row>
    <row r="863" spans="1:8">
      <c r="A863">
        <v>862</v>
      </c>
      <c r="B863">
        <v>13</v>
      </c>
      <c r="C863" t="s">
        <v>175</v>
      </c>
      <c r="D863" t="s">
        <v>3599</v>
      </c>
      <c r="E863" t="s">
        <v>1400</v>
      </c>
      <c r="F863" t="s">
        <v>46</v>
      </c>
      <c r="G863">
        <v>55</v>
      </c>
      <c r="H863">
        <v>3988</v>
      </c>
    </row>
    <row r="864" spans="1:8">
      <c r="A864">
        <v>863</v>
      </c>
      <c r="B864">
        <v>13</v>
      </c>
      <c r="C864" t="s">
        <v>175</v>
      </c>
      <c r="D864" t="s">
        <v>3599</v>
      </c>
      <c r="E864" t="s">
        <v>1401</v>
      </c>
      <c r="F864" t="s">
        <v>63</v>
      </c>
      <c r="G864">
        <v>26</v>
      </c>
      <c r="H864">
        <v>3988</v>
      </c>
    </row>
    <row r="865" spans="1:8">
      <c r="A865">
        <v>864</v>
      </c>
      <c r="B865">
        <v>13</v>
      </c>
      <c r="C865" t="s">
        <v>175</v>
      </c>
      <c r="D865" t="s">
        <v>3599</v>
      </c>
      <c r="E865" t="s">
        <v>1401</v>
      </c>
      <c r="F865" t="s">
        <v>46</v>
      </c>
      <c r="G865">
        <v>36</v>
      </c>
      <c r="H865">
        <v>3988</v>
      </c>
    </row>
    <row r="866" spans="1:8">
      <c r="A866">
        <v>865</v>
      </c>
      <c r="B866">
        <v>13</v>
      </c>
      <c r="C866" t="s">
        <v>175</v>
      </c>
      <c r="D866" t="s">
        <v>3599</v>
      </c>
      <c r="E866" t="s">
        <v>1402</v>
      </c>
      <c r="F866" t="s">
        <v>63</v>
      </c>
      <c r="G866">
        <v>21</v>
      </c>
      <c r="H866">
        <v>3988</v>
      </c>
    </row>
    <row r="867" spans="1:8">
      <c r="A867">
        <v>866</v>
      </c>
      <c r="B867">
        <v>13</v>
      </c>
      <c r="C867" t="s">
        <v>175</v>
      </c>
      <c r="D867" t="s">
        <v>3599</v>
      </c>
      <c r="E867" t="s">
        <v>1402</v>
      </c>
      <c r="F867" t="s">
        <v>46</v>
      </c>
      <c r="G867">
        <v>23</v>
      </c>
      <c r="H867">
        <v>3988</v>
      </c>
    </row>
    <row r="868" spans="1:8">
      <c r="A868">
        <v>867</v>
      </c>
      <c r="B868">
        <v>13</v>
      </c>
      <c r="C868" t="s">
        <v>175</v>
      </c>
      <c r="D868" t="s">
        <v>3598</v>
      </c>
      <c r="E868" t="s">
        <v>249</v>
      </c>
      <c r="F868" t="s">
        <v>63</v>
      </c>
      <c r="G868">
        <v>13080</v>
      </c>
      <c r="H868">
        <v>314835</v>
      </c>
    </row>
    <row r="869" spans="1:8">
      <c r="A869">
        <v>868</v>
      </c>
      <c r="B869">
        <v>13</v>
      </c>
      <c r="C869" t="s">
        <v>175</v>
      </c>
      <c r="D869" t="s">
        <v>3598</v>
      </c>
      <c r="E869" t="s">
        <v>249</v>
      </c>
      <c r="F869" t="s">
        <v>46</v>
      </c>
      <c r="G869">
        <v>12672</v>
      </c>
      <c r="H869">
        <v>314835</v>
      </c>
    </row>
    <row r="870" spans="1:8">
      <c r="A870">
        <v>869</v>
      </c>
      <c r="B870">
        <v>13</v>
      </c>
      <c r="C870" t="s">
        <v>175</v>
      </c>
      <c r="D870" t="s">
        <v>3598</v>
      </c>
      <c r="E870" t="s">
        <v>1386</v>
      </c>
      <c r="F870" t="s">
        <v>63</v>
      </c>
      <c r="G870">
        <v>14562</v>
      </c>
      <c r="H870">
        <v>314835</v>
      </c>
    </row>
    <row r="871" spans="1:8">
      <c r="A871">
        <v>870</v>
      </c>
      <c r="B871">
        <v>13</v>
      </c>
      <c r="C871" t="s">
        <v>175</v>
      </c>
      <c r="D871" t="s">
        <v>3598</v>
      </c>
      <c r="E871" t="s">
        <v>1386</v>
      </c>
      <c r="F871" t="s">
        <v>46</v>
      </c>
      <c r="G871">
        <v>13675</v>
      </c>
      <c r="H871">
        <v>314835</v>
      </c>
    </row>
    <row r="872" spans="1:8">
      <c r="A872">
        <v>871</v>
      </c>
      <c r="B872">
        <v>13</v>
      </c>
      <c r="C872" t="s">
        <v>175</v>
      </c>
      <c r="D872" t="s">
        <v>3598</v>
      </c>
      <c r="E872" t="s">
        <v>1387</v>
      </c>
      <c r="F872" t="s">
        <v>63</v>
      </c>
      <c r="G872">
        <v>15272</v>
      </c>
      <c r="H872">
        <v>314835</v>
      </c>
    </row>
    <row r="873" spans="1:8">
      <c r="A873">
        <v>872</v>
      </c>
      <c r="B873">
        <v>13</v>
      </c>
      <c r="C873" t="s">
        <v>175</v>
      </c>
      <c r="D873" t="s">
        <v>3598</v>
      </c>
      <c r="E873" t="s">
        <v>1387</v>
      </c>
      <c r="F873" t="s">
        <v>46</v>
      </c>
      <c r="G873">
        <v>14109</v>
      </c>
      <c r="H873">
        <v>314835</v>
      </c>
    </row>
    <row r="874" spans="1:8">
      <c r="A874">
        <v>873</v>
      </c>
      <c r="B874">
        <v>13</v>
      </c>
      <c r="C874" t="s">
        <v>175</v>
      </c>
      <c r="D874" t="s">
        <v>3598</v>
      </c>
      <c r="E874" t="s">
        <v>1388</v>
      </c>
      <c r="F874" t="s">
        <v>63</v>
      </c>
      <c r="G874">
        <v>15529</v>
      </c>
      <c r="H874">
        <v>314835</v>
      </c>
    </row>
    <row r="875" spans="1:8">
      <c r="A875">
        <v>874</v>
      </c>
      <c r="B875">
        <v>13</v>
      </c>
      <c r="C875" t="s">
        <v>175</v>
      </c>
      <c r="D875" t="s">
        <v>3598</v>
      </c>
      <c r="E875" t="s">
        <v>1388</v>
      </c>
      <c r="F875" t="s">
        <v>46</v>
      </c>
      <c r="G875">
        <v>14664</v>
      </c>
      <c r="H875">
        <v>314835</v>
      </c>
    </row>
    <row r="876" spans="1:8">
      <c r="A876">
        <v>875</v>
      </c>
      <c r="B876">
        <v>13</v>
      </c>
      <c r="C876" t="s">
        <v>175</v>
      </c>
      <c r="D876" t="s">
        <v>3598</v>
      </c>
      <c r="E876" t="s">
        <v>1389</v>
      </c>
      <c r="F876" t="s">
        <v>63</v>
      </c>
      <c r="G876">
        <v>13714</v>
      </c>
      <c r="H876">
        <v>314835</v>
      </c>
    </row>
    <row r="877" spans="1:8">
      <c r="A877">
        <v>876</v>
      </c>
      <c r="B877">
        <v>13</v>
      </c>
      <c r="C877" t="s">
        <v>175</v>
      </c>
      <c r="D877" t="s">
        <v>3598</v>
      </c>
      <c r="E877" t="s">
        <v>1389</v>
      </c>
      <c r="F877" t="s">
        <v>46</v>
      </c>
      <c r="G877">
        <v>13954</v>
      </c>
      <c r="H877">
        <v>314835</v>
      </c>
    </row>
    <row r="878" spans="1:8">
      <c r="A878">
        <v>877</v>
      </c>
      <c r="B878">
        <v>13</v>
      </c>
      <c r="C878" t="s">
        <v>175</v>
      </c>
      <c r="D878" t="s">
        <v>3598</v>
      </c>
      <c r="E878" t="s">
        <v>1390</v>
      </c>
      <c r="F878" t="s">
        <v>63</v>
      </c>
      <c r="G878">
        <v>12684</v>
      </c>
      <c r="H878">
        <v>314835</v>
      </c>
    </row>
    <row r="879" spans="1:8">
      <c r="A879">
        <v>878</v>
      </c>
      <c r="B879">
        <v>13</v>
      </c>
      <c r="C879" t="s">
        <v>175</v>
      </c>
      <c r="D879" t="s">
        <v>3598</v>
      </c>
      <c r="E879" t="s">
        <v>1390</v>
      </c>
      <c r="F879" t="s">
        <v>46</v>
      </c>
      <c r="G879">
        <v>12599</v>
      </c>
      <c r="H879">
        <v>314835</v>
      </c>
    </row>
    <row r="880" spans="1:8">
      <c r="A880">
        <v>879</v>
      </c>
      <c r="B880">
        <v>13</v>
      </c>
      <c r="C880" t="s">
        <v>175</v>
      </c>
      <c r="D880" t="s">
        <v>3598</v>
      </c>
      <c r="E880" t="s">
        <v>1391</v>
      </c>
      <c r="F880" t="s">
        <v>63</v>
      </c>
      <c r="G880">
        <v>11274</v>
      </c>
      <c r="H880">
        <v>314835</v>
      </c>
    </row>
    <row r="881" spans="1:8">
      <c r="A881">
        <v>880</v>
      </c>
      <c r="B881">
        <v>13</v>
      </c>
      <c r="C881" t="s">
        <v>175</v>
      </c>
      <c r="D881" t="s">
        <v>3598</v>
      </c>
      <c r="E881" t="s">
        <v>1391</v>
      </c>
      <c r="F881" t="s">
        <v>46</v>
      </c>
      <c r="G881">
        <v>11807</v>
      </c>
      <c r="H881">
        <v>314835</v>
      </c>
    </row>
    <row r="882" spans="1:8">
      <c r="A882">
        <v>881</v>
      </c>
      <c r="B882">
        <v>13</v>
      </c>
      <c r="C882" t="s">
        <v>175</v>
      </c>
      <c r="D882" t="s">
        <v>3598</v>
      </c>
      <c r="E882" t="s">
        <v>1392</v>
      </c>
      <c r="F882" t="s">
        <v>63</v>
      </c>
      <c r="G882">
        <v>10211</v>
      </c>
      <c r="H882">
        <v>314835</v>
      </c>
    </row>
    <row r="883" spans="1:8">
      <c r="A883">
        <v>882</v>
      </c>
      <c r="B883">
        <v>13</v>
      </c>
      <c r="C883" t="s">
        <v>175</v>
      </c>
      <c r="D883" t="s">
        <v>3598</v>
      </c>
      <c r="E883" t="s">
        <v>1392</v>
      </c>
      <c r="F883" t="s">
        <v>46</v>
      </c>
      <c r="G883">
        <v>11267</v>
      </c>
      <c r="H883">
        <v>314835</v>
      </c>
    </row>
    <row r="884" spans="1:8">
      <c r="A884">
        <v>883</v>
      </c>
      <c r="B884">
        <v>13</v>
      </c>
      <c r="C884" t="s">
        <v>175</v>
      </c>
      <c r="D884" t="s">
        <v>3598</v>
      </c>
      <c r="E884" t="s">
        <v>1393</v>
      </c>
      <c r="F884" t="s">
        <v>63</v>
      </c>
      <c r="G884">
        <v>8931</v>
      </c>
      <c r="H884">
        <v>314835</v>
      </c>
    </row>
    <row r="885" spans="1:8">
      <c r="A885">
        <v>884</v>
      </c>
      <c r="B885">
        <v>13</v>
      </c>
      <c r="C885" t="s">
        <v>175</v>
      </c>
      <c r="D885" t="s">
        <v>3598</v>
      </c>
      <c r="E885" t="s">
        <v>1393</v>
      </c>
      <c r="F885" t="s">
        <v>46</v>
      </c>
      <c r="G885">
        <v>9766</v>
      </c>
      <c r="H885">
        <v>314835</v>
      </c>
    </row>
    <row r="886" spans="1:8">
      <c r="A886">
        <v>885</v>
      </c>
      <c r="B886">
        <v>13</v>
      </c>
      <c r="C886" t="s">
        <v>175</v>
      </c>
      <c r="D886" t="s">
        <v>3598</v>
      </c>
      <c r="E886" t="s">
        <v>1394</v>
      </c>
      <c r="F886" t="s">
        <v>63</v>
      </c>
      <c r="G886">
        <v>8713</v>
      </c>
      <c r="H886">
        <v>314835</v>
      </c>
    </row>
    <row r="887" spans="1:8">
      <c r="A887">
        <v>886</v>
      </c>
      <c r="B887">
        <v>13</v>
      </c>
      <c r="C887" t="s">
        <v>175</v>
      </c>
      <c r="D887" t="s">
        <v>3598</v>
      </c>
      <c r="E887" t="s">
        <v>1394</v>
      </c>
      <c r="F887" t="s">
        <v>46</v>
      </c>
      <c r="G887">
        <v>9519</v>
      </c>
      <c r="H887">
        <v>314835</v>
      </c>
    </row>
    <row r="888" spans="1:8">
      <c r="A888">
        <v>887</v>
      </c>
      <c r="B888">
        <v>13</v>
      </c>
      <c r="C888" t="s">
        <v>175</v>
      </c>
      <c r="D888" t="s">
        <v>3598</v>
      </c>
      <c r="E888" t="s">
        <v>1395</v>
      </c>
      <c r="F888" t="s">
        <v>63</v>
      </c>
      <c r="G888">
        <v>8310</v>
      </c>
      <c r="H888">
        <v>314835</v>
      </c>
    </row>
    <row r="889" spans="1:8">
      <c r="A889">
        <v>888</v>
      </c>
      <c r="B889">
        <v>13</v>
      </c>
      <c r="C889" t="s">
        <v>175</v>
      </c>
      <c r="D889" t="s">
        <v>3598</v>
      </c>
      <c r="E889" t="s">
        <v>1395</v>
      </c>
      <c r="F889" t="s">
        <v>46</v>
      </c>
      <c r="G889">
        <v>8931</v>
      </c>
      <c r="H889">
        <v>314835</v>
      </c>
    </row>
    <row r="890" spans="1:8">
      <c r="A890">
        <v>889</v>
      </c>
      <c r="B890">
        <v>13</v>
      </c>
      <c r="C890" t="s">
        <v>175</v>
      </c>
      <c r="D890" t="s">
        <v>3598</v>
      </c>
      <c r="E890" t="s">
        <v>1396</v>
      </c>
      <c r="F890" t="s">
        <v>63</v>
      </c>
      <c r="G890">
        <v>6914</v>
      </c>
      <c r="H890">
        <v>314835</v>
      </c>
    </row>
    <row r="891" spans="1:8">
      <c r="A891">
        <v>890</v>
      </c>
      <c r="B891">
        <v>13</v>
      </c>
      <c r="C891" t="s">
        <v>175</v>
      </c>
      <c r="D891" t="s">
        <v>3598</v>
      </c>
      <c r="E891" t="s">
        <v>1396</v>
      </c>
      <c r="F891" t="s">
        <v>46</v>
      </c>
      <c r="G891">
        <v>7362</v>
      </c>
      <c r="H891">
        <v>314835</v>
      </c>
    </row>
    <row r="892" spans="1:8">
      <c r="A892">
        <v>891</v>
      </c>
      <c r="B892">
        <v>13</v>
      </c>
      <c r="C892" t="s">
        <v>175</v>
      </c>
      <c r="D892" t="s">
        <v>3598</v>
      </c>
      <c r="E892" t="s">
        <v>1397</v>
      </c>
      <c r="F892" t="s">
        <v>63</v>
      </c>
      <c r="G892">
        <v>5455</v>
      </c>
      <c r="H892">
        <v>314835</v>
      </c>
    </row>
    <row r="893" spans="1:8">
      <c r="A893">
        <v>892</v>
      </c>
      <c r="B893">
        <v>13</v>
      </c>
      <c r="C893" t="s">
        <v>175</v>
      </c>
      <c r="D893" t="s">
        <v>3598</v>
      </c>
      <c r="E893" t="s">
        <v>1397</v>
      </c>
      <c r="F893" t="s">
        <v>46</v>
      </c>
      <c r="G893">
        <v>5904</v>
      </c>
      <c r="H893">
        <v>314835</v>
      </c>
    </row>
    <row r="894" spans="1:8">
      <c r="A894">
        <v>893</v>
      </c>
      <c r="B894">
        <v>13</v>
      </c>
      <c r="C894" t="s">
        <v>175</v>
      </c>
      <c r="D894" t="s">
        <v>3598</v>
      </c>
      <c r="E894" t="s">
        <v>1398</v>
      </c>
      <c r="F894" t="s">
        <v>63</v>
      </c>
      <c r="G894">
        <v>4004</v>
      </c>
      <c r="H894">
        <v>314835</v>
      </c>
    </row>
    <row r="895" spans="1:8">
      <c r="A895">
        <v>894</v>
      </c>
      <c r="B895">
        <v>13</v>
      </c>
      <c r="C895" t="s">
        <v>175</v>
      </c>
      <c r="D895" t="s">
        <v>3598</v>
      </c>
      <c r="E895" t="s">
        <v>1398</v>
      </c>
      <c r="F895" t="s">
        <v>46</v>
      </c>
      <c r="G895">
        <v>4317</v>
      </c>
      <c r="H895">
        <v>314835</v>
      </c>
    </row>
    <row r="896" spans="1:8">
      <c r="A896">
        <v>895</v>
      </c>
      <c r="B896">
        <v>13</v>
      </c>
      <c r="C896" t="s">
        <v>175</v>
      </c>
      <c r="D896" t="s">
        <v>3598</v>
      </c>
      <c r="E896" t="s">
        <v>1399</v>
      </c>
      <c r="F896" t="s">
        <v>63</v>
      </c>
      <c r="G896">
        <v>2732</v>
      </c>
      <c r="H896">
        <v>314835</v>
      </c>
    </row>
    <row r="897" spans="1:8">
      <c r="A897">
        <v>896</v>
      </c>
      <c r="B897">
        <v>13</v>
      </c>
      <c r="C897" t="s">
        <v>175</v>
      </c>
      <c r="D897" t="s">
        <v>3598</v>
      </c>
      <c r="E897" t="s">
        <v>1399</v>
      </c>
      <c r="F897" t="s">
        <v>46</v>
      </c>
      <c r="G897">
        <v>3182</v>
      </c>
      <c r="H897">
        <v>314835</v>
      </c>
    </row>
    <row r="898" spans="1:8">
      <c r="A898">
        <v>897</v>
      </c>
      <c r="B898">
        <v>13</v>
      </c>
      <c r="C898" t="s">
        <v>175</v>
      </c>
      <c r="D898" t="s">
        <v>3598</v>
      </c>
      <c r="E898" t="s">
        <v>1400</v>
      </c>
      <c r="F898" t="s">
        <v>63</v>
      </c>
      <c r="G898">
        <v>1944</v>
      </c>
      <c r="H898">
        <v>314835</v>
      </c>
    </row>
    <row r="899" spans="1:8">
      <c r="A899">
        <v>898</v>
      </c>
      <c r="B899">
        <v>13</v>
      </c>
      <c r="C899" t="s">
        <v>175</v>
      </c>
      <c r="D899" t="s">
        <v>3598</v>
      </c>
      <c r="E899" t="s">
        <v>1400</v>
      </c>
      <c r="F899" t="s">
        <v>46</v>
      </c>
      <c r="G899">
        <v>2159</v>
      </c>
      <c r="H899">
        <v>314835</v>
      </c>
    </row>
    <row r="900" spans="1:8">
      <c r="A900">
        <v>899</v>
      </c>
      <c r="B900">
        <v>13</v>
      </c>
      <c r="C900" t="s">
        <v>175</v>
      </c>
      <c r="D900" t="s">
        <v>3598</v>
      </c>
      <c r="E900" t="s">
        <v>1401</v>
      </c>
      <c r="F900" t="s">
        <v>63</v>
      </c>
      <c r="G900">
        <v>1175</v>
      </c>
      <c r="H900">
        <v>314835</v>
      </c>
    </row>
    <row r="901" spans="1:8">
      <c r="A901">
        <v>900</v>
      </c>
      <c r="B901">
        <v>13</v>
      </c>
      <c r="C901" t="s">
        <v>175</v>
      </c>
      <c r="D901" t="s">
        <v>3598</v>
      </c>
      <c r="E901" t="s">
        <v>1401</v>
      </c>
      <c r="F901" t="s">
        <v>46</v>
      </c>
      <c r="G901">
        <v>1646</v>
      </c>
      <c r="H901">
        <v>314835</v>
      </c>
    </row>
    <row r="902" spans="1:8">
      <c r="A902">
        <v>901</v>
      </c>
      <c r="B902">
        <v>13</v>
      </c>
      <c r="C902" t="s">
        <v>175</v>
      </c>
      <c r="D902" t="s">
        <v>3598</v>
      </c>
      <c r="E902" t="s">
        <v>1402</v>
      </c>
      <c r="F902" t="s">
        <v>63</v>
      </c>
      <c r="G902">
        <v>1218</v>
      </c>
      <c r="H902">
        <v>314835</v>
      </c>
    </row>
    <row r="903" spans="1:8">
      <c r="A903">
        <v>902</v>
      </c>
      <c r="B903">
        <v>13</v>
      </c>
      <c r="C903" t="s">
        <v>175</v>
      </c>
      <c r="D903" t="s">
        <v>3598</v>
      </c>
      <c r="E903" t="s">
        <v>1402</v>
      </c>
      <c r="F903" t="s">
        <v>46</v>
      </c>
      <c r="G903">
        <v>1580</v>
      </c>
      <c r="H903">
        <v>314835</v>
      </c>
    </row>
    <row r="904" spans="1:8">
      <c r="A904">
        <v>903</v>
      </c>
      <c r="B904">
        <v>13</v>
      </c>
      <c r="C904" t="s">
        <v>175</v>
      </c>
      <c r="D904" t="s">
        <v>3586</v>
      </c>
      <c r="E904" t="s">
        <v>249</v>
      </c>
      <c r="F904" t="s">
        <v>63</v>
      </c>
      <c r="G904">
        <v>68758</v>
      </c>
      <c r="H904">
        <v>1570804</v>
      </c>
    </row>
    <row r="905" spans="1:8">
      <c r="A905">
        <v>904</v>
      </c>
      <c r="B905">
        <v>13</v>
      </c>
      <c r="C905" t="s">
        <v>175</v>
      </c>
      <c r="D905" t="s">
        <v>3586</v>
      </c>
      <c r="E905" t="s">
        <v>249</v>
      </c>
      <c r="F905" t="s">
        <v>46</v>
      </c>
      <c r="G905">
        <v>65514</v>
      </c>
      <c r="H905">
        <v>1570804</v>
      </c>
    </row>
    <row r="906" spans="1:8">
      <c r="A906">
        <v>905</v>
      </c>
      <c r="B906">
        <v>13</v>
      </c>
      <c r="C906" t="s">
        <v>175</v>
      </c>
      <c r="D906" t="s">
        <v>3586</v>
      </c>
      <c r="E906" t="s">
        <v>1386</v>
      </c>
      <c r="F906" t="s">
        <v>63</v>
      </c>
      <c r="G906">
        <v>74610</v>
      </c>
      <c r="H906">
        <v>1570804</v>
      </c>
    </row>
    <row r="907" spans="1:8">
      <c r="A907">
        <v>906</v>
      </c>
      <c r="B907">
        <v>13</v>
      </c>
      <c r="C907" t="s">
        <v>175</v>
      </c>
      <c r="D907" t="s">
        <v>3586</v>
      </c>
      <c r="E907" t="s">
        <v>1386</v>
      </c>
      <c r="F907" t="s">
        <v>46</v>
      </c>
      <c r="G907">
        <v>70736</v>
      </c>
      <c r="H907">
        <v>1570804</v>
      </c>
    </row>
    <row r="908" spans="1:8">
      <c r="A908">
        <v>907</v>
      </c>
      <c r="B908">
        <v>13</v>
      </c>
      <c r="C908" t="s">
        <v>175</v>
      </c>
      <c r="D908" t="s">
        <v>3586</v>
      </c>
      <c r="E908" t="s">
        <v>1387</v>
      </c>
      <c r="F908" t="s">
        <v>63</v>
      </c>
      <c r="G908">
        <v>75497</v>
      </c>
      <c r="H908">
        <v>1570804</v>
      </c>
    </row>
    <row r="909" spans="1:8">
      <c r="A909">
        <v>908</v>
      </c>
      <c r="B909">
        <v>13</v>
      </c>
      <c r="C909" t="s">
        <v>175</v>
      </c>
      <c r="D909" t="s">
        <v>3586</v>
      </c>
      <c r="E909" t="s">
        <v>1387</v>
      </c>
      <c r="F909" t="s">
        <v>46</v>
      </c>
      <c r="G909">
        <v>71135</v>
      </c>
      <c r="H909">
        <v>1570804</v>
      </c>
    </row>
    <row r="910" spans="1:8">
      <c r="A910">
        <v>909</v>
      </c>
      <c r="B910">
        <v>13</v>
      </c>
      <c r="C910" t="s">
        <v>175</v>
      </c>
      <c r="D910" t="s">
        <v>3586</v>
      </c>
      <c r="E910" t="s">
        <v>1388</v>
      </c>
      <c r="F910" t="s">
        <v>63</v>
      </c>
      <c r="G910">
        <v>73096</v>
      </c>
      <c r="H910">
        <v>1570804</v>
      </c>
    </row>
    <row r="911" spans="1:8">
      <c r="A911">
        <v>910</v>
      </c>
      <c r="B911">
        <v>13</v>
      </c>
      <c r="C911" t="s">
        <v>175</v>
      </c>
      <c r="D911" t="s">
        <v>3586</v>
      </c>
      <c r="E911" t="s">
        <v>1388</v>
      </c>
      <c r="F911" t="s">
        <v>46</v>
      </c>
      <c r="G911">
        <v>70907</v>
      </c>
      <c r="H911">
        <v>1570804</v>
      </c>
    </row>
    <row r="912" spans="1:8">
      <c r="A912">
        <v>911</v>
      </c>
      <c r="B912">
        <v>13</v>
      </c>
      <c r="C912" t="s">
        <v>175</v>
      </c>
      <c r="D912" t="s">
        <v>3586</v>
      </c>
      <c r="E912" t="s">
        <v>1389</v>
      </c>
      <c r="F912" t="s">
        <v>63</v>
      </c>
      <c r="G912">
        <v>67427</v>
      </c>
      <c r="H912">
        <v>1570804</v>
      </c>
    </row>
    <row r="913" spans="1:8">
      <c r="A913">
        <v>912</v>
      </c>
      <c r="B913">
        <v>13</v>
      </c>
      <c r="C913" t="s">
        <v>175</v>
      </c>
      <c r="D913" t="s">
        <v>3586</v>
      </c>
      <c r="E913" t="s">
        <v>1389</v>
      </c>
      <c r="F913" t="s">
        <v>46</v>
      </c>
      <c r="G913">
        <v>67170</v>
      </c>
      <c r="H913">
        <v>1570804</v>
      </c>
    </row>
    <row r="914" spans="1:8">
      <c r="A914">
        <v>913</v>
      </c>
      <c r="B914">
        <v>13</v>
      </c>
      <c r="C914" t="s">
        <v>175</v>
      </c>
      <c r="D914" t="s">
        <v>3586</v>
      </c>
      <c r="E914" t="s">
        <v>1390</v>
      </c>
      <c r="F914" t="s">
        <v>63</v>
      </c>
      <c r="G914">
        <v>63137</v>
      </c>
      <c r="H914">
        <v>1570804</v>
      </c>
    </row>
    <row r="915" spans="1:8">
      <c r="A915">
        <v>914</v>
      </c>
      <c r="B915">
        <v>13</v>
      </c>
      <c r="C915" t="s">
        <v>175</v>
      </c>
      <c r="D915" t="s">
        <v>3586</v>
      </c>
      <c r="E915" t="s">
        <v>1390</v>
      </c>
      <c r="F915" t="s">
        <v>46</v>
      </c>
      <c r="G915">
        <v>63581</v>
      </c>
      <c r="H915">
        <v>1570804</v>
      </c>
    </row>
    <row r="916" spans="1:8">
      <c r="A916">
        <v>915</v>
      </c>
      <c r="B916">
        <v>13</v>
      </c>
      <c r="C916" t="s">
        <v>175</v>
      </c>
      <c r="D916" t="s">
        <v>3586</v>
      </c>
      <c r="E916" t="s">
        <v>1391</v>
      </c>
      <c r="F916" t="s">
        <v>63</v>
      </c>
      <c r="G916">
        <v>55816</v>
      </c>
      <c r="H916">
        <v>1570804</v>
      </c>
    </row>
    <row r="917" spans="1:8">
      <c r="A917">
        <v>916</v>
      </c>
      <c r="B917">
        <v>13</v>
      </c>
      <c r="C917" t="s">
        <v>175</v>
      </c>
      <c r="D917" t="s">
        <v>3586</v>
      </c>
      <c r="E917" t="s">
        <v>1391</v>
      </c>
      <c r="F917" t="s">
        <v>46</v>
      </c>
      <c r="G917">
        <v>57317</v>
      </c>
      <c r="H917">
        <v>1570804</v>
      </c>
    </row>
    <row r="918" spans="1:8">
      <c r="A918">
        <v>917</v>
      </c>
      <c r="B918">
        <v>13</v>
      </c>
      <c r="C918" t="s">
        <v>175</v>
      </c>
      <c r="D918" t="s">
        <v>3586</v>
      </c>
      <c r="E918" t="s">
        <v>1392</v>
      </c>
      <c r="F918" t="s">
        <v>63</v>
      </c>
      <c r="G918">
        <v>51973</v>
      </c>
      <c r="H918">
        <v>1570804</v>
      </c>
    </row>
    <row r="919" spans="1:8">
      <c r="A919">
        <v>918</v>
      </c>
      <c r="B919">
        <v>13</v>
      </c>
      <c r="C919" t="s">
        <v>175</v>
      </c>
      <c r="D919" t="s">
        <v>3586</v>
      </c>
      <c r="E919" t="s">
        <v>1392</v>
      </c>
      <c r="F919" t="s">
        <v>46</v>
      </c>
      <c r="G919">
        <v>54359</v>
      </c>
      <c r="H919">
        <v>1570804</v>
      </c>
    </row>
    <row r="920" spans="1:8">
      <c r="A920">
        <v>919</v>
      </c>
      <c r="B920">
        <v>13</v>
      </c>
      <c r="C920" t="s">
        <v>175</v>
      </c>
      <c r="D920" t="s">
        <v>3586</v>
      </c>
      <c r="E920" t="s">
        <v>1393</v>
      </c>
      <c r="F920" t="s">
        <v>63</v>
      </c>
      <c r="G920">
        <v>44765</v>
      </c>
      <c r="H920">
        <v>1570804</v>
      </c>
    </row>
    <row r="921" spans="1:8">
      <c r="A921">
        <v>920</v>
      </c>
      <c r="B921">
        <v>13</v>
      </c>
      <c r="C921" t="s">
        <v>175</v>
      </c>
      <c r="D921" t="s">
        <v>3586</v>
      </c>
      <c r="E921" t="s">
        <v>1393</v>
      </c>
      <c r="F921" t="s">
        <v>46</v>
      </c>
      <c r="G921">
        <v>46967</v>
      </c>
      <c r="H921">
        <v>1570804</v>
      </c>
    </row>
    <row r="922" spans="1:8">
      <c r="A922">
        <v>921</v>
      </c>
      <c r="B922">
        <v>13</v>
      </c>
      <c r="C922" t="s">
        <v>175</v>
      </c>
      <c r="D922" t="s">
        <v>3586</v>
      </c>
      <c r="E922" t="s">
        <v>1394</v>
      </c>
      <c r="F922" t="s">
        <v>63</v>
      </c>
      <c r="G922">
        <v>42480</v>
      </c>
      <c r="H922">
        <v>1570804</v>
      </c>
    </row>
    <row r="923" spans="1:8">
      <c r="A923">
        <v>922</v>
      </c>
      <c r="B923">
        <v>13</v>
      </c>
      <c r="C923" t="s">
        <v>175</v>
      </c>
      <c r="D923" t="s">
        <v>3586</v>
      </c>
      <c r="E923" t="s">
        <v>1394</v>
      </c>
      <c r="F923" t="s">
        <v>46</v>
      </c>
      <c r="G923">
        <v>44725</v>
      </c>
      <c r="H923">
        <v>1570804</v>
      </c>
    </row>
    <row r="924" spans="1:8">
      <c r="A924">
        <v>923</v>
      </c>
      <c r="B924">
        <v>13</v>
      </c>
      <c r="C924" t="s">
        <v>175</v>
      </c>
      <c r="D924" t="s">
        <v>3586</v>
      </c>
      <c r="E924" t="s">
        <v>1395</v>
      </c>
      <c r="F924" t="s">
        <v>63</v>
      </c>
      <c r="G924">
        <v>40797</v>
      </c>
      <c r="H924">
        <v>1570804</v>
      </c>
    </row>
    <row r="925" spans="1:8">
      <c r="A925">
        <v>924</v>
      </c>
      <c r="B925">
        <v>13</v>
      </c>
      <c r="C925" t="s">
        <v>175</v>
      </c>
      <c r="D925" t="s">
        <v>3586</v>
      </c>
      <c r="E925" t="s">
        <v>1395</v>
      </c>
      <c r="F925" t="s">
        <v>46</v>
      </c>
      <c r="G925">
        <v>43342</v>
      </c>
      <c r="H925">
        <v>1570804</v>
      </c>
    </row>
    <row r="926" spans="1:8">
      <c r="A926">
        <v>925</v>
      </c>
      <c r="B926">
        <v>13</v>
      </c>
      <c r="C926" t="s">
        <v>175</v>
      </c>
      <c r="D926" t="s">
        <v>3586</v>
      </c>
      <c r="E926" t="s">
        <v>1396</v>
      </c>
      <c r="F926" t="s">
        <v>63</v>
      </c>
      <c r="G926">
        <v>34396</v>
      </c>
      <c r="H926">
        <v>1570804</v>
      </c>
    </row>
    <row r="927" spans="1:8">
      <c r="A927">
        <v>926</v>
      </c>
      <c r="B927">
        <v>13</v>
      </c>
      <c r="C927" t="s">
        <v>175</v>
      </c>
      <c r="D927" t="s">
        <v>3586</v>
      </c>
      <c r="E927" t="s">
        <v>1396</v>
      </c>
      <c r="F927" t="s">
        <v>46</v>
      </c>
      <c r="G927">
        <v>37096</v>
      </c>
      <c r="H927">
        <v>1570804</v>
      </c>
    </row>
    <row r="928" spans="1:8">
      <c r="A928">
        <v>927</v>
      </c>
      <c r="B928">
        <v>13</v>
      </c>
      <c r="C928" t="s">
        <v>175</v>
      </c>
      <c r="D928" t="s">
        <v>3586</v>
      </c>
      <c r="E928" t="s">
        <v>1397</v>
      </c>
      <c r="F928" t="s">
        <v>63</v>
      </c>
      <c r="G928">
        <v>27314</v>
      </c>
      <c r="H928">
        <v>1570804</v>
      </c>
    </row>
    <row r="929" spans="1:8">
      <c r="A929">
        <v>928</v>
      </c>
      <c r="B929">
        <v>13</v>
      </c>
      <c r="C929" t="s">
        <v>175</v>
      </c>
      <c r="D929" t="s">
        <v>3586</v>
      </c>
      <c r="E929" t="s">
        <v>1397</v>
      </c>
      <c r="F929" t="s">
        <v>46</v>
      </c>
      <c r="G929">
        <v>29557</v>
      </c>
      <c r="H929">
        <v>1570804</v>
      </c>
    </row>
    <row r="930" spans="1:8">
      <c r="A930">
        <v>929</v>
      </c>
      <c r="B930">
        <v>13</v>
      </c>
      <c r="C930" t="s">
        <v>175</v>
      </c>
      <c r="D930" t="s">
        <v>3586</v>
      </c>
      <c r="E930" t="s">
        <v>1398</v>
      </c>
      <c r="F930" t="s">
        <v>63</v>
      </c>
      <c r="G930">
        <v>20971</v>
      </c>
      <c r="H930">
        <v>1570804</v>
      </c>
    </row>
    <row r="931" spans="1:8">
      <c r="A931">
        <v>930</v>
      </c>
      <c r="B931">
        <v>13</v>
      </c>
      <c r="C931" t="s">
        <v>175</v>
      </c>
      <c r="D931" t="s">
        <v>3586</v>
      </c>
      <c r="E931" t="s">
        <v>1398</v>
      </c>
      <c r="F931" t="s">
        <v>46</v>
      </c>
      <c r="G931">
        <v>22891</v>
      </c>
      <c r="H931">
        <v>1570804</v>
      </c>
    </row>
    <row r="932" spans="1:8">
      <c r="A932">
        <v>931</v>
      </c>
      <c r="B932">
        <v>13</v>
      </c>
      <c r="C932" t="s">
        <v>175</v>
      </c>
      <c r="D932" t="s">
        <v>3586</v>
      </c>
      <c r="E932" t="s">
        <v>1399</v>
      </c>
      <c r="F932" t="s">
        <v>63</v>
      </c>
      <c r="G932">
        <v>14515</v>
      </c>
      <c r="H932">
        <v>1570804</v>
      </c>
    </row>
    <row r="933" spans="1:8">
      <c r="A933">
        <v>932</v>
      </c>
      <c r="B933">
        <v>13</v>
      </c>
      <c r="C933" t="s">
        <v>175</v>
      </c>
      <c r="D933" t="s">
        <v>3586</v>
      </c>
      <c r="E933" t="s">
        <v>1399</v>
      </c>
      <c r="F933" t="s">
        <v>46</v>
      </c>
      <c r="G933">
        <v>16236</v>
      </c>
      <c r="H933">
        <v>1570804</v>
      </c>
    </row>
    <row r="934" spans="1:8">
      <c r="A934">
        <v>933</v>
      </c>
      <c r="B934">
        <v>13</v>
      </c>
      <c r="C934" t="s">
        <v>175</v>
      </c>
      <c r="D934" t="s">
        <v>3586</v>
      </c>
      <c r="E934" t="s">
        <v>1400</v>
      </c>
      <c r="F934" t="s">
        <v>63</v>
      </c>
      <c r="G934">
        <v>11064</v>
      </c>
      <c r="H934">
        <v>1570804</v>
      </c>
    </row>
    <row r="935" spans="1:8">
      <c r="A935">
        <v>934</v>
      </c>
      <c r="B935">
        <v>13</v>
      </c>
      <c r="C935" t="s">
        <v>175</v>
      </c>
      <c r="D935" t="s">
        <v>3586</v>
      </c>
      <c r="E935" t="s">
        <v>1400</v>
      </c>
      <c r="F935" t="s">
        <v>46</v>
      </c>
      <c r="G935">
        <v>12729</v>
      </c>
      <c r="H935">
        <v>1570804</v>
      </c>
    </row>
    <row r="936" spans="1:8">
      <c r="A936">
        <v>935</v>
      </c>
      <c r="B936">
        <v>13</v>
      </c>
      <c r="C936" t="s">
        <v>175</v>
      </c>
      <c r="D936" t="s">
        <v>3586</v>
      </c>
      <c r="E936" t="s">
        <v>1401</v>
      </c>
      <c r="F936" t="s">
        <v>63</v>
      </c>
      <c r="G936">
        <v>6769</v>
      </c>
      <c r="H936">
        <v>1570804</v>
      </c>
    </row>
    <row r="937" spans="1:8">
      <c r="A937">
        <v>936</v>
      </c>
      <c r="B937">
        <v>13</v>
      </c>
      <c r="C937" t="s">
        <v>175</v>
      </c>
      <c r="D937" t="s">
        <v>3586</v>
      </c>
      <c r="E937" t="s">
        <v>1401</v>
      </c>
      <c r="F937" t="s">
        <v>46</v>
      </c>
      <c r="G937">
        <v>8533</v>
      </c>
      <c r="H937">
        <v>1570804</v>
      </c>
    </row>
    <row r="938" spans="1:8">
      <c r="A938">
        <v>937</v>
      </c>
      <c r="B938">
        <v>13</v>
      </c>
      <c r="C938" t="s">
        <v>175</v>
      </c>
      <c r="D938" t="s">
        <v>3586</v>
      </c>
      <c r="E938" t="s">
        <v>1402</v>
      </c>
      <c r="F938" t="s">
        <v>63</v>
      </c>
      <c r="G938">
        <v>5917</v>
      </c>
      <c r="H938">
        <v>1570804</v>
      </c>
    </row>
    <row r="939" spans="1:8">
      <c r="A939">
        <v>938</v>
      </c>
      <c r="B939">
        <v>13</v>
      </c>
      <c r="C939" t="s">
        <v>175</v>
      </c>
      <c r="D939" t="s">
        <v>3586</v>
      </c>
      <c r="E939" t="s">
        <v>1402</v>
      </c>
      <c r="F939" t="s">
        <v>46</v>
      </c>
      <c r="G939">
        <v>8707</v>
      </c>
      <c r="H939">
        <v>1570804</v>
      </c>
    </row>
    <row r="940" spans="1:8">
      <c r="A940">
        <v>939</v>
      </c>
      <c r="B940">
        <v>13</v>
      </c>
      <c r="C940" t="s">
        <v>175</v>
      </c>
      <c r="D940" t="s">
        <v>45</v>
      </c>
      <c r="E940" t="s">
        <v>249</v>
      </c>
      <c r="F940" t="s">
        <v>63</v>
      </c>
      <c r="G940">
        <v>307</v>
      </c>
    </row>
    <row r="941" spans="1:8">
      <c r="A941">
        <v>940</v>
      </c>
      <c r="B941">
        <v>13</v>
      </c>
      <c r="C941" t="s">
        <v>175</v>
      </c>
      <c r="D941" t="s">
        <v>45</v>
      </c>
      <c r="E941" t="s">
        <v>249</v>
      </c>
      <c r="F941" t="s">
        <v>46</v>
      </c>
      <c r="G941">
        <v>304</v>
      </c>
    </row>
    <row r="942" spans="1:8">
      <c r="A942">
        <v>941</v>
      </c>
      <c r="B942">
        <v>13</v>
      </c>
      <c r="C942" t="s">
        <v>175</v>
      </c>
      <c r="D942" t="s">
        <v>45</v>
      </c>
      <c r="E942" t="s">
        <v>1386</v>
      </c>
      <c r="F942" t="s">
        <v>63</v>
      </c>
      <c r="G942">
        <v>306</v>
      </c>
    </row>
    <row r="943" spans="1:8">
      <c r="A943">
        <v>942</v>
      </c>
      <c r="B943">
        <v>13</v>
      </c>
      <c r="C943" t="s">
        <v>175</v>
      </c>
      <c r="D943" t="s">
        <v>45</v>
      </c>
      <c r="E943" t="s">
        <v>1386</v>
      </c>
      <c r="F943" t="s">
        <v>46</v>
      </c>
      <c r="G943">
        <v>307</v>
      </c>
    </row>
    <row r="944" spans="1:8">
      <c r="A944">
        <v>943</v>
      </c>
      <c r="B944">
        <v>13</v>
      </c>
      <c r="C944" t="s">
        <v>175</v>
      </c>
      <c r="D944" t="s">
        <v>45</v>
      </c>
      <c r="E944" t="s">
        <v>1387</v>
      </c>
      <c r="F944" t="s">
        <v>63</v>
      </c>
      <c r="G944">
        <v>355</v>
      </c>
    </row>
    <row r="945" spans="1:7">
      <c r="A945">
        <v>944</v>
      </c>
      <c r="B945">
        <v>13</v>
      </c>
      <c r="C945" t="s">
        <v>175</v>
      </c>
      <c r="D945" t="s">
        <v>45</v>
      </c>
      <c r="E945" t="s">
        <v>1387</v>
      </c>
      <c r="F945" t="s">
        <v>46</v>
      </c>
      <c r="G945">
        <v>329</v>
      </c>
    </row>
    <row r="946" spans="1:7">
      <c r="A946">
        <v>945</v>
      </c>
      <c r="B946">
        <v>13</v>
      </c>
      <c r="C946" t="s">
        <v>175</v>
      </c>
      <c r="D946" t="s">
        <v>45</v>
      </c>
      <c r="E946" t="s">
        <v>1388</v>
      </c>
      <c r="F946" t="s">
        <v>63</v>
      </c>
      <c r="G946">
        <v>1289</v>
      </c>
    </row>
    <row r="947" spans="1:7">
      <c r="A947">
        <v>946</v>
      </c>
      <c r="B947">
        <v>13</v>
      </c>
      <c r="C947" t="s">
        <v>175</v>
      </c>
      <c r="D947" t="s">
        <v>45</v>
      </c>
      <c r="E947" t="s">
        <v>1388</v>
      </c>
      <c r="F947" t="s">
        <v>46</v>
      </c>
      <c r="G947">
        <v>454</v>
      </c>
    </row>
    <row r="948" spans="1:7">
      <c r="A948">
        <v>947</v>
      </c>
      <c r="B948">
        <v>13</v>
      </c>
      <c r="C948" t="s">
        <v>175</v>
      </c>
      <c r="D948" t="s">
        <v>45</v>
      </c>
      <c r="E948" t="s">
        <v>1389</v>
      </c>
      <c r="F948" t="s">
        <v>63</v>
      </c>
      <c r="G948">
        <v>1487</v>
      </c>
    </row>
    <row r="949" spans="1:7">
      <c r="A949">
        <v>948</v>
      </c>
      <c r="B949">
        <v>13</v>
      </c>
      <c r="C949" t="s">
        <v>175</v>
      </c>
      <c r="D949" t="s">
        <v>45</v>
      </c>
      <c r="E949" t="s">
        <v>1389</v>
      </c>
      <c r="F949" t="s">
        <v>46</v>
      </c>
      <c r="G949">
        <v>686</v>
      </c>
    </row>
    <row r="950" spans="1:7">
      <c r="A950">
        <v>949</v>
      </c>
      <c r="B950">
        <v>13</v>
      </c>
      <c r="C950" t="s">
        <v>175</v>
      </c>
      <c r="D950" t="s">
        <v>45</v>
      </c>
      <c r="E950" t="s">
        <v>1390</v>
      </c>
      <c r="F950" t="s">
        <v>63</v>
      </c>
      <c r="G950">
        <v>695</v>
      </c>
    </row>
    <row r="951" spans="1:7">
      <c r="A951">
        <v>950</v>
      </c>
      <c r="B951">
        <v>13</v>
      </c>
      <c r="C951" t="s">
        <v>175</v>
      </c>
      <c r="D951" t="s">
        <v>45</v>
      </c>
      <c r="E951" t="s">
        <v>1390</v>
      </c>
      <c r="F951" t="s">
        <v>46</v>
      </c>
      <c r="G951">
        <v>693</v>
      </c>
    </row>
    <row r="952" spans="1:7">
      <c r="A952">
        <v>951</v>
      </c>
      <c r="B952">
        <v>13</v>
      </c>
      <c r="C952" t="s">
        <v>175</v>
      </c>
      <c r="D952" t="s">
        <v>45</v>
      </c>
      <c r="E952" t="s">
        <v>1391</v>
      </c>
      <c r="F952" t="s">
        <v>63</v>
      </c>
      <c r="G952">
        <v>646</v>
      </c>
    </row>
    <row r="953" spans="1:7">
      <c r="A953">
        <v>952</v>
      </c>
      <c r="B953">
        <v>13</v>
      </c>
      <c r="C953" t="s">
        <v>175</v>
      </c>
      <c r="D953" t="s">
        <v>45</v>
      </c>
      <c r="E953" t="s">
        <v>1391</v>
      </c>
      <c r="F953" t="s">
        <v>46</v>
      </c>
      <c r="G953">
        <v>541</v>
      </c>
    </row>
    <row r="954" spans="1:7">
      <c r="A954">
        <v>953</v>
      </c>
      <c r="B954">
        <v>13</v>
      </c>
      <c r="C954" t="s">
        <v>175</v>
      </c>
      <c r="D954" t="s">
        <v>45</v>
      </c>
      <c r="E954" t="s">
        <v>1392</v>
      </c>
      <c r="F954" t="s">
        <v>63</v>
      </c>
      <c r="G954">
        <v>524</v>
      </c>
    </row>
    <row r="955" spans="1:7">
      <c r="A955">
        <v>954</v>
      </c>
      <c r="B955">
        <v>13</v>
      </c>
      <c r="C955" t="s">
        <v>175</v>
      </c>
      <c r="D955" t="s">
        <v>45</v>
      </c>
      <c r="E955" t="s">
        <v>1392</v>
      </c>
      <c r="F955" t="s">
        <v>46</v>
      </c>
      <c r="G955">
        <v>559</v>
      </c>
    </row>
    <row r="956" spans="1:7">
      <c r="A956">
        <v>955</v>
      </c>
      <c r="B956">
        <v>13</v>
      </c>
      <c r="C956" t="s">
        <v>175</v>
      </c>
      <c r="D956" t="s">
        <v>45</v>
      </c>
      <c r="E956" t="s">
        <v>1393</v>
      </c>
      <c r="F956" t="s">
        <v>63</v>
      </c>
      <c r="G956">
        <v>395</v>
      </c>
    </row>
    <row r="957" spans="1:7">
      <c r="A957">
        <v>956</v>
      </c>
      <c r="B957">
        <v>13</v>
      </c>
      <c r="C957" t="s">
        <v>175</v>
      </c>
      <c r="D957" t="s">
        <v>45</v>
      </c>
      <c r="E957" t="s">
        <v>1393</v>
      </c>
      <c r="F957" t="s">
        <v>46</v>
      </c>
      <c r="G957">
        <v>447</v>
      </c>
    </row>
    <row r="958" spans="1:7">
      <c r="A958">
        <v>957</v>
      </c>
      <c r="B958">
        <v>13</v>
      </c>
      <c r="C958" t="s">
        <v>175</v>
      </c>
      <c r="D958" t="s">
        <v>45</v>
      </c>
      <c r="E958" t="s">
        <v>1394</v>
      </c>
      <c r="F958" t="s">
        <v>63</v>
      </c>
      <c r="G958">
        <v>422</v>
      </c>
    </row>
    <row r="959" spans="1:7">
      <c r="A959">
        <v>958</v>
      </c>
      <c r="B959">
        <v>13</v>
      </c>
      <c r="C959" t="s">
        <v>175</v>
      </c>
      <c r="D959" t="s">
        <v>45</v>
      </c>
      <c r="E959" t="s">
        <v>1394</v>
      </c>
      <c r="F959" t="s">
        <v>46</v>
      </c>
      <c r="G959">
        <v>495</v>
      </c>
    </row>
    <row r="960" spans="1:7">
      <c r="A960">
        <v>959</v>
      </c>
      <c r="B960">
        <v>13</v>
      </c>
      <c r="C960" t="s">
        <v>175</v>
      </c>
      <c r="D960" t="s">
        <v>45</v>
      </c>
      <c r="E960" t="s">
        <v>1395</v>
      </c>
      <c r="F960" t="s">
        <v>63</v>
      </c>
      <c r="G960">
        <v>414</v>
      </c>
    </row>
    <row r="961" spans="1:8">
      <c r="A961">
        <v>960</v>
      </c>
      <c r="B961">
        <v>13</v>
      </c>
      <c r="C961" t="s">
        <v>175</v>
      </c>
      <c r="D961" t="s">
        <v>45</v>
      </c>
      <c r="E961" t="s">
        <v>1395</v>
      </c>
      <c r="F961" t="s">
        <v>46</v>
      </c>
      <c r="G961">
        <v>443</v>
      </c>
    </row>
    <row r="962" spans="1:8">
      <c r="A962">
        <v>961</v>
      </c>
      <c r="B962">
        <v>13</v>
      </c>
      <c r="C962" t="s">
        <v>175</v>
      </c>
      <c r="D962" t="s">
        <v>45</v>
      </c>
      <c r="E962" t="s">
        <v>1396</v>
      </c>
      <c r="F962" t="s">
        <v>63</v>
      </c>
      <c r="G962">
        <v>366</v>
      </c>
    </row>
    <row r="963" spans="1:8">
      <c r="A963">
        <v>962</v>
      </c>
      <c r="B963">
        <v>13</v>
      </c>
      <c r="C963" t="s">
        <v>175</v>
      </c>
      <c r="D963" t="s">
        <v>45</v>
      </c>
      <c r="E963" t="s">
        <v>1396</v>
      </c>
      <c r="F963" t="s">
        <v>46</v>
      </c>
      <c r="G963">
        <v>358</v>
      </c>
    </row>
    <row r="964" spans="1:8">
      <c r="A964">
        <v>963</v>
      </c>
      <c r="B964">
        <v>13</v>
      </c>
      <c r="C964" t="s">
        <v>175</v>
      </c>
      <c r="D964" t="s">
        <v>45</v>
      </c>
      <c r="E964" t="s">
        <v>1397</v>
      </c>
      <c r="F964" t="s">
        <v>63</v>
      </c>
      <c r="G964">
        <v>224</v>
      </c>
    </row>
    <row r="965" spans="1:8">
      <c r="A965">
        <v>964</v>
      </c>
      <c r="B965">
        <v>13</v>
      </c>
      <c r="C965" t="s">
        <v>175</v>
      </c>
      <c r="D965" t="s">
        <v>45</v>
      </c>
      <c r="E965" t="s">
        <v>1397</v>
      </c>
      <c r="F965" t="s">
        <v>46</v>
      </c>
      <c r="G965">
        <v>231</v>
      </c>
    </row>
    <row r="966" spans="1:8">
      <c r="A966">
        <v>965</v>
      </c>
      <c r="B966">
        <v>13</v>
      </c>
      <c r="C966" t="s">
        <v>175</v>
      </c>
      <c r="D966" t="s">
        <v>45</v>
      </c>
      <c r="E966" t="s">
        <v>1398</v>
      </c>
      <c r="F966" t="s">
        <v>63</v>
      </c>
      <c r="G966">
        <v>119</v>
      </c>
    </row>
    <row r="967" spans="1:8">
      <c r="A967">
        <v>966</v>
      </c>
      <c r="B967">
        <v>13</v>
      </c>
      <c r="C967" t="s">
        <v>175</v>
      </c>
      <c r="D967" t="s">
        <v>45</v>
      </c>
      <c r="E967" t="s">
        <v>1398</v>
      </c>
      <c r="F967" t="s">
        <v>46</v>
      </c>
      <c r="G967">
        <v>142</v>
      </c>
    </row>
    <row r="968" spans="1:8">
      <c r="A968">
        <v>967</v>
      </c>
      <c r="B968">
        <v>13</v>
      </c>
      <c r="C968" t="s">
        <v>175</v>
      </c>
      <c r="D968" t="s">
        <v>45</v>
      </c>
      <c r="E968" t="s">
        <v>1399</v>
      </c>
      <c r="F968" t="s">
        <v>63</v>
      </c>
      <c r="G968">
        <v>75</v>
      </c>
    </row>
    <row r="969" spans="1:8">
      <c r="A969">
        <v>968</v>
      </c>
      <c r="B969">
        <v>13</v>
      </c>
      <c r="C969" t="s">
        <v>175</v>
      </c>
      <c r="D969" t="s">
        <v>45</v>
      </c>
      <c r="E969" t="s">
        <v>1399</v>
      </c>
      <c r="F969" t="s">
        <v>46</v>
      </c>
      <c r="G969">
        <v>88</v>
      </c>
    </row>
    <row r="970" spans="1:8">
      <c r="A970">
        <v>969</v>
      </c>
      <c r="B970">
        <v>13</v>
      </c>
      <c r="C970" t="s">
        <v>175</v>
      </c>
      <c r="D970" t="s">
        <v>45</v>
      </c>
      <c r="E970" t="s">
        <v>1400</v>
      </c>
      <c r="F970" t="s">
        <v>63</v>
      </c>
      <c r="G970">
        <v>59</v>
      </c>
    </row>
    <row r="971" spans="1:8">
      <c r="A971">
        <v>970</v>
      </c>
      <c r="B971">
        <v>13</v>
      </c>
      <c r="C971" t="s">
        <v>175</v>
      </c>
      <c r="D971" t="s">
        <v>45</v>
      </c>
      <c r="E971" t="s">
        <v>1400</v>
      </c>
      <c r="F971" t="s">
        <v>46</v>
      </c>
      <c r="G971">
        <v>60</v>
      </c>
    </row>
    <row r="972" spans="1:8">
      <c r="A972">
        <v>971</v>
      </c>
      <c r="B972">
        <v>13</v>
      </c>
      <c r="C972" t="s">
        <v>175</v>
      </c>
      <c r="D972" t="s">
        <v>45</v>
      </c>
      <c r="E972" t="s">
        <v>1401</v>
      </c>
      <c r="F972" t="s">
        <v>63</v>
      </c>
      <c r="G972">
        <v>44</v>
      </c>
    </row>
    <row r="973" spans="1:8">
      <c r="A973">
        <v>972</v>
      </c>
      <c r="B973">
        <v>13</v>
      </c>
      <c r="C973" t="s">
        <v>175</v>
      </c>
      <c r="D973" t="s">
        <v>45</v>
      </c>
      <c r="E973" t="s">
        <v>1401</v>
      </c>
      <c r="F973" t="s">
        <v>46</v>
      </c>
      <c r="G973">
        <v>54</v>
      </c>
    </row>
    <row r="974" spans="1:8">
      <c r="A974">
        <v>973</v>
      </c>
      <c r="B974">
        <v>13</v>
      </c>
      <c r="C974" t="s">
        <v>175</v>
      </c>
      <c r="D974" t="s">
        <v>45</v>
      </c>
      <c r="E974" t="s">
        <v>1402</v>
      </c>
      <c r="F974" t="s">
        <v>63</v>
      </c>
      <c r="G974">
        <v>33</v>
      </c>
    </row>
    <row r="975" spans="1:8">
      <c r="A975">
        <v>974</v>
      </c>
      <c r="B975">
        <v>13</v>
      </c>
      <c r="C975" t="s">
        <v>175</v>
      </c>
      <c r="D975" t="s">
        <v>45</v>
      </c>
      <c r="E975" t="s">
        <v>1402</v>
      </c>
      <c r="F975" t="s">
        <v>46</v>
      </c>
      <c r="G975">
        <v>74</v>
      </c>
    </row>
    <row r="976" spans="1:8">
      <c r="A976">
        <v>975</v>
      </c>
      <c r="B976">
        <v>15</v>
      </c>
      <c r="C976" t="s">
        <v>176</v>
      </c>
      <c r="D976" t="s">
        <v>1413</v>
      </c>
      <c r="E976" t="s">
        <v>249</v>
      </c>
      <c r="F976" t="s">
        <v>63</v>
      </c>
      <c r="G976">
        <v>510</v>
      </c>
      <c r="H976">
        <v>7151</v>
      </c>
    </row>
    <row r="977" spans="1:8">
      <c r="A977">
        <v>976</v>
      </c>
      <c r="B977">
        <v>15</v>
      </c>
      <c r="C977" t="s">
        <v>176</v>
      </c>
      <c r="D977" t="s">
        <v>1413</v>
      </c>
      <c r="E977" t="s">
        <v>249</v>
      </c>
      <c r="F977" t="s">
        <v>46</v>
      </c>
      <c r="G977">
        <v>548</v>
      </c>
      <c r="H977">
        <v>7151</v>
      </c>
    </row>
    <row r="978" spans="1:8">
      <c r="A978">
        <v>977</v>
      </c>
      <c r="B978">
        <v>15</v>
      </c>
      <c r="C978" t="s">
        <v>176</v>
      </c>
      <c r="D978" t="s">
        <v>1413</v>
      </c>
      <c r="E978" t="s">
        <v>1386</v>
      </c>
      <c r="F978" t="s">
        <v>63</v>
      </c>
      <c r="G978">
        <v>520</v>
      </c>
      <c r="H978">
        <v>7151</v>
      </c>
    </row>
    <row r="979" spans="1:8">
      <c r="A979">
        <v>978</v>
      </c>
      <c r="B979">
        <v>15</v>
      </c>
      <c r="C979" t="s">
        <v>176</v>
      </c>
      <c r="D979" t="s">
        <v>1413</v>
      </c>
      <c r="E979" t="s">
        <v>1386</v>
      </c>
      <c r="F979" t="s">
        <v>46</v>
      </c>
      <c r="G979">
        <v>511</v>
      </c>
      <c r="H979">
        <v>7151</v>
      </c>
    </row>
    <row r="980" spans="1:8">
      <c r="A980">
        <v>979</v>
      </c>
      <c r="B980">
        <v>15</v>
      </c>
      <c r="C980" t="s">
        <v>176</v>
      </c>
      <c r="D980" t="s">
        <v>1413</v>
      </c>
      <c r="E980" t="s">
        <v>1387</v>
      </c>
      <c r="F980" t="s">
        <v>63</v>
      </c>
      <c r="G980">
        <v>494</v>
      </c>
      <c r="H980">
        <v>7151</v>
      </c>
    </row>
    <row r="981" spans="1:8">
      <c r="A981">
        <v>980</v>
      </c>
      <c r="B981">
        <v>15</v>
      </c>
      <c r="C981" t="s">
        <v>176</v>
      </c>
      <c r="D981" t="s">
        <v>1413</v>
      </c>
      <c r="E981" t="s">
        <v>1387</v>
      </c>
      <c r="F981" t="s">
        <v>46</v>
      </c>
      <c r="G981">
        <v>470</v>
      </c>
      <c r="H981">
        <v>7151</v>
      </c>
    </row>
    <row r="982" spans="1:8">
      <c r="A982">
        <v>981</v>
      </c>
      <c r="B982">
        <v>15</v>
      </c>
      <c r="C982" t="s">
        <v>176</v>
      </c>
      <c r="D982" t="s">
        <v>1413</v>
      </c>
      <c r="E982" t="s">
        <v>1388</v>
      </c>
      <c r="F982" t="s">
        <v>63</v>
      </c>
      <c r="G982">
        <v>461</v>
      </c>
      <c r="H982">
        <v>7151</v>
      </c>
    </row>
    <row r="983" spans="1:8">
      <c r="A983">
        <v>982</v>
      </c>
      <c r="B983">
        <v>15</v>
      </c>
      <c r="C983" t="s">
        <v>176</v>
      </c>
      <c r="D983" t="s">
        <v>1413</v>
      </c>
      <c r="E983" t="s">
        <v>1388</v>
      </c>
      <c r="F983" t="s">
        <v>46</v>
      </c>
      <c r="G983">
        <v>403</v>
      </c>
      <c r="H983">
        <v>7151</v>
      </c>
    </row>
    <row r="984" spans="1:8">
      <c r="A984">
        <v>983</v>
      </c>
      <c r="B984">
        <v>15</v>
      </c>
      <c r="C984" t="s">
        <v>176</v>
      </c>
      <c r="D984" t="s">
        <v>1413</v>
      </c>
      <c r="E984" t="s">
        <v>1389</v>
      </c>
      <c r="F984" t="s">
        <v>63</v>
      </c>
      <c r="G984">
        <v>335</v>
      </c>
      <c r="H984">
        <v>7151</v>
      </c>
    </row>
    <row r="985" spans="1:8">
      <c r="A985">
        <v>984</v>
      </c>
      <c r="B985">
        <v>15</v>
      </c>
      <c r="C985" t="s">
        <v>176</v>
      </c>
      <c r="D985" t="s">
        <v>1413</v>
      </c>
      <c r="E985" t="s">
        <v>1389</v>
      </c>
      <c r="F985" t="s">
        <v>46</v>
      </c>
      <c r="G985">
        <v>329</v>
      </c>
      <c r="H985">
        <v>7151</v>
      </c>
    </row>
    <row r="986" spans="1:8">
      <c r="A986">
        <v>985</v>
      </c>
      <c r="B986">
        <v>15</v>
      </c>
      <c r="C986" t="s">
        <v>176</v>
      </c>
      <c r="D986" t="s">
        <v>1413</v>
      </c>
      <c r="E986" t="s">
        <v>1390</v>
      </c>
      <c r="F986" t="s">
        <v>63</v>
      </c>
      <c r="G986">
        <v>275</v>
      </c>
      <c r="H986">
        <v>7151</v>
      </c>
    </row>
    <row r="987" spans="1:8">
      <c r="A987">
        <v>986</v>
      </c>
      <c r="B987">
        <v>15</v>
      </c>
      <c r="C987" t="s">
        <v>176</v>
      </c>
      <c r="D987" t="s">
        <v>1413</v>
      </c>
      <c r="E987" t="s">
        <v>1390</v>
      </c>
      <c r="F987" t="s">
        <v>46</v>
      </c>
      <c r="G987">
        <v>265</v>
      </c>
      <c r="H987">
        <v>7151</v>
      </c>
    </row>
    <row r="988" spans="1:8">
      <c r="A988">
        <v>987</v>
      </c>
      <c r="B988">
        <v>15</v>
      </c>
      <c r="C988" t="s">
        <v>176</v>
      </c>
      <c r="D988" t="s">
        <v>1413</v>
      </c>
      <c r="E988" t="s">
        <v>1391</v>
      </c>
      <c r="F988" t="s">
        <v>63</v>
      </c>
      <c r="G988">
        <v>187</v>
      </c>
      <c r="H988">
        <v>7151</v>
      </c>
    </row>
    <row r="989" spans="1:8">
      <c r="A989">
        <v>988</v>
      </c>
      <c r="B989">
        <v>15</v>
      </c>
      <c r="C989" t="s">
        <v>176</v>
      </c>
      <c r="D989" t="s">
        <v>1413</v>
      </c>
      <c r="E989" t="s">
        <v>1391</v>
      </c>
      <c r="F989" t="s">
        <v>46</v>
      </c>
      <c r="G989">
        <v>210</v>
      </c>
      <c r="H989">
        <v>7151</v>
      </c>
    </row>
    <row r="990" spans="1:8">
      <c r="A990">
        <v>989</v>
      </c>
      <c r="B990">
        <v>15</v>
      </c>
      <c r="C990" t="s">
        <v>176</v>
      </c>
      <c r="D990" t="s">
        <v>1413</v>
      </c>
      <c r="E990" t="s">
        <v>1392</v>
      </c>
      <c r="F990" t="s">
        <v>63</v>
      </c>
      <c r="G990">
        <v>212</v>
      </c>
      <c r="H990">
        <v>7151</v>
      </c>
    </row>
    <row r="991" spans="1:8">
      <c r="A991">
        <v>990</v>
      </c>
      <c r="B991">
        <v>15</v>
      </c>
      <c r="C991" t="s">
        <v>176</v>
      </c>
      <c r="D991" t="s">
        <v>1413</v>
      </c>
      <c r="E991" t="s">
        <v>1392</v>
      </c>
      <c r="F991" t="s">
        <v>46</v>
      </c>
      <c r="G991">
        <v>192</v>
      </c>
      <c r="H991">
        <v>7151</v>
      </c>
    </row>
    <row r="992" spans="1:8">
      <c r="A992">
        <v>991</v>
      </c>
      <c r="B992">
        <v>15</v>
      </c>
      <c r="C992" t="s">
        <v>176</v>
      </c>
      <c r="D992" t="s">
        <v>1413</v>
      </c>
      <c r="E992" t="s">
        <v>1393</v>
      </c>
      <c r="F992" t="s">
        <v>63</v>
      </c>
      <c r="G992">
        <v>157</v>
      </c>
      <c r="H992">
        <v>7151</v>
      </c>
    </row>
    <row r="993" spans="1:8">
      <c r="A993">
        <v>992</v>
      </c>
      <c r="B993">
        <v>15</v>
      </c>
      <c r="C993" t="s">
        <v>176</v>
      </c>
      <c r="D993" t="s">
        <v>1413</v>
      </c>
      <c r="E993" t="s">
        <v>1393</v>
      </c>
      <c r="F993" t="s">
        <v>46</v>
      </c>
      <c r="G993">
        <v>154</v>
      </c>
      <c r="H993">
        <v>7151</v>
      </c>
    </row>
    <row r="994" spans="1:8">
      <c r="A994">
        <v>993</v>
      </c>
      <c r="B994">
        <v>15</v>
      </c>
      <c r="C994" t="s">
        <v>176</v>
      </c>
      <c r="D994" t="s">
        <v>1413</v>
      </c>
      <c r="E994" t="s">
        <v>1394</v>
      </c>
      <c r="F994" t="s">
        <v>63</v>
      </c>
      <c r="G994">
        <v>108</v>
      </c>
      <c r="H994">
        <v>7151</v>
      </c>
    </row>
    <row r="995" spans="1:8">
      <c r="A995">
        <v>994</v>
      </c>
      <c r="B995">
        <v>15</v>
      </c>
      <c r="C995" t="s">
        <v>176</v>
      </c>
      <c r="D995" t="s">
        <v>1413</v>
      </c>
      <c r="E995" t="s">
        <v>1394</v>
      </c>
      <c r="F995" t="s">
        <v>46</v>
      </c>
      <c r="G995">
        <v>95</v>
      </c>
      <c r="H995">
        <v>7151</v>
      </c>
    </row>
    <row r="996" spans="1:8">
      <c r="A996">
        <v>995</v>
      </c>
      <c r="B996">
        <v>15</v>
      </c>
      <c r="C996" t="s">
        <v>176</v>
      </c>
      <c r="D996" t="s">
        <v>1413</v>
      </c>
      <c r="E996" t="s">
        <v>1395</v>
      </c>
      <c r="F996" t="s">
        <v>63</v>
      </c>
      <c r="G996">
        <v>90</v>
      </c>
      <c r="H996">
        <v>7151</v>
      </c>
    </row>
    <row r="997" spans="1:8">
      <c r="A997">
        <v>996</v>
      </c>
      <c r="B997">
        <v>15</v>
      </c>
      <c r="C997" t="s">
        <v>176</v>
      </c>
      <c r="D997" t="s">
        <v>1413</v>
      </c>
      <c r="E997" t="s">
        <v>1395</v>
      </c>
      <c r="F997" t="s">
        <v>46</v>
      </c>
      <c r="G997">
        <v>104</v>
      </c>
      <c r="H997">
        <v>7151</v>
      </c>
    </row>
    <row r="998" spans="1:8">
      <c r="A998">
        <v>997</v>
      </c>
      <c r="B998">
        <v>15</v>
      </c>
      <c r="C998" t="s">
        <v>176</v>
      </c>
      <c r="D998" t="s">
        <v>1413</v>
      </c>
      <c r="E998" t="s">
        <v>1396</v>
      </c>
      <c r="F998" t="s">
        <v>63</v>
      </c>
      <c r="G998">
        <v>83</v>
      </c>
      <c r="H998">
        <v>7151</v>
      </c>
    </row>
    <row r="999" spans="1:8">
      <c r="A999">
        <v>998</v>
      </c>
      <c r="B999">
        <v>15</v>
      </c>
      <c r="C999" t="s">
        <v>176</v>
      </c>
      <c r="D999" t="s">
        <v>1413</v>
      </c>
      <c r="E999" t="s">
        <v>1396</v>
      </c>
      <c r="F999" t="s">
        <v>46</v>
      </c>
      <c r="G999">
        <v>99</v>
      </c>
      <c r="H999">
        <v>7151</v>
      </c>
    </row>
    <row r="1000" spans="1:8">
      <c r="A1000">
        <v>999</v>
      </c>
      <c r="B1000">
        <v>15</v>
      </c>
      <c r="C1000" t="s">
        <v>176</v>
      </c>
      <c r="D1000" t="s">
        <v>1413</v>
      </c>
      <c r="E1000" t="s">
        <v>1397</v>
      </c>
      <c r="F1000" t="s">
        <v>63</v>
      </c>
      <c r="G1000">
        <v>58</v>
      </c>
      <c r="H1000">
        <v>7151</v>
      </c>
    </row>
    <row r="1001" spans="1:8">
      <c r="A1001">
        <v>1000</v>
      </c>
      <c r="B1001">
        <v>15</v>
      </c>
      <c r="C1001" t="s">
        <v>176</v>
      </c>
      <c r="D1001" t="s">
        <v>1413</v>
      </c>
      <c r="E1001" t="s">
        <v>1397</v>
      </c>
      <c r="F1001" t="s">
        <v>46</v>
      </c>
      <c r="G1001">
        <v>51</v>
      </c>
      <c r="H1001">
        <v>7151</v>
      </c>
    </row>
    <row r="1002" spans="1:8">
      <c r="A1002">
        <v>1001</v>
      </c>
      <c r="B1002">
        <v>15</v>
      </c>
      <c r="C1002" t="s">
        <v>176</v>
      </c>
      <c r="D1002" t="s">
        <v>1413</v>
      </c>
      <c r="E1002" t="s">
        <v>1398</v>
      </c>
      <c r="F1002" t="s">
        <v>63</v>
      </c>
      <c r="G1002">
        <v>42</v>
      </c>
      <c r="H1002">
        <v>7151</v>
      </c>
    </row>
    <row r="1003" spans="1:8">
      <c r="A1003">
        <v>1002</v>
      </c>
      <c r="B1003">
        <v>15</v>
      </c>
      <c r="C1003" t="s">
        <v>176</v>
      </c>
      <c r="D1003" t="s">
        <v>1413</v>
      </c>
      <c r="E1003" t="s">
        <v>1398</v>
      </c>
      <c r="F1003" t="s">
        <v>46</v>
      </c>
      <c r="G1003">
        <v>40</v>
      </c>
      <c r="H1003">
        <v>7151</v>
      </c>
    </row>
    <row r="1004" spans="1:8">
      <c r="A1004">
        <v>1003</v>
      </c>
      <c r="B1004">
        <v>15</v>
      </c>
      <c r="C1004" t="s">
        <v>176</v>
      </c>
      <c r="D1004" t="s">
        <v>1413</v>
      </c>
      <c r="E1004" t="s">
        <v>1399</v>
      </c>
      <c r="F1004" t="s">
        <v>63</v>
      </c>
      <c r="G1004">
        <v>39</v>
      </c>
      <c r="H1004">
        <v>7151</v>
      </c>
    </row>
    <row r="1005" spans="1:8">
      <c r="A1005">
        <v>1004</v>
      </c>
      <c r="B1005">
        <v>15</v>
      </c>
      <c r="C1005" t="s">
        <v>176</v>
      </c>
      <c r="D1005" t="s">
        <v>1413</v>
      </c>
      <c r="E1005" t="s">
        <v>1399</v>
      </c>
      <c r="F1005" t="s">
        <v>46</v>
      </c>
      <c r="G1005">
        <v>26</v>
      </c>
      <c r="H1005">
        <v>7151</v>
      </c>
    </row>
    <row r="1006" spans="1:8">
      <c r="A1006">
        <v>1005</v>
      </c>
      <c r="B1006">
        <v>15</v>
      </c>
      <c r="C1006" t="s">
        <v>176</v>
      </c>
      <c r="D1006" t="s">
        <v>1413</v>
      </c>
      <c r="E1006" t="s">
        <v>1400</v>
      </c>
      <c r="F1006" t="s">
        <v>63</v>
      </c>
      <c r="G1006">
        <v>22</v>
      </c>
      <c r="H1006">
        <v>7151</v>
      </c>
    </row>
    <row r="1007" spans="1:8">
      <c r="A1007">
        <v>1006</v>
      </c>
      <c r="B1007">
        <v>15</v>
      </c>
      <c r="C1007" t="s">
        <v>176</v>
      </c>
      <c r="D1007" t="s">
        <v>1413</v>
      </c>
      <c r="E1007" t="s">
        <v>1400</v>
      </c>
      <c r="F1007" t="s">
        <v>46</v>
      </c>
      <c r="G1007">
        <v>25</v>
      </c>
      <c r="H1007">
        <v>7151</v>
      </c>
    </row>
    <row r="1008" spans="1:8">
      <c r="A1008">
        <v>1007</v>
      </c>
      <c r="B1008">
        <v>15</v>
      </c>
      <c r="C1008" t="s">
        <v>176</v>
      </c>
      <c r="D1008" t="s">
        <v>1413</v>
      </c>
      <c r="E1008" t="s">
        <v>1401</v>
      </c>
      <c r="F1008" t="s">
        <v>63</v>
      </c>
      <c r="G1008">
        <v>9</v>
      </c>
      <c r="H1008">
        <v>7151</v>
      </c>
    </row>
    <row r="1009" spans="1:8">
      <c r="A1009">
        <v>1008</v>
      </c>
      <c r="B1009">
        <v>15</v>
      </c>
      <c r="C1009" t="s">
        <v>176</v>
      </c>
      <c r="D1009" t="s">
        <v>1413</v>
      </c>
      <c r="E1009" t="s">
        <v>1401</v>
      </c>
      <c r="F1009" t="s">
        <v>46</v>
      </c>
      <c r="G1009">
        <v>9</v>
      </c>
      <c r="H1009">
        <v>7151</v>
      </c>
    </row>
    <row r="1010" spans="1:8">
      <c r="A1010">
        <v>1009</v>
      </c>
      <c r="B1010">
        <v>15</v>
      </c>
      <c r="C1010" t="s">
        <v>176</v>
      </c>
      <c r="D1010" t="s">
        <v>1413</v>
      </c>
      <c r="E1010" t="s">
        <v>1402</v>
      </c>
      <c r="F1010" t="s">
        <v>63</v>
      </c>
      <c r="G1010">
        <v>8</v>
      </c>
      <c r="H1010">
        <v>7151</v>
      </c>
    </row>
    <row r="1011" spans="1:8">
      <c r="A1011">
        <v>1010</v>
      </c>
      <c r="B1011">
        <v>15</v>
      </c>
      <c r="C1011" t="s">
        <v>176</v>
      </c>
      <c r="D1011" t="s">
        <v>1413</v>
      </c>
      <c r="E1011" t="s">
        <v>1402</v>
      </c>
      <c r="F1011" t="s">
        <v>46</v>
      </c>
      <c r="G1011">
        <v>10</v>
      </c>
      <c r="H1011">
        <v>7151</v>
      </c>
    </row>
    <row r="1012" spans="1:8">
      <c r="A1012">
        <v>1011</v>
      </c>
      <c r="B1012">
        <v>15</v>
      </c>
      <c r="C1012" t="s">
        <v>176</v>
      </c>
      <c r="D1012" t="s">
        <v>3582</v>
      </c>
      <c r="E1012" t="s">
        <v>249</v>
      </c>
      <c r="F1012" t="s">
        <v>63</v>
      </c>
      <c r="G1012">
        <v>1</v>
      </c>
      <c r="H1012">
        <v>18</v>
      </c>
    </row>
    <row r="1013" spans="1:8">
      <c r="A1013">
        <v>1012</v>
      </c>
      <c r="B1013">
        <v>15</v>
      </c>
      <c r="C1013" t="s">
        <v>176</v>
      </c>
      <c r="D1013" t="s">
        <v>3582</v>
      </c>
      <c r="E1013" t="s">
        <v>1386</v>
      </c>
      <c r="F1013" t="s">
        <v>63</v>
      </c>
      <c r="G1013">
        <v>1</v>
      </c>
      <c r="H1013">
        <v>18</v>
      </c>
    </row>
    <row r="1014" spans="1:8">
      <c r="A1014">
        <v>1013</v>
      </c>
      <c r="B1014">
        <v>15</v>
      </c>
      <c r="C1014" t="s">
        <v>176</v>
      </c>
      <c r="D1014" t="s">
        <v>3582</v>
      </c>
      <c r="E1014" t="s">
        <v>1387</v>
      </c>
      <c r="F1014" t="s">
        <v>46</v>
      </c>
      <c r="G1014">
        <v>2</v>
      </c>
      <c r="H1014">
        <v>18</v>
      </c>
    </row>
    <row r="1015" spans="1:8">
      <c r="A1015">
        <v>1014</v>
      </c>
      <c r="B1015">
        <v>15</v>
      </c>
      <c r="C1015" t="s">
        <v>176</v>
      </c>
      <c r="D1015" t="s">
        <v>3582</v>
      </c>
      <c r="E1015" t="s">
        <v>1388</v>
      </c>
      <c r="F1015" t="s">
        <v>63</v>
      </c>
      <c r="G1015">
        <v>1</v>
      </c>
      <c r="H1015">
        <v>18</v>
      </c>
    </row>
    <row r="1016" spans="1:8">
      <c r="A1016">
        <v>1015</v>
      </c>
      <c r="B1016">
        <v>15</v>
      </c>
      <c r="C1016" t="s">
        <v>176</v>
      </c>
      <c r="D1016" t="s">
        <v>3582</v>
      </c>
      <c r="E1016" t="s">
        <v>1389</v>
      </c>
      <c r="F1016" t="s">
        <v>63</v>
      </c>
      <c r="G1016">
        <v>2</v>
      </c>
      <c r="H1016">
        <v>18</v>
      </c>
    </row>
    <row r="1017" spans="1:8">
      <c r="A1017">
        <v>1016</v>
      </c>
      <c r="B1017">
        <v>15</v>
      </c>
      <c r="C1017" t="s">
        <v>176</v>
      </c>
      <c r="D1017" t="s">
        <v>3582</v>
      </c>
      <c r="E1017" t="s">
        <v>1389</v>
      </c>
      <c r="F1017" t="s">
        <v>46</v>
      </c>
      <c r="G1017">
        <v>3</v>
      </c>
      <c r="H1017">
        <v>18</v>
      </c>
    </row>
    <row r="1018" spans="1:8">
      <c r="A1018">
        <v>1017</v>
      </c>
      <c r="B1018">
        <v>15</v>
      </c>
      <c r="C1018" t="s">
        <v>176</v>
      </c>
      <c r="D1018" t="s">
        <v>3582</v>
      </c>
      <c r="E1018" t="s">
        <v>1390</v>
      </c>
      <c r="F1018" t="s">
        <v>46</v>
      </c>
      <c r="G1018">
        <v>1</v>
      </c>
      <c r="H1018">
        <v>18</v>
      </c>
    </row>
    <row r="1019" spans="1:8">
      <c r="A1019">
        <v>1018</v>
      </c>
      <c r="B1019">
        <v>15</v>
      </c>
      <c r="C1019" t="s">
        <v>176</v>
      </c>
      <c r="D1019" t="s">
        <v>3582</v>
      </c>
      <c r="E1019" t="s">
        <v>1391</v>
      </c>
      <c r="F1019" t="s">
        <v>46</v>
      </c>
      <c r="G1019">
        <v>1</v>
      </c>
      <c r="H1019">
        <v>18</v>
      </c>
    </row>
    <row r="1020" spans="1:8">
      <c r="A1020">
        <v>1019</v>
      </c>
      <c r="B1020">
        <v>15</v>
      </c>
      <c r="C1020" t="s">
        <v>176</v>
      </c>
      <c r="D1020" t="s">
        <v>3582</v>
      </c>
      <c r="E1020" t="s">
        <v>1393</v>
      </c>
      <c r="F1020" t="s">
        <v>63</v>
      </c>
      <c r="G1020">
        <v>1</v>
      </c>
      <c r="H1020">
        <v>18</v>
      </c>
    </row>
    <row r="1021" spans="1:8">
      <c r="A1021">
        <v>1020</v>
      </c>
      <c r="B1021">
        <v>15</v>
      </c>
      <c r="C1021" t="s">
        <v>176</v>
      </c>
      <c r="D1021" t="s">
        <v>3582</v>
      </c>
      <c r="E1021" t="s">
        <v>1393</v>
      </c>
      <c r="F1021" t="s">
        <v>46</v>
      </c>
      <c r="G1021">
        <v>1</v>
      </c>
      <c r="H1021">
        <v>18</v>
      </c>
    </row>
    <row r="1022" spans="1:8">
      <c r="A1022">
        <v>1021</v>
      </c>
      <c r="B1022">
        <v>15</v>
      </c>
      <c r="C1022" t="s">
        <v>176</v>
      </c>
      <c r="D1022" t="s">
        <v>3582</v>
      </c>
      <c r="E1022" t="s">
        <v>1395</v>
      </c>
      <c r="F1022" t="s">
        <v>63</v>
      </c>
      <c r="G1022">
        <v>1</v>
      </c>
      <c r="H1022">
        <v>18</v>
      </c>
    </row>
    <row r="1023" spans="1:8">
      <c r="A1023">
        <v>1022</v>
      </c>
      <c r="B1023">
        <v>15</v>
      </c>
      <c r="C1023" t="s">
        <v>176</v>
      </c>
      <c r="D1023" t="s">
        <v>3582</v>
      </c>
      <c r="E1023" t="s">
        <v>1395</v>
      </c>
      <c r="F1023" t="s">
        <v>46</v>
      </c>
      <c r="G1023">
        <v>1</v>
      </c>
      <c r="H1023">
        <v>18</v>
      </c>
    </row>
    <row r="1024" spans="1:8">
      <c r="A1024">
        <v>1023</v>
      </c>
      <c r="B1024">
        <v>15</v>
      </c>
      <c r="C1024" t="s">
        <v>176</v>
      </c>
      <c r="D1024" t="s">
        <v>3582</v>
      </c>
      <c r="E1024" t="s">
        <v>1396</v>
      </c>
      <c r="F1024" t="s">
        <v>63</v>
      </c>
      <c r="G1024">
        <v>1</v>
      </c>
      <c r="H1024">
        <v>18</v>
      </c>
    </row>
    <row r="1025" spans="1:8">
      <c r="A1025">
        <v>1024</v>
      </c>
      <c r="B1025">
        <v>15</v>
      </c>
      <c r="C1025" t="s">
        <v>176</v>
      </c>
      <c r="D1025" t="s">
        <v>3582</v>
      </c>
      <c r="E1025" t="s">
        <v>1398</v>
      </c>
      <c r="F1025" t="s">
        <v>63</v>
      </c>
      <c r="G1025">
        <v>1</v>
      </c>
      <c r="H1025">
        <v>18</v>
      </c>
    </row>
    <row r="1026" spans="1:8">
      <c r="A1026">
        <v>1025</v>
      </c>
      <c r="B1026">
        <v>15</v>
      </c>
      <c r="C1026" t="s">
        <v>176</v>
      </c>
      <c r="D1026" t="s">
        <v>3597</v>
      </c>
      <c r="E1026" t="s">
        <v>249</v>
      </c>
      <c r="F1026" t="s">
        <v>63</v>
      </c>
      <c r="G1026">
        <v>1</v>
      </c>
      <c r="H1026">
        <v>62</v>
      </c>
    </row>
    <row r="1027" spans="1:8">
      <c r="A1027">
        <v>1026</v>
      </c>
      <c r="B1027">
        <v>15</v>
      </c>
      <c r="C1027" t="s">
        <v>176</v>
      </c>
      <c r="D1027" t="s">
        <v>3597</v>
      </c>
      <c r="E1027" t="s">
        <v>249</v>
      </c>
      <c r="F1027" t="s">
        <v>46</v>
      </c>
      <c r="G1027">
        <v>3</v>
      </c>
      <c r="H1027">
        <v>62</v>
      </c>
    </row>
    <row r="1028" spans="1:8">
      <c r="A1028">
        <v>1027</v>
      </c>
      <c r="B1028">
        <v>15</v>
      </c>
      <c r="C1028" t="s">
        <v>176</v>
      </c>
      <c r="D1028" t="s">
        <v>3597</v>
      </c>
      <c r="E1028" t="s">
        <v>1386</v>
      </c>
      <c r="F1028" t="s">
        <v>63</v>
      </c>
      <c r="G1028">
        <v>1</v>
      </c>
      <c r="H1028">
        <v>62</v>
      </c>
    </row>
    <row r="1029" spans="1:8">
      <c r="A1029">
        <v>1028</v>
      </c>
      <c r="B1029">
        <v>15</v>
      </c>
      <c r="C1029" t="s">
        <v>176</v>
      </c>
      <c r="D1029" t="s">
        <v>3597</v>
      </c>
      <c r="E1029" t="s">
        <v>1386</v>
      </c>
      <c r="F1029" t="s">
        <v>46</v>
      </c>
      <c r="G1029">
        <v>1</v>
      </c>
      <c r="H1029">
        <v>62</v>
      </c>
    </row>
    <row r="1030" spans="1:8">
      <c r="A1030">
        <v>1029</v>
      </c>
      <c r="B1030">
        <v>15</v>
      </c>
      <c r="C1030" t="s">
        <v>176</v>
      </c>
      <c r="D1030" t="s">
        <v>3597</v>
      </c>
      <c r="E1030" t="s">
        <v>1387</v>
      </c>
      <c r="F1030" t="s">
        <v>63</v>
      </c>
      <c r="G1030">
        <v>3</v>
      </c>
      <c r="H1030">
        <v>62</v>
      </c>
    </row>
    <row r="1031" spans="1:8">
      <c r="A1031">
        <v>1030</v>
      </c>
      <c r="B1031">
        <v>15</v>
      </c>
      <c r="C1031" t="s">
        <v>176</v>
      </c>
      <c r="D1031" t="s">
        <v>3597</v>
      </c>
      <c r="E1031" t="s">
        <v>1388</v>
      </c>
      <c r="F1031" t="s">
        <v>63</v>
      </c>
      <c r="G1031">
        <v>4</v>
      </c>
      <c r="H1031">
        <v>62</v>
      </c>
    </row>
    <row r="1032" spans="1:8">
      <c r="A1032">
        <v>1031</v>
      </c>
      <c r="B1032">
        <v>15</v>
      </c>
      <c r="C1032" t="s">
        <v>176</v>
      </c>
      <c r="D1032" t="s">
        <v>3597</v>
      </c>
      <c r="E1032" t="s">
        <v>1388</v>
      </c>
      <c r="F1032" t="s">
        <v>46</v>
      </c>
      <c r="G1032">
        <v>3</v>
      </c>
      <c r="H1032">
        <v>62</v>
      </c>
    </row>
    <row r="1033" spans="1:8">
      <c r="A1033">
        <v>1032</v>
      </c>
      <c r="B1033">
        <v>15</v>
      </c>
      <c r="C1033" t="s">
        <v>176</v>
      </c>
      <c r="D1033" t="s">
        <v>3597</v>
      </c>
      <c r="E1033" t="s">
        <v>1389</v>
      </c>
      <c r="F1033" t="s">
        <v>63</v>
      </c>
      <c r="G1033">
        <v>4</v>
      </c>
      <c r="H1033">
        <v>62</v>
      </c>
    </row>
    <row r="1034" spans="1:8">
      <c r="A1034">
        <v>1033</v>
      </c>
      <c r="B1034">
        <v>15</v>
      </c>
      <c r="C1034" t="s">
        <v>176</v>
      </c>
      <c r="D1034" t="s">
        <v>3597</v>
      </c>
      <c r="E1034" t="s">
        <v>1389</v>
      </c>
      <c r="F1034" t="s">
        <v>46</v>
      </c>
      <c r="G1034">
        <v>2</v>
      </c>
      <c r="H1034">
        <v>62</v>
      </c>
    </row>
    <row r="1035" spans="1:8">
      <c r="A1035">
        <v>1034</v>
      </c>
      <c r="B1035">
        <v>15</v>
      </c>
      <c r="C1035" t="s">
        <v>176</v>
      </c>
      <c r="D1035" t="s">
        <v>3597</v>
      </c>
      <c r="E1035" t="s">
        <v>1390</v>
      </c>
      <c r="F1035" t="s">
        <v>63</v>
      </c>
      <c r="G1035">
        <v>4</v>
      </c>
      <c r="H1035">
        <v>62</v>
      </c>
    </row>
    <row r="1036" spans="1:8">
      <c r="A1036">
        <v>1035</v>
      </c>
      <c r="B1036">
        <v>15</v>
      </c>
      <c r="C1036" t="s">
        <v>176</v>
      </c>
      <c r="D1036" t="s">
        <v>3597</v>
      </c>
      <c r="E1036" t="s">
        <v>1390</v>
      </c>
      <c r="F1036" t="s">
        <v>46</v>
      </c>
      <c r="G1036">
        <v>2</v>
      </c>
      <c r="H1036">
        <v>62</v>
      </c>
    </row>
    <row r="1037" spans="1:8">
      <c r="A1037">
        <v>1036</v>
      </c>
      <c r="B1037">
        <v>15</v>
      </c>
      <c r="C1037" t="s">
        <v>176</v>
      </c>
      <c r="D1037" t="s">
        <v>3597</v>
      </c>
      <c r="E1037" t="s">
        <v>1391</v>
      </c>
      <c r="F1037" t="s">
        <v>63</v>
      </c>
      <c r="G1037">
        <v>5</v>
      </c>
      <c r="H1037">
        <v>62</v>
      </c>
    </row>
    <row r="1038" spans="1:8">
      <c r="A1038">
        <v>1037</v>
      </c>
      <c r="B1038">
        <v>15</v>
      </c>
      <c r="C1038" t="s">
        <v>176</v>
      </c>
      <c r="D1038" t="s">
        <v>3597</v>
      </c>
      <c r="E1038" t="s">
        <v>1391</v>
      </c>
      <c r="F1038" t="s">
        <v>46</v>
      </c>
      <c r="G1038">
        <v>3</v>
      </c>
      <c r="H1038">
        <v>62</v>
      </c>
    </row>
    <row r="1039" spans="1:8">
      <c r="A1039">
        <v>1038</v>
      </c>
      <c r="B1039">
        <v>15</v>
      </c>
      <c r="C1039" t="s">
        <v>176</v>
      </c>
      <c r="D1039" t="s">
        <v>3597</v>
      </c>
      <c r="E1039" t="s">
        <v>1392</v>
      </c>
      <c r="F1039" t="s">
        <v>63</v>
      </c>
      <c r="G1039">
        <v>6</v>
      </c>
      <c r="H1039">
        <v>62</v>
      </c>
    </row>
    <row r="1040" spans="1:8">
      <c r="A1040">
        <v>1039</v>
      </c>
      <c r="B1040">
        <v>15</v>
      </c>
      <c r="C1040" t="s">
        <v>176</v>
      </c>
      <c r="D1040" t="s">
        <v>3597</v>
      </c>
      <c r="E1040" t="s">
        <v>1393</v>
      </c>
      <c r="F1040" t="s">
        <v>63</v>
      </c>
      <c r="G1040">
        <v>1</v>
      </c>
      <c r="H1040">
        <v>62</v>
      </c>
    </row>
    <row r="1041" spans="1:8">
      <c r="A1041">
        <v>1040</v>
      </c>
      <c r="B1041">
        <v>15</v>
      </c>
      <c r="C1041" t="s">
        <v>176</v>
      </c>
      <c r="D1041" t="s">
        <v>3597</v>
      </c>
      <c r="E1041" t="s">
        <v>1394</v>
      </c>
      <c r="F1041" t="s">
        <v>63</v>
      </c>
      <c r="G1041">
        <v>1</v>
      </c>
      <c r="H1041">
        <v>62</v>
      </c>
    </row>
    <row r="1042" spans="1:8">
      <c r="A1042">
        <v>1041</v>
      </c>
      <c r="B1042">
        <v>15</v>
      </c>
      <c r="C1042" t="s">
        <v>176</v>
      </c>
      <c r="D1042" t="s">
        <v>3597</v>
      </c>
      <c r="E1042" t="s">
        <v>1394</v>
      </c>
      <c r="F1042" t="s">
        <v>46</v>
      </c>
      <c r="G1042">
        <v>5</v>
      </c>
      <c r="H1042">
        <v>62</v>
      </c>
    </row>
    <row r="1043" spans="1:8">
      <c r="A1043">
        <v>1042</v>
      </c>
      <c r="B1043">
        <v>15</v>
      </c>
      <c r="C1043" t="s">
        <v>176</v>
      </c>
      <c r="D1043" t="s">
        <v>3597</v>
      </c>
      <c r="E1043" t="s">
        <v>1395</v>
      </c>
      <c r="F1043" t="s">
        <v>63</v>
      </c>
      <c r="G1043">
        <v>4</v>
      </c>
      <c r="H1043">
        <v>62</v>
      </c>
    </row>
    <row r="1044" spans="1:8">
      <c r="A1044">
        <v>1043</v>
      </c>
      <c r="B1044">
        <v>15</v>
      </c>
      <c r="C1044" t="s">
        <v>176</v>
      </c>
      <c r="D1044" t="s">
        <v>3597</v>
      </c>
      <c r="E1044" t="s">
        <v>1395</v>
      </c>
      <c r="F1044" t="s">
        <v>46</v>
      </c>
      <c r="G1044">
        <v>1</v>
      </c>
      <c r="H1044">
        <v>62</v>
      </c>
    </row>
    <row r="1045" spans="1:8">
      <c r="A1045">
        <v>1044</v>
      </c>
      <c r="B1045">
        <v>15</v>
      </c>
      <c r="C1045" t="s">
        <v>176</v>
      </c>
      <c r="D1045" t="s">
        <v>3597</v>
      </c>
      <c r="E1045" t="s">
        <v>1396</v>
      </c>
      <c r="F1045" t="s">
        <v>63</v>
      </c>
      <c r="G1045">
        <v>1</v>
      </c>
      <c r="H1045">
        <v>62</v>
      </c>
    </row>
    <row r="1046" spans="1:8">
      <c r="A1046">
        <v>1045</v>
      </c>
      <c r="B1046">
        <v>15</v>
      </c>
      <c r="C1046" t="s">
        <v>176</v>
      </c>
      <c r="D1046" t="s">
        <v>3597</v>
      </c>
      <c r="E1046" t="s">
        <v>1396</v>
      </c>
      <c r="F1046" t="s">
        <v>46</v>
      </c>
      <c r="G1046">
        <v>1</v>
      </c>
      <c r="H1046">
        <v>62</v>
      </c>
    </row>
    <row r="1047" spans="1:8">
      <c r="A1047">
        <v>1046</v>
      </c>
      <c r="B1047">
        <v>15</v>
      </c>
      <c r="C1047" t="s">
        <v>176</v>
      </c>
      <c r="D1047" t="s">
        <v>3597</v>
      </c>
      <c r="E1047" t="s">
        <v>1397</v>
      </c>
      <c r="F1047" t="s">
        <v>63</v>
      </c>
      <c r="G1047">
        <v>1</v>
      </c>
      <c r="H1047">
        <v>62</v>
      </c>
    </row>
    <row r="1048" spans="1:8">
      <c r="A1048">
        <v>1047</v>
      </c>
      <c r="B1048">
        <v>15</v>
      </c>
      <c r="C1048" t="s">
        <v>176</v>
      </c>
      <c r="D1048" t="s">
        <v>3597</v>
      </c>
      <c r="E1048" t="s">
        <v>1397</v>
      </c>
      <c r="F1048" t="s">
        <v>46</v>
      </c>
      <c r="G1048">
        <v>1</v>
      </c>
      <c r="H1048">
        <v>62</v>
      </c>
    </row>
    <row r="1049" spans="1:8">
      <c r="A1049">
        <v>1048</v>
      </c>
      <c r="B1049">
        <v>15</v>
      </c>
      <c r="C1049" t="s">
        <v>176</v>
      </c>
      <c r="D1049" t="s">
        <v>3597</v>
      </c>
      <c r="E1049" t="s">
        <v>1398</v>
      </c>
      <c r="F1049" t="s">
        <v>46</v>
      </c>
      <c r="G1049">
        <v>1</v>
      </c>
      <c r="H1049">
        <v>62</v>
      </c>
    </row>
    <row r="1050" spans="1:8">
      <c r="A1050">
        <v>1049</v>
      </c>
      <c r="B1050">
        <v>15</v>
      </c>
      <c r="C1050" t="s">
        <v>176</v>
      </c>
      <c r="D1050" t="s">
        <v>3597</v>
      </c>
      <c r="E1050" t="s">
        <v>1400</v>
      </c>
      <c r="F1050" t="s">
        <v>46</v>
      </c>
      <c r="G1050">
        <v>2</v>
      </c>
      <c r="H1050">
        <v>62</v>
      </c>
    </row>
    <row r="1051" spans="1:8">
      <c r="A1051">
        <v>1050</v>
      </c>
      <c r="B1051">
        <v>15</v>
      </c>
      <c r="C1051" t="s">
        <v>176</v>
      </c>
      <c r="D1051" t="s">
        <v>3597</v>
      </c>
      <c r="E1051" t="s">
        <v>1401</v>
      </c>
      <c r="F1051" t="s">
        <v>63</v>
      </c>
      <c r="G1051">
        <v>1</v>
      </c>
      <c r="H1051">
        <v>62</v>
      </c>
    </row>
    <row r="1052" spans="1:8">
      <c r="A1052">
        <v>1051</v>
      </c>
      <c r="B1052">
        <v>15</v>
      </c>
      <c r="C1052" t="s">
        <v>176</v>
      </c>
      <c r="D1052" t="s">
        <v>3599</v>
      </c>
      <c r="E1052" t="s">
        <v>249</v>
      </c>
      <c r="F1052" t="s">
        <v>46</v>
      </c>
      <c r="G1052">
        <v>1</v>
      </c>
      <c r="H1052">
        <v>16</v>
      </c>
    </row>
    <row r="1053" spans="1:8">
      <c r="A1053">
        <v>1052</v>
      </c>
      <c r="B1053">
        <v>15</v>
      </c>
      <c r="C1053" t="s">
        <v>176</v>
      </c>
      <c r="D1053" t="s">
        <v>3599</v>
      </c>
      <c r="E1053" t="s">
        <v>1386</v>
      </c>
      <c r="F1053" t="s">
        <v>46</v>
      </c>
      <c r="G1053">
        <v>1</v>
      </c>
      <c r="H1053">
        <v>16</v>
      </c>
    </row>
    <row r="1054" spans="1:8">
      <c r="A1054">
        <v>1053</v>
      </c>
      <c r="B1054">
        <v>15</v>
      </c>
      <c r="C1054" t="s">
        <v>176</v>
      </c>
      <c r="D1054" t="s">
        <v>3599</v>
      </c>
      <c r="E1054" t="s">
        <v>1387</v>
      </c>
      <c r="F1054" t="s">
        <v>46</v>
      </c>
      <c r="G1054">
        <v>1</v>
      </c>
      <c r="H1054">
        <v>16</v>
      </c>
    </row>
    <row r="1055" spans="1:8">
      <c r="A1055">
        <v>1054</v>
      </c>
      <c r="B1055">
        <v>15</v>
      </c>
      <c r="C1055" t="s">
        <v>176</v>
      </c>
      <c r="D1055" t="s">
        <v>3599</v>
      </c>
      <c r="E1055" t="s">
        <v>1388</v>
      </c>
      <c r="F1055" t="s">
        <v>46</v>
      </c>
      <c r="G1055">
        <v>1</v>
      </c>
      <c r="H1055">
        <v>16</v>
      </c>
    </row>
    <row r="1056" spans="1:8">
      <c r="A1056">
        <v>1055</v>
      </c>
      <c r="B1056">
        <v>15</v>
      </c>
      <c r="C1056" t="s">
        <v>176</v>
      </c>
      <c r="D1056" t="s">
        <v>3599</v>
      </c>
      <c r="E1056" t="s">
        <v>1389</v>
      </c>
      <c r="F1056" t="s">
        <v>63</v>
      </c>
      <c r="G1056">
        <v>1</v>
      </c>
      <c r="H1056">
        <v>16</v>
      </c>
    </row>
    <row r="1057" spans="1:8">
      <c r="A1057">
        <v>1056</v>
      </c>
      <c r="B1057">
        <v>15</v>
      </c>
      <c r="C1057" t="s">
        <v>176</v>
      </c>
      <c r="D1057" t="s">
        <v>3599</v>
      </c>
      <c r="E1057" t="s">
        <v>1389</v>
      </c>
      <c r="F1057" t="s">
        <v>46</v>
      </c>
      <c r="G1057">
        <v>1</v>
      </c>
      <c r="H1057">
        <v>16</v>
      </c>
    </row>
    <row r="1058" spans="1:8">
      <c r="A1058">
        <v>1057</v>
      </c>
      <c r="B1058">
        <v>15</v>
      </c>
      <c r="C1058" t="s">
        <v>176</v>
      </c>
      <c r="D1058" t="s">
        <v>3599</v>
      </c>
      <c r="E1058" t="s">
        <v>1390</v>
      </c>
      <c r="F1058" t="s">
        <v>63</v>
      </c>
      <c r="G1058">
        <v>1</v>
      </c>
      <c r="H1058">
        <v>16</v>
      </c>
    </row>
    <row r="1059" spans="1:8">
      <c r="A1059">
        <v>1058</v>
      </c>
      <c r="B1059">
        <v>15</v>
      </c>
      <c r="C1059" t="s">
        <v>176</v>
      </c>
      <c r="D1059" t="s">
        <v>3599</v>
      </c>
      <c r="E1059" t="s">
        <v>1390</v>
      </c>
      <c r="F1059" t="s">
        <v>46</v>
      </c>
      <c r="G1059">
        <v>2</v>
      </c>
      <c r="H1059">
        <v>16</v>
      </c>
    </row>
    <row r="1060" spans="1:8">
      <c r="A1060">
        <v>1059</v>
      </c>
      <c r="B1060">
        <v>15</v>
      </c>
      <c r="C1060" t="s">
        <v>176</v>
      </c>
      <c r="D1060" t="s">
        <v>3599</v>
      </c>
      <c r="E1060" t="s">
        <v>1391</v>
      </c>
      <c r="F1060" t="s">
        <v>63</v>
      </c>
      <c r="G1060">
        <v>2</v>
      </c>
      <c r="H1060">
        <v>16</v>
      </c>
    </row>
    <row r="1061" spans="1:8">
      <c r="A1061">
        <v>1060</v>
      </c>
      <c r="B1061">
        <v>15</v>
      </c>
      <c r="C1061" t="s">
        <v>176</v>
      </c>
      <c r="D1061" t="s">
        <v>3599</v>
      </c>
      <c r="E1061" t="s">
        <v>1394</v>
      </c>
      <c r="F1061" t="s">
        <v>63</v>
      </c>
      <c r="G1061">
        <v>1</v>
      </c>
      <c r="H1061">
        <v>16</v>
      </c>
    </row>
    <row r="1062" spans="1:8">
      <c r="A1062">
        <v>1061</v>
      </c>
      <c r="B1062">
        <v>15</v>
      </c>
      <c r="C1062" t="s">
        <v>176</v>
      </c>
      <c r="D1062" t="s">
        <v>3599</v>
      </c>
      <c r="E1062" t="s">
        <v>1394</v>
      </c>
      <c r="F1062" t="s">
        <v>46</v>
      </c>
      <c r="G1062">
        <v>2</v>
      </c>
      <c r="H1062">
        <v>16</v>
      </c>
    </row>
    <row r="1063" spans="1:8">
      <c r="A1063">
        <v>1062</v>
      </c>
      <c r="B1063">
        <v>15</v>
      </c>
      <c r="C1063" t="s">
        <v>176</v>
      </c>
      <c r="D1063" t="s">
        <v>3599</v>
      </c>
      <c r="E1063" t="s">
        <v>1396</v>
      </c>
      <c r="F1063" t="s">
        <v>63</v>
      </c>
      <c r="G1063">
        <v>1</v>
      </c>
      <c r="H1063">
        <v>16</v>
      </c>
    </row>
    <row r="1064" spans="1:8">
      <c r="A1064">
        <v>1063</v>
      </c>
      <c r="B1064">
        <v>15</v>
      </c>
      <c r="C1064" t="s">
        <v>176</v>
      </c>
      <c r="D1064" t="s">
        <v>3599</v>
      </c>
      <c r="E1064" t="s">
        <v>1396</v>
      </c>
      <c r="F1064" t="s">
        <v>46</v>
      </c>
      <c r="G1064">
        <v>1</v>
      </c>
      <c r="H1064">
        <v>16</v>
      </c>
    </row>
    <row r="1065" spans="1:8">
      <c r="A1065">
        <v>1064</v>
      </c>
      <c r="B1065">
        <v>15</v>
      </c>
      <c r="C1065" t="s">
        <v>176</v>
      </c>
      <c r="D1065" t="s">
        <v>3598</v>
      </c>
      <c r="E1065" t="s">
        <v>249</v>
      </c>
      <c r="F1065" t="s">
        <v>63</v>
      </c>
      <c r="G1065">
        <v>122</v>
      </c>
      <c r="H1065">
        <v>4169</v>
      </c>
    </row>
    <row r="1066" spans="1:8">
      <c r="A1066">
        <v>1065</v>
      </c>
      <c r="B1066">
        <v>15</v>
      </c>
      <c r="C1066" t="s">
        <v>176</v>
      </c>
      <c r="D1066" t="s">
        <v>3598</v>
      </c>
      <c r="E1066" t="s">
        <v>249</v>
      </c>
      <c r="F1066" t="s">
        <v>46</v>
      </c>
      <c r="G1066">
        <v>115</v>
      </c>
      <c r="H1066">
        <v>4169</v>
      </c>
    </row>
    <row r="1067" spans="1:8">
      <c r="A1067">
        <v>1066</v>
      </c>
      <c r="B1067">
        <v>15</v>
      </c>
      <c r="C1067" t="s">
        <v>176</v>
      </c>
      <c r="D1067" t="s">
        <v>3598</v>
      </c>
      <c r="E1067" t="s">
        <v>1386</v>
      </c>
      <c r="F1067" t="s">
        <v>63</v>
      </c>
      <c r="G1067">
        <v>132</v>
      </c>
      <c r="H1067">
        <v>4169</v>
      </c>
    </row>
    <row r="1068" spans="1:8">
      <c r="A1068">
        <v>1067</v>
      </c>
      <c r="B1068">
        <v>15</v>
      </c>
      <c r="C1068" t="s">
        <v>176</v>
      </c>
      <c r="D1068" t="s">
        <v>3598</v>
      </c>
      <c r="E1068" t="s">
        <v>1386</v>
      </c>
      <c r="F1068" t="s">
        <v>46</v>
      </c>
      <c r="G1068">
        <v>115</v>
      </c>
      <c r="H1068">
        <v>4169</v>
      </c>
    </row>
    <row r="1069" spans="1:8">
      <c r="A1069">
        <v>1068</v>
      </c>
      <c r="B1069">
        <v>15</v>
      </c>
      <c r="C1069" t="s">
        <v>176</v>
      </c>
      <c r="D1069" t="s">
        <v>3598</v>
      </c>
      <c r="E1069" t="s">
        <v>1387</v>
      </c>
      <c r="F1069" t="s">
        <v>63</v>
      </c>
      <c r="G1069">
        <v>165</v>
      </c>
      <c r="H1069">
        <v>4169</v>
      </c>
    </row>
    <row r="1070" spans="1:8">
      <c r="A1070">
        <v>1069</v>
      </c>
      <c r="B1070">
        <v>15</v>
      </c>
      <c r="C1070" t="s">
        <v>176</v>
      </c>
      <c r="D1070" t="s">
        <v>3598</v>
      </c>
      <c r="E1070" t="s">
        <v>1387</v>
      </c>
      <c r="F1070" t="s">
        <v>46</v>
      </c>
      <c r="G1070">
        <v>130</v>
      </c>
      <c r="H1070">
        <v>4169</v>
      </c>
    </row>
    <row r="1071" spans="1:8">
      <c r="A1071">
        <v>1070</v>
      </c>
      <c r="B1071">
        <v>15</v>
      </c>
      <c r="C1071" t="s">
        <v>176</v>
      </c>
      <c r="D1071" t="s">
        <v>3598</v>
      </c>
      <c r="E1071" t="s">
        <v>1388</v>
      </c>
      <c r="F1071" t="s">
        <v>63</v>
      </c>
      <c r="G1071">
        <v>229</v>
      </c>
      <c r="H1071">
        <v>4169</v>
      </c>
    </row>
    <row r="1072" spans="1:8">
      <c r="A1072">
        <v>1071</v>
      </c>
      <c r="B1072">
        <v>15</v>
      </c>
      <c r="C1072" t="s">
        <v>176</v>
      </c>
      <c r="D1072" t="s">
        <v>3598</v>
      </c>
      <c r="E1072" t="s">
        <v>1388</v>
      </c>
      <c r="F1072" t="s">
        <v>46</v>
      </c>
      <c r="G1072">
        <v>155</v>
      </c>
      <c r="H1072">
        <v>4169</v>
      </c>
    </row>
    <row r="1073" spans="1:8">
      <c r="A1073">
        <v>1072</v>
      </c>
      <c r="B1073">
        <v>15</v>
      </c>
      <c r="C1073" t="s">
        <v>176</v>
      </c>
      <c r="D1073" t="s">
        <v>3598</v>
      </c>
      <c r="E1073" t="s">
        <v>1389</v>
      </c>
      <c r="F1073" t="s">
        <v>63</v>
      </c>
      <c r="G1073">
        <v>236</v>
      </c>
      <c r="H1073">
        <v>4169</v>
      </c>
    </row>
    <row r="1074" spans="1:8">
      <c r="A1074">
        <v>1073</v>
      </c>
      <c r="B1074">
        <v>15</v>
      </c>
      <c r="C1074" t="s">
        <v>176</v>
      </c>
      <c r="D1074" t="s">
        <v>3598</v>
      </c>
      <c r="E1074" t="s">
        <v>1389</v>
      </c>
      <c r="F1074" t="s">
        <v>46</v>
      </c>
      <c r="G1074">
        <v>170</v>
      </c>
      <c r="H1074">
        <v>4169</v>
      </c>
    </row>
    <row r="1075" spans="1:8">
      <c r="A1075">
        <v>1074</v>
      </c>
      <c r="B1075">
        <v>15</v>
      </c>
      <c r="C1075" t="s">
        <v>176</v>
      </c>
      <c r="D1075" t="s">
        <v>3598</v>
      </c>
      <c r="E1075" t="s">
        <v>1390</v>
      </c>
      <c r="F1075" t="s">
        <v>63</v>
      </c>
      <c r="G1075">
        <v>231</v>
      </c>
      <c r="H1075">
        <v>4169</v>
      </c>
    </row>
    <row r="1076" spans="1:8">
      <c r="A1076">
        <v>1075</v>
      </c>
      <c r="B1076">
        <v>15</v>
      </c>
      <c r="C1076" t="s">
        <v>176</v>
      </c>
      <c r="D1076" t="s">
        <v>3598</v>
      </c>
      <c r="E1076" t="s">
        <v>1390</v>
      </c>
      <c r="F1076" t="s">
        <v>46</v>
      </c>
      <c r="G1076">
        <v>146</v>
      </c>
      <c r="H1076">
        <v>4169</v>
      </c>
    </row>
    <row r="1077" spans="1:8">
      <c r="A1077">
        <v>1076</v>
      </c>
      <c r="B1077">
        <v>15</v>
      </c>
      <c r="C1077" t="s">
        <v>176</v>
      </c>
      <c r="D1077" t="s">
        <v>3598</v>
      </c>
      <c r="E1077" t="s">
        <v>1391</v>
      </c>
      <c r="F1077" t="s">
        <v>63</v>
      </c>
      <c r="G1077">
        <v>253</v>
      </c>
      <c r="H1077">
        <v>4169</v>
      </c>
    </row>
    <row r="1078" spans="1:8">
      <c r="A1078">
        <v>1077</v>
      </c>
      <c r="B1078">
        <v>15</v>
      </c>
      <c r="C1078" t="s">
        <v>176</v>
      </c>
      <c r="D1078" t="s">
        <v>3598</v>
      </c>
      <c r="E1078" t="s">
        <v>1391</v>
      </c>
      <c r="F1078" t="s">
        <v>46</v>
      </c>
      <c r="G1078">
        <v>146</v>
      </c>
      <c r="H1078">
        <v>4169</v>
      </c>
    </row>
    <row r="1079" spans="1:8">
      <c r="A1079">
        <v>1078</v>
      </c>
      <c r="B1079">
        <v>15</v>
      </c>
      <c r="C1079" t="s">
        <v>176</v>
      </c>
      <c r="D1079" t="s">
        <v>3598</v>
      </c>
      <c r="E1079" t="s">
        <v>1392</v>
      </c>
      <c r="F1079" t="s">
        <v>63</v>
      </c>
      <c r="G1079">
        <v>245</v>
      </c>
      <c r="H1079">
        <v>4169</v>
      </c>
    </row>
    <row r="1080" spans="1:8">
      <c r="A1080">
        <v>1079</v>
      </c>
      <c r="B1080">
        <v>15</v>
      </c>
      <c r="C1080" t="s">
        <v>176</v>
      </c>
      <c r="D1080" t="s">
        <v>3598</v>
      </c>
      <c r="E1080" t="s">
        <v>1392</v>
      </c>
      <c r="F1080" t="s">
        <v>46</v>
      </c>
      <c r="G1080">
        <v>160</v>
      </c>
      <c r="H1080">
        <v>4169</v>
      </c>
    </row>
    <row r="1081" spans="1:8">
      <c r="A1081">
        <v>1080</v>
      </c>
      <c r="B1081">
        <v>15</v>
      </c>
      <c r="C1081" t="s">
        <v>176</v>
      </c>
      <c r="D1081" t="s">
        <v>3598</v>
      </c>
      <c r="E1081" t="s">
        <v>1393</v>
      </c>
      <c r="F1081" t="s">
        <v>63</v>
      </c>
      <c r="G1081">
        <v>158</v>
      </c>
      <c r="H1081">
        <v>4169</v>
      </c>
    </row>
    <row r="1082" spans="1:8">
      <c r="A1082">
        <v>1081</v>
      </c>
      <c r="B1082">
        <v>15</v>
      </c>
      <c r="C1082" t="s">
        <v>176</v>
      </c>
      <c r="D1082" t="s">
        <v>3598</v>
      </c>
      <c r="E1082" t="s">
        <v>1393</v>
      </c>
      <c r="F1082" t="s">
        <v>46</v>
      </c>
      <c r="G1082">
        <v>149</v>
      </c>
      <c r="H1082">
        <v>4169</v>
      </c>
    </row>
    <row r="1083" spans="1:8">
      <c r="A1083">
        <v>1082</v>
      </c>
      <c r="B1083">
        <v>15</v>
      </c>
      <c r="C1083" t="s">
        <v>176</v>
      </c>
      <c r="D1083" t="s">
        <v>3598</v>
      </c>
      <c r="E1083" t="s">
        <v>1394</v>
      </c>
      <c r="F1083" t="s">
        <v>63</v>
      </c>
      <c r="G1083">
        <v>138</v>
      </c>
      <c r="H1083">
        <v>4169</v>
      </c>
    </row>
    <row r="1084" spans="1:8">
      <c r="A1084">
        <v>1083</v>
      </c>
      <c r="B1084">
        <v>15</v>
      </c>
      <c r="C1084" t="s">
        <v>176</v>
      </c>
      <c r="D1084" t="s">
        <v>3598</v>
      </c>
      <c r="E1084" t="s">
        <v>1394</v>
      </c>
      <c r="F1084" t="s">
        <v>46</v>
      </c>
      <c r="G1084">
        <v>128</v>
      </c>
      <c r="H1084">
        <v>4169</v>
      </c>
    </row>
    <row r="1085" spans="1:8">
      <c r="A1085">
        <v>1084</v>
      </c>
      <c r="B1085">
        <v>15</v>
      </c>
      <c r="C1085" t="s">
        <v>176</v>
      </c>
      <c r="D1085" t="s">
        <v>3598</v>
      </c>
      <c r="E1085" t="s">
        <v>1395</v>
      </c>
      <c r="F1085" t="s">
        <v>63</v>
      </c>
      <c r="G1085">
        <v>130</v>
      </c>
      <c r="H1085">
        <v>4169</v>
      </c>
    </row>
    <row r="1086" spans="1:8">
      <c r="A1086">
        <v>1085</v>
      </c>
      <c r="B1086">
        <v>15</v>
      </c>
      <c r="C1086" t="s">
        <v>176</v>
      </c>
      <c r="D1086" t="s">
        <v>3598</v>
      </c>
      <c r="E1086" t="s">
        <v>1395</v>
      </c>
      <c r="F1086" t="s">
        <v>46</v>
      </c>
      <c r="G1086">
        <v>121</v>
      </c>
      <c r="H1086">
        <v>4169</v>
      </c>
    </row>
    <row r="1087" spans="1:8">
      <c r="A1087">
        <v>1086</v>
      </c>
      <c r="B1087">
        <v>15</v>
      </c>
      <c r="C1087" t="s">
        <v>176</v>
      </c>
      <c r="D1087" t="s">
        <v>3598</v>
      </c>
      <c r="E1087" t="s">
        <v>1396</v>
      </c>
      <c r="F1087" t="s">
        <v>63</v>
      </c>
      <c r="G1087">
        <v>110</v>
      </c>
      <c r="H1087">
        <v>4169</v>
      </c>
    </row>
    <row r="1088" spans="1:8">
      <c r="A1088">
        <v>1087</v>
      </c>
      <c r="B1088">
        <v>15</v>
      </c>
      <c r="C1088" t="s">
        <v>176</v>
      </c>
      <c r="D1088" t="s">
        <v>3598</v>
      </c>
      <c r="E1088" t="s">
        <v>1396</v>
      </c>
      <c r="F1088" t="s">
        <v>46</v>
      </c>
      <c r="G1088">
        <v>107</v>
      </c>
      <c r="H1088">
        <v>4169</v>
      </c>
    </row>
    <row r="1089" spans="1:8">
      <c r="A1089">
        <v>1088</v>
      </c>
      <c r="B1089">
        <v>15</v>
      </c>
      <c r="C1089" t="s">
        <v>176</v>
      </c>
      <c r="D1089" t="s">
        <v>3598</v>
      </c>
      <c r="E1089" t="s">
        <v>1397</v>
      </c>
      <c r="F1089" t="s">
        <v>63</v>
      </c>
      <c r="G1089">
        <v>87</v>
      </c>
      <c r="H1089">
        <v>4169</v>
      </c>
    </row>
    <row r="1090" spans="1:8">
      <c r="A1090">
        <v>1089</v>
      </c>
      <c r="B1090">
        <v>15</v>
      </c>
      <c r="C1090" t="s">
        <v>176</v>
      </c>
      <c r="D1090" t="s">
        <v>3598</v>
      </c>
      <c r="E1090" t="s">
        <v>1397</v>
      </c>
      <c r="F1090" t="s">
        <v>46</v>
      </c>
      <c r="G1090">
        <v>64</v>
      </c>
      <c r="H1090">
        <v>4169</v>
      </c>
    </row>
    <row r="1091" spans="1:8">
      <c r="A1091">
        <v>1090</v>
      </c>
      <c r="B1091">
        <v>15</v>
      </c>
      <c r="C1091" t="s">
        <v>176</v>
      </c>
      <c r="D1091" t="s">
        <v>3598</v>
      </c>
      <c r="E1091" t="s">
        <v>1398</v>
      </c>
      <c r="F1091" t="s">
        <v>63</v>
      </c>
      <c r="G1091">
        <v>45</v>
      </c>
      <c r="H1091">
        <v>4169</v>
      </c>
    </row>
    <row r="1092" spans="1:8">
      <c r="A1092">
        <v>1091</v>
      </c>
      <c r="B1092">
        <v>15</v>
      </c>
      <c r="C1092" t="s">
        <v>176</v>
      </c>
      <c r="D1092" t="s">
        <v>3598</v>
      </c>
      <c r="E1092" t="s">
        <v>1398</v>
      </c>
      <c r="F1092" t="s">
        <v>46</v>
      </c>
      <c r="G1092">
        <v>37</v>
      </c>
      <c r="H1092">
        <v>4169</v>
      </c>
    </row>
    <row r="1093" spans="1:8">
      <c r="A1093">
        <v>1092</v>
      </c>
      <c r="B1093">
        <v>15</v>
      </c>
      <c r="C1093" t="s">
        <v>176</v>
      </c>
      <c r="D1093" t="s">
        <v>3598</v>
      </c>
      <c r="E1093" t="s">
        <v>1399</v>
      </c>
      <c r="F1093" t="s">
        <v>63</v>
      </c>
      <c r="G1093">
        <v>20</v>
      </c>
      <c r="H1093">
        <v>4169</v>
      </c>
    </row>
    <row r="1094" spans="1:8">
      <c r="A1094">
        <v>1093</v>
      </c>
      <c r="B1094">
        <v>15</v>
      </c>
      <c r="C1094" t="s">
        <v>176</v>
      </c>
      <c r="D1094" t="s">
        <v>3598</v>
      </c>
      <c r="E1094" t="s">
        <v>1399</v>
      </c>
      <c r="F1094" t="s">
        <v>46</v>
      </c>
      <c r="G1094">
        <v>22</v>
      </c>
      <c r="H1094">
        <v>4169</v>
      </c>
    </row>
    <row r="1095" spans="1:8">
      <c r="A1095">
        <v>1094</v>
      </c>
      <c r="B1095">
        <v>15</v>
      </c>
      <c r="C1095" t="s">
        <v>176</v>
      </c>
      <c r="D1095" t="s">
        <v>3598</v>
      </c>
      <c r="E1095" t="s">
        <v>1400</v>
      </c>
      <c r="F1095" t="s">
        <v>63</v>
      </c>
      <c r="G1095">
        <v>23</v>
      </c>
      <c r="H1095">
        <v>4169</v>
      </c>
    </row>
    <row r="1096" spans="1:8">
      <c r="A1096">
        <v>1095</v>
      </c>
      <c r="B1096">
        <v>15</v>
      </c>
      <c r="C1096" t="s">
        <v>176</v>
      </c>
      <c r="D1096" t="s">
        <v>3598</v>
      </c>
      <c r="E1096" t="s">
        <v>1400</v>
      </c>
      <c r="F1096" t="s">
        <v>46</v>
      </c>
      <c r="G1096">
        <v>17</v>
      </c>
      <c r="H1096">
        <v>4169</v>
      </c>
    </row>
    <row r="1097" spans="1:8">
      <c r="A1097">
        <v>1096</v>
      </c>
      <c r="B1097">
        <v>15</v>
      </c>
      <c r="C1097" t="s">
        <v>176</v>
      </c>
      <c r="D1097" t="s">
        <v>3598</v>
      </c>
      <c r="E1097" t="s">
        <v>1401</v>
      </c>
      <c r="F1097" t="s">
        <v>63</v>
      </c>
      <c r="G1097">
        <v>16</v>
      </c>
      <c r="H1097">
        <v>4169</v>
      </c>
    </row>
    <row r="1098" spans="1:8">
      <c r="A1098">
        <v>1097</v>
      </c>
      <c r="B1098">
        <v>15</v>
      </c>
      <c r="C1098" t="s">
        <v>176</v>
      </c>
      <c r="D1098" t="s">
        <v>3598</v>
      </c>
      <c r="E1098" t="s">
        <v>1401</v>
      </c>
      <c r="F1098" t="s">
        <v>46</v>
      </c>
      <c r="G1098">
        <v>19</v>
      </c>
      <c r="H1098">
        <v>4169</v>
      </c>
    </row>
    <row r="1099" spans="1:8">
      <c r="A1099">
        <v>1098</v>
      </c>
      <c r="B1099">
        <v>15</v>
      </c>
      <c r="C1099" t="s">
        <v>176</v>
      </c>
      <c r="D1099" t="s">
        <v>3598</v>
      </c>
      <c r="E1099" t="s">
        <v>1402</v>
      </c>
      <c r="F1099" t="s">
        <v>63</v>
      </c>
      <c r="G1099">
        <v>10</v>
      </c>
      <c r="H1099">
        <v>4169</v>
      </c>
    </row>
    <row r="1100" spans="1:8">
      <c r="A1100">
        <v>1099</v>
      </c>
      <c r="B1100">
        <v>15</v>
      </c>
      <c r="C1100" t="s">
        <v>176</v>
      </c>
      <c r="D1100" t="s">
        <v>3598</v>
      </c>
      <c r="E1100" t="s">
        <v>1402</v>
      </c>
      <c r="F1100" t="s">
        <v>46</v>
      </c>
      <c r="G1100">
        <v>18</v>
      </c>
      <c r="H1100">
        <v>4169</v>
      </c>
    </row>
    <row r="1101" spans="1:8">
      <c r="A1101">
        <v>1100</v>
      </c>
      <c r="B1101">
        <v>15</v>
      </c>
      <c r="C1101" t="s">
        <v>176</v>
      </c>
      <c r="D1101" t="s">
        <v>3586</v>
      </c>
      <c r="E1101" t="s">
        <v>249</v>
      </c>
      <c r="F1101" t="s">
        <v>63</v>
      </c>
      <c r="G1101">
        <v>36277</v>
      </c>
      <c r="H1101">
        <v>1112064</v>
      </c>
    </row>
    <row r="1102" spans="1:8">
      <c r="A1102">
        <v>1101</v>
      </c>
      <c r="B1102">
        <v>15</v>
      </c>
      <c r="C1102" t="s">
        <v>176</v>
      </c>
      <c r="D1102" t="s">
        <v>3586</v>
      </c>
      <c r="E1102" t="s">
        <v>249</v>
      </c>
      <c r="F1102" t="s">
        <v>46</v>
      </c>
      <c r="G1102">
        <v>34441</v>
      </c>
      <c r="H1102">
        <v>1112064</v>
      </c>
    </row>
    <row r="1103" spans="1:8">
      <c r="A1103">
        <v>1102</v>
      </c>
      <c r="B1103">
        <v>15</v>
      </c>
      <c r="C1103" t="s">
        <v>176</v>
      </c>
      <c r="D1103" t="s">
        <v>3586</v>
      </c>
      <c r="E1103" t="s">
        <v>1386</v>
      </c>
      <c r="F1103" t="s">
        <v>63</v>
      </c>
      <c r="G1103">
        <v>42046</v>
      </c>
      <c r="H1103">
        <v>1112064</v>
      </c>
    </row>
    <row r="1104" spans="1:8">
      <c r="A1104">
        <v>1103</v>
      </c>
      <c r="B1104">
        <v>15</v>
      </c>
      <c r="C1104" t="s">
        <v>176</v>
      </c>
      <c r="D1104" t="s">
        <v>3586</v>
      </c>
      <c r="E1104" t="s">
        <v>1386</v>
      </c>
      <c r="F1104" t="s">
        <v>46</v>
      </c>
      <c r="G1104">
        <v>40573</v>
      </c>
      <c r="H1104">
        <v>1112064</v>
      </c>
    </row>
    <row r="1105" spans="1:8">
      <c r="A1105">
        <v>1104</v>
      </c>
      <c r="B1105">
        <v>15</v>
      </c>
      <c r="C1105" t="s">
        <v>176</v>
      </c>
      <c r="D1105" t="s">
        <v>3586</v>
      </c>
      <c r="E1105" t="s">
        <v>1387</v>
      </c>
      <c r="F1105" t="s">
        <v>63</v>
      </c>
      <c r="G1105">
        <v>48569</v>
      </c>
      <c r="H1105">
        <v>1112064</v>
      </c>
    </row>
    <row r="1106" spans="1:8">
      <c r="A1106">
        <v>1105</v>
      </c>
      <c r="B1106">
        <v>15</v>
      </c>
      <c r="C1106" t="s">
        <v>176</v>
      </c>
      <c r="D1106" t="s">
        <v>3586</v>
      </c>
      <c r="E1106" t="s">
        <v>1387</v>
      </c>
      <c r="F1106" t="s">
        <v>46</v>
      </c>
      <c r="G1106">
        <v>45991</v>
      </c>
      <c r="H1106">
        <v>1112064</v>
      </c>
    </row>
    <row r="1107" spans="1:8">
      <c r="A1107">
        <v>1106</v>
      </c>
      <c r="B1107">
        <v>15</v>
      </c>
      <c r="C1107" t="s">
        <v>176</v>
      </c>
      <c r="D1107" t="s">
        <v>3586</v>
      </c>
      <c r="E1107" t="s">
        <v>1388</v>
      </c>
      <c r="F1107" t="s">
        <v>63</v>
      </c>
      <c r="G1107">
        <v>50655</v>
      </c>
      <c r="H1107">
        <v>1112064</v>
      </c>
    </row>
    <row r="1108" spans="1:8">
      <c r="A1108">
        <v>1107</v>
      </c>
      <c r="B1108">
        <v>15</v>
      </c>
      <c r="C1108" t="s">
        <v>176</v>
      </c>
      <c r="D1108" t="s">
        <v>3586</v>
      </c>
      <c r="E1108" t="s">
        <v>1388</v>
      </c>
      <c r="F1108" t="s">
        <v>46</v>
      </c>
      <c r="G1108">
        <v>47378</v>
      </c>
      <c r="H1108">
        <v>1112064</v>
      </c>
    </row>
    <row r="1109" spans="1:8">
      <c r="A1109">
        <v>1108</v>
      </c>
      <c r="B1109">
        <v>15</v>
      </c>
      <c r="C1109" t="s">
        <v>176</v>
      </c>
      <c r="D1109" t="s">
        <v>3586</v>
      </c>
      <c r="E1109" t="s">
        <v>1389</v>
      </c>
      <c r="F1109" t="s">
        <v>63</v>
      </c>
      <c r="G1109">
        <v>44371</v>
      </c>
      <c r="H1109">
        <v>1112064</v>
      </c>
    </row>
    <row r="1110" spans="1:8">
      <c r="A1110">
        <v>1109</v>
      </c>
      <c r="B1110">
        <v>15</v>
      </c>
      <c r="C1110" t="s">
        <v>176</v>
      </c>
      <c r="D1110" t="s">
        <v>3586</v>
      </c>
      <c r="E1110" t="s">
        <v>1389</v>
      </c>
      <c r="F1110" t="s">
        <v>46</v>
      </c>
      <c r="G1110">
        <v>43012</v>
      </c>
      <c r="H1110">
        <v>1112064</v>
      </c>
    </row>
    <row r="1111" spans="1:8">
      <c r="A1111">
        <v>1110</v>
      </c>
      <c r="B1111">
        <v>15</v>
      </c>
      <c r="C1111" t="s">
        <v>176</v>
      </c>
      <c r="D1111" t="s">
        <v>3586</v>
      </c>
      <c r="E1111" t="s">
        <v>1390</v>
      </c>
      <c r="F1111" t="s">
        <v>63</v>
      </c>
      <c r="G1111">
        <v>38583</v>
      </c>
      <c r="H1111">
        <v>1112064</v>
      </c>
    </row>
    <row r="1112" spans="1:8">
      <c r="A1112">
        <v>1111</v>
      </c>
      <c r="B1112">
        <v>15</v>
      </c>
      <c r="C1112" t="s">
        <v>176</v>
      </c>
      <c r="D1112" t="s">
        <v>3586</v>
      </c>
      <c r="E1112" t="s">
        <v>1390</v>
      </c>
      <c r="F1112" t="s">
        <v>46</v>
      </c>
      <c r="G1112">
        <v>39290</v>
      </c>
      <c r="H1112">
        <v>1112064</v>
      </c>
    </row>
    <row r="1113" spans="1:8">
      <c r="A1113">
        <v>1112</v>
      </c>
      <c r="B1113">
        <v>15</v>
      </c>
      <c r="C1113" t="s">
        <v>176</v>
      </c>
      <c r="D1113" t="s">
        <v>3586</v>
      </c>
      <c r="E1113" t="s">
        <v>1391</v>
      </c>
      <c r="F1113" t="s">
        <v>63</v>
      </c>
      <c r="G1113">
        <v>36799</v>
      </c>
      <c r="H1113">
        <v>1112064</v>
      </c>
    </row>
    <row r="1114" spans="1:8">
      <c r="A1114">
        <v>1113</v>
      </c>
      <c r="B1114">
        <v>15</v>
      </c>
      <c r="C1114" t="s">
        <v>176</v>
      </c>
      <c r="D1114" t="s">
        <v>3586</v>
      </c>
      <c r="E1114" t="s">
        <v>1391</v>
      </c>
      <c r="F1114" t="s">
        <v>46</v>
      </c>
      <c r="G1114">
        <v>38659</v>
      </c>
      <c r="H1114">
        <v>1112064</v>
      </c>
    </row>
    <row r="1115" spans="1:8">
      <c r="A1115">
        <v>1114</v>
      </c>
      <c r="B1115">
        <v>15</v>
      </c>
      <c r="C1115" t="s">
        <v>176</v>
      </c>
      <c r="D1115" t="s">
        <v>3586</v>
      </c>
      <c r="E1115" t="s">
        <v>1392</v>
      </c>
      <c r="F1115" t="s">
        <v>63</v>
      </c>
      <c r="G1115">
        <v>37821</v>
      </c>
      <c r="H1115">
        <v>1112064</v>
      </c>
    </row>
    <row r="1116" spans="1:8">
      <c r="A1116">
        <v>1115</v>
      </c>
      <c r="B1116">
        <v>15</v>
      </c>
      <c r="C1116" t="s">
        <v>176</v>
      </c>
      <c r="D1116" t="s">
        <v>3586</v>
      </c>
      <c r="E1116" t="s">
        <v>1392</v>
      </c>
      <c r="F1116" t="s">
        <v>46</v>
      </c>
      <c r="G1116">
        <v>39826</v>
      </c>
      <c r="H1116">
        <v>1112064</v>
      </c>
    </row>
    <row r="1117" spans="1:8">
      <c r="A1117">
        <v>1116</v>
      </c>
      <c r="B1117">
        <v>15</v>
      </c>
      <c r="C1117" t="s">
        <v>176</v>
      </c>
      <c r="D1117" t="s">
        <v>3586</v>
      </c>
      <c r="E1117" t="s">
        <v>1393</v>
      </c>
      <c r="F1117" t="s">
        <v>63</v>
      </c>
      <c r="G1117">
        <v>34832</v>
      </c>
      <c r="H1117">
        <v>1112064</v>
      </c>
    </row>
    <row r="1118" spans="1:8">
      <c r="A1118">
        <v>1117</v>
      </c>
      <c r="B1118">
        <v>15</v>
      </c>
      <c r="C1118" t="s">
        <v>176</v>
      </c>
      <c r="D1118" t="s">
        <v>3586</v>
      </c>
      <c r="E1118" t="s">
        <v>1393</v>
      </c>
      <c r="F1118" t="s">
        <v>46</v>
      </c>
      <c r="G1118">
        <v>36472</v>
      </c>
      <c r="H1118">
        <v>1112064</v>
      </c>
    </row>
    <row r="1119" spans="1:8">
      <c r="A1119">
        <v>1118</v>
      </c>
      <c r="B1119">
        <v>15</v>
      </c>
      <c r="C1119" t="s">
        <v>176</v>
      </c>
      <c r="D1119" t="s">
        <v>3586</v>
      </c>
      <c r="E1119" t="s">
        <v>1394</v>
      </c>
      <c r="F1119" t="s">
        <v>63</v>
      </c>
      <c r="G1119">
        <v>33310</v>
      </c>
      <c r="H1119">
        <v>1112064</v>
      </c>
    </row>
    <row r="1120" spans="1:8">
      <c r="A1120">
        <v>1119</v>
      </c>
      <c r="B1120">
        <v>15</v>
      </c>
      <c r="C1120" t="s">
        <v>176</v>
      </c>
      <c r="D1120" t="s">
        <v>3586</v>
      </c>
      <c r="E1120" t="s">
        <v>1394</v>
      </c>
      <c r="F1120" t="s">
        <v>46</v>
      </c>
      <c r="G1120">
        <v>36063</v>
      </c>
      <c r="H1120">
        <v>1112064</v>
      </c>
    </row>
    <row r="1121" spans="1:8">
      <c r="A1121">
        <v>1120</v>
      </c>
      <c r="B1121">
        <v>15</v>
      </c>
      <c r="C1121" t="s">
        <v>176</v>
      </c>
      <c r="D1121" t="s">
        <v>3586</v>
      </c>
      <c r="E1121" t="s">
        <v>1395</v>
      </c>
      <c r="F1121" t="s">
        <v>63</v>
      </c>
      <c r="G1121">
        <v>31843</v>
      </c>
      <c r="H1121">
        <v>1112064</v>
      </c>
    </row>
    <row r="1122" spans="1:8">
      <c r="A1122">
        <v>1121</v>
      </c>
      <c r="B1122">
        <v>15</v>
      </c>
      <c r="C1122" t="s">
        <v>176</v>
      </c>
      <c r="D1122" t="s">
        <v>3586</v>
      </c>
      <c r="E1122" t="s">
        <v>1395</v>
      </c>
      <c r="F1122" t="s">
        <v>46</v>
      </c>
      <c r="G1122">
        <v>35138</v>
      </c>
      <c r="H1122">
        <v>1112064</v>
      </c>
    </row>
    <row r="1123" spans="1:8">
      <c r="A1123">
        <v>1122</v>
      </c>
      <c r="B1123">
        <v>15</v>
      </c>
      <c r="C1123" t="s">
        <v>176</v>
      </c>
      <c r="D1123" t="s">
        <v>3586</v>
      </c>
      <c r="E1123" t="s">
        <v>1396</v>
      </c>
      <c r="F1123" t="s">
        <v>63</v>
      </c>
      <c r="G1123">
        <v>28800</v>
      </c>
      <c r="H1123">
        <v>1112064</v>
      </c>
    </row>
    <row r="1124" spans="1:8">
      <c r="A1124">
        <v>1123</v>
      </c>
      <c r="B1124">
        <v>15</v>
      </c>
      <c r="C1124" t="s">
        <v>176</v>
      </c>
      <c r="D1124" t="s">
        <v>3586</v>
      </c>
      <c r="E1124" t="s">
        <v>1396</v>
      </c>
      <c r="F1124" t="s">
        <v>46</v>
      </c>
      <c r="G1124">
        <v>31803</v>
      </c>
      <c r="H1124">
        <v>1112064</v>
      </c>
    </row>
    <row r="1125" spans="1:8">
      <c r="A1125">
        <v>1124</v>
      </c>
      <c r="B1125">
        <v>15</v>
      </c>
      <c r="C1125" t="s">
        <v>176</v>
      </c>
      <c r="D1125" t="s">
        <v>3586</v>
      </c>
      <c r="E1125" t="s">
        <v>1397</v>
      </c>
      <c r="F1125" t="s">
        <v>63</v>
      </c>
      <c r="G1125">
        <v>24390</v>
      </c>
      <c r="H1125">
        <v>1112064</v>
      </c>
    </row>
    <row r="1126" spans="1:8">
      <c r="A1126">
        <v>1125</v>
      </c>
      <c r="B1126">
        <v>15</v>
      </c>
      <c r="C1126" t="s">
        <v>176</v>
      </c>
      <c r="D1126" t="s">
        <v>3586</v>
      </c>
      <c r="E1126" t="s">
        <v>1397</v>
      </c>
      <c r="F1126" t="s">
        <v>46</v>
      </c>
      <c r="G1126">
        <v>27204</v>
      </c>
      <c r="H1126">
        <v>1112064</v>
      </c>
    </row>
    <row r="1127" spans="1:8">
      <c r="A1127">
        <v>1126</v>
      </c>
      <c r="B1127">
        <v>15</v>
      </c>
      <c r="C1127" t="s">
        <v>176</v>
      </c>
      <c r="D1127" t="s">
        <v>3586</v>
      </c>
      <c r="E1127" t="s">
        <v>1398</v>
      </c>
      <c r="F1127" t="s">
        <v>63</v>
      </c>
      <c r="G1127">
        <v>19674</v>
      </c>
      <c r="H1127">
        <v>1112064</v>
      </c>
    </row>
    <row r="1128" spans="1:8">
      <c r="A1128">
        <v>1127</v>
      </c>
      <c r="B1128">
        <v>15</v>
      </c>
      <c r="C1128" t="s">
        <v>176</v>
      </c>
      <c r="D1128" t="s">
        <v>3586</v>
      </c>
      <c r="E1128" t="s">
        <v>1398</v>
      </c>
      <c r="F1128" t="s">
        <v>46</v>
      </c>
      <c r="G1128">
        <v>21814</v>
      </c>
      <c r="H1128">
        <v>1112064</v>
      </c>
    </row>
    <row r="1129" spans="1:8">
      <c r="A1129">
        <v>1128</v>
      </c>
      <c r="B1129">
        <v>15</v>
      </c>
      <c r="C1129" t="s">
        <v>176</v>
      </c>
      <c r="D1129" t="s">
        <v>3586</v>
      </c>
      <c r="E1129" t="s">
        <v>1399</v>
      </c>
      <c r="F1129" t="s">
        <v>63</v>
      </c>
      <c r="G1129">
        <v>14277</v>
      </c>
      <c r="H1129">
        <v>1112064</v>
      </c>
    </row>
    <row r="1130" spans="1:8">
      <c r="A1130">
        <v>1129</v>
      </c>
      <c r="B1130">
        <v>15</v>
      </c>
      <c r="C1130" t="s">
        <v>176</v>
      </c>
      <c r="D1130" t="s">
        <v>3586</v>
      </c>
      <c r="E1130" t="s">
        <v>1399</v>
      </c>
      <c r="F1130" t="s">
        <v>46</v>
      </c>
      <c r="G1130">
        <v>16885</v>
      </c>
      <c r="H1130">
        <v>1112064</v>
      </c>
    </row>
    <row r="1131" spans="1:8">
      <c r="A1131">
        <v>1130</v>
      </c>
      <c r="B1131">
        <v>15</v>
      </c>
      <c r="C1131" t="s">
        <v>176</v>
      </c>
      <c r="D1131" t="s">
        <v>3586</v>
      </c>
      <c r="E1131" t="s">
        <v>1400</v>
      </c>
      <c r="F1131" t="s">
        <v>63</v>
      </c>
      <c r="G1131">
        <v>11045</v>
      </c>
      <c r="H1131">
        <v>1112064</v>
      </c>
    </row>
    <row r="1132" spans="1:8">
      <c r="A1132">
        <v>1131</v>
      </c>
      <c r="B1132">
        <v>15</v>
      </c>
      <c r="C1132" t="s">
        <v>176</v>
      </c>
      <c r="D1132" t="s">
        <v>3586</v>
      </c>
      <c r="E1132" t="s">
        <v>1400</v>
      </c>
      <c r="F1132" t="s">
        <v>46</v>
      </c>
      <c r="G1132">
        <v>13446</v>
      </c>
      <c r="H1132">
        <v>1112064</v>
      </c>
    </row>
    <row r="1133" spans="1:8">
      <c r="A1133">
        <v>1132</v>
      </c>
      <c r="B1133">
        <v>15</v>
      </c>
      <c r="C1133" t="s">
        <v>176</v>
      </c>
      <c r="D1133" t="s">
        <v>3586</v>
      </c>
      <c r="E1133" t="s">
        <v>1401</v>
      </c>
      <c r="F1133" t="s">
        <v>63</v>
      </c>
      <c r="G1133">
        <v>7252</v>
      </c>
      <c r="H1133">
        <v>1112064</v>
      </c>
    </row>
    <row r="1134" spans="1:8">
      <c r="A1134">
        <v>1133</v>
      </c>
      <c r="B1134">
        <v>15</v>
      </c>
      <c r="C1134" t="s">
        <v>176</v>
      </c>
      <c r="D1134" t="s">
        <v>3586</v>
      </c>
      <c r="E1134" t="s">
        <v>1401</v>
      </c>
      <c r="F1134" t="s">
        <v>46</v>
      </c>
      <c r="G1134">
        <v>9694</v>
      </c>
      <c r="H1134">
        <v>1112064</v>
      </c>
    </row>
    <row r="1135" spans="1:8">
      <c r="A1135">
        <v>1134</v>
      </c>
      <c r="B1135">
        <v>15</v>
      </c>
      <c r="C1135" t="s">
        <v>176</v>
      </c>
      <c r="D1135" t="s">
        <v>3586</v>
      </c>
      <c r="E1135" t="s">
        <v>1402</v>
      </c>
      <c r="F1135" t="s">
        <v>63</v>
      </c>
      <c r="G1135">
        <v>5609</v>
      </c>
      <c r="H1135">
        <v>1112064</v>
      </c>
    </row>
    <row r="1136" spans="1:8">
      <c r="A1136">
        <v>1135</v>
      </c>
      <c r="B1136">
        <v>15</v>
      </c>
      <c r="C1136" t="s">
        <v>176</v>
      </c>
      <c r="D1136" t="s">
        <v>3586</v>
      </c>
      <c r="E1136" t="s">
        <v>1402</v>
      </c>
      <c r="F1136" t="s">
        <v>46</v>
      </c>
      <c r="G1136">
        <v>8222</v>
      </c>
      <c r="H1136">
        <v>1112064</v>
      </c>
    </row>
    <row r="1137" spans="1:7">
      <c r="A1137">
        <v>1136</v>
      </c>
      <c r="B1137">
        <v>15</v>
      </c>
      <c r="C1137" t="s">
        <v>176</v>
      </c>
      <c r="D1137" t="s">
        <v>45</v>
      </c>
      <c r="E1137" t="s">
        <v>249</v>
      </c>
      <c r="F1137" t="s">
        <v>63</v>
      </c>
      <c r="G1137">
        <v>278</v>
      </c>
    </row>
    <row r="1138" spans="1:7">
      <c r="A1138">
        <v>1137</v>
      </c>
      <c r="B1138">
        <v>15</v>
      </c>
      <c r="C1138" t="s">
        <v>176</v>
      </c>
      <c r="D1138" t="s">
        <v>45</v>
      </c>
      <c r="E1138" t="s">
        <v>249</v>
      </c>
      <c r="F1138" t="s">
        <v>46</v>
      </c>
      <c r="G1138">
        <v>261</v>
      </c>
    </row>
    <row r="1139" spans="1:7">
      <c r="A1139">
        <v>1138</v>
      </c>
      <c r="B1139">
        <v>15</v>
      </c>
      <c r="C1139" t="s">
        <v>176</v>
      </c>
      <c r="D1139" t="s">
        <v>45</v>
      </c>
      <c r="E1139" t="s">
        <v>1386</v>
      </c>
      <c r="F1139" t="s">
        <v>63</v>
      </c>
      <c r="G1139">
        <v>257</v>
      </c>
    </row>
    <row r="1140" spans="1:7">
      <c r="A1140">
        <v>1139</v>
      </c>
      <c r="B1140">
        <v>15</v>
      </c>
      <c r="C1140" t="s">
        <v>176</v>
      </c>
      <c r="D1140" t="s">
        <v>45</v>
      </c>
      <c r="E1140" t="s">
        <v>1386</v>
      </c>
      <c r="F1140" t="s">
        <v>46</v>
      </c>
      <c r="G1140">
        <v>256</v>
      </c>
    </row>
    <row r="1141" spans="1:7">
      <c r="A1141">
        <v>1140</v>
      </c>
      <c r="B1141">
        <v>15</v>
      </c>
      <c r="C1141" t="s">
        <v>176</v>
      </c>
      <c r="D1141" t="s">
        <v>45</v>
      </c>
      <c r="E1141" t="s">
        <v>1387</v>
      </c>
      <c r="F1141" t="s">
        <v>63</v>
      </c>
      <c r="G1141">
        <v>316</v>
      </c>
    </row>
    <row r="1142" spans="1:7">
      <c r="A1142">
        <v>1141</v>
      </c>
      <c r="B1142">
        <v>15</v>
      </c>
      <c r="C1142" t="s">
        <v>176</v>
      </c>
      <c r="D1142" t="s">
        <v>45</v>
      </c>
      <c r="E1142" t="s">
        <v>1387</v>
      </c>
      <c r="F1142" t="s">
        <v>46</v>
      </c>
      <c r="G1142">
        <v>307</v>
      </c>
    </row>
    <row r="1143" spans="1:7">
      <c r="A1143">
        <v>1142</v>
      </c>
      <c r="B1143">
        <v>15</v>
      </c>
      <c r="C1143" t="s">
        <v>176</v>
      </c>
      <c r="D1143" t="s">
        <v>45</v>
      </c>
      <c r="E1143" t="s">
        <v>1388</v>
      </c>
      <c r="F1143" t="s">
        <v>63</v>
      </c>
      <c r="G1143">
        <v>1544</v>
      </c>
    </row>
    <row r="1144" spans="1:7">
      <c r="A1144">
        <v>1143</v>
      </c>
      <c r="B1144">
        <v>15</v>
      </c>
      <c r="C1144" t="s">
        <v>176</v>
      </c>
      <c r="D1144" t="s">
        <v>45</v>
      </c>
      <c r="E1144" t="s">
        <v>1388</v>
      </c>
      <c r="F1144" t="s">
        <v>46</v>
      </c>
      <c r="G1144">
        <v>440</v>
      </c>
    </row>
    <row r="1145" spans="1:7">
      <c r="A1145">
        <v>1144</v>
      </c>
      <c r="B1145">
        <v>15</v>
      </c>
      <c r="C1145" t="s">
        <v>176</v>
      </c>
      <c r="D1145" t="s">
        <v>45</v>
      </c>
      <c r="E1145" t="s">
        <v>1389</v>
      </c>
      <c r="F1145" t="s">
        <v>63</v>
      </c>
      <c r="G1145">
        <v>1319</v>
      </c>
    </row>
    <row r="1146" spans="1:7">
      <c r="A1146">
        <v>1145</v>
      </c>
      <c r="B1146">
        <v>15</v>
      </c>
      <c r="C1146" t="s">
        <v>176</v>
      </c>
      <c r="D1146" t="s">
        <v>45</v>
      </c>
      <c r="E1146" t="s">
        <v>1389</v>
      </c>
      <c r="F1146" t="s">
        <v>46</v>
      </c>
      <c r="G1146">
        <v>588</v>
      </c>
    </row>
    <row r="1147" spans="1:7">
      <c r="A1147">
        <v>1146</v>
      </c>
      <c r="B1147">
        <v>15</v>
      </c>
      <c r="C1147" t="s">
        <v>176</v>
      </c>
      <c r="D1147" t="s">
        <v>45</v>
      </c>
      <c r="E1147" t="s">
        <v>1390</v>
      </c>
      <c r="F1147" t="s">
        <v>63</v>
      </c>
      <c r="G1147">
        <v>481</v>
      </c>
    </row>
    <row r="1148" spans="1:7">
      <c r="A1148">
        <v>1147</v>
      </c>
      <c r="B1148">
        <v>15</v>
      </c>
      <c r="C1148" t="s">
        <v>176</v>
      </c>
      <c r="D1148" t="s">
        <v>45</v>
      </c>
      <c r="E1148" t="s">
        <v>1390</v>
      </c>
      <c r="F1148" t="s">
        <v>46</v>
      </c>
      <c r="G1148">
        <v>502</v>
      </c>
    </row>
    <row r="1149" spans="1:7">
      <c r="A1149">
        <v>1148</v>
      </c>
      <c r="B1149">
        <v>15</v>
      </c>
      <c r="C1149" t="s">
        <v>176</v>
      </c>
      <c r="D1149" t="s">
        <v>45</v>
      </c>
      <c r="E1149" t="s">
        <v>1391</v>
      </c>
      <c r="F1149" t="s">
        <v>63</v>
      </c>
      <c r="G1149">
        <v>479</v>
      </c>
    </row>
    <row r="1150" spans="1:7">
      <c r="A1150">
        <v>1149</v>
      </c>
      <c r="B1150">
        <v>15</v>
      </c>
      <c r="C1150" t="s">
        <v>176</v>
      </c>
      <c r="D1150" t="s">
        <v>45</v>
      </c>
      <c r="E1150" t="s">
        <v>1391</v>
      </c>
      <c r="F1150" t="s">
        <v>46</v>
      </c>
      <c r="G1150">
        <v>475</v>
      </c>
    </row>
    <row r="1151" spans="1:7">
      <c r="A1151">
        <v>1150</v>
      </c>
      <c r="B1151">
        <v>15</v>
      </c>
      <c r="C1151" t="s">
        <v>176</v>
      </c>
      <c r="D1151" t="s">
        <v>45</v>
      </c>
      <c r="E1151" t="s">
        <v>1392</v>
      </c>
      <c r="F1151" t="s">
        <v>63</v>
      </c>
      <c r="G1151">
        <v>430</v>
      </c>
    </row>
    <row r="1152" spans="1:7">
      <c r="A1152">
        <v>1151</v>
      </c>
      <c r="B1152">
        <v>15</v>
      </c>
      <c r="C1152" t="s">
        <v>176</v>
      </c>
      <c r="D1152" t="s">
        <v>45</v>
      </c>
      <c r="E1152" t="s">
        <v>1392</v>
      </c>
      <c r="F1152" t="s">
        <v>46</v>
      </c>
      <c r="G1152">
        <v>424</v>
      </c>
    </row>
    <row r="1153" spans="1:7">
      <c r="A1153">
        <v>1152</v>
      </c>
      <c r="B1153">
        <v>15</v>
      </c>
      <c r="C1153" t="s">
        <v>176</v>
      </c>
      <c r="D1153" t="s">
        <v>45</v>
      </c>
      <c r="E1153" t="s">
        <v>1393</v>
      </c>
      <c r="F1153" t="s">
        <v>63</v>
      </c>
      <c r="G1153">
        <v>375</v>
      </c>
    </row>
    <row r="1154" spans="1:7">
      <c r="A1154">
        <v>1153</v>
      </c>
      <c r="B1154">
        <v>15</v>
      </c>
      <c r="C1154" t="s">
        <v>176</v>
      </c>
      <c r="D1154" t="s">
        <v>45</v>
      </c>
      <c r="E1154" t="s">
        <v>1393</v>
      </c>
      <c r="F1154" t="s">
        <v>46</v>
      </c>
      <c r="G1154">
        <v>365</v>
      </c>
    </row>
    <row r="1155" spans="1:7">
      <c r="A1155">
        <v>1154</v>
      </c>
      <c r="B1155">
        <v>15</v>
      </c>
      <c r="C1155" t="s">
        <v>176</v>
      </c>
      <c r="D1155" t="s">
        <v>45</v>
      </c>
      <c r="E1155" t="s">
        <v>1394</v>
      </c>
      <c r="F1155" t="s">
        <v>63</v>
      </c>
      <c r="G1155">
        <v>357</v>
      </c>
    </row>
    <row r="1156" spans="1:7">
      <c r="A1156">
        <v>1155</v>
      </c>
      <c r="B1156">
        <v>15</v>
      </c>
      <c r="C1156" t="s">
        <v>176</v>
      </c>
      <c r="D1156" t="s">
        <v>45</v>
      </c>
      <c r="E1156" t="s">
        <v>1394</v>
      </c>
      <c r="F1156" t="s">
        <v>46</v>
      </c>
      <c r="G1156">
        <v>383</v>
      </c>
    </row>
    <row r="1157" spans="1:7">
      <c r="A1157">
        <v>1156</v>
      </c>
      <c r="B1157">
        <v>15</v>
      </c>
      <c r="C1157" t="s">
        <v>176</v>
      </c>
      <c r="D1157" t="s">
        <v>45</v>
      </c>
      <c r="E1157" t="s">
        <v>1395</v>
      </c>
      <c r="F1157" t="s">
        <v>63</v>
      </c>
      <c r="G1157">
        <v>334</v>
      </c>
    </row>
    <row r="1158" spans="1:7">
      <c r="A1158">
        <v>1157</v>
      </c>
      <c r="B1158">
        <v>15</v>
      </c>
      <c r="C1158" t="s">
        <v>176</v>
      </c>
      <c r="D1158" t="s">
        <v>45</v>
      </c>
      <c r="E1158" t="s">
        <v>1395</v>
      </c>
      <c r="F1158" t="s">
        <v>46</v>
      </c>
      <c r="G1158">
        <v>349</v>
      </c>
    </row>
    <row r="1159" spans="1:7">
      <c r="A1159">
        <v>1158</v>
      </c>
      <c r="B1159">
        <v>15</v>
      </c>
      <c r="C1159" t="s">
        <v>176</v>
      </c>
      <c r="D1159" t="s">
        <v>45</v>
      </c>
      <c r="E1159" t="s">
        <v>1396</v>
      </c>
      <c r="F1159" t="s">
        <v>63</v>
      </c>
      <c r="G1159">
        <v>283</v>
      </c>
    </row>
    <row r="1160" spans="1:7">
      <c r="A1160">
        <v>1159</v>
      </c>
      <c r="B1160">
        <v>15</v>
      </c>
      <c r="C1160" t="s">
        <v>176</v>
      </c>
      <c r="D1160" t="s">
        <v>45</v>
      </c>
      <c r="E1160" t="s">
        <v>1396</v>
      </c>
      <c r="F1160" t="s">
        <v>46</v>
      </c>
      <c r="G1160">
        <v>333</v>
      </c>
    </row>
    <row r="1161" spans="1:7">
      <c r="A1161">
        <v>1160</v>
      </c>
      <c r="B1161">
        <v>15</v>
      </c>
      <c r="C1161" t="s">
        <v>176</v>
      </c>
      <c r="D1161" t="s">
        <v>45</v>
      </c>
      <c r="E1161" t="s">
        <v>1397</v>
      </c>
      <c r="F1161" t="s">
        <v>63</v>
      </c>
      <c r="G1161">
        <v>186</v>
      </c>
    </row>
    <row r="1162" spans="1:7">
      <c r="A1162">
        <v>1161</v>
      </c>
      <c r="B1162">
        <v>15</v>
      </c>
      <c r="C1162" t="s">
        <v>176</v>
      </c>
      <c r="D1162" t="s">
        <v>45</v>
      </c>
      <c r="E1162" t="s">
        <v>1397</v>
      </c>
      <c r="F1162" t="s">
        <v>46</v>
      </c>
      <c r="G1162">
        <v>222</v>
      </c>
    </row>
    <row r="1163" spans="1:7">
      <c r="A1163">
        <v>1162</v>
      </c>
      <c r="B1163">
        <v>15</v>
      </c>
      <c r="C1163" t="s">
        <v>176</v>
      </c>
      <c r="D1163" t="s">
        <v>45</v>
      </c>
      <c r="E1163" t="s">
        <v>1398</v>
      </c>
      <c r="F1163" t="s">
        <v>63</v>
      </c>
      <c r="G1163">
        <v>109</v>
      </c>
    </row>
    <row r="1164" spans="1:7">
      <c r="A1164">
        <v>1163</v>
      </c>
      <c r="B1164">
        <v>15</v>
      </c>
      <c r="C1164" t="s">
        <v>176</v>
      </c>
      <c r="D1164" t="s">
        <v>45</v>
      </c>
      <c r="E1164" t="s">
        <v>1398</v>
      </c>
      <c r="F1164" t="s">
        <v>46</v>
      </c>
      <c r="G1164">
        <v>122</v>
      </c>
    </row>
    <row r="1165" spans="1:7">
      <c r="A1165">
        <v>1164</v>
      </c>
      <c r="B1165">
        <v>15</v>
      </c>
      <c r="C1165" t="s">
        <v>176</v>
      </c>
      <c r="D1165" t="s">
        <v>45</v>
      </c>
      <c r="E1165" t="s">
        <v>1399</v>
      </c>
      <c r="F1165" t="s">
        <v>63</v>
      </c>
      <c r="G1165">
        <v>63</v>
      </c>
    </row>
    <row r="1166" spans="1:7">
      <c r="A1166">
        <v>1165</v>
      </c>
      <c r="B1166">
        <v>15</v>
      </c>
      <c r="C1166" t="s">
        <v>176</v>
      </c>
      <c r="D1166" t="s">
        <v>45</v>
      </c>
      <c r="E1166" t="s">
        <v>1399</v>
      </c>
      <c r="F1166" t="s">
        <v>46</v>
      </c>
      <c r="G1166">
        <v>96</v>
      </c>
    </row>
    <row r="1167" spans="1:7">
      <c r="A1167">
        <v>1166</v>
      </c>
      <c r="B1167">
        <v>15</v>
      </c>
      <c r="C1167" t="s">
        <v>176</v>
      </c>
      <c r="D1167" t="s">
        <v>45</v>
      </c>
      <c r="E1167" t="s">
        <v>1400</v>
      </c>
      <c r="F1167" t="s">
        <v>63</v>
      </c>
      <c r="G1167">
        <v>49</v>
      </c>
    </row>
    <row r="1168" spans="1:7">
      <c r="A1168">
        <v>1167</v>
      </c>
      <c r="B1168">
        <v>15</v>
      </c>
      <c r="C1168" t="s">
        <v>176</v>
      </c>
      <c r="D1168" t="s">
        <v>45</v>
      </c>
      <c r="E1168" t="s">
        <v>1400</v>
      </c>
      <c r="F1168" t="s">
        <v>46</v>
      </c>
      <c r="G1168">
        <v>65</v>
      </c>
    </row>
    <row r="1169" spans="1:8">
      <c r="A1169">
        <v>1168</v>
      </c>
      <c r="B1169">
        <v>15</v>
      </c>
      <c r="C1169" t="s">
        <v>176</v>
      </c>
      <c r="D1169" t="s">
        <v>45</v>
      </c>
      <c r="E1169" t="s">
        <v>1401</v>
      </c>
      <c r="F1169" t="s">
        <v>63</v>
      </c>
      <c r="G1169">
        <v>20</v>
      </c>
    </row>
    <row r="1170" spans="1:8">
      <c r="A1170">
        <v>1169</v>
      </c>
      <c r="B1170">
        <v>15</v>
      </c>
      <c r="C1170" t="s">
        <v>176</v>
      </c>
      <c r="D1170" t="s">
        <v>45</v>
      </c>
      <c r="E1170" t="s">
        <v>1401</v>
      </c>
      <c r="F1170" t="s">
        <v>46</v>
      </c>
      <c r="G1170">
        <v>57</v>
      </c>
    </row>
    <row r="1171" spans="1:8">
      <c r="A1171">
        <v>1170</v>
      </c>
      <c r="B1171">
        <v>15</v>
      </c>
      <c r="C1171" t="s">
        <v>176</v>
      </c>
      <c r="D1171" t="s">
        <v>45</v>
      </c>
      <c r="E1171" t="s">
        <v>1402</v>
      </c>
      <c r="F1171" t="s">
        <v>63</v>
      </c>
      <c r="G1171">
        <v>39</v>
      </c>
    </row>
    <row r="1172" spans="1:8">
      <c r="A1172">
        <v>1171</v>
      </c>
      <c r="B1172">
        <v>15</v>
      </c>
      <c r="C1172" t="s">
        <v>176</v>
      </c>
      <c r="D1172" t="s">
        <v>45</v>
      </c>
      <c r="E1172" t="s">
        <v>1402</v>
      </c>
      <c r="F1172" t="s">
        <v>46</v>
      </c>
      <c r="G1172">
        <v>54</v>
      </c>
    </row>
    <row r="1173" spans="1:8">
      <c r="A1173">
        <v>1172</v>
      </c>
      <c r="B1173">
        <v>17</v>
      </c>
      <c r="C1173" t="s">
        <v>177</v>
      </c>
      <c r="D1173" t="s">
        <v>1413</v>
      </c>
      <c r="E1173" t="s">
        <v>249</v>
      </c>
      <c r="F1173" t="s">
        <v>63</v>
      </c>
      <c r="G1173">
        <v>2067</v>
      </c>
      <c r="H1173">
        <v>55801</v>
      </c>
    </row>
    <row r="1174" spans="1:8">
      <c r="A1174">
        <v>1173</v>
      </c>
      <c r="B1174">
        <v>17</v>
      </c>
      <c r="C1174" t="s">
        <v>177</v>
      </c>
      <c r="D1174" t="s">
        <v>1413</v>
      </c>
      <c r="E1174" t="s">
        <v>249</v>
      </c>
      <c r="F1174" t="s">
        <v>46</v>
      </c>
      <c r="G1174">
        <v>1931</v>
      </c>
      <c r="H1174">
        <v>55801</v>
      </c>
    </row>
    <row r="1175" spans="1:8">
      <c r="A1175">
        <v>1174</v>
      </c>
      <c r="B1175">
        <v>17</v>
      </c>
      <c r="C1175" t="s">
        <v>177</v>
      </c>
      <c r="D1175" t="s">
        <v>1413</v>
      </c>
      <c r="E1175" t="s">
        <v>1386</v>
      </c>
      <c r="F1175" t="s">
        <v>63</v>
      </c>
      <c r="G1175">
        <v>2133</v>
      </c>
      <c r="H1175">
        <v>55801</v>
      </c>
    </row>
    <row r="1176" spans="1:8">
      <c r="A1176">
        <v>1175</v>
      </c>
      <c r="B1176">
        <v>17</v>
      </c>
      <c r="C1176" t="s">
        <v>177</v>
      </c>
      <c r="D1176" t="s">
        <v>1413</v>
      </c>
      <c r="E1176" t="s">
        <v>1386</v>
      </c>
      <c r="F1176" t="s">
        <v>46</v>
      </c>
      <c r="G1176">
        <v>2132</v>
      </c>
      <c r="H1176">
        <v>55801</v>
      </c>
    </row>
    <row r="1177" spans="1:8">
      <c r="A1177">
        <v>1176</v>
      </c>
      <c r="B1177">
        <v>17</v>
      </c>
      <c r="C1177" t="s">
        <v>177</v>
      </c>
      <c r="D1177" t="s">
        <v>1413</v>
      </c>
      <c r="E1177" t="s">
        <v>1387</v>
      </c>
      <c r="F1177" t="s">
        <v>63</v>
      </c>
      <c r="G1177">
        <v>2483</v>
      </c>
      <c r="H1177">
        <v>55801</v>
      </c>
    </row>
    <row r="1178" spans="1:8">
      <c r="A1178">
        <v>1177</v>
      </c>
      <c r="B1178">
        <v>17</v>
      </c>
      <c r="C1178" t="s">
        <v>177</v>
      </c>
      <c r="D1178" t="s">
        <v>1413</v>
      </c>
      <c r="E1178" t="s">
        <v>1387</v>
      </c>
      <c r="F1178" t="s">
        <v>46</v>
      </c>
      <c r="G1178">
        <v>2305</v>
      </c>
      <c r="H1178">
        <v>55801</v>
      </c>
    </row>
    <row r="1179" spans="1:8">
      <c r="A1179">
        <v>1178</v>
      </c>
      <c r="B1179">
        <v>17</v>
      </c>
      <c r="C1179" t="s">
        <v>177</v>
      </c>
      <c r="D1179" t="s">
        <v>1413</v>
      </c>
      <c r="E1179" t="s">
        <v>1388</v>
      </c>
      <c r="F1179" t="s">
        <v>63</v>
      </c>
      <c r="G1179">
        <v>2786</v>
      </c>
      <c r="H1179">
        <v>55801</v>
      </c>
    </row>
    <row r="1180" spans="1:8">
      <c r="A1180">
        <v>1179</v>
      </c>
      <c r="B1180">
        <v>17</v>
      </c>
      <c r="C1180" t="s">
        <v>177</v>
      </c>
      <c r="D1180" t="s">
        <v>1413</v>
      </c>
      <c r="E1180" t="s">
        <v>1388</v>
      </c>
      <c r="F1180" t="s">
        <v>46</v>
      </c>
      <c r="G1180">
        <v>2650</v>
      </c>
      <c r="H1180">
        <v>55801</v>
      </c>
    </row>
    <row r="1181" spans="1:8">
      <c r="A1181">
        <v>1180</v>
      </c>
      <c r="B1181">
        <v>17</v>
      </c>
      <c r="C1181" t="s">
        <v>177</v>
      </c>
      <c r="D1181" t="s">
        <v>1413</v>
      </c>
      <c r="E1181" t="s">
        <v>1389</v>
      </c>
      <c r="F1181" t="s">
        <v>63</v>
      </c>
      <c r="G1181">
        <v>2489</v>
      </c>
      <c r="H1181">
        <v>55801</v>
      </c>
    </row>
    <row r="1182" spans="1:8">
      <c r="A1182">
        <v>1181</v>
      </c>
      <c r="B1182">
        <v>17</v>
      </c>
      <c r="C1182" t="s">
        <v>177</v>
      </c>
      <c r="D1182" t="s">
        <v>1413</v>
      </c>
      <c r="E1182" t="s">
        <v>1389</v>
      </c>
      <c r="F1182" t="s">
        <v>46</v>
      </c>
      <c r="G1182">
        <v>2488</v>
      </c>
      <c r="H1182">
        <v>55801</v>
      </c>
    </row>
    <row r="1183" spans="1:8">
      <c r="A1183">
        <v>1182</v>
      </c>
      <c r="B1183">
        <v>17</v>
      </c>
      <c r="C1183" t="s">
        <v>177</v>
      </c>
      <c r="D1183" t="s">
        <v>1413</v>
      </c>
      <c r="E1183" t="s">
        <v>1390</v>
      </c>
      <c r="F1183" t="s">
        <v>63</v>
      </c>
      <c r="G1183">
        <v>2139</v>
      </c>
      <c r="H1183">
        <v>55801</v>
      </c>
    </row>
    <row r="1184" spans="1:8">
      <c r="A1184">
        <v>1183</v>
      </c>
      <c r="B1184">
        <v>17</v>
      </c>
      <c r="C1184" t="s">
        <v>177</v>
      </c>
      <c r="D1184" t="s">
        <v>1413</v>
      </c>
      <c r="E1184" t="s">
        <v>1390</v>
      </c>
      <c r="F1184" t="s">
        <v>46</v>
      </c>
      <c r="G1184">
        <v>2155</v>
      </c>
      <c r="H1184">
        <v>55801</v>
      </c>
    </row>
    <row r="1185" spans="1:8">
      <c r="A1185">
        <v>1184</v>
      </c>
      <c r="B1185">
        <v>17</v>
      </c>
      <c r="C1185" t="s">
        <v>177</v>
      </c>
      <c r="D1185" t="s">
        <v>1413</v>
      </c>
      <c r="E1185" t="s">
        <v>1391</v>
      </c>
      <c r="F1185" t="s">
        <v>63</v>
      </c>
      <c r="G1185">
        <v>1765</v>
      </c>
      <c r="H1185">
        <v>55801</v>
      </c>
    </row>
    <row r="1186" spans="1:8">
      <c r="A1186">
        <v>1185</v>
      </c>
      <c r="B1186">
        <v>17</v>
      </c>
      <c r="C1186" t="s">
        <v>177</v>
      </c>
      <c r="D1186" t="s">
        <v>1413</v>
      </c>
      <c r="E1186" t="s">
        <v>1391</v>
      </c>
      <c r="F1186" t="s">
        <v>46</v>
      </c>
      <c r="G1186">
        <v>1836</v>
      </c>
      <c r="H1186">
        <v>55801</v>
      </c>
    </row>
    <row r="1187" spans="1:8">
      <c r="A1187">
        <v>1186</v>
      </c>
      <c r="B1187">
        <v>17</v>
      </c>
      <c r="C1187" t="s">
        <v>177</v>
      </c>
      <c r="D1187" t="s">
        <v>1413</v>
      </c>
      <c r="E1187" t="s">
        <v>1392</v>
      </c>
      <c r="F1187" t="s">
        <v>63</v>
      </c>
      <c r="G1187">
        <v>1846</v>
      </c>
      <c r="H1187">
        <v>55801</v>
      </c>
    </row>
    <row r="1188" spans="1:8">
      <c r="A1188">
        <v>1187</v>
      </c>
      <c r="B1188">
        <v>17</v>
      </c>
      <c r="C1188" t="s">
        <v>177</v>
      </c>
      <c r="D1188" t="s">
        <v>1413</v>
      </c>
      <c r="E1188" t="s">
        <v>1392</v>
      </c>
      <c r="F1188" t="s">
        <v>46</v>
      </c>
      <c r="G1188">
        <v>1973</v>
      </c>
      <c r="H1188">
        <v>55801</v>
      </c>
    </row>
    <row r="1189" spans="1:8">
      <c r="A1189">
        <v>1188</v>
      </c>
      <c r="B1189">
        <v>17</v>
      </c>
      <c r="C1189" t="s">
        <v>177</v>
      </c>
      <c r="D1189" t="s">
        <v>1413</v>
      </c>
      <c r="E1189" t="s">
        <v>1393</v>
      </c>
      <c r="F1189" t="s">
        <v>63</v>
      </c>
      <c r="G1189">
        <v>1631</v>
      </c>
      <c r="H1189">
        <v>55801</v>
      </c>
    </row>
    <row r="1190" spans="1:8">
      <c r="A1190">
        <v>1189</v>
      </c>
      <c r="B1190">
        <v>17</v>
      </c>
      <c r="C1190" t="s">
        <v>177</v>
      </c>
      <c r="D1190" t="s">
        <v>1413</v>
      </c>
      <c r="E1190" t="s">
        <v>1393</v>
      </c>
      <c r="F1190" t="s">
        <v>46</v>
      </c>
      <c r="G1190">
        <v>1760</v>
      </c>
      <c r="H1190">
        <v>55801</v>
      </c>
    </row>
    <row r="1191" spans="1:8">
      <c r="A1191">
        <v>1190</v>
      </c>
      <c r="B1191">
        <v>17</v>
      </c>
      <c r="C1191" t="s">
        <v>177</v>
      </c>
      <c r="D1191" t="s">
        <v>1413</v>
      </c>
      <c r="E1191" t="s">
        <v>1394</v>
      </c>
      <c r="F1191" t="s">
        <v>63</v>
      </c>
      <c r="G1191">
        <v>1543</v>
      </c>
      <c r="H1191">
        <v>55801</v>
      </c>
    </row>
    <row r="1192" spans="1:8">
      <c r="A1192">
        <v>1191</v>
      </c>
      <c r="B1192">
        <v>17</v>
      </c>
      <c r="C1192" t="s">
        <v>177</v>
      </c>
      <c r="D1192" t="s">
        <v>1413</v>
      </c>
      <c r="E1192" t="s">
        <v>1394</v>
      </c>
      <c r="F1192" t="s">
        <v>46</v>
      </c>
      <c r="G1192">
        <v>1672</v>
      </c>
      <c r="H1192">
        <v>55801</v>
      </c>
    </row>
    <row r="1193" spans="1:8">
      <c r="A1193">
        <v>1192</v>
      </c>
      <c r="B1193">
        <v>17</v>
      </c>
      <c r="C1193" t="s">
        <v>177</v>
      </c>
      <c r="D1193" t="s">
        <v>1413</v>
      </c>
      <c r="E1193" t="s">
        <v>1395</v>
      </c>
      <c r="F1193" t="s">
        <v>63</v>
      </c>
      <c r="G1193">
        <v>1489</v>
      </c>
      <c r="H1193">
        <v>55801</v>
      </c>
    </row>
    <row r="1194" spans="1:8">
      <c r="A1194">
        <v>1193</v>
      </c>
      <c r="B1194">
        <v>17</v>
      </c>
      <c r="C1194" t="s">
        <v>177</v>
      </c>
      <c r="D1194" t="s">
        <v>1413</v>
      </c>
      <c r="E1194" t="s">
        <v>1395</v>
      </c>
      <c r="F1194" t="s">
        <v>46</v>
      </c>
      <c r="G1194">
        <v>1535</v>
      </c>
      <c r="H1194">
        <v>55801</v>
      </c>
    </row>
    <row r="1195" spans="1:8">
      <c r="A1195">
        <v>1194</v>
      </c>
      <c r="B1195">
        <v>17</v>
      </c>
      <c r="C1195" t="s">
        <v>177</v>
      </c>
      <c r="D1195" t="s">
        <v>1413</v>
      </c>
      <c r="E1195" t="s">
        <v>1396</v>
      </c>
      <c r="F1195" t="s">
        <v>63</v>
      </c>
      <c r="G1195">
        <v>1346</v>
      </c>
      <c r="H1195">
        <v>55801</v>
      </c>
    </row>
    <row r="1196" spans="1:8">
      <c r="A1196">
        <v>1195</v>
      </c>
      <c r="B1196">
        <v>17</v>
      </c>
      <c r="C1196" t="s">
        <v>177</v>
      </c>
      <c r="D1196" t="s">
        <v>1413</v>
      </c>
      <c r="E1196" t="s">
        <v>1396</v>
      </c>
      <c r="F1196" t="s">
        <v>46</v>
      </c>
      <c r="G1196">
        <v>1414</v>
      </c>
      <c r="H1196">
        <v>55801</v>
      </c>
    </row>
    <row r="1197" spans="1:8">
      <c r="A1197">
        <v>1196</v>
      </c>
      <c r="B1197">
        <v>17</v>
      </c>
      <c r="C1197" t="s">
        <v>177</v>
      </c>
      <c r="D1197" t="s">
        <v>1413</v>
      </c>
      <c r="E1197" t="s">
        <v>1397</v>
      </c>
      <c r="F1197" t="s">
        <v>63</v>
      </c>
      <c r="G1197">
        <v>1176</v>
      </c>
      <c r="H1197">
        <v>55801</v>
      </c>
    </row>
    <row r="1198" spans="1:8">
      <c r="A1198">
        <v>1197</v>
      </c>
      <c r="B1198">
        <v>17</v>
      </c>
      <c r="C1198" t="s">
        <v>177</v>
      </c>
      <c r="D1198" t="s">
        <v>1413</v>
      </c>
      <c r="E1198" t="s">
        <v>1397</v>
      </c>
      <c r="F1198" t="s">
        <v>46</v>
      </c>
      <c r="G1198">
        <v>1186</v>
      </c>
      <c r="H1198">
        <v>55801</v>
      </c>
    </row>
    <row r="1199" spans="1:8">
      <c r="A1199">
        <v>1198</v>
      </c>
      <c r="B1199">
        <v>17</v>
      </c>
      <c r="C1199" t="s">
        <v>177</v>
      </c>
      <c r="D1199" t="s">
        <v>1413</v>
      </c>
      <c r="E1199" t="s">
        <v>1398</v>
      </c>
      <c r="F1199" t="s">
        <v>63</v>
      </c>
      <c r="G1199">
        <v>874</v>
      </c>
      <c r="H1199">
        <v>55801</v>
      </c>
    </row>
    <row r="1200" spans="1:8">
      <c r="A1200">
        <v>1199</v>
      </c>
      <c r="B1200">
        <v>17</v>
      </c>
      <c r="C1200" t="s">
        <v>177</v>
      </c>
      <c r="D1200" t="s">
        <v>1413</v>
      </c>
      <c r="E1200" t="s">
        <v>1398</v>
      </c>
      <c r="F1200" t="s">
        <v>46</v>
      </c>
      <c r="G1200">
        <v>948</v>
      </c>
      <c r="H1200">
        <v>55801</v>
      </c>
    </row>
    <row r="1201" spans="1:8">
      <c r="A1201">
        <v>1200</v>
      </c>
      <c r="B1201">
        <v>17</v>
      </c>
      <c r="C1201" t="s">
        <v>177</v>
      </c>
      <c r="D1201" t="s">
        <v>1413</v>
      </c>
      <c r="E1201" t="s">
        <v>1399</v>
      </c>
      <c r="F1201" t="s">
        <v>63</v>
      </c>
      <c r="G1201">
        <v>668</v>
      </c>
      <c r="H1201">
        <v>55801</v>
      </c>
    </row>
    <row r="1202" spans="1:8">
      <c r="A1202">
        <v>1201</v>
      </c>
      <c r="B1202">
        <v>17</v>
      </c>
      <c r="C1202" t="s">
        <v>177</v>
      </c>
      <c r="D1202" t="s">
        <v>1413</v>
      </c>
      <c r="E1202" t="s">
        <v>1399</v>
      </c>
      <c r="F1202" t="s">
        <v>46</v>
      </c>
      <c r="G1202">
        <v>799</v>
      </c>
      <c r="H1202">
        <v>55801</v>
      </c>
    </row>
    <row r="1203" spans="1:8">
      <c r="A1203">
        <v>1202</v>
      </c>
      <c r="B1203">
        <v>17</v>
      </c>
      <c r="C1203" t="s">
        <v>177</v>
      </c>
      <c r="D1203" t="s">
        <v>1413</v>
      </c>
      <c r="E1203" t="s">
        <v>1400</v>
      </c>
      <c r="F1203" t="s">
        <v>63</v>
      </c>
      <c r="G1203">
        <v>526</v>
      </c>
      <c r="H1203">
        <v>55801</v>
      </c>
    </row>
    <row r="1204" spans="1:8">
      <c r="A1204">
        <v>1203</v>
      </c>
      <c r="B1204">
        <v>17</v>
      </c>
      <c r="C1204" t="s">
        <v>177</v>
      </c>
      <c r="D1204" t="s">
        <v>1413</v>
      </c>
      <c r="E1204" t="s">
        <v>1400</v>
      </c>
      <c r="F1204" t="s">
        <v>46</v>
      </c>
      <c r="G1204">
        <v>651</v>
      </c>
      <c r="H1204">
        <v>55801</v>
      </c>
    </row>
    <row r="1205" spans="1:8">
      <c r="A1205">
        <v>1204</v>
      </c>
      <c r="B1205">
        <v>17</v>
      </c>
      <c r="C1205" t="s">
        <v>177</v>
      </c>
      <c r="D1205" t="s">
        <v>1413</v>
      </c>
      <c r="E1205" t="s">
        <v>1401</v>
      </c>
      <c r="F1205" t="s">
        <v>63</v>
      </c>
      <c r="G1205">
        <v>348</v>
      </c>
      <c r="H1205">
        <v>55801</v>
      </c>
    </row>
    <row r="1206" spans="1:8">
      <c r="A1206">
        <v>1205</v>
      </c>
      <c r="B1206">
        <v>17</v>
      </c>
      <c r="C1206" t="s">
        <v>177</v>
      </c>
      <c r="D1206" t="s">
        <v>1413</v>
      </c>
      <c r="E1206" t="s">
        <v>1401</v>
      </c>
      <c r="F1206" t="s">
        <v>46</v>
      </c>
      <c r="G1206">
        <v>432</v>
      </c>
      <c r="H1206">
        <v>55801</v>
      </c>
    </row>
    <row r="1207" spans="1:8">
      <c r="A1207">
        <v>1206</v>
      </c>
      <c r="B1207">
        <v>17</v>
      </c>
      <c r="C1207" t="s">
        <v>177</v>
      </c>
      <c r="D1207" t="s">
        <v>1413</v>
      </c>
      <c r="E1207" t="s">
        <v>1402</v>
      </c>
      <c r="F1207" t="s">
        <v>63</v>
      </c>
      <c r="G1207">
        <v>291</v>
      </c>
      <c r="H1207">
        <v>55801</v>
      </c>
    </row>
    <row r="1208" spans="1:8">
      <c r="A1208">
        <v>1207</v>
      </c>
      <c r="B1208">
        <v>17</v>
      </c>
      <c r="C1208" t="s">
        <v>177</v>
      </c>
      <c r="D1208" t="s">
        <v>1413</v>
      </c>
      <c r="E1208" t="s">
        <v>1402</v>
      </c>
      <c r="F1208" t="s">
        <v>46</v>
      </c>
      <c r="G1208">
        <v>334</v>
      </c>
      <c r="H1208">
        <v>55801</v>
      </c>
    </row>
    <row r="1209" spans="1:8">
      <c r="A1209">
        <v>1208</v>
      </c>
      <c r="B1209">
        <v>17</v>
      </c>
      <c r="C1209" t="s">
        <v>177</v>
      </c>
      <c r="D1209" t="s">
        <v>3582</v>
      </c>
      <c r="E1209" t="s">
        <v>249</v>
      </c>
      <c r="F1209" t="s">
        <v>63</v>
      </c>
      <c r="G1209">
        <v>1</v>
      </c>
      <c r="H1209">
        <v>37</v>
      </c>
    </row>
    <row r="1210" spans="1:8">
      <c r="A1210">
        <v>1209</v>
      </c>
      <c r="B1210">
        <v>17</v>
      </c>
      <c r="C1210" t="s">
        <v>177</v>
      </c>
      <c r="D1210" t="s">
        <v>3582</v>
      </c>
      <c r="E1210" t="s">
        <v>1386</v>
      </c>
      <c r="F1210" t="s">
        <v>63</v>
      </c>
      <c r="G1210">
        <v>1</v>
      </c>
      <c r="H1210">
        <v>37</v>
      </c>
    </row>
    <row r="1211" spans="1:8">
      <c r="A1211">
        <v>1210</v>
      </c>
      <c r="B1211">
        <v>17</v>
      </c>
      <c r="C1211" t="s">
        <v>177</v>
      </c>
      <c r="D1211" t="s">
        <v>3582</v>
      </c>
      <c r="E1211" t="s">
        <v>1387</v>
      </c>
      <c r="F1211" t="s">
        <v>46</v>
      </c>
      <c r="G1211">
        <v>1</v>
      </c>
      <c r="H1211">
        <v>37</v>
      </c>
    </row>
    <row r="1212" spans="1:8">
      <c r="A1212">
        <v>1211</v>
      </c>
      <c r="B1212">
        <v>17</v>
      </c>
      <c r="C1212" t="s">
        <v>177</v>
      </c>
      <c r="D1212" t="s">
        <v>3582</v>
      </c>
      <c r="E1212" t="s">
        <v>1389</v>
      </c>
      <c r="F1212" t="s">
        <v>63</v>
      </c>
      <c r="G1212">
        <v>6</v>
      </c>
      <c r="H1212">
        <v>37</v>
      </c>
    </row>
    <row r="1213" spans="1:8">
      <c r="A1213">
        <v>1212</v>
      </c>
      <c r="B1213">
        <v>17</v>
      </c>
      <c r="C1213" t="s">
        <v>177</v>
      </c>
      <c r="D1213" t="s">
        <v>3582</v>
      </c>
      <c r="E1213" t="s">
        <v>1391</v>
      </c>
      <c r="F1213" t="s">
        <v>63</v>
      </c>
      <c r="G1213">
        <v>5</v>
      </c>
      <c r="H1213">
        <v>37</v>
      </c>
    </row>
    <row r="1214" spans="1:8">
      <c r="A1214">
        <v>1213</v>
      </c>
      <c r="B1214">
        <v>17</v>
      </c>
      <c r="C1214" t="s">
        <v>177</v>
      </c>
      <c r="D1214" t="s">
        <v>3582</v>
      </c>
      <c r="E1214" t="s">
        <v>1391</v>
      </c>
      <c r="F1214" t="s">
        <v>46</v>
      </c>
      <c r="G1214">
        <v>2</v>
      </c>
      <c r="H1214">
        <v>37</v>
      </c>
    </row>
    <row r="1215" spans="1:8">
      <c r="A1215">
        <v>1214</v>
      </c>
      <c r="B1215">
        <v>17</v>
      </c>
      <c r="C1215" t="s">
        <v>177</v>
      </c>
      <c r="D1215" t="s">
        <v>3582</v>
      </c>
      <c r="E1215" t="s">
        <v>1392</v>
      </c>
      <c r="F1215" t="s">
        <v>63</v>
      </c>
      <c r="G1215">
        <v>2</v>
      </c>
      <c r="H1215">
        <v>37</v>
      </c>
    </row>
    <row r="1216" spans="1:8">
      <c r="A1216">
        <v>1215</v>
      </c>
      <c r="B1216">
        <v>17</v>
      </c>
      <c r="C1216" t="s">
        <v>177</v>
      </c>
      <c r="D1216" t="s">
        <v>3582</v>
      </c>
      <c r="E1216" t="s">
        <v>1392</v>
      </c>
      <c r="F1216" t="s">
        <v>46</v>
      </c>
      <c r="G1216">
        <v>1</v>
      </c>
      <c r="H1216">
        <v>37</v>
      </c>
    </row>
    <row r="1217" spans="1:8">
      <c r="A1217">
        <v>1216</v>
      </c>
      <c r="B1217">
        <v>17</v>
      </c>
      <c r="C1217" t="s">
        <v>177</v>
      </c>
      <c r="D1217" t="s">
        <v>3582</v>
      </c>
      <c r="E1217" t="s">
        <v>1394</v>
      </c>
      <c r="F1217" t="s">
        <v>63</v>
      </c>
      <c r="G1217">
        <v>4</v>
      </c>
      <c r="H1217">
        <v>37</v>
      </c>
    </row>
    <row r="1218" spans="1:8">
      <c r="A1218">
        <v>1217</v>
      </c>
      <c r="B1218">
        <v>17</v>
      </c>
      <c r="C1218" t="s">
        <v>177</v>
      </c>
      <c r="D1218" t="s">
        <v>3582</v>
      </c>
      <c r="E1218" t="s">
        <v>1395</v>
      </c>
      <c r="F1218" t="s">
        <v>63</v>
      </c>
      <c r="G1218">
        <v>8</v>
      </c>
      <c r="H1218">
        <v>37</v>
      </c>
    </row>
    <row r="1219" spans="1:8">
      <c r="A1219">
        <v>1218</v>
      </c>
      <c r="B1219">
        <v>17</v>
      </c>
      <c r="C1219" t="s">
        <v>177</v>
      </c>
      <c r="D1219" t="s">
        <v>3582</v>
      </c>
      <c r="E1219" t="s">
        <v>1395</v>
      </c>
      <c r="F1219" t="s">
        <v>46</v>
      </c>
      <c r="G1219">
        <v>1</v>
      </c>
      <c r="H1219">
        <v>37</v>
      </c>
    </row>
    <row r="1220" spans="1:8">
      <c r="A1220">
        <v>1219</v>
      </c>
      <c r="B1220">
        <v>17</v>
      </c>
      <c r="C1220" t="s">
        <v>177</v>
      </c>
      <c r="D1220" t="s">
        <v>3582</v>
      </c>
      <c r="E1220" t="s">
        <v>1396</v>
      </c>
      <c r="F1220" t="s">
        <v>63</v>
      </c>
      <c r="G1220">
        <v>1</v>
      </c>
      <c r="H1220">
        <v>37</v>
      </c>
    </row>
    <row r="1221" spans="1:8">
      <c r="A1221">
        <v>1220</v>
      </c>
      <c r="B1221">
        <v>17</v>
      </c>
      <c r="C1221" t="s">
        <v>177</v>
      </c>
      <c r="D1221" t="s">
        <v>3582</v>
      </c>
      <c r="E1221" t="s">
        <v>1397</v>
      </c>
      <c r="F1221" t="s">
        <v>63</v>
      </c>
      <c r="G1221">
        <v>1</v>
      </c>
      <c r="H1221">
        <v>37</v>
      </c>
    </row>
    <row r="1222" spans="1:8">
      <c r="A1222">
        <v>1221</v>
      </c>
      <c r="B1222">
        <v>17</v>
      </c>
      <c r="C1222" t="s">
        <v>177</v>
      </c>
      <c r="D1222" t="s">
        <v>3582</v>
      </c>
      <c r="E1222" t="s">
        <v>1397</v>
      </c>
      <c r="F1222" t="s">
        <v>46</v>
      </c>
      <c r="G1222">
        <v>1</v>
      </c>
      <c r="H1222">
        <v>37</v>
      </c>
    </row>
    <row r="1223" spans="1:8">
      <c r="A1223">
        <v>1222</v>
      </c>
      <c r="B1223">
        <v>17</v>
      </c>
      <c r="C1223" t="s">
        <v>177</v>
      </c>
      <c r="D1223" t="s">
        <v>3582</v>
      </c>
      <c r="E1223" t="s">
        <v>1399</v>
      </c>
      <c r="F1223" t="s">
        <v>63</v>
      </c>
      <c r="G1223">
        <v>2</v>
      </c>
      <c r="H1223">
        <v>37</v>
      </c>
    </row>
    <row r="1224" spans="1:8">
      <c r="A1224">
        <v>1223</v>
      </c>
      <c r="B1224">
        <v>17</v>
      </c>
      <c r="C1224" t="s">
        <v>177</v>
      </c>
      <c r="D1224" t="s">
        <v>3597</v>
      </c>
      <c r="E1224" t="s">
        <v>249</v>
      </c>
      <c r="F1224" t="s">
        <v>63</v>
      </c>
      <c r="G1224">
        <v>5</v>
      </c>
      <c r="H1224">
        <v>107</v>
      </c>
    </row>
    <row r="1225" spans="1:8">
      <c r="A1225">
        <v>1224</v>
      </c>
      <c r="B1225">
        <v>17</v>
      </c>
      <c r="C1225" t="s">
        <v>177</v>
      </c>
      <c r="D1225" t="s">
        <v>3597</v>
      </c>
      <c r="E1225" t="s">
        <v>249</v>
      </c>
      <c r="F1225" t="s">
        <v>46</v>
      </c>
      <c r="G1225">
        <v>4</v>
      </c>
      <c r="H1225">
        <v>107</v>
      </c>
    </row>
    <row r="1226" spans="1:8">
      <c r="A1226">
        <v>1225</v>
      </c>
      <c r="B1226">
        <v>17</v>
      </c>
      <c r="C1226" t="s">
        <v>177</v>
      </c>
      <c r="D1226" t="s">
        <v>3597</v>
      </c>
      <c r="E1226" t="s">
        <v>1386</v>
      </c>
      <c r="F1226" t="s">
        <v>63</v>
      </c>
      <c r="G1226">
        <v>3</v>
      </c>
      <c r="H1226">
        <v>107</v>
      </c>
    </row>
    <row r="1227" spans="1:8">
      <c r="A1227">
        <v>1226</v>
      </c>
      <c r="B1227">
        <v>17</v>
      </c>
      <c r="C1227" t="s">
        <v>177</v>
      </c>
      <c r="D1227" t="s">
        <v>3597</v>
      </c>
      <c r="E1227" t="s">
        <v>1386</v>
      </c>
      <c r="F1227" t="s">
        <v>46</v>
      </c>
      <c r="G1227">
        <v>2</v>
      </c>
      <c r="H1227">
        <v>107</v>
      </c>
    </row>
    <row r="1228" spans="1:8">
      <c r="A1228">
        <v>1227</v>
      </c>
      <c r="B1228">
        <v>17</v>
      </c>
      <c r="C1228" t="s">
        <v>177</v>
      </c>
      <c r="D1228" t="s">
        <v>3597</v>
      </c>
      <c r="E1228" t="s">
        <v>1387</v>
      </c>
      <c r="F1228" t="s">
        <v>63</v>
      </c>
      <c r="G1228">
        <v>2</v>
      </c>
      <c r="H1228">
        <v>107</v>
      </c>
    </row>
    <row r="1229" spans="1:8">
      <c r="A1229">
        <v>1228</v>
      </c>
      <c r="B1229">
        <v>17</v>
      </c>
      <c r="C1229" t="s">
        <v>177</v>
      </c>
      <c r="D1229" t="s">
        <v>3597</v>
      </c>
      <c r="E1229" t="s">
        <v>1387</v>
      </c>
      <c r="F1229" t="s">
        <v>46</v>
      </c>
      <c r="G1229">
        <v>4</v>
      </c>
      <c r="H1229">
        <v>107</v>
      </c>
    </row>
    <row r="1230" spans="1:8">
      <c r="A1230">
        <v>1229</v>
      </c>
      <c r="B1230">
        <v>17</v>
      </c>
      <c r="C1230" t="s">
        <v>177</v>
      </c>
      <c r="D1230" t="s">
        <v>3597</v>
      </c>
      <c r="E1230" t="s">
        <v>1388</v>
      </c>
      <c r="F1230" t="s">
        <v>63</v>
      </c>
      <c r="G1230">
        <v>6</v>
      </c>
      <c r="H1230">
        <v>107</v>
      </c>
    </row>
    <row r="1231" spans="1:8">
      <c r="A1231">
        <v>1230</v>
      </c>
      <c r="B1231">
        <v>17</v>
      </c>
      <c r="C1231" t="s">
        <v>177</v>
      </c>
      <c r="D1231" t="s">
        <v>3597</v>
      </c>
      <c r="E1231" t="s">
        <v>1388</v>
      </c>
      <c r="F1231" t="s">
        <v>46</v>
      </c>
      <c r="G1231">
        <v>4</v>
      </c>
      <c r="H1231">
        <v>107</v>
      </c>
    </row>
    <row r="1232" spans="1:8">
      <c r="A1232">
        <v>1231</v>
      </c>
      <c r="B1232">
        <v>17</v>
      </c>
      <c r="C1232" t="s">
        <v>177</v>
      </c>
      <c r="D1232" t="s">
        <v>3597</v>
      </c>
      <c r="E1232" t="s">
        <v>1389</v>
      </c>
      <c r="F1232" t="s">
        <v>63</v>
      </c>
      <c r="G1232">
        <v>8</v>
      </c>
      <c r="H1232">
        <v>107</v>
      </c>
    </row>
    <row r="1233" spans="1:8">
      <c r="A1233">
        <v>1232</v>
      </c>
      <c r="B1233">
        <v>17</v>
      </c>
      <c r="C1233" t="s">
        <v>177</v>
      </c>
      <c r="D1233" t="s">
        <v>3597</v>
      </c>
      <c r="E1233" t="s">
        <v>1389</v>
      </c>
      <c r="F1233" t="s">
        <v>46</v>
      </c>
      <c r="G1233">
        <v>7</v>
      </c>
      <c r="H1233">
        <v>107</v>
      </c>
    </row>
    <row r="1234" spans="1:8">
      <c r="A1234">
        <v>1233</v>
      </c>
      <c r="B1234">
        <v>17</v>
      </c>
      <c r="C1234" t="s">
        <v>177</v>
      </c>
      <c r="D1234" t="s">
        <v>3597</v>
      </c>
      <c r="E1234" t="s">
        <v>1390</v>
      </c>
      <c r="F1234" t="s">
        <v>63</v>
      </c>
      <c r="G1234">
        <v>6</v>
      </c>
      <c r="H1234">
        <v>107</v>
      </c>
    </row>
    <row r="1235" spans="1:8">
      <c r="A1235">
        <v>1234</v>
      </c>
      <c r="B1235">
        <v>17</v>
      </c>
      <c r="C1235" t="s">
        <v>177</v>
      </c>
      <c r="D1235" t="s">
        <v>3597</v>
      </c>
      <c r="E1235" t="s">
        <v>1390</v>
      </c>
      <c r="F1235" t="s">
        <v>46</v>
      </c>
      <c r="G1235">
        <v>3</v>
      </c>
      <c r="H1235">
        <v>107</v>
      </c>
    </row>
    <row r="1236" spans="1:8">
      <c r="A1236">
        <v>1235</v>
      </c>
      <c r="B1236">
        <v>17</v>
      </c>
      <c r="C1236" t="s">
        <v>177</v>
      </c>
      <c r="D1236" t="s">
        <v>3597</v>
      </c>
      <c r="E1236" t="s">
        <v>1391</v>
      </c>
      <c r="F1236" t="s">
        <v>63</v>
      </c>
      <c r="G1236">
        <v>5</v>
      </c>
      <c r="H1236">
        <v>107</v>
      </c>
    </row>
    <row r="1237" spans="1:8">
      <c r="A1237">
        <v>1236</v>
      </c>
      <c r="B1237">
        <v>17</v>
      </c>
      <c r="C1237" t="s">
        <v>177</v>
      </c>
      <c r="D1237" t="s">
        <v>3597</v>
      </c>
      <c r="E1237" t="s">
        <v>1391</v>
      </c>
      <c r="F1237" t="s">
        <v>46</v>
      </c>
      <c r="G1237">
        <v>3</v>
      </c>
      <c r="H1237">
        <v>107</v>
      </c>
    </row>
    <row r="1238" spans="1:8">
      <c r="A1238">
        <v>1237</v>
      </c>
      <c r="B1238">
        <v>17</v>
      </c>
      <c r="C1238" t="s">
        <v>177</v>
      </c>
      <c r="D1238" t="s">
        <v>3597</v>
      </c>
      <c r="E1238" t="s">
        <v>1392</v>
      </c>
      <c r="F1238" t="s">
        <v>63</v>
      </c>
      <c r="G1238">
        <v>5</v>
      </c>
      <c r="H1238">
        <v>107</v>
      </c>
    </row>
    <row r="1239" spans="1:8">
      <c r="A1239">
        <v>1238</v>
      </c>
      <c r="B1239">
        <v>17</v>
      </c>
      <c r="C1239" t="s">
        <v>177</v>
      </c>
      <c r="D1239" t="s">
        <v>3597</v>
      </c>
      <c r="E1239" t="s">
        <v>1392</v>
      </c>
      <c r="F1239" t="s">
        <v>46</v>
      </c>
      <c r="G1239">
        <v>3</v>
      </c>
      <c r="H1239">
        <v>107</v>
      </c>
    </row>
    <row r="1240" spans="1:8">
      <c r="A1240">
        <v>1239</v>
      </c>
      <c r="B1240">
        <v>17</v>
      </c>
      <c r="C1240" t="s">
        <v>177</v>
      </c>
      <c r="D1240" t="s">
        <v>3597</v>
      </c>
      <c r="E1240" t="s">
        <v>1393</v>
      </c>
      <c r="F1240" t="s">
        <v>63</v>
      </c>
      <c r="G1240">
        <v>2</v>
      </c>
      <c r="H1240">
        <v>107</v>
      </c>
    </row>
    <row r="1241" spans="1:8">
      <c r="A1241">
        <v>1240</v>
      </c>
      <c r="B1241">
        <v>17</v>
      </c>
      <c r="C1241" t="s">
        <v>177</v>
      </c>
      <c r="D1241" t="s">
        <v>3597</v>
      </c>
      <c r="E1241" t="s">
        <v>1393</v>
      </c>
      <c r="F1241" t="s">
        <v>46</v>
      </c>
      <c r="G1241">
        <v>2</v>
      </c>
      <c r="H1241">
        <v>107</v>
      </c>
    </row>
    <row r="1242" spans="1:8">
      <c r="A1242">
        <v>1241</v>
      </c>
      <c r="B1242">
        <v>17</v>
      </c>
      <c r="C1242" t="s">
        <v>177</v>
      </c>
      <c r="D1242" t="s">
        <v>3597</v>
      </c>
      <c r="E1242" t="s">
        <v>1394</v>
      </c>
      <c r="F1242" t="s">
        <v>63</v>
      </c>
      <c r="G1242">
        <v>3</v>
      </c>
      <c r="H1242">
        <v>107</v>
      </c>
    </row>
    <row r="1243" spans="1:8">
      <c r="A1243">
        <v>1242</v>
      </c>
      <c r="B1243">
        <v>17</v>
      </c>
      <c r="C1243" t="s">
        <v>177</v>
      </c>
      <c r="D1243" t="s">
        <v>3597</v>
      </c>
      <c r="E1243" t="s">
        <v>1394</v>
      </c>
      <c r="F1243" t="s">
        <v>46</v>
      </c>
      <c r="G1243">
        <v>4</v>
      </c>
      <c r="H1243">
        <v>107</v>
      </c>
    </row>
    <row r="1244" spans="1:8">
      <c r="A1244">
        <v>1243</v>
      </c>
      <c r="B1244">
        <v>17</v>
      </c>
      <c r="C1244" t="s">
        <v>177</v>
      </c>
      <c r="D1244" t="s">
        <v>3597</v>
      </c>
      <c r="E1244" t="s">
        <v>1395</v>
      </c>
      <c r="F1244" t="s">
        <v>63</v>
      </c>
      <c r="G1244">
        <v>5</v>
      </c>
      <c r="H1244">
        <v>107</v>
      </c>
    </row>
    <row r="1245" spans="1:8">
      <c r="A1245">
        <v>1244</v>
      </c>
      <c r="B1245">
        <v>17</v>
      </c>
      <c r="C1245" t="s">
        <v>177</v>
      </c>
      <c r="D1245" t="s">
        <v>3597</v>
      </c>
      <c r="E1245" t="s">
        <v>1395</v>
      </c>
      <c r="F1245" t="s">
        <v>46</v>
      </c>
      <c r="G1245">
        <v>4</v>
      </c>
      <c r="H1245">
        <v>107</v>
      </c>
    </row>
    <row r="1246" spans="1:8">
      <c r="A1246">
        <v>1245</v>
      </c>
      <c r="B1246">
        <v>17</v>
      </c>
      <c r="C1246" t="s">
        <v>177</v>
      </c>
      <c r="D1246" t="s">
        <v>3597</v>
      </c>
      <c r="E1246" t="s">
        <v>1396</v>
      </c>
      <c r="F1246" t="s">
        <v>63</v>
      </c>
      <c r="G1246">
        <v>2</v>
      </c>
      <c r="H1246">
        <v>107</v>
      </c>
    </row>
    <row r="1247" spans="1:8">
      <c r="A1247">
        <v>1246</v>
      </c>
      <c r="B1247">
        <v>17</v>
      </c>
      <c r="C1247" t="s">
        <v>177</v>
      </c>
      <c r="D1247" t="s">
        <v>3597</v>
      </c>
      <c r="E1247" t="s">
        <v>1396</v>
      </c>
      <c r="F1247" t="s">
        <v>46</v>
      </c>
      <c r="G1247">
        <v>4</v>
      </c>
      <c r="H1247">
        <v>107</v>
      </c>
    </row>
    <row r="1248" spans="1:8">
      <c r="A1248">
        <v>1247</v>
      </c>
      <c r="B1248">
        <v>17</v>
      </c>
      <c r="C1248" t="s">
        <v>177</v>
      </c>
      <c r="D1248" t="s">
        <v>3597</v>
      </c>
      <c r="E1248" t="s">
        <v>1397</v>
      </c>
      <c r="F1248" t="s">
        <v>63</v>
      </c>
      <c r="G1248">
        <v>2</v>
      </c>
      <c r="H1248">
        <v>107</v>
      </c>
    </row>
    <row r="1249" spans="1:8">
      <c r="A1249">
        <v>1248</v>
      </c>
      <c r="B1249">
        <v>17</v>
      </c>
      <c r="C1249" t="s">
        <v>177</v>
      </c>
      <c r="D1249" t="s">
        <v>3597</v>
      </c>
      <c r="E1249" t="s">
        <v>1397</v>
      </c>
      <c r="F1249" t="s">
        <v>46</v>
      </c>
      <c r="G1249">
        <v>2</v>
      </c>
      <c r="H1249">
        <v>107</v>
      </c>
    </row>
    <row r="1250" spans="1:8">
      <c r="A1250">
        <v>1249</v>
      </c>
      <c r="B1250">
        <v>17</v>
      </c>
      <c r="C1250" t="s">
        <v>177</v>
      </c>
      <c r="D1250" t="s">
        <v>3597</v>
      </c>
      <c r="E1250" t="s">
        <v>1398</v>
      </c>
      <c r="F1250" t="s">
        <v>46</v>
      </c>
      <c r="G1250">
        <v>1</v>
      </c>
      <c r="H1250">
        <v>107</v>
      </c>
    </row>
    <row r="1251" spans="1:8">
      <c r="A1251">
        <v>1250</v>
      </c>
      <c r="B1251">
        <v>17</v>
      </c>
      <c r="C1251" t="s">
        <v>177</v>
      </c>
      <c r="D1251" t="s">
        <v>3597</v>
      </c>
      <c r="E1251" t="s">
        <v>1399</v>
      </c>
      <c r="F1251" t="s">
        <v>63</v>
      </c>
      <c r="G1251">
        <v>1</v>
      </c>
      <c r="H1251">
        <v>107</v>
      </c>
    </row>
    <row r="1252" spans="1:8">
      <c r="A1252">
        <v>1251</v>
      </c>
      <c r="B1252">
        <v>17</v>
      </c>
      <c r="C1252" t="s">
        <v>177</v>
      </c>
      <c r="D1252" t="s">
        <v>3597</v>
      </c>
      <c r="E1252" t="s">
        <v>1400</v>
      </c>
      <c r="F1252" t="s">
        <v>63</v>
      </c>
      <c r="G1252">
        <v>1</v>
      </c>
      <c r="H1252">
        <v>107</v>
      </c>
    </row>
    <row r="1253" spans="1:8">
      <c r="A1253">
        <v>1252</v>
      </c>
      <c r="B1253">
        <v>17</v>
      </c>
      <c r="C1253" t="s">
        <v>177</v>
      </c>
      <c r="D1253" t="s">
        <v>3597</v>
      </c>
      <c r="E1253" t="s">
        <v>1400</v>
      </c>
      <c r="F1253" t="s">
        <v>46</v>
      </c>
      <c r="G1253">
        <v>1</v>
      </c>
      <c r="H1253">
        <v>107</v>
      </c>
    </row>
    <row r="1254" spans="1:8">
      <c r="A1254">
        <v>1253</v>
      </c>
      <c r="B1254">
        <v>17</v>
      </c>
      <c r="C1254" t="s">
        <v>177</v>
      </c>
      <c r="D1254" t="s">
        <v>3597</v>
      </c>
      <c r="E1254" t="s">
        <v>1401</v>
      </c>
      <c r="F1254" t="s">
        <v>63</v>
      </c>
      <c r="G1254">
        <v>1</v>
      </c>
      <c r="H1254">
        <v>107</v>
      </c>
    </row>
    <row r="1255" spans="1:8">
      <c r="A1255">
        <v>1254</v>
      </c>
      <c r="B1255">
        <v>17</v>
      </c>
      <c r="C1255" t="s">
        <v>177</v>
      </c>
      <c r="D1255" t="s">
        <v>3597</v>
      </c>
      <c r="E1255" t="s">
        <v>1401</v>
      </c>
      <c r="F1255" t="s">
        <v>46</v>
      </c>
      <c r="G1255">
        <v>2</v>
      </c>
      <c r="H1255">
        <v>107</v>
      </c>
    </row>
    <row r="1256" spans="1:8">
      <c r="A1256">
        <v>1255</v>
      </c>
      <c r="B1256">
        <v>17</v>
      </c>
      <c r="C1256" t="s">
        <v>177</v>
      </c>
      <c r="D1256" t="s">
        <v>3599</v>
      </c>
      <c r="E1256" t="s">
        <v>1386</v>
      </c>
      <c r="F1256" t="s">
        <v>63</v>
      </c>
      <c r="G1256">
        <v>1</v>
      </c>
      <c r="H1256">
        <v>30</v>
      </c>
    </row>
    <row r="1257" spans="1:8">
      <c r="A1257">
        <v>1256</v>
      </c>
      <c r="B1257">
        <v>17</v>
      </c>
      <c r="C1257" t="s">
        <v>177</v>
      </c>
      <c r="D1257" t="s">
        <v>3599</v>
      </c>
      <c r="E1257" t="s">
        <v>1387</v>
      </c>
      <c r="F1257" t="s">
        <v>63</v>
      </c>
      <c r="G1257">
        <v>1</v>
      </c>
      <c r="H1257">
        <v>30</v>
      </c>
    </row>
    <row r="1258" spans="1:8">
      <c r="A1258">
        <v>1257</v>
      </c>
      <c r="B1258">
        <v>17</v>
      </c>
      <c r="C1258" t="s">
        <v>177</v>
      </c>
      <c r="D1258" t="s">
        <v>3599</v>
      </c>
      <c r="E1258" t="s">
        <v>1388</v>
      </c>
      <c r="F1258" t="s">
        <v>63</v>
      </c>
      <c r="G1258">
        <v>2</v>
      </c>
      <c r="H1258">
        <v>30</v>
      </c>
    </row>
    <row r="1259" spans="1:8">
      <c r="A1259">
        <v>1258</v>
      </c>
      <c r="B1259">
        <v>17</v>
      </c>
      <c r="C1259" t="s">
        <v>177</v>
      </c>
      <c r="D1259" t="s">
        <v>3599</v>
      </c>
      <c r="E1259" t="s">
        <v>1388</v>
      </c>
      <c r="F1259" t="s">
        <v>46</v>
      </c>
      <c r="G1259">
        <v>1</v>
      </c>
      <c r="H1259">
        <v>30</v>
      </c>
    </row>
    <row r="1260" spans="1:8">
      <c r="A1260">
        <v>1259</v>
      </c>
      <c r="B1260">
        <v>17</v>
      </c>
      <c r="C1260" t="s">
        <v>177</v>
      </c>
      <c r="D1260" t="s">
        <v>3599</v>
      </c>
      <c r="E1260" t="s">
        <v>1389</v>
      </c>
      <c r="F1260" t="s">
        <v>63</v>
      </c>
      <c r="G1260">
        <v>1</v>
      </c>
      <c r="H1260">
        <v>30</v>
      </c>
    </row>
    <row r="1261" spans="1:8">
      <c r="A1261">
        <v>1260</v>
      </c>
      <c r="B1261">
        <v>17</v>
      </c>
      <c r="C1261" t="s">
        <v>177</v>
      </c>
      <c r="D1261" t="s">
        <v>3599</v>
      </c>
      <c r="E1261" t="s">
        <v>1389</v>
      </c>
      <c r="F1261" t="s">
        <v>46</v>
      </c>
      <c r="G1261">
        <v>1</v>
      </c>
      <c r="H1261">
        <v>30</v>
      </c>
    </row>
    <row r="1262" spans="1:8">
      <c r="A1262">
        <v>1261</v>
      </c>
      <c r="B1262">
        <v>17</v>
      </c>
      <c r="C1262" t="s">
        <v>177</v>
      </c>
      <c r="D1262" t="s">
        <v>3599</v>
      </c>
      <c r="E1262" t="s">
        <v>1390</v>
      </c>
      <c r="F1262" t="s">
        <v>46</v>
      </c>
      <c r="G1262">
        <v>1</v>
      </c>
      <c r="H1262">
        <v>30</v>
      </c>
    </row>
    <row r="1263" spans="1:8">
      <c r="A1263">
        <v>1262</v>
      </c>
      <c r="B1263">
        <v>17</v>
      </c>
      <c r="C1263" t="s">
        <v>177</v>
      </c>
      <c r="D1263" t="s">
        <v>3599</v>
      </c>
      <c r="E1263" t="s">
        <v>1391</v>
      </c>
      <c r="F1263" t="s">
        <v>63</v>
      </c>
      <c r="G1263">
        <v>3</v>
      </c>
      <c r="H1263">
        <v>30</v>
      </c>
    </row>
    <row r="1264" spans="1:8">
      <c r="A1264">
        <v>1263</v>
      </c>
      <c r="B1264">
        <v>17</v>
      </c>
      <c r="C1264" t="s">
        <v>177</v>
      </c>
      <c r="D1264" t="s">
        <v>3599</v>
      </c>
      <c r="E1264" t="s">
        <v>1391</v>
      </c>
      <c r="F1264" t="s">
        <v>46</v>
      </c>
      <c r="G1264">
        <v>1</v>
      </c>
      <c r="H1264">
        <v>30</v>
      </c>
    </row>
    <row r="1265" spans="1:8">
      <c r="A1265">
        <v>1264</v>
      </c>
      <c r="B1265">
        <v>17</v>
      </c>
      <c r="C1265" t="s">
        <v>177</v>
      </c>
      <c r="D1265" t="s">
        <v>3599</v>
      </c>
      <c r="E1265" t="s">
        <v>1392</v>
      </c>
      <c r="F1265" t="s">
        <v>63</v>
      </c>
      <c r="G1265">
        <v>2</v>
      </c>
      <c r="H1265">
        <v>30</v>
      </c>
    </row>
    <row r="1266" spans="1:8">
      <c r="A1266">
        <v>1265</v>
      </c>
      <c r="B1266">
        <v>17</v>
      </c>
      <c r="C1266" t="s">
        <v>177</v>
      </c>
      <c r="D1266" t="s">
        <v>3599</v>
      </c>
      <c r="E1266" t="s">
        <v>1392</v>
      </c>
      <c r="F1266" t="s">
        <v>46</v>
      </c>
      <c r="G1266">
        <v>1</v>
      </c>
      <c r="H1266">
        <v>30</v>
      </c>
    </row>
    <row r="1267" spans="1:8">
      <c r="A1267">
        <v>1266</v>
      </c>
      <c r="B1267">
        <v>17</v>
      </c>
      <c r="C1267" t="s">
        <v>177</v>
      </c>
      <c r="D1267" t="s">
        <v>3599</v>
      </c>
      <c r="E1267" t="s">
        <v>1393</v>
      </c>
      <c r="F1267" t="s">
        <v>63</v>
      </c>
      <c r="G1267">
        <v>1</v>
      </c>
      <c r="H1267">
        <v>30</v>
      </c>
    </row>
    <row r="1268" spans="1:8">
      <c r="A1268">
        <v>1267</v>
      </c>
      <c r="B1268">
        <v>17</v>
      </c>
      <c r="C1268" t="s">
        <v>177</v>
      </c>
      <c r="D1268" t="s">
        <v>3599</v>
      </c>
      <c r="E1268" t="s">
        <v>1393</v>
      </c>
      <c r="F1268" t="s">
        <v>46</v>
      </c>
      <c r="G1268">
        <v>1</v>
      </c>
      <c r="H1268">
        <v>30</v>
      </c>
    </row>
    <row r="1269" spans="1:8">
      <c r="A1269">
        <v>1268</v>
      </c>
      <c r="B1269">
        <v>17</v>
      </c>
      <c r="C1269" t="s">
        <v>177</v>
      </c>
      <c r="D1269" t="s">
        <v>3599</v>
      </c>
      <c r="E1269" t="s">
        <v>1394</v>
      </c>
      <c r="F1269" t="s">
        <v>63</v>
      </c>
      <c r="G1269">
        <v>1</v>
      </c>
      <c r="H1269">
        <v>30</v>
      </c>
    </row>
    <row r="1270" spans="1:8">
      <c r="A1270">
        <v>1269</v>
      </c>
      <c r="B1270">
        <v>17</v>
      </c>
      <c r="C1270" t="s">
        <v>177</v>
      </c>
      <c r="D1270" t="s">
        <v>3599</v>
      </c>
      <c r="E1270" t="s">
        <v>1395</v>
      </c>
      <c r="F1270" t="s">
        <v>63</v>
      </c>
      <c r="G1270">
        <v>2</v>
      </c>
      <c r="H1270">
        <v>30</v>
      </c>
    </row>
    <row r="1271" spans="1:8">
      <c r="A1271">
        <v>1270</v>
      </c>
      <c r="B1271">
        <v>17</v>
      </c>
      <c r="C1271" t="s">
        <v>177</v>
      </c>
      <c r="D1271" t="s">
        <v>3599</v>
      </c>
      <c r="E1271" t="s">
        <v>1396</v>
      </c>
      <c r="F1271" t="s">
        <v>63</v>
      </c>
      <c r="G1271">
        <v>2</v>
      </c>
      <c r="H1271">
        <v>30</v>
      </c>
    </row>
    <row r="1272" spans="1:8">
      <c r="A1272">
        <v>1271</v>
      </c>
      <c r="B1272">
        <v>17</v>
      </c>
      <c r="C1272" t="s">
        <v>177</v>
      </c>
      <c r="D1272" t="s">
        <v>3599</v>
      </c>
      <c r="E1272" t="s">
        <v>1396</v>
      </c>
      <c r="F1272" t="s">
        <v>46</v>
      </c>
      <c r="G1272">
        <v>3</v>
      </c>
      <c r="H1272">
        <v>30</v>
      </c>
    </row>
    <row r="1273" spans="1:8">
      <c r="A1273">
        <v>1272</v>
      </c>
      <c r="B1273">
        <v>17</v>
      </c>
      <c r="C1273" t="s">
        <v>177</v>
      </c>
      <c r="D1273" t="s">
        <v>3599</v>
      </c>
      <c r="E1273" t="s">
        <v>1397</v>
      </c>
      <c r="F1273" t="s">
        <v>46</v>
      </c>
      <c r="G1273">
        <v>3</v>
      </c>
      <c r="H1273">
        <v>30</v>
      </c>
    </row>
    <row r="1274" spans="1:8">
      <c r="A1274">
        <v>1273</v>
      </c>
      <c r="B1274">
        <v>17</v>
      </c>
      <c r="C1274" t="s">
        <v>177</v>
      </c>
      <c r="D1274" t="s">
        <v>3599</v>
      </c>
      <c r="E1274" t="s">
        <v>1398</v>
      </c>
      <c r="F1274" t="s">
        <v>63</v>
      </c>
      <c r="G1274">
        <v>1</v>
      </c>
      <c r="H1274">
        <v>30</v>
      </c>
    </row>
    <row r="1275" spans="1:8">
      <c r="A1275">
        <v>1274</v>
      </c>
      <c r="B1275">
        <v>17</v>
      </c>
      <c r="C1275" t="s">
        <v>177</v>
      </c>
      <c r="D1275" t="s">
        <v>3599</v>
      </c>
      <c r="E1275" t="s">
        <v>1399</v>
      </c>
      <c r="F1275" t="s">
        <v>63</v>
      </c>
      <c r="G1275">
        <v>1</v>
      </c>
      <c r="H1275">
        <v>30</v>
      </c>
    </row>
    <row r="1276" spans="1:8">
      <c r="A1276">
        <v>1275</v>
      </c>
      <c r="B1276">
        <v>17</v>
      </c>
      <c r="C1276" t="s">
        <v>177</v>
      </c>
      <c r="D1276" t="s">
        <v>3598</v>
      </c>
      <c r="E1276" t="s">
        <v>249</v>
      </c>
      <c r="F1276" t="s">
        <v>63</v>
      </c>
      <c r="G1276">
        <v>500</v>
      </c>
      <c r="H1276">
        <v>14579</v>
      </c>
    </row>
    <row r="1277" spans="1:8">
      <c r="A1277">
        <v>1276</v>
      </c>
      <c r="B1277">
        <v>17</v>
      </c>
      <c r="C1277" t="s">
        <v>177</v>
      </c>
      <c r="D1277" t="s">
        <v>3598</v>
      </c>
      <c r="E1277" t="s">
        <v>249</v>
      </c>
      <c r="F1277" t="s">
        <v>46</v>
      </c>
      <c r="G1277">
        <v>451</v>
      </c>
      <c r="H1277">
        <v>14579</v>
      </c>
    </row>
    <row r="1278" spans="1:8">
      <c r="A1278">
        <v>1277</v>
      </c>
      <c r="B1278">
        <v>17</v>
      </c>
      <c r="C1278" t="s">
        <v>177</v>
      </c>
      <c r="D1278" t="s">
        <v>3598</v>
      </c>
      <c r="E1278" t="s">
        <v>1386</v>
      </c>
      <c r="F1278" t="s">
        <v>63</v>
      </c>
      <c r="G1278">
        <v>543</v>
      </c>
      <c r="H1278">
        <v>14579</v>
      </c>
    </row>
    <row r="1279" spans="1:8">
      <c r="A1279">
        <v>1278</v>
      </c>
      <c r="B1279">
        <v>17</v>
      </c>
      <c r="C1279" t="s">
        <v>177</v>
      </c>
      <c r="D1279" t="s">
        <v>3598</v>
      </c>
      <c r="E1279" t="s">
        <v>1386</v>
      </c>
      <c r="F1279" t="s">
        <v>46</v>
      </c>
      <c r="G1279">
        <v>583</v>
      </c>
      <c r="H1279">
        <v>14579</v>
      </c>
    </row>
    <row r="1280" spans="1:8">
      <c r="A1280">
        <v>1279</v>
      </c>
      <c r="B1280">
        <v>17</v>
      </c>
      <c r="C1280" t="s">
        <v>177</v>
      </c>
      <c r="D1280" t="s">
        <v>3598</v>
      </c>
      <c r="E1280" t="s">
        <v>1387</v>
      </c>
      <c r="F1280" t="s">
        <v>63</v>
      </c>
      <c r="G1280">
        <v>633</v>
      </c>
      <c r="H1280">
        <v>14579</v>
      </c>
    </row>
    <row r="1281" spans="1:8">
      <c r="A1281">
        <v>1280</v>
      </c>
      <c r="B1281">
        <v>17</v>
      </c>
      <c r="C1281" t="s">
        <v>177</v>
      </c>
      <c r="D1281" t="s">
        <v>3598</v>
      </c>
      <c r="E1281" t="s">
        <v>1387</v>
      </c>
      <c r="F1281" t="s">
        <v>46</v>
      </c>
      <c r="G1281">
        <v>624</v>
      </c>
      <c r="H1281">
        <v>14579</v>
      </c>
    </row>
    <row r="1282" spans="1:8">
      <c r="A1282">
        <v>1281</v>
      </c>
      <c r="B1282">
        <v>17</v>
      </c>
      <c r="C1282" t="s">
        <v>177</v>
      </c>
      <c r="D1282" t="s">
        <v>3598</v>
      </c>
      <c r="E1282" t="s">
        <v>1388</v>
      </c>
      <c r="F1282" t="s">
        <v>63</v>
      </c>
      <c r="G1282">
        <v>750</v>
      </c>
      <c r="H1282">
        <v>14579</v>
      </c>
    </row>
    <row r="1283" spans="1:8">
      <c r="A1283">
        <v>1282</v>
      </c>
      <c r="B1283">
        <v>17</v>
      </c>
      <c r="C1283" t="s">
        <v>177</v>
      </c>
      <c r="D1283" t="s">
        <v>3598</v>
      </c>
      <c r="E1283" t="s">
        <v>1388</v>
      </c>
      <c r="F1283" t="s">
        <v>46</v>
      </c>
      <c r="G1283">
        <v>677</v>
      </c>
      <c r="H1283">
        <v>14579</v>
      </c>
    </row>
    <row r="1284" spans="1:8">
      <c r="A1284">
        <v>1283</v>
      </c>
      <c r="B1284">
        <v>17</v>
      </c>
      <c r="C1284" t="s">
        <v>177</v>
      </c>
      <c r="D1284" t="s">
        <v>3598</v>
      </c>
      <c r="E1284" t="s">
        <v>1389</v>
      </c>
      <c r="F1284" t="s">
        <v>63</v>
      </c>
      <c r="G1284">
        <v>585</v>
      </c>
      <c r="H1284">
        <v>14579</v>
      </c>
    </row>
    <row r="1285" spans="1:8">
      <c r="A1285">
        <v>1284</v>
      </c>
      <c r="B1285">
        <v>17</v>
      </c>
      <c r="C1285" t="s">
        <v>177</v>
      </c>
      <c r="D1285" t="s">
        <v>3598</v>
      </c>
      <c r="E1285" t="s">
        <v>1389</v>
      </c>
      <c r="F1285" t="s">
        <v>46</v>
      </c>
      <c r="G1285">
        <v>599</v>
      </c>
      <c r="H1285">
        <v>14579</v>
      </c>
    </row>
    <row r="1286" spans="1:8">
      <c r="A1286">
        <v>1285</v>
      </c>
      <c r="B1286">
        <v>17</v>
      </c>
      <c r="C1286" t="s">
        <v>177</v>
      </c>
      <c r="D1286" t="s">
        <v>3598</v>
      </c>
      <c r="E1286" t="s">
        <v>1390</v>
      </c>
      <c r="F1286" t="s">
        <v>63</v>
      </c>
      <c r="G1286">
        <v>578</v>
      </c>
      <c r="H1286">
        <v>14579</v>
      </c>
    </row>
    <row r="1287" spans="1:8">
      <c r="A1287">
        <v>1286</v>
      </c>
      <c r="B1287">
        <v>17</v>
      </c>
      <c r="C1287" t="s">
        <v>177</v>
      </c>
      <c r="D1287" t="s">
        <v>3598</v>
      </c>
      <c r="E1287" t="s">
        <v>1390</v>
      </c>
      <c r="F1287" t="s">
        <v>46</v>
      </c>
      <c r="G1287">
        <v>552</v>
      </c>
      <c r="H1287">
        <v>14579</v>
      </c>
    </row>
    <row r="1288" spans="1:8">
      <c r="A1288">
        <v>1287</v>
      </c>
      <c r="B1288">
        <v>17</v>
      </c>
      <c r="C1288" t="s">
        <v>177</v>
      </c>
      <c r="D1288" t="s">
        <v>3598</v>
      </c>
      <c r="E1288" t="s">
        <v>1391</v>
      </c>
      <c r="F1288" t="s">
        <v>63</v>
      </c>
      <c r="G1288">
        <v>555</v>
      </c>
      <c r="H1288">
        <v>14579</v>
      </c>
    </row>
    <row r="1289" spans="1:8">
      <c r="A1289">
        <v>1288</v>
      </c>
      <c r="B1289">
        <v>17</v>
      </c>
      <c r="C1289" t="s">
        <v>177</v>
      </c>
      <c r="D1289" t="s">
        <v>3598</v>
      </c>
      <c r="E1289" t="s">
        <v>1391</v>
      </c>
      <c r="F1289" t="s">
        <v>46</v>
      </c>
      <c r="G1289">
        <v>512</v>
      </c>
      <c r="H1289">
        <v>14579</v>
      </c>
    </row>
    <row r="1290" spans="1:8">
      <c r="A1290">
        <v>1289</v>
      </c>
      <c r="B1290">
        <v>17</v>
      </c>
      <c r="C1290" t="s">
        <v>177</v>
      </c>
      <c r="D1290" t="s">
        <v>3598</v>
      </c>
      <c r="E1290" t="s">
        <v>1392</v>
      </c>
      <c r="F1290" t="s">
        <v>63</v>
      </c>
      <c r="G1290">
        <v>562</v>
      </c>
      <c r="H1290">
        <v>14579</v>
      </c>
    </row>
    <row r="1291" spans="1:8">
      <c r="A1291">
        <v>1290</v>
      </c>
      <c r="B1291">
        <v>17</v>
      </c>
      <c r="C1291" t="s">
        <v>177</v>
      </c>
      <c r="D1291" t="s">
        <v>3598</v>
      </c>
      <c r="E1291" t="s">
        <v>1392</v>
      </c>
      <c r="F1291" t="s">
        <v>46</v>
      </c>
      <c r="G1291">
        <v>549</v>
      </c>
      <c r="H1291">
        <v>14579</v>
      </c>
    </row>
    <row r="1292" spans="1:8">
      <c r="A1292">
        <v>1291</v>
      </c>
      <c r="B1292">
        <v>17</v>
      </c>
      <c r="C1292" t="s">
        <v>177</v>
      </c>
      <c r="D1292" t="s">
        <v>3598</v>
      </c>
      <c r="E1292" t="s">
        <v>1393</v>
      </c>
      <c r="F1292" t="s">
        <v>63</v>
      </c>
      <c r="G1292">
        <v>452</v>
      </c>
      <c r="H1292">
        <v>14579</v>
      </c>
    </row>
    <row r="1293" spans="1:8">
      <c r="A1293">
        <v>1292</v>
      </c>
      <c r="B1293">
        <v>17</v>
      </c>
      <c r="C1293" t="s">
        <v>177</v>
      </c>
      <c r="D1293" t="s">
        <v>3598</v>
      </c>
      <c r="E1293" t="s">
        <v>1393</v>
      </c>
      <c r="F1293" t="s">
        <v>46</v>
      </c>
      <c r="G1293">
        <v>459</v>
      </c>
      <c r="H1293">
        <v>14579</v>
      </c>
    </row>
    <row r="1294" spans="1:8">
      <c r="A1294">
        <v>1293</v>
      </c>
      <c r="B1294">
        <v>17</v>
      </c>
      <c r="C1294" t="s">
        <v>177</v>
      </c>
      <c r="D1294" t="s">
        <v>3598</v>
      </c>
      <c r="E1294" t="s">
        <v>1394</v>
      </c>
      <c r="F1294" t="s">
        <v>63</v>
      </c>
      <c r="G1294">
        <v>454</v>
      </c>
      <c r="H1294">
        <v>14579</v>
      </c>
    </row>
    <row r="1295" spans="1:8">
      <c r="A1295">
        <v>1294</v>
      </c>
      <c r="B1295">
        <v>17</v>
      </c>
      <c r="C1295" t="s">
        <v>177</v>
      </c>
      <c r="D1295" t="s">
        <v>3598</v>
      </c>
      <c r="E1295" t="s">
        <v>1394</v>
      </c>
      <c r="F1295" t="s">
        <v>46</v>
      </c>
      <c r="G1295">
        <v>488</v>
      </c>
      <c r="H1295">
        <v>14579</v>
      </c>
    </row>
    <row r="1296" spans="1:8">
      <c r="A1296">
        <v>1295</v>
      </c>
      <c r="B1296">
        <v>17</v>
      </c>
      <c r="C1296" t="s">
        <v>177</v>
      </c>
      <c r="D1296" t="s">
        <v>3598</v>
      </c>
      <c r="E1296" t="s">
        <v>1395</v>
      </c>
      <c r="F1296" t="s">
        <v>63</v>
      </c>
      <c r="G1296">
        <v>416</v>
      </c>
      <c r="H1296">
        <v>14579</v>
      </c>
    </row>
    <row r="1297" spans="1:8">
      <c r="A1297">
        <v>1296</v>
      </c>
      <c r="B1297">
        <v>17</v>
      </c>
      <c r="C1297" t="s">
        <v>177</v>
      </c>
      <c r="D1297" t="s">
        <v>3598</v>
      </c>
      <c r="E1297" t="s">
        <v>1395</v>
      </c>
      <c r="F1297" t="s">
        <v>46</v>
      </c>
      <c r="G1297">
        <v>420</v>
      </c>
      <c r="H1297">
        <v>14579</v>
      </c>
    </row>
    <row r="1298" spans="1:8">
      <c r="A1298">
        <v>1297</v>
      </c>
      <c r="B1298">
        <v>17</v>
      </c>
      <c r="C1298" t="s">
        <v>177</v>
      </c>
      <c r="D1298" t="s">
        <v>3598</v>
      </c>
      <c r="E1298" t="s">
        <v>1396</v>
      </c>
      <c r="F1298" t="s">
        <v>63</v>
      </c>
      <c r="G1298">
        <v>410</v>
      </c>
      <c r="H1298">
        <v>14579</v>
      </c>
    </row>
    <row r="1299" spans="1:8">
      <c r="A1299">
        <v>1298</v>
      </c>
      <c r="B1299">
        <v>17</v>
      </c>
      <c r="C1299" t="s">
        <v>177</v>
      </c>
      <c r="D1299" t="s">
        <v>3598</v>
      </c>
      <c r="E1299" t="s">
        <v>1396</v>
      </c>
      <c r="F1299" t="s">
        <v>46</v>
      </c>
      <c r="G1299">
        <v>409</v>
      </c>
      <c r="H1299">
        <v>14579</v>
      </c>
    </row>
    <row r="1300" spans="1:8">
      <c r="A1300">
        <v>1299</v>
      </c>
      <c r="B1300">
        <v>17</v>
      </c>
      <c r="C1300" t="s">
        <v>177</v>
      </c>
      <c r="D1300" t="s">
        <v>3598</v>
      </c>
      <c r="E1300" t="s">
        <v>1397</v>
      </c>
      <c r="F1300" t="s">
        <v>63</v>
      </c>
      <c r="G1300">
        <v>299</v>
      </c>
      <c r="H1300">
        <v>14579</v>
      </c>
    </row>
    <row r="1301" spans="1:8">
      <c r="A1301">
        <v>1300</v>
      </c>
      <c r="B1301">
        <v>17</v>
      </c>
      <c r="C1301" t="s">
        <v>177</v>
      </c>
      <c r="D1301" t="s">
        <v>3598</v>
      </c>
      <c r="E1301" t="s">
        <v>1397</v>
      </c>
      <c r="F1301" t="s">
        <v>46</v>
      </c>
      <c r="G1301">
        <v>301</v>
      </c>
      <c r="H1301">
        <v>14579</v>
      </c>
    </row>
    <row r="1302" spans="1:8">
      <c r="A1302">
        <v>1301</v>
      </c>
      <c r="B1302">
        <v>17</v>
      </c>
      <c r="C1302" t="s">
        <v>177</v>
      </c>
      <c r="D1302" t="s">
        <v>3598</v>
      </c>
      <c r="E1302" t="s">
        <v>1398</v>
      </c>
      <c r="F1302" t="s">
        <v>63</v>
      </c>
      <c r="G1302">
        <v>241</v>
      </c>
      <c r="H1302">
        <v>14579</v>
      </c>
    </row>
    <row r="1303" spans="1:8">
      <c r="A1303">
        <v>1302</v>
      </c>
      <c r="B1303">
        <v>17</v>
      </c>
      <c r="C1303" t="s">
        <v>177</v>
      </c>
      <c r="D1303" t="s">
        <v>3598</v>
      </c>
      <c r="E1303" t="s">
        <v>1398</v>
      </c>
      <c r="F1303" t="s">
        <v>46</v>
      </c>
      <c r="G1303">
        <v>220</v>
      </c>
      <c r="H1303">
        <v>14579</v>
      </c>
    </row>
    <row r="1304" spans="1:8">
      <c r="A1304">
        <v>1303</v>
      </c>
      <c r="B1304">
        <v>17</v>
      </c>
      <c r="C1304" t="s">
        <v>177</v>
      </c>
      <c r="D1304" t="s">
        <v>3598</v>
      </c>
      <c r="E1304" t="s">
        <v>1399</v>
      </c>
      <c r="F1304" t="s">
        <v>63</v>
      </c>
      <c r="G1304">
        <v>142</v>
      </c>
      <c r="H1304">
        <v>14579</v>
      </c>
    </row>
    <row r="1305" spans="1:8">
      <c r="A1305">
        <v>1304</v>
      </c>
      <c r="B1305">
        <v>17</v>
      </c>
      <c r="C1305" t="s">
        <v>177</v>
      </c>
      <c r="D1305" t="s">
        <v>3598</v>
      </c>
      <c r="E1305" t="s">
        <v>1399</v>
      </c>
      <c r="F1305" t="s">
        <v>46</v>
      </c>
      <c r="G1305">
        <v>145</v>
      </c>
      <c r="H1305">
        <v>14579</v>
      </c>
    </row>
    <row r="1306" spans="1:8">
      <c r="A1306">
        <v>1305</v>
      </c>
      <c r="B1306">
        <v>17</v>
      </c>
      <c r="C1306" t="s">
        <v>177</v>
      </c>
      <c r="D1306" t="s">
        <v>3598</v>
      </c>
      <c r="E1306" t="s">
        <v>1400</v>
      </c>
      <c r="F1306" t="s">
        <v>63</v>
      </c>
      <c r="G1306">
        <v>94</v>
      </c>
      <c r="H1306">
        <v>14579</v>
      </c>
    </row>
    <row r="1307" spans="1:8">
      <c r="A1307">
        <v>1306</v>
      </c>
      <c r="B1307">
        <v>17</v>
      </c>
      <c r="C1307" t="s">
        <v>177</v>
      </c>
      <c r="D1307" t="s">
        <v>3598</v>
      </c>
      <c r="E1307" t="s">
        <v>1400</v>
      </c>
      <c r="F1307" t="s">
        <v>46</v>
      </c>
      <c r="G1307">
        <v>109</v>
      </c>
      <c r="H1307">
        <v>14579</v>
      </c>
    </row>
    <row r="1308" spans="1:8">
      <c r="A1308">
        <v>1307</v>
      </c>
      <c r="B1308">
        <v>17</v>
      </c>
      <c r="C1308" t="s">
        <v>177</v>
      </c>
      <c r="D1308" t="s">
        <v>3598</v>
      </c>
      <c r="E1308" t="s">
        <v>1401</v>
      </c>
      <c r="F1308" t="s">
        <v>63</v>
      </c>
      <c r="G1308">
        <v>81</v>
      </c>
      <c r="H1308">
        <v>14579</v>
      </c>
    </row>
    <row r="1309" spans="1:8">
      <c r="A1309">
        <v>1308</v>
      </c>
      <c r="B1309">
        <v>17</v>
      </c>
      <c r="C1309" t="s">
        <v>177</v>
      </c>
      <c r="D1309" t="s">
        <v>3598</v>
      </c>
      <c r="E1309" t="s">
        <v>1401</v>
      </c>
      <c r="F1309" t="s">
        <v>46</v>
      </c>
      <c r="G1309">
        <v>74</v>
      </c>
      <c r="H1309">
        <v>14579</v>
      </c>
    </row>
    <row r="1310" spans="1:8">
      <c r="A1310">
        <v>1309</v>
      </c>
      <c r="B1310">
        <v>17</v>
      </c>
      <c r="C1310" t="s">
        <v>177</v>
      </c>
      <c r="D1310" t="s">
        <v>3598</v>
      </c>
      <c r="E1310" t="s">
        <v>1402</v>
      </c>
      <c r="F1310" t="s">
        <v>63</v>
      </c>
      <c r="G1310">
        <v>50</v>
      </c>
      <c r="H1310">
        <v>14579</v>
      </c>
    </row>
    <row r="1311" spans="1:8">
      <c r="A1311">
        <v>1310</v>
      </c>
      <c r="B1311">
        <v>17</v>
      </c>
      <c r="C1311" t="s">
        <v>177</v>
      </c>
      <c r="D1311" t="s">
        <v>3598</v>
      </c>
      <c r="E1311" t="s">
        <v>1402</v>
      </c>
      <c r="F1311" t="s">
        <v>46</v>
      </c>
      <c r="G1311">
        <v>62</v>
      </c>
      <c r="H1311">
        <v>14579</v>
      </c>
    </row>
    <row r="1312" spans="1:8">
      <c r="A1312">
        <v>1311</v>
      </c>
      <c r="B1312">
        <v>17</v>
      </c>
      <c r="C1312" t="s">
        <v>177</v>
      </c>
      <c r="D1312" t="s">
        <v>3586</v>
      </c>
      <c r="E1312" t="s">
        <v>249</v>
      </c>
      <c r="F1312" t="s">
        <v>63</v>
      </c>
      <c r="G1312">
        <v>22516</v>
      </c>
      <c r="H1312">
        <v>845530</v>
      </c>
    </row>
    <row r="1313" spans="1:8">
      <c r="A1313">
        <v>1312</v>
      </c>
      <c r="B1313">
        <v>17</v>
      </c>
      <c r="C1313" t="s">
        <v>177</v>
      </c>
      <c r="D1313" t="s">
        <v>3586</v>
      </c>
      <c r="E1313" t="s">
        <v>249</v>
      </c>
      <c r="F1313" t="s">
        <v>46</v>
      </c>
      <c r="G1313">
        <v>21546</v>
      </c>
      <c r="H1313">
        <v>845530</v>
      </c>
    </row>
    <row r="1314" spans="1:8">
      <c r="A1314">
        <v>1313</v>
      </c>
      <c r="B1314">
        <v>17</v>
      </c>
      <c r="C1314" t="s">
        <v>177</v>
      </c>
      <c r="D1314" t="s">
        <v>3586</v>
      </c>
      <c r="E1314" t="s">
        <v>1386</v>
      </c>
      <c r="F1314" t="s">
        <v>63</v>
      </c>
      <c r="G1314">
        <v>25628</v>
      </c>
      <c r="H1314">
        <v>845530</v>
      </c>
    </row>
    <row r="1315" spans="1:8">
      <c r="A1315">
        <v>1314</v>
      </c>
      <c r="B1315">
        <v>17</v>
      </c>
      <c r="C1315" t="s">
        <v>177</v>
      </c>
      <c r="D1315" t="s">
        <v>3586</v>
      </c>
      <c r="E1315" t="s">
        <v>1386</v>
      </c>
      <c r="F1315" t="s">
        <v>46</v>
      </c>
      <c r="G1315">
        <v>24478</v>
      </c>
      <c r="H1315">
        <v>845530</v>
      </c>
    </row>
    <row r="1316" spans="1:8">
      <c r="A1316">
        <v>1315</v>
      </c>
      <c r="B1316">
        <v>17</v>
      </c>
      <c r="C1316" t="s">
        <v>177</v>
      </c>
      <c r="D1316" t="s">
        <v>3586</v>
      </c>
      <c r="E1316" t="s">
        <v>1387</v>
      </c>
      <c r="F1316" t="s">
        <v>63</v>
      </c>
      <c r="G1316">
        <v>30431</v>
      </c>
      <c r="H1316">
        <v>845530</v>
      </c>
    </row>
    <row r="1317" spans="1:8">
      <c r="A1317">
        <v>1316</v>
      </c>
      <c r="B1317">
        <v>17</v>
      </c>
      <c r="C1317" t="s">
        <v>177</v>
      </c>
      <c r="D1317" t="s">
        <v>3586</v>
      </c>
      <c r="E1317" t="s">
        <v>1387</v>
      </c>
      <c r="F1317" t="s">
        <v>46</v>
      </c>
      <c r="G1317">
        <v>29126</v>
      </c>
      <c r="H1317">
        <v>845530</v>
      </c>
    </row>
    <row r="1318" spans="1:8">
      <c r="A1318">
        <v>1317</v>
      </c>
      <c r="B1318">
        <v>17</v>
      </c>
      <c r="C1318" t="s">
        <v>177</v>
      </c>
      <c r="D1318" t="s">
        <v>3586</v>
      </c>
      <c r="E1318" t="s">
        <v>1388</v>
      </c>
      <c r="F1318" t="s">
        <v>63</v>
      </c>
      <c r="G1318">
        <v>34348</v>
      </c>
      <c r="H1318">
        <v>845530</v>
      </c>
    </row>
    <row r="1319" spans="1:8">
      <c r="A1319">
        <v>1318</v>
      </c>
      <c r="B1319">
        <v>17</v>
      </c>
      <c r="C1319" t="s">
        <v>177</v>
      </c>
      <c r="D1319" t="s">
        <v>3586</v>
      </c>
      <c r="E1319" t="s">
        <v>1388</v>
      </c>
      <c r="F1319" t="s">
        <v>46</v>
      </c>
      <c r="G1319">
        <v>32665</v>
      </c>
      <c r="H1319">
        <v>845530</v>
      </c>
    </row>
    <row r="1320" spans="1:8">
      <c r="A1320">
        <v>1319</v>
      </c>
      <c r="B1320">
        <v>17</v>
      </c>
      <c r="C1320" t="s">
        <v>177</v>
      </c>
      <c r="D1320" t="s">
        <v>3586</v>
      </c>
      <c r="E1320" t="s">
        <v>1389</v>
      </c>
      <c r="F1320" t="s">
        <v>63</v>
      </c>
      <c r="G1320">
        <v>33825</v>
      </c>
      <c r="H1320">
        <v>845530</v>
      </c>
    </row>
    <row r="1321" spans="1:8">
      <c r="A1321">
        <v>1320</v>
      </c>
      <c r="B1321">
        <v>17</v>
      </c>
      <c r="C1321" t="s">
        <v>177</v>
      </c>
      <c r="D1321" t="s">
        <v>3586</v>
      </c>
      <c r="E1321" t="s">
        <v>1389</v>
      </c>
      <c r="F1321" t="s">
        <v>46</v>
      </c>
      <c r="G1321">
        <v>33880</v>
      </c>
      <c r="H1321">
        <v>845530</v>
      </c>
    </row>
    <row r="1322" spans="1:8">
      <c r="A1322">
        <v>1321</v>
      </c>
      <c r="B1322">
        <v>17</v>
      </c>
      <c r="C1322" t="s">
        <v>177</v>
      </c>
      <c r="D1322" t="s">
        <v>3586</v>
      </c>
      <c r="E1322" t="s">
        <v>1390</v>
      </c>
      <c r="F1322" t="s">
        <v>63</v>
      </c>
      <c r="G1322">
        <v>31368</v>
      </c>
      <c r="H1322">
        <v>845530</v>
      </c>
    </row>
    <row r="1323" spans="1:8">
      <c r="A1323">
        <v>1322</v>
      </c>
      <c r="B1323">
        <v>17</v>
      </c>
      <c r="C1323" t="s">
        <v>177</v>
      </c>
      <c r="D1323" t="s">
        <v>3586</v>
      </c>
      <c r="E1323" t="s">
        <v>1390</v>
      </c>
      <c r="F1323" t="s">
        <v>46</v>
      </c>
      <c r="G1323">
        <v>32304</v>
      </c>
      <c r="H1323">
        <v>845530</v>
      </c>
    </row>
    <row r="1324" spans="1:8">
      <c r="A1324">
        <v>1323</v>
      </c>
      <c r="B1324">
        <v>17</v>
      </c>
      <c r="C1324" t="s">
        <v>177</v>
      </c>
      <c r="D1324" t="s">
        <v>3586</v>
      </c>
      <c r="E1324" t="s">
        <v>1391</v>
      </c>
      <c r="F1324" t="s">
        <v>63</v>
      </c>
      <c r="G1324">
        <v>28402</v>
      </c>
      <c r="H1324">
        <v>845530</v>
      </c>
    </row>
    <row r="1325" spans="1:8">
      <c r="A1325">
        <v>1324</v>
      </c>
      <c r="B1325">
        <v>17</v>
      </c>
      <c r="C1325" t="s">
        <v>177</v>
      </c>
      <c r="D1325" t="s">
        <v>3586</v>
      </c>
      <c r="E1325" t="s">
        <v>1391</v>
      </c>
      <c r="F1325" t="s">
        <v>46</v>
      </c>
      <c r="G1325">
        <v>29913</v>
      </c>
      <c r="H1325">
        <v>845530</v>
      </c>
    </row>
    <row r="1326" spans="1:8">
      <c r="A1326">
        <v>1325</v>
      </c>
      <c r="B1326">
        <v>17</v>
      </c>
      <c r="C1326" t="s">
        <v>177</v>
      </c>
      <c r="D1326" t="s">
        <v>3586</v>
      </c>
      <c r="E1326" t="s">
        <v>1392</v>
      </c>
      <c r="F1326" t="s">
        <v>63</v>
      </c>
      <c r="G1326">
        <v>28502</v>
      </c>
      <c r="H1326">
        <v>845530</v>
      </c>
    </row>
    <row r="1327" spans="1:8">
      <c r="A1327">
        <v>1326</v>
      </c>
      <c r="B1327">
        <v>17</v>
      </c>
      <c r="C1327" t="s">
        <v>177</v>
      </c>
      <c r="D1327" t="s">
        <v>3586</v>
      </c>
      <c r="E1327" t="s">
        <v>1392</v>
      </c>
      <c r="F1327" t="s">
        <v>46</v>
      </c>
      <c r="G1327">
        <v>31124</v>
      </c>
      <c r="H1327">
        <v>845530</v>
      </c>
    </row>
    <row r="1328" spans="1:8">
      <c r="A1328">
        <v>1327</v>
      </c>
      <c r="B1328">
        <v>17</v>
      </c>
      <c r="C1328" t="s">
        <v>177</v>
      </c>
      <c r="D1328" t="s">
        <v>3586</v>
      </c>
      <c r="E1328" t="s">
        <v>1393</v>
      </c>
      <c r="F1328" t="s">
        <v>63</v>
      </c>
      <c r="G1328">
        <v>25030</v>
      </c>
      <c r="H1328">
        <v>845530</v>
      </c>
    </row>
    <row r="1329" spans="1:8">
      <c r="A1329">
        <v>1328</v>
      </c>
      <c r="B1329">
        <v>17</v>
      </c>
      <c r="C1329" t="s">
        <v>177</v>
      </c>
      <c r="D1329" t="s">
        <v>3586</v>
      </c>
      <c r="E1329" t="s">
        <v>1393</v>
      </c>
      <c r="F1329" t="s">
        <v>46</v>
      </c>
      <c r="G1329">
        <v>27367</v>
      </c>
      <c r="H1329">
        <v>845530</v>
      </c>
    </row>
    <row r="1330" spans="1:8">
      <c r="A1330">
        <v>1329</v>
      </c>
      <c r="B1330">
        <v>17</v>
      </c>
      <c r="C1330" t="s">
        <v>177</v>
      </c>
      <c r="D1330" t="s">
        <v>3586</v>
      </c>
      <c r="E1330" t="s">
        <v>1394</v>
      </c>
      <c r="F1330" t="s">
        <v>63</v>
      </c>
      <c r="G1330">
        <v>26093</v>
      </c>
      <c r="H1330">
        <v>845530</v>
      </c>
    </row>
    <row r="1331" spans="1:8">
      <c r="A1331">
        <v>1330</v>
      </c>
      <c r="B1331">
        <v>17</v>
      </c>
      <c r="C1331" t="s">
        <v>177</v>
      </c>
      <c r="D1331" t="s">
        <v>3586</v>
      </c>
      <c r="E1331" t="s">
        <v>1394</v>
      </c>
      <c r="F1331" t="s">
        <v>46</v>
      </c>
      <c r="G1331">
        <v>29205</v>
      </c>
      <c r="H1331">
        <v>845530</v>
      </c>
    </row>
    <row r="1332" spans="1:8">
      <c r="A1332">
        <v>1331</v>
      </c>
      <c r="B1332">
        <v>17</v>
      </c>
      <c r="C1332" t="s">
        <v>177</v>
      </c>
      <c r="D1332" t="s">
        <v>3586</v>
      </c>
      <c r="E1332" t="s">
        <v>1395</v>
      </c>
      <c r="F1332" t="s">
        <v>63</v>
      </c>
      <c r="G1332">
        <v>27104</v>
      </c>
      <c r="H1332">
        <v>845530</v>
      </c>
    </row>
    <row r="1333" spans="1:8">
      <c r="A1333">
        <v>1332</v>
      </c>
      <c r="B1333">
        <v>17</v>
      </c>
      <c r="C1333" t="s">
        <v>177</v>
      </c>
      <c r="D1333" t="s">
        <v>3586</v>
      </c>
      <c r="E1333" t="s">
        <v>1395</v>
      </c>
      <c r="F1333" t="s">
        <v>46</v>
      </c>
      <c r="G1333">
        <v>30930</v>
      </c>
      <c r="H1333">
        <v>845530</v>
      </c>
    </row>
    <row r="1334" spans="1:8">
      <c r="A1334">
        <v>1333</v>
      </c>
      <c r="B1334">
        <v>17</v>
      </c>
      <c r="C1334" t="s">
        <v>177</v>
      </c>
      <c r="D1334" t="s">
        <v>3586</v>
      </c>
      <c r="E1334" t="s">
        <v>1396</v>
      </c>
      <c r="F1334" t="s">
        <v>63</v>
      </c>
      <c r="G1334">
        <v>25285</v>
      </c>
      <c r="H1334">
        <v>845530</v>
      </c>
    </row>
    <row r="1335" spans="1:8">
      <c r="A1335">
        <v>1334</v>
      </c>
      <c r="B1335">
        <v>17</v>
      </c>
      <c r="C1335" t="s">
        <v>177</v>
      </c>
      <c r="D1335" t="s">
        <v>3586</v>
      </c>
      <c r="E1335" t="s">
        <v>1396</v>
      </c>
      <c r="F1335" t="s">
        <v>46</v>
      </c>
      <c r="G1335">
        <v>29554</v>
      </c>
      <c r="H1335">
        <v>845530</v>
      </c>
    </row>
    <row r="1336" spans="1:8">
      <c r="A1336">
        <v>1335</v>
      </c>
      <c r="B1336">
        <v>17</v>
      </c>
      <c r="C1336" t="s">
        <v>177</v>
      </c>
      <c r="D1336" t="s">
        <v>3586</v>
      </c>
      <c r="E1336" t="s">
        <v>1397</v>
      </c>
      <c r="F1336" t="s">
        <v>63</v>
      </c>
      <c r="G1336">
        <v>22169</v>
      </c>
      <c r="H1336">
        <v>845530</v>
      </c>
    </row>
    <row r="1337" spans="1:8">
      <c r="A1337">
        <v>1336</v>
      </c>
      <c r="B1337">
        <v>17</v>
      </c>
      <c r="C1337" t="s">
        <v>177</v>
      </c>
      <c r="D1337" t="s">
        <v>3586</v>
      </c>
      <c r="E1337" t="s">
        <v>1397</v>
      </c>
      <c r="F1337" t="s">
        <v>46</v>
      </c>
      <c r="G1337">
        <v>25683</v>
      </c>
      <c r="H1337">
        <v>845530</v>
      </c>
    </row>
    <row r="1338" spans="1:8">
      <c r="A1338">
        <v>1337</v>
      </c>
      <c r="B1338">
        <v>17</v>
      </c>
      <c r="C1338" t="s">
        <v>177</v>
      </c>
      <c r="D1338" t="s">
        <v>3586</v>
      </c>
      <c r="E1338" t="s">
        <v>1398</v>
      </c>
      <c r="F1338" t="s">
        <v>63</v>
      </c>
      <c r="G1338">
        <v>17120</v>
      </c>
      <c r="H1338">
        <v>845530</v>
      </c>
    </row>
    <row r="1339" spans="1:8">
      <c r="A1339">
        <v>1338</v>
      </c>
      <c r="B1339">
        <v>17</v>
      </c>
      <c r="C1339" t="s">
        <v>177</v>
      </c>
      <c r="D1339" t="s">
        <v>3586</v>
      </c>
      <c r="E1339" t="s">
        <v>1398</v>
      </c>
      <c r="F1339" t="s">
        <v>46</v>
      </c>
      <c r="G1339">
        <v>19941</v>
      </c>
      <c r="H1339">
        <v>845530</v>
      </c>
    </row>
    <row r="1340" spans="1:8">
      <c r="A1340">
        <v>1339</v>
      </c>
      <c r="B1340">
        <v>17</v>
      </c>
      <c r="C1340" t="s">
        <v>177</v>
      </c>
      <c r="D1340" t="s">
        <v>3586</v>
      </c>
      <c r="E1340" t="s">
        <v>1399</v>
      </c>
      <c r="F1340" t="s">
        <v>63</v>
      </c>
      <c r="G1340">
        <v>12390</v>
      </c>
      <c r="H1340">
        <v>845530</v>
      </c>
    </row>
    <row r="1341" spans="1:8">
      <c r="A1341">
        <v>1340</v>
      </c>
      <c r="B1341">
        <v>17</v>
      </c>
      <c r="C1341" t="s">
        <v>177</v>
      </c>
      <c r="D1341" t="s">
        <v>3586</v>
      </c>
      <c r="E1341" t="s">
        <v>1399</v>
      </c>
      <c r="F1341" t="s">
        <v>46</v>
      </c>
      <c r="G1341">
        <v>14542</v>
      </c>
      <c r="H1341">
        <v>845530</v>
      </c>
    </row>
    <row r="1342" spans="1:8">
      <c r="A1342">
        <v>1341</v>
      </c>
      <c r="B1342">
        <v>17</v>
      </c>
      <c r="C1342" t="s">
        <v>177</v>
      </c>
      <c r="D1342" t="s">
        <v>3586</v>
      </c>
      <c r="E1342" t="s">
        <v>1400</v>
      </c>
      <c r="F1342" t="s">
        <v>63</v>
      </c>
      <c r="G1342">
        <v>8414</v>
      </c>
      <c r="H1342">
        <v>845530</v>
      </c>
    </row>
    <row r="1343" spans="1:8">
      <c r="A1343">
        <v>1342</v>
      </c>
      <c r="B1343">
        <v>17</v>
      </c>
      <c r="C1343" t="s">
        <v>177</v>
      </c>
      <c r="D1343" t="s">
        <v>3586</v>
      </c>
      <c r="E1343" t="s">
        <v>1400</v>
      </c>
      <c r="F1343" t="s">
        <v>46</v>
      </c>
      <c r="G1343">
        <v>10725</v>
      </c>
      <c r="H1343">
        <v>845530</v>
      </c>
    </row>
    <row r="1344" spans="1:8">
      <c r="A1344">
        <v>1343</v>
      </c>
      <c r="B1344">
        <v>17</v>
      </c>
      <c r="C1344" t="s">
        <v>177</v>
      </c>
      <c r="D1344" t="s">
        <v>3586</v>
      </c>
      <c r="E1344" t="s">
        <v>1401</v>
      </c>
      <c r="F1344" t="s">
        <v>63</v>
      </c>
      <c r="G1344">
        <v>5505</v>
      </c>
      <c r="H1344">
        <v>845530</v>
      </c>
    </row>
    <row r="1345" spans="1:8">
      <c r="A1345">
        <v>1344</v>
      </c>
      <c r="B1345">
        <v>17</v>
      </c>
      <c r="C1345" t="s">
        <v>177</v>
      </c>
      <c r="D1345" t="s">
        <v>3586</v>
      </c>
      <c r="E1345" t="s">
        <v>1401</v>
      </c>
      <c r="F1345" t="s">
        <v>46</v>
      </c>
      <c r="G1345">
        <v>7480</v>
      </c>
      <c r="H1345">
        <v>845530</v>
      </c>
    </row>
    <row r="1346" spans="1:8">
      <c r="A1346">
        <v>1345</v>
      </c>
      <c r="B1346">
        <v>17</v>
      </c>
      <c r="C1346" t="s">
        <v>177</v>
      </c>
      <c r="D1346" t="s">
        <v>3586</v>
      </c>
      <c r="E1346" t="s">
        <v>1402</v>
      </c>
      <c r="F1346" t="s">
        <v>63</v>
      </c>
      <c r="G1346">
        <v>4473</v>
      </c>
      <c r="H1346">
        <v>845530</v>
      </c>
    </row>
    <row r="1347" spans="1:8">
      <c r="A1347">
        <v>1346</v>
      </c>
      <c r="B1347">
        <v>17</v>
      </c>
      <c r="C1347" t="s">
        <v>177</v>
      </c>
      <c r="D1347" t="s">
        <v>3586</v>
      </c>
      <c r="E1347" t="s">
        <v>1402</v>
      </c>
      <c r="F1347" t="s">
        <v>46</v>
      </c>
      <c r="G1347">
        <v>6464</v>
      </c>
      <c r="H1347">
        <v>845530</v>
      </c>
    </row>
    <row r="1348" spans="1:8">
      <c r="A1348">
        <v>1347</v>
      </c>
      <c r="B1348">
        <v>17</v>
      </c>
      <c r="C1348" t="s">
        <v>177</v>
      </c>
      <c r="D1348" t="s">
        <v>45</v>
      </c>
      <c r="E1348" t="s">
        <v>249</v>
      </c>
      <c r="F1348" t="s">
        <v>63</v>
      </c>
      <c r="G1348">
        <v>159</v>
      </c>
    </row>
    <row r="1349" spans="1:8">
      <c r="A1349">
        <v>1348</v>
      </c>
      <c r="B1349">
        <v>17</v>
      </c>
      <c r="C1349" t="s">
        <v>177</v>
      </c>
      <c r="D1349" t="s">
        <v>45</v>
      </c>
      <c r="E1349" t="s">
        <v>249</v>
      </c>
      <c r="F1349" t="s">
        <v>46</v>
      </c>
      <c r="G1349">
        <v>134</v>
      </c>
    </row>
    <row r="1350" spans="1:8">
      <c r="A1350">
        <v>1349</v>
      </c>
      <c r="B1350">
        <v>17</v>
      </c>
      <c r="C1350" t="s">
        <v>177</v>
      </c>
      <c r="D1350" t="s">
        <v>45</v>
      </c>
      <c r="E1350" t="s">
        <v>1386</v>
      </c>
      <c r="F1350" t="s">
        <v>63</v>
      </c>
      <c r="G1350">
        <v>125</v>
      </c>
    </row>
    <row r="1351" spans="1:8">
      <c r="A1351">
        <v>1350</v>
      </c>
      <c r="B1351">
        <v>17</v>
      </c>
      <c r="C1351" t="s">
        <v>177</v>
      </c>
      <c r="D1351" t="s">
        <v>45</v>
      </c>
      <c r="E1351" t="s">
        <v>1386</v>
      </c>
      <c r="F1351" t="s">
        <v>46</v>
      </c>
      <c r="G1351">
        <v>119</v>
      </c>
    </row>
    <row r="1352" spans="1:8">
      <c r="A1352">
        <v>1351</v>
      </c>
      <c r="B1352">
        <v>17</v>
      </c>
      <c r="C1352" t="s">
        <v>177</v>
      </c>
      <c r="D1352" t="s">
        <v>45</v>
      </c>
      <c r="E1352" t="s">
        <v>1387</v>
      </c>
      <c r="F1352" t="s">
        <v>63</v>
      </c>
      <c r="G1352">
        <v>182</v>
      </c>
    </row>
    <row r="1353" spans="1:8">
      <c r="A1353">
        <v>1352</v>
      </c>
      <c r="B1353">
        <v>17</v>
      </c>
      <c r="C1353" t="s">
        <v>177</v>
      </c>
      <c r="D1353" t="s">
        <v>45</v>
      </c>
      <c r="E1353" t="s">
        <v>1387</v>
      </c>
      <c r="F1353" t="s">
        <v>46</v>
      </c>
      <c r="G1353">
        <v>202</v>
      </c>
    </row>
    <row r="1354" spans="1:8">
      <c r="A1354">
        <v>1353</v>
      </c>
      <c r="B1354">
        <v>17</v>
      </c>
      <c r="C1354" t="s">
        <v>177</v>
      </c>
      <c r="D1354" t="s">
        <v>45</v>
      </c>
      <c r="E1354" t="s">
        <v>1388</v>
      </c>
      <c r="F1354" t="s">
        <v>63</v>
      </c>
      <c r="G1354">
        <v>463</v>
      </c>
    </row>
    <row r="1355" spans="1:8">
      <c r="A1355">
        <v>1354</v>
      </c>
      <c r="B1355">
        <v>17</v>
      </c>
      <c r="C1355" t="s">
        <v>177</v>
      </c>
      <c r="D1355" t="s">
        <v>45</v>
      </c>
      <c r="E1355" t="s">
        <v>1388</v>
      </c>
      <c r="F1355" t="s">
        <v>46</v>
      </c>
      <c r="G1355">
        <v>271</v>
      </c>
    </row>
    <row r="1356" spans="1:8">
      <c r="A1356">
        <v>1355</v>
      </c>
      <c r="B1356">
        <v>17</v>
      </c>
      <c r="C1356" t="s">
        <v>177</v>
      </c>
      <c r="D1356" t="s">
        <v>45</v>
      </c>
      <c r="E1356" t="s">
        <v>1389</v>
      </c>
      <c r="F1356" t="s">
        <v>63</v>
      </c>
      <c r="G1356">
        <v>542</v>
      </c>
    </row>
    <row r="1357" spans="1:8">
      <c r="A1357">
        <v>1356</v>
      </c>
      <c r="B1357">
        <v>17</v>
      </c>
      <c r="C1357" t="s">
        <v>177</v>
      </c>
      <c r="D1357" t="s">
        <v>45</v>
      </c>
      <c r="E1357" t="s">
        <v>1389</v>
      </c>
      <c r="F1357" t="s">
        <v>46</v>
      </c>
      <c r="G1357">
        <v>340</v>
      </c>
    </row>
    <row r="1358" spans="1:8">
      <c r="A1358">
        <v>1357</v>
      </c>
      <c r="B1358">
        <v>17</v>
      </c>
      <c r="C1358" t="s">
        <v>177</v>
      </c>
      <c r="D1358" t="s">
        <v>45</v>
      </c>
      <c r="E1358" t="s">
        <v>1390</v>
      </c>
      <c r="F1358" t="s">
        <v>63</v>
      </c>
      <c r="G1358">
        <v>407</v>
      </c>
    </row>
    <row r="1359" spans="1:8">
      <c r="A1359">
        <v>1358</v>
      </c>
      <c r="B1359">
        <v>17</v>
      </c>
      <c r="C1359" t="s">
        <v>177</v>
      </c>
      <c r="D1359" t="s">
        <v>45</v>
      </c>
      <c r="E1359" t="s">
        <v>1390</v>
      </c>
      <c r="F1359" t="s">
        <v>46</v>
      </c>
      <c r="G1359">
        <v>354</v>
      </c>
    </row>
    <row r="1360" spans="1:8">
      <c r="A1360">
        <v>1359</v>
      </c>
      <c r="B1360">
        <v>17</v>
      </c>
      <c r="C1360" t="s">
        <v>177</v>
      </c>
      <c r="D1360" t="s">
        <v>45</v>
      </c>
      <c r="E1360" t="s">
        <v>1391</v>
      </c>
      <c r="F1360" t="s">
        <v>63</v>
      </c>
      <c r="G1360">
        <v>297</v>
      </c>
    </row>
    <row r="1361" spans="1:7">
      <c r="A1361">
        <v>1360</v>
      </c>
      <c r="B1361">
        <v>17</v>
      </c>
      <c r="C1361" t="s">
        <v>177</v>
      </c>
      <c r="D1361" t="s">
        <v>45</v>
      </c>
      <c r="E1361" t="s">
        <v>1391</v>
      </c>
      <c r="F1361" t="s">
        <v>46</v>
      </c>
      <c r="G1361">
        <v>303</v>
      </c>
    </row>
    <row r="1362" spans="1:7">
      <c r="A1362">
        <v>1361</v>
      </c>
      <c r="B1362">
        <v>17</v>
      </c>
      <c r="C1362" t="s">
        <v>177</v>
      </c>
      <c r="D1362" t="s">
        <v>45</v>
      </c>
      <c r="E1362" t="s">
        <v>1392</v>
      </c>
      <c r="F1362" t="s">
        <v>63</v>
      </c>
      <c r="G1362">
        <v>280</v>
      </c>
    </row>
    <row r="1363" spans="1:7">
      <c r="A1363">
        <v>1362</v>
      </c>
      <c r="B1363">
        <v>17</v>
      </c>
      <c r="C1363" t="s">
        <v>177</v>
      </c>
      <c r="D1363" t="s">
        <v>45</v>
      </c>
      <c r="E1363" t="s">
        <v>1392</v>
      </c>
      <c r="F1363" t="s">
        <v>46</v>
      </c>
      <c r="G1363">
        <v>239</v>
      </c>
    </row>
    <row r="1364" spans="1:7">
      <c r="A1364">
        <v>1363</v>
      </c>
      <c r="B1364">
        <v>17</v>
      </c>
      <c r="C1364" t="s">
        <v>177</v>
      </c>
      <c r="D1364" t="s">
        <v>45</v>
      </c>
      <c r="E1364" t="s">
        <v>1393</v>
      </c>
      <c r="F1364" t="s">
        <v>63</v>
      </c>
      <c r="G1364">
        <v>239</v>
      </c>
    </row>
    <row r="1365" spans="1:7">
      <c r="A1365">
        <v>1364</v>
      </c>
      <c r="B1365">
        <v>17</v>
      </c>
      <c r="C1365" t="s">
        <v>177</v>
      </c>
      <c r="D1365" t="s">
        <v>45</v>
      </c>
      <c r="E1365" t="s">
        <v>1393</v>
      </c>
      <c r="F1365" t="s">
        <v>46</v>
      </c>
      <c r="G1365">
        <v>239</v>
      </c>
    </row>
    <row r="1366" spans="1:7">
      <c r="A1366">
        <v>1365</v>
      </c>
      <c r="B1366">
        <v>17</v>
      </c>
      <c r="C1366" t="s">
        <v>177</v>
      </c>
      <c r="D1366" t="s">
        <v>45</v>
      </c>
      <c r="E1366" t="s">
        <v>1394</v>
      </c>
      <c r="F1366" t="s">
        <v>63</v>
      </c>
      <c r="G1366">
        <v>253</v>
      </c>
    </row>
    <row r="1367" spans="1:7">
      <c r="A1367">
        <v>1366</v>
      </c>
      <c r="B1367">
        <v>17</v>
      </c>
      <c r="C1367" t="s">
        <v>177</v>
      </c>
      <c r="D1367" t="s">
        <v>45</v>
      </c>
      <c r="E1367" t="s">
        <v>1394</v>
      </c>
      <c r="F1367" t="s">
        <v>46</v>
      </c>
      <c r="G1367">
        <v>255</v>
      </c>
    </row>
    <row r="1368" spans="1:7">
      <c r="A1368">
        <v>1367</v>
      </c>
      <c r="B1368">
        <v>17</v>
      </c>
      <c r="C1368" t="s">
        <v>177</v>
      </c>
      <c r="D1368" t="s">
        <v>45</v>
      </c>
      <c r="E1368" t="s">
        <v>1395</v>
      </c>
      <c r="F1368" t="s">
        <v>63</v>
      </c>
      <c r="G1368">
        <v>252</v>
      </c>
    </row>
    <row r="1369" spans="1:7">
      <c r="A1369">
        <v>1368</v>
      </c>
      <c r="B1369">
        <v>17</v>
      </c>
      <c r="C1369" t="s">
        <v>177</v>
      </c>
      <c r="D1369" t="s">
        <v>45</v>
      </c>
      <c r="E1369" t="s">
        <v>1395</v>
      </c>
      <c r="F1369" t="s">
        <v>46</v>
      </c>
      <c r="G1369">
        <v>255</v>
      </c>
    </row>
    <row r="1370" spans="1:7">
      <c r="A1370">
        <v>1369</v>
      </c>
      <c r="B1370">
        <v>17</v>
      </c>
      <c r="C1370" t="s">
        <v>177</v>
      </c>
      <c r="D1370" t="s">
        <v>45</v>
      </c>
      <c r="E1370" t="s">
        <v>1396</v>
      </c>
      <c r="F1370" t="s">
        <v>63</v>
      </c>
      <c r="G1370">
        <v>242</v>
      </c>
    </row>
    <row r="1371" spans="1:7">
      <c r="A1371">
        <v>1370</v>
      </c>
      <c r="B1371">
        <v>17</v>
      </c>
      <c r="C1371" t="s">
        <v>177</v>
      </c>
      <c r="D1371" t="s">
        <v>45</v>
      </c>
      <c r="E1371" t="s">
        <v>1396</v>
      </c>
      <c r="F1371" t="s">
        <v>46</v>
      </c>
      <c r="G1371">
        <v>289</v>
      </c>
    </row>
    <row r="1372" spans="1:7">
      <c r="A1372">
        <v>1371</v>
      </c>
      <c r="B1372">
        <v>17</v>
      </c>
      <c r="C1372" t="s">
        <v>177</v>
      </c>
      <c r="D1372" t="s">
        <v>45</v>
      </c>
      <c r="E1372" t="s">
        <v>1397</v>
      </c>
      <c r="F1372" t="s">
        <v>63</v>
      </c>
      <c r="G1372">
        <v>135</v>
      </c>
    </row>
    <row r="1373" spans="1:7">
      <c r="A1373">
        <v>1372</v>
      </c>
      <c r="B1373">
        <v>17</v>
      </c>
      <c r="C1373" t="s">
        <v>177</v>
      </c>
      <c r="D1373" t="s">
        <v>45</v>
      </c>
      <c r="E1373" t="s">
        <v>1397</v>
      </c>
      <c r="F1373" t="s">
        <v>46</v>
      </c>
      <c r="G1373">
        <v>178</v>
      </c>
    </row>
    <row r="1374" spans="1:7">
      <c r="A1374">
        <v>1373</v>
      </c>
      <c r="B1374">
        <v>17</v>
      </c>
      <c r="C1374" t="s">
        <v>177</v>
      </c>
      <c r="D1374" t="s">
        <v>45</v>
      </c>
      <c r="E1374" t="s">
        <v>1398</v>
      </c>
      <c r="F1374" t="s">
        <v>63</v>
      </c>
      <c r="G1374">
        <v>107</v>
      </c>
    </row>
    <row r="1375" spans="1:7">
      <c r="A1375">
        <v>1374</v>
      </c>
      <c r="B1375">
        <v>17</v>
      </c>
      <c r="C1375" t="s">
        <v>177</v>
      </c>
      <c r="D1375" t="s">
        <v>45</v>
      </c>
      <c r="E1375" t="s">
        <v>1398</v>
      </c>
      <c r="F1375" t="s">
        <v>46</v>
      </c>
      <c r="G1375">
        <v>119</v>
      </c>
    </row>
    <row r="1376" spans="1:7">
      <c r="A1376">
        <v>1375</v>
      </c>
      <c r="B1376">
        <v>17</v>
      </c>
      <c r="C1376" t="s">
        <v>177</v>
      </c>
      <c r="D1376" t="s">
        <v>45</v>
      </c>
      <c r="E1376" t="s">
        <v>1399</v>
      </c>
      <c r="F1376" t="s">
        <v>63</v>
      </c>
      <c r="G1376">
        <v>46</v>
      </c>
    </row>
    <row r="1377" spans="1:8">
      <c r="A1377">
        <v>1376</v>
      </c>
      <c r="B1377">
        <v>17</v>
      </c>
      <c r="C1377" t="s">
        <v>177</v>
      </c>
      <c r="D1377" t="s">
        <v>45</v>
      </c>
      <c r="E1377" t="s">
        <v>1399</v>
      </c>
      <c r="F1377" t="s">
        <v>46</v>
      </c>
      <c r="G1377">
        <v>72</v>
      </c>
    </row>
    <row r="1378" spans="1:8">
      <c r="A1378">
        <v>1377</v>
      </c>
      <c r="B1378">
        <v>17</v>
      </c>
      <c r="C1378" t="s">
        <v>177</v>
      </c>
      <c r="D1378" t="s">
        <v>45</v>
      </c>
      <c r="E1378" t="s">
        <v>1400</v>
      </c>
      <c r="F1378" t="s">
        <v>63</v>
      </c>
      <c r="G1378">
        <v>49</v>
      </c>
    </row>
    <row r="1379" spans="1:8">
      <c r="A1379">
        <v>1378</v>
      </c>
      <c r="B1379">
        <v>17</v>
      </c>
      <c r="C1379" t="s">
        <v>177</v>
      </c>
      <c r="D1379" t="s">
        <v>45</v>
      </c>
      <c r="E1379" t="s">
        <v>1400</v>
      </c>
      <c r="F1379" t="s">
        <v>46</v>
      </c>
      <c r="G1379">
        <v>56</v>
      </c>
    </row>
    <row r="1380" spans="1:8">
      <c r="A1380">
        <v>1379</v>
      </c>
      <c r="B1380">
        <v>17</v>
      </c>
      <c r="C1380" t="s">
        <v>177</v>
      </c>
      <c r="D1380" t="s">
        <v>45</v>
      </c>
      <c r="E1380" t="s">
        <v>1401</v>
      </c>
      <c r="F1380" t="s">
        <v>63</v>
      </c>
      <c r="G1380">
        <v>30</v>
      </c>
    </row>
    <row r="1381" spans="1:8">
      <c r="A1381">
        <v>1380</v>
      </c>
      <c r="B1381">
        <v>17</v>
      </c>
      <c r="C1381" t="s">
        <v>177</v>
      </c>
      <c r="D1381" t="s">
        <v>45</v>
      </c>
      <c r="E1381" t="s">
        <v>1401</v>
      </c>
      <c r="F1381" t="s">
        <v>46</v>
      </c>
      <c r="G1381">
        <v>51</v>
      </c>
    </row>
    <row r="1382" spans="1:8">
      <c r="A1382">
        <v>1381</v>
      </c>
      <c r="B1382">
        <v>17</v>
      </c>
      <c r="C1382" t="s">
        <v>177</v>
      </c>
      <c r="D1382" t="s">
        <v>45</v>
      </c>
      <c r="E1382" t="s">
        <v>1402</v>
      </c>
      <c r="F1382" t="s">
        <v>63</v>
      </c>
      <c r="G1382">
        <v>37</v>
      </c>
    </row>
    <row r="1383" spans="1:8">
      <c r="A1383">
        <v>1382</v>
      </c>
      <c r="B1383">
        <v>17</v>
      </c>
      <c r="C1383" t="s">
        <v>177</v>
      </c>
      <c r="D1383" t="s">
        <v>45</v>
      </c>
      <c r="E1383" t="s">
        <v>1402</v>
      </c>
      <c r="F1383" t="s">
        <v>46</v>
      </c>
      <c r="G1383">
        <v>67</v>
      </c>
    </row>
    <row r="1384" spans="1:8">
      <c r="A1384">
        <v>1383</v>
      </c>
      <c r="B1384">
        <v>18</v>
      </c>
      <c r="C1384" t="s">
        <v>178</v>
      </c>
      <c r="D1384" t="s">
        <v>1413</v>
      </c>
      <c r="E1384" t="s">
        <v>249</v>
      </c>
      <c r="F1384" t="s">
        <v>63</v>
      </c>
      <c r="G1384">
        <v>472</v>
      </c>
      <c r="H1384">
        <v>8825</v>
      </c>
    </row>
    <row r="1385" spans="1:8">
      <c r="A1385">
        <v>1384</v>
      </c>
      <c r="B1385">
        <v>18</v>
      </c>
      <c r="C1385" t="s">
        <v>178</v>
      </c>
      <c r="D1385" t="s">
        <v>1413</v>
      </c>
      <c r="E1385" t="s">
        <v>249</v>
      </c>
      <c r="F1385" t="s">
        <v>46</v>
      </c>
      <c r="G1385">
        <v>447</v>
      </c>
      <c r="H1385">
        <v>8825</v>
      </c>
    </row>
    <row r="1386" spans="1:8">
      <c r="A1386">
        <v>1385</v>
      </c>
      <c r="B1386">
        <v>18</v>
      </c>
      <c r="C1386" t="s">
        <v>178</v>
      </c>
      <c r="D1386" t="s">
        <v>1413</v>
      </c>
      <c r="E1386" t="s">
        <v>1386</v>
      </c>
      <c r="F1386" t="s">
        <v>63</v>
      </c>
      <c r="G1386">
        <v>538</v>
      </c>
      <c r="H1386">
        <v>8825</v>
      </c>
    </row>
    <row r="1387" spans="1:8">
      <c r="A1387">
        <v>1386</v>
      </c>
      <c r="B1387">
        <v>18</v>
      </c>
      <c r="C1387" t="s">
        <v>178</v>
      </c>
      <c r="D1387" t="s">
        <v>1413</v>
      </c>
      <c r="E1387" t="s">
        <v>1386</v>
      </c>
      <c r="F1387" t="s">
        <v>46</v>
      </c>
      <c r="G1387">
        <v>500</v>
      </c>
      <c r="H1387">
        <v>8825</v>
      </c>
    </row>
    <row r="1388" spans="1:8">
      <c r="A1388">
        <v>1387</v>
      </c>
      <c r="B1388">
        <v>18</v>
      </c>
      <c r="C1388" t="s">
        <v>178</v>
      </c>
      <c r="D1388" t="s">
        <v>1413</v>
      </c>
      <c r="E1388" t="s">
        <v>1387</v>
      </c>
      <c r="F1388" t="s">
        <v>63</v>
      </c>
      <c r="G1388">
        <v>572</v>
      </c>
      <c r="H1388">
        <v>8825</v>
      </c>
    </row>
    <row r="1389" spans="1:8">
      <c r="A1389">
        <v>1388</v>
      </c>
      <c r="B1389">
        <v>18</v>
      </c>
      <c r="C1389" t="s">
        <v>178</v>
      </c>
      <c r="D1389" t="s">
        <v>1413</v>
      </c>
      <c r="E1389" t="s">
        <v>1387</v>
      </c>
      <c r="F1389" t="s">
        <v>46</v>
      </c>
      <c r="G1389">
        <v>620</v>
      </c>
      <c r="H1389">
        <v>8825</v>
      </c>
    </row>
    <row r="1390" spans="1:8">
      <c r="A1390">
        <v>1389</v>
      </c>
      <c r="B1390">
        <v>18</v>
      </c>
      <c r="C1390" t="s">
        <v>178</v>
      </c>
      <c r="D1390" t="s">
        <v>1413</v>
      </c>
      <c r="E1390" t="s">
        <v>1388</v>
      </c>
      <c r="F1390" t="s">
        <v>63</v>
      </c>
      <c r="G1390">
        <v>608</v>
      </c>
      <c r="H1390">
        <v>8825</v>
      </c>
    </row>
    <row r="1391" spans="1:8">
      <c r="A1391">
        <v>1390</v>
      </c>
      <c r="B1391">
        <v>18</v>
      </c>
      <c r="C1391" t="s">
        <v>178</v>
      </c>
      <c r="D1391" t="s">
        <v>1413</v>
      </c>
      <c r="E1391" t="s">
        <v>1388</v>
      </c>
      <c r="F1391" t="s">
        <v>46</v>
      </c>
      <c r="G1391">
        <v>518</v>
      </c>
      <c r="H1391">
        <v>8825</v>
      </c>
    </row>
    <row r="1392" spans="1:8">
      <c r="A1392">
        <v>1391</v>
      </c>
      <c r="B1392">
        <v>18</v>
      </c>
      <c r="C1392" t="s">
        <v>178</v>
      </c>
      <c r="D1392" t="s">
        <v>1413</v>
      </c>
      <c r="E1392" t="s">
        <v>1389</v>
      </c>
      <c r="F1392" t="s">
        <v>63</v>
      </c>
      <c r="G1392">
        <v>440</v>
      </c>
      <c r="H1392">
        <v>8825</v>
      </c>
    </row>
    <row r="1393" spans="1:8">
      <c r="A1393">
        <v>1392</v>
      </c>
      <c r="B1393">
        <v>18</v>
      </c>
      <c r="C1393" t="s">
        <v>178</v>
      </c>
      <c r="D1393" t="s">
        <v>1413</v>
      </c>
      <c r="E1393" t="s">
        <v>1389</v>
      </c>
      <c r="F1393" t="s">
        <v>46</v>
      </c>
      <c r="G1393">
        <v>413</v>
      </c>
      <c r="H1393">
        <v>8825</v>
      </c>
    </row>
    <row r="1394" spans="1:8">
      <c r="A1394">
        <v>1393</v>
      </c>
      <c r="B1394">
        <v>18</v>
      </c>
      <c r="C1394" t="s">
        <v>178</v>
      </c>
      <c r="D1394" t="s">
        <v>1413</v>
      </c>
      <c r="E1394" t="s">
        <v>1390</v>
      </c>
      <c r="F1394" t="s">
        <v>63</v>
      </c>
      <c r="G1394">
        <v>334</v>
      </c>
      <c r="H1394">
        <v>8825</v>
      </c>
    </row>
    <row r="1395" spans="1:8">
      <c r="A1395">
        <v>1394</v>
      </c>
      <c r="B1395">
        <v>18</v>
      </c>
      <c r="C1395" t="s">
        <v>178</v>
      </c>
      <c r="D1395" t="s">
        <v>1413</v>
      </c>
      <c r="E1395" t="s">
        <v>1390</v>
      </c>
      <c r="F1395" t="s">
        <v>46</v>
      </c>
      <c r="G1395">
        <v>314</v>
      </c>
      <c r="H1395">
        <v>8825</v>
      </c>
    </row>
    <row r="1396" spans="1:8">
      <c r="A1396">
        <v>1395</v>
      </c>
      <c r="B1396">
        <v>18</v>
      </c>
      <c r="C1396" t="s">
        <v>178</v>
      </c>
      <c r="D1396" t="s">
        <v>1413</v>
      </c>
      <c r="E1396" t="s">
        <v>1391</v>
      </c>
      <c r="F1396" t="s">
        <v>63</v>
      </c>
      <c r="G1396">
        <v>275</v>
      </c>
      <c r="H1396">
        <v>8825</v>
      </c>
    </row>
    <row r="1397" spans="1:8">
      <c r="A1397">
        <v>1396</v>
      </c>
      <c r="B1397">
        <v>18</v>
      </c>
      <c r="C1397" t="s">
        <v>178</v>
      </c>
      <c r="D1397" t="s">
        <v>1413</v>
      </c>
      <c r="E1397" t="s">
        <v>1391</v>
      </c>
      <c r="F1397" t="s">
        <v>46</v>
      </c>
      <c r="G1397">
        <v>274</v>
      </c>
      <c r="H1397">
        <v>8825</v>
      </c>
    </row>
    <row r="1398" spans="1:8">
      <c r="A1398">
        <v>1397</v>
      </c>
      <c r="B1398">
        <v>18</v>
      </c>
      <c r="C1398" t="s">
        <v>178</v>
      </c>
      <c r="D1398" t="s">
        <v>1413</v>
      </c>
      <c r="E1398" t="s">
        <v>1392</v>
      </c>
      <c r="F1398" t="s">
        <v>63</v>
      </c>
      <c r="G1398">
        <v>256</v>
      </c>
      <c r="H1398">
        <v>8825</v>
      </c>
    </row>
    <row r="1399" spans="1:8">
      <c r="A1399">
        <v>1398</v>
      </c>
      <c r="B1399">
        <v>18</v>
      </c>
      <c r="C1399" t="s">
        <v>178</v>
      </c>
      <c r="D1399" t="s">
        <v>1413</v>
      </c>
      <c r="E1399" t="s">
        <v>1392</v>
      </c>
      <c r="F1399" t="s">
        <v>46</v>
      </c>
      <c r="G1399">
        <v>229</v>
      </c>
      <c r="H1399">
        <v>8825</v>
      </c>
    </row>
    <row r="1400" spans="1:8">
      <c r="A1400">
        <v>1399</v>
      </c>
      <c r="B1400">
        <v>18</v>
      </c>
      <c r="C1400" t="s">
        <v>178</v>
      </c>
      <c r="D1400" t="s">
        <v>1413</v>
      </c>
      <c r="E1400" t="s">
        <v>1393</v>
      </c>
      <c r="F1400" t="s">
        <v>63</v>
      </c>
      <c r="G1400">
        <v>224</v>
      </c>
      <c r="H1400">
        <v>8825</v>
      </c>
    </row>
    <row r="1401" spans="1:8">
      <c r="A1401">
        <v>1400</v>
      </c>
      <c r="B1401">
        <v>18</v>
      </c>
      <c r="C1401" t="s">
        <v>178</v>
      </c>
      <c r="D1401" t="s">
        <v>1413</v>
      </c>
      <c r="E1401" t="s">
        <v>1393</v>
      </c>
      <c r="F1401" t="s">
        <v>46</v>
      </c>
      <c r="G1401">
        <v>196</v>
      </c>
      <c r="H1401">
        <v>8825</v>
      </c>
    </row>
    <row r="1402" spans="1:8">
      <c r="A1402">
        <v>1401</v>
      </c>
      <c r="B1402">
        <v>18</v>
      </c>
      <c r="C1402" t="s">
        <v>178</v>
      </c>
      <c r="D1402" t="s">
        <v>1413</v>
      </c>
      <c r="E1402" t="s">
        <v>1394</v>
      </c>
      <c r="F1402" t="s">
        <v>63</v>
      </c>
      <c r="G1402">
        <v>187</v>
      </c>
      <c r="H1402">
        <v>8825</v>
      </c>
    </row>
    <row r="1403" spans="1:8">
      <c r="A1403">
        <v>1402</v>
      </c>
      <c r="B1403">
        <v>18</v>
      </c>
      <c r="C1403" t="s">
        <v>178</v>
      </c>
      <c r="D1403" t="s">
        <v>1413</v>
      </c>
      <c r="E1403" t="s">
        <v>1394</v>
      </c>
      <c r="F1403" t="s">
        <v>46</v>
      </c>
      <c r="G1403">
        <v>196</v>
      </c>
      <c r="H1403">
        <v>8825</v>
      </c>
    </row>
    <row r="1404" spans="1:8">
      <c r="A1404">
        <v>1403</v>
      </c>
      <c r="B1404">
        <v>18</v>
      </c>
      <c r="C1404" t="s">
        <v>178</v>
      </c>
      <c r="D1404" t="s">
        <v>1413</v>
      </c>
      <c r="E1404" t="s">
        <v>1395</v>
      </c>
      <c r="F1404" t="s">
        <v>63</v>
      </c>
      <c r="G1404">
        <v>148</v>
      </c>
      <c r="H1404">
        <v>8825</v>
      </c>
    </row>
    <row r="1405" spans="1:8">
      <c r="A1405">
        <v>1404</v>
      </c>
      <c r="B1405">
        <v>18</v>
      </c>
      <c r="C1405" t="s">
        <v>178</v>
      </c>
      <c r="D1405" t="s">
        <v>1413</v>
      </c>
      <c r="E1405" t="s">
        <v>1395</v>
      </c>
      <c r="F1405" t="s">
        <v>46</v>
      </c>
      <c r="G1405">
        <v>157</v>
      </c>
      <c r="H1405">
        <v>8825</v>
      </c>
    </row>
    <row r="1406" spans="1:8">
      <c r="A1406">
        <v>1405</v>
      </c>
      <c r="B1406">
        <v>18</v>
      </c>
      <c r="C1406" t="s">
        <v>178</v>
      </c>
      <c r="D1406" t="s">
        <v>1413</v>
      </c>
      <c r="E1406" t="s">
        <v>1396</v>
      </c>
      <c r="F1406" t="s">
        <v>63</v>
      </c>
      <c r="G1406">
        <v>120</v>
      </c>
      <c r="H1406">
        <v>8825</v>
      </c>
    </row>
    <row r="1407" spans="1:8">
      <c r="A1407">
        <v>1406</v>
      </c>
      <c r="B1407">
        <v>18</v>
      </c>
      <c r="C1407" t="s">
        <v>178</v>
      </c>
      <c r="D1407" t="s">
        <v>1413</v>
      </c>
      <c r="E1407" t="s">
        <v>1396</v>
      </c>
      <c r="F1407" t="s">
        <v>46</v>
      </c>
      <c r="G1407">
        <v>153</v>
      </c>
      <c r="H1407">
        <v>8825</v>
      </c>
    </row>
    <row r="1408" spans="1:8">
      <c r="A1408">
        <v>1407</v>
      </c>
      <c r="B1408">
        <v>18</v>
      </c>
      <c r="C1408" t="s">
        <v>178</v>
      </c>
      <c r="D1408" t="s">
        <v>1413</v>
      </c>
      <c r="E1408" t="s">
        <v>1397</v>
      </c>
      <c r="F1408" t="s">
        <v>63</v>
      </c>
      <c r="G1408">
        <v>107</v>
      </c>
      <c r="H1408">
        <v>8825</v>
      </c>
    </row>
    <row r="1409" spans="1:8">
      <c r="A1409">
        <v>1408</v>
      </c>
      <c r="B1409">
        <v>18</v>
      </c>
      <c r="C1409" t="s">
        <v>178</v>
      </c>
      <c r="D1409" t="s">
        <v>1413</v>
      </c>
      <c r="E1409" t="s">
        <v>1397</v>
      </c>
      <c r="F1409" t="s">
        <v>46</v>
      </c>
      <c r="G1409">
        <v>90</v>
      </c>
      <c r="H1409">
        <v>8825</v>
      </c>
    </row>
    <row r="1410" spans="1:8">
      <c r="A1410">
        <v>1409</v>
      </c>
      <c r="B1410">
        <v>18</v>
      </c>
      <c r="C1410" t="s">
        <v>178</v>
      </c>
      <c r="D1410" t="s">
        <v>1413</v>
      </c>
      <c r="E1410" t="s">
        <v>1398</v>
      </c>
      <c r="F1410" t="s">
        <v>63</v>
      </c>
      <c r="G1410">
        <v>87</v>
      </c>
      <c r="H1410">
        <v>8825</v>
      </c>
    </row>
    <row r="1411" spans="1:8">
      <c r="A1411">
        <v>1410</v>
      </c>
      <c r="B1411">
        <v>18</v>
      </c>
      <c r="C1411" t="s">
        <v>178</v>
      </c>
      <c r="D1411" t="s">
        <v>1413</v>
      </c>
      <c r="E1411" t="s">
        <v>1398</v>
      </c>
      <c r="F1411" t="s">
        <v>46</v>
      </c>
      <c r="G1411">
        <v>83</v>
      </c>
      <c r="H1411">
        <v>8825</v>
      </c>
    </row>
    <row r="1412" spans="1:8">
      <c r="A1412">
        <v>1411</v>
      </c>
      <c r="B1412">
        <v>18</v>
      </c>
      <c r="C1412" t="s">
        <v>178</v>
      </c>
      <c r="D1412" t="s">
        <v>1413</v>
      </c>
      <c r="E1412" t="s">
        <v>1399</v>
      </c>
      <c r="F1412" t="s">
        <v>63</v>
      </c>
      <c r="G1412">
        <v>59</v>
      </c>
      <c r="H1412">
        <v>8825</v>
      </c>
    </row>
    <row r="1413" spans="1:8">
      <c r="A1413">
        <v>1412</v>
      </c>
      <c r="B1413">
        <v>18</v>
      </c>
      <c r="C1413" t="s">
        <v>178</v>
      </c>
      <c r="D1413" t="s">
        <v>1413</v>
      </c>
      <c r="E1413" t="s">
        <v>1399</v>
      </c>
      <c r="F1413" t="s">
        <v>46</v>
      </c>
      <c r="G1413">
        <v>38</v>
      </c>
      <c r="H1413">
        <v>8825</v>
      </c>
    </row>
    <row r="1414" spans="1:8">
      <c r="A1414">
        <v>1413</v>
      </c>
      <c r="B1414">
        <v>18</v>
      </c>
      <c r="C1414" t="s">
        <v>178</v>
      </c>
      <c r="D1414" t="s">
        <v>1413</v>
      </c>
      <c r="E1414" t="s">
        <v>1400</v>
      </c>
      <c r="F1414" t="s">
        <v>63</v>
      </c>
      <c r="G1414">
        <v>40</v>
      </c>
      <c r="H1414">
        <v>8825</v>
      </c>
    </row>
    <row r="1415" spans="1:8">
      <c r="A1415">
        <v>1414</v>
      </c>
      <c r="B1415">
        <v>18</v>
      </c>
      <c r="C1415" t="s">
        <v>178</v>
      </c>
      <c r="D1415" t="s">
        <v>1413</v>
      </c>
      <c r="E1415" t="s">
        <v>1400</v>
      </c>
      <c r="F1415" t="s">
        <v>46</v>
      </c>
      <c r="G1415">
        <v>40</v>
      </c>
      <c r="H1415">
        <v>8825</v>
      </c>
    </row>
    <row r="1416" spans="1:8">
      <c r="A1416">
        <v>1415</v>
      </c>
      <c r="B1416">
        <v>18</v>
      </c>
      <c r="C1416" t="s">
        <v>178</v>
      </c>
      <c r="D1416" t="s">
        <v>1413</v>
      </c>
      <c r="E1416" t="s">
        <v>1401</v>
      </c>
      <c r="F1416" t="s">
        <v>63</v>
      </c>
      <c r="G1416">
        <v>19</v>
      </c>
      <c r="H1416">
        <v>8825</v>
      </c>
    </row>
    <row r="1417" spans="1:8">
      <c r="A1417">
        <v>1416</v>
      </c>
      <c r="B1417">
        <v>18</v>
      </c>
      <c r="C1417" t="s">
        <v>178</v>
      </c>
      <c r="D1417" t="s">
        <v>1413</v>
      </c>
      <c r="E1417" t="s">
        <v>1401</v>
      </c>
      <c r="F1417" t="s">
        <v>46</v>
      </c>
      <c r="G1417">
        <v>30</v>
      </c>
      <c r="H1417">
        <v>8825</v>
      </c>
    </row>
    <row r="1418" spans="1:8">
      <c r="A1418">
        <v>1417</v>
      </c>
      <c r="B1418">
        <v>18</v>
      </c>
      <c r="C1418" t="s">
        <v>178</v>
      </c>
      <c r="D1418" t="s">
        <v>1413</v>
      </c>
      <c r="E1418" t="s">
        <v>1402</v>
      </c>
      <c r="F1418" t="s">
        <v>63</v>
      </c>
      <c r="G1418">
        <v>20</v>
      </c>
      <c r="H1418">
        <v>8825</v>
      </c>
    </row>
    <row r="1419" spans="1:8">
      <c r="A1419">
        <v>1418</v>
      </c>
      <c r="B1419">
        <v>18</v>
      </c>
      <c r="C1419" t="s">
        <v>178</v>
      </c>
      <c r="D1419" t="s">
        <v>1413</v>
      </c>
      <c r="E1419" t="s">
        <v>1402</v>
      </c>
      <c r="F1419" t="s">
        <v>46</v>
      </c>
      <c r="G1419">
        <v>21</v>
      </c>
      <c r="H1419">
        <v>8825</v>
      </c>
    </row>
    <row r="1420" spans="1:8">
      <c r="A1420">
        <v>1419</v>
      </c>
      <c r="B1420">
        <v>18</v>
      </c>
      <c r="C1420" t="s">
        <v>178</v>
      </c>
      <c r="D1420" t="s">
        <v>3582</v>
      </c>
      <c r="E1420" t="s">
        <v>249</v>
      </c>
      <c r="F1420" t="s">
        <v>63</v>
      </c>
      <c r="G1420">
        <v>1</v>
      </c>
      <c r="H1420">
        <v>21</v>
      </c>
    </row>
    <row r="1421" spans="1:8">
      <c r="A1421">
        <v>1420</v>
      </c>
      <c r="B1421">
        <v>18</v>
      </c>
      <c r="C1421" t="s">
        <v>178</v>
      </c>
      <c r="D1421" t="s">
        <v>3582</v>
      </c>
      <c r="E1421" t="s">
        <v>1387</v>
      </c>
      <c r="F1421" t="s">
        <v>63</v>
      </c>
      <c r="G1421">
        <v>2</v>
      </c>
      <c r="H1421">
        <v>21</v>
      </c>
    </row>
    <row r="1422" spans="1:8">
      <c r="A1422">
        <v>1421</v>
      </c>
      <c r="B1422">
        <v>18</v>
      </c>
      <c r="C1422" t="s">
        <v>178</v>
      </c>
      <c r="D1422" t="s">
        <v>3582</v>
      </c>
      <c r="E1422" t="s">
        <v>1389</v>
      </c>
      <c r="F1422" t="s">
        <v>63</v>
      </c>
      <c r="G1422">
        <v>1</v>
      </c>
      <c r="H1422">
        <v>21</v>
      </c>
    </row>
    <row r="1423" spans="1:8">
      <c r="A1423">
        <v>1422</v>
      </c>
      <c r="B1423">
        <v>18</v>
      </c>
      <c r="C1423" t="s">
        <v>178</v>
      </c>
      <c r="D1423" t="s">
        <v>3582</v>
      </c>
      <c r="E1423" t="s">
        <v>1389</v>
      </c>
      <c r="F1423" t="s">
        <v>46</v>
      </c>
      <c r="G1423">
        <v>4</v>
      </c>
      <c r="H1423">
        <v>21</v>
      </c>
    </row>
    <row r="1424" spans="1:8">
      <c r="A1424">
        <v>1423</v>
      </c>
      <c r="B1424">
        <v>18</v>
      </c>
      <c r="C1424" t="s">
        <v>178</v>
      </c>
      <c r="D1424" t="s">
        <v>3582</v>
      </c>
      <c r="E1424" t="s">
        <v>1390</v>
      </c>
      <c r="F1424" t="s">
        <v>63</v>
      </c>
      <c r="G1424">
        <v>1</v>
      </c>
      <c r="H1424">
        <v>21</v>
      </c>
    </row>
    <row r="1425" spans="1:8">
      <c r="A1425">
        <v>1424</v>
      </c>
      <c r="B1425">
        <v>18</v>
      </c>
      <c r="C1425" t="s">
        <v>178</v>
      </c>
      <c r="D1425" t="s">
        <v>3582</v>
      </c>
      <c r="E1425" t="s">
        <v>1390</v>
      </c>
      <c r="F1425" t="s">
        <v>46</v>
      </c>
      <c r="G1425">
        <v>1</v>
      </c>
      <c r="H1425">
        <v>21</v>
      </c>
    </row>
    <row r="1426" spans="1:8">
      <c r="A1426">
        <v>1425</v>
      </c>
      <c r="B1426">
        <v>18</v>
      </c>
      <c r="C1426" t="s">
        <v>178</v>
      </c>
      <c r="D1426" t="s">
        <v>3582</v>
      </c>
      <c r="E1426" t="s">
        <v>1392</v>
      </c>
      <c r="F1426" t="s">
        <v>63</v>
      </c>
      <c r="G1426">
        <v>1</v>
      </c>
      <c r="H1426">
        <v>21</v>
      </c>
    </row>
    <row r="1427" spans="1:8">
      <c r="A1427">
        <v>1426</v>
      </c>
      <c r="B1427">
        <v>18</v>
      </c>
      <c r="C1427" t="s">
        <v>178</v>
      </c>
      <c r="D1427" t="s">
        <v>3582</v>
      </c>
      <c r="E1427" t="s">
        <v>1392</v>
      </c>
      <c r="F1427" t="s">
        <v>46</v>
      </c>
      <c r="G1427">
        <v>1</v>
      </c>
      <c r="H1427">
        <v>21</v>
      </c>
    </row>
    <row r="1428" spans="1:8">
      <c r="A1428">
        <v>1427</v>
      </c>
      <c r="B1428">
        <v>18</v>
      </c>
      <c r="C1428" t="s">
        <v>178</v>
      </c>
      <c r="D1428" t="s">
        <v>3582</v>
      </c>
      <c r="E1428" t="s">
        <v>1394</v>
      </c>
      <c r="F1428" t="s">
        <v>63</v>
      </c>
      <c r="G1428">
        <v>3</v>
      </c>
      <c r="H1428">
        <v>21</v>
      </c>
    </row>
    <row r="1429" spans="1:8">
      <c r="A1429">
        <v>1428</v>
      </c>
      <c r="B1429">
        <v>18</v>
      </c>
      <c r="C1429" t="s">
        <v>178</v>
      </c>
      <c r="D1429" t="s">
        <v>3582</v>
      </c>
      <c r="E1429" t="s">
        <v>1395</v>
      </c>
      <c r="F1429" t="s">
        <v>63</v>
      </c>
      <c r="G1429">
        <v>1</v>
      </c>
      <c r="H1429">
        <v>21</v>
      </c>
    </row>
    <row r="1430" spans="1:8">
      <c r="A1430">
        <v>1429</v>
      </c>
      <c r="B1430">
        <v>18</v>
      </c>
      <c r="C1430" t="s">
        <v>178</v>
      </c>
      <c r="D1430" t="s">
        <v>3582</v>
      </c>
      <c r="E1430" t="s">
        <v>1395</v>
      </c>
      <c r="F1430" t="s">
        <v>46</v>
      </c>
      <c r="G1430">
        <v>1</v>
      </c>
      <c r="H1430">
        <v>21</v>
      </c>
    </row>
    <row r="1431" spans="1:8">
      <c r="A1431">
        <v>1430</v>
      </c>
      <c r="B1431">
        <v>18</v>
      </c>
      <c r="C1431" t="s">
        <v>178</v>
      </c>
      <c r="D1431" t="s">
        <v>3582</v>
      </c>
      <c r="E1431" t="s">
        <v>1396</v>
      </c>
      <c r="F1431" t="s">
        <v>63</v>
      </c>
      <c r="G1431">
        <v>2</v>
      </c>
      <c r="H1431">
        <v>21</v>
      </c>
    </row>
    <row r="1432" spans="1:8">
      <c r="A1432">
        <v>1431</v>
      </c>
      <c r="B1432">
        <v>18</v>
      </c>
      <c r="C1432" t="s">
        <v>178</v>
      </c>
      <c r="D1432" t="s">
        <v>3582</v>
      </c>
      <c r="E1432" t="s">
        <v>1397</v>
      </c>
      <c r="F1432" t="s">
        <v>46</v>
      </c>
      <c r="G1432">
        <v>1</v>
      </c>
      <c r="H1432">
        <v>21</v>
      </c>
    </row>
    <row r="1433" spans="1:8">
      <c r="A1433">
        <v>1432</v>
      </c>
      <c r="B1433">
        <v>18</v>
      </c>
      <c r="C1433" t="s">
        <v>178</v>
      </c>
      <c r="D1433" t="s">
        <v>3582</v>
      </c>
      <c r="E1433" t="s">
        <v>1398</v>
      </c>
      <c r="F1433" t="s">
        <v>46</v>
      </c>
      <c r="G1433">
        <v>1</v>
      </c>
      <c r="H1433">
        <v>21</v>
      </c>
    </row>
    <row r="1434" spans="1:8">
      <c r="A1434">
        <v>1433</v>
      </c>
      <c r="B1434">
        <v>18</v>
      </c>
      <c r="C1434" t="s">
        <v>178</v>
      </c>
      <c r="D1434" t="s">
        <v>3597</v>
      </c>
      <c r="E1434" t="s">
        <v>249</v>
      </c>
      <c r="F1434" t="s">
        <v>63</v>
      </c>
      <c r="G1434">
        <v>1</v>
      </c>
      <c r="H1434">
        <v>30</v>
      </c>
    </row>
    <row r="1435" spans="1:8">
      <c r="A1435">
        <v>1434</v>
      </c>
      <c r="B1435">
        <v>18</v>
      </c>
      <c r="C1435" t="s">
        <v>178</v>
      </c>
      <c r="D1435" t="s">
        <v>3597</v>
      </c>
      <c r="E1435" t="s">
        <v>1386</v>
      </c>
      <c r="F1435" t="s">
        <v>46</v>
      </c>
      <c r="G1435">
        <v>1</v>
      </c>
      <c r="H1435">
        <v>30</v>
      </c>
    </row>
    <row r="1436" spans="1:8">
      <c r="A1436">
        <v>1435</v>
      </c>
      <c r="B1436">
        <v>18</v>
      </c>
      <c r="C1436" t="s">
        <v>178</v>
      </c>
      <c r="D1436" t="s">
        <v>3597</v>
      </c>
      <c r="E1436" t="s">
        <v>1387</v>
      </c>
      <c r="F1436" t="s">
        <v>63</v>
      </c>
      <c r="G1436">
        <v>1</v>
      </c>
      <c r="H1436">
        <v>30</v>
      </c>
    </row>
    <row r="1437" spans="1:8">
      <c r="A1437">
        <v>1436</v>
      </c>
      <c r="B1437">
        <v>18</v>
      </c>
      <c r="C1437" t="s">
        <v>178</v>
      </c>
      <c r="D1437" t="s">
        <v>3597</v>
      </c>
      <c r="E1437" t="s">
        <v>1388</v>
      </c>
      <c r="F1437" t="s">
        <v>63</v>
      </c>
      <c r="G1437">
        <v>2</v>
      </c>
      <c r="H1437">
        <v>30</v>
      </c>
    </row>
    <row r="1438" spans="1:8">
      <c r="A1438">
        <v>1437</v>
      </c>
      <c r="B1438">
        <v>18</v>
      </c>
      <c r="C1438" t="s">
        <v>178</v>
      </c>
      <c r="D1438" t="s">
        <v>3597</v>
      </c>
      <c r="E1438" t="s">
        <v>1388</v>
      </c>
      <c r="F1438" t="s">
        <v>46</v>
      </c>
      <c r="G1438">
        <v>1</v>
      </c>
      <c r="H1438">
        <v>30</v>
      </c>
    </row>
    <row r="1439" spans="1:8">
      <c r="A1439">
        <v>1438</v>
      </c>
      <c r="B1439">
        <v>18</v>
      </c>
      <c r="C1439" t="s">
        <v>178</v>
      </c>
      <c r="D1439" t="s">
        <v>3597</v>
      </c>
      <c r="E1439" t="s">
        <v>1389</v>
      </c>
      <c r="F1439" t="s">
        <v>63</v>
      </c>
      <c r="G1439">
        <v>2</v>
      </c>
      <c r="H1439">
        <v>30</v>
      </c>
    </row>
    <row r="1440" spans="1:8">
      <c r="A1440">
        <v>1439</v>
      </c>
      <c r="B1440">
        <v>18</v>
      </c>
      <c r="C1440" t="s">
        <v>178</v>
      </c>
      <c r="D1440" t="s">
        <v>3597</v>
      </c>
      <c r="E1440" t="s">
        <v>1389</v>
      </c>
      <c r="F1440" t="s">
        <v>46</v>
      </c>
      <c r="G1440">
        <v>4</v>
      </c>
      <c r="H1440">
        <v>30</v>
      </c>
    </row>
    <row r="1441" spans="1:8">
      <c r="A1441">
        <v>1440</v>
      </c>
      <c r="B1441">
        <v>18</v>
      </c>
      <c r="C1441" t="s">
        <v>178</v>
      </c>
      <c r="D1441" t="s">
        <v>3597</v>
      </c>
      <c r="E1441" t="s">
        <v>1390</v>
      </c>
      <c r="F1441" t="s">
        <v>63</v>
      </c>
      <c r="G1441">
        <v>4</v>
      </c>
      <c r="H1441">
        <v>30</v>
      </c>
    </row>
    <row r="1442" spans="1:8">
      <c r="A1442">
        <v>1441</v>
      </c>
      <c r="B1442">
        <v>18</v>
      </c>
      <c r="C1442" t="s">
        <v>178</v>
      </c>
      <c r="D1442" t="s">
        <v>3597</v>
      </c>
      <c r="E1442" t="s">
        <v>1390</v>
      </c>
      <c r="F1442" t="s">
        <v>46</v>
      </c>
      <c r="G1442">
        <v>3</v>
      </c>
      <c r="H1442">
        <v>30</v>
      </c>
    </row>
    <row r="1443" spans="1:8">
      <c r="A1443">
        <v>1442</v>
      </c>
      <c r="B1443">
        <v>18</v>
      </c>
      <c r="C1443" t="s">
        <v>178</v>
      </c>
      <c r="D1443" t="s">
        <v>3597</v>
      </c>
      <c r="E1443" t="s">
        <v>1391</v>
      </c>
      <c r="F1443" t="s">
        <v>63</v>
      </c>
      <c r="G1443">
        <v>3</v>
      </c>
      <c r="H1443">
        <v>30</v>
      </c>
    </row>
    <row r="1444" spans="1:8">
      <c r="A1444">
        <v>1443</v>
      </c>
      <c r="B1444">
        <v>18</v>
      </c>
      <c r="C1444" t="s">
        <v>178</v>
      </c>
      <c r="D1444" t="s">
        <v>3597</v>
      </c>
      <c r="E1444" t="s">
        <v>1392</v>
      </c>
      <c r="F1444" t="s">
        <v>63</v>
      </c>
      <c r="G1444">
        <v>1</v>
      </c>
      <c r="H1444">
        <v>30</v>
      </c>
    </row>
    <row r="1445" spans="1:8">
      <c r="A1445">
        <v>1444</v>
      </c>
      <c r="B1445">
        <v>18</v>
      </c>
      <c r="C1445" t="s">
        <v>178</v>
      </c>
      <c r="D1445" t="s">
        <v>3597</v>
      </c>
      <c r="E1445" t="s">
        <v>1392</v>
      </c>
      <c r="F1445" t="s">
        <v>46</v>
      </c>
      <c r="G1445">
        <v>1</v>
      </c>
      <c r="H1445">
        <v>30</v>
      </c>
    </row>
    <row r="1446" spans="1:8">
      <c r="A1446">
        <v>1445</v>
      </c>
      <c r="B1446">
        <v>18</v>
      </c>
      <c r="C1446" t="s">
        <v>178</v>
      </c>
      <c r="D1446" t="s">
        <v>3597</v>
      </c>
      <c r="E1446" t="s">
        <v>1393</v>
      </c>
      <c r="F1446" t="s">
        <v>63</v>
      </c>
      <c r="G1446">
        <v>1</v>
      </c>
      <c r="H1446">
        <v>30</v>
      </c>
    </row>
    <row r="1447" spans="1:8">
      <c r="A1447">
        <v>1446</v>
      </c>
      <c r="B1447">
        <v>18</v>
      </c>
      <c r="C1447" t="s">
        <v>178</v>
      </c>
      <c r="D1447" t="s">
        <v>3597</v>
      </c>
      <c r="E1447" t="s">
        <v>1393</v>
      </c>
      <c r="F1447" t="s">
        <v>46</v>
      </c>
      <c r="G1447">
        <v>3</v>
      </c>
      <c r="H1447">
        <v>30</v>
      </c>
    </row>
    <row r="1448" spans="1:8">
      <c r="A1448">
        <v>1447</v>
      </c>
      <c r="B1448">
        <v>18</v>
      </c>
      <c r="C1448" t="s">
        <v>178</v>
      </c>
      <c r="D1448" t="s">
        <v>3597</v>
      </c>
      <c r="E1448" t="s">
        <v>1394</v>
      </c>
      <c r="F1448" t="s">
        <v>63</v>
      </c>
      <c r="G1448">
        <v>1</v>
      </c>
      <c r="H1448">
        <v>30</v>
      </c>
    </row>
    <row r="1449" spans="1:8">
      <c r="A1449">
        <v>1448</v>
      </c>
      <c r="B1449">
        <v>18</v>
      </c>
      <c r="C1449" t="s">
        <v>178</v>
      </c>
      <c r="D1449" t="s">
        <v>3597</v>
      </c>
      <c r="E1449" t="s">
        <v>1395</v>
      </c>
      <c r="F1449" t="s">
        <v>46</v>
      </c>
      <c r="G1449">
        <v>1</v>
      </c>
      <c r="H1449">
        <v>30</v>
      </c>
    </row>
    <row r="1450" spans="1:8">
      <c r="A1450">
        <v>1449</v>
      </c>
      <c r="B1450">
        <v>18</v>
      </c>
      <c r="C1450" t="s">
        <v>178</v>
      </c>
      <c r="D1450" t="s">
        <v>3599</v>
      </c>
      <c r="E1450" t="s">
        <v>249</v>
      </c>
      <c r="F1450" t="s">
        <v>63</v>
      </c>
      <c r="G1450">
        <v>1</v>
      </c>
      <c r="H1450">
        <v>14</v>
      </c>
    </row>
    <row r="1451" spans="1:8">
      <c r="A1451">
        <v>1450</v>
      </c>
      <c r="B1451">
        <v>18</v>
      </c>
      <c r="C1451" t="s">
        <v>178</v>
      </c>
      <c r="D1451" t="s">
        <v>3599</v>
      </c>
      <c r="E1451" t="s">
        <v>1386</v>
      </c>
      <c r="F1451" t="s">
        <v>63</v>
      </c>
      <c r="G1451">
        <v>1</v>
      </c>
      <c r="H1451">
        <v>14</v>
      </c>
    </row>
    <row r="1452" spans="1:8">
      <c r="A1452">
        <v>1451</v>
      </c>
      <c r="B1452">
        <v>18</v>
      </c>
      <c r="C1452" t="s">
        <v>178</v>
      </c>
      <c r="D1452" t="s">
        <v>3599</v>
      </c>
      <c r="E1452" t="s">
        <v>1389</v>
      </c>
      <c r="F1452" t="s">
        <v>63</v>
      </c>
      <c r="G1452">
        <v>2</v>
      </c>
      <c r="H1452">
        <v>14</v>
      </c>
    </row>
    <row r="1453" spans="1:8">
      <c r="A1453">
        <v>1452</v>
      </c>
      <c r="B1453">
        <v>18</v>
      </c>
      <c r="C1453" t="s">
        <v>178</v>
      </c>
      <c r="D1453" t="s">
        <v>3599</v>
      </c>
      <c r="E1453" t="s">
        <v>1390</v>
      </c>
      <c r="F1453" t="s">
        <v>63</v>
      </c>
      <c r="G1453">
        <v>1</v>
      </c>
      <c r="H1453">
        <v>14</v>
      </c>
    </row>
    <row r="1454" spans="1:8">
      <c r="A1454">
        <v>1453</v>
      </c>
      <c r="B1454">
        <v>18</v>
      </c>
      <c r="C1454" t="s">
        <v>178</v>
      </c>
      <c r="D1454" t="s">
        <v>3599</v>
      </c>
      <c r="E1454" t="s">
        <v>1390</v>
      </c>
      <c r="F1454" t="s">
        <v>46</v>
      </c>
      <c r="G1454">
        <v>1</v>
      </c>
      <c r="H1454">
        <v>14</v>
      </c>
    </row>
    <row r="1455" spans="1:8">
      <c r="A1455">
        <v>1454</v>
      </c>
      <c r="B1455">
        <v>18</v>
      </c>
      <c r="C1455" t="s">
        <v>178</v>
      </c>
      <c r="D1455" t="s">
        <v>3599</v>
      </c>
      <c r="E1455" t="s">
        <v>1391</v>
      </c>
      <c r="F1455" t="s">
        <v>63</v>
      </c>
      <c r="G1455">
        <v>2</v>
      </c>
      <c r="H1455">
        <v>14</v>
      </c>
    </row>
    <row r="1456" spans="1:8">
      <c r="A1456">
        <v>1455</v>
      </c>
      <c r="B1456">
        <v>18</v>
      </c>
      <c r="C1456" t="s">
        <v>178</v>
      </c>
      <c r="D1456" t="s">
        <v>3599</v>
      </c>
      <c r="E1456" t="s">
        <v>1392</v>
      </c>
      <c r="F1456" t="s">
        <v>63</v>
      </c>
      <c r="G1456">
        <v>1</v>
      </c>
      <c r="H1456">
        <v>14</v>
      </c>
    </row>
    <row r="1457" spans="1:8">
      <c r="A1457">
        <v>1456</v>
      </c>
      <c r="B1457">
        <v>18</v>
      </c>
      <c r="C1457" t="s">
        <v>178</v>
      </c>
      <c r="D1457" t="s">
        <v>3599</v>
      </c>
      <c r="E1457" t="s">
        <v>1392</v>
      </c>
      <c r="F1457" t="s">
        <v>46</v>
      </c>
      <c r="G1457">
        <v>2</v>
      </c>
      <c r="H1457">
        <v>14</v>
      </c>
    </row>
    <row r="1458" spans="1:8">
      <c r="A1458">
        <v>1457</v>
      </c>
      <c r="B1458">
        <v>18</v>
      </c>
      <c r="C1458" t="s">
        <v>178</v>
      </c>
      <c r="D1458" t="s">
        <v>3599</v>
      </c>
      <c r="E1458" t="s">
        <v>1393</v>
      </c>
      <c r="F1458" t="s">
        <v>63</v>
      </c>
      <c r="G1458">
        <v>1</v>
      </c>
      <c r="H1458">
        <v>14</v>
      </c>
    </row>
    <row r="1459" spans="1:8">
      <c r="A1459">
        <v>1458</v>
      </c>
      <c r="B1459">
        <v>18</v>
      </c>
      <c r="C1459" t="s">
        <v>178</v>
      </c>
      <c r="D1459" t="s">
        <v>3599</v>
      </c>
      <c r="E1459" t="s">
        <v>1394</v>
      </c>
      <c r="F1459" t="s">
        <v>63</v>
      </c>
      <c r="G1459">
        <v>1</v>
      </c>
      <c r="H1459">
        <v>14</v>
      </c>
    </row>
    <row r="1460" spans="1:8">
      <c r="A1460">
        <v>1459</v>
      </c>
      <c r="B1460">
        <v>18</v>
      </c>
      <c r="C1460" t="s">
        <v>178</v>
      </c>
      <c r="D1460" t="s">
        <v>3599</v>
      </c>
      <c r="E1460" t="s">
        <v>1395</v>
      </c>
      <c r="F1460" t="s">
        <v>63</v>
      </c>
      <c r="G1460">
        <v>1</v>
      </c>
      <c r="H1460">
        <v>14</v>
      </c>
    </row>
    <row r="1461" spans="1:8">
      <c r="A1461">
        <v>1460</v>
      </c>
      <c r="B1461">
        <v>18</v>
      </c>
      <c r="C1461" t="s">
        <v>178</v>
      </c>
      <c r="D1461" t="s">
        <v>3598</v>
      </c>
      <c r="E1461" t="s">
        <v>249</v>
      </c>
      <c r="F1461" t="s">
        <v>63</v>
      </c>
      <c r="G1461">
        <v>164</v>
      </c>
      <c r="H1461">
        <v>5043</v>
      </c>
    </row>
    <row r="1462" spans="1:8">
      <c r="A1462">
        <v>1461</v>
      </c>
      <c r="B1462">
        <v>18</v>
      </c>
      <c r="C1462" t="s">
        <v>178</v>
      </c>
      <c r="D1462" t="s">
        <v>3598</v>
      </c>
      <c r="E1462" t="s">
        <v>249</v>
      </c>
      <c r="F1462" t="s">
        <v>46</v>
      </c>
      <c r="G1462">
        <v>152</v>
      </c>
      <c r="H1462">
        <v>5043</v>
      </c>
    </row>
    <row r="1463" spans="1:8">
      <c r="A1463">
        <v>1462</v>
      </c>
      <c r="B1463">
        <v>18</v>
      </c>
      <c r="C1463" t="s">
        <v>178</v>
      </c>
      <c r="D1463" t="s">
        <v>3598</v>
      </c>
      <c r="E1463" t="s">
        <v>1386</v>
      </c>
      <c r="F1463" t="s">
        <v>63</v>
      </c>
      <c r="G1463">
        <v>214</v>
      </c>
      <c r="H1463">
        <v>5043</v>
      </c>
    </row>
    <row r="1464" spans="1:8">
      <c r="A1464">
        <v>1463</v>
      </c>
      <c r="B1464">
        <v>18</v>
      </c>
      <c r="C1464" t="s">
        <v>178</v>
      </c>
      <c r="D1464" t="s">
        <v>3598</v>
      </c>
      <c r="E1464" t="s">
        <v>1386</v>
      </c>
      <c r="F1464" t="s">
        <v>46</v>
      </c>
      <c r="G1464">
        <v>217</v>
      </c>
      <c r="H1464">
        <v>5043</v>
      </c>
    </row>
    <row r="1465" spans="1:8">
      <c r="A1465">
        <v>1464</v>
      </c>
      <c r="B1465">
        <v>18</v>
      </c>
      <c r="C1465" t="s">
        <v>178</v>
      </c>
      <c r="D1465" t="s">
        <v>3598</v>
      </c>
      <c r="E1465" t="s">
        <v>1387</v>
      </c>
      <c r="F1465" t="s">
        <v>63</v>
      </c>
      <c r="G1465">
        <v>236</v>
      </c>
      <c r="H1465">
        <v>5043</v>
      </c>
    </row>
    <row r="1466" spans="1:8">
      <c r="A1466">
        <v>1465</v>
      </c>
      <c r="B1466">
        <v>18</v>
      </c>
      <c r="C1466" t="s">
        <v>178</v>
      </c>
      <c r="D1466" t="s">
        <v>3598</v>
      </c>
      <c r="E1466" t="s">
        <v>1387</v>
      </c>
      <c r="F1466" t="s">
        <v>46</v>
      </c>
      <c r="G1466">
        <v>230</v>
      </c>
      <c r="H1466">
        <v>5043</v>
      </c>
    </row>
    <row r="1467" spans="1:8">
      <c r="A1467">
        <v>1466</v>
      </c>
      <c r="B1467">
        <v>18</v>
      </c>
      <c r="C1467" t="s">
        <v>178</v>
      </c>
      <c r="D1467" t="s">
        <v>3598</v>
      </c>
      <c r="E1467" t="s">
        <v>1388</v>
      </c>
      <c r="F1467" t="s">
        <v>63</v>
      </c>
      <c r="G1467">
        <v>281</v>
      </c>
      <c r="H1467">
        <v>5043</v>
      </c>
    </row>
    <row r="1468" spans="1:8">
      <c r="A1468">
        <v>1467</v>
      </c>
      <c r="B1468">
        <v>18</v>
      </c>
      <c r="C1468" t="s">
        <v>178</v>
      </c>
      <c r="D1468" t="s">
        <v>3598</v>
      </c>
      <c r="E1468" t="s">
        <v>1388</v>
      </c>
      <c r="F1468" t="s">
        <v>46</v>
      </c>
      <c r="G1468">
        <v>203</v>
      </c>
      <c r="H1468">
        <v>5043</v>
      </c>
    </row>
    <row r="1469" spans="1:8">
      <c r="A1469">
        <v>1468</v>
      </c>
      <c r="B1469">
        <v>18</v>
      </c>
      <c r="C1469" t="s">
        <v>178</v>
      </c>
      <c r="D1469" t="s">
        <v>3598</v>
      </c>
      <c r="E1469" t="s">
        <v>1389</v>
      </c>
      <c r="F1469" t="s">
        <v>63</v>
      </c>
      <c r="G1469">
        <v>271</v>
      </c>
      <c r="H1469">
        <v>5043</v>
      </c>
    </row>
    <row r="1470" spans="1:8">
      <c r="A1470">
        <v>1469</v>
      </c>
      <c r="B1470">
        <v>18</v>
      </c>
      <c r="C1470" t="s">
        <v>178</v>
      </c>
      <c r="D1470" t="s">
        <v>3598</v>
      </c>
      <c r="E1470" t="s">
        <v>1389</v>
      </c>
      <c r="F1470" t="s">
        <v>46</v>
      </c>
      <c r="G1470">
        <v>183</v>
      </c>
      <c r="H1470">
        <v>5043</v>
      </c>
    </row>
    <row r="1471" spans="1:8">
      <c r="A1471">
        <v>1470</v>
      </c>
      <c r="B1471">
        <v>18</v>
      </c>
      <c r="C1471" t="s">
        <v>178</v>
      </c>
      <c r="D1471" t="s">
        <v>3598</v>
      </c>
      <c r="E1471" t="s">
        <v>1390</v>
      </c>
      <c r="F1471" t="s">
        <v>63</v>
      </c>
      <c r="G1471">
        <v>278</v>
      </c>
      <c r="H1471">
        <v>5043</v>
      </c>
    </row>
    <row r="1472" spans="1:8">
      <c r="A1472">
        <v>1471</v>
      </c>
      <c r="B1472">
        <v>18</v>
      </c>
      <c r="C1472" t="s">
        <v>178</v>
      </c>
      <c r="D1472" t="s">
        <v>3598</v>
      </c>
      <c r="E1472" t="s">
        <v>1390</v>
      </c>
      <c r="F1472" t="s">
        <v>46</v>
      </c>
      <c r="G1472">
        <v>193</v>
      </c>
      <c r="H1472">
        <v>5043</v>
      </c>
    </row>
    <row r="1473" spans="1:8">
      <c r="A1473">
        <v>1472</v>
      </c>
      <c r="B1473">
        <v>18</v>
      </c>
      <c r="C1473" t="s">
        <v>178</v>
      </c>
      <c r="D1473" t="s">
        <v>3598</v>
      </c>
      <c r="E1473" t="s">
        <v>1391</v>
      </c>
      <c r="F1473" t="s">
        <v>63</v>
      </c>
      <c r="G1473">
        <v>264</v>
      </c>
      <c r="H1473">
        <v>5043</v>
      </c>
    </row>
    <row r="1474" spans="1:8">
      <c r="A1474">
        <v>1473</v>
      </c>
      <c r="B1474">
        <v>18</v>
      </c>
      <c r="C1474" t="s">
        <v>178</v>
      </c>
      <c r="D1474" t="s">
        <v>3598</v>
      </c>
      <c r="E1474" t="s">
        <v>1391</v>
      </c>
      <c r="F1474" t="s">
        <v>46</v>
      </c>
      <c r="G1474">
        <v>168</v>
      </c>
      <c r="H1474">
        <v>5043</v>
      </c>
    </row>
    <row r="1475" spans="1:8">
      <c r="A1475">
        <v>1474</v>
      </c>
      <c r="B1475">
        <v>18</v>
      </c>
      <c r="C1475" t="s">
        <v>178</v>
      </c>
      <c r="D1475" t="s">
        <v>3598</v>
      </c>
      <c r="E1475" t="s">
        <v>1392</v>
      </c>
      <c r="F1475" t="s">
        <v>63</v>
      </c>
      <c r="G1475">
        <v>204</v>
      </c>
      <c r="H1475">
        <v>5043</v>
      </c>
    </row>
    <row r="1476" spans="1:8">
      <c r="A1476">
        <v>1475</v>
      </c>
      <c r="B1476">
        <v>18</v>
      </c>
      <c r="C1476" t="s">
        <v>178</v>
      </c>
      <c r="D1476" t="s">
        <v>3598</v>
      </c>
      <c r="E1476" t="s">
        <v>1392</v>
      </c>
      <c r="F1476" t="s">
        <v>46</v>
      </c>
      <c r="G1476">
        <v>184</v>
      </c>
      <c r="H1476">
        <v>5043</v>
      </c>
    </row>
    <row r="1477" spans="1:8">
      <c r="A1477">
        <v>1476</v>
      </c>
      <c r="B1477">
        <v>18</v>
      </c>
      <c r="C1477" t="s">
        <v>178</v>
      </c>
      <c r="D1477" t="s">
        <v>3598</v>
      </c>
      <c r="E1477" t="s">
        <v>1393</v>
      </c>
      <c r="F1477" t="s">
        <v>63</v>
      </c>
      <c r="G1477">
        <v>158</v>
      </c>
      <c r="H1477">
        <v>5043</v>
      </c>
    </row>
    <row r="1478" spans="1:8">
      <c r="A1478">
        <v>1477</v>
      </c>
      <c r="B1478">
        <v>18</v>
      </c>
      <c r="C1478" t="s">
        <v>178</v>
      </c>
      <c r="D1478" t="s">
        <v>3598</v>
      </c>
      <c r="E1478" t="s">
        <v>1393</v>
      </c>
      <c r="F1478" t="s">
        <v>46</v>
      </c>
      <c r="G1478">
        <v>175</v>
      </c>
      <c r="H1478">
        <v>5043</v>
      </c>
    </row>
    <row r="1479" spans="1:8">
      <c r="A1479">
        <v>1478</v>
      </c>
      <c r="B1479">
        <v>18</v>
      </c>
      <c r="C1479" t="s">
        <v>178</v>
      </c>
      <c r="D1479" t="s">
        <v>3598</v>
      </c>
      <c r="E1479" t="s">
        <v>1394</v>
      </c>
      <c r="F1479" t="s">
        <v>63</v>
      </c>
      <c r="G1479">
        <v>122</v>
      </c>
      <c r="H1479">
        <v>5043</v>
      </c>
    </row>
    <row r="1480" spans="1:8">
      <c r="A1480">
        <v>1479</v>
      </c>
      <c r="B1480">
        <v>18</v>
      </c>
      <c r="C1480" t="s">
        <v>178</v>
      </c>
      <c r="D1480" t="s">
        <v>3598</v>
      </c>
      <c r="E1480" t="s">
        <v>1394</v>
      </c>
      <c r="F1480" t="s">
        <v>46</v>
      </c>
      <c r="G1480">
        <v>164</v>
      </c>
      <c r="H1480">
        <v>5043</v>
      </c>
    </row>
    <row r="1481" spans="1:8">
      <c r="A1481">
        <v>1480</v>
      </c>
      <c r="B1481">
        <v>18</v>
      </c>
      <c r="C1481" t="s">
        <v>178</v>
      </c>
      <c r="D1481" t="s">
        <v>3598</v>
      </c>
      <c r="E1481" t="s">
        <v>1395</v>
      </c>
      <c r="F1481" t="s">
        <v>63</v>
      </c>
      <c r="G1481">
        <v>129</v>
      </c>
      <c r="H1481">
        <v>5043</v>
      </c>
    </row>
    <row r="1482" spans="1:8">
      <c r="A1482">
        <v>1481</v>
      </c>
      <c r="B1482">
        <v>18</v>
      </c>
      <c r="C1482" t="s">
        <v>178</v>
      </c>
      <c r="D1482" t="s">
        <v>3598</v>
      </c>
      <c r="E1482" t="s">
        <v>1395</v>
      </c>
      <c r="F1482" t="s">
        <v>46</v>
      </c>
      <c r="G1482">
        <v>126</v>
      </c>
      <c r="H1482">
        <v>5043</v>
      </c>
    </row>
    <row r="1483" spans="1:8">
      <c r="A1483">
        <v>1482</v>
      </c>
      <c r="B1483">
        <v>18</v>
      </c>
      <c r="C1483" t="s">
        <v>178</v>
      </c>
      <c r="D1483" t="s">
        <v>3598</v>
      </c>
      <c r="E1483" t="s">
        <v>1396</v>
      </c>
      <c r="F1483" t="s">
        <v>63</v>
      </c>
      <c r="G1483">
        <v>101</v>
      </c>
      <c r="H1483">
        <v>5043</v>
      </c>
    </row>
    <row r="1484" spans="1:8">
      <c r="A1484">
        <v>1483</v>
      </c>
      <c r="B1484">
        <v>18</v>
      </c>
      <c r="C1484" t="s">
        <v>178</v>
      </c>
      <c r="D1484" t="s">
        <v>3598</v>
      </c>
      <c r="E1484" t="s">
        <v>1396</v>
      </c>
      <c r="F1484" t="s">
        <v>46</v>
      </c>
      <c r="G1484">
        <v>99</v>
      </c>
      <c r="H1484">
        <v>5043</v>
      </c>
    </row>
    <row r="1485" spans="1:8">
      <c r="A1485">
        <v>1484</v>
      </c>
      <c r="B1485">
        <v>18</v>
      </c>
      <c r="C1485" t="s">
        <v>178</v>
      </c>
      <c r="D1485" t="s">
        <v>3598</v>
      </c>
      <c r="E1485" t="s">
        <v>1397</v>
      </c>
      <c r="F1485" t="s">
        <v>63</v>
      </c>
      <c r="G1485">
        <v>80</v>
      </c>
      <c r="H1485">
        <v>5043</v>
      </c>
    </row>
    <row r="1486" spans="1:8">
      <c r="A1486">
        <v>1485</v>
      </c>
      <c r="B1486">
        <v>18</v>
      </c>
      <c r="C1486" t="s">
        <v>178</v>
      </c>
      <c r="D1486" t="s">
        <v>3598</v>
      </c>
      <c r="E1486" t="s">
        <v>1397</v>
      </c>
      <c r="F1486" t="s">
        <v>46</v>
      </c>
      <c r="G1486">
        <v>82</v>
      </c>
      <c r="H1486">
        <v>5043</v>
      </c>
    </row>
    <row r="1487" spans="1:8">
      <c r="A1487">
        <v>1486</v>
      </c>
      <c r="B1487">
        <v>18</v>
      </c>
      <c r="C1487" t="s">
        <v>178</v>
      </c>
      <c r="D1487" t="s">
        <v>3598</v>
      </c>
      <c r="E1487" t="s">
        <v>1398</v>
      </c>
      <c r="F1487" t="s">
        <v>63</v>
      </c>
      <c r="G1487">
        <v>61</v>
      </c>
      <c r="H1487">
        <v>5043</v>
      </c>
    </row>
    <row r="1488" spans="1:8">
      <c r="A1488">
        <v>1487</v>
      </c>
      <c r="B1488">
        <v>18</v>
      </c>
      <c r="C1488" t="s">
        <v>178</v>
      </c>
      <c r="D1488" t="s">
        <v>3598</v>
      </c>
      <c r="E1488" t="s">
        <v>1398</v>
      </c>
      <c r="F1488" t="s">
        <v>46</v>
      </c>
      <c r="G1488">
        <v>63</v>
      </c>
      <c r="H1488">
        <v>5043</v>
      </c>
    </row>
    <row r="1489" spans="1:8">
      <c r="A1489">
        <v>1488</v>
      </c>
      <c r="B1489">
        <v>18</v>
      </c>
      <c r="C1489" t="s">
        <v>178</v>
      </c>
      <c r="D1489" t="s">
        <v>3598</v>
      </c>
      <c r="E1489" t="s">
        <v>1399</v>
      </c>
      <c r="F1489" t="s">
        <v>63</v>
      </c>
      <c r="G1489">
        <v>49</v>
      </c>
      <c r="H1489">
        <v>5043</v>
      </c>
    </row>
    <row r="1490" spans="1:8">
      <c r="A1490">
        <v>1489</v>
      </c>
      <c r="B1490">
        <v>18</v>
      </c>
      <c r="C1490" t="s">
        <v>178</v>
      </c>
      <c r="D1490" t="s">
        <v>3598</v>
      </c>
      <c r="E1490" t="s">
        <v>1399</v>
      </c>
      <c r="F1490" t="s">
        <v>46</v>
      </c>
      <c r="G1490">
        <v>38</v>
      </c>
      <c r="H1490">
        <v>5043</v>
      </c>
    </row>
    <row r="1491" spans="1:8">
      <c r="A1491">
        <v>1490</v>
      </c>
      <c r="B1491">
        <v>18</v>
      </c>
      <c r="C1491" t="s">
        <v>178</v>
      </c>
      <c r="D1491" t="s">
        <v>3598</v>
      </c>
      <c r="E1491" t="s">
        <v>1400</v>
      </c>
      <c r="F1491" t="s">
        <v>63</v>
      </c>
      <c r="G1491">
        <v>41</v>
      </c>
      <c r="H1491">
        <v>5043</v>
      </c>
    </row>
    <row r="1492" spans="1:8">
      <c r="A1492">
        <v>1491</v>
      </c>
      <c r="B1492">
        <v>18</v>
      </c>
      <c r="C1492" t="s">
        <v>178</v>
      </c>
      <c r="D1492" t="s">
        <v>3598</v>
      </c>
      <c r="E1492" t="s">
        <v>1400</v>
      </c>
      <c r="F1492" t="s">
        <v>46</v>
      </c>
      <c r="G1492">
        <v>33</v>
      </c>
      <c r="H1492">
        <v>5043</v>
      </c>
    </row>
    <row r="1493" spans="1:8">
      <c r="A1493">
        <v>1492</v>
      </c>
      <c r="B1493">
        <v>18</v>
      </c>
      <c r="C1493" t="s">
        <v>178</v>
      </c>
      <c r="D1493" t="s">
        <v>3598</v>
      </c>
      <c r="E1493" t="s">
        <v>1401</v>
      </c>
      <c r="F1493" t="s">
        <v>63</v>
      </c>
      <c r="G1493">
        <v>23</v>
      </c>
      <c r="H1493">
        <v>5043</v>
      </c>
    </row>
    <row r="1494" spans="1:8">
      <c r="A1494">
        <v>1493</v>
      </c>
      <c r="B1494">
        <v>18</v>
      </c>
      <c r="C1494" t="s">
        <v>178</v>
      </c>
      <c r="D1494" t="s">
        <v>3598</v>
      </c>
      <c r="E1494" t="s">
        <v>1401</v>
      </c>
      <c r="F1494" t="s">
        <v>46</v>
      </c>
      <c r="G1494">
        <v>19</v>
      </c>
      <c r="H1494">
        <v>5043</v>
      </c>
    </row>
    <row r="1495" spans="1:8">
      <c r="A1495">
        <v>1494</v>
      </c>
      <c r="B1495">
        <v>18</v>
      </c>
      <c r="C1495" t="s">
        <v>178</v>
      </c>
      <c r="D1495" t="s">
        <v>3598</v>
      </c>
      <c r="E1495" t="s">
        <v>1402</v>
      </c>
      <c r="F1495" t="s">
        <v>63</v>
      </c>
      <c r="G1495">
        <v>22</v>
      </c>
      <c r="H1495">
        <v>5043</v>
      </c>
    </row>
    <row r="1496" spans="1:8">
      <c r="A1496">
        <v>1495</v>
      </c>
      <c r="B1496">
        <v>18</v>
      </c>
      <c r="C1496" t="s">
        <v>178</v>
      </c>
      <c r="D1496" t="s">
        <v>3598</v>
      </c>
      <c r="E1496" t="s">
        <v>1402</v>
      </c>
      <c r="F1496" t="s">
        <v>46</v>
      </c>
      <c r="G1496">
        <v>16</v>
      </c>
      <c r="H1496">
        <v>5043</v>
      </c>
    </row>
    <row r="1497" spans="1:8">
      <c r="A1497">
        <v>1496</v>
      </c>
      <c r="B1497">
        <v>18</v>
      </c>
      <c r="C1497" t="s">
        <v>178</v>
      </c>
      <c r="D1497" t="s">
        <v>3586</v>
      </c>
      <c r="E1497" t="s">
        <v>249</v>
      </c>
      <c r="F1497" t="s">
        <v>63</v>
      </c>
      <c r="G1497">
        <v>13989</v>
      </c>
      <c r="H1497">
        <v>331975</v>
      </c>
    </row>
    <row r="1498" spans="1:8">
      <c r="A1498">
        <v>1497</v>
      </c>
      <c r="B1498">
        <v>18</v>
      </c>
      <c r="C1498" t="s">
        <v>178</v>
      </c>
      <c r="D1498" t="s">
        <v>3586</v>
      </c>
      <c r="E1498" t="s">
        <v>249</v>
      </c>
      <c r="F1498" t="s">
        <v>46</v>
      </c>
      <c r="G1498">
        <v>12965</v>
      </c>
      <c r="H1498">
        <v>331975</v>
      </c>
    </row>
    <row r="1499" spans="1:8">
      <c r="A1499">
        <v>1498</v>
      </c>
      <c r="B1499">
        <v>18</v>
      </c>
      <c r="C1499" t="s">
        <v>178</v>
      </c>
      <c r="D1499" t="s">
        <v>3586</v>
      </c>
      <c r="E1499" t="s">
        <v>1386</v>
      </c>
      <c r="F1499" t="s">
        <v>63</v>
      </c>
      <c r="G1499">
        <v>16317</v>
      </c>
      <c r="H1499">
        <v>331975</v>
      </c>
    </row>
    <row r="1500" spans="1:8">
      <c r="A1500">
        <v>1499</v>
      </c>
      <c r="B1500">
        <v>18</v>
      </c>
      <c r="C1500" t="s">
        <v>178</v>
      </c>
      <c r="D1500" t="s">
        <v>3586</v>
      </c>
      <c r="E1500" t="s">
        <v>1386</v>
      </c>
      <c r="F1500" t="s">
        <v>46</v>
      </c>
      <c r="G1500">
        <v>15508</v>
      </c>
      <c r="H1500">
        <v>331975</v>
      </c>
    </row>
    <row r="1501" spans="1:8">
      <c r="A1501">
        <v>1500</v>
      </c>
      <c r="B1501">
        <v>18</v>
      </c>
      <c r="C1501" t="s">
        <v>178</v>
      </c>
      <c r="D1501" t="s">
        <v>3586</v>
      </c>
      <c r="E1501" t="s">
        <v>1387</v>
      </c>
      <c r="F1501" t="s">
        <v>63</v>
      </c>
      <c r="G1501">
        <v>18715</v>
      </c>
      <c r="H1501">
        <v>331975</v>
      </c>
    </row>
    <row r="1502" spans="1:8">
      <c r="A1502">
        <v>1501</v>
      </c>
      <c r="B1502">
        <v>18</v>
      </c>
      <c r="C1502" t="s">
        <v>178</v>
      </c>
      <c r="D1502" t="s">
        <v>3586</v>
      </c>
      <c r="E1502" t="s">
        <v>1387</v>
      </c>
      <c r="F1502" t="s">
        <v>46</v>
      </c>
      <c r="G1502">
        <v>17995</v>
      </c>
      <c r="H1502">
        <v>331975</v>
      </c>
    </row>
    <row r="1503" spans="1:8">
      <c r="A1503">
        <v>1502</v>
      </c>
      <c r="B1503">
        <v>18</v>
      </c>
      <c r="C1503" t="s">
        <v>178</v>
      </c>
      <c r="D1503" t="s">
        <v>3586</v>
      </c>
      <c r="E1503" t="s">
        <v>1388</v>
      </c>
      <c r="F1503" t="s">
        <v>63</v>
      </c>
      <c r="G1503">
        <v>18032</v>
      </c>
      <c r="H1503">
        <v>331975</v>
      </c>
    </row>
    <row r="1504" spans="1:8">
      <c r="A1504">
        <v>1503</v>
      </c>
      <c r="B1504">
        <v>18</v>
      </c>
      <c r="C1504" t="s">
        <v>178</v>
      </c>
      <c r="D1504" t="s">
        <v>3586</v>
      </c>
      <c r="E1504" t="s">
        <v>1388</v>
      </c>
      <c r="F1504" t="s">
        <v>46</v>
      </c>
      <c r="G1504">
        <v>17046</v>
      </c>
      <c r="H1504">
        <v>331975</v>
      </c>
    </row>
    <row r="1505" spans="1:8">
      <c r="A1505">
        <v>1504</v>
      </c>
      <c r="B1505">
        <v>18</v>
      </c>
      <c r="C1505" t="s">
        <v>178</v>
      </c>
      <c r="D1505" t="s">
        <v>3586</v>
      </c>
      <c r="E1505" t="s">
        <v>1389</v>
      </c>
      <c r="F1505" t="s">
        <v>63</v>
      </c>
      <c r="G1505">
        <v>14931</v>
      </c>
      <c r="H1505">
        <v>331975</v>
      </c>
    </row>
    <row r="1506" spans="1:8">
      <c r="A1506">
        <v>1505</v>
      </c>
      <c r="B1506">
        <v>18</v>
      </c>
      <c r="C1506" t="s">
        <v>178</v>
      </c>
      <c r="D1506" t="s">
        <v>3586</v>
      </c>
      <c r="E1506" t="s">
        <v>1389</v>
      </c>
      <c r="F1506" t="s">
        <v>46</v>
      </c>
      <c r="G1506">
        <v>14713</v>
      </c>
      <c r="H1506">
        <v>331975</v>
      </c>
    </row>
    <row r="1507" spans="1:8">
      <c r="A1507">
        <v>1506</v>
      </c>
      <c r="B1507">
        <v>18</v>
      </c>
      <c r="C1507" t="s">
        <v>178</v>
      </c>
      <c r="D1507" t="s">
        <v>3586</v>
      </c>
      <c r="E1507" t="s">
        <v>1390</v>
      </c>
      <c r="F1507" t="s">
        <v>63</v>
      </c>
      <c r="G1507">
        <v>13507</v>
      </c>
      <c r="H1507">
        <v>331975</v>
      </c>
    </row>
    <row r="1508" spans="1:8">
      <c r="A1508">
        <v>1507</v>
      </c>
      <c r="B1508">
        <v>18</v>
      </c>
      <c r="C1508" t="s">
        <v>178</v>
      </c>
      <c r="D1508" t="s">
        <v>3586</v>
      </c>
      <c r="E1508" t="s">
        <v>1390</v>
      </c>
      <c r="F1508" t="s">
        <v>46</v>
      </c>
      <c r="G1508">
        <v>13488</v>
      </c>
      <c r="H1508">
        <v>331975</v>
      </c>
    </row>
    <row r="1509" spans="1:8">
      <c r="A1509">
        <v>1508</v>
      </c>
      <c r="B1509">
        <v>18</v>
      </c>
      <c r="C1509" t="s">
        <v>178</v>
      </c>
      <c r="D1509" t="s">
        <v>3586</v>
      </c>
      <c r="E1509" t="s">
        <v>1391</v>
      </c>
      <c r="F1509" t="s">
        <v>63</v>
      </c>
      <c r="G1509">
        <v>11975</v>
      </c>
      <c r="H1509">
        <v>331975</v>
      </c>
    </row>
    <row r="1510" spans="1:8">
      <c r="A1510">
        <v>1509</v>
      </c>
      <c r="B1510">
        <v>18</v>
      </c>
      <c r="C1510" t="s">
        <v>178</v>
      </c>
      <c r="D1510" t="s">
        <v>3586</v>
      </c>
      <c r="E1510" t="s">
        <v>1391</v>
      </c>
      <c r="F1510" t="s">
        <v>46</v>
      </c>
      <c r="G1510">
        <v>11970</v>
      </c>
      <c r="H1510">
        <v>331975</v>
      </c>
    </row>
    <row r="1511" spans="1:8">
      <c r="A1511">
        <v>1510</v>
      </c>
      <c r="B1511">
        <v>18</v>
      </c>
      <c r="C1511" t="s">
        <v>178</v>
      </c>
      <c r="D1511" t="s">
        <v>3586</v>
      </c>
      <c r="E1511" t="s">
        <v>1392</v>
      </c>
      <c r="F1511" t="s">
        <v>63</v>
      </c>
      <c r="G1511">
        <v>11097</v>
      </c>
      <c r="H1511">
        <v>331975</v>
      </c>
    </row>
    <row r="1512" spans="1:8">
      <c r="A1512">
        <v>1511</v>
      </c>
      <c r="B1512">
        <v>18</v>
      </c>
      <c r="C1512" t="s">
        <v>178</v>
      </c>
      <c r="D1512" t="s">
        <v>3586</v>
      </c>
      <c r="E1512" t="s">
        <v>1392</v>
      </c>
      <c r="F1512" t="s">
        <v>46</v>
      </c>
      <c r="G1512">
        <v>11257</v>
      </c>
      <c r="H1512">
        <v>331975</v>
      </c>
    </row>
    <row r="1513" spans="1:8">
      <c r="A1513">
        <v>1512</v>
      </c>
      <c r="B1513">
        <v>18</v>
      </c>
      <c r="C1513" t="s">
        <v>178</v>
      </c>
      <c r="D1513" t="s">
        <v>3586</v>
      </c>
      <c r="E1513" t="s">
        <v>1393</v>
      </c>
      <c r="F1513" t="s">
        <v>63</v>
      </c>
      <c r="G1513">
        <v>9127</v>
      </c>
      <c r="H1513">
        <v>331975</v>
      </c>
    </row>
    <row r="1514" spans="1:8">
      <c r="A1514">
        <v>1513</v>
      </c>
      <c r="B1514">
        <v>18</v>
      </c>
      <c r="C1514" t="s">
        <v>178</v>
      </c>
      <c r="D1514" t="s">
        <v>3586</v>
      </c>
      <c r="E1514" t="s">
        <v>1393</v>
      </c>
      <c r="F1514" t="s">
        <v>46</v>
      </c>
      <c r="G1514">
        <v>9985</v>
      </c>
      <c r="H1514">
        <v>331975</v>
      </c>
    </row>
    <row r="1515" spans="1:8">
      <c r="A1515">
        <v>1514</v>
      </c>
      <c r="B1515">
        <v>18</v>
      </c>
      <c r="C1515" t="s">
        <v>178</v>
      </c>
      <c r="D1515" t="s">
        <v>3586</v>
      </c>
      <c r="E1515" t="s">
        <v>1394</v>
      </c>
      <c r="F1515" t="s">
        <v>63</v>
      </c>
      <c r="G1515">
        <v>8521</v>
      </c>
      <c r="H1515">
        <v>331975</v>
      </c>
    </row>
    <row r="1516" spans="1:8">
      <c r="A1516">
        <v>1515</v>
      </c>
      <c r="B1516">
        <v>18</v>
      </c>
      <c r="C1516" t="s">
        <v>178</v>
      </c>
      <c r="D1516" t="s">
        <v>3586</v>
      </c>
      <c r="E1516" t="s">
        <v>1394</v>
      </c>
      <c r="F1516" t="s">
        <v>46</v>
      </c>
      <c r="G1516">
        <v>9304</v>
      </c>
      <c r="H1516">
        <v>331975</v>
      </c>
    </row>
    <row r="1517" spans="1:8">
      <c r="A1517">
        <v>1516</v>
      </c>
      <c r="B1517">
        <v>18</v>
      </c>
      <c r="C1517" t="s">
        <v>178</v>
      </c>
      <c r="D1517" t="s">
        <v>3586</v>
      </c>
      <c r="E1517" t="s">
        <v>1395</v>
      </c>
      <c r="F1517" t="s">
        <v>63</v>
      </c>
      <c r="G1517">
        <v>7657</v>
      </c>
      <c r="H1517">
        <v>331975</v>
      </c>
    </row>
    <row r="1518" spans="1:8">
      <c r="A1518">
        <v>1517</v>
      </c>
      <c r="B1518">
        <v>18</v>
      </c>
      <c r="C1518" t="s">
        <v>178</v>
      </c>
      <c r="D1518" t="s">
        <v>3586</v>
      </c>
      <c r="E1518" t="s">
        <v>1395</v>
      </c>
      <c r="F1518" t="s">
        <v>46</v>
      </c>
      <c r="G1518">
        <v>8517</v>
      </c>
      <c r="H1518">
        <v>331975</v>
      </c>
    </row>
    <row r="1519" spans="1:8">
      <c r="A1519">
        <v>1518</v>
      </c>
      <c r="B1519">
        <v>18</v>
      </c>
      <c r="C1519" t="s">
        <v>178</v>
      </c>
      <c r="D1519" t="s">
        <v>3586</v>
      </c>
      <c r="E1519" t="s">
        <v>1396</v>
      </c>
      <c r="F1519" t="s">
        <v>63</v>
      </c>
      <c r="G1519">
        <v>6423</v>
      </c>
      <c r="H1519">
        <v>331975</v>
      </c>
    </row>
    <row r="1520" spans="1:8">
      <c r="A1520">
        <v>1519</v>
      </c>
      <c r="B1520">
        <v>18</v>
      </c>
      <c r="C1520" t="s">
        <v>178</v>
      </c>
      <c r="D1520" t="s">
        <v>3586</v>
      </c>
      <c r="E1520" t="s">
        <v>1396</v>
      </c>
      <c r="F1520" t="s">
        <v>46</v>
      </c>
      <c r="G1520">
        <v>6836</v>
      </c>
      <c r="H1520">
        <v>331975</v>
      </c>
    </row>
    <row r="1521" spans="1:8">
      <c r="A1521">
        <v>1520</v>
      </c>
      <c r="B1521">
        <v>18</v>
      </c>
      <c r="C1521" t="s">
        <v>178</v>
      </c>
      <c r="D1521" t="s">
        <v>3586</v>
      </c>
      <c r="E1521" t="s">
        <v>1397</v>
      </c>
      <c r="F1521" t="s">
        <v>63</v>
      </c>
      <c r="G1521">
        <v>5079</v>
      </c>
      <c r="H1521">
        <v>331975</v>
      </c>
    </row>
    <row r="1522" spans="1:8">
      <c r="A1522">
        <v>1521</v>
      </c>
      <c r="B1522">
        <v>18</v>
      </c>
      <c r="C1522" t="s">
        <v>178</v>
      </c>
      <c r="D1522" t="s">
        <v>3586</v>
      </c>
      <c r="E1522" t="s">
        <v>1397</v>
      </c>
      <c r="F1522" t="s">
        <v>46</v>
      </c>
      <c r="G1522">
        <v>5198</v>
      </c>
      <c r="H1522">
        <v>331975</v>
      </c>
    </row>
    <row r="1523" spans="1:8">
      <c r="A1523">
        <v>1522</v>
      </c>
      <c r="B1523">
        <v>18</v>
      </c>
      <c r="C1523" t="s">
        <v>178</v>
      </c>
      <c r="D1523" t="s">
        <v>3586</v>
      </c>
      <c r="E1523" t="s">
        <v>1398</v>
      </c>
      <c r="F1523" t="s">
        <v>63</v>
      </c>
      <c r="G1523">
        <v>3788</v>
      </c>
      <c r="H1523">
        <v>331975</v>
      </c>
    </row>
    <row r="1524" spans="1:8">
      <c r="A1524">
        <v>1523</v>
      </c>
      <c r="B1524">
        <v>18</v>
      </c>
      <c r="C1524" t="s">
        <v>178</v>
      </c>
      <c r="D1524" t="s">
        <v>3586</v>
      </c>
      <c r="E1524" t="s">
        <v>1398</v>
      </c>
      <c r="F1524" t="s">
        <v>46</v>
      </c>
      <c r="G1524">
        <v>3803</v>
      </c>
      <c r="H1524">
        <v>331975</v>
      </c>
    </row>
    <row r="1525" spans="1:8">
      <c r="A1525">
        <v>1524</v>
      </c>
      <c r="B1525">
        <v>18</v>
      </c>
      <c r="C1525" t="s">
        <v>178</v>
      </c>
      <c r="D1525" t="s">
        <v>3586</v>
      </c>
      <c r="E1525" t="s">
        <v>1399</v>
      </c>
      <c r="F1525" t="s">
        <v>63</v>
      </c>
      <c r="G1525">
        <v>2880</v>
      </c>
      <c r="H1525">
        <v>331975</v>
      </c>
    </row>
    <row r="1526" spans="1:8">
      <c r="A1526">
        <v>1525</v>
      </c>
      <c r="B1526">
        <v>18</v>
      </c>
      <c r="C1526" t="s">
        <v>178</v>
      </c>
      <c r="D1526" t="s">
        <v>3586</v>
      </c>
      <c r="E1526" t="s">
        <v>1399</v>
      </c>
      <c r="F1526" t="s">
        <v>46</v>
      </c>
      <c r="G1526">
        <v>2713</v>
      </c>
      <c r="H1526">
        <v>331975</v>
      </c>
    </row>
    <row r="1527" spans="1:8">
      <c r="A1527">
        <v>1526</v>
      </c>
      <c r="B1527">
        <v>18</v>
      </c>
      <c r="C1527" t="s">
        <v>178</v>
      </c>
      <c r="D1527" t="s">
        <v>3586</v>
      </c>
      <c r="E1527" t="s">
        <v>1400</v>
      </c>
      <c r="F1527" t="s">
        <v>63</v>
      </c>
      <c r="G1527">
        <v>2076</v>
      </c>
      <c r="H1527">
        <v>331975</v>
      </c>
    </row>
    <row r="1528" spans="1:8">
      <c r="A1528">
        <v>1527</v>
      </c>
      <c r="B1528">
        <v>18</v>
      </c>
      <c r="C1528" t="s">
        <v>178</v>
      </c>
      <c r="D1528" t="s">
        <v>3586</v>
      </c>
      <c r="E1528" t="s">
        <v>1400</v>
      </c>
      <c r="F1528" t="s">
        <v>46</v>
      </c>
      <c r="G1528">
        <v>1934</v>
      </c>
      <c r="H1528">
        <v>331975</v>
      </c>
    </row>
    <row r="1529" spans="1:8">
      <c r="A1529">
        <v>1528</v>
      </c>
      <c r="B1529">
        <v>18</v>
      </c>
      <c r="C1529" t="s">
        <v>178</v>
      </c>
      <c r="D1529" t="s">
        <v>3586</v>
      </c>
      <c r="E1529" t="s">
        <v>1401</v>
      </c>
      <c r="F1529" t="s">
        <v>63</v>
      </c>
      <c r="G1529">
        <v>1323</v>
      </c>
      <c r="H1529">
        <v>331975</v>
      </c>
    </row>
    <row r="1530" spans="1:8">
      <c r="A1530">
        <v>1529</v>
      </c>
      <c r="B1530">
        <v>18</v>
      </c>
      <c r="C1530" t="s">
        <v>178</v>
      </c>
      <c r="D1530" t="s">
        <v>3586</v>
      </c>
      <c r="E1530" t="s">
        <v>1401</v>
      </c>
      <c r="F1530" t="s">
        <v>46</v>
      </c>
      <c r="G1530">
        <v>1281</v>
      </c>
      <c r="H1530">
        <v>331975</v>
      </c>
    </row>
    <row r="1531" spans="1:8">
      <c r="A1531">
        <v>1530</v>
      </c>
      <c r="B1531">
        <v>18</v>
      </c>
      <c r="C1531" t="s">
        <v>178</v>
      </c>
      <c r="D1531" t="s">
        <v>3586</v>
      </c>
      <c r="E1531" t="s">
        <v>1402</v>
      </c>
      <c r="F1531" t="s">
        <v>63</v>
      </c>
      <c r="G1531">
        <v>1041</v>
      </c>
      <c r="H1531">
        <v>331975</v>
      </c>
    </row>
    <row r="1532" spans="1:8">
      <c r="A1532">
        <v>1531</v>
      </c>
      <c r="B1532">
        <v>18</v>
      </c>
      <c r="C1532" t="s">
        <v>178</v>
      </c>
      <c r="D1532" t="s">
        <v>3586</v>
      </c>
      <c r="E1532" t="s">
        <v>1402</v>
      </c>
      <c r="F1532" t="s">
        <v>46</v>
      </c>
      <c r="G1532">
        <v>984</v>
      </c>
      <c r="H1532">
        <v>331975</v>
      </c>
    </row>
    <row r="1533" spans="1:8">
      <c r="A1533">
        <v>1532</v>
      </c>
      <c r="B1533">
        <v>18</v>
      </c>
      <c r="C1533" t="s">
        <v>178</v>
      </c>
      <c r="D1533" t="s">
        <v>45</v>
      </c>
      <c r="E1533" t="s">
        <v>249</v>
      </c>
      <c r="F1533" t="s">
        <v>63</v>
      </c>
      <c r="G1533">
        <v>649</v>
      </c>
    </row>
    <row r="1534" spans="1:8">
      <c r="A1534">
        <v>1533</v>
      </c>
      <c r="B1534">
        <v>18</v>
      </c>
      <c r="C1534" t="s">
        <v>178</v>
      </c>
      <c r="D1534" t="s">
        <v>45</v>
      </c>
      <c r="E1534" t="s">
        <v>249</v>
      </c>
      <c r="F1534" t="s">
        <v>46</v>
      </c>
      <c r="G1534">
        <v>647</v>
      </c>
    </row>
    <row r="1535" spans="1:8">
      <c r="A1535">
        <v>1534</v>
      </c>
      <c r="B1535">
        <v>18</v>
      </c>
      <c r="C1535" t="s">
        <v>178</v>
      </c>
      <c r="D1535" t="s">
        <v>45</v>
      </c>
      <c r="E1535" t="s">
        <v>1386</v>
      </c>
      <c r="F1535" t="s">
        <v>63</v>
      </c>
      <c r="G1535">
        <v>560</v>
      </c>
    </row>
    <row r="1536" spans="1:8">
      <c r="A1536">
        <v>1535</v>
      </c>
      <c r="B1536">
        <v>18</v>
      </c>
      <c r="C1536" t="s">
        <v>178</v>
      </c>
      <c r="D1536" t="s">
        <v>45</v>
      </c>
      <c r="E1536" t="s">
        <v>1386</v>
      </c>
      <c r="F1536" t="s">
        <v>46</v>
      </c>
      <c r="G1536">
        <v>500</v>
      </c>
    </row>
    <row r="1537" spans="1:7">
      <c r="A1537">
        <v>1536</v>
      </c>
      <c r="B1537">
        <v>18</v>
      </c>
      <c r="C1537" t="s">
        <v>178</v>
      </c>
      <c r="D1537" t="s">
        <v>45</v>
      </c>
      <c r="E1537" t="s">
        <v>1387</v>
      </c>
      <c r="F1537" t="s">
        <v>63</v>
      </c>
      <c r="G1537">
        <v>589</v>
      </c>
    </row>
    <row r="1538" spans="1:7">
      <c r="A1538">
        <v>1537</v>
      </c>
      <c r="B1538">
        <v>18</v>
      </c>
      <c r="C1538" t="s">
        <v>178</v>
      </c>
      <c r="D1538" t="s">
        <v>45</v>
      </c>
      <c r="E1538" t="s">
        <v>1387</v>
      </c>
      <c r="F1538" t="s">
        <v>46</v>
      </c>
      <c r="G1538">
        <v>554</v>
      </c>
    </row>
    <row r="1539" spans="1:7">
      <c r="A1539">
        <v>1538</v>
      </c>
      <c r="B1539">
        <v>18</v>
      </c>
      <c r="C1539" t="s">
        <v>178</v>
      </c>
      <c r="D1539" t="s">
        <v>45</v>
      </c>
      <c r="E1539" t="s">
        <v>1388</v>
      </c>
      <c r="F1539" t="s">
        <v>63</v>
      </c>
      <c r="G1539">
        <v>1770</v>
      </c>
    </row>
    <row r="1540" spans="1:7">
      <c r="A1540">
        <v>1539</v>
      </c>
      <c r="B1540">
        <v>18</v>
      </c>
      <c r="C1540" t="s">
        <v>178</v>
      </c>
      <c r="D1540" t="s">
        <v>45</v>
      </c>
      <c r="E1540" t="s">
        <v>1388</v>
      </c>
      <c r="F1540" t="s">
        <v>46</v>
      </c>
      <c r="G1540">
        <v>458</v>
      </c>
    </row>
    <row r="1541" spans="1:7">
      <c r="A1541">
        <v>1540</v>
      </c>
      <c r="B1541">
        <v>18</v>
      </c>
      <c r="C1541" t="s">
        <v>178</v>
      </c>
      <c r="D1541" t="s">
        <v>45</v>
      </c>
      <c r="E1541" t="s">
        <v>1389</v>
      </c>
      <c r="F1541" t="s">
        <v>63</v>
      </c>
      <c r="G1541">
        <v>1472</v>
      </c>
    </row>
    <row r="1542" spans="1:7">
      <c r="A1542">
        <v>1541</v>
      </c>
      <c r="B1542">
        <v>18</v>
      </c>
      <c r="C1542" t="s">
        <v>178</v>
      </c>
      <c r="D1542" t="s">
        <v>45</v>
      </c>
      <c r="E1542" t="s">
        <v>1389</v>
      </c>
      <c r="F1542" t="s">
        <v>46</v>
      </c>
      <c r="G1542">
        <v>458</v>
      </c>
    </row>
    <row r="1543" spans="1:7">
      <c r="A1543">
        <v>1542</v>
      </c>
      <c r="B1543">
        <v>18</v>
      </c>
      <c r="C1543" t="s">
        <v>178</v>
      </c>
      <c r="D1543" t="s">
        <v>45</v>
      </c>
      <c r="E1543" t="s">
        <v>1390</v>
      </c>
      <c r="F1543" t="s">
        <v>63</v>
      </c>
      <c r="G1543">
        <v>774</v>
      </c>
    </row>
    <row r="1544" spans="1:7">
      <c r="A1544">
        <v>1543</v>
      </c>
      <c r="B1544">
        <v>18</v>
      </c>
      <c r="C1544" t="s">
        <v>178</v>
      </c>
      <c r="D1544" t="s">
        <v>45</v>
      </c>
      <c r="E1544" t="s">
        <v>1390</v>
      </c>
      <c r="F1544" t="s">
        <v>46</v>
      </c>
      <c r="G1544">
        <v>437</v>
      </c>
    </row>
    <row r="1545" spans="1:7">
      <c r="A1545">
        <v>1544</v>
      </c>
      <c r="B1545">
        <v>18</v>
      </c>
      <c r="C1545" t="s">
        <v>178</v>
      </c>
      <c r="D1545" t="s">
        <v>45</v>
      </c>
      <c r="E1545" t="s">
        <v>1391</v>
      </c>
      <c r="F1545" t="s">
        <v>63</v>
      </c>
      <c r="G1545">
        <v>654</v>
      </c>
    </row>
    <row r="1546" spans="1:7">
      <c r="A1546">
        <v>1545</v>
      </c>
      <c r="B1546">
        <v>18</v>
      </c>
      <c r="C1546" t="s">
        <v>178</v>
      </c>
      <c r="D1546" t="s">
        <v>45</v>
      </c>
      <c r="E1546" t="s">
        <v>1391</v>
      </c>
      <c r="F1546" t="s">
        <v>46</v>
      </c>
      <c r="G1546">
        <v>364</v>
      </c>
    </row>
    <row r="1547" spans="1:7">
      <c r="A1547">
        <v>1546</v>
      </c>
      <c r="B1547">
        <v>18</v>
      </c>
      <c r="C1547" t="s">
        <v>178</v>
      </c>
      <c r="D1547" t="s">
        <v>45</v>
      </c>
      <c r="E1547" t="s">
        <v>1392</v>
      </c>
      <c r="F1547" t="s">
        <v>63</v>
      </c>
      <c r="G1547">
        <v>549</v>
      </c>
    </row>
    <row r="1548" spans="1:7">
      <c r="A1548">
        <v>1547</v>
      </c>
      <c r="B1548">
        <v>18</v>
      </c>
      <c r="C1548" t="s">
        <v>178</v>
      </c>
      <c r="D1548" t="s">
        <v>45</v>
      </c>
      <c r="E1548" t="s">
        <v>1392</v>
      </c>
      <c r="F1548" t="s">
        <v>46</v>
      </c>
      <c r="G1548">
        <v>282</v>
      </c>
    </row>
    <row r="1549" spans="1:7">
      <c r="A1549">
        <v>1548</v>
      </c>
      <c r="B1549">
        <v>18</v>
      </c>
      <c r="C1549" t="s">
        <v>178</v>
      </c>
      <c r="D1549" t="s">
        <v>45</v>
      </c>
      <c r="E1549" t="s">
        <v>1393</v>
      </c>
      <c r="F1549" t="s">
        <v>63</v>
      </c>
      <c r="G1549">
        <v>388</v>
      </c>
    </row>
    <row r="1550" spans="1:7">
      <c r="A1550">
        <v>1549</v>
      </c>
      <c r="B1550">
        <v>18</v>
      </c>
      <c r="C1550" t="s">
        <v>178</v>
      </c>
      <c r="D1550" t="s">
        <v>45</v>
      </c>
      <c r="E1550" t="s">
        <v>1393</v>
      </c>
      <c r="F1550" t="s">
        <v>46</v>
      </c>
      <c r="G1550">
        <v>289</v>
      </c>
    </row>
    <row r="1551" spans="1:7">
      <c r="A1551">
        <v>1550</v>
      </c>
      <c r="B1551">
        <v>18</v>
      </c>
      <c r="C1551" t="s">
        <v>178</v>
      </c>
      <c r="D1551" t="s">
        <v>45</v>
      </c>
      <c r="E1551" t="s">
        <v>1394</v>
      </c>
      <c r="F1551" t="s">
        <v>63</v>
      </c>
      <c r="G1551">
        <v>321</v>
      </c>
    </row>
    <row r="1552" spans="1:7">
      <c r="A1552">
        <v>1551</v>
      </c>
      <c r="B1552">
        <v>18</v>
      </c>
      <c r="C1552" t="s">
        <v>178</v>
      </c>
      <c r="D1552" t="s">
        <v>45</v>
      </c>
      <c r="E1552" t="s">
        <v>1394</v>
      </c>
      <c r="F1552" t="s">
        <v>46</v>
      </c>
      <c r="G1552">
        <v>270</v>
      </c>
    </row>
    <row r="1553" spans="1:7">
      <c r="A1553">
        <v>1552</v>
      </c>
      <c r="B1553">
        <v>18</v>
      </c>
      <c r="C1553" t="s">
        <v>178</v>
      </c>
      <c r="D1553" t="s">
        <v>45</v>
      </c>
      <c r="E1553" t="s">
        <v>1395</v>
      </c>
      <c r="F1553" t="s">
        <v>63</v>
      </c>
      <c r="G1553">
        <v>268</v>
      </c>
    </row>
    <row r="1554" spans="1:7">
      <c r="A1554">
        <v>1553</v>
      </c>
      <c r="B1554">
        <v>18</v>
      </c>
      <c r="C1554" t="s">
        <v>178</v>
      </c>
      <c r="D1554" t="s">
        <v>45</v>
      </c>
      <c r="E1554" t="s">
        <v>1395</v>
      </c>
      <c r="F1554" t="s">
        <v>46</v>
      </c>
      <c r="G1554">
        <v>242</v>
      </c>
    </row>
    <row r="1555" spans="1:7">
      <c r="A1555">
        <v>1554</v>
      </c>
      <c r="B1555">
        <v>18</v>
      </c>
      <c r="C1555" t="s">
        <v>178</v>
      </c>
      <c r="D1555" t="s">
        <v>45</v>
      </c>
      <c r="E1555" t="s">
        <v>1396</v>
      </c>
      <c r="F1555" t="s">
        <v>63</v>
      </c>
      <c r="G1555">
        <v>225</v>
      </c>
    </row>
    <row r="1556" spans="1:7">
      <c r="A1556">
        <v>1555</v>
      </c>
      <c r="B1556">
        <v>18</v>
      </c>
      <c r="C1556" t="s">
        <v>178</v>
      </c>
      <c r="D1556" t="s">
        <v>45</v>
      </c>
      <c r="E1556" t="s">
        <v>1396</v>
      </c>
      <c r="F1556" t="s">
        <v>46</v>
      </c>
      <c r="G1556">
        <v>189</v>
      </c>
    </row>
    <row r="1557" spans="1:7">
      <c r="A1557">
        <v>1556</v>
      </c>
      <c r="B1557">
        <v>18</v>
      </c>
      <c r="C1557" t="s">
        <v>178</v>
      </c>
      <c r="D1557" t="s">
        <v>45</v>
      </c>
      <c r="E1557" t="s">
        <v>1397</v>
      </c>
      <c r="F1557" t="s">
        <v>63</v>
      </c>
      <c r="G1557">
        <v>168</v>
      </c>
    </row>
    <row r="1558" spans="1:7">
      <c r="A1558">
        <v>1557</v>
      </c>
      <c r="B1558">
        <v>18</v>
      </c>
      <c r="C1558" t="s">
        <v>178</v>
      </c>
      <c r="D1558" t="s">
        <v>45</v>
      </c>
      <c r="E1558" t="s">
        <v>1397</v>
      </c>
      <c r="F1558" t="s">
        <v>46</v>
      </c>
      <c r="G1558">
        <v>125</v>
      </c>
    </row>
    <row r="1559" spans="1:7">
      <c r="A1559">
        <v>1558</v>
      </c>
      <c r="B1559">
        <v>18</v>
      </c>
      <c r="C1559" t="s">
        <v>178</v>
      </c>
      <c r="D1559" t="s">
        <v>45</v>
      </c>
      <c r="E1559" t="s">
        <v>1398</v>
      </c>
      <c r="F1559" t="s">
        <v>63</v>
      </c>
      <c r="G1559">
        <v>109</v>
      </c>
    </row>
    <row r="1560" spans="1:7">
      <c r="A1560">
        <v>1559</v>
      </c>
      <c r="B1560">
        <v>18</v>
      </c>
      <c r="C1560" t="s">
        <v>178</v>
      </c>
      <c r="D1560" t="s">
        <v>45</v>
      </c>
      <c r="E1560" t="s">
        <v>1398</v>
      </c>
      <c r="F1560" t="s">
        <v>46</v>
      </c>
      <c r="G1560">
        <v>90</v>
      </c>
    </row>
    <row r="1561" spans="1:7">
      <c r="A1561">
        <v>1560</v>
      </c>
      <c r="B1561">
        <v>18</v>
      </c>
      <c r="C1561" t="s">
        <v>178</v>
      </c>
      <c r="D1561" t="s">
        <v>45</v>
      </c>
      <c r="E1561" t="s">
        <v>1399</v>
      </c>
      <c r="F1561" t="s">
        <v>63</v>
      </c>
      <c r="G1561">
        <v>65</v>
      </c>
    </row>
    <row r="1562" spans="1:7">
      <c r="A1562">
        <v>1561</v>
      </c>
      <c r="B1562">
        <v>18</v>
      </c>
      <c r="C1562" t="s">
        <v>178</v>
      </c>
      <c r="D1562" t="s">
        <v>45</v>
      </c>
      <c r="E1562" t="s">
        <v>1399</v>
      </c>
      <c r="F1562" t="s">
        <v>46</v>
      </c>
      <c r="G1562">
        <v>62</v>
      </c>
    </row>
    <row r="1563" spans="1:7">
      <c r="A1563">
        <v>1562</v>
      </c>
      <c r="B1563">
        <v>18</v>
      </c>
      <c r="C1563" t="s">
        <v>178</v>
      </c>
      <c r="D1563" t="s">
        <v>45</v>
      </c>
      <c r="E1563" t="s">
        <v>1400</v>
      </c>
      <c r="F1563" t="s">
        <v>63</v>
      </c>
      <c r="G1563">
        <v>51</v>
      </c>
    </row>
    <row r="1564" spans="1:7">
      <c r="A1564">
        <v>1563</v>
      </c>
      <c r="B1564">
        <v>18</v>
      </c>
      <c r="C1564" t="s">
        <v>178</v>
      </c>
      <c r="D1564" t="s">
        <v>45</v>
      </c>
      <c r="E1564" t="s">
        <v>1400</v>
      </c>
      <c r="F1564" t="s">
        <v>46</v>
      </c>
      <c r="G1564">
        <v>29</v>
      </c>
    </row>
    <row r="1565" spans="1:7">
      <c r="A1565">
        <v>1564</v>
      </c>
      <c r="B1565">
        <v>18</v>
      </c>
      <c r="C1565" t="s">
        <v>178</v>
      </c>
      <c r="D1565" t="s">
        <v>45</v>
      </c>
      <c r="E1565" t="s">
        <v>1401</v>
      </c>
      <c r="F1565" t="s">
        <v>63</v>
      </c>
      <c r="G1565">
        <v>23</v>
      </c>
    </row>
    <row r="1566" spans="1:7">
      <c r="A1566">
        <v>1565</v>
      </c>
      <c r="B1566">
        <v>18</v>
      </c>
      <c r="C1566" t="s">
        <v>178</v>
      </c>
      <c r="D1566" t="s">
        <v>45</v>
      </c>
      <c r="E1566" t="s">
        <v>1401</v>
      </c>
      <c r="F1566" t="s">
        <v>46</v>
      </c>
      <c r="G1566">
        <v>21</v>
      </c>
    </row>
    <row r="1567" spans="1:7">
      <c r="A1567">
        <v>1566</v>
      </c>
      <c r="B1567">
        <v>18</v>
      </c>
      <c r="C1567" t="s">
        <v>178</v>
      </c>
      <c r="D1567" t="s">
        <v>45</v>
      </c>
      <c r="E1567" t="s">
        <v>1402</v>
      </c>
      <c r="F1567" t="s">
        <v>63</v>
      </c>
      <c r="G1567">
        <v>22</v>
      </c>
    </row>
    <row r="1568" spans="1:7">
      <c r="A1568">
        <v>1567</v>
      </c>
      <c r="B1568">
        <v>18</v>
      </c>
      <c r="C1568" t="s">
        <v>178</v>
      </c>
      <c r="D1568" t="s">
        <v>45</v>
      </c>
      <c r="E1568" t="s">
        <v>1402</v>
      </c>
      <c r="F1568" t="s">
        <v>46</v>
      </c>
      <c r="G1568">
        <v>20</v>
      </c>
    </row>
    <row r="1569" spans="1:8">
      <c r="A1569">
        <v>1568</v>
      </c>
      <c r="B1569">
        <v>19</v>
      </c>
      <c r="C1569" t="s">
        <v>179</v>
      </c>
      <c r="D1569" t="s">
        <v>1413</v>
      </c>
      <c r="E1569" t="s">
        <v>249</v>
      </c>
      <c r="F1569" t="s">
        <v>63</v>
      </c>
      <c r="G1569">
        <v>16127</v>
      </c>
      <c r="H1569">
        <v>308455</v>
      </c>
    </row>
    <row r="1570" spans="1:8">
      <c r="A1570">
        <v>1569</v>
      </c>
      <c r="B1570">
        <v>19</v>
      </c>
      <c r="C1570" t="s">
        <v>179</v>
      </c>
      <c r="D1570" t="s">
        <v>1413</v>
      </c>
      <c r="E1570" t="s">
        <v>249</v>
      </c>
      <c r="F1570" t="s">
        <v>46</v>
      </c>
      <c r="G1570">
        <v>15500</v>
      </c>
      <c r="H1570">
        <v>308455</v>
      </c>
    </row>
    <row r="1571" spans="1:8">
      <c r="A1571">
        <v>1570</v>
      </c>
      <c r="B1571">
        <v>19</v>
      </c>
      <c r="C1571" t="s">
        <v>179</v>
      </c>
      <c r="D1571" t="s">
        <v>1413</v>
      </c>
      <c r="E1571" t="s">
        <v>1386</v>
      </c>
      <c r="F1571" t="s">
        <v>63</v>
      </c>
      <c r="G1571">
        <v>16022</v>
      </c>
      <c r="H1571">
        <v>308455</v>
      </c>
    </row>
    <row r="1572" spans="1:8">
      <c r="A1572">
        <v>1571</v>
      </c>
      <c r="B1572">
        <v>19</v>
      </c>
      <c r="C1572" t="s">
        <v>179</v>
      </c>
      <c r="D1572" t="s">
        <v>1413</v>
      </c>
      <c r="E1572" t="s">
        <v>1386</v>
      </c>
      <c r="F1572" t="s">
        <v>46</v>
      </c>
      <c r="G1572">
        <v>15437</v>
      </c>
      <c r="H1572">
        <v>308455</v>
      </c>
    </row>
    <row r="1573" spans="1:8">
      <c r="A1573">
        <v>1572</v>
      </c>
      <c r="B1573">
        <v>19</v>
      </c>
      <c r="C1573" t="s">
        <v>179</v>
      </c>
      <c r="D1573" t="s">
        <v>1413</v>
      </c>
      <c r="E1573" t="s">
        <v>1387</v>
      </c>
      <c r="F1573" t="s">
        <v>63</v>
      </c>
      <c r="G1573">
        <v>15826</v>
      </c>
      <c r="H1573">
        <v>308455</v>
      </c>
    </row>
    <row r="1574" spans="1:8">
      <c r="A1574">
        <v>1573</v>
      </c>
      <c r="B1574">
        <v>19</v>
      </c>
      <c r="C1574" t="s">
        <v>179</v>
      </c>
      <c r="D1574" t="s">
        <v>1413</v>
      </c>
      <c r="E1574" t="s">
        <v>1387</v>
      </c>
      <c r="F1574" t="s">
        <v>46</v>
      </c>
      <c r="G1574">
        <v>15333</v>
      </c>
      <c r="H1574">
        <v>308455</v>
      </c>
    </row>
    <row r="1575" spans="1:8">
      <c r="A1575">
        <v>1574</v>
      </c>
      <c r="B1575">
        <v>19</v>
      </c>
      <c r="C1575" t="s">
        <v>179</v>
      </c>
      <c r="D1575" t="s">
        <v>1413</v>
      </c>
      <c r="E1575" t="s">
        <v>1388</v>
      </c>
      <c r="F1575" t="s">
        <v>63</v>
      </c>
      <c r="G1575">
        <v>16408</v>
      </c>
      <c r="H1575">
        <v>308455</v>
      </c>
    </row>
    <row r="1576" spans="1:8">
      <c r="A1576">
        <v>1575</v>
      </c>
      <c r="B1576">
        <v>19</v>
      </c>
      <c r="C1576" t="s">
        <v>179</v>
      </c>
      <c r="D1576" t="s">
        <v>1413</v>
      </c>
      <c r="E1576" t="s">
        <v>1388</v>
      </c>
      <c r="F1576" t="s">
        <v>46</v>
      </c>
      <c r="G1576">
        <v>16225</v>
      </c>
      <c r="H1576">
        <v>308455</v>
      </c>
    </row>
    <row r="1577" spans="1:8">
      <c r="A1577">
        <v>1576</v>
      </c>
      <c r="B1577">
        <v>19</v>
      </c>
      <c r="C1577" t="s">
        <v>179</v>
      </c>
      <c r="D1577" t="s">
        <v>1413</v>
      </c>
      <c r="E1577" t="s">
        <v>1389</v>
      </c>
      <c r="F1577" t="s">
        <v>63</v>
      </c>
      <c r="G1577">
        <v>15847</v>
      </c>
      <c r="H1577">
        <v>308455</v>
      </c>
    </row>
    <row r="1578" spans="1:8">
      <c r="A1578">
        <v>1577</v>
      </c>
      <c r="B1578">
        <v>19</v>
      </c>
      <c r="C1578" t="s">
        <v>179</v>
      </c>
      <c r="D1578" t="s">
        <v>1413</v>
      </c>
      <c r="E1578" t="s">
        <v>1389</v>
      </c>
      <c r="F1578" t="s">
        <v>46</v>
      </c>
      <c r="G1578">
        <v>15502</v>
      </c>
      <c r="H1578">
        <v>308455</v>
      </c>
    </row>
    <row r="1579" spans="1:8">
      <c r="A1579">
        <v>1578</v>
      </c>
      <c r="B1579">
        <v>19</v>
      </c>
      <c r="C1579" t="s">
        <v>179</v>
      </c>
      <c r="D1579" t="s">
        <v>1413</v>
      </c>
      <c r="E1579" t="s">
        <v>1390</v>
      </c>
      <c r="F1579" t="s">
        <v>63</v>
      </c>
      <c r="G1579">
        <v>13380</v>
      </c>
      <c r="H1579">
        <v>308455</v>
      </c>
    </row>
    <row r="1580" spans="1:8">
      <c r="A1580">
        <v>1579</v>
      </c>
      <c r="B1580">
        <v>19</v>
      </c>
      <c r="C1580" t="s">
        <v>179</v>
      </c>
      <c r="D1580" t="s">
        <v>1413</v>
      </c>
      <c r="E1580" t="s">
        <v>1390</v>
      </c>
      <c r="F1580" t="s">
        <v>46</v>
      </c>
      <c r="G1580">
        <v>13511</v>
      </c>
      <c r="H1580">
        <v>308455</v>
      </c>
    </row>
    <row r="1581" spans="1:8">
      <c r="A1581">
        <v>1580</v>
      </c>
      <c r="B1581">
        <v>19</v>
      </c>
      <c r="C1581" t="s">
        <v>179</v>
      </c>
      <c r="D1581" t="s">
        <v>1413</v>
      </c>
      <c r="E1581" t="s">
        <v>1391</v>
      </c>
      <c r="F1581" t="s">
        <v>63</v>
      </c>
      <c r="G1581">
        <v>11619</v>
      </c>
      <c r="H1581">
        <v>308455</v>
      </c>
    </row>
    <row r="1582" spans="1:8">
      <c r="A1582">
        <v>1581</v>
      </c>
      <c r="B1582">
        <v>19</v>
      </c>
      <c r="C1582" t="s">
        <v>179</v>
      </c>
      <c r="D1582" t="s">
        <v>1413</v>
      </c>
      <c r="E1582" t="s">
        <v>1391</v>
      </c>
      <c r="F1582" t="s">
        <v>46</v>
      </c>
      <c r="G1582">
        <v>11706</v>
      </c>
      <c r="H1582">
        <v>308455</v>
      </c>
    </row>
    <row r="1583" spans="1:8">
      <c r="A1583">
        <v>1582</v>
      </c>
      <c r="B1583">
        <v>19</v>
      </c>
      <c r="C1583" t="s">
        <v>179</v>
      </c>
      <c r="D1583" t="s">
        <v>1413</v>
      </c>
      <c r="E1583" t="s">
        <v>1392</v>
      </c>
      <c r="F1583" t="s">
        <v>63</v>
      </c>
      <c r="G1583">
        <v>10466</v>
      </c>
      <c r="H1583">
        <v>308455</v>
      </c>
    </row>
    <row r="1584" spans="1:8">
      <c r="A1584">
        <v>1583</v>
      </c>
      <c r="B1584">
        <v>19</v>
      </c>
      <c r="C1584" t="s">
        <v>179</v>
      </c>
      <c r="D1584" t="s">
        <v>1413</v>
      </c>
      <c r="E1584" t="s">
        <v>1392</v>
      </c>
      <c r="F1584" t="s">
        <v>46</v>
      </c>
      <c r="G1584">
        <v>10345</v>
      </c>
      <c r="H1584">
        <v>308455</v>
      </c>
    </row>
    <row r="1585" spans="1:8">
      <c r="A1585">
        <v>1584</v>
      </c>
      <c r="B1585">
        <v>19</v>
      </c>
      <c r="C1585" t="s">
        <v>179</v>
      </c>
      <c r="D1585" t="s">
        <v>1413</v>
      </c>
      <c r="E1585" t="s">
        <v>1393</v>
      </c>
      <c r="F1585" t="s">
        <v>63</v>
      </c>
      <c r="G1585">
        <v>8224</v>
      </c>
      <c r="H1585">
        <v>308455</v>
      </c>
    </row>
    <row r="1586" spans="1:8">
      <c r="A1586">
        <v>1585</v>
      </c>
      <c r="B1586">
        <v>19</v>
      </c>
      <c r="C1586" t="s">
        <v>179</v>
      </c>
      <c r="D1586" t="s">
        <v>1413</v>
      </c>
      <c r="E1586" t="s">
        <v>1393</v>
      </c>
      <c r="F1586" t="s">
        <v>46</v>
      </c>
      <c r="G1586">
        <v>8268</v>
      </c>
      <c r="H1586">
        <v>308455</v>
      </c>
    </row>
    <row r="1587" spans="1:8">
      <c r="A1587">
        <v>1586</v>
      </c>
      <c r="B1587">
        <v>19</v>
      </c>
      <c r="C1587" t="s">
        <v>179</v>
      </c>
      <c r="D1587" t="s">
        <v>1413</v>
      </c>
      <c r="E1587" t="s">
        <v>1394</v>
      </c>
      <c r="F1587" t="s">
        <v>63</v>
      </c>
      <c r="G1587">
        <v>6821</v>
      </c>
      <c r="H1587">
        <v>308455</v>
      </c>
    </row>
    <row r="1588" spans="1:8">
      <c r="A1588">
        <v>1587</v>
      </c>
      <c r="B1588">
        <v>19</v>
      </c>
      <c r="C1588" t="s">
        <v>179</v>
      </c>
      <c r="D1588" t="s">
        <v>1413</v>
      </c>
      <c r="E1588" t="s">
        <v>1394</v>
      </c>
      <c r="F1588" t="s">
        <v>46</v>
      </c>
      <c r="G1588">
        <v>7007</v>
      </c>
      <c r="H1588">
        <v>308455</v>
      </c>
    </row>
    <row r="1589" spans="1:8">
      <c r="A1589">
        <v>1588</v>
      </c>
      <c r="B1589">
        <v>19</v>
      </c>
      <c r="C1589" t="s">
        <v>179</v>
      </c>
      <c r="D1589" t="s">
        <v>1413</v>
      </c>
      <c r="E1589" t="s">
        <v>1395</v>
      </c>
      <c r="F1589" t="s">
        <v>63</v>
      </c>
      <c r="G1589">
        <v>5958</v>
      </c>
      <c r="H1589">
        <v>308455</v>
      </c>
    </row>
    <row r="1590" spans="1:8">
      <c r="A1590">
        <v>1589</v>
      </c>
      <c r="B1590">
        <v>19</v>
      </c>
      <c r="C1590" t="s">
        <v>179</v>
      </c>
      <c r="D1590" t="s">
        <v>1413</v>
      </c>
      <c r="E1590" t="s">
        <v>1395</v>
      </c>
      <c r="F1590" t="s">
        <v>46</v>
      </c>
      <c r="G1590">
        <v>5874</v>
      </c>
      <c r="H1590">
        <v>308455</v>
      </c>
    </row>
    <row r="1591" spans="1:8">
      <c r="A1591">
        <v>1590</v>
      </c>
      <c r="B1591">
        <v>19</v>
      </c>
      <c r="C1591" t="s">
        <v>179</v>
      </c>
      <c r="D1591" t="s">
        <v>1413</v>
      </c>
      <c r="E1591" t="s">
        <v>1396</v>
      </c>
      <c r="F1591" t="s">
        <v>63</v>
      </c>
      <c r="G1591">
        <v>4953</v>
      </c>
      <c r="H1591">
        <v>308455</v>
      </c>
    </row>
    <row r="1592" spans="1:8">
      <c r="A1592">
        <v>1591</v>
      </c>
      <c r="B1592">
        <v>19</v>
      </c>
      <c r="C1592" t="s">
        <v>179</v>
      </c>
      <c r="D1592" t="s">
        <v>1413</v>
      </c>
      <c r="E1592" t="s">
        <v>1396</v>
      </c>
      <c r="F1592" t="s">
        <v>46</v>
      </c>
      <c r="G1592">
        <v>5002</v>
      </c>
      <c r="H1592">
        <v>308455</v>
      </c>
    </row>
    <row r="1593" spans="1:8">
      <c r="A1593">
        <v>1592</v>
      </c>
      <c r="B1593">
        <v>19</v>
      </c>
      <c r="C1593" t="s">
        <v>179</v>
      </c>
      <c r="D1593" t="s">
        <v>1413</v>
      </c>
      <c r="E1593" t="s">
        <v>1397</v>
      </c>
      <c r="F1593" t="s">
        <v>63</v>
      </c>
      <c r="G1593">
        <v>4135</v>
      </c>
      <c r="H1593">
        <v>308455</v>
      </c>
    </row>
    <row r="1594" spans="1:8">
      <c r="A1594">
        <v>1593</v>
      </c>
      <c r="B1594">
        <v>19</v>
      </c>
      <c r="C1594" t="s">
        <v>179</v>
      </c>
      <c r="D1594" t="s">
        <v>1413</v>
      </c>
      <c r="E1594" t="s">
        <v>1397</v>
      </c>
      <c r="F1594" t="s">
        <v>46</v>
      </c>
      <c r="G1594">
        <v>3932</v>
      </c>
      <c r="H1594">
        <v>308455</v>
      </c>
    </row>
    <row r="1595" spans="1:8">
      <c r="A1595">
        <v>1594</v>
      </c>
      <c r="B1595">
        <v>19</v>
      </c>
      <c r="C1595" t="s">
        <v>179</v>
      </c>
      <c r="D1595" t="s">
        <v>1413</v>
      </c>
      <c r="E1595" t="s">
        <v>1398</v>
      </c>
      <c r="F1595" t="s">
        <v>63</v>
      </c>
      <c r="G1595">
        <v>3211</v>
      </c>
      <c r="H1595">
        <v>308455</v>
      </c>
    </row>
    <row r="1596" spans="1:8">
      <c r="A1596">
        <v>1595</v>
      </c>
      <c r="B1596">
        <v>19</v>
      </c>
      <c r="C1596" t="s">
        <v>179</v>
      </c>
      <c r="D1596" t="s">
        <v>1413</v>
      </c>
      <c r="E1596" t="s">
        <v>1398</v>
      </c>
      <c r="F1596" t="s">
        <v>46</v>
      </c>
      <c r="G1596">
        <v>3234</v>
      </c>
      <c r="H1596">
        <v>308455</v>
      </c>
    </row>
    <row r="1597" spans="1:8">
      <c r="A1597">
        <v>1596</v>
      </c>
      <c r="B1597">
        <v>19</v>
      </c>
      <c r="C1597" t="s">
        <v>179</v>
      </c>
      <c r="D1597" t="s">
        <v>1413</v>
      </c>
      <c r="E1597" t="s">
        <v>1399</v>
      </c>
      <c r="F1597" t="s">
        <v>63</v>
      </c>
      <c r="G1597">
        <v>2614</v>
      </c>
      <c r="H1597">
        <v>308455</v>
      </c>
    </row>
    <row r="1598" spans="1:8">
      <c r="A1598">
        <v>1597</v>
      </c>
      <c r="B1598">
        <v>19</v>
      </c>
      <c r="C1598" t="s">
        <v>179</v>
      </c>
      <c r="D1598" t="s">
        <v>1413</v>
      </c>
      <c r="E1598" t="s">
        <v>1399</v>
      </c>
      <c r="F1598" t="s">
        <v>46</v>
      </c>
      <c r="G1598">
        <v>2489</v>
      </c>
      <c r="H1598">
        <v>308455</v>
      </c>
    </row>
    <row r="1599" spans="1:8">
      <c r="A1599">
        <v>1598</v>
      </c>
      <c r="B1599">
        <v>19</v>
      </c>
      <c r="C1599" t="s">
        <v>179</v>
      </c>
      <c r="D1599" t="s">
        <v>1413</v>
      </c>
      <c r="E1599" t="s">
        <v>1400</v>
      </c>
      <c r="F1599" t="s">
        <v>63</v>
      </c>
      <c r="G1599">
        <v>1771</v>
      </c>
      <c r="H1599">
        <v>308455</v>
      </c>
    </row>
    <row r="1600" spans="1:8">
      <c r="A1600">
        <v>1599</v>
      </c>
      <c r="B1600">
        <v>19</v>
      </c>
      <c r="C1600" t="s">
        <v>179</v>
      </c>
      <c r="D1600" t="s">
        <v>1413</v>
      </c>
      <c r="E1600" t="s">
        <v>1400</v>
      </c>
      <c r="F1600" t="s">
        <v>46</v>
      </c>
      <c r="G1600">
        <v>1919</v>
      </c>
      <c r="H1600">
        <v>308455</v>
      </c>
    </row>
    <row r="1601" spans="1:8">
      <c r="A1601">
        <v>1600</v>
      </c>
      <c r="B1601">
        <v>19</v>
      </c>
      <c r="C1601" t="s">
        <v>179</v>
      </c>
      <c r="D1601" t="s">
        <v>1413</v>
      </c>
      <c r="E1601" t="s">
        <v>1401</v>
      </c>
      <c r="F1601" t="s">
        <v>63</v>
      </c>
      <c r="G1601">
        <v>1038</v>
      </c>
      <c r="H1601">
        <v>308455</v>
      </c>
    </row>
    <row r="1602" spans="1:8">
      <c r="A1602">
        <v>1601</v>
      </c>
      <c r="B1602">
        <v>19</v>
      </c>
      <c r="C1602" t="s">
        <v>179</v>
      </c>
      <c r="D1602" t="s">
        <v>1413</v>
      </c>
      <c r="E1602" t="s">
        <v>1401</v>
      </c>
      <c r="F1602" t="s">
        <v>46</v>
      </c>
      <c r="G1602">
        <v>1132</v>
      </c>
      <c r="H1602">
        <v>308455</v>
      </c>
    </row>
    <row r="1603" spans="1:8">
      <c r="A1603">
        <v>1602</v>
      </c>
      <c r="B1603">
        <v>19</v>
      </c>
      <c r="C1603" t="s">
        <v>179</v>
      </c>
      <c r="D1603" t="s">
        <v>1413</v>
      </c>
      <c r="E1603" t="s">
        <v>1402</v>
      </c>
      <c r="F1603" t="s">
        <v>63</v>
      </c>
      <c r="G1603">
        <v>695</v>
      </c>
      <c r="H1603">
        <v>308455</v>
      </c>
    </row>
    <row r="1604" spans="1:8">
      <c r="A1604">
        <v>1603</v>
      </c>
      <c r="B1604">
        <v>19</v>
      </c>
      <c r="C1604" t="s">
        <v>179</v>
      </c>
      <c r="D1604" t="s">
        <v>1413</v>
      </c>
      <c r="E1604" t="s">
        <v>1402</v>
      </c>
      <c r="F1604" t="s">
        <v>46</v>
      </c>
      <c r="G1604">
        <v>924</v>
      </c>
      <c r="H1604">
        <v>308455</v>
      </c>
    </row>
    <row r="1605" spans="1:8">
      <c r="A1605">
        <v>1604</v>
      </c>
      <c r="B1605">
        <v>19</v>
      </c>
      <c r="C1605" t="s">
        <v>179</v>
      </c>
      <c r="D1605" t="s">
        <v>3582</v>
      </c>
      <c r="E1605" t="s">
        <v>249</v>
      </c>
      <c r="F1605" t="s">
        <v>63</v>
      </c>
      <c r="G1605">
        <v>1</v>
      </c>
      <c r="H1605">
        <v>39</v>
      </c>
    </row>
    <row r="1606" spans="1:8">
      <c r="A1606">
        <v>1605</v>
      </c>
      <c r="B1606">
        <v>19</v>
      </c>
      <c r="C1606" t="s">
        <v>179</v>
      </c>
      <c r="D1606" t="s">
        <v>3582</v>
      </c>
      <c r="E1606" t="s">
        <v>1386</v>
      </c>
      <c r="F1606" t="s">
        <v>46</v>
      </c>
      <c r="G1606">
        <v>2</v>
      </c>
      <c r="H1606">
        <v>39</v>
      </c>
    </row>
    <row r="1607" spans="1:8">
      <c r="A1607">
        <v>1606</v>
      </c>
      <c r="B1607">
        <v>19</v>
      </c>
      <c r="C1607" t="s">
        <v>179</v>
      </c>
      <c r="D1607" t="s">
        <v>3582</v>
      </c>
      <c r="E1607" t="s">
        <v>1387</v>
      </c>
      <c r="F1607" t="s">
        <v>63</v>
      </c>
      <c r="G1607">
        <v>2</v>
      </c>
      <c r="H1607">
        <v>39</v>
      </c>
    </row>
    <row r="1608" spans="1:8">
      <c r="A1608">
        <v>1607</v>
      </c>
      <c r="B1608">
        <v>19</v>
      </c>
      <c r="C1608" t="s">
        <v>179</v>
      </c>
      <c r="D1608" t="s">
        <v>3582</v>
      </c>
      <c r="E1608" t="s">
        <v>1387</v>
      </c>
      <c r="F1608" t="s">
        <v>46</v>
      </c>
      <c r="G1608">
        <v>2</v>
      </c>
      <c r="H1608">
        <v>39</v>
      </c>
    </row>
    <row r="1609" spans="1:8">
      <c r="A1609">
        <v>1608</v>
      </c>
      <c r="B1609">
        <v>19</v>
      </c>
      <c r="C1609" t="s">
        <v>179</v>
      </c>
      <c r="D1609" t="s">
        <v>3582</v>
      </c>
      <c r="E1609" t="s">
        <v>1388</v>
      </c>
      <c r="F1609" t="s">
        <v>63</v>
      </c>
      <c r="G1609">
        <v>2</v>
      </c>
      <c r="H1609">
        <v>39</v>
      </c>
    </row>
    <row r="1610" spans="1:8">
      <c r="A1610">
        <v>1609</v>
      </c>
      <c r="B1610">
        <v>19</v>
      </c>
      <c r="C1610" t="s">
        <v>179</v>
      </c>
      <c r="D1610" t="s">
        <v>3582</v>
      </c>
      <c r="E1610" t="s">
        <v>1388</v>
      </c>
      <c r="F1610" t="s">
        <v>46</v>
      </c>
      <c r="G1610">
        <v>1</v>
      </c>
      <c r="H1610">
        <v>39</v>
      </c>
    </row>
    <row r="1611" spans="1:8">
      <c r="A1611">
        <v>1610</v>
      </c>
      <c r="B1611">
        <v>19</v>
      </c>
      <c r="C1611" t="s">
        <v>179</v>
      </c>
      <c r="D1611" t="s">
        <v>3582</v>
      </c>
      <c r="E1611" t="s">
        <v>1389</v>
      </c>
      <c r="F1611" t="s">
        <v>46</v>
      </c>
      <c r="G1611">
        <v>2</v>
      </c>
      <c r="H1611">
        <v>39</v>
      </c>
    </row>
    <row r="1612" spans="1:8">
      <c r="A1612">
        <v>1611</v>
      </c>
      <c r="B1612">
        <v>19</v>
      </c>
      <c r="C1612" t="s">
        <v>179</v>
      </c>
      <c r="D1612" t="s">
        <v>3582</v>
      </c>
      <c r="E1612" t="s">
        <v>1390</v>
      </c>
      <c r="F1612" t="s">
        <v>46</v>
      </c>
      <c r="G1612">
        <v>5</v>
      </c>
      <c r="H1612">
        <v>39</v>
      </c>
    </row>
    <row r="1613" spans="1:8">
      <c r="A1613">
        <v>1612</v>
      </c>
      <c r="B1613">
        <v>19</v>
      </c>
      <c r="C1613" t="s">
        <v>179</v>
      </c>
      <c r="D1613" t="s">
        <v>3582</v>
      </c>
      <c r="E1613" t="s">
        <v>1391</v>
      </c>
      <c r="F1613" t="s">
        <v>63</v>
      </c>
      <c r="G1613">
        <v>2</v>
      </c>
      <c r="H1613">
        <v>39</v>
      </c>
    </row>
    <row r="1614" spans="1:8">
      <c r="A1614">
        <v>1613</v>
      </c>
      <c r="B1614">
        <v>19</v>
      </c>
      <c r="C1614" t="s">
        <v>179</v>
      </c>
      <c r="D1614" t="s">
        <v>3582</v>
      </c>
      <c r="E1614" t="s">
        <v>1392</v>
      </c>
      <c r="F1614" t="s">
        <v>63</v>
      </c>
      <c r="G1614">
        <v>1</v>
      </c>
      <c r="H1614">
        <v>39</v>
      </c>
    </row>
    <row r="1615" spans="1:8">
      <c r="A1615">
        <v>1614</v>
      </c>
      <c r="B1615">
        <v>19</v>
      </c>
      <c r="C1615" t="s">
        <v>179</v>
      </c>
      <c r="D1615" t="s">
        <v>3582</v>
      </c>
      <c r="E1615" t="s">
        <v>1392</v>
      </c>
      <c r="F1615" t="s">
        <v>46</v>
      </c>
      <c r="G1615">
        <v>1</v>
      </c>
      <c r="H1615">
        <v>39</v>
      </c>
    </row>
    <row r="1616" spans="1:8">
      <c r="A1616">
        <v>1615</v>
      </c>
      <c r="B1616">
        <v>19</v>
      </c>
      <c r="C1616" t="s">
        <v>179</v>
      </c>
      <c r="D1616" t="s">
        <v>3582</v>
      </c>
      <c r="E1616" t="s">
        <v>1393</v>
      </c>
      <c r="F1616" t="s">
        <v>63</v>
      </c>
      <c r="G1616">
        <v>3</v>
      </c>
      <c r="H1616">
        <v>39</v>
      </c>
    </row>
    <row r="1617" spans="1:8">
      <c r="A1617">
        <v>1616</v>
      </c>
      <c r="B1617">
        <v>19</v>
      </c>
      <c r="C1617" t="s">
        <v>179</v>
      </c>
      <c r="D1617" t="s">
        <v>3582</v>
      </c>
      <c r="E1617" t="s">
        <v>1393</v>
      </c>
      <c r="F1617" t="s">
        <v>46</v>
      </c>
      <c r="G1617">
        <v>2</v>
      </c>
      <c r="H1617">
        <v>39</v>
      </c>
    </row>
    <row r="1618" spans="1:8">
      <c r="A1618">
        <v>1617</v>
      </c>
      <c r="B1618">
        <v>19</v>
      </c>
      <c r="C1618" t="s">
        <v>179</v>
      </c>
      <c r="D1618" t="s">
        <v>3582</v>
      </c>
      <c r="E1618" t="s">
        <v>1394</v>
      </c>
      <c r="F1618" t="s">
        <v>63</v>
      </c>
      <c r="G1618">
        <v>3</v>
      </c>
      <c r="H1618">
        <v>39</v>
      </c>
    </row>
    <row r="1619" spans="1:8">
      <c r="A1619">
        <v>1618</v>
      </c>
      <c r="B1619">
        <v>19</v>
      </c>
      <c r="C1619" t="s">
        <v>179</v>
      </c>
      <c r="D1619" t="s">
        <v>3582</v>
      </c>
      <c r="E1619" t="s">
        <v>1395</v>
      </c>
      <c r="F1619" t="s">
        <v>63</v>
      </c>
      <c r="G1619">
        <v>1</v>
      </c>
      <c r="H1619">
        <v>39</v>
      </c>
    </row>
    <row r="1620" spans="1:8">
      <c r="A1620">
        <v>1619</v>
      </c>
      <c r="B1620">
        <v>19</v>
      </c>
      <c r="C1620" t="s">
        <v>179</v>
      </c>
      <c r="D1620" t="s">
        <v>3582</v>
      </c>
      <c r="E1620" t="s">
        <v>1395</v>
      </c>
      <c r="F1620" t="s">
        <v>46</v>
      </c>
      <c r="G1620">
        <v>2</v>
      </c>
      <c r="H1620">
        <v>39</v>
      </c>
    </row>
    <row r="1621" spans="1:8">
      <c r="A1621">
        <v>1620</v>
      </c>
      <c r="B1621">
        <v>19</v>
      </c>
      <c r="C1621" t="s">
        <v>179</v>
      </c>
      <c r="D1621" t="s">
        <v>3582</v>
      </c>
      <c r="E1621" t="s">
        <v>1396</v>
      </c>
      <c r="F1621" t="s">
        <v>46</v>
      </c>
      <c r="G1621">
        <v>1</v>
      </c>
      <c r="H1621">
        <v>39</v>
      </c>
    </row>
    <row r="1622" spans="1:8">
      <c r="A1622">
        <v>1621</v>
      </c>
      <c r="B1622">
        <v>19</v>
      </c>
      <c r="C1622" t="s">
        <v>179</v>
      </c>
      <c r="D1622" t="s">
        <v>3582</v>
      </c>
      <c r="E1622" t="s">
        <v>1397</v>
      </c>
      <c r="F1622" t="s">
        <v>46</v>
      </c>
      <c r="G1622">
        <v>2</v>
      </c>
      <c r="H1622">
        <v>39</v>
      </c>
    </row>
    <row r="1623" spans="1:8">
      <c r="A1623">
        <v>1622</v>
      </c>
      <c r="B1623">
        <v>19</v>
      </c>
      <c r="C1623" t="s">
        <v>179</v>
      </c>
      <c r="D1623" t="s">
        <v>3582</v>
      </c>
      <c r="E1623" t="s">
        <v>1398</v>
      </c>
      <c r="F1623" t="s">
        <v>63</v>
      </c>
      <c r="G1623">
        <v>2</v>
      </c>
      <c r="H1623">
        <v>39</v>
      </c>
    </row>
    <row r="1624" spans="1:8">
      <c r="A1624">
        <v>1623</v>
      </c>
      <c r="B1624">
        <v>19</v>
      </c>
      <c r="C1624" t="s">
        <v>179</v>
      </c>
      <c r="D1624" t="s">
        <v>3582</v>
      </c>
      <c r="E1624" t="s">
        <v>1401</v>
      </c>
      <c r="F1624" t="s">
        <v>63</v>
      </c>
      <c r="G1624">
        <v>1</v>
      </c>
      <c r="H1624">
        <v>39</v>
      </c>
    </row>
    <row r="1625" spans="1:8">
      <c r="A1625">
        <v>1624</v>
      </c>
      <c r="B1625">
        <v>19</v>
      </c>
      <c r="C1625" t="s">
        <v>179</v>
      </c>
      <c r="D1625" t="s">
        <v>3582</v>
      </c>
      <c r="E1625" t="s">
        <v>1402</v>
      </c>
      <c r="F1625" t="s">
        <v>46</v>
      </c>
      <c r="G1625">
        <v>1</v>
      </c>
      <c r="H1625">
        <v>39</v>
      </c>
    </row>
    <row r="1626" spans="1:8">
      <c r="A1626">
        <v>1625</v>
      </c>
      <c r="B1626">
        <v>19</v>
      </c>
      <c r="C1626" t="s">
        <v>179</v>
      </c>
      <c r="D1626" t="s">
        <v>3597</v>
      </c>
      <c r="E1626" t="s">
        <v>249</v>
      </c>
      <c r="F1626" t="s">
        <v>63</v>
      </c>
      <c r="G1626">
        <v>2</v>
      </c>
      <c r="H1626">
        <v>93</v>
      </c>
    </row>
    <row r="1627" spans="1:8">
      <c r="A1627">
        <v>1626</v>
      </c>
      <c r="B1627">
        <v>19</v>
      </c>
      <c r="C1627" t="s">
        <v>179</v>
      </c>
      <c r="D1627" t="s">
        <v>3597</v>
      </c>
      <c r="E1627" t="s">
        <v>249</v>
      </c>
      <c r="F1627" t="s">
        <v>46</v>
      </c>
      <c r="G1627">
        <v>5</v>
      </c>
      <c r="H1627">
        <v>93</v>
      </c>
    </row>
    <row r="1628" spans="1:8">
      <c r="A1628">
        <v>1627</v>
      </c>
      <c r="B1628">
        <v>19</v>
      </c>
      <c r="C1628" t="s">
        <v>179</v>
      </c>
      <c r="D1628" t="s">
        <v>3597</v>
      </c>
      <c r="E1628" t="s">
        <v>1386</v>
      </c>
      <c r="F1628" t="s">
        <v>63</v>
      </c>
      <c r="G1628">
        <v>5</v>
      </c>
      <c r="H1628">
        <v>93</v>
      </c>
    </row>
    <row r="1629" spans="1:8">
      <c r="A1629">
        <v>1628</v>
      </c>
      <c r="B1629">
        <v>19</v>
      </c>
      <c r="C1629" t="s">
        <v>179</v>
      </c>
      <c r="D1629" t="s">
        <v>3597</v>
      </c>
      <c r="E1629" t="s">
        <v>1386</v>
      </c>
      <c r="F1629" t="s">
        <v>46</v>
      </c>
      <c r="G1629">
        <v>2</v>
      </c>
      <c r="H1629">
        <v>93</v>
      </c>
    </row>
    <row r="1630" spans="1:8">
      <c r="A1630">
        <v>1629</v>
      </c>
      <c r="B1630">
        <v>19</v>
      </c>
      <c r="C1630" t="s">
        <v>179</v>
      </c>
      <c r="D1630" t="s">
        <v>3597</v>
      </c>
      <c r="E1630" t="s">
        <v>1387</v>
      </c>
      <c r="F1630" t="s">
        <v>63</v>
      </c>
      <c r="G1630">
        <v>3</v>
      </c>
      <c r="H1630">
        <v>93</v>
      </c>
    </row>
    <row r="1631" spans="1:8">
      <c r="A1631">
        <v>1630</v>
      </c>
      <c r="B1631">
        <v>19</v>
      </c>
      <c r="C1631" t="s">
        <v>179</v>
      </c>
      <c r="D1631" t="s">
        <v>3597</v>
      </c>
      <c r="E1631" t="s">
        <v>1387</v>
      </c>
      <c r="F1631" t="s">
        <v>46</v>
      </c>
      <c r="G1631">
        <v>4</v>
      </c>
      <c r="H1631">
        <v>93</v>
      </c>
    </row>
    <row r="1632" spans="1:8">
      <c r="A1632">
        <v>1631</v>
      </c>
      <c r="B1632">
        <v>19</v>
      </c>
      <c r="C1632" t="s">
        <v>179</v>
      </c>
      <c r="D1632" t="s">
        <v>3597</v>
      </c>
      <c r="E1632" t="s">
        <v>1388</v>
      </c>
      <c r="F1632" t="s">
        <v>63</v>
      </c>
      <c r="G1632">
        <v>1</v>
      </c>
      <c r="H1632">
        <v>93</v>
      </c>
    </row>
    <row r="1633" spans="1:8">
      <c r="A1633">
        <v>1632</v>
      </c>
      <c r="B1633">
        <v>19</v>
      </c>
      <c r="C1633" t="s">
        <v>179</v>
      </c>
      <c r="D1633" t="s">
        <v>3597</v>
      </c>
      <c r="E1633" t="s">
        <v>1388</v>
      </c>
      <c r="F1633" t="s">
        <v>46</v>
      </c>
      <c r="G1633">
        <v>2</v>
      </c>
      <c r="H1633">
        <v>93</v>
      </c>
    </row>
    <row r="1634" spans="1:8">
      <c r="A1634">
        <v>1633</v>
      </c>
      <c r="B1634">
        <v>19</v>
      </c>
      <c r="C1634" t="s">
        <v>179</v>
      </c>
      <c r="D1634" t="s">
        <v>3597</v>
      </c>
      <c r="E1634" t="s">
        <v>1389</v>
      </c>
      <c r="F1634" t="s">
        <v>63</v>
      </c>
      <c r="G1634">
        <v>3</v>
      </c>
      <c r="H1634">
        <v>93</v>
      </c>
    </row>
    <row r="1635" spans="1:8">
      <c r="A1635">
        <v>1634</v>
      </c>
      <c r="B1635">
        <v>19</v>
      </c>
      <c r="C1635" t="s">
        <v>179</v>
      </c>
      <c r="D1635" t="s">
        <v>3597</v>
      </c>
      <c r="E1635" t="s">
        <v>1389</v>
      </c>
      <c r="F1635" t="s">
        <v>46</v>
      </c>
      <c r="G1635">
        <v>6</v>
      </c>
      <c r="H1635">
        <v>93</v>
      </c>
    </row>
    <row r="1636" spans="1:8">
      <c r="A1636">
        <v>1635</v>
      </c>
      <c r="B1636">
        <v>19</v>
      </c>
      <c r="C1636" t="s">
        <v>179</v>
      </c>
      <c r="D1636" t="s">
        <v>3597</v>
      </c>
      <c r="E1636" t="s">
        <v>1390</v>
      </c>
      <c r="F1636" t="s">
        <v>63</v>
      </c>
      <c r="G1636">
        <v>4</v>
      </c>
      <c r="H1636">
        <v>93</v>
      </c>
    </row>
    <row r="1637" spans="1:8">
      <c r="A1637">
        <v>1636</v>
      </c>
      <c r="B1637">
        <v>19</v>
      </c>
      <c r="C1637" t="s">
        <v>179</v>
      </c>
      <c r="D1637" t="s">
        <v>3597</v>
      </c>
      <c r="E1637" t="s">
        <v>1390</v>
      </c>
      <c r="F1637" t="s">
        <v>46</v>
      </c>
      <c r="G1637">
        <v>7</v>
      </c>
      <c r="H1637">
        <v>93</v>
      </c>
    </row>
    <row r="1638" spans="1:8">
      <c r="A1638">
        <v>1637</v>
      </c>
      <c r="B1638">
        <v>19</v>
      </c>
      <c r="C1638" t="s">
        <v>179</v>
      </c>
      <c r="D1638" t="s">
        <v>3597</v>
      </c>
      <c r="E1638" t="s">
        <v>1391</v>
      </c>
      <c r="F1638" t="s">
        <v>63</v>
      </c>
      <c r="G1638">
        <v>8</v>
      </c>
      <c r="H1638">
        <v>93</v>
      </c>
    </row>
    <row r="1639" spans="1:8">
      <c r="A1639">
        <v>1638</v>
      </c>
      <c r="B1639">
        <v>19</v>
      </c>
      <c r="C1639" t="s">
        <v>179</v>
      </c>
      <c r="D1639" t="s">
        <v>3597</v>
      </c>
      <c r="E1639" t="s">
        <v>1391</v>
      </c>
      <c r="F1639" t="s">
        <v>46</v>
      </c>
      <c r="G1639">
        <v>6</v>
      </c>
      <c r="H1639">
        <v>93</v>
      </c>
    </row>
    <row r="1640" spans="1:8">
      <c r="A1640">
        <v>1639</v>
      </c>
      <c r="B1640">
        <v>19</v>
      </c>
      <c r="C1640" t="s">
        <v>179</v>
      </c>
      <c r="D1640" t="s">
        <v>3597</v>
      </c>
      <c r="E1640" t="s">
        <v>1392</v>
      </c>
      <c r="F1640" t="s">
        <v>63</v>
      </c>
      <c r="G1640">
        <v>3</v>
      </c>
      <c r="H1640">
        <v>93</v>
      </c>
    </row>
    <row r="1641" spans="1:8">
      <c r="A1641">
        <v>1640</v>
      </c>
      <c r="B1641">
        <v>19</v>
      </c>
      <c r="C1641" t="s">
        <v>179</v>
      </c>
      <c r="D1641" t="s">
        <v>3597</v>
      </c>
      <c r="E1641" t="s">
        <v>1392</v>
      </c>
      <c r="F1641" t="s">
        <v>46</v>
      </c>
      <c r="G1641">
        <v>4</v>
      </c>
      <c r="H1641">
        <v>93</v>
      </c>
    </row>
    <row r="1642" spans="1:8">
      <c r="A1642">
        <v>1641</v>
      </c>
      <c r="B1642">
        <v>19</v>
      </c>
      <c r="C1642" t="s">
        <v>179</v>
      </c>
      <c r="D1642" t="s">
        <v>3597</v>
      </c>
      <c r="E1642" t="s">
        <v>1393</v>
      </c>
      <c r="F1642" t="s">
        <v>63</v>
      </c>
      <c r="G1642">
        <v>3</v>
      </c>
      <c r="H1642">
        <v>93</v>
      </c>
    </row>
    <row r="1643" spans="1:8">
      <c r="A1643">
        <v>1642</v>
      </c>
      <c r="B1643">
        <v>19</v>
      </c>
      <c r="C1643" t="s">
        <v>179</v>
      </c>
      <c r="D1643" t="s">
        <v>3597</v>
      </c>
      <c r="E1643" t="s">
        <v>1394</v>
      </c>
      <c r="F1643" t="s">
        <v>63</v>
      </c>
      <c r="G1643">
        <v>3</v>
      </c>
      <c r="H1643">
        <v>93</v>
      </c>
    </row>
    <row r="1644" spans="1:8">
      <c r="A1644">
        <v>1643</v>
      </c>
      <c r="B1644">
        <v>19</v>
      </c>
      <c r="C1644" t="s">
        <v>179</v>
      </c>
      <c r="D1644" t="s">
        <v>3597</v>
      </c>
      <c r="E1644" t="s">
        <v>1394</v>
      </c>
      <c r="F1644" t="s">
        <v>46</v>
      </c>
      <c r="G1644">
        <v>1</v>
      </c>
      <c r="H1644">
        <v>93</v>
      </c>
    </row>
    <row r="1645" spans="1:8">
      <c r="A1645">
        <v>1644</v>
      </c>
      <c r="B1645">
        <v>19</v>
      </c>
      <c r="C1645" t="s">
        <v>179</v>
      </c>
      <c r="D1645" t="s">
        <v>3597</v>
      </c>
      <c r="E1645" t="s">
        <v>1395</v>
      </c>
      <c r="F1645" t="s">
        <v>63</v>
      </c>
      <c r="G1645">
        <v>4</v>
      </c>
      <c r="H1645">
        <v>93</v>
      </c>
    </row>
    <row r="1646" spans="1:8">
      <c r="A1646">
        <v>1645</v>
      </c>
      <c r="B1646">
        <v>19</v>
      </c>
      <c r="C1646" t="s">
        <v>179</v>
      </c>
      <c r="D1646" t="s">
        <v>3597</v>
      </c>
      <c r="E1646" t="s">
        <v>1395</v>
      </c>
      <c r="F1646" t="s">
        <v>46</v>
      </c>
      <c r="G1646">
        <v>3</v>
      </c>
      <c r="H1646">
        <v>93</v>
      </c>
    </row>
    <row r="1647" spans="1:8">
      <c r="A1647">
        <v>1646</v>
      </c>
      <c r="B1647">
        <v>19</v>
      </c>
      <c r="C1647" t="s">
        <v>179</v>
      </c>
      <c r="D1647" t="s">
        <v>3597</v>
      </c>
      <c r="E1647" t="s">
        <v>1396</v>
      </c>
      <c r="F1647" t="s">
        <v>63</v>
      </c>
      <c r="G1647">
        <v>3</v>
      </c>
      <c r="H1647">
        <v>93</v>
      </c>
    </row>
    <row r="1648" spans="1:8">
      <c r="A1648">
        <v>1647</v>
      </c>
      <c r="B1648">
        <v>19</v>
      </c>
      <c r="C1648" t="s">
        <v>179</v>
      </c>
      <c r="D1648" t="s">
        <v>3597</v>
      </c>
      <c r="E1648" t="s">
        <v>1396</v>
      </c>
      <c r="F1648" t="s">
        <v>46</v>
      </c>
      <c r="G1648">
        <v>3</v>
      </c>
      <c r="H1648">
        <v>93</v>
      </c>
    </row>
    <row r="1649" spans="1:8">
      <c r="A1649">
        <v>1648</v>
      </c>
      <c r="B1649">
        <v>19</v>
      </c>
      <c r="C1649" t="s">
        <v>179</v>
      </c>
      <c r="D1649" t="s">
        <v>3597</v>
      </c>
      <c r="E1649" t="s">
        <v>1397</v>
      </c>
      <c r="F1649" t="s">
        <v>63</v>
      </c>
      <c r="G1649">
        <v>1</v>
      </c>
      <c r="H1649">
        <v>93</v>
      </c>
    </row>
    <row r="1650" spans="1:8">
      <c r="A1650">
        <v>1649</v>
      </c>
      <c r="B1650">
        <v>19</v>
      </c>
      <c r="C1650" t="s">
        <v>179</v>
      </c>
      <c r="D1650" t="s">
        <v>3597</v>
      </c>
      <c r="E1650" t="s">
        <v>1398</v>
      </c>
      <c r="F1650" t="s">
        <v>63</v>
      </c>
      <c r="G1650">
        <v>1</v>
      </c>
      <c r="H1650">
        <v>93</v>
      </c>
    </row>
    <row r="1651" spans="1:8">
      <c r="A1651">
        <v>1650</v>
      </c>
      <c r="B1651">
        <v>19</v>
      </c>
      <c r="C1651" t="s">
        <v>179</v>
      </c>
      <c r="D1651" t="s">
        <v>3597</v>
      </c>
      <c r="E1651" t="s">
        <v>1399</v>
      </c>
      <c r="F1651" t="s">
        <v>46</v>
      </c>
      <c r="G1651">
        <v>2</v>
      </c>
      <c r="H1651">
        <v>93</v>
      </c>
    </row>
    <row r="1652" spans="1:8">
      <c r="A1652">
        <v>1651</v>
      </c>
      <c r="B1652">
        <v>19</v>
      </c>
      <c r="C1652" t="s">
        <v>179</v>
      </c>
      <c r="D1652" t="s">
        <v>3597</v>
      </c>
      <c r="E1652" t="s">
        <v>1400</v>
      </c>
      <c r="F1652" t="s">
        <v>63</v>
      </c>
      <c r="G1652">
        <v>2</v>
      </c>
      <c r="H1652">
        <v>93</v>
      </c>
    </row>
    <row r="1653" spans="1:8">
      <c r="A1653">
        <v>1652</v>
      </c>
      <c r="B1653">
        <v>19</v>
      </c>
      <c r="C1653" t="s">
        <v>179</v>
      </c>
      <c r="D1653" t="s">
        <v>3597</v>
      </c>
      <c r="E1653" t="s">
        <v>1401</v>
      </c>
      <c r="F1653" t="s">
        <v>46</v>
      </c>
      <c r="G1653">
        <v>1</v>
      </c>
      <c r="H1653">
        <v>93</v>
      </c>
    </row>
    <row r="1654" spans="1:8">
      <c r="A1654">
        <v>1653</v>
      </c>
      <c r="B1654">
        <v>19</v>
      </c>
      <c r="C1654" t="s">
        <v>179</v>
      </c>
      <c r="D1654" t="s">
        <v>3597</v>
      </c>
      <c r="E1654" t="s">
        <v>1402</v>
      </c>
      <c r="F1654" t="s">
        <v>46</v>
      </c>
      <c r="G1654">
        <v>1</v>
      </c>
      <c r="H1654">
        <v>93</v>
      </c>
    </row>
    <row r="1655" spans="1:8">
      <c r="A1655">
        <v>1654</v>
      </c>
      <c r="B1655">
        <v>19</v>
      </c>
      <c r="C1655" t="s">
        <v>179</v>
      </c>
      <c r="D1655" t="s">
        <v>3599</v>
      </c>
      <c r="E1655" t="s">
        <v>249</v>
      </c>
      <c r="F1655" t="s">
        <v>46</v>
      </c>
      <c r="G1655">
        <v>2</v>
      </c>
      <c r="H1655">
        <v>86</v>
      </c>
    </row>
    <row r="1656" spans="1:8">
      <c r="A1656">
        <v>1655</v>
      </c>
      <c r="B1656">
        <v>19</v>
      </c>
      <c r="C1656" t="s">
        <v>179</v>
      </c>
      <c r="D1656" t="s">
        <v>3599</v>
      </c>
      <c r="E1656" t="s">
        <v>1386</v>
      </c>
      <c r="F1656" t="s">
        <v>63</v>
      </c>
      <c r="G1656">
        <v>5</v>
      </c>
      <c r="H1656">
        <v>86</v>
      </c>
    </row>
    <row r="1657" spans="1:8">
      <c r="A1657">
        <v>1656</v>
      </c>
      <c r="B1657">
        <v>19</v>
      </c>
      <c r="C1657" t="s">
        <v>179</v>
      </c>
      <c r="D1657" t="s">
        <v>3599</v>
      </c>
      <c r="E1657" t="s">
        <v>1386</v>
      </c>
      <c r="F1657" t="s">
        <v>46</v>
      </c>
      <c r="G1657">
        <v>2</v>
      </c>
      <c r="H1657">
        <v>86</v>
      </c>
    </row>
    <row r="1658" spans="1:8">
      <c r="A1658">
        <v>1657</v>
      </c>
      <c r="B1658">
        <v>19</v>
      </c>
      <c r="C1658" t="s">
        <v>179</v>
      </c>
      <c r="D1658" t="s">
        <v>3599</v>
      </c>
      <c r="E1658" t="s">
        <v>1387</v>
      </c>
      <c r="F1658" t="s">
        <v>46</v>
      </c>
      <c r="G1658">
        <v>3</v>
      </c>
      <c r="H1658">
        <v>86</v>
      </c>
    </row>
    <row r="1659" spans="1:8">
      <c r="A1659">
        <v>1658</v>
      </c>
      <c r="B1659">
        <v>19</v>
      </c>
      <c r="C1659" t="s">
        <v>179</v>
      </c>
      <c r="D1659" t="s">
        <v>3599</v>
      </c>
      <c r="E1659" t="s">
        <v>1388</v>
      </c>
      <c r="F1659" t="s">
        <v>63</v>
      </c>
      <c r="G1659">
        <v>2</v>
      </c>
      <c r="H1659">
        <v>86</v>
      </c>
    </row>
    <row r="1660" spans="1:8">
      <c r="A1660">
        <v>1659</v>
      </c>
      <c r="B1660">
        <v>19</v>
      </c>
      <c r="C1660" t="s">
        <v>179</v>
      </c>
      <c r="D1660" t="s">
        <v>3599</v>
      </c>
      <c r="E1660" t="s">
        <v>1388</v>
      </c>
      <c r="F1660" t="s">
        <v>46</v>
      </c>
      <c r="G1660">
        <v>2</v>
      </c>
      <c r="H1660">
        <v>86</v>
      </c>
    </row>
    <row r="1661" spans="1:8">
      <c r="A1661">
        <v>1660</v>
      </c>
      <c r="B1661">
        <v>19</v>
      </c>
      <c r="C1661" t="s">
        <v>179</v>
      </c>
      <c r="D1661" t="s">
        <v>3599</v>
      </c>
      <c r="E1661" t="s">
        <v>1389</v>
      </c>
      <c r="F1661" t="s">
        <v>63</v>
      </c>
      <c r="G1661">
        <v>11</v>
      </c>
      <c r="H1661">
        <v>86</v>
      </c>
    </row>
    <row r="1662" spans="1:8">
      <c r="A1662">
        <v>1661</v>
      </c>
      <c r="B1662">
        <v>19</v>
      </c>
      <c r="C1662" t="s">
        <v>179</v>
      </c>
      <c r="D1662" t="s">
        <v>3599</v>
      </c>
      <c r="E1662" t="s">
        <v>1389</v>
      </c>
      <c r="F1662" t="s">
        <v>46</v>
      </c>
      <c r="G1662">
        <v>4</v>
      </c>
      <c r="H1662">
        <v>86</v>
      </c>
    </row>
    <row r="1663" spans="1:8">
      <c r="A1663">
        <v>1662</v>
      </c>
      <c r="B1663">
        <v>19</v>
      </c>
      <c r="C1663" t="s">
        <v>179</v>
      </c>
      <c r="D1663" t="s">
        <v>3599</v>
      </c>
      <c r="E1663" t="s">
        <v>1390</v>
      </c>
      <c r="F1663" t="s">
        <v>63</v>
      </c>
      <c r="G1663">
        <v>8</v>
      </c>
      <c r="H1663">
        <v>86</v>
      </c>
    </row>
    <row r="1664" spans="1:8">
      <c r="A1664">
        <v>1663</v>
      </c>
      <c r="B1664">
        <v>19</v>
      </c>
      <c r="C1664" t="s">
        <v>179</v>
      </c>
      <c r="D1664" t="s">
        <v>3599</v>
      </c>
      <c r="E1664" t="s">
        <v>1390</v>
      </c>
      <c r="F1664" t="s">
        <v>46</v>
      </c>
      <c r="G1664">
        <v>9</v>
      </c>
      <c r="H1664">
        <v>86</v>
      </c>
    </row>
    <row r="1665" spans="1:8">
      <c r="A1665">
        <v>1664</v>
      </c>
      <c r="B1665">
        <v>19</v>
      </c>
      <c r="C1665" t="s">
        <v>179</v>
      </c>
      <c r="D1665" t="s">
        <v>3599</v>
      </c>
      <c r="E1665" t="s">
        <v>1391</v>
      </c>
      <c r="F1665" t="s">
        <v>63</v>
      </c>
      <c r="G1665">
        <v>4</v>
      </c>
      <c r="H1665">
        <v>86</v>
      </c>
    </row>
    <row r="1666" spans="1:8">
      <c r="A1666">
        <v>1665</v>
      </c>
      <c r="B1666">
        <v>19</v>
      </c>
      <c r="C1666" t="s">
        <v>179</v>
      </c>
      <c r="D1666" t="s">
        <v>3599</v>
      </c>
      <c r="E1666" t="s">
        <v>1391</v>
      </c>
      <c r="F1666" t="s">
        <v>46</v>
      </c>
      <c r="G1666">
        <v>2</v>
      </c>
      <c r="H1666">
        <v>86</v>
      </c>
    </row>
    <row r="1667" spans="1:8">
      <c r="A1667">
        <v>1666</v>
      </c>
      <c r="B1667">
        <v>19</v>
      </c>
      <c r="C1667" t="s">
        <v>179</v>
      </c>
      <c r="D1667" t="s">
        <v>3599</v>
      </c>
      <c r="E1667" t="s">
        <v>1392</v>
      </c>
      <c r="F1667" t="s">
        <v>63</v>
      </c>
      <c r="G1667">
        <v>1</v>
      </c>
      <c r="H1667">
        <v>86</v>
      </c>
    </row>
    <row r="1668" spans="1:8">
      <c r="A1668">
        <v>1667</v>
      </c>
      <c r="B1668">
        <v>19</v>
      </c>
      <c r="C1668" t="s">
        <v>179</v>
      </c>
      <c r="D1668" t="s">
        <v>3599</v>
      </c>
      <c r="E1668" t="s">
        <v>1392</v>
      </c>
      <c r="F1668" t="s">
        <v>46</v>
      </c>
      <c r="G1668">
        <v>4</v>
      </c>
      <c r="H1668">
        <v>86</v>
      </c>
    </row>
    <row r="1669" spans="1:8">
      <c r="A1669">
        <v>1668</v>
      </c>
      <c r="B1669">
        <v>19</v>
      </c>
      <c r="C1669" t="s">
        <v>179</v>
      </c>
      <c r="D1669" t="s">
        <v>3599</v>
      </c>
      <c r="E1669" t="s">
        <v>1393</v>
      </c>
      <c r="F1669" t="s">
        <v>63</v>
      </c>
      <c r="G1669">
        <v>1</v>
      </c>
      <c r="H1669">
        <v>86</v>
      </c>
    </row>
    <row r="1670" spans="1:8">
      <c r="A1670">
        <v>1669</v>
      </c>
      <c r="B1670">
        <v>19</v>
      </c>
      <c r="C1670" t="s">
        <v>179</v>
      </c>
      <c r="D1670" t="s">
        <v>3599</v>
      </c>
      <c r="E1670" t="s">
        <v>1394</v>
      </c>
      <c r="F1670" t="s">
        <v>63</v>
      </c>
      <c r="G1670">
        <v>2</v>
      </c>
      <c r="H1670">
        <v>86</v>
      </c>
    </row>
    <row r="1671" spans="1:8">
      <c r="A1671">
        <v>1670</v>
      </c>
      <c r="B1671">
        <v>19</v>
      </c>
      <c r="C1671" t="s">
        <v>179</v>
      </c>
      <c r="D1671" t="s">
        <v>3599</v>
      </c>
      <c r="E1671" t="s">
        <v>1394</v>
      </c>
      <c r="F1671" t="s">
        <v>46</v>
      </c>
      <c r="G1671">
        <v>4</v>
      </c>
      <c r="H1671">
        <v>86</v>
      </c>
    </row>
    <row r="1672" spans="1:8">
      <c r="A1672">
        <v>1671</v>
      </c>
      <c r="B1672">
        <v>19</v>
      </c>
      <c r="C1672" t="s">
        <v>179</v>
      </c>
      <c r="D1672" t="s">
        <v>3599</v>
      </c>
      <c r="E1672" t="s">
        <v>1395</v>
      </c>
      <c r="F1672" t="s">
        <v>63</v>
      </c>
      <c r="G1672">
        <v>1</v>
      </c>
      <c r="H1672">
        <v>86</v>
      </c>
    </row>
    <row r="1673" spans="1:8">
      <c r="A1673">
        <v>1672</v>
      </c>
      <c r="B1673">
        <v>19</v>
      </c>
      <c r="C1673" t="s">
        <v>179</v>
      </c>
      <c r="D1673" t="s">
        <v>3599</v>
      </c>
      <c r="E1673" t="s">
        <v>1395</v>
      </c>
      <c r="F1673" t="s">
        <v>46</v>
      </c>
      <c r="G1673">
        <v>1</v>
      </c>
      <c r="H1673">
        <v>86</v>
      </c>
    </row>
    <row r="1674" spans="1:8">
      <c r="A1674">
        <v>1673</v>
      </c>
      <c r="B1674">
        <v>19</v>
      </c>
      <c r="C1674" t="s">
        <v>179</v>
      </c>
      <c r="D1674" t="s">
        <v>3599</v>
      </c>
      <c r="E1674" t="s">
        <v>1396</v>
      </c>
      <c r="F1674" t="s">
        <v>63</v>
      </c>
      <c r="G1674">
        <v>2</v>
      </c>
      <c r="H1674">
        <v>86</v>
      </c>
    </row>
    <row r="1675" spans="1:8">
      <c r="A1675">
        <v>1674</v>
      </c>
      <c r="B1675">
        <v>19</v>
      </c>
      <c r="C1675" t="s">
        <v>179</v>
      </c>
      <c r="D1675" t="s">
        <v>3599</v>
      </c>
      <c r="E1675" t="s">
        <v>1396</v>
      </c>
      <c r="F1675" t="s">
        <v>46</v>
      </c>
      <c r="G1675">
        <v>2</v>
      </c>
      <c r="H1675">
        <v>86</v>
      </c>
    </row>
    <row r="1676" spans="1:8">
      <c r="A1676">
        <v>1675</v>
      </c>
      <c r="B1676">
        <v>19</v>
      </c>
      <c r="C1676" t="s">
        <v>179</v>
      </c>
      <c r="D1676" t="s">
        <v>3599</v>
      </c>
      <c r="E1676" t="s">
        <v>1397</v>
      </c>
      <c r="F1676" t="s">
        <v>63</v>
      </c>
      <c r="G1676">
        <v>2</v>
      </c>
      <c r="H1676">
        <v>86</v>
      </c>
    </row>
    <row r="1677" spans="1:8">
      <c r="A1677">
        <v>1676</v>
      </c>
      <c r="B1677">
        <v>19</v>
      </c>
      <c r="C1677" t="s">
        <v>179</v>
      </c>
      <c r="D1677" t="s">
        <v>3599</v>
      </c>
      <c r="E1677" t="s">
        <v>1397</v>
      </c>
      <c r="F1677" t="s">
        <v>46</v>
      </c>
      <c r="G1677">
        <v>2</v>
      </c>
      <c r="H1677">
        <v>86</v>
      </c>
    </row>
    <row r="1678" spans="1:8">
      <c r="A1678">
        <v>1677</v>
      </c>
      <c r="B1678">
        <v>19</v>
      </c>
      <c r="C1678" t="s">
        <v>179</v>
      </c>
      <c r="D1678" t="s">
        <v>3599</v>
      </c>
      <c r="E1678" t="s">
        <v>1398</v>
      </c>
      <c r="F1678" t="s">
        <v>63</v>
      </c>
      <c r="G1678">
        <v>2</v>
      </c>
      <c r="H1678">
        <v>86</v>
      </c>
    </row>
    <row r="1679" spans="1:8">
      <c r="A1679">
        <v>1678</v>
      </c>
      <c r="B1679">
        <v>19</v>
      </c>
      <c r="C1679" t="s">
        <v>179</v>
      </c>
      <c r="D1679" t="s">
        <v>3599</v>
      </c>
      <c r="E1679" t="s">
        <v>1399</v>
      </c>
      <c r="F1679" t="s">
        <v>46</v>
      </c>
      <c r="G1679">
        <v>1</v>
      </c>
      <c r="H1679">
        <v>86</v>
      </c>
    </row>
    <row r="1680" spans="1:8">
      <c r="A1680">
        <v>1679</v>
      </c>
      <c r="B1680">
        <v>19</v>
      </c>
      <c r="C1680" t="s">
        <v>179</v>
      </c>
      <c r="D1680" t="s">
        <v>3599</v>
      </c>
      <c r="E1680" t="s">
        <v>1400</v>
      </c>
      <c r="F1680" t="s">
        <v>63</v>
      </c>
      <c r="G1680">
        <v>1</v>
      </c>
      <c r="H1680">
        <v>86</v>
      </c>
    </row>
    <row r="1681" spans="1:8">
      <c r="A1681">
        <v>1680</v>
      </c>
      <c r="B1681">
        <v>19</v>
      </c>
      <c r="C1681" t="s">
        <v>179</v>
      </c>
      <c r="D1681" t="s">
        <v>3599</v>
      </c>
      <c r="E1681" t="s">
        <v>1400</v>
      </c>
      <c r="F1681" t="s">
        <v>46</v>
      </c>
      <c r="G1681">
        <v>2</v>
      </c>
      <c r="H1681">
        <v>86</v>
      </c>
    </row>
    <row r="1682" spans="1:8">
      <c r="A1682">
        <v>1681</v>
      </c>
      <c r="B1682">
        <v>19</v>
      </c>
      <c r="C1682" t="s">
        <v>179</v>
      </c>
      <c r="D1682" t="s">
        <v>3599</v>
      </c>
      <c r="E1682" t="s">
        <v>1401</v>
      </c>
      <c r="F1682" t="s">
        <v>63</v>
      </c>
      <c r="G1682">
        <v>1</v>
      </c>
      <c r="H1682">
        <v>86</v>
      </c>
    </row>
    <row r="1683" spans="1:8">
      <c r="A1683">
        <v>1682</v>
      </c>
      <c r="B1683">
        <v>19</v>
      </c>
      <c r="C1683" t="s">
        <v>179</v>
      </c>
      <c r="D1683" t="s">
        <v>3599</v>
      </c>
      <c r="E1683" t="s">
        <v>1402</v>
      </c>
      <c r="F1683" t="s">
        <v>63</v>
      </c>
      <c r="G1683">
        <v>1</v>
      </c>
      <c r="H1683">
        <v>86</v>
      </c>
    </row>
    <row r="1684" spans="1:8">
      <c r="A1684">
        <v>1683</v>
      </c>
      <c r="B1684">
        <v>19</v>
      </c>
      <c r="C1684" t="s">
        <v>179</v>
      </c>
      <c r="D1684" t="s">
        <v>3599</v>
      </c>
      <c r="E1684" t="s">
        <v>1402</v>
      </c>
      <c r="F1684" t="s">
        <v>46</v>
      </c>
      <c r="G1684">
        <v>2</v>
      </c>
      <c r="H1684">
        <v>86</v>
      </c>
    </row>
    <row r="1685" spans="1:8">
      <c r="A1685">
        <v>1684</v>
      </c>
      <c r="B1685">
        <v>19</v>
      </c>
      <c r="C1685" t="s">
        <v>179</v>
      </c>
      <c r="D1685" t="s">
        <v>3598</v>
      </c>
      <c r="E1685" t="s">
        <v>249</v>
      </c>
      <c r="F1685" t="s">
        <v>63</v>
      </c>
      <c r="G1685">
        <v>9708</v>
      </c>
      <c r="H1685">
        <v>245183</v>
      </c>
    </row>
    <row r="1686" spans="1:8">
      <c r="A1686">
        <v>1685</v>
      </c>
      <c r="B1686">
        <v>19</v>
      </c>
      <c r="C1686" t="s">
        <v>179</v>
      </c>
      <c r="D1686" t="s">
        <v>3598</v>
      </c>
      <c r="E1686" t="s">
        <v>249</v>
      </c>
      <c r="F1686" t="s">
        <v>46</v>
      </c>
      <c r="G1686">
        <v>9346</v>
      </c>
      <c r="H1686">
        <v>245183</v>
      </c>
    </row>
    <row r="1687" spans="1:8">
      <c r="A1687">
        <v>1686</v>
      </c>
      <c r="B1687">
        <v>19</v>
      </c>
      <c r="C1687" t="s">
        <v>179</v>
      </c>
      <c r="D1687" t="s">
        <v>3598</v>
      </c>
      <c r="E1687" t="s">
        <v>1386</v>
      </c>
      <c r="F1687" t="s">
        <v>63</v>
      </c>
      <c r="G1687">
        <v>11106</v>
      </c>
      <c r="H1687">
        <v>245183</v>
      </c>
    </row>
    <row r="1688" spans="1:8">
      <c r="A1688">
        <v>1687</v>
      </c>
      <c r="B1688">
        <v>19</v>
      </c>
      <c r="C1688" t="s">
        <v>179</v>
      </c>
      <c r="D1688" t="s">
        <v>3598</v>
      </c>
      <c r="E1688" t="s">
        <v>1386</v>
      </c>
      <c r="F1688" t="s">
        <v>46</v>
      </c>
      <c r="G1688">
        <v>10536</v>
      </c>
      <c r="H1688">
        <v>245183</v>
      </c>
    </row>
    <row r="1689" spans="1:8">
      <c r="A1689">
        <v>1688</v>
      </c>
      <c r="B1689">
        <v>19</v>
      </c>
      <c r="C1689" t="s">
        <v>179</v>
      </c>
      <c r="D1689" t="s">
        <v>3598</v>
      </c>
      <c r="E1689" t="s">
        <v>1387</v>
      </c>
      <c r="F1689" t="s">
        <v>63</v>
      </c>
      <c r="G1689">
        <v>12154</v>
      </c>
      <c r="H1689">
        <v>245183</v>
      </c>
    </row>
    <row r="1690" spans="1:8">
      <c r="A1690">
        <v>1689</v>
      </c>
      <c r="B1690">
        <v>19</v>
      </c>
      <c r="C1690" t="s">
        <v>179</v>
      </c>
      <c r="D1690" t="s">
        <v>3598</v>
      </c>
      <c r="E1690" t="s">
        <v>1387</v>
      </c>
      <c r="F1690" t="s">
        <v>46</v>
      </c>
      <c r="G1690">
        <v>11654</v>
      </c>
      <c r="H1690">
        <v>245183</v>
      </c>
    </row>
    <row r="1691" spans="1:8">
      <c r="A1691">
        <v>1690</v>
      </c>
      <c r="B1691">
        <v>19</v>
      </c>
      <c r="C1691" t="s">
        <v>179</v>
      </c>
      <c r="D1691" t="s">
        <v>3598</v>
      </c>
      <c r="E1691" t="s">
        <v>1388</v>
      </c>
      <c r="F1691" t="s">
        <v>63</v>
      </c>
      <c r="G1691">
        <v>12161</v>
      </c>
      <c r="H1691">
        <v>245183</v>
      </c>
    </row>
    <row r="1692" spans="1:8">
      <c r="A1692">
        <v>1691</v>
      </c>
      <c r="B1692">
        <v>19</v>
      </c>
      <c r="C1692" t="s">
        <v>179</v>
      </c>
      <c r="D1692" t="s">
        <v>3598</v>
      </c>
      <c r="E1692" t="s">
        <v>1388</v>
      </c>
      <c r="F1692" t="s">
        <v>46</v>
      </c>
      <c r="G1692">
        <v>11601</v>
      </c>
      <c r="H1692">
        <v>245183</v>
      </c>
    </row>
    <row r="1693" spans="1:8">
      <c r="A1693">
        <v>1692</v>
      </c>
      <c r="B1693">
        <v>19</v>
      </c>
      <c r="C1693" t="s">
        <v>179</v>
      </c>
      <c r="D1693" t="s">
        <v>3598</v>
      </c>
      <c r="E1693" t="s">
        <v>1389</v>
      </c>
      <c r="F1693" t="s">
        <v>63</v>
      </c>
      <c r="G1693">
        <v>11102</v>
      </c>
      <c r="H1693">
        <v>245183</v>
      </c>
    </row>
    <row r="1694" spans="1:8">
      <c r="A1694">
        <v>1693</v>
      </c>
      <c r="B1694">
        <v>19</v>
      </c>
      <c r="C1694" t="s">
        <v>179</v>
      </c>
      <c r="D1694" t="s">
        <v>3598</v>
      </c>
      <c r="E1694" t="s">
        <v>1389</v>
      </c>
      <c r="F1694" t="s">
        <v>46</v>
      </c>
      <c r="G1694">
        <v>11669</v>
      </c>
      <c r="H1694">
        <v>245183</v>
      </c>
    </row>
    <row r="1695" spans="1:8">
      <c r="A1695">
        <v>1694</v>
      </c>
      <c r="B1695">
        <v>19</v>
      </c>
      <c r="C1695" t="s">
        <v>179</v>
      </c>
      <c r="D1695" t="s">
        <v>3598</v>
      </c>
      <c r="E1695" t="s">
        <v>1390</v>
      </c>
      <c r="F1695" t="s">
        <v>63</v>
      </c>
      <c r="G1695">
        <v>9449</v>
      </c>
      <c r="H1695">
        <v>245183</v>
      </c>
    </row>
    <row r="1696" spans="1:8">
      <c r="A1696">
        <v>1695</v>
      </c>
      <c r="B1696">
        <v>19</v>
      </c>
      <c r="C1696" t="s">
        <v>179</v>
      </c>
      <c r="D1696" t="s">
        <v>3598</v>
      </c>
      <c r="E1696" t="s">
        <v>1390</v>
      </c>
      <c r="F1696" t="s">
        <v>46</v>
      </c>
      <c r="G1696">
        <v>10562</v>
      </c>
      <c r="H1696">
        <v>245183</v>
      </c>
    </row>
    <row r="1697" spans="1:8">
      <c r="A1697">
        <v>1696</v>
      </c>
      <c r="B1697">
        <v>19</v>
      </c>
      <c r="C1697" t="s">
        <v>179</v>
      </c>
      <c r="D1697" t="s">
        <v>3598</v>
      </c>
      <c r="E1697" t="s">
        <v>1391</v>
      </c>
      <c r="F1697" t="s">
        <v>63</v>
      </c>
      <c r="G1697">
        <v>8498</v>
      </c>
      <c r="H1697">
        <v>245183</v>
      </c>
    </row>
    <row r="1698" spans="1:8">
      <c r="A1698">
        <v>1697</v>
      </c>
      <c r="B1698">
        <v>19</v>
      </c>
      <c r="C1698" t="s">
        <v>179</v>
      </c>
      <c r="D1698" t="s">
        <v>3598</v>
      </c>
      <c r="E1698" t="s">
        <v>1391</v>
      </c>
      <c r="F1698" t="s">
        <v>46</v>
      </c>
      <c r="G1698">
        <v>9699</v>
      </c>
      <c r="H1698">
        <v>245183</v>
      </c>
    </row>
    <row r="1699" spans="1:8">
      <c r="A1699">
        <v>1698</v>
      </c>
      <c r="B1699">
        <v>19</v>
      </c>
      <c r="C1699" t="s">
        <v>179</v>
      </c>
      <c r="D1699" t="s">
        <v>3598</v>
      </c>
      <c r="E1699" t="s">
        <v>1392</v>
      </c>
      <c r="F1699" t="s">
        <v>63</v>
      </c>
      <c r="G1699">
        <v>8029</v>
      </c>
      <c r="H1699">
        <v>245183</v>
      </c>
    </row>
    <row r="1700" spans="1:8">
      <c r="A1700">
        <v>1699</v>
      </c>
      <c r="B1700">
        <v>19</v>
      </c>
      <c r="C1700" t="s">
        <v>179</v>
      </c>
      <c r="D1700" t="s">
        <v>3598</v>
      </c>
      <c r="E1700" t="s">
        <v>1392</v>
      </c>
      <c r="F1700" t="s">
        <v>46</v>
      </c>
      <c r="G1700">
        <v>9365</v>
      </c>
      <c r="H1700">
        <v>245183</v>
      </c>
    </row>
    <row r="1701" spans="1:8">
      <c r="A1701">
        <v>1700</v>
      </c>
      <c r="B1701">
        <v>19</v>
      </c>
      <c r="C1701" t="s">
        <v>179</v>
      </c>
      <c r="D1701" t="s">
        <v>3598</v>
      </c>
      <c r="E1701" t="s">
        <v>1393</v>
      </c>
      <c r="F1701" t="s">
        <v>63</v>
      </c>
      <c r="G1701">
        <v>6844</v>
      </c>
      <c r="H1701">
        <v>245183</v>
      </c>
    </row>
    <row r="1702" spans="1:8">
      <c r="A1702">
        <v>1701</v>
      </c>
      <c r="B1702">
        <v>19</v>
      </c>
      <c r="C1702" t="s">
        <v>179</v>
      </c>
      <c r="D1702" t="s">
        <v>3598</v>
      </c>
      <c r="E1702" t="s">
        <v>1393</v>
      </c>
      <c r="F1702" t="s">
        <v>46</v>
      </c>
      <c r="G1702">
        <v>7741</v>
      </c>
      <c r="H1702">
        <v>245183</v>
      </c>
    </row>
    <row r="1703" spans="1:8">
      <c r="A1703">
        <v>1702</v>
      </c>
      <c r="B1703">
        <v>19</v>
      </c>
      <c r="C1703" t="s">
        <v>179</v>
      </c>
      <c r="D1703" t="s">
        <v>3598</v>
      </c>
      <c r="E1703" t="s">
        <v>1394</v>
      </c>
      <c r="F1703" t="s">
        <v>63</v>
      </c>
      <c r="G1703">
        <v>5998</v>
      </c>
      <c r="H1703">
        <v>245183</v>
      </c>
    </row>
    <row r="1704" spans="1:8">
      <c r="A1704">
        <v>1703</v>
      </c>
      <c r="B1704">
        <v>19</v>
      </c>
      <c r="C1704" t="s">
        <v>179</v>
      </c>
      <c r="D1704" t="s">
        <v>3598</v>
      </c>
      <c r="E1704" t="s">
        <v>1394</v>
      </c>
      <c r="F1704" t="s">
        <v>46</v>
      </c>
      <c r="G1704">
        <v>7010</v>
      </c>
      <c r="H1704">
        <v>245183</v>
      </c>
    </row>
    <row r="1705" spans="1:8">
      <c r="A1705">
        <v>1704</v>
      </c>
      <c r="B1705">
        <v>19</v>
      </c>
      <c r="C1705" t="s">
        <v>179</v>
      </c>
      <c r="D1705" t="s">
        <v>3598</v>
      </c>
      <c r="E1705" t="s">
        <v>1395</v>
      </c>
      <c r="F1705" t="s">
        <v>63</v>
      </c>
      <c r="G1705">
        <v>5582</v>
      </c>
      <c r="H1705">
        <v>245183</v>
      </c>
    </row>
    <row r="1706" spans="1:8">
      <c r="A1706">
        <v>1705</v>
      </c>
      <c r="B1706">
        <v>19</v>
      </c>
      <c r="C1706" t="s">
        <v>179</v>
      </c>
      <c r="D1706" t="s">
        <v>3598</v>
      </c>
      <c r="E1706" t="s">
        <v>1395</v>
      </c>
      <c r="F1706" t="s">
        <v>46</v>
      </c>
      <c r="G1706">
        <v>6515</v>
      </c>
      <c r="H1706">
        <v>245183</v>
      </c>
    </row>
    <row r="1707" spans="1:8">
      <c r="A1707">
        <v>1706</v>
      </c>
      <c r="B1707">
        <v>19</v>
      </c>
      <c r="C1707" t="s">
        <v>179</v>
      </c>
      <c r="D1707" t="s">
        <v>3598</v>
      </c>
      <c r="E1707" t="s">
        <v>1396</v>
      </c>
      <c r="F1707" t="s">
        <v>63</v>
      </c>
      <c r="G1707">
        <v>4895</v>
      </c>
      <c r="H1707">
        <v>245183</v>
      </c>
    </row>
    <row r="1708" spans="1:8">
      <c r="A1708">
        <v>1707</v>
      </c>
      <c r="B1708">
        <v>19</v>
      </c>
      <c r="C1708" t="s">
        <v>179</v>
      </c>
      <c r="D1708" t="s">
        <v>3598</v>
      </c>
      <c r="E1708" t="s">
        <v>1396</v>
      </c>
      <c r="F1708" t="s">
        <v>46</v>
      </c>
      <c r="G1708">
        <v>5860</v>
      </c>
      <c r="H1708">
        <v>245183</v>
      </c>
    </row>
    <row r="1709" spans="1:8">
      <c r="A1709">
        <v>1708</v>
      </c>
      <c r="B1709">
        <v>19</v>
      </c>
      <c r="C1709" t="s">
        <v>179</v>
      </c>
      <c r="D1709" t="s">
        <v>3598</v>
      </c>
      <c r="E1709" t="s">
        <v>1397</v>
      </c>
      <c r="F1709" t="s">
        <v>63</v>
      </c>
      <c r="G1709">
        <v>4035</v>
      </c>
      <c r="H1709">
        <v>245183</v>
      </c>
    </row>
    <row r="1710" spans="1:8">
      <c r="A1710">
        <v>1709</v>
      </c>
      <c r="B1710">
        <v>19</v>
      </c>
      <c r="C1710" t="s">
        <v>179</v>
      </c>
      <c r="D1710" t="s">
        <v>3598</v>
      </c>
      <c r="E1710" t="s">
        <v>1397</v>
      </c>
      <c r="F1710" t="s">
        <v>46</v>
      </c>
      <c r="G1710">
        <v>4670</v>
      </c>
      <c r="H1710">
        <v>245183</v>
      </c>
    </row>
    <row r="1711" spans="1:8">
      <c r="A1711">
        <v>1710</v>
      </c>
      <c r="B1711">
        <v>19</v>
      </c>
      <c r="C1711" t="s">
        <v>179</v>
      </c>
      <c r="D1711" t="s">
        <v>3598</v>
      </c>
      <c r="E1711" t="s">
        <v>1398</v>
      </c>
      <c r="F1711" t="s">
        <v>63</v>
      </c>
      <c r="G1711">
        <v>3015</v>
      </c>
      <c r="H1711">
        <v>245183</v>
      </c>
    </row>
    <row r="1712" spans="1:8">
      <c r="A1712">
        <v>1711</v>
      </c>
      <c r="B1712">
        <v>19</v>
      </c>
      <c r="C1712" t="s">
        <v>179</v>
      </c>
      <c r="D1712" t="s">
        <v>3598</v>
      </c>
      <c r="E1712" t="s">
        <v>1398</v>
      </c>
      <c r="F1712" t="s">
        <v>46</v>
      </c>
      <c r="G1712">
        <v>3559</v>
      </c>
      <c r="H1712">
        <v>245183</v>
      </c>
    </row>
    <row r="1713" spans="1:8">
      <c r="A1713">
        <v>1712</v>
      </c>
      <c r="B1713">
        <v>19</v>
      </c>
      <c r="C1713" t="s">
        <v>179</v>
      </c>
      <c r="D1713" t="s">
        <v>3598</v>
      </c>
      <c r="E1713" t="s">
        <v>1399</v>
      </c>
      <c r="F1713" t="s">
        <v>63</v>
      </c>
      <c r="G1713">
        <v>2096</v>
      </c>
      <c r="H1713">
        <v>245183</v>
      </c>
    </row>
    <row r="1714" spans="1:8">
      <c r="A1714">
        <v>1713</v>
      </c>
      <c r="B1714">
        <v>19</v>
      </c>
      <c r="C1714" t="s">
        <v>179</v>
      </c>
      <c r="D1714" t="s">
        <v>3598</v>
      </c>
      <c r="E1714" t="s">
        <v>1399</v>
      </c>
      <c r="F1714" t="s">
        <v>46</v>
      </c>
      <c r="G1714">
        <v>2456</v>
      </c>
      <c r="H1714">
        <v>245183</v>
      </c>
    </row>
    <row r="1715" spans="1:8">
      <c r="A1715">
        <v>1714</v>
      </c>
      <c r="B1715">
        <v>19</v>
      </c>
      <c r="C1715" t="s">
        <v>179</v>
      </c>
      <c r="D1715" t="s">
        <v>3598</v>
      </c>
      <c r="E1715" t="s">
        <v>1400</v>
      </c>
      <c r="F1715" t="s">
        <v>63</v>
      </c>
      <c r="G1715">
        <v>1604</v>
      </c>
      <c r="H1715">
        <v>245183</v>
      </c>
    </row>
    <row r="1716" spans="1:8">
      <c r="A1716">
        <v>1715</v>
      </c>
      <c r="B1716">
        <v>19</v>
      </c>
      <c r="C1716" t="s">
        <v>179</v>
      </c>
      <c r="D1716" t="s">
        <v>3598</v>
      </c>
      <c r="E1716" t="s">
        <v>1400</v>
      </c>
      <c r="F1716" t="s">
        <v>46</v>
      </c>
      <c r="G1716">
        <v>1984</v>
      </c>
      <c r="H1716">
        <v>245183</v>
      </c>
    </row>
    <row r="1717" spans="1:8">
      <c r="A1717">
        <v>1716</v>
      </c>
      <c r="B1717">
        <v>19</v>
      </c>
      <c r="C1717" t="s">
        <v>179</v>
      </c>
      <c r="D1717" t="s">
        <v>3598</v>
      </c>
      <c r="E1717" t="s">
        <v>1401</v>
      </c>
      <c r="F1717" t="s">
        <v>63</v>
      </c>
      <c r="G1717">
        <v>1041</v>
      </c>
      <c r="H1717">
        <v>245183</v>
      </c>
    </row>
    <row r="1718" spans="1:8">
      <c r="A1718">
        <v>1717</v>
      </c>
      <c r="B1718">
        <v>19</v>
      </c>
      <c r="C1718" t="s">
        <v>179</v>
      </c>
      <c r="D1718" t="s">
        <v>3598</v>
      </c>
      <c r="E1718" t="s">
        <v>1401</v>
      </c>
      <c r="F1718" t="s">
        <v>46</v>
      </c>
      <c r="G1718">
        <v>1449</v>
      </c>
      <c r="H1718">
        <v>245183</v>
      </c>
    </row>
    <row r="1719" spans="1:8">
      <c r="A1719">
        <v>1718</v>
      </c>
      <c r="B1719">
        <v>19</v>
      </c>
      <c r="C1719" t="s">
        <v>179</v>
      </c>
      <c r="D1719" t="s">
        <v>3598</v>
      </c>
      <c r="E1719" t="s">
        <v>1402</v>
      </c>
      <c r="F1719" t="s">
        <v>63</v>
      </c>
      <c r="G1719">
        <v>856</v>
      </c>
      <c r="H1719">
        <v>245183</v>
      </c>
    </row>
    <row r="1720" spans="1:8">
      <c r="A1720">
        <v>1719</v>
      </c>
      <c r="B1720">
        <v>19</v>
      </c>
      <c r="C1720" t="s">
        <v>179</v>
      </c>
      <c r="D1720" t="s">
        <v>3598</v>
      </c>
      <c r="E1720" t="s">
        <v>1402</v>
      </c>
      <c r="F1720" t="s">
        <v>46</v>
      </c>
      <c r="G1720">
        <v>1334</v>
      </c>
      <c r="H1720">
        <v>245183</v>
      </c>
    </row>
    <row r="1721" spans="1:8">
      <c r="A1721">
        <v>1720</v>
      </c>
      <c r="B1721">
        <v>19</v>
      </c>
      <c r="C1721" t="s">
        <v>179</v>
      </c>
      <c r="D1721" t="s">
        <v>3586</v>
      </c>
      <c r="E1721" t="s">
        <v>249</v>
      </c>
      <c r="F1721" t="s">
        <v>63</v>
      </c>
      <c r="G1721">
        <v>22789</v>
      </c>
      <c r="H1721">
        <v>677308</v>
      </c>
    </row>
    <row r="1722" spans="1:8">
      <c r="A1722">
        <v>1721</v>
      </c>
      <c r="B1722">
        <v>19</v>
      </c>
      <c r="C1722" t="s">
        <v>179</v>
      </c>
      <c r="D1722" t="s">
        <v>3586</v>
      </c>
      <c r="E1722" t="s">
        <v>249</v>
      </c>
      <c r="F1722" t="s">
        <v>46</v>
      </c>
      <c r="G1722">
        <v>21550</v>
      </c>
      <c r="H1722">
        <v>677308</v>
      </c>
    </row>
    <row r="1723" spans="1:8">
      <c r="A1723">
        <v>1722</v>
      </c>
      <c r="B1723">
        <v>19</v>
      </c>
      <c r="C1723" t="s">
        <v>179</v>
      </c>
      <c r="D1723" t="s">
        <v>3586</v>
      </c>
      <c r="E1723" t="s">
        <v>1386</v>
      </c>
      <c r="F1723" t="s">
        <v>63</v>
      </c>
      <c r="G1723">
        <v>24995</v>
      </c>
      <c r="H1723">
        <v>677308</v>
      </c>
    </row>
    <row r="1724" spans="1:8">
      <c r="A1724">
        <v>1723</v>
      </c>
      <c r="B1724">
        <v>19</v>
      </c>
      <c r="C1724" t="s">
        <v>179</v>
      </c>
      <c r="D1724" t="s">
        <v>3586</v>
      </c>
      <c r="E1724" t="s">
        <v>1386</v>
      </c>
      <c r="F1724" t="s">
        <v>46</v>
      </c>
      <c r="G1724">
        <v>24048</v>
      </c>
      <c r="H1724">
        <v>677308</v>
      </c>
    </row>
    <row r="1725" spans="1:8">
      <c r="A1725">
        <v>1724</v>
      </c>
      <c r="B1725">
        <v>19</v>
      </c>
      <c r="C1725" t="s">
        <v>179</v>
      </c>
      <c r="D1725" t="s">
        <v>3586</v>
      </c>
      <c r="E1725" t="s">
        <v>1387</v>
      </c>
      <c r="F1725" t="s">
        <v>63</v>
      </c>
      <c r="G1725">
        <v>27061</v>
      </c>
      <c r="H1725">
        <v>677308</v>
      </c>
    </row>
    <row r="1726" spans="1:8">
      <c r="A1726">
        <v>1725</v>
      </c>
      <c r="B1726">
        <v>19</v>
      </c>
      <c r="C1726" t="s">
        <v>179</v>
      </c>
      <c r="D1726" t="s">
        <v>3586</v>
      </c>
      <c r="E1726" t="s">
        <v>1387</v>
      </c>
      <c r="F1726" t="s">
        <v>46</v>
      </c>
      <c r="G1726">
        <v>26061</v>
      </c>
      <c r="H1726">
        <v>677308</v>
      </c>
    </row>
    <row r="1727" spans="1:8">
      <c r="A1727">
        <v>1726</v>
      </c>
      <c r="B1727">
        <v>19</v>
      </c>
      <c r="C1727" t="s">
        <v>179</v>
      </c>
      <c r="D1727" t="s">
        <v>3586</v>
      </c>
      <c r="E1727" t="s">
        <v>1388</v>
      </c>
      <c r="F1727" t="s">
        <v>63</v>
      </c>
      <c r="G1727">
        <v>29749</v>
      </c>
      <c r="H1727">
        <v>677308</v>
      </c>
    </row>
    <row r="1728" spans="1:8">
      <c r="A1728">
        <v>1727</v>
      </c>
      <c r="B1728">
        <v>19</v>
      </c>
      <c r="C1728" t="s">
        <v>179</v>
      </c>
      <c r="D1728" t="s">
        <v>3586</v>
      </c>
      <c r="E1728" t="s">
        <v>1388</v>
      </c>
      <c r="F1728" t="s">
        <v>46</v>
      </c>
      <c r="G1728">
        <v>28362</v>
      </c>
      <c r="H1728">
        <v>677308</v>
      </c>
    </row>
    <row r="1729" spans="1:8">
      <c r="A1729">
        <v>1728</v>
      </c>
      <c r="B1729">
        <v>19</v>
      </c>
      <c r="C1729" t="s">
        <v>179</v>
      </c>
      <c r="D1729" t="s">
        <v>3586</v>
      </c>
      <c r="E1729" t="s">
        <v>1389</v>
      </c>
      <c r="F1729" t="s">
        <v>63</v>
      </c>
      <c r="G1729">
        <v>30699</v>
      </c>
      <c r="H1729">
        <v>677308</v>
      </c>
    </row>
    <row r="1730" spans="1:8">
      <c r="A1730">
        <v>1729</v>
      </c>
      <c r="B1730">
        <v>19</v>
      </c>
      <c r="C1730" t="s">
        <v>179</v>
      </c>
      <c r="D1730" t="s">
        <v>3586</v>
      </c>
      <c r="E1730" t="s">
        <v>1389</v>
      </c>
      <c r="F1730" t="s">
        <v>46</v>
      </c>
      <c r="G1730">
        <v>29028</v>
      </c>
      <c r="H1730">
        <v>677308</v>
      </c>
    </row>
    <row r="1731" spans="1:8">
      <c r="A1731">
        <v>1730</v>
      </c>
      <c r="B1731">
        <v>19</v>
      </c>
      <c r="C1731" t="s">
        <v>179</v>
      </c>
      <c r="D1731" t="s">
        <v>3586</v>
      </c>
      <c r="E1731" t="s">
        <v>1390</v>
      </c>
      <c r="F1731" t="s">
        <v>63</v>
      </c>
      <c r="G1731">
        <v>27718</v>
      </c>
      <c r="H1731">
        <v>677308</v>
      </c>
    </row>
    <row r="1732" spans="1:8">
      <c r="A1732">
        <v>1731</v>
      </c>
      <c r="B1732">
        <v>19</v>
      </c>
      <c r="C1732" t="s">
        <v>179</v>
      </c>
      <c r="D1732" t="s">
        <v>3586</v>
      </c>
      <c r="E1732" t="s">
        <v>1390</v>
      </c>
      <c r="F1732" t="s">
        <v>46</v>
      </c>
      <c r="G1732">
        <v>26861</v>
      </c>
      <c r="H1732">
        <v>677308</v>
      </c>
    </row>
    <row r="1733" spans="1:8">
      <c r="A1733">
        <v>1732</v>
      </c>
      <c r="B1733">
        <v>19</v>
      </c>
      <c r="C1733" t="s">
        <v>179</v>
      </c>
      <c r="D1733" t="s">
        <v>3586</v>
      </c>
      <c r="E1733" t="s">
        <v>1391</v>
      </c>
      <c r="F1733" t="s">
        <v>63</v>
      </c>
      <c r="G1733">
        <v>25852</v>
      </c>
      <c r="H1733">
        <v>677308</v>
      </c>
    </row>
    <row r="1734" spans="1:8">
      <c r="A1734">
        <v>1733</v>
      </c>
      <c r="B1734">
        <v>19</v>
      </c>
      <c r="C1734" t="s">
        <v>179</v>
      </c>
      <c r="D1734" t="s">
        <v>3586</v>
      </c>
      <c r="E1734" t="s">
        <v>1391</v>
      </c>
      <c r="F1734" t="s">
        <v>46</v>
      </c>
      <c r="G1734">
        <v>25697</v>
      </c>
      <c r="H1734">
        <v>677308</v>
      </c>
    </row>
    <row r="1735" spans="1:8">
      <c r="A1735">
        <v>1734</v>
      </c>
      <c r="B1735">
        <v>19</v>
      </c>
      <c r="C1735" t="s">
        <v>179</v>
      </c>
      <c r="D1735" t="s">
        <v>3586</v>
      </c>
      <c r="E1735" t="s">
        <v>1392</v>
      </c>
      <c r="F1735" t="s">
        <v>63</v>
      </c>
      <c r="G1735">
        <v>25337</v>
      </c>
      <c r="H1735">
        <v>677308</v>
      </c>
    </row>
    <row r="1736" spans="1:8">
      <c r="A1736">
        <v>1735</v>
      </c>
      <c r="B1736">
        <v>19</v>
      </c>
      <c r="C1736" t="s">
        <v>179</v>
      </c>
      <c r="D1736" t="s">
        <v>3586</v>
      </c>
      <c r="E1736" t="s">
        <v>1392</v>
      </c>
      <c r="F1736" t="s">
        <v>46</v>
      </c>
      <c r="G1736">
        <v>26057</v>
      </c>
      <c r="H1736">
        <v>677308</v>
      </c>
    </row>
    <row r="1737" spans="1:8">
      <c r="A1737">
        <v>1736</v>
      </c>
      <c r="B1737">
        <v>19</v>
      </c>
      <c r="C1737" t="s">
        <v>179</v>
      </c>
      <c r="D1737" t="s">
        <v>3586</v>
      </c>
      <c r="E1737" t="s">
        <v>1393</v>
      </c>
      <c r="F1737" t="s">
        <v>63</v>
      </c>
      <c r="G1737">
        <v>20698</v>
      </c>
      <c r="H1737">
        <v>677308</v>
      </c>
    </row>
    <row r="1738" spans="1:8">
      <c r="A1738">
        <v>1737</v>
      </c>
      <c r="B1738">
        <v>19</v>
      </c>
      <c r="C1738" t="s">
        <v>179</v>
      </c>
      <c r="D1738" t="s">
        <v>3586</v>
      </c>
      <c r="E1738" t="s">
        <v>1393</v>
      </c>
      <c r="F1738" t="s">
        <v>46</v>
      </c>
      <c r="G1738">
        <v>21584</v>
      </c>
      <c r="H1738">
        <v>677308</v>
      </c>
    </row>
    <row r="1739" spans="1:8">
      <c r="A1739">
        <v>1738</v>
      </c>
      <c r="B1739">
        <v>19</v>
      </c>
      <c r="C1739" t="s">
        <v>179</v>
      </c>
      <c r="D1739" t="s">
        <v>3586</v>
      </c>
      <c r="E1739" t="s">
        <v>1394</v>
      </c>
      <c r="F1739" t="s">
        <v>63</v>
      </c>
      <c r="G1739">
        <v>19083</v>
      </c>
      <c r="H1739">
        <v>677308</v>
      </c>
    </row>
    <row r="1740" spans="1:8">
      <c r="A1740">
        <v>1739</v>
      </c>
      <c r="B1740">
        <v>19</v>
      </c>
      <c r="C1740" t="s">
        <v>179</v>
      </c>
      <c r="D1740" t="s">
        <v>3586</v>
      </c>
      <c r="E1740" t="s">
        <v>1394</v>
      </c>
      <c r="F1740" t="s">
        <v>46</v>
      </c>
      <c r="G1740">
        <v>20686</v>
      </c>
      <c r="H1740">
        <v>677308</v>
      </c>
    </row>
    <row r="1741" spans="1:8">
      <c r="A1741">
        <v>1740</v>
      </c>
      <c r="B1741">
        <v>19</v>
      </c>
      <c r="C1741" t="s">
        <v>179</v>
      </c>
      <c r="D1741" t="s">
        <v>3586</v>
      </c>
      <c r="E1741" t="s">
        <v>1395</v>
      </c>
      <c r="F1741" t="s">
        <v>63</v>
      </c>
      <c r="G1741">
        <v>18322</v>
      </c>
      <c r="H1741">
        <v>677308</v>
      </c>
    </row>
    <row r="1742" spans="1:8">
      <c r="A1742">
        <v>1741</v>
      </c>
      <c r="B1742">
        <v>19</v>
      </c>
      <c r="C1742" t="s">
        <v>179</v>
      </c>
      <c r="D1742" t="s">
        <v>3586</v>
      </c>
      <c r="E1742" t="s">
        <v>1395</v>
      </c>
      <c r="F1742" t="s">
        <v>46</v>
      </c>
      <c r="G1742">
        <v>20102</v>
      </c>
      <c r="H1742">
        <v>677308</v>
      </c>
    </row>
    <row r="1743" spans="1:8">
      <c r="A1743">
        <v>1742</v>
      </c>
      <c r="B1743">
        <v>19</v>
      </c>
      <c r="C1743" t="s">
        <v>179</v>
      </c>
      <c r="D1743" t="s">
        <v>3586</v>
      </c>
      <c r="E1743" t="s">
        <v>1396</v>
      </c>
      <c r="F1743" t="s">
        <v>63</v>
      </c>
      <c r="G1743">
        <v>16256</v>
      </c>
      <c r="H1743">
        <v>677308</v>
      </c>
    </row>
    <row r="1744" spans="1:8">
      <c r="A1744">
        <v>1743</v>
      </c>
      <c r="B1744">
        <v>19</v>
      </c>
      <c r="C1744" t="s">
        <v>179</v>
      </c>
      <c r="D1744" t="s">
        <v>3586</v>
      </c>
      <c r="E1744" t="s">
        <v>1396</v>
      </c>
      <c r="F1744" t="s">
        <v>46</v>
      </c>
      <c r="G1744">
        <v>18523</v>
      </c>
      <c r="H1744">
        <v>677308</v>
      </c>
    </row>
    <row r="1745" spans="1:8">
      <c r="A1745">
        <v>1744</v>
      </c>
      <c r="B1745">
        <v>19</v>
      </c>
      <c r="C1745" t="s">
        <v>179</v>
      </c>
      <c r="D1745" t="s">
        <v>3586</v>
      </c>
      <c r="E1745" t="s">
        <v>1397</v>
      </c>
      <c r="F1745" t="s">
        <v>63</v>
      </c>
      <c r="G1745">
        <v>13641</v>
      </c>
      <c r="H1745">
        <v>677308</v>
      </c>
    </row>
    <row r="1746" spans="1:8">
      <c r="A1746">
        <v>1745</v>
      </c>
      <c r="B1746">
        <v>19</v>
      </c>
      <c r="C1746" t="s">
        <v>179</v>
      </c>
      <c r="D1746" t="s">
        <v>3586</v>
      </c>
      <c r="E1746" t="s">
        <v>1397</v>
      </c>
      <c r="F1746" t="s">
        <v>46</v>
      </c>
      <c r="G1746">
        <v>14967</v>
      </c>
      <c r="H1746">
        <v>677308</v>
      </c>
    </row>
    <row r="1747" spans="1:8">
      <c r="A1747">
        <v>1746</v>
      </c>
      <c r="B1747">
        <v>19</v>
      </c>
      <c r="C1747" t="s">
        <v>179</v>
      </c>
      <c r="D1747" t="s">
        <v>3586</v>
      </c>
      <c r="E1747" t="s">
        <v>1398</v>
      </c>
      <c r="F1747" t="s">
        <v>63</v>
      </c>
      <c r="G1747">
        <v>11037</v>
      </c>
      <c r="H1747">
        <v>677308</v>
      </c>
    </row>
    <row r="1748" spans="1:8">
      <c r="A1748">
        <v>1747</v>
      </c>
      <c r="B1748">
        <v>19</v>
      </c>
      <c r="C1748" t="s">
        <v>179</v>
      </c>
      <c r="D1748" t="s">
        <v>3586</v>
      </c>
      <c r="E1748" t="s">
        <v>1398</v>
      </c>
      <c r="F1748" t="s">
        <v>46</v>
      </c>
      <c r="G1748">
        <v>11974</v>
      </c>
      <c r="H1748">
        <v>677308</v>
      </c>
    </row>
    <row r="1749" spans="1:8">
      <c r="A1749">
        <v>1748</v>
      </c>
      <c r="B1749">
        <v>19</v>
      </c>
      <c r="C1749" t="s">
        <v>179</v>
      </c>
      <c r="D1749" t="s">
        <v>3586</v>
      </c>
      <c r="E1749" t="s">
        <v>1399</v>
      </c>
      <c r="F1749" t="s">
        <v>63</v>
      </c>
      <c r="G1749">
        <v>8361</v>
      </c>
      <c r="H1749">
        <v>677308</v>
      </c>
    </row>
    <row r="1750" spans="1:8">
      <c r="A1750">
        <v>1749</v>
      </c>
      <c r="B1750">
        <v>19</v>
      </c>
      <c r="C1750" t="s">
        <v>179</v>
      </c>
      <c r="D1750" t="s">
        <v>3586</v>
      </c>
      <c r="E1750" t="s">
        <v>1399</v>
      </c>
      <c r="F1750" t="s">
        <v>46</v>
      </c>
      <c r="G1750">
        <v>9194</v>
      </c>
      <c r="H1750">
        <v>677308</v>
      </c>
    </row>
    <row r="1751" spans="1:8">
      <c r="A1751">
        <v>1750</v>
      </c>
      <c r="B1751">
        <v>19</v>
      </c>
      <c r="C1751" t="s">
        <v>179</v>
      </c>
      <c r="D1751" t="s">
        <v>3586</v>
      </c>
      <c r="E1751" t="s">
        <v>1400</v>
      </c>
      <c r="F1751" t="s">
        <v>63</v>
      </c>
      <c r="G1751">
        <v>6359</v>
      </c>
      <c r="H1751">
        <v>677308</v>
      </c>
    </row>
    <row r="1752" spans="1:8">
      <c r="A1752">
        <v>1751</v>
      </c>
      <c r="B1752">
        <v>19</v>
      </c>
      <c r="C1752" t="s">
        <v>179</v>
      </c>
      <c r="D1752" t="s">
        <v>3586</v>
      </c>
      <c r="E1752" t="s">
        <v>1400</v>
      </c>
      <c r="F1752" t="s">
        <v>46</v>
      </c>
      <c r="G1752">
        <v>7335</v>
      </c>
      <c r="H1752">
        <v>677308</v>
      </c>
    </row>
    <row r="1753" spans="1:8">
      <c r="A1753">
        <v>1752</v>
      </c>
      <c r="B1753">
        <v>19</v>
      </c>
      <c r="C1753" t="s">
        <v>179</v>
      </c>
      <c r="D1753" t="s">
        <v>3586</v>
      </c>
      <c r="E1753" t="s">
        <v>1401</v>
      </c>
      <c r="F1753" t="s">
        <v>63</v>
      </c>
      <c r="G1753">
        <v>4178</v>
      </c>
      <c r="H1753">
        <v>677308</v>
      </c>
    </row>
    <row r="1754" spans="1:8">
      <c r="A1754">
        <v>1753</v>
      </c>
      <c r="B1754">
        <v>19</v>
      </c>
      <c r="C1754" t="s">
        <v>179</v>
      </c>
      <c r="D1754" t="s">
        <v>3586</v>
      </c>
      <c r="E1754" t="s">
        <v>1401</v>
      </c>
      <c r="F1754" t="s">
        <v>46</v>
      </c>
      <c r="G1754">
        <v>5085</v>
      </c>
      <c r="H1754">
        <v>677308</v>
      </c>
    </row>
    <row r="1755" spans="1:8">
      <c r="A1755">
        <v>1754</v>
      </c>
      <c r="B1755">
        <v>19</v>
      </c>
      <c r="C1755" t="s">
        <v>179</v>
      </c>
      <c r="D1755" t="s">
        <v>3586</v>
      </c>
      <c r="E1755" t="s">
        <v>1402</v>
      </c>
      <c r="F1755" t="s">
        <v>63</v>
      </c>
      <c r="G1755">
        <v>3355</v>
      </c>
      <c r="H1755">
        <v>677308</v>
      </c>
    </row>
    <row r="1756" spans="1:8">
      <c r="A1756">
        <v>1755</v>
      </c>
      <c r="B1756">
        <v>19</v>
      </c>
      <c r="C1756" t="s">
        <v>179</v>
      </c>
      <c r="D1756" t="s">
        <v>3586</v>
      </c>
      <c r="E1756" t="s">
        <v>1402</v>
      </c>
      <c r="F1756" t="s">
        <v>46</v>
      </c>
      <c r="G1756">
        <v>4704</v>
      </c>
      <c r="H1756">
        <v>677308</v>
      </c>
    </row>
    <row r="1757" spans="1:8">
      <c r="A1757">
        <v>1756</v>
      </c>
      <c r="B1757">
        <v>19</v>
      </c>
      <c r="C1757" t="s">
        <v>179</v>
      </c>
      <c r="D1757" t="s">
        <v>45</v>
      </c>
      <c r="E1757" t="s">
        <v>249</v>
      </c>
      <c r="F1757" t="s">
        <v>63</v>
      </c>
      <c r="G1757">
        <v>463</v>
      </c>
    </row>
    <row r="1758" spans="1:8">
      <c r="A1758">
        <v>1757</v>
      </c>
      <c r="B1758">
        <v>19</v>
      </c>
      <c r="C1758" t="s">
        <v>179</v>
      </c>
      <c r="D1758" t="s">
        <v>45</v>
      </c>
      <c r="E1758" t="s">
        <v>249</v>
      </c>
      <c r="F1758" t="s">
        <v>46</v>
      </c>
      <c r="G1758">
        <v>411</v>
      </c>
    </row>
    <row r="1759" spans="1:8">
      <c r="A1759">
        <v>1758</v>
      </c>
      <c r="B1759">
        <v>19</v>
      </c>
      <c r="C1759" t="s">
        <v>179</v>
      </c>
      <c r="D1759" t="s">
        <v>45</v>
      </c>
      <c r="E1759" t="s">
        <v>1386</v>
      </c>
      <c r="F1759" t="s">
        <v>63</v>
      </c>
      <c r="G1759">
        <v>385</v>
      </c>
    </row>
    <row r="1760" spans="1:8">
      <c r="A1760">
        <v>1759</v>
      </c>
      <c r="B1760">
        <v>19</v>
      </c>
      <c r="C1760" t="s">
        <v>179</v>
      </c>
      <c r="D1760" t="s">
        <v>45</v>
      </c>
      <c r="E1760" t="s">
        <v>1386</v>
      </c>
      <c r="F1760" t="s">
        <v>46</v>
      </c>
      <c r="G1760">
        <v>332</v>
      </c>
    </row>
    <row r="1761" spans="1:7">
      <c r="A1761">
        <v>1760</v>
      </c>
      <c r="B1761">
        <v>19</v>
      </c>
      <c r="C1761" t="s">
        <v>179</v>
      </c>
      <c r="D1761" t="s">
        <v>45</v>
      </c>
      <c r="E1761" t="s">
        <v>1387</v>
      </c>
      <c r="F1761" t="s">
        <v>63</v>
      </c>
      <c r="G1761">
        <v>441</v>
      </c>
    </row>
    <row r="1762" spans="1:7">
      <c r="A1762">
        <v>1761</v>
      </c>
      <c r="B1762">
        <v>19</v>
      </c>
      <c r="C1762" t="s">
        <v>179</v>
      </c>
      <c r="D1762" t="s">
        <v>45</v>
      </c>
      <c r="E1762" t="s">
        <v>1387</v>
      </c>
      <c r="F1762" t="s">
        <v>46</v>
      </c>
      <c r="G1762">
        <v>362</v>
      </c>
    </row>
    <row r="1763" spans="1:7">
      <c r="A1763">
        <v>1762</v>
      </c>
      <c r="B1763">
        <v>19</v>
      </c>
      <c r="C1763" t="s">
        <v>179</v>
      </c>
      <c r="D1763" t="s">
        <v>45</v>
      </c>
      <c r="E1763" t="s">
        <v>1388</v>
      </c>
      <c r="F1763" t="s">
        <v>63</v>
      </c>
      <c r="G1763">
        <v>1012</v>
      </c>
    </row>
    <row r="1764" spans="1:7">
      <c r="A1764">
        <v>1763</v>
      </c>
      <c r="B1764">
        <v>19</v>
      </c>
      <c r="C1764" t="s">
        <v>179</v>
      </c>
      <c r="D1764" t="s">
        <v>45</v>
      </c>
      <c r="E1764" t="s">
        <v>1388</v>
      </c>
      <c r="F1764" t="s">
        <v>46</v>
      </c>
      <c r="G1764">
        <v>465</v>
      </c>
    </row>
    <row r="1765" spans="1:7">
      <c r="A1765">
        <v>1764</v>
      </c>
      <c r="B1765">
        <v>19</v>
      </c>
      <c r="C1765" t="s">
        <v>179</v>
      </c>
      <c r="D1765" t="s">
        <v>45</v>
      </c>
      <c r="E1765" t="s">
        <v>1389</v>
      </c>
      <c r="F1765" t="s">
        <v>63</v>
      </c>
      <c r="G1765">
        <v>1045</v>
      </c>
    </row>
    <row r="1766" spans="1:7">
      <c r="A1766">
        <v>1765</v>
      </c>
      <c r="B1766">
        <v>19</v>
      </c>
      <c r="C1766" t="s">
        <v>179</v>
      </c>
      <c r="D1766" t="s">
        <v>45</v>
      </c>
      <c r="E1766" t="s">
        <v>1389</v>
      </c>
      <c r="F1766" t="s">
        <v>46</v>
      </c>
      <c r="G1766">
        <v>562</v>
      </c>
    </row>
    <row r="1767" spans="1:7">
      <c r="A1767">
        <v>1766</v>
      </c>
      <c r="B1767">
        <v>19</v>
      </c>
      <c r="C1767" t="s">
        <v>179</v>
      </c>
      <c r="D1767" t="s">
        <v>45</v>
      </c>
      <c r="E1767" t="s">
        <v>1390</v>
      </c>
      <c r="F1767" t="s">
        <v>63</v>
      </c>
      <c r="G1767">
        <v>754</v>
      </c>
    </row>
    <row r="1768" spans="1:7">
      <c r="A1768">
        <v>1767</v>
      </c>
      <c r="B1768">
        <v>19</v>
      </c>
      <c r="C1768" t="s">
        <v>179</v>
      </c>
      <c r="D1768" t="s">
        <v>45</v>
      </c>
      <c r="E1768" t="s">
        <v>1390</v>
      </c>
      <c r="F1768" t="s">
        <v>46</v>
      </c>
      <c r="G1768">
        <v>519</v>
      </c>
    </row>
    <row r="1769" spans="1:7">
      <c r="A1769">
        <v>1768</v>
      </c>
      <c r="B1769">
        <v>19</v>
      </c>
      <c r="C1769" t="s">
        <v>179</v>
      </c>
      <c r="D1769" t="s">
        <v>45</v>
      </c>
      <c r="E1769" t="s">
        <v>1391</v>
      </c>
      <c r="F1769" t="s">
        <v>63</v>
      </c>
      <c r="G1769">
        <v>568</v>
      </c>
    </row>
    <row r="1770" spans="1:7">
      <c r="A1770">
        <v>1769</v>
      </c>
      <c r="B1770">
        <v>19</v>
      </c>
      <c r="C1770" t="s">
        <v>179</v>
      </c>
      <c r="D1770" t="s">
        <v>45</v>
      </c>
      <c r="E1770" t="s">
        <v>1391</v>
      </c>
      <c r="F1770" t="s">
        <v>46</v>
      </c>
      <c r="G1770">
        <v>448</v>
      </c>
    </row>
    <row r="1771" spans="1:7">
      <c r="A1771">
        <v>1770</v>
      </c>
      <c r="B1771">
        <v>19</v>
      </c>
      <c r="C1771" t="s">
        <v>179</v>
      </c>
      <c r="D1771" t="s">
        <v>45</v>
      </c>
      <c r="E1771" t="s">
        <v>1392</v>
      </c>
      <c r="F1771" t="s">
        <v>63</v>
      </c>
      <c r="G1771">
        <v>504</v>
      </c>
    </row>
    <row r="1772" spans="1:7">
      <c r="A1772">
        <v>1771</v>
      </c>
      <c r="B1772">
        <v>19</v>
      </c>
      <c r="C1772" t="s">
        <v>179</v>
      </c>
      <c r="D1772" t="s">
        <v>45</v>
      </c>
      <c r="E1772" t="s">
        <v>1392</v>
      </c>
      <c r="F1772" t="s">
        <v>46</v>
      </c>
      <c r="G1772">
        <v>418</v>
      </c>
    </row>
    <row r="1773" spans="1:7">
      <c r="A1773">
        <v>1772</v>
      </c>
      <c r="B1773">
        <v>19</v>
      </c>
      <c r="C1773" t="s">
        <v>179</v>
      </c>
      <c r="D1773" t="s">
        <v>45</v>
      </c>
      <c r="E1773" t="s">
        <v>1393</v>
      </c>
      <c r="F1773" t="s">
        <v>63</v>
      </c>
      <c r="G1773">
        <v>382</v>
      </c>
    </row>
    <row r="1774" spans="1:7">
      <c r="A1774">
        <v>1773</v>
      </c>
      <c r="B1774">
        <v>19</v>
      </c>
      <c r="C1774" t="s">
        <v>179</v>
      </c>
      <c r="D1774" t="s">
        <v>45</v>
      </c>
      <c r="E1774" t="s">
        <v>1393</v>
      </c>
      <c r="F1774" t="s">
        <v>46</v>
      </c>
      <c r="G1774">
        <v>362</v>
      </c>
    </row>
    <row r="1775" spans="1:7">
      <c r="A1775">
        <v>1774</v>
      </c>
      <c r="B1775">
        <v>19</v>
      </c>
      <c r="C1775" t="s">
        <v>179</v>
      </c>
      <c r="D1775" t="s">
        <v>45</v>
      </c>
      <c r="E1775" t="s">
        <v>1394</v>
      </c>
      <c r="F1775" t="s">
        <v>63</v>
      </c>
      <c r="G1775">
        <v>372</v>
      </c>
    </row>
    <row r="1776" spans="1:7">
      <c r="A1776">
        <v>1775</v>
      </c>
      <c r="B1776">
        <v>19</v>
      </c>
      <c r="C1776" t="s">
        <v>179</v>
      </c>
      <c r="D1776" t="s">
        <v>45</v>
      </c>
      <c r="E1776" t="s">
        <v>1394</v>
      </c>
      <c r="F1776" t="s">
        <v>46</v>
      </c>
      <c r="G1776">
        <v>344</v>
      </c>
    </row>
    <row r="1777" spans="1:7">
      <c r="A1777">
        <v>1776</v>
      </c>
      <c r="B1777">
        <v>19</v>
      </c>
      <c r="C1777" t="s">
        <v>179</v>
      </c>
      <c r="D1777" t="s">
        <v>45</v>
      </c>
      <c r="E1777" t="s">
        <v>1395</v>
      </c>
      <c r="F1777" t="s">
        <v>63</v>
      </c>
      <c r="G1777">
        <v>303</v>
      </c>
    </row>
    <row r="1778" spans="1:7">
      <c r="A1778">
        <v>1777</v>
      </c>
      <c r="B1778">
        <v>19</v>
      </c>
      <c r="C1778" t="s">
        <v>179</v>
      </c>
      <c r="D1778" t="s">
        <v>45</v>
      </c>
      <c r="E1778" t="s">
        <v>1395</v>
      </c>
      <c r="F1778" t="s">
        <v>46</v>
      </c>
      <c r="G1778">
        <v>350</v>
      </c>
    </row>
    <row r="1779" spans="1:7">
      <c r="A1779">
        <v>1778</v>
      </c>
      <c r="B1779">
        <v>19</v>
      </c>
      <c r="C1779" t="s">
        <v>179</v>
      </c>
      <c r="D1779" t="s">
        <v>45</v>
      </c>
      <c r="E1779" t="s">
        <v>1396</v>
      </c>
      <c r="F1779" t="s">
        <v>63</v>
      </c>
      <c r="G1779">
        <v>293</v>
      </c>
    </row>
    <row r="1780" spans="1:7">
      <c r="A1780">
        <v>1779</v>
      </c>
      <c r="B1780">
        <v>19</v>
      </c>
      <c r="C1780" t="s">
        <v>179</v>
      </c>
      <c r="D1780" t="s">
        <v>45</v>
      </c>
      <c r="E1780" t="s">
        <v>1396</v>
      </c>
      <c r="F1780" t="s">
        <v>46</v>
      </c>
      <c r="G1780">
        <v>291</v>
      </c>
    </row>
    <row r="1781" spans="1:7">
      <c r="A1781">
        <v>1780</v>
      </c>
      <c r="B1781">
        <v>19</v>
      </c>
      <c r="C1781" t="s">
        <v>179</v>
      </c>
      <c r="D1781" t="s">
        <v>45</v>
      </c>
      <c r="E1781" t="s">
        <v>1397</v>
      </c>
      <c r="F1781" t="s">
        <v>63</v>
      </c>
      <c r="G1781">
        <v>147</v>
      </c>
    </row>
    <row r="1782" spans="1:7">
      <c r="A1782">
        <v>1781</v>
      </c>
      <c r="B1782">
        <v>19</v>
      </c>
      <c r="C1782" t="s">
        <v>179</v>
      </c>
      <c r="D1782" t="s">
        <v>45</v>
      </c>
      <c r="E1782" t="s">
        <v>1397</v>
      </c>
      <c r="F1782" t="s">
        <v>46</v>
      </c>
      <c r="G1782">
        <v>172</v>
      </c>
    </row>
    <row r="1783" spans="1:7">
      <c r="A1783">
        <v>1782</v>
      </c>
      <c r="B1783">
        <v>19</v>
      </c>
      <c r="C1783" t="s">
        <v>179</v>
      </c>
      <c r="D1783" t="s">
        <v>45</v>
      </c>
      <c r="E1783" t="s">
        <v>1398</v>
      </c>
      <c r="F1783" t="s">
        <v>63</v>
      </c>
      <c r="G1783">
        <v>102</v>
      </c>
    </row>
    <row r="1784" spans="1:7">
      <c r="A1784">
        <v>1783</v>
      </c>
      <c r="B1784">
        <v>19</v>
      </c>
      <c r="C1784" t="s">
        <v>179</v>
      </c>
      <c r="D1784" t="s">
        <v>45</v>
      </c>
      <c r="E1784" t="s">
        <v>1398</v>
      </c>
      <c r="F1784" t="s">
        <v>46</v>
      </c>
      <c r="G1784">
        <v>116</v>
      </c>
    </row>
    <row r="1785" spans="1:7">
      <c r="A1785">
        <v>1784</v>
      </c>
      <c r="B1785">
        <v>19</v>
      </c>
      <c r="C1785" t="s">
        <v>179</v>
      </c>
      <c r="D1785" t="s">
        <v>45</v>
      </c>
      <c r="E1785" t="s">
        <v>1399</v>
      </c>
      <c r="F1785" t="s">
        <v>63</v>
      </c>
      <c r="G1785">
        <v>66</v>
      </c>
    </row>
    <row r="1786" spans="1:7">
      <c r="A1786">
        <v>1785</v>
      </c>
      <c r="B1786">
        <v>19</v>
      </c>
      <c r="C1786" t="s">
        <v>179</v>
      </c>
      <c r="D1786" t="s">
        <v>45</v>
      </c>
      <c r="E1786" t="s">
        <v>1399</v>
      </c>
      <c r="F1786" t="s">
        <v>46</v>
      </c>
      <c r="G1786">
        <v>81</v>
      </c>
    </row>
    <row r="1787" spans="1:7">
      <c r="A1787">
        <v>1786</v>
      </c>
      <c r="B1787">
        <v>19</v>
      </c>
      <c r="C1787" t="s">
        <v>179</v>
      </c>
      <c r="D1787" t="s">
        <v>45</v>
      </c>
      <c r="E1787" t="s">
        <v>1400</v>
      </c>
      <c r="F1787" t="s">
        <v>63</v>
      </c>
      <c r="G1787">
        <v>47</v>
      </c>
    </row>
    <row r="1788" spans="1:7">
      <c r="A1788">
        <v>1787</v>
      </c>
      <c r="B1788">
        <v>19</v>
      </c>
      <c r="C1788" t="s">
        <v>179</v>
      </c>
      <c r="D1788" t="s">
        <v>45</v>
      </c>
      <c r="E1788" t="s">
        <v>1400</v>
      </c>
      <c r="F1788" t="s">
        <v>46</v>
      </c>
      <c r="G1788">
        <v>69</v>
      </c>
    </row>
    <row r="1789" spans="1:7">
      <c r="A1789">
        <v>1788</v>
      </c>
      <c r="B1789">
        <v>19</v>
      </c>
      <c r="C1789" t="s">
        <v>179</v>
      </c>
      <c r="D1789" t="s">
        <v>45</v>
      </c>
      <c r="E1789" t="s">
        <v>1401</v>
      </c>
      <c r="F1789" t="s">
        <v>63</v>
      </c>
      <c r="G1789">
        <v>25</v>
      </c>
    </row>
    <row r="1790" spans="1:7">
      <c r="A1790">
        <v>1789</v>
      </c>
      <c r="B1790">
        <v>19</v>
      </c>
      <c r="C1790" t="s">
        <v>179</v>
      </c>
      <c r="D1790" t="s">
        <v>45</v>
      </c>
      <c r="E1790" t="s">
        <v>1401</v>
      </c>
      <c r="F1790" t="s">
        <v>46</v>
      </c>
      <c r="G1790">
        <v>47</v>
      </c>
    </row>
    <row r="1791" spans="1:7">
      <c r="A1791">
        <v>1790</v>
      </c>
      <c r="B1791">
        <v>19</v>
      </c>
      <c r="C1791" t="s">
        <v>179</v>
      </c>
      <c r="D1791" t="s">
        <v>45</v>
      </c>
      <c r="E1791" t="s">
        <v>1402</v>
      </c>
      <c r="F1791" t="s">
        <v>63</v>
      </c>
      <c r="G1791">
        <v>38</v>
      </c>
    </row>
    <row r="1792" spans="1:7">
      <c r="A1792">
        <v>1791</v>
      </c>
      <c r="B1792">
        <v>19</v>
      </c>
      <c r="C1792" t="s">
        <v>179</v>
      </c>
      <c r="D1792" t="s">
        <v>45</v>
      </c>
      <c r="E1792" t="s">
        <v>1402</v>
      </c>
      <c r="F1792" t="s">
        <v>46</v>
      </c>
      <c r="G1792">
        <v>43</v>
      </c>
    </row>
    <row r="1793" spans="1:8">
      <c r="A1793">
        <v>1792</v>
      </c>
      <c r="B1793">
        <v>20</v>
      </c>
      <c r="C1793" t="s">
        <v>180</v>
      </c>
      <c r="D1793" t="s">
        <v>1413</v>
      </c>
      <c r="E1793" t="s">
        <v>249</v>
      </c>
      <c r="F1793" t="s">
        <v>63</v>
      </c>
      <c r="G1793">
        <v>3476</v>
      </c>
      <c r="H1793">
        <v>51233</v>
      </c>
    </row>
    <row r="1794" spans="1:8">
      <c r="A1794">
        <v>1793</v>
      </c>
      <c r="B1794">
        <v>20</v>
      </c>
      <c r="C1794" t="s">
        <v>180</v>
      </c>
      <c r="D1794" t="s">
        <v>1413</v>
      </c>
      <c r="E1794" t="s">
        <v>249</v>
      </c>
      <c r="F1794" t="s">
        <v>46</v>
      </c>
      <c r="G1794">
        <v>3314</v>
      </c>
      <c r="H1794">
        <v>51233</v>
      </c>
    </row>
    <row r="1795" spans="1:8">
      <c r="A1795">
        <v>1794</v>
      </c>
      <c r="B1795">
        <v>20</v>
      </c>
      <c r="C1795" t="s">
        <v>180</v>
      </c>
      <c r="D1795" t="s">
        <v>1413</v>
      </c>
      <c r="E1795" t="s">
        <v>1386</v>
      </c>
      <c r="F1795" t="s">
        <v>63</v>
      </c>
      <c r="G1795">
        <v>3498</v>
      </c>
      <c r="H1795">
        <v>51233</v>
      </c>
    </row>
    <row r="1796" spans="1:8">
      <c r="A1796">
        <v>1795</v>
      </c>
      <c r="B1796">
        <v>20</v>
      </c>
      <c r="C1796" t="s">
        <v>180</v>
      </c>
      <c r="D1796" t="s">
        <v>1413</v>
      </c>
      <c r="E1796" t="s">
        <v>1386</v>
      </c>
      <c r="F1796" t="s">
        <v>46</v>
      </c>
      <c r="G1796">
        <v>3290</v>
      </c>
      <c r="H1796">
        <v>51233</v>
      </c>
    </row>
    <row r="1797" spans="1:8">
      <c r="A1797">
        <v>1796</v>
      </c>
      <c r="B1797">
        <v>20</v>
      </c>
      <c r="C1797" t="s">
        <v>180</v>
      </c>
      <c r="D1797" t="s">
        <v>1413</v>
      </c>
      <c r="E1797" t="s">
        <v>1387</v>
      </c>
      <c r="F1797" t="s">
        <v>63</v>
      </c>
      <c r="G1797">
        <v>3153</v>
      </c>
      <c r="H1797">
        <v>51233</v>
      </c>
    </row>
    <row r="1798" spans="1:8">
      <c r="A1798">
        <v>1797</v>
      </c>
      <c r="B1798">
        <v>20</v>
      </c>
      <c r="C1798" t="s">
        <v>180</v>
      </c>
      <c r="D1798" t="s">
        <v>1413</v>
      </c>
      <c r="E1798" t="s">
        <v>1387</v>
      </c>
      <c r="F1798" t="s">
        <v>46</v>
      </c>
      <c r="G1798">
        <v>3131</v>
      </c>
      <c r="H1798">
        <v>51233</v>
      </c>
    </row>
    <row r="1799" spans="1:8">
      <c r="A1799">
        <v>1798</v>
      </c>
      <c r="B1799">
        <v>20</v>
      </c>
      <c r="C1799" t="s">
        <v>180</v>
      </c>
      <c r="D1799" t="s">
        <v>1413</v>
      </c>
      <c r="E1799" t="s">
        <v>1388</v>
      </c>
      <c r="F1799" t="s">
        <v>63</v>
      </c>
      <c r="G1799">
        <v>2962</v>
      </c>
      <c r="H1799">
        <v>51233</v>
      </c>
    </row>
    <row r="1800" spans="1:8">
      <c r="A1800">
        <v>1799</v>
      </c>
      <c r="B1800">
        <v>20</v>
      </c>
      <c r="C1800" t="s">
        <v>180</v>
      </c>
      <c r="D1800" t="s">
        <v>1413</v>
      </c>
      <c r="E1800" t="s">
        <v>1388</v>
      </c>
      <c r="F1800" t="s">
        <v>46</v>
      </c>
      <c r="G1800">
        <v>2891</v>
      </c>
      <c r="H1800">
        <v>51233</v>
      </c>
    </row>
    <row r="1801" spans="1:8">
      <c r="A1801">
        <v>1800</v>
      </c>
      <c r="B1801">
        <v>20</v>
      </c>
      <c r="C1801" t="s">
        <v>180</v>
      </c>
      <c r="D1801" t="s">
        <v>1413</v>
      </c>
      <c r="E1801" t="s">
        <v>1389</v>
      </c>
      <c r="F1801" t="s">
        <v>63</v>
      </c>
      <c r="G1801">
        <v>2387</v>
      </c>
      <c r="H1801">
        <v>51233</v>
      </c>
    </row>
    <row r="1802" spans="1:8">
      <c r="A1802">
        <v>1801</v>
      </c>
      <c r="B1802">
        <v>20</v>
      </c>
      <c r="C1802" t="s">
        <v>180</v>
      </c>
      <c r="D1802" t="s">
        <v>1413</v>
      </c>
      <c r="E1802" t="s">
        <v>1389</v>
      </c>
      <c r="F1802" t="s">
        <v>46</v>
      </c>
      <c r="G1802">
        <v>2318</v>
      </c>
      <c r="H1802">
        <v>51233</v>
      </c>
    </row>
    <row r="1803" spans="1:8">
      <c r="A1803">
        <v>1802</v>
      </c>
      <c r="B1803">
        <v>20</v>
      </c>
      <c r="C1803" t="s">
        <v>180</v>
      </c>
      <c r="D1803" t="s">
        <v>1413</v>
      </c>
      <c r="E1803" t="s">
        <v>1390</v>
      </c>
      <c r="F1803" t="s">
        <v>63</v>
      </c>
      <c r="G1803">
        <v>1899</v>
      </c>
      <c r="H1803">
        <v>51233</v>
      </c>
    </row>
    <row r="1804" spans="1:8">
      <c r="A1804">
        <v>1803</v>
      </c>
      <c r="B1804">
        <v>20</v>
      </c>
      <c r="C1804" t="s">
        <v>180</v>
      </c>
      <c r="D1804" t="s">
        <v>1413</v>
      </c>
      <c r="E1804" t="s">
        <v>1390</v>
      </c>
      <c r="F1804" t="s">
        <v>46</v>
      </c>
      <c r="G1804">
        <v>1951</v>
      </c>
      <c r="H1804">
        <v>51233</v>
      </c>
    </row>
    <row r="1805" spans="1:8">
      <c r="A1805">
        <v>1804</v>
      </c>
      <c r="B1805">
        <v>20</v>
      </c>
      <c r="C1805" t="s">
        <v>180</v>
      </c>
      <c r="D1805" t="s">
        <v>1413</v>
      </c>
      <c r="E1805" t="s">
        <v>1391</v>
      </c>
      <c r="F1805" t="s">
        <v>63</v>
      </c>
      <c r="G1805">
        <v>1562</v>
      </c>
      <c r="H1805">
        <v>51233</v>
      </c>
    </row>
    <row r="1806" spans="1:8">
      <c r="A1806">
        <v>1805</v>
      </c>
      <c r="B1806">
        <v>20</v>
      </c>
      <c r="C1806" t="s">
        <v>180</v>
      </c>
      <c r="D1806" t="s">
        <v>1413</v>
      </c>
      <c r="E1806" t="s">
        <v>1391</v>
      </c>
      <c r="F1806" t="s">
        <v>46</v>
      </c>
      <c r="G1806">
        <v>1695</v>
      </c>
      <c r="H1806">
        <v>51233</v>
      </c>
    </row>
    <row r="1807" spans="1:8">
      <c r="A1807">
        <v>1806</v>
      </c>
      <c r="B1807">
        <v>20</v>
      </c>
      <c r="C1807" t="s">
        <v>180</v>
      </c>
      <c r="D1807" t="s">
        <v>1413</v>
      </c>
      <c r="E1807" t="s">
        <v>1392</v>
      </c>
      <c r="F1807" t="s">
        <v>63</v>
      </c>
      <c r="G1807">
        <v>1377</v>
      </c>
      <c r="H1807">
        <v>51233</v>
      </c>
    </row>
    <row r="1808" spans="1:8">
      <c r="A1808">
        <v>1807</v>
      </c>
      <c r="B1808">
        <v>20</v>
      </c>
      <c r="C1808" t="s">
        <v>180</v>
      </c>
      <c r="D1808" t="s">
        <v>1413</v>
      </c>
      <c r="E1808" t="s">
        <v>1392</v>
      </c>
      <c r="F1808" t="s">
        <v>46</v>
      </c>
      <c r="G1808">
        <v>1564</v>
      </c>
      <c r="H1808">
        <v>51233</v>
      </c>
    </row>
    <row r="1809" spans="1:8">
      <c r="A1809">
        <v>1808</v>
      </c>
      <c r="B1809">
        <v>20</v>
      </c>
      <c r="C1809" t="s">
        <v>180</v>
      </c>
      <c r="D1809" t="s">
        <v>1413</v>
      </c>
      <c r="E1809" t="s">
        <v>1393</v>
      </c>
      <c r="F1809" t="s">
        <v>63</v>
      </c>
      <c r="G1809">
        <v>1229</v>
      </c>
      <c r="H1809">
        <v>51233</v>
      </c>
    </row>
    <row r="1810" spans="1:8">
      <c r="A1810">
        <v>1809</v>
      </c>
      <c r="B1810">
        <v>20</v>
      </c>
      <c r="C1810" t="s">
        <v>180</v>
      </c>
      <c r="D1810" t="s">
        <v>1413</v>
      </c>
      <c r="E1810" t="s">
        <v>1393</v>
      </c>
      <c r="F1810" t="s">
        <v>46</v>
      </c>
      <c r="G1810">
        <v>1219</v>
      </c>
      <c r="H1810">
        <v>51233</v>
      </c>
    </row>
    <row r="1811" spans="1:8">
      <c r="A1811">
        <v>1810</v>
      </c>
      <c r="B1811">
        <v>20</v>
      </c>
      <c r="C1811" t="s">
        <v>180</v>
      </c>
      <c r="D1811" t="s">
        <v>1413</v>
      </c>
      <c r="E1811" t="s">
        <v>1394</v>
      </c>
      <c r="F1811" t="s">
        <v>63</v>
      </c>
      <c r="G1811">
        <v>994</v>
      </c>
      <c r="H1811">
        <v>51233</v>
      </c>
    </row>
    <row r="1812" spans="1:8">
      <c r="A1812">
        <v>1811</v>
      </c>
      <c r="B1812">
        <v>20</v>
      </c>
      <c r="C1812" t="s">
        <v>180</v>
      </c>
      <c r="D1812" t="s">
        <v>1413</v>
      </c>
      <c r="E1812" t="s">
        <v>1394</v>
      </c>
      <c r="F1812" t="s">
        <v>46</v>
      </c>
      <c r="G1812">
        <v>1068</v>
      </c>
      <c r="H1812">
        <v>51233</v>
      </c>
    </row>
    <row r="1813" spans="1:8">
      <c r="A1813">
        <v>1812</v>
      </c>
      <c r="B1813">
        <v>20</v>
      </c>
      <c r="C1813" t="s">
        <v>180</v>
      </c>
      <c r="D1813" t="s">
        <v>1413</v>
      </c>
      <c r="E1813" t="s">
        <v>1395</v>
      </c>
      <c r="F1813" t="s">
        <v>63</v>
      </c>
      <c r="G1813">
        <v>816</v>
      </c>
      <c r="H1813">
        <v>51233</v>
      </c>
    </row>
    <row r="1814" spans="1:8">
      <c r="A1814">
        <v>1813</v>
      </c>
      <c r="B1814">
        <v>20</v>
      </c>
      <c r="C1814" t="s">
        <v>180</v>
      </c>
      <c r="D1814" t="s">
        <v>1413</v>
      </c>
      <c r="E1814" t="s">
        <v>1395</v>
      </c>
      <c r="F1814" t="s">
        <v>46</v>
      </c>
      <c r="G1814">
        <v>876</v>
      </c>
      <c r="H1814">
        <v>51233</v>
      </c>
    </row>
    <row r="1815" spans="1:8">
      <c r="A1815">
        <v>1814</v>
      </c>
      <c r="B1815">
        <v>20</v>
      </c>
      <c r="C1815" t="s">
        <v>180</v>
      </c>
      <c r="D1815" t="s">
        <v>1413</v>
      </c>
      <c r="E1815" t="s">
        <v>1396</v>
      </c>
      <c r="F1815" t="s">
        <v>63</v>
      </c>
      <c r="G1815">
        <v>651</v>
      </c>
      <c r="H1815">
        <v>51233</v>
      </c>
    </row>
    <row r="1816" spans="1:8">
      <c r="A1816">
        <v>1815</v>
      </c>
      <c r="B1816">
        <v>20</v>
      </c>
      <c r="C1816" t="s">
        <v>180</v>
      </c>
      <c r="D1816" t="s">
        <v>1413</v>
      </c>
      <c r="E1816" t="s">
        <v>1396</v>
      </c>
      <c r="F1816" t="s">
        <v>46</v>
      </c>
      <c r="G1816">
        <v>664</v>
      </c>
      <c r="H1816">
        <v>51233</v>
      </c>
    </row>
    <row r="1817" spans="1:8">
      <c r="A1817">
        <v>1816</v>
      </c>
      <c r="B1817">
        <v>20</v>
      </c>
      <c r="C1817" t="s">
        <v>180</v>
      </c>
      <c r="D1817" t="s">
        <v>1413</v>
      </c>
      <c r="E1817" t="s">
        <v>1397</v>
      </c>
      <c r="F1817" t="s">
        <v>63</v>
      </c>
      <c r="G1817">
        <v>452</v>
      </c>
      <c r="H1817">
        <v>51233</v>
      </c>
    </row>
    <row r="1818" spans="1:8">
      <c r="A1818">
        <v>1817</v>
      </c>
      <c r="B1818">
        <v>20</v>
      </c>
      <c r="C1818" t="s">
        <v>180</v>
      </c>
      <c r="D1818" t="s">
        <v>1413</v>
      </c>
      <c r="E1818" t="s">
        <v>1397</v>
      </c>
      <c r="F1818" t="s">
        <v>46</v>
      </c>
      <c r="G1818">
        <v>517</v>
      </c>
      <c r="H1818">
        <v>51233</v>
      </c>
    </row>
    <row r="1819" spans="1:8">
      <c r="A1819">
        <v>1818</v>
      </c>
      <c r="B1819">
        <v>20</v>
      </c>
      <c r="C1819" t="s">
        <v>180</v>
      </c>
      <c r="D1819" t="s">
        <v>1413</v>
      </c>
      <c r="E1819" t="s">
        <v>1398</v>
      </c>
      <c r="F1819" t="s">
        <v>63</v>
      </c>
      <c r="G1819">
        <v>404</v>
      </c>
      <c r="H1819">
        <v>51233</v>
      </c>
    </row>
    <row r="1820" spans="1:8">
      <c r="A1820">
        <v>1819</v>
      </c>
      <c r="B1820">
        <v>20</v>
      </c>
      <c r="C1820" t="s">
        <v>180</v>
      </c>
      <c r="D1820" t="s">
        <v>1413</v>
      </c>
      <c r="E1820" t="s">
        <v>1398</v>
      </c>
      <c r="F1820" t="s">
        <v>46</v>
      </c>
      <c r="G1820">
        <v>495</v>
      </c>
      <c r="H1820">
        <v>51233</v>
      </c>
    </row>
    <row r="1821" spans="1:8">
      <c r="A1821">
        <v>1820</v>
      </c>
      <c r="B1821">
        <v>20</v>
      </c>
      <c r="C1821" t="s">
        <v>180</v>
      </c>
      <c r="D1821" t="s">
        <v>1413</v>
      </c>
      <c r="E1821" t="s">
        <v>1399</v>
      </c>
      <c r="F1821" t="s">
        <v>63</v>
      </c>
      <c r="G1821">
        <v>272</v>
      </c>
      <c r="H1821">
        <v>51233</v>
      </c>
    </row>
    <row r="1822" spans="1:8">
      <c r="A1822">
        <v>1821</v>
      </c>
      <c r="B1822">
        <v>20</v>
      </c>
      <c r="C1822" t="s">
        <v>180</v>
      </c>
      <c r="D1822" t="s">
        <v>1413</v>
      </c>
      <c r="E1822" t="s">
        <v>1399</v>
      </c>
      <c r="F1822" t="s">
        <v>46</v>
      </c>
      <c r="G1822">
        <v>281</v>
      </c>
      <c r="H1822">
        <v>51233</v>
      </c>
    </row>
    <row r="1823" spans="1:8">
      <c r="A1823">
        <v>1822</v>
      </c>
      <c r="B1823">
        <v>20</v>
      </c>
      <c r="C1823" t="s">
        <v>180</v>
      </c>
      <c r="D1823" t="s">
        <v>1413</v>
      </c>
      <c r="E1823" t="s">
        <v>1400</v>
      </c>
      <c r="F1823" t="s">
        <v>63</v>
      </c>
      <c r="G1823">
        <v>189</v>
      </c>
      <c r="H1823">
        <v>51233</v>
      </c>
    </row>
    <row r="1824" spans="1:8">
      <c r="A1824">
        <v>1823</v>
      </c>
      <c r="B1824">
        <v>20</v>
      </c>
      <c r="C1824" t="s">
        <v>180</v>
      </c>
      <c r="D1824" t="s">
        <v>1413</v>
      </c>
      <c r="E1824" t="s">
        <v>1400</v>
      </c>
      <c r="F1824" t="s">
        <v>46</v>
      </c>
      <c r="G1824">
        <v>192</v>
      </c>
      <c r="H1824">
        <v>51233</v>
      </c>
    </row>
    <row r="1825" spans="1:8">
      <c r="A1825">
        <v>1824</v>
      </c>
      <c r="B1825">
        <v>20</v>
      </c>
      <c r="C1825" t="s">
        <v>180</v>
      </c>
      <c r="D1825" t="s">
        <v>1413</v>
      </c>
      <c r="E1825" t="s">
        <v>1401</v>
      </c>
      <c r="F1825" t="s">
        <v>63</v>
      </c>
      <c r="G1825">
        <v>107</v>
      </c>
      <c r="H1825">
        <v>51233</v>
      </c>
    </row>
    <row r="1826" spans="1:8">
      <c r="A1826">
        <v>1825</v>
      </c>
      <c r="B1826">
        <v>20</v>
      </c>
      <c r="C1826" t="s">
        <v>180</v>
      </c>
      <c r="D1826" t="s">
        <v>1413</v>
      </c>
      <c r="E1826" t="s">
        <v>1401</v>
      </c>
      <c r="F1826" t="s">
        <v>46</v>
      </c>
      <c r="G1826">
        <v>118</v>
      </c>
      <c r="H1826">
        <v>51233</v>
      </c>
    </row>
    <row r="1827" spans="1:8">
      <c r="A1827">
        <v>1826</v>
      </c>
      <c r="B1827">
        <v>20</v>
      </c>
      <c r="C1827" t="s">
        <v>180</v>
      </c>
      <c r="D1827" t="s">
        <v>1413</v>
      </c>
      <c r="E1827" t="s">
        <v>1402</v>
      </c>
      <c r="F1827" t="s">
        <v>63</v>
      </c>
      <c r="G1827">
        <v>90</v>
      </c>
      <c r="H1827">
        <v>51233</v>
      </c>
    </row>
    <row r="1828" spans="1:8">
      <c r="A1828">
        <v>1827</v>
      </c>
      <c r="B1828">
        <v>20</v>
      </c>
      <c r="C1828" t="s">
        <v>180</v>
      </c>
      <c r="D1828" t="s">
        <v>1413</v>
      </c>
      <c r="E1828" t="s">
        <v>1402</v>
      </c>
      <c r="F1828" t="s">
        <v>46</v>
      </c>
      <c r="G1828">
        <v>131</v>
      </c>
      <c r="H1828">
        <v>51233</v>
      </c>
    </row>
    <row r="1829" spans="1:8">
      <c r="A1829">
        <v>1828</v>
      </c>
      <c r="B1829">
        <v>20</v>
      </c>
      <c r="C1829" t="s">
        <v>180</v>
      </c>
      <c r="D1829" t="s">
        <v>3582</v>
      </c>
      <c r="E1829" t="s">
        <v>1386</v>
      </c>
      <c r="F1829" t="s">
        <v>46</v>
      </c>
      <c r="G1829">
        <v>1</v>
      </c>
      <c r="H1829">
        <v>20</v>
      </c>
    </row>
    <row r="1830" spans="1:8">
      <c r="A1830">
        <v>1829</v>
      </c>
      <c r="B1830">
        <v>20</v>
      </c>
      <c r="C1830" t="s">
        <v>180</v>
      </c>
      <c r="D1830" t="s">
        <v>3582</v>
      </c>
      <c r="E1830" t="s">
        <v>1387</v>
      </c>
      <c r="F1830" t="s">
        <v>46</v>
      </c>
      <c r="G1830">
        <v>1</v>
      </c>
      <c r="H1830">
        <v>20</v>
      </c>
    </row>
    <row r="1831" spans="1:8">
      <c r="A1831">
        <v>1830</v>
      </c>
      <c r="B1831">
        <v>20</v>
      </c>
      <c r="C1831" t="s">
        <v>180</v>
      </c>
      <c r="D1831" t="s">
        <v>3582</v>
      </c>
      <c r="E1831" t="s">
        <v>1388</v>
      </c>
      <c r="F1831" t="s">
        <v>63</v>
      </c>
      <c r="G1831">
        <v>1</v>
      </c>
      <c r="H1831">
        <v>20</v>
      </c>
    </row>
    <row r="1832" spans="1:8">
      <c r="A1832">
        <v>1831</v>
      </c>
      <c r="B1832">
        <v>20</v>
      </c>
      <c r="C1832" t="s">
        <v>180</v>
      </c>
      <c r="D1832" t="s">
        <v>3582</v>
      </c>
      <c r="E1832" t="s">
        <v>1389</v>
      </c>
      <c r="F1832" t="s">
        <v>46</v>
      </c>
      <c r="G1832">
        <v>1</v>
      </c>
      <c r="H1832">
        <v>20</v>
      </c>
    </row>
    <row r="1833" spans="1:8">
      <c r="A1833">
        <v>1832</v>
      </c>
      <c r="B1833">
        <v>20</v>
      </c>
      <c r="C1833" t="s">
        <v>180</v>
      </c>
      <c r="D1833" t="s">
        <v>3582</v>
      </c>
      <c r="E1833" t="s">
        <v>1391</v>
      </c>
      <c r="F1833" t="s">
        <v>46</v>
      </c>
      <c r="G1833">
        <v>2</v>
      </c>
      <c r="H1833">
        <v>20</v>
      </c>
    </row>
    <row r="1834" spans="1:8">
      <c r="A1834">
        <v>1833</v>
      </c>
      <c r="B1834">
        <v>20</v>
      </c>
      <c r="C1834" t="s">
        <v>180</v>
      </c>
      <c r="D1834" t="s">
        <v>3582</v>
      </c>
      <c r="E1834" t="s">
        <v>1392</v>
      </c>
      <c r="F1834" t="s">
        <v>63</v>
      </c>
      <c r="G1834">
        <v>1</v>
      </c>
      <c r="H1834">
        <v>20</v>
      </c>
    </row>
    <row r="1835" spans="1:8">
      <c r="A1835">
        <v>1834</v>
      </c>
      <c r="B1835">
        <v>20</v>
      </c>
      <c r="C1835" t="s">
        <v>180</v>
      </c>
      <c r="D1835" t="s">
        <v>3582</v>
      </c>
      <c r="E1835" t="s">
        <v>1392</v>
      </c>
      <c r="F1835" t="s">
        <v>46</v>
      </c>
      <c r="G1835">
        <v>1</v>
      </c>
      <c r="H1835">
        <v>20</v>
      </c>
    </row>
    <row r="1836" spans="1:8">
      <c r="A1836">
        <v>1835</v>
      </c>
      <c r="B1836">
        <v>20</v>
      </c>
      <c r="C1836" t="s">
        <v>180</v>
      </c>
      <c r="D1836" t="s">
        <v>3582</v>
      </c>
      <c r="E1836" t="s">
        <v>1393</v>
      </c>
      <c r="F1836" t="s">
        <v>63</v>
      </c>
      <c r="G1836">
        <v>1</v>
      </c>
      <c r="H1836">
        <v>20</v>
      </c>
    </row>
    <row r="1837" spans="1:8">
      <c r="A1837">
        <v>1836</v>
      </c>
      <c r="B1837">
        <v>20</v>
      </c>
      <c r="C1837" t="s">
        <v>180</v>
      </c>
      <c r="D1837" t="s">
        <v>3582</v>
      </c>
      <c r="E1837" t="s">
        <v>1394</v>
      </c>
      <c r="F1837" t="s">
        <v>46</v>
      </c>
      <c r="G1837">
        <v>1</v>
      </c>
      <c r="H1837">
        <v>20</v>
      </c>
    </row>
    <row r="1838" spans="1:8">
      <c r="A1838">
        <v>1837</v>
      </c>
      <c r="B1838">
        <v>20</v>
      </c>
      <c r="C1838" t="s">
        <v>180</v>
      </c>
      <c r="D1838" t="s">
        <v>3582</v>
      </c>
      <c r="E1838" t="s">
        <v>1395</v>
      </c>
      <c r="F1838" t="s">
        <v>63</v>
      </c>
      <c r="G1838">
        <v>1</v>
      </c>
      <c r="H1838">
        <v>20</v>
      </c>
    </row>
    <row r="1839" spans="1:8">
      <c r="A1839">
        <v>1838</v>
      </c>
      <c r="B1839">
        <v>20</v>
      </c>
      <c r="C1839" t="s">
        <v>180</v>
      </c>
      <c r="D1839" t="s">
        <v>3582</v>
      </c>
      <c r="E1839" t="s">
        <v>1395</v>
      </c>
      <c r="F1839" t="s">
        <v>46</v>
      </c>
      <c r="G1839">
        <v>1</v>
      </c>
      <c r="H1839">
        <v>20</v>
      </c>
    </row>
    <row r="1840" spans="1:8">
      <c r="A1840">
        <v>1839</v>
      </c>
      <c r="B1840">
        <v>20</v>
      </c>
      <c r="C1840" t="s">
        <v>180</v>
      </c>
      <c r="D1840" t="s">
        <v>3582</v>
      </c>
      <c r="E1840" t="s">
        <v>1397</v>
      </c>
      <c r="F1840" t="s">
        <v>63</v>
      </c>
      <c r="G1840">
        <v>1</v>
      </c>
      <c r="H1840">
        <v>20</v>
      </c>
    </row>
    <row r="1841" spans="1:8">
      <c r="A1841">
        <v>1840</v>
      </c>
      <c r="B1841">
        <v>20</v>
      </c>
      <c r="C1841" t="s">
        <v>180</v>
      </c>
      <c r="D1841" t="s">
        <v>3582</v>
      </c>
      <c r="E1841" t="s">
        <v>1397</v>
      </c>
      <c r="F1841" t="s">
        <v>46</v>
      </c>
      <c r="G1841">
        <v>1</v>
      </c>
      <c r="H1841">
        <v>20</v>
      </c>
    </row>
    <row r="1842" spans="1:8">
      <c r="A1842">
        <v>1841</v>
      </c>
      <c r="B1842">
        <v>20</v>
      </c>
      <c r="C1842" t="s">
        <v>180</v>
      </c>
      <c r="D1842" t="s">
        <v>3582</v>
      </c>
      <c r="E1842" t="s">
        <v>1398</v>
      </c>
      <c r="F1842" t="s">
        <v>63</v>
      </c>
      <c r="G1842">
        <v>1</v>
      </c>
      <c r="H1842">
        <v>20</v>
      </c>
    </row>
    <row r="1843" spans="1:8">
      <c r="A1843">
        <v>1842</v>
      </c>
      <c r="B1843">
        <v>20</v>
      </c>
      <c r="C1843" t="s">
        <v>180</v>
      </c>
      <c r="D1843" t="s">
        <v>3582</v>
      </c>
      <c r="E1843" t="s">
        <v>1399</v>
      </c>
      <c r="F1843" t="s">
        <v>63</v>
      </c>
      <c r="G1843">
        <v>2</v>
      </c>
      <c r="H1843">
        <v>20</v>
      </c>
    </row>
    <row r="1844" spans="1:8">
      <c r="A1844">
        <v>1843</v>
      </c>
      <c r="B1844">
        <v>20</v>
      </c>
      <c r="C1844" t="s">
        <v>180</v>
      </c>
      <c r="D1844" t="s">
        <v>3582</v>
      </c>
      <c r="E1844" t="s">
        <v>1399</v>
      </c>
      <c r="F1844" t="s">
        <v>46</v>
      </c>
      <c r="G1844">
        <v>1</v>
      </c>
      <c r="H1844">
        <v>20</v>
      </c>
    </row>
    <row r="1845" spans="1:8">
      <c r="A1845">
        <v>1844</v>
      </c>
      <c r="B1845">
        <v>20</v>
      </c>
      <c r="C1845" t="s">
        <v>180</v>
      </c>
      <c r="D1845" t="s">
        <v>3582</v>
      </c>
      <c r="E1845" t="s">
        <v>1401</v>
      </c>
      <c r="F1845" t="s">
        <v>46</v>
      </c>
      <c r="G1845">
        <v>1</v>
      </c>
      <c r="H1845">
        <v>20</v>
      </c>
    </row>
    <row r="1846" spans="1:8">
      <c r="A1846">
        <v>1845</v>
      </c>
      <c r="B1846">
        <v>20</v>
      </c>
      <c r="C1846" t="s">
        <v>180</v>
      </c>
      <c r="D1846" t="s">
        <v>3582</v>
      </c>
      <c r="E1846" t="s">
        <v>1402</v>
      </c>
      <c r="F1846" t="s">
        <v>46</v>
      </c>
      <c r="G1846">
        <v>1</v>
      </c>
      <c r="H1846">
        <v>20</v>
      </c>
    </row>
    <row r="1847" spans="1:8">
      <c r="A1847">
        <v>1846</v>
      </c>
      <c r="B1847">
        <v>20</v>
      </c>
      <c r="C1847" t="s">
        <v>180</v>
      </c>
      <c r="D1847" t="s">
        <v>3597</v>
      </c>
      <c r="E1847" t="s">
        <v>249</v>
      </c>
      <c r="F1847" t="s">
        <v>63</v>
      </c>
      <c r="G1847">
        <v>1</v>
      </c>
      <c r="H1847">
        <v>128</v>
      </c>
    </row>
    <row r="1848" spans="1:8">
      <c r="A1848">
        <v>1847</v>
      </c>
      <c r="B1848">
        <v>20</v>
      </c>
      <c r="C1848" t="s">
        <v>180</v>
      </c>
      <c r="D1848" t="s">
        <v>3597</v>
      </c>
      <c r="E1848" t="s">
        <v>249</v>
      </c>
      <c r="F1848" t="s">
        <v>46</v>
      </c>
      <c r="G1848">
        <v>5</v>
      </c>
      <c r="H1848">
        <v>128</v>
      </c>
    </row>
    <row r="1849" spans="1:8">
      <c r="A1849">
        <v>1848</v>
      </c>
      <c r="B1849">
        <v>20</v>
      </c>
      <c r="C1849" t="s">
        <v>180</v>
      </c>
      <c r="D1849" t="s">
        <v>3597</v>
      </c>
      <c r="E1849" t="s">
        <v>1386</v>
      </c>
      <c r="F1849" t="s">
        <v>63</v>
      </c>
      <c r="G1849">
        <v>2</v>
      </c>
      <c r="H1849">
        <v>128</v>
      </c>
    </row>
    <row r="1850" spans="1:8">
      <c r="A1850">
        <v>1849</v>
      </c>
      <c r="B1850">
        <v>20</v>
      </c>
      <c r="C1850" t="s">
        <v>180</v>
      </c>
      <c r="D1850" t="s">
        <v>3597</v>
      </c>
      <c r="E1850" t="s">
        <v>1386</v>
      </c>
      <c r="F1850" t="s">
        <v>46</v>
      </c>
      <c r="G1850">
        <v>3</v>
      </c>
      <c r="H1850">
        <v>128</v>
      </c>
    </row>
    <row r="1851" spans="1:8">
      <c r="A1851">
        <v>1850</v>
      </c>
      <c r="B1851">
        <v>20</v>
      </c>
      <c r="C1851" t="s">
        <v>180</v>
      </c>
      <c r="D1851" t="s">
        <v>3597</v>
      </c>
      <c r="E1851" t="s">
        <v>1387</v>
      </c>
      <c r="F1851" t="s">
        <v>63</v>
      </c>
      <c r="G1851">
        <v>4</v>
      </c>
      <c r="H1851">
        <v>128</v>
      </c>
    </row>
    <row r="1852" spans="1:8">
      <c r="A1852">
        <v>1851</v>
      </c>
      <c r="B1852">
        <v>20</v>
      </c>
      <c r="C1852" t="s">
        <v>180</v>
      </c>
      <c r="D1852" t="s">
        <v>3597</v>
      </c>
      <c r="E1852" t="s">
        <v>1387</v>
      </c>
      <c r="F1852" t="s">
        <v>46</v>
      </c>
      <c r="G1852">
        <v>2</v>
      </c>
      <c r="H1852">
        <v>128</v>
      </c>
    </row>
    <row r="1853" spans="1:8">
      <c r="A1853">
        <v>1852</v>
      </c>
      <c r="B1853">
        <v>20</v>
      </c>
      <c r="C1853" t="s">
        <v>180</v>
      </c>
      <c r="D1853" t="s">
        <v>3597</v>
      </c>
      <c r="E1853" t="s">
        <v>1388</v>
      </c>
      <c r="F1853" t="s">
        <v>63</v>
      </c>
      <c r="G1853">
        <v>3</v>
      </c>
      <c r="H1853">
        <v>128</v>
      </c>
    </row>
    <row r="1854" spans="1:8">
      <c r="A1854">
        <v>1853</v>
      </c>
      <c r="B1854">
        <v>20</v>
      </c>
      <c r="C1854" t="s">
        <v>180</v>
      </c>
      <c r="D1854" t="s">
        <v>3597</v>
      </c>
      <c r="E1854" t="s">
        <v>1388</v>
      </c>
      <c r="F1854" t="s">
        <v>46</v>
      </c>
      <c r="G1854">
        <v>3</v>
      </c>
      <c r="H1854">
        <v>128</v>
      </c>
    </row>
    <row r="1855" spans="1:8">
      <c r="A1855">
        <v>1854</v>
      </c>
      <c r="B1855">
        <v>20</v>
      </c>
      <c r="C1855" t="s">
        <v>180</v>
      </c>
      <c r="D1855" t="s">
        <v>3597</v>
      </c>
      <c r="E1855" t="s">
        <v>1389</v>
      </c>
      <c r="F1855" t="s">
        <v>63</v>
      </c>
      <c r="G1855">
        <v>12</v>
      </c>
      <c r="H1855">
        <v>128</v>
      </c>
    </row>
    <row r="1856" spans="1:8">
      <c r="A1856">
        <v>1855</v>
      </c>
      <c r="B1856">
        <v>20</v>
      </c>
      <c r="C1856" t="s">
        <v>180</v>
      </c>
      <c r="D1856" t="s">
        <v>3597</v>
      </c>
      <c r="E1856" t="s">
        <v>1389</v>
      </c>
      <c r="F1856" t="s">
        <v>46</v>
      </c>
      <c r="G1856">
        <v>5</v>
      </c>
      <c r="H1856">
        <v>128</v>
      </c>
    </row>
    <row r="1857" spans="1:8">
      <c r="A1857">
        <v>1856</v>
      </c>
      <c r="B1857">
        <v>20</v>
      </c>
      <c r="C1857" t="s">
        <v>180</v>
      </c>
      <c r="D1857" t="s">
        <v>3597</v>
      </c>
      <c r="E1857" t="s">
        <v>1390</v>
      </c>
      <c r="F1857" t="s">
        <v>63</v>
      </c>
      <c r="G1857">
        <v>16</v>
      </c>
      <c r="H1857">
        <v>128</v>
      </c>
    </row>
    <row r="1858" spans="1:8">
      <c r="A1858">
        <v>1857</v>
      </c>
      <c r="B1858">
        <v>20</v>
      </c>
      <c r="C1858" t="s">
        <v>180</v>
      </c>
      <c r="D1858" t="s">
        <v>3597</v>
      </c>
      <c r="E1858" t="s">
        <v>1390</v>
      </c>
      <c r="F1858" t="s">
        <v>46</v>
      </c>
      <c r="G1858">
        <v>8</v>
      </c>
      <c r="H1858">
        <v>128</v>
      </c>
    </row>
    <row r="1859" spans="1:8">
      <c r="A1859">
        <v>1858</v>
      </c>
      <c r="B1859">
        <v>20</v>
      </c>
      <c r="C1859" t="s">
        <v>180</v>
      </c>
      <c r="D1859" t="s">
        <v>3597</v>
      </c>
      <c r="E1859" t="s">
        <v>1391</v>
      </c>
      <c r="F1859" t="s">
        <v>63</v>
      </c>
      <c r="G1859">
        <v>9</v>
      </c>
      <c r="H1859">
        <v>128</v>
      </c>
    </row>
    <row r="1860" spans="1:8">
      <c r="A1860">
        <v>1859</v>
      </c>
      <c r="B1860">
        <v>20</v>
      </c>
      <c r="C1860" t="s">
        <v>180</v>
      </c>
      <c r="D1860" t="s">
        <v>3597</v>
      </c>
      <c r="E1860" t="s">
        <v>1391</v>
      </c>
      <c r="F1860" t="s">
        <v>46</v>
      </c>
      <c r="G1860">
        <v>2</v>
      </c>
      <c r="H1860">
        <v>128</v>
      </c>
    </row>
    <row r="1861" spans="1:8">
      <c r="A1861">
        <v>1860</v>
      </c>
      <c r="B1861">
        <v>20</v>
      </c>
      <c r="C1861" t="s">
        <v>180</v>
      </c>
      <c r="D1861" t="s">
        <v>3597</v>
      </c>
      <c r="E1861" t="s">
        <v>1392</v>
      </c>
      <c r="F1861" t="s">
        <v>63</v>
      </c>
      <c r="G1861">
        <v>6</v>
      </c>
      <c r="H1861">
        <v>128</v>
      </c>
    </row>
    <row r="1862" spans="1:8">
      <c r="A1862">
        <v>1861</v>
      </c>
      <c r="B1862">
        <v>20</v>
      </c>
      <c r="C1862" t="s">
        <v>180</v>
      </c>
      <c r="D1862" t="s">
        <v>3597</v>
      </c>
      <c r="E1862" t="s">
        <v>1392</v>
      </c>
      <c r="F1862" t="s">
        <v>46</v>
      </c>
      <c r="G1862">
        <v>4</v>
      </c>
      <c r="H1862">
        <v>128</v>
      </c>
    </row>
    <row r="1863" spans="1:8">
      <c r="A1863">
        <v>1862</v>
      </c>
      <c r="B1863">
        <v>20</v>
      </c>
      <c r="C1863" t="s">
        <v>180</v>
      </c>
      <c r="D1863" t="s">
        <v>3597</v>
      </c>
      <c r="E1863" t="s">
        <v>1393</v>
      </c>
      <c r="F1863" t="s">
        <v>63</v>
      </c>
      <c r="G1863">
        <v>5</v>
      </c>
      <c r="H1863">
        <v>128</v>
      </c>
    </row>
    <row r="1864" spans="1:8">
      <c r="A1864">
        <v>1863</v>
      </c>
      <c r="B1864">
        <v>20</v>
      </c>
      <c r="C1864" t="s">
        <v>180</v>
      </c>
      <c r="D1864" t="s">
        <v>3597</v>
      </c>
      <c r="E1864" t="s">
        <v>1393</v>
      </c>
      <c r="F1864" t="s">
        <v>46</v>
      </c>
      <c r="G1864">
        <v>2</v>
      </c>
      <c r="H1864">
        <v>128</v>
      </c>
    </row>
    <row r="1865" spans="1:8">
      <c r="A1865">
        <v>1864</v>
      </c>
      <c r="B1865">
        <v>20</v>
      </c>
      <c r="C1865" t="s">
        <v>180</v>
      </c>
      <c r="D1865" t="s">
        <v>3597</v>
      </c>
      <c r="E1865" t="s">
        <v>1394</v>
      </c>
      <c r="F1865" t="s">
        <v>63</v>
      </c>
      <c r="G1865">
        <v>5</v>
      </c>
      <c r="H1865">
        <v>128</v>
      </c>
    </row>
    <row r="1866" spans="1:8">
      <c r="A1866">
        <v>1865</v>
      </c>
      <c r="B1866">
        <v>20</v>
      </c>
      <c r="C1866" t="s">
        <v>180</v>
      </c>
      <c r="D1866" t="s">
        <v>3597</v>
      </c>
      <c r="E1866" t="s">
        <v>1394</v>
      </c>
      <c r="F1866" t="s">
        <v>46</v>
      </c>
      <c r="G1866">
        <v>3</v>
      </c>
      <c r="H1866">
        <v>128</v>
      </c>
    </row>
    <row r="1867" spans="1:8">
      <c r="A1867">
        <v>1866</v>
      </c>
      <c r="B1867">
        <v>20</v>
      </c>
      <c r="C1867" t="s">
        <v>180</v>
      </c>
      <c r="D1867" t="s">
        <v>3597</v>
      </c>
      <c r="E1867" t="s">
        <v>1395</v>
      </c>
      <c r="F1867" t="s">
        <v>63</v>
      </c>
      <c r="G1867">
        <v>7</v>
      </c>
      <c r="H1867">
        <v>128</v>
      </c>
    </row>
    <row r="1868" spans="1:8">
      <c r="A1868">
        <v>1867</v>
      </c>
      <c r="B1868">
        <v>20</v>
      </c>
      <c r="C1868" t="s">
        <v>180</v>
      </c>
      <c r="D1868" t="s">
        <v>3597</v>
      </c>
      <c r="E1868" t="s">
        <v>1395</v>
      </c>
      <c r="F1868" t="s">
        <v>46</v>
      </c>
      <c r="G1868">
        <v>3</v>
      </c>
      <c r="H1868">
        <v>128</v>
      </c>
    </row>
    <row r="1869" spans="1:8">
      <c r="A1869">
        <v>1868</v>
      </c>
      <c r="B1869">
        <v>20</v>
      </c>
      <c r="C1869" t="s">
        <v>180</v>
      </c>
      <c r="D1869" t="s">
        <v>3597</v>
      </c>
      <c r="E1869" t="s">
        <v>1396</v>
      </c>
      <c r="F1869" t="s">
        <v>63</v>
      </c>
      <c r="G1869">
        <v>4</v>
      </c>
      <c r="H1869">
        <v>128</v>
      </c>
    </row>
    <row r="1870" spans="1:8">
      <c r="A1870">
        <v>1869</v>
      </c>
      <c r="B1870">
        <v>20</v>
      </c>
      <c r="C1870" t="s">
        <v>180</v>
      </c>
      <c r="D1870" t="s">
        <v>3597</v>
      </c>
      <c r="E1870" t="s">
        <v>1396</v>
      </c>
      <c r="F1870" t="s">
        <v>46</v>
      </c>
      <c r="G1870">
        <v>3</v>
      </c>
      <c r="H1870">
        <v>128</v>
      </c>
    </row>
    <row r="1871" spans="1:8">
      <c r="A1871">
        <v>1870</v>
      </c>
      <c r="B1871">
        <v>20</v>
      </c>
      <c r="C1871" t="s">
        <v>180</v>
      </c>
      <c r="D1871" t="s">
        <v>3597</v>
      </c>
      <c r="E1871" t="s">
        <v>1397</v>
      </c>
      <c r="F1871" t="s">
        <v>46</v>
      </c>
      <c r="G1871">
        <v>3</v>
      </c>
      <c r="H1871">
        <v>128</v>
      </c>
    </row>
    <row r="1872" spans="1:8">
      <c r="A1872">
        <v>1871</v>
      </c>
      <c r="B1872">
        <v>20</v>
      </c>
      <c r="C1872" t="s">
        <v>180</v>
      </c>
      <c r="D1872" t="s">
        <v>3597</v>
      </c>
      <c r="E1872" t="s">
        <v>1398</v>
      </c>
      <c r="F1872" t="s">
        <v>46</v>
      </c>
      <c r="G1872">
        <v>3</v>
      </c>
      <c r="H1872">
        <v>128</v>
      </c>
    </row>
    <row r="1873" spans="1:8">
      <c r="A1873">
        <v>1872</v>
      </c>
      <c r="B1873">
        <v>20</v>
      </c>
      <c r="C1873" t="s">
        <v>180</v>
      </c>
      <c r="D1873" t="s">
        <v>3597</v>
      </c>
      <c r="E1873" t="s">
        <v>1399</v>
      </c>
      <c r="F1873" t="s">
        <v>63</v>
      </c>
      <c r="G1873">
        <v>1</v>
      </c>
      <c r="H1873">
        <v>128</v>
      </c>
    </row>
    <row r="1874" spans="1:8">
      <c r="A1874">
        <v>1873</v>
      </c>
      <c r="B1874">
        <v>20</v>
      </c>
      <c r="C1874" t="s">
        <v>180</v>
      </c>
      <c r="D1874" t="s">
        <v>3597</v>
      </c>
      <c r="E1874" t="s">
        <v>1399</v>
      </c>
      <c r="F1874" t="s">
        <v>46</v>
      </c>
      <c r="G1874">
        <v>2</v>
      </c>
      <c r="H1874">
        <v>128</v>
      </c>
    </row>
    <row r="1875" spans="1:8">
      <c r="A1875">
        <v>1874</v>
      </c>
      <c r="B1875">
        <v>20</v>
      </c>
      <c r="C1875" t="s">
        <v>180</v>
      </c>
      <c r="D1875" t="s">
        <v>3597</v>
      </c>
      <c r="E1875" t="s">
        <v>1400</v>
      </c>
      <c r="F1875" t="s">
        <v>46</v>
      </c>
      <c r="G1875">
        <v>1</v>
      </c>
      <c r="H1875">
        <v>128</v>
      </c>
    </row>
    <row r="1876" spans="1:8">
      <c r="A1876">
        <v>1875</v>
      </c>
      <c r="B1876">
        <v>20</v>
      </c>
      <c r="C1876" t="s">
        <v>180</v>
      </c>
      <c r="D1876" t="s">
        <v>3597</v>
      </c>
      <c r="E1876" t="s">
        <v>1401</v>
      </c>
      <c r="F1876" t="s">
        <v>46</v>
      </c>
      <c r="G1876">
        <v>1</v>
      </c>
      <c r="H1876">
        <v>128</v>
      </c>
    </row>
    <row r="1877" spans="1:8">
      <c r="A1877">
        <v>1876</v>
      </c>
      <c r="B1877">
        <v>20</v>
      </c>
      <c r="C1877" t="s">
        <v>180</v>
      </c>
      <c r="D1877" t="s">
        <v>3599</v>
      </c>
      <c r="E1877" t="s">
        <v>249</v>
      </c>
      <c r="F1877" t="s">
        <v>46</v>
      </c>
      <c r="G1877">
        <v>2</v>
      </c>
      <c r="H1877">
        <v>75</v>
      </c>
    </row>
    <row r="1878" spans="1:8">
      <c r="A1878">
        <v>1877</v>
      </c>
      <c r="B1878">
        <v>20</v>
      </c>
      <c r="C1878" t="s">
        <v>180</v>
      </c>
      <c r="D1878" t="s">
        <v>3599</v>
      </c>
      <c r="E1878" t="s">
        <v>1386</v>
      </c>
      <c r="F1878" t="s">
        <v>63</v>
      </c>
      <c r="G1878">
        <v>2</v>
      </c>
      <c r="H1878">
        <v>75</v>
      </c>
    </row>
    <row r="1879" spans="1:8">
      <c r="A1879">
        <v>1878</v>
      </c>
      <c r="B1879">
        <v>20</v>
      </c>
      <c r="C1879" t="s">
        <v>180</v>
      </c>
      <c r="D1879" t="s">
        <v>3599</v>
      </c>
      <c r="E1879" t="s">
        <v>1386</v>
      </c>
      <c r="F1879" t="s">
        <v>46</v>
      </c>
      <c r="G1879">
        <v>6</v>
      </c>
      <c r="H1879">
        <v>75</v>
      </c>
    </row>
    <row r="1880" spans="1:8">
      <c r="A1880">
        <v>1879</v>
      </c>
      <c r="B1880">
        <v>20</v>
      </c>
      <c r="C1880" t="s">
        <v>180</v>
      </c>
      <c r="D1880" t="s">
        <v>3599</v>
      </c>
      <c r="E1880" t="s">
        <v>1388</v>
      </c>
      <c r="F1880" t="s">
        <v>63</v>
      </c>
      <c r="G1880">
        <v>1</v>
      </c>
      <c r="H1880">
        <v>75</v>
      </c>
    </row>
    <row r="1881" spans="1:8">
      <c r="A1881">
        <v>1880</v>
      </c>
      <c r="B1881">
        <v>20</v>
      </c>
      <c r="C1881" t="s">
        <v>180</v>
      </c>
      <c r="D1881" t="s">
        <v>3599</v>
      </c>
      <c r="E1881" t="s">
        <v>1388</v>
      </c>
      <c r="F1881" t="s">
        <v>46</v>
      </c>
      <c r="G1881">
        <v>3</v>
      </c>
      <c r="H1881">
        <v>75</v>
      </c>
    </row>
    <row r="1882" spans="1:8">
      <c r="A1882">
        <v>1881</v>
      </c>
      <c r="B1882">
        <v>20</v>
      </c>
      <c r="C1882" t="s">
        <v>180</v>
      </c>
      <c r="D1882" t="s">
        <v>3599</v>
      </c>
      <c r="E1882" t="s">
        <v>1389</v>
      </c>
      <c r="F1882" t="s">
        <v>63</v>
      </c>
      <c r="G1882">
        <v>5</v>
      </c>
      <c r="H1882">
        <v>75</v>
      </c>
    </row>
    <row r="1883" spans="1:8">
      <c r="A1883">
        <v>1882</v>
      </c>
      <c r="B1883">
        <v>20</v>
      </c>
      <c r="C1883" t="s">
        <v>180</v>
      </c>
      <c r="D1883" t="s">
        <v>3599</v>
      </c>
      <c r="E1883" t="s">
        <v>1390</v>
      </c>
      <c r="F1883" t="s">
        <v>63</v>
      </c>
      <c r="G1883">
        <v>4</v>
      </c>
      <c r="H1883">
        <v>75</v>
      </c>
    </row>
    <row r="1884" spans="1:8">
      <c r="A1884">
        <v>1883</v>
      </c>
      <c r="B1884">
        <v>20</v>
      </c>
      <c r="C1884" t="s">
        <v>180</v>
      </c>
      <c r="D1884" t="s">
        <v>3599</v>
      </c>
      <c r="E1884" t="s">
        <v>1390</v>
      </c>
      <c r="F1884" t="s">
        <v>46</v>
      </c>
      <c r="G1884">
        <v>5</v>
      </c>
      <c r="H1884">
        <v>75</v>
      </c>
    </row>
    <row r="1885" spans="1:8">
      <c r="A1885">
        <v>1884</v>
      </c>
      <c r="B1885">
        <v>20</v>
      </c>
      <c r="C1885" t="s">
        <v>180</v>
      </c>
      <c r="D1885" t="s">
        <v>3599</v>
      </c>
      <c r="E1885" t="s">
        <v>1391</v>
      </c>
      <c r="F1885" t="s">
        <v>63</v>
      </c>
      <c r="G1885">
        <v>2</v>
      </c>
      <c r="H1885">
        <v>75</v>
      </c>
    </row>
    <row r="1886" spans="1:8">
      <c r="A1886">
        <v>1885</v>
      </c>
      <c r="B1886">
        <v>20</v>
      </c>
      <c r="C1886" t="s">
        <v>180</v>
      </c>
      <c r="D1886" t="s">
        <v>3599</v>
      </c>
      <c r="E1886" t="s">
        <v>1391</v>
      </c>
      <c r="F1886" t="s">
        <v>46</v>
      </c>
      <c r="G1886">
        <v>4</v>
      </c>
      <c r="H1886">
        <v>75</v>
      </c>
    </row>
    <row r="1887" spans="1:8">
      <c r="A1887">
        <v>1886</v>
      </c>
      <c r="B1887">
        <v>20</v>
      </c>
      <c r="C1887" t="s">
        <v>180</v>
      </c>
      <c r="D1887" t="s">
        <v>3599</v>
      </c>
      <c r="E1887" t="s">
        <v>1392</v>
      </c>
      <c r="F1887" t="s">
        <v>63</v>
      </c>
      <c r="G1887">
        <v>3</v>
      </c>
      <c r="H1887">
        <v>75</v>
      </c>
    </row>
    <row r="1888" spans="1:8">
      <c r="A1888">
        <v>1887</v>
      </c>
      <c r="B1888">
        <v>20</v>
      </c>
      <c r="C1888" t="s">
        <v>180</v>
      </c>
      <c r="D1888" t="s">
        <v>3599</v>
      </c>
      <c r="E1888" t="s">
        <v>1392</v>
      </c>
      <c r="F1888" t="s">
        <v>46</v>
      </c>
      <c r="G1888">
        <v>2</v>
      </c>
      <c r="H1888">
        <v>75</v>
      </c>
    </row>
    <row r="1889" spans="1:8">
      <c r="A1889">
        <v>1888</v>
      </c>
      <c r="B1889">
        <v>20</v>
      </c>
      <c r="C1889" t="s">
        <v>180</v>
      </c>
      <c r="D1889" t="s">
        <v>3599</v>
      </c>
      <c r="E1889" t="s">
        <v>1393</v>
      </c>
      <c r="F1889" t="s">
        <v>63</v>
      </c>
      <c r="G1889">
        <v>3</v>
      </c>
      <c r="H1889">
        <v>75</v>
      </c>
    </row>
    <row r="1890" spans="1:8">
      <c r="A1890">
        <v>1889</v>
      </c>
      <c r="B1890">
        <v>20</v>
      </c>
      <c r="C1890" t="s">
        <v>180</v>
      </c>
      <c r="D1890" t="s">
        <v>3599</v>
      </c>
      <c r="E1890" t="s">
        <v>1393</v>
      </c>
      <c r="F1890" t="s">
        <v>46</v>
      </c>
      <c r="G1890">
        <v>3</v>
      </c>
      <c r="H1890">
        <v>75</v>
      </c>
    </row>
    <row r="1891" spans="1:8">
      <c r="A1891">
        <v>1890</v>
      </c>
      <c r="B1891">
        <v>20</v>
      </c>
      <c r="C1891" t="s">
        <v>180</v>
      </c>
      <c r="D1891" t="s">
        <v>3599</v>
      </c>
      <c r="E1891" t="s">
        <v>1394</v>
      </c>
      <c r="F1891" t="s">
        <v>63</v>
      </c>
      <c r="G1891">
        <v>2</v>
      </c>
      <c r="H1891">
        <v>75</v>
      </c>
    </row>
    <row r="1892" spans="1:8">
      <c r="A1892">
        <v>1891</v>
      </c>
      <c r="B1892">
        <v>20</v>
      </c>
      <c r="C1892" t="s">
        <v>180</v>
      </c>
      <c r="D1892" t="s">
        <v>3599</v>
      </c>
      <c r="E1892" t="s">
        <v>1394</v>
      </c>
      <c r="F1892" t="s">
        <v>46</v>
      </c>
      <c r="G1892">
        <v>4</v>
      </c>
      <c r="H1892">
        <v>75</v>
      </c>
    </row>
    <row r="1893" spans="1:8">
      <c r="A1893">
        <v>1892</v>
      </c>
      <c r="B1893">
        <v>20</v>
      </c>
      <c r="C1893" t="s">
        <v>180</v>
      </c>
      <c r="D1893" t="s">
        <v>3599</v>
      </c>
      <c r="E1893" t="s">
        <v>1395</v>
      </c>
      <c r="F1893" t="s">
        <v>63</v>
      </c>
      <c r="G1893">
        <v>3</v>
      </c>
      <c r="H1893">
        <v>75</v>
      </c>
    </row>
    <row r="1894" spans="1:8">
      <c r="A1894">
        <v>1893</v>
      </c>
      <c r="B1894">
        <v>20</v>
      </c>
      <c r="C1894" t="s">
        <v>180</v>
      </c>
      <c r="D1894" t="s">
        <v>3599</v>
      </c>
      <c r="E1894" t="s">
        <v>1395</v>
      </c>
      <c r="F1894" t="s">
        <v>46</v>
      </c>
      <c r="G1894">
        <v>1</v>
      </c>
      <c r="H1894">
        <v>75</v>
      </c>
    </row>
    <row r="1895" spans="1:8">
      <c r="A1895">
        <v>1894</v>
      </c>
      <c r="B1895">
        <v>20</v>
      </c>
      <c r="C1895" t="s">
        <v>180</v>
      </c>
      <c r="D1895" t="s">
        <v>3599</v>
      </c>
      <c r="E1895" t="s">
        <v>1396</v>
      </c>
      <c r="F1895" t="s">
        <v>63</v>
      </c>
      <c r="G1895">
        <v>2</v>
      </c>
      <c r="H1895">
        <v>75</v>
      </c>
    </row>
    <row r="1896" spans="1:8">
      <c r="A1896">
        <v>1895</v>
      </c>
      <c r="B1896">
        <v>20</v>
      </c>
      <c r="C1896" t="s">
        <v>180</v>
      </c>
      <c r="D1896" t="s">
        <v>3599</v>
      </c>
      <c r="E1896" t="s">
        <v>1396</v>
      </c>
      <c r="F1896" t="s">
        <v>46</v>
      </c>
      <c r="G1896">
        <v>5</v>
      </c>
      <c r="H1896">
        <v>75</v>
      </c>
    </row>
    <row r="1897" spans="1:8">
      <c r="A1897">
        <v>1896</v>
      </c>
      <c r="B1897">
        <v>20</v>
      </c>
      <c r="C1897" t="s">
        <v>180</v>
      </c>
      <c r="D1897" t="s">
        <v>3599</v>
      </c>
      <c r="E1897" t="s">
        <v>1397</v>
      </c>
      <c r="F1897" t="s">
        <v>63</v>
      </c>
      <c r="G1897">
        <v>1</v>
      </c>
      <c r="H1897">
        <v>75</v>
      </c>
    </row>
    <row r="1898" spans="1:8">
      <c r="A1898">
        <v>1897</v>
      </c>
      <c r="B1898">
        <v>20</v>
      </c>
      <c r="C1898" t="s">
        <v>180</v>
      </c>
      <c r="D1898" t="s">
        <v>3599</v>
      </c>
      <c r="E1898" t="s">
        <v>1397</v>
      </c>
      <c r="F1898" t="s">
        <v>46</v>
      </c>
      <c r="G1898">
        <v>2</v>
      </c>
      <c r="H1898">
        <v>75</v>
      </c>
    </row>
    <row r="1899" spans="1:8">
      <c r="A1899">
        <v>1898</v>
      </c>
      <c r="B1899">
        <v>20</v>
      </c>
      <c r="C1899" t="s">
        <v>180</v>
      </c>
      <c r="D1899" t="s">
        <v>3599</v>
      </c>
      <c r="E1899" t="s">
        <v>1398</v>
      </c>
      <c r="F1899" t="s">
        <v>63</v>
      </c>
      <c r="G1899">
        <v>3</v>
      </c>
      <c r="H1899">
        <v>75</v>
      </c>
    </row>
    <row r="1900" spans="1:8">
      <c r="A1900">
        <v>1899</v>
      </c>
      <c r="B1900">
        <v>20</v>
      </c>
      <c r="C1900" t="s">
        <v>180</v>
      </c>
      <c r="D1900" t="s">
        <v>3599</v>
      </c>
      <c r="E1900" t="s">
        <v>1399</v>
      </c>
      <c r="F1900" t="s">
        <v>63</v>
      </c>
      <c r="G1900">
        <v>2</v>
      </c>
      <c r="H1900">
        <v>75</v>
      </c>
    </row>
    <row r="1901" spans="1:8">
      <c r="A1901">
        <v>1900</v>
      </c>
      <c r="B1901">
        <v>20</v>
      </c>
      <c r="C1901" t="s">
        <v>180</v>
      </c>
      <c r="D1901" t="s">
        <v>3599</v>
      </c>
      <c r="E1901" t="s">
        <v>1399</v>
      </c>
      <c r="F1901" t="s">
        <v>46</v>
      </c>
      <c r="G1901">
        <v>3</v>
      </c>
      <c r="H1901">
        <v>75</v>
      </c>
    </row>
    <row r="1902" spans="1:8">
      <c r="A1902">
        <v>1901</v>
      </c>
      <c r="B1902">
        <v>20</v>
      </c>
      <c r="C1902" t="s">
        <v>180</v>
      </c>
      <c r="D1902" t="s">
        <v>3599</v>
      </c>
      <c r="E1902" t="s">
        <v>1400</v>
      </c>
      <c r="F1902" t="s">
        <v>63</v>
      </c>
      <c r="G1902">
        <v>2</v>
      </c>
      <c r="H1902">
        <v>75</v>
      </c>
    </row>
    <row r="1903" spans="1:8">
      <c r="A1903">
        <v>1902</v>
      </c>
      <c r="B1903">
        <v>20</v>
      </c>
      <c r="C1903" t="s">
        <v>180</v>
      </c>
      <c r="D1903" t="s">
        <v>3598</v>
      </c>
      <c r="E1903" t="s">
        <v>249</v>
      </c>
      <c r="F1903" t="s">
        <v>63</v>
      </c>
      <c r="G1903">
        <v>6313</v>
      </c>
      <c r="H1903">
        <v>142233</v>
      </c>
    </row>
    <row r="1904" spans="1:8">
      <c r="A1904">
        <v>1903</v>
      </c>
      <c r="B1904">
        <v>20</v>
      </c>
      <c r="C1904" t="s">
        <v>180</v>
      </c>
      <c r="D1904" t="s">
        <v>3598</v>
      </c>
      <c r="E1904" t="s">
        <v>249</v>
      </c>
      <c r="F1904" t="s">
        <v>46</v>
      </c>
      <c r="G1904">
        <v>6104</v>
      </c>
      <c r="H1904">
        <v>142233</v>
      </c>
    </row>
    <row r="1905" spans="1:8">
      <c r="A1905">
        <v>1904</v>
      </c>
      <c r="B1905">
        <v>20</v>
      </c>
      <c r="C1905" t="s">
        <v>180</v>
      </c>
      <c r="D1905" t="s">
        <v>3598</v>
      </c>
      <c r="E1905" t="s">
        <v>1386</v>
      </c>
      <c r="F1905" t="s">
        <v>63</v>
      </c>
      <c r="G1905">
        <v>7532</v>
      </c>
      <c r="H1905">
        <v>142233</v>
      </c>
    </row>
    <row r="1906" spans="1:8">
      <c r="A1906">
        <v>1905</v>
      </c>
      <c r="B1906">
        <v>20</v>
      </c>
      <c r="C1906" t="s">
        <v>180</v>
      </c>
      <c r="D1906" t="s">
        <v>3598</v>
      </c>
      <c r="E1906" t="s">
        <v>1386</v>
      </c>
      <c r="F1906" t="s">
        <v>46</v>
      </c>
      <c r="G1906">
        <v>7297</v>
      </c>
      <c r="H1906">
        <v>142233</v>
      </c>
    </row>
    <row r="1907" spans="1:8">
      <c r="A1907">
        <v>1906</v>
      </c>
      <c r="B1907">
        <v>20</v>
      </c>
      <c r="C1907" t="s">
        <v>180</v>
      </c>
      <c r="D1907" t="s">
        <v>3598</v>
      </c>
      <c r="E1907" t="s">
        <v>1387</v>
      </c>
      <c r="F1907" t="s">
        <v>63</v>
      </c>
      <c r="G1907">
        <v>8197</v>
      </c>
      <c r="H1907">
        <v>142233</v>
      </c>
    </row>
    <row r="1908" spans="1:8">
      <c r="A1908">
        <v>1907</v>
      </c>
      <c r="B1908">
        <v>20</v>
      </c>
      <c r="C1908" t="s">
        <v>180</v>
      </c>
      <c r="D1908" t="s">
        <v>3598</v>
      </c>
      <c r="E1908" t="s">
        <v>1387</v>
      </c>
      <c r="F1908" t="s">
        <v>46</v>
      </c>
      <c r="G1908">
        <v>7698</v>
      </c>
      <c r="H1908">
        <v>142233</v>
      </c>
    </row>
    <row r="1909" spans="1:8">
      <c r="A1909">
        <v>1908</v>
      </c>
      <c r="B1909">
        <v>20</v>
      </c>
      <c r="C1909" t="s">
        <v>180</v>
      </c>
      <c r="D1909" t="s">
        <v>3598</v>
      </c>
      <c r="E1909" t="s">
        <v>1388</v>
      </c>
      <c r="F1909" t="s">
        <v>63</v>
      </c>
      <c r="G1909">
        <v>7495</v>
      </c>
      <c r="H1909">
        <v>142233</v>
      </c>
    </row>
    <row r="1910" spans="1:8">
      <c r="A1910">
        <v>1909</v>
      </c>
      <c r="B1910">
        <v>20</v>
      </c>
      <c r="C1910" t="s">
        <v>180</v>
      </c>
      <c r="D1910" t="s">
        <v>3598</v>
      </c>
      <c r="E1910" t="s">
        <v>1388</v>
      </c>
      <c r="F1910" t="s">
        <v>46</v>
      </c>
      <c r="G1910">
        <v>7266</v>
      </c>
      <c r="H1910">
        <v>142233</v>
      </c>
    </row>
    <row r="1911" spans="1:8">
      <c r="A1911">
        <v>1910</v>
      </c>
      <c r="B1911">
        <v>20</v>
      </c>
      <c r="C1911" t="s">
        <v>180</v>
      </c>
      <c r="D1911" t="s">
        <v>3598</v>
      </c>
      <c r="E1911" t="s">
        <v>1389</v>
      </c>
      <c r="F1911" t="s">
        <v>63</v>
      </c>
      <c r="G1911">
        <v>6001</v>
      </c>
      <c r="H1911">
        <v>142233</v>
      </c>
    </row>
    <row r="1912" spans="1:8">
      <c r="A1912">
        <v>1911</v>
      </c>
      <c r="B1912">
        <v>20</v>
      </c>
      <c r="C1912" t="s">
        <v>180</v>
      </c>
      <c r="D1912" t="s">
        <v>3598</v>
      </c>
      <c r="E1912" t="s">
        <v>1389</v>
      </c>
      <c r="F1912" t="s">
        <v>46</v>
      </c>
      <c r="G1912">
        <v>5846</v>
      </c>
      <c r="H1912">
        <v>142233</v>
      </c>
    </row>
    <row r="1913" spans="1:8">
      <c r="A1913">
        <v>1912</v>
      </c>
      <c r="B1913">
        <v>20</v>
      </c>
      <c r="C1913" t="s">
        <v>180</v>
      </c>
      <c r="D1913" t="s">
        <v>3598</v>
      </c>
      <c r="E1913" t="s">
        <v>1390</v>
      </c>
      <c r="F1913" t="s">
        <v>63</v>
      </c>
      <c r="G1913">
        <v>5386</v>
      </c>
      <c r="H1913">
        <v>142233</v>
      </c>
    </row>
    <row r="1914" spans="1:8">
      <c r="A1914">
        <v>1913</v>
      </c>
      <c r="B1914">
        <v>20</v>
      </c>
      <c r="C1914" t="s">
        <v>180</v>
      </c>
      <c r="D1914" t="s">
        <v>3598</v>
      </c>
      <c r="E1914" t="s">
        <v>1390</v>
      </c>
      <c r="F1914" t="s">
        <v>46</v>
      </c>
      <c r="G1914">
        <v>5457</v>
      </c>
      <c r="H1914">
        <v>142233</v>
      </c>
    </row>
    <row r="1915" spans="1:8">
      <c r="A1915">
        <v>1914</v>
      </c>
      <c r="B1915">
        <v>20</v>
      </c>
      <c r="C1915" t="s">
        <v>180</v>
      </c>
      <c r="D1915" t="s">
        <v>3598</v>
      </c>
      <c r="E1915" t="s">
        <v>1391</v>
      </c>
      <c r="F1915" t="s">
        <v>63</v>
      </c>
      <c r="G1915">
        <v>4746</v>
      </c>
      <c r="H1915">
        <v>142233</v>
      </c>
    </row>
    <row r="1916" spans="1:8">
      <c r="A1916">
        <v>1915</v>
      </c>
      <c r="B1916">
        <v>20</v>
      </c>
      <c r="C1916" t="s">
        <v>180</v>
      </c>
      <c r="D1916" t="s">
        <v>3598</v>
      </c>
      <c r="E1916" t="s">
        <v>1391</v>
      </c>
      <c r="F1916" t="s">
        <v>46</v>
      </c>
      <c r="G1916">
        <v>4959</v>
      </c>
      <c r="H1916">
        <v>142233</v>
      </c>
    </row>
    <row r="1917" spans="1:8">
      <c r="A1917">
        <v>1916</v>
      </c>
      <c r="B1917">
        <v>20</v>
      </c>
      <c r="C1917" t="s">
        <v>180</v>
      </c>
      <c r="D1917" t="s">
        <v>3598</v>
      </c>
      <c r="E1917" t="s">
        <v>1392</v>
      </c>
      <c r="F1917" t="s">
        <v>63</v>
      </c>
      <c r="G1917">
        <v>4443</v>
      </c>
      <c r="H1917">
        <v>142233</v>
      </c>
    </row>
    <row r="1918" spans="1:8">
      <c r="A1918">
        <v>1917</v>
      </c>
      <c r="B1918">
        <v>20</v>
      </c>
      <c r="C1918" t="s">
        <v>180</v>
      </c>
      <c r="D1918" t="s">
        <v>3598</v>
      </c>
      <c r="E1918" t="s">
        <v>1392</v>
      </c>
      <c r="F1918" t="s">
        <v>46</v>
      </c>
      <c r="G1918">
        <v>4790</v>
      </c>
      <c r="H1918">
        <v>142233</v>
      </c>
    </row>
    <row r="1919" spans="1:8">
      <c r="A1919">
        <v>1918</v>
      </c>
      <c r="B1919">
        <v>20</v>
      </c>
      <c r="C1919" t="s">
        <v>180</v>
      </c>
      <c r="D1919" t="s">
        <v>3598</v>
      </c>
      <c r="E1919" t="s">
        <v>1393</v>
      </c>
      <c r="F1919" t="s">
        <v>63</v>
      </c>
      <c r="G1919">
        <v>3894</v>
      </c>
      <c r="H1919">
        <v>142233</v>
      </c>
    </row>
    <row r="1920" spans="1:8">
      <c r="A1920">
        <v>1919</v>
      </c>
      <c r="B1920">
        <v>20</v>
      </c>
      <c r="C1920" t="s">
        <v>180</v>
      </c>
      <c r="D1920" t="s">
        <v>3598</v>
      </c>
      <c r="E1920" t="s">
        <v>1393</v>
      </c>
      <c r="F1920" t="s">
        <v>46</v>
      </c>
      <c r="G1920">
        <v>4386</v>
      </c>
      <c r="H1920">
        <v>142233</v>
      </c>
    </row>
    <row r="1921" spans="1:8">
      <c r="A1921">
        <v>1920</v>
      </c>
      <c r="B1921">
        <v>20</v>
      </c>
      <c r="C1921" t="s">
        <v>180</v>
      </c>
      <c r="D1921" t="s">
        <v>3598</v>
      </c>
      <c r="E1921" t="s">
        <v>1394</v>
      </c>
      <c r="F1921" t="s">
        <v>63</v>
      </c>
      <c r="G1921">
        <v>3894</v>
      </c>
      <c r="H1921">
        <v>142233</v>
      </c>
    </row>
    <row r="1922" spans="1:8">
      <c r="A1922">
        <v>1921</v>
      </c>
      <c r="B1922">
        <v>20</v>
      </c>
      <c r="C1922" t="s">
        <v>180</v>
      </c>
      <c r="D1922" t="s">
        <v>3598</v>
      </c>
      <c r="E1922" t="s">
        <v>1394</v>
      </c>
      <c r="F1922" t="s">
        <v>46</v>
      </c>
      <c r="G1922">
        <v>4130</v>
      </c>
      <c r="H1922">
        <v>142233</v>
      </c>
    </row>
    <row r="1923" spans="1:8">
      <c r="A1923">
        <v>1922</v>
      </c>
      <c r="B1923">
        <v>20</v>
      </c>
      <c r="C1923" t="s">
        <v>180</v>
      </c>
      <c r="D1923" t="s">
        <v>3598</v>
      </c>
      <c r="E1923" t="s">
        <v>1395</v>
      </c>
      <c r="F1923" t="s">
        <v>63</v>
      </c>
      <c r="G1923">
        <v>3469</v>
      </c>
      <c r="H1923">
        <v>142233</v>
      </c>
    </row>
    <row r="1924" spans="1:8">
      <c r="A1924">
        <v>1923</v>
      </c>
      <c r="B1924">
        <v>20</v>
      </c>
      <c r="C1924" t="s">
        <v>180</v>
      </c>
      <c r="D1924" t="s">
        <v>3598</v>
      </c>
      <c r="E1924" t="s">
        <v>1395</v>
      </c>
      <c r="F1924" t="s">
        <v>46</v>
      </c>
      <c r="G1924">
        <v>3492</v>
      </c>
      <c r="H1924">
        <v>142233</v>
      </c>
    </row>
    <row r="1925" spans="1:8">
      <c r="A1925">
        <v>1924</v>
      </c>
      <c r="B1925">
        <v>20</v>
      </c>
      <c r="C1925" t="s">
        <v>180</v>
      </c>
      <c r="D1925" t="s">
        <v>3598</v>
      </c>
      <c r="E1925" t="s">
        <v>1396</v>
      </c>
      <c r="F1925" t="s">
        <v>63</v>
      </c>
      <c r="G1925">
        <v>2922</v>
      </c>
      <c r="H1925">
        <v>142233</v>
      </c>
    </row>
    <row r="1926" spans="1:8">
      <c r="A1926">
        <v>1925</v>
      </c>
      <c r="B1926">
        <v>20</v>
      </c>
      <c r="C1926" t="s">
        <v>180</v>
      </c>
      <c r="D1926" t="s">
        <v>3598</v>
      </c>
      <c r="E1926" t="s">
        <v>1396</v>
      </c>
      <c r="F1926" t="s">
        <v>46</v>
      </c>
      <c r="G1926">
        <v>2840</v>
      </c>
      <c r="H1926">
        <v>142233</v>
      </c>
    </row>
    <row r="1927" spans="1:8">
      <c r="A1927">
        <v>1926</v>
      </c>
      <c r="B1927">
        <v>20</v>
      </c>
      <c r="C1927" t="s">
        <v>180</v>
      </c>
      <c r="D1927" t="s">
        <v>3598</v>
      </c>
      <c r="E1927" t="s">
        <v>1397</v>
      </c>
      <c r="F1927" t="s">
        <v>63</v>
      </c>
      <c r="G1927">
        <v>2136</v>
      </c>
      <c r="H1927">
        <v>142233</v>
      </c>
    </row>
    <row r="1928" spans="1:8">
      <c r="A1928">
        <v>1927</v>
      </c>
      <c r="B1928">
        <v>20</v>
      </c>
      <c r="C1928" t="s">
        <v>180</v>
      </c>
      <c r="D1928" t="s">
        <v>3598</v>
      </c>
      <c r="E1928" t="s">
        <v>1397</v>
      </c>
      <c r="F1928" t="s">
        <v>46</v>
      </c>
      <c r="G1928">
        <v>2005</v>
      </c>
      <c r="H1928">
        <v>142233</v>
      </c>
    </row>
    <row r="1929" spans="1:8">
      <c r="A1929">
        <v>1928</v>
      </c>
      <c r="B1929">
        <v>20</v>
      </c>
      <c r="C1929" t="s">
        <v>180</v>
      </c>
      <c r="D1929" t="s">
        <v>3598</v>
      </c>
      <c r="E1929" t="s">
        <v>1398</v>
      </c>
      <c r="F1929" t="s">
        <v>63</v>
      </c>
      <c r="G1929">
        <v>1790</v>
      </c>
      <c r="H1929">
        <v>142233</v>
      </c>
    </row>
    <row r="1930" spans="1:8">
      <c r="A1930">
        <v>1929</v>
      </c>
      <c r="B1930">
        <v>20</v>
      </c>
      <c r="C1930" t="s">
        <v>180</v>
      </c>
      <c r="D1930" t="s">
        <v>3598</v>
      </c>
      <c r="E1930" t="s">
        <v>1398</v>
      </c>
      <c r="F1930" t="s">
        <v>46</v>
      </c>
      <c r="G1930">
        <v>1634</v>
      </c>
      <c r="H1930">
        <v>142233</v>
      </c>
    </row>
    <row r="1931" spans="1:8">
      <c r="A1931">
        <v>1930</v>
      </c>
      <c r="B1931">
        <v>20</v>
      </c>
      <c r="C1931" t="s">
        <v>180</v>
      </c>
      <c r="D1931" t="s">
        <v>3598</v>
      </c>
      <c r="E1931" t="s">
        <v>1399</v>
      </c>
      <c r="F1931" t="s">
        <v>63</v>
      </c>
      <c r="G1931">
        <v>1305</v>
      </c>
      <c r="H1931">
        <v>142233</v>
      </c>
    </row>
    <row r="1932" spans="1:8">
      <c r="A1932">
        <v>1931</v>
      </c>
      <c r="B1932">
        <v>20</v>
      </c>
      <c r="C1932" t="s">
        <v>180</v>
      </c>
      <c r="D1932" t="s">
        <v>3598</v>
      </c>
      <c r="E1932" t="s">
        <v>1399</v>
      </c>
      <c r="F1932" t="s">
        <v>46</v>
      </c>
      <c r="G1932">
        <v>1046</v>
      </c>
      <c r="H1932">
        <v>142233</v>
      </c>
    </row>
    <row r="1933" spans="1:8">
      <c r="A1933">
        <v>1932</v>
      </c>
      <c r="B1933">
        <v>20</v>
      </c>
      <c r="C1933" t="s">
        <v>180</v>
      </c>
      <c r="D1933" t="s">
        <v>3598</v>
      </c>
      <c r="E1933" t="s">
        <v>1400</v>
      </c>
      <c r="F1933" t="s">
        <v>63</v>
      </c>
      <c r="G1933">
        <v>970</v>
      </c>
      <c r="H1933">
        <v>142233</v>
      </c>
    </row>
    <row r="1934" spans="1:8">
      <c r="A1934">
        <v>1933</v>
      </c>
      <c r="B1934">
        <v>20</v>
      </c>
      <c r="C1934" t="s">
        <v>180</v>
      </c>
      <c r="D1934" t="s">
        <v>3598</v>
      </c>
      <c r="E1934" t="s">
        <v>1400</v>
      </c>
      <c r="F1934" t="s">
        <v>46</v>
      </c>
      <c r="G1934">
        <v>781</v>
      </c>
      <c r="H1934">
        <v>142233</v>
      </c>
    </row>
    <row r="1935" spans="1:8">
      <c r="A1935">
        <v>1934</v>
      </c>
      <c r="B1935">
        <v>20</v>
      </c>
      <c r="C1935" t="s">
        <v>180</v>
      </c>
      <c r="D1935" t="s">
        <v>3598</v>
      </c>
      <c r="E1935" t="s">
        <v>1401</v>
      </c>
      <c r="F1935" t="s">
        <v>63</v>
      </c>
      <c r="G1935">
        <v>567</v>
      </c>
      <c r="H1935">
        <v>142233</v>
      </c>
    </row>
    <row r="1936" spans="1:8">
      <c r="A1936">
        <v>1935</v>
      </c>
      <c r="B1936">
        <v>20</v>
      </c>
      <c r="C1936" t="s">
        <v>180</v>
      </c>
      <c r="D1936" t="s">
        <v>3598</v>
      </c>
      <c r="E1936" t="s">
        <v>1401</v>
      </c>
      <c r="F1936" t="s">
        <v>46</v>
      </c>
      <c r="G1936">
        <v>551</v>
      </c>
      <c r="H1936">
        <v>142233</v>
      </c>
    </row>
    <row r="1937" spans="1:8">
      <c r="A1937">
        <v>1936</v>
      </c>
      <c r="B1937">
        <v>20</v>
      </c>
      <c r="C1937" t="s">
        <v>180</v>
      </c>
      <c r="D1937" t="s">
        <v>3598</v>
      </c>
      <c r="E1937" t="s">
        <v>1402</v>
      </c>
      <c r="F1937" t="s">
        <v>63</v>
      </c>
      <c r="G1937">
        <v>421</v>
      </c>
      <c r="H1937">
        <v>142233</v>
      </c>
    </row>
    <row r="1938" spans="1:8">
      <c r="A1938">
        <v>1937</v>
      </c>
      <c r="B1938">
        <v>20</v>
      </c>
      <c r="C1938" t="s">
        <v>180</v>
      </c>
      <c r="D1938" t="s">
        <v>3598</v>
      </c>
      <c r="E1938" t="s">
        <v>1402</v>
      </c>
      <c r="F1938" t="s">
        <v>46</v>
      </c>
      <c r="G1938">
        <v>470</v>
      </c>
      <c r="H1938">
        <v>142233</v>
      </c>
    </row>
    <row r="1939" spans="1:8">
      <c r="A1939">
        <v>1938</v>
      </c>
      <c r="B1939">
        <v>20</v>
      </c>
      <c r="C1939" t="s">
        <v>180</v>
      </c>
      <c r="D1939" t="s">
        <v>3586</v>
      </c>
      <c r="E1939" t="s">
        <v>249</v>
      </c>
      <c r="F1939" t="s">
        <v>63</v>
      </c>
      <c r="G1939">
        <v>42291</v>
      </c>
      <c r="H1939">
        <v>893538</v>
      </c>
    </row>
    <row r="1940" spans="1:8">
      <c r="A1940">
        <v>1939</v>
      </c>
      <c r="B1940">
        <v>20</v>
      </c>
      <c r="C1940" t="s">
        <v>180</v>
      </c>
      <c r="D1940" t="s">
        <v>3586</v>
      </c>
      <c r="E1940" t="s">
        <v>249</v>
      </c>
      <c r="F1940" t="s">
        <v>46</v>
      </c>
      <c r="G1940">
        <v>40550</v>
      </c>
      <c r="H1940">
        <v>893538</v>
      </c>
    </row>
    <row r="1941" spans="1:8">
      <c r="A1941">
        <v>1940</v>
      </c>
      <c r="B1941">
        <v>20</v>
      </c>
      <c r="C1941" t="s">
        <v>180</v>
      </c>
      <c r="D1941" t="s">
        <v>3586</v>
      </c>
      <c r="E1941" t="s">
        <v>1386</v>
      </c>
      <c r="F1941" t="s">
        <v>63</v>
      </c>
      <c r="G1941">
        <v>45115</v>
      </c>
      <c r="H1941">
        <v>893538</v>
      </c>
    </row>
    <row r="1942" spans="1:8">
      <c r="A1942">
        <v>1941</v>
      </c>
      <c r="B1942">
        <v>20</v>
      </c>
      <c r="C1942" t="s">
        <v>180</v>
      </c>
      <c r="D1942" t="s">
        <v>3586</v>
      </c>
      <c r="E1942" t="s">
        <v>1386</v>
      </c>
      <c r="F1942" t="s">
        <v>46</v>
      </c>
      <c r="G1942">
        <v>43325</v>
      </c>
      <c r="H1942">
        <v>893538</v>
      </c>
    </row>
    <row r="1943" spans="1:8">
      <c r="A1943">
        <v>1942</v>
      </c>
      <c r="B1943">
        <v>20</v>
      </c>
      <c r="C1943" t="s">
        <v>180</v>
      </c>
      <c r="D1943" t="s">
        <v>3586</v>
      </c>
      <c r="E1943" t="s">
        <v>1387</v>
      </c>
      <c r="F1943" t="s">
        <v>63</v>
      </c>
      <c r="G1943">
        <v>45491</v>
      </c>
      <c r="H1943">
        <v>893538</v>
      </c>
    </row>
    <row r="1944" spans="1:8">
      <c r="A1944">
        <v>1943</v>
      </c>
      <c r="B1944">
        <v>20</v>
      </c>
      <c r="C1944" t="s">
        <v>180</v>
      </c>
      <c r="D1944" t="s">
        <v>3586</v>
      </c>
      <c r="E1944" t="s">
        <v>1387</v>
      </c>
      <c r="F1944" t="s">
        <v>46</v>
      </c>
      <c r="G1944">
        <v>43089</v>
      </c>
      <c r="H1944">
        <v>893538</v>
      </c>
    </row>
    <row r="1945" spans="1:8">
      <c r="A1945">
        <v>1944</v>
      </c>
      <c r="B1945">
        <v>20</v>
      </c>
      <c r="C1945" t="s">
        <v>180</v>
      </c>
      <c r="D1945" t="s">
        <v>3586</v>
      </c>
      <c r="E1945" t="s">
        <v>1388</v>
      </c>
      <c r="F1945" t="s">
        <v>63</v>
      </c>
      <c r="G1945">
        <v>44013</v>
      </c>
      <c r="H1945">
        <v>893538</v>
      </c>
    </row>
    <row r="1946" spans="1:8">
      <c r="A1946">
        <v>1945</v>
      </c>
      <c r="B1946">
        <v>20</v>
      </c>
      <c r="C1946" t="s">
        <v>180</v>
      </c>
      <c r="D1946" t="s">
        <v>3586</v>
      </c>
      <c r="E1946" t="s">
        <v>1388</v>
      </c>
      <c r="F1946" t="s">
        <v>46</v>
      </c>
      <c r="G1946">
        <v>42610</v>
      </c>
      <c r="H1946">
        <v>893538</v>
      </c>
    </row>
    <row r="1947" spans="1:8">
      <c r="A1947">
        <v>1946</v>
      </c>
      <c r="B1947">
        <v>20</v>
      </c>
      <c r="C1947" t="s">
        <v>180</v>
      </c>
      <c r="D1947" t="s">
        <v>3586</v>
      </c>
      <c r="E1947" t="s">
        <v>1389</v>
      </c>
      <c r="F1947" t="s">
        <v>63</v>
      </c>
      <c r="G1947">
        <v>39286</v>
      </c>
      <c r="H1947">
        <v>893538</v>
      </c>
    </row>
    <row r="1948" spans="1:8">
      <c r="A1948">
        <v>1947</v>
      </c>
      <c r="B1948">
        <v>20</v>
      </c>
      <c r="C1948" t="s">
        <v>180</v>
      </c>
      <c r="D1948" t="s">
        <v>3586</v>
      </c>
      <c r="E1948" t="s">
        <v>1389</v>
      </c>
      <c r="F1948" t="s">
        <v>46</v>
      </c>
      <c r="G1948">
        <v>40310</v>
      </c>
      <c r="H1948">
        <v>893538</v>
      </c>
    </row>
    <row r="1949" spans="1:8">
      <c r="A1949">
        <v>1948</v>
      </c>
      <c r="B1949">
        <v>20</v>
      </c>
      <c r="C1949" t="s">
        <v>180</v>
      </c>
      <c r="D1949" t="s">
        <v>3586</v>
      </c>
      <c r="E1949" t="s">
        <v>1390</v>
      </c>
      <c r="F1949" t="s">
        <v>63</v>
      </c>
      <c r="G1949">
        <v>36994</v>
      </c>
      <c r="H1949">
        <v>893538</v>
      </c>
    </row>
    <row r="1950" spans="1:8">
      <c r="A1950">
        <v>1949</v>
      </c>
      <c r="B1950">
        <v>20</v>
      </c>
      <c r="C1950" t="s">
        <v>180</v>
      </c>
      <c r="D1950" t="s">
        <v>3586</v>
      </c>
      <c r="E1950" t="s">
        <v>1390</v>
      </c>
      <c r="F1950" t="s">
        <v>46</v>
      </c>
      <c r="G1950">
        <v>38268</v>
      </c>
      <c r="H1950">
        <v>893538</v>
      </c>
    </row>
    <row r="1951" spans="1:8">
      <c r="A1951">
        <v>1950</v>
      </c>
      <c r="B1951">
        <v>20</v>
      </c>
      <c r="C1951" t="s">
        <v>180</v>
      </c>
      <c r="D1951" t="s">
        <v>3586</v>
      </c>
      <c r="E1951" t="s">
        <v>1391</v>
      </c>
      <c r="F1951" t="s">
        <v>63</v>
      </c>
      <c r="G1951">
        <v>32367</v>
      </c>
      <c r="H1951">
        <v>893538</v>
      </c>
    </row>
    <row r="1952" spans="1:8">
      <c r="A1952">
        <v>1951</v>
      </c>
      <c r="B1952">
        <v>20</v>
      </c>
      <c r="C1952" t="s">
        <v>180</v>
      </c>
      <c r="D1952" t="s">
        <v>3586</v>
      </c>
      <c r="E1952" t="s">
        <v>1391</v>
      </c>
      <c r="F1952" t="s">
        <v>46</v>
      </c>
      <c r="G1952">
        <v>34372</v>
      </c>
      <c r="H1952">
        <v>893538</v>
      </c>
    </row>
    <row r="1953" spans="1:8">
      <c r="A1953">
        <v>1952</v>
      </c>
      <c r="B1953">
        <v>20</v>
      </c>
      <c r="C1953" t="s">
        <v>180</v>
      </c>
      <c r="D1953" t="s">
        <v>3586</v>
      </c>
      <c r="E1953" t="s">
        <v>1392</v>
      </c>
      <c r="F1953" t="s">
        <v>63</v>
      </c>
      <c r="G1953">
        <v>30156</v>
      </c>
      <c r="H1953">
        <v>893538</v>
      </c>
    </row>
    <row r="1954" spans="1:8">
      <c r="A1954">
        <v>1953</v>
      </c>
      <c r="B1954">
        <v>20</v>
      </c>
      <c r="C1954" t="s">
        <v>180</v>
      </c>
      <c r="D1954" t="s">
        <v>3586</v>
      </c>
      <c r="E1954" t="s">
        <v>1392</v>
      </c>
      <c r="F1954" t="s">
        <v>46</v>
      </c>
      <c r="G1954">
        <v>31828</v>
      </c>
      <c r="H1954">
        <v>893538</v>
      </c>
    </row>
    <row r="1955" spans="1:8">
      <c r="A1955">
        <v>1954</v>
      </c>
      <c r="B1955">
        <v>20</v>
      </c>
      <c r="C1955" t="s">
        <v>180</v>
      </c>
      <c r="D1955" t="s">
        <v>3586</v>
      </c>
      <c r="E1955" t="s">
        <v>1393</v>
      </c>
      <c r="F1955" t="s">
        <v>63</v>
      </c>
      <c r="G1955">
        <v>25306</v>
      </c>
      <c r="H1955">
        <v>893538</v>
      </c>
    </row>
    <row r="1956" spans="1:8">
      <c r="A1956">
        <v>1955</v>
      </c>
      <c r="B1956">
        <v>20</v>
      </c>
      <c r="C1956" t="s">
        <v>180</v>
      </c>
      <c r="D1956" t="s">
        <v>3586</v>
      </c>
      <c r="E1956" t="s">
        <v>1393</v>
      </c>
      <c r="F1956" t="s">
        <v>46</v>
      </c>
      <c r="G1956">
        <v>27573</v>
      </c>
      <c r="H1956">
        <v>893538</v>
      </c>
    </row>
    <row r="1957" spans="1:8">
      <c r="A1957">
        <v>1956</v>
      </c>
      <c r="B1957">
        <v>20</v>
      </c>
      <c r="C1957" t="s">
        <v>180</v>
      </c>
      <c r="D1957" t="s">
        <v>3586</v>
      </c>
      <c r="E1957" t="s">
        <v>1394</v>
      </c>
      <c r="F1957" t="s">
        <v>63</v>
      </c>
      <c r="G1957">
        <v>22684</v>
      </c>
      <c r="H1957">
        <v>893538</v>
      </c>
    </row>
    <row r="1958" spans="1:8">
      <c r="A1958">
        <v>1957</v>
      </c>
      <c r="B1958">
        <v>20</v>
      </c>
      <c r="C1958" t="s">
        <v>180</v>
      </c>
      <c r="D1958" t="s">
        <v>3586</v>
      </c>
      <c r="E1958" t="s">
        <v>1394</v>
      </c>
      <c r="F1958" t="s">
        <v>46</v>
      </c>
      <c r="G1958">
        <v>25184</v>
      </c>
      <c r="H1958">
        <v>893538</v>
      </c>
    </row>
    <row r="1959" spans="1:8">
      <c r="A1959">
        <v>1958</v>
      </c>
      <c r="B1959">
        <v>20</v>
      </c>
      <c r="C1959" t="s">
        <v>180</v>
      </c>
      <c r="D1959" t="s">
        <v>3586</v>
      </c>
      <c r="E1959" t="s">
        <v>1395</v>
      </c>
      <c r="F1959" t="s">
        <v>63</v>
      </c>
      <c r="G1959">
        <v>19965</v>
      </c>
      <c r="H1959">
        <v>893538</v>
      </c>
    </row>
    <row r="1960" spans="1:8">
      <c r="A1960">
        <v>1959</v>
      </c>
      <c r="B1960">
        <v>20</v>
      </c>
      <c r="C1960" t="s">
        <v>180</v>
      </c>
      <c r="D1960" t="s">
        <v>3586</v>
      </c>
      <c r="E1960" t="s">
        <v>1395</v>
      </c>
      <c r="F1960" t="s">
        <v>46</v>
      </c>
      <c r="G1960">
        <v>22492</v>
      </c>
      <c r="H1960">
        <v>893538</v>
      </c>
    </row>
    <row r="1961" spans="1:8">
      <c r="A1961">
        <v>1960</v>
      </c>
      <c r="B1961">
        <v>20</v>
      </c>
      <c r="C1961" t="s">
        <v>180</v>
      </c>
      <c r="D1961" t="s">
        <v>3586</v>
      </c>
      <c r="E1961" t="s">
        <v>1396</v>
      </c>
      <c r="F1961" t="s">
        <v>63</v>
      </c>
      <c r="G1961">
        <v>16532</v>
      </c>
      <c r="H1961">
        <v>893538</v>
      </c>
    </row>
    <row r="1962" spans="1:8">
      <c r="A1962">
        <v>1961</v>
      </c>
      <c r="B1962">
        <v>20</v>
      </c>
      <c r="C1962" t="s">
        <v>180</v>
      </c>
      <c r="D1962" t="s">
        <v>3586</v>
      </c>
      <c r="E1962" t="s">
        <v>1396</v>
      </c>
      <c r="F1962" t="s">
        <v>46</v>
      </c>
      <c r="G1962">
        <v>18220</v>
      </c>
      <c r="H1962">
        <v>893538</v>
      </c>
    </row>
    <row r="1963" spans="1:8">
      <c r="A1963">
        <v>1962</v>
      </c>
      <c r="B1963">
        <v>20</v>
      </c>
      <c r="C1963" t="s">
        <v>180</v>
      </c>
      <c r="D1963" t="s">
        <v>3586</v>
      </c>
      <c r="E1963" t="s">
        <v>1397</v>
      </c>
      <c r="F1963" t="s">
        <v>63</v>
      </c>
      <c r="G1963">
        <v>12458</v>
      </c>
      <c r="H1963">
        <v>893538</v>
      </c>
    </row>
    <row r="1964" spans="1:8">
      <c r="A1964">
        <v>1963</v>
      </c>
      <c r="B1964">
        <v>20</v>
      </c>
      <c r="C1964" t="s">
        <v>180</v>
      </c>
      <c r="D1964" t="s">
        <v>3586</v>
      </c>
      <c r="E1964" t="s">
        <v>1397</v>
      </c>
      <c r="F1964" t="s">
        <v>46</v>
      </c>
      <c r="G1964">
        <v>14514</v>
      </c>
      <c r="H1964">
        <v>893538</v>
      </c>
    </row>
    <row r="1965" spans="1:8">
      <c r="A1965">
        <v>1964</v>
      </c>
      <c r="B1965">
        <v>20</v>
      </c>
      <c r="C1965" t="s">
        <v>180</v>
      </c>
      <c r="D1965" t="s">
        <v>3586</v>
      </c>
      <c r="E1965" t="s">
        <v>1398</v>
      </c>
      <c r="F1965" t="s">
        <v>63</v>
      </c>
      <c r="G1965">
        <v>10176</v>
      </c>
      <c r="H1965">
        <v>893538</v>
      </c>
    </row>
    <row r="1966" spans="1:8">
      <c r="A1966">
        <v>1965</v>
      </c>
      <c r="B1966">
        <v>20</v>
      </c>
      <c r="C1966" t="s">
        <v>180</v>
      </c>
      <c r="D1966" t="s">
        <v>3586</v>
      </c>
      <c r="E1966" t="s">
        <v>1398</v>
      </c>
      <c r="F1966" t="s">
        <v>46</v>
      </c>
      <c r="G1966">
        <v>11165</v>
      </c>
      <c r="H1966">
        <v>893538</v>
      </c>
    </row>
    <row r="1967" spans="1:8">
      <c r="A1967">
        <v>1966</v>
      </c>
      <c r="B1967">
        <v>20</v>
      </c>
      <c r="C1967" t="s">
        <v>180</v>
      </c>
      <c r="D1967" t="s">
        <v>3586</v>
      </c>
      <c r="E1967" t="s">
        <v>1399</v>
      </c>
      <c r="F1967" t="s">
        <v>63</v>
      </c>
      <c r="G1967">
        <v>7134</v>
      </c>
      <c r="H1967">
        <v>893538</v>
      </c>
    </row>
    <row r="1968" spans="1:8">
      <c r="A1968">
        <v>1967</v>
      </c>
      <c r="B1968">
        <v>20</v>
      </c>
      <c r="C1968" t="s">
        <v>180</v>
      </c>
      <c r="D1968" t="s">
        <v>3586</v>
      </c>
      <c r="E1968" t="s">
        <v>1399</v>
      </c>
      <c r="F1968" t="s">
        <v>46</v>
      </c>
      <c r="G1968">
        <v>7522</v>
      </c>
      <c r="H1968">
        <v>893538</v>
      </c>
    </row>
    <row r="1969" spans="1:8">
      <c r="A1969">
        <v>1968</v>
      </c>
      <c r="B1969">
        <v>20</v>
      </c>
      <c r="C1969" t="s">
        <v>180</v>
      </c>
      <c r="D1969" t="s">
        <v>3586</v>
      </c>
      <c r="E1969" t="s">
        <v>1400</v>
      </c>
      <c r="F1969" t="s">
        <v>63</v>
      </c>
      <c r="G1969">
        <v>4875</v>
      </c>
      <c r="H1969">
        <v>893538</v>
      </c>
    </row>
    <row r="1970" spans="1:8">
      <c r="A1970">
        <v>1969</v>
      </c>
      <c r="B1970">
        <v>20</v>
      </c>
      <c r="C1970" t="s">
        <v>180</v>
      </c>
      <c r="D1970" t="s">
        <v>3586</v>
      </c>
      <c r="E1970" t="s">
        <v>1400</v>
      </c>
      <c r="F1970" t="s">
        <v>46</v>
      </c>
      <c r="G1970">
        <v>5372</v>
      </c>
      <c r="H1970">
        <v>893538</v>
      </c>
    </row>
    <row r="1971" spans="1:8">
      <c r="A1971">
        <v>1970</v>
      </c>
      <c r="B1971">
        <v>20</v>
      </c>
      <c r="C1971" t="s">
        <v>180</v>
      </c>
      <c r="D1971" t="s">
        <v>3586</v>
      </c>
      <c r="E1971" t="s">
        <v>1401</v>
      </c>
      <c r="F1971" t="s">
        <v>63</v>
      </c>
      <c r="G1971">
        <v>3062</v>
      </c>
      <c r="H1971">
        <v>893538</v>
      </c>
    </row>
    <row r="1972" spans="1:8">
      <c r="A1972">
        <v>1971</v>
      </c>
      <c r="B1972">
        <v>20</v>
      </c>
      <c r="C1972" t="s">
        <v>180</v>
      </c>
      <c r="D1972" t="s">
        <v>3586</v>
      </c>
      <c r="E1972" t="s">
        <v>1401</v>
      </c>
      <c r="F1972" t="s">
        <v>46</v>
      </c>
      <c r="G1972">
        <v>3610</v>
      </c>
      <c r="H1972">
        <v>893538</v>
      </c>
    </row>
    <row r="1973" spans="1:8">
      <c r="A1973">
        <v>1972</v>
      </c>
      <c r="B1973">
        <v>20</v>
      </c>
      <c r="C1973" t="s">
        <v>180</v>
      </c>
      <c r="D1973" t="s">
        <v>3586</v>
      </c>
      <c r="E1973" t="s">
        <v>1402</v>
      </c>
      <c r="F1973" t="s">
        <v>63</v>
      </c>
      <c r="G1973">
        <v>2527</v>
      </c>
      <c r="H1973">
        <v>893538</v>
      </c>
    </row>
    <row r="1974" spans="1:8">
      <c r="A1974">
        <v>1973</v>
      </c>
      <c r="B1974">
        <v>20</v>
      </c>
      <c r="C1974" t="s">
        <v>180</v>
      </c>
      <c r="D1974" t="s">
        <v>3586</v>
      </c>
      <c r="E1974" t="s">
        <v>1402</v>
      </c>
      <c r="F1974" t="s">
        <v>46</v>
      </c>
      <c r="G1974">
        <v>3102</v>
      </c>
      <c r="H1974">
        <v>893538</v>
      </c>
    </row>
    <row r="1975" spans="1:8">
      <c r="A1975">
        <v>1974</v>
      </c>
      <c r="B1975">
        <v>20</v>
      </c>
      <c r="C1975" t="s">
        <v>180</v>
      </c>
      <c r="D1975" t="s">
        <v>45</v>
      </c>
      <c r="E1975" t="s">
        <v>249</v>
      </c>
      <c r="F1975" t="s">
        <v>63</v>
      </c>
      <c r="G1975">
        <v>557</v>
      </c>
    </row>
    <row r="1976" spans="1:8">
      <c r="A1976">
        <v>1975</v>
      </c>
      <c r="B1976">
        <v>20</v>
      </c>
      <c r="C1976" t="s">
        <v>180</v>
      </c>
      <c r="D1976" t="s">
        <v>45</v>
      </c>
      <c r="E1976" t="s">
        <v>249</v>
      </c>
      <c r="F1976" t="s">
        <v>46</v>
      </c>
      <c r="G1976">
        <v>563</v>
      </c>
    </row>
    <row r="1977" spans="1:8">
      <c r="A1977">
        <v>1976</v>
      </c>
      <c r="B1977">
        <v>20</v>
      </c>
      <c r="C1977" t="s">
        <v>180</v>
      </c>
      <c r="D1977" t="s">
        <v>45</v>
      </c>
      <c r="E1977" t="s">
        <v>1386</v>
      </c>
      <c r="F1977" t="s">
        <v>63</v>
      </c>
      <c r="G1977">
        <v>394</v>
      </c>
    </row>
    <row r="1978" spans="1:8">
      <c r="A1978">
        <v>1977</v>
      </c>
      <c r="B1978">
        <v>20</v>
      </c>
      <c r="C1978" t="s">
        <v>180</v>
      </c>
      <c r="D1978" t="s">
        <v>45</v>
      </c>
      <c r="E1978" t="s">
        <v>1386</v>
      </c>
      <c r="F1978" t="s">
        <v>46</v>
      </c>
      <c r="G1978">
        <v>391</v>
      </c>
    </row>
    <row r="1979" spans="1:8">
      <c r="A1979">
        <v>1978</v>
      </c>
      <c r="B1979">
        <v>20</v>
      </c>
      <c r="C1979" t="s">
        <v>180</v>
      </c>
      <c r="D1979" t="s">
        <v>45</v>
      </c>
      <c r="E1979" t="s">
        <v>1387</v>
      </c>
      <c r="F1979" t="s">
        <v>63</v>
      </c>
      <c r="G1979">
        <v>405</v>
      </c>
    </row>
    <row r="1980" spans="1:8">
      <c r="A1980">
        <v>1979</v>
      </c>
      <c r="B1980">
        <v>20</v>
      </c>
      <c r="C1980" t="s">
        <v>180</v>
      </c>
      <c r="D1980" t="s">
        <v>45</v>
      </c>
      <c r="E1980" t="s">
        <v>1387</v>
      </c>
      <c r="F1980" t="s">
        <v>46</v>
      </c>
      <c r="G1980">
        <v>392</v>
      </c>
    </row>
    <row r="1981" spans="1:8">
      <c r="A1981">
        <v>1980</v>
      </c>
      <c r="B1981">
        <v>20</v>
      </c>
      <c r="C1981" t="s">
        <v>180</v>
      </c>
      <c r="D1981" t="s">
        <v>45</v>
      </c>
      <c r="E1981" t="s">
        <v>1388</v>
      </c>
      <c r="F1981" t="s">
        <v>63</v>
      </c>
      <c r="G1981">
        <v>1148</v>
      </c>
    </row>
    <row r="1982" spans="1:8">
      <c r="A1982">
        <v>1981</v>
      </c>
      <c r="B1982">
        <v>20</v>
      </c>
      <c r="C1982" t="s">
        <v>180</v>
      </c>
      <c r="D1982" t="s">
        <v>45</v>
      </c>
      <c r="E1982" t="s">
        <v>1388</v>
      </c>
      <c r="F1982" t="s">
        <v>46</v>
      </c>
      <c r="G1982">
        <v>376</v>
      </c>
    </row>
    <row r="1983" spans="1:8">
      <c r="A1983">
        <v>1982</v>
      </c>
      <c r="B1983">
        <v>20</v>
      </c>
      <c r="C1983" t="s">
        <v>180</v>
      </c>
      <c r="D1983" t="s">
        <v>45</v>
      </c>
      <c r="E1983" t="s">
        <v>1389</v>
      </c>
      <c r="F1983" t="s">
        <v>63</v>
      </c>
      <c r="G1983">
        <v>1031</v>
      </c>
    </row>
    <row r="1984" spans="1:8">
      <c r="A1984">
        <v>1983</v>
      </c>
      <c r="B1984">
        <v>20</v>
      </c>
      <c r="C1984" t="s">
        <v>180</v>
      </c>
      <c r="D1984" t="s">
        <v>45</v>
      </c>
      <c r="E1984" t="s">
        <v>1389</v>
      </c>
      <c r="F1984" t="s">
        <v>46</v>
      </c>
      <c r="G1984">
        <v>515</v>
      </c>
    </row>
    <row r="1985" spans="1:7">
      <c r="A1985">
        <v>1984</v>
      </c>
      <c r="B1985">
        <v>20</v>
      </c>
      <c r="C1985" t="s">
        <v>180</v>
      </c>
      <c r="D1985" t="s">
        <v>45</v>
      </c>
      <c r="E1985" t="s">
        <v>1390</v>
      </c>
      <c r="F1985" t="s">
        <v>63</v>
      </c>
      <c r="G1985">
        <v>483</v>
      </c>
    </row>
    <row r="1986" spans="1:7">
      <c r="A1986">
        <v>1985</v>
      </c>
      <c r="B1986">
        <v>20</v>
      </c>
      <c r="C1986" t="s">
        <v>180</v>
      </c>
      <c r="D1986" t="s">
        <v>45</v>
      </c>
      <c r="E1986" t="s">
        <v>1390</v>
      </c>
      <c r="F1986" t="s">
        <v>46</v>
      </c>
      <c r="G1986">
        <v>439</v>
      </c>
    </row>
    <row r="1987" spans="1:7">
      <c r="A1987">
        <v>1986</v>
      </c>
      <c r="B1987">
        <v>20</v>
      </c>
      <c r="C1987" t="s">
        <v>180</v>
      </c>
      <c r="D1987" t="s">
        <v>45</v>
      </c>
      <c r="E1987" t="s">
        <v>1391</v>
      </c>
      <c r="F1987" t="s">
        <v>63</v>
      </c>
      <c r="G1987">
        <v>417</v>
      </c>
    </row>
    <row r="1988" spans="1:7">
      <c r="A1988">
        <v>1987</v>
      </c>
      <c r="B1988">
        <v>20</v>
      </c>
      <c r="C1988" t="s">
        <v>180</v>
      </c>
      <c r="D1988" t="s">
        <v>45</v>
      </c>
      <c r="E1988" t="s">
        <v>1391</v>
      </c>
      <c r="F1988" t="s">
        <v>46</v>
      </c>
      <c r="G1988">
        <v>392</v>
      </c>
    </row>
    <row r="1989" spans="1:7">
      <c r="A1989">
        <v>1988</v>
      </c>
      <c r="B1989">
        <v>20</v>
      </c>
      <c r="C1989" t="s">
        <v>180</v>
      </c>
      <c r="D1989" t="s">
        <v>45</v>
      </c>
      <c r="E1989" t="s">
        <v>1392</v>
      </c>
      <c r="F1989" t="s">
        <v>63</v>
      </c>
      <c r="G1989">
        <v>375</v>
      </c>
    </row>
    <row r="1990" spans="1:7">
      <c r="A1990">
        <v>1989</v>
      </c>
      <c r="B1990">
        <v>20</v>
      </c>
      <c r="C1990" t="s">
        <v>180</v>
      </c>
      <c r="D1990" t="s">
        <v>45</v>
      </c>
      <c r="E1990" t="s">
        <v>1392</v>
      </c>
      <c r="F1990" t="s">
        <v>46</v>
      </c>
      <c r="G1990">
        <v>358</v>
      </c>
    </row>
    <row r="1991" spans="1:7">
      <c r="A1991">
        <v>1990</v>
      </c>
      <c r="B1991">
        <v>20</v>
      </c>
      <c r="C1991" t="s">
        <v>180</v>
      </c>
      <c r="D1991" t="s">
        <v>45</v>
      </c>
      <c r="E1991" t="s">
        <v>1393</v>
      </c>
      <c r="F1991" t="s">
        <v>63</v>
      </c>
      <c r="G1991">
        <v>314</v>
      </c>
    </row>
    <row r="1992" spans="1:7">
      <c r="A1992">
        <v>1991</v>
      </c>
      <c r="B1992">
        <v>20</v>
      </c>
      <c r="C1992" t="s">
        <v>180</v>
      </c>
      <c r="D1992" t="s">
        <v>45</v>
      </c>
      <c r="E1992" t="s">
        <v>1393</v>
      </c>
      <c r="F1992" t="s">
        <v>46</v>
      </c>
      <c r="G1992">
        <v>321</v>
      </c>
    </row>
    <row r="1993" spans="1:7">
      <c r="A1993">
        <v>1992</v>
      </c>
      <c r="B1993">
        <v>20</v>
      </c>
      <c r="C1993" t="s">
        <v>180</v>
      </c>
      <c r="D1993" t="s">
        <v>45</v>
      </c>
      <c r="E1993" t="s">
        <v>1394</v>
      </c>
      <c r="F1993" t="s">
        <v>63</v>
      </c>
      <c r="G1993">
        <v>317</v>
      </c>
    </row>
    <row r="1994" spans="1:7">
      <c r="A1994">
        <v>1993</v>
      </c>
      <c r="B1994">
        <v>20</v>
      </c>
      <c r="C1994" t="s">
        <v>180</v>
      </c>
      <c r="D1994" t="s">
        <v>45</v>
      </c>
      <c r="E1994" t="s">
        <v>1394</v>
      </c>
      <c r="F1994" t="s">
        <v>46</v>
      </c>
      <c r="G1994">
        <v>325</v>
      </c>
    </row>
    <row r="1995" spans="1:7">
      <c r="A1995">
        <v>1994</v>
      </c>
      <c r="B1995">
        <v>20</v>
      </c>
      <c r="C1995" t="s">
        <v>180</v>
      </c>
      <c r="D1995" t="s">
        <v>45</v>
      </c>
      <c r="E1995" t="s">
        <v>1395</v>
      </c>
      <c r="F1995" t="s">
        <v>63</v>
      </c>
      <c r="G1995">
        <v>267</v>
      </c>
    </row>
    <row r="1996" spans="1:7">
      <c r="A1996">
        <v>1995</v>
      </c>
      <c r="B1996">
        <v>20</v>
      </c>
      <c r="C1996" t="s">
        <v>180</v>
      </c>
      <c r="D1996" t="s">
        <v>45</v>
      </c>
      <c r="E1996" t="s">
        <v>1395</v>
      </c>
      <c r="F1996" t="s">
        <v>46</v>
      </c>
      <c r="G1996">
        <v>315</v>
      </c>
    </row>
    <row r="1997" spans="1:7">
      <c r="A1997">
        <v>1996</v>
      </c>
      <c r="B1997">
        <v>20</v>
      </c>
      <c r="C1997" t="s">
        <v>180</v>
      </c>
      <c r="D1997" t="s">
        <v>45</v>
      </c>
      <c r="E1997" t="s">
        <v>1396</v>
      </c>
      <c r="F1997" t="s">
        <v>63</v>
      </c>
      <c r="G1997">
        <v>239</v>
      </c>
    </row>
    <row r="1998" spans="1:7">
      <c r="A1998">
        <v>1997</v>
      </c>
      <c r="B1998">
        <v>20</v>
      </c>
      <c r="C1998" t="s">
        <v>180</v>
      </c>
      <c r="D1998" t="s">
        <v>45</v>
      </c>
      <c r="E1998" t="s">
        <v>1396</v>
      </c>
      <c r="F1998" t="s">
        <v>46</v>
      </c>
      <c r="G1998">
        <v>247</v>
      </c>
    </row>
    <row r="1999" spans="1:7">
      <c r="A1999">
        <v>1998</v>
      </c>
      <c r="B1999">
        <v>20</v>
      </c>
      <c r="C1999" t="s">
        <v>180</v>
      </c>
      <c r="D1999" t="s">
        <v>45</v>
      </c>
      <c r="E1999" t="s">
        <v>1397</v>
      </c>
      <c r="F1999" t="s">
        <v>63</v>
      </c>
      <c r="G1999">
        <v>137</v>
      </c>
    </row>
    <row r="2000" spans="1:7">
      <c r="A2000">
        <v>1999</v>
      </c>
      <c r="B2000">
        <v>20</v>
      </c>
      <c r="C2000" t="s">
        <v>180</v>
      </c>
      <c r="D2000" t="s">
        <v>45</v>
      </c>
      <c r="E2000" t="s">
        <v>1397</v>
      </c>
      <c r="F2000" t="s">
        <v>46</v>
      </c>
      <c r="G2000">
        <v>170</v>
      </c>
    </row>
    <row r="2001" spans="1:8">
      <c r="A2001">
        <v>2000</v>
      </c>
      <c r="B2001">
        <v>20</v>
      </c>
      <c r="C2001" t="s">
        <v>180</v>
      </c>
      <c r="D2001" t="s">
        <v>45</v>
      </c>
      <c r="E2001" t="s">
        <v>1398</v>
      </c>
      <c r="F2001" t="s">
        <v>63</v>
      </c>
      <c r="G2001">
        <v>71</v>
      </c>
    </row>
    <row r="2002" spans="1:8">
      <c r="A2002">
        <v>2001</v>
      </c>
      <c r="B2002">
        <v>20</v>
      </c>
      <c r="C2002" t="s">
        <v>180</v>
      </c>
      <c r="D2002" t="s">
        <v>45</v>
      </c>
      <c r="E2002" t="s">
        <v>1398</v>
      </c>
      <c r="F2002" t="s">
        <v>46</v>
      </c>
      <c r="G2002">
        <v>102</v>
      </c>
    </row>
    <row r="2003" spans="1:8">
      <c r="A2003">
        <v>2002</v>
      </c>
      <c r="B2003">
        <v>20</v>
      </c>
      <c r="C2003" t="s">
        <v>180</v>
      </c>
      <c r="D2003" t="s">
        <v>45</v>
      </c>
      <c r="E2003" t="s">
        <v>1399</v>
      </c>
      <c r="F2003" t="s">
        <v>63</v>
      </c>
      <c r="G2003">
        <v>62</v>
      </c>
    </row>
    <row r="2004" spans="1:8">
      <c r="A2004">
        <v>2003</v>
      </c>
      <c r="B2004">
        <v>20</v>
      </c>
      <c r="C2004" t="s">
        <v>180</v>
      </c>
      <c r="D2004" t="s">
        <v>45</v>
      </c>
      <c r="E2004" t="s">
        <v>1399</v>
      </c>
      <c r="F2004" t="s">
        <v>46</v>
      </c>
      <c r="G2004">
        <v>53</v>
      </c>
    </row>
    <row r="2005" spans="1:8">
      <c r="A2005">
        <v>2004</v>
      </c>
      <c r="B2005">
        <v>20</v>
      </c>
      <c r="C2005" t="s">
        <v>180</v>
      </c>
      <c r="D2005" t="s">
        <v>45</v>
      </c>
      <c r="E2005" t="s">
        <v>1400</v>
      </c>
      <c r="F2005" t="s">
        <v>63</v>
      </c>
      <c r="G2005">
        <v>41</v>
      </c>
    </row>
    <row r="2006" spans="1:8">
      <c r="A2006">
        <v>2005</v>
      </c>
      <c r="B2006">
        <v>20</v>
      </c>
      <c r="C2006" t="s">
        <v>180</v>
      </c>
      <c r="D2006" t="s">
        <v>45</v>
      </c>
      <c r="E2006" t="s">
        <v>1400</v>
      </c>
      <c r="F2006" t="s">
        <v>46</v>
      </c>
      <c r="G2006">
        <v>46</v>
      </c>
    </row>
    <row r="2007" spans="1:8">
      <c r="A2007">
        <v>2006</v>
      </c>
      <c r="B2007">
        <v>20</v>
      </c>
      <c r="C2007" t="s">
        <v>180</v>
      </c>
      <c r="D2007" t="s">
        <v>45</v>
      </c>
      <c r="E2007" t="s">
        <v>1401</v>
      </c>
      <c r="F2007" t="s">
        <v>63</v>
      </c>
      <c r="G2007">
        <v>15</v>
      </c>
    </row>
    <row r="2008" spans="1:8">
      <c r="A2008">
        <v>2007</v>
      </c>
      <c r="B2008">
        <v>20</v>
      </c>
      <c r="C2008" t="s">
        <v>180</v>
      </c>
      <c r="D2008" t="s">
        <v>45</v>
      </c>
      <c r="E2008" t="s">
        <v>1401</v>
      </c>
      <c r="F2008" t="s">
        <v>46</v>
      </c>
      <c r="G2008">
        <v>34</v>
      </c>
    </row>
    <row r="2009" spans="1:8">
      <c r="A2009">
        <v>2008</v>
      </c>
      <c r="B2009">
        <v>20</v>
      </c>
      <c r="C2009" t="s">
        <v>180</v>
      </c>
      <c r="D2009" t="s">
        <v>45</v>
      </c>
      <c r="E2009" t="s">
        <v>1402</v>
      </c>
      <c r="F2009" t="s">
        <v>63</v>
      </c>
      <c r="G2009">
        <v>16</v>
      </c>
    </row>
    <row r="2010" spans="1:8">
      <c r="A2010">
        <v>2009</v>
      </c>
      <c r="B2010">
        <v>20</v>
      </c>
      <c r="C2010" t="s">
        <v>180</v>
      </c>
      <c r="D2010" t="s">
        <v>45</v>
      </c>
      <c r="E2010" t="s">
        <v>1402</v>
      </c>
      <c r="F2010" t="s">
        <v>46</v>
      </c>
      <c r="G2010">
        <v>22</v>
      </c>
    </row>
    <row r="2011" spans="1:8">
      <c r="A2011">
        <v>2010</v>
      </c>
      <c r="B2011">
        <v>23</v>
      </c>
      <c r="C2011" t="s">
        <v>181</v>
      </c>
      <c r="D2011" t="s">
        <v>1413</v>
      </c>
      <c r="E2011" t="s">
        <v>249</v>
      </c>
      <c r="F2011" t="s">
        <v>63</v>
      </c>
      <c r="G2011">
        <v>8698</v>
      </c>
      <c r="H2011">
        <v>202621</v>
      </c>
    </row>
    <row r="2012" spans="1:8">
      <c r="A2012">
        <v>2011</v>
      </c>
      <c r="B2012">
        <v>23</v>
      </c>
      <c r="C2012" t="s">
        <v>181</v>
      </c>
      <c r="D2012" t="s">
        <v>1413</v>
      </c>
      <c r="E2012" t="s">
        <v>249</v>
      </c>
      <c r="F2012" t="s">
        <v>46</v>
      </c>
      <c r="G2012">
        <v>8133</v>
      </c>
      <c r="H2012">
        <v>202621</v>
      </c>
    </row>
    <row r="2013" spans="1:8">
      <c r="A2013">
        <v>2012</v>
      </c>
      <c r="B2013">
        <v>23</v>
      </c>
      <c r="C2013" t="s">
        <v>181</v>
      </c>
      <c r="D2013" t="s">
        <v>1413</v>
      </c>
      <c r="E2013" t="s">
        <v>1386</v>
      </c>
      <c r="F2013" t="s">
        <v>63</v>
      </c>
      <c r="G2013">
        <v>10691</v>
      </c>
      <c r="H2013">
        <v>202621</v>
      </c>
    </row>
    <row r="2014" spans="1:8">
      <c r="A2014">
        <v>2013</v>
      </c>
      <c r="B2014">
        <v>23</v>
      </c>
      <c r="C2014" t="s">
        <v>181</v>
      </c>
      <c r="D2014" t="s">
        <v>1413</v>
      </c>
      <c r="E2014" t="s">
        <v>1386</v>
      </c>
      <c r="F2014" t="s">
        <v>46</v>
      </c>
      <c r="G2014">
        <v>9823</v>
      </c>
      <c r="H2014">
        <v>202621</v>
      </c>
    </row>
    <row r="2015" spans="1:8">
      <c r="A2015">
        <v>2014</v>
      </c>
      <c r="B2015">
        <v>23</v>
      </c>
      <c r="C2015" t="s">
        <v>181</v>
      </c>
      <c r="D2015" t="s">
        <v>1413</v>
      </c>
      <c r="E2015" t="s">
        <v>1387</v>
      </c>
      <c r="F2015" t="s">
        <v>63</v>
      </c>
      <c r="G2015">
        <v>11507</v>
      </c>
      <c r="H2015">
        <v>202621</v>
      </c>
    </row>
    <row r="2016" spans="1:8">
      <c r="A2016">
        <v>2015</v>
      </c>
      <c r="B2016">
        <v>23</v>
      </c>
      <c r="C2016" t="s">
        <v>181</v>
      </c>
      <c r="D2016" t="s">
        <v>1413</v>
      </c>
      <c r="E2016" t="s">
        <v>1387</v>
      </c>
      <c r="F2016" t="s">
        <v>46</v>
      </c>
      <c r="G2016">
        <v>10686</v>
      </c>
      <c r="H2016">
        <v>202621</v>
      </c>
    </row>
    <row r="2017" spans="1:8">
      <c r="A2017">
        <v>2016</v>
      </c>
      <c r="B2017">
        <v>23</v>
      </c>
      <c r="C2017" t="s">
        <v>181</v>
      </c>
      <c r="D2017" t="s">
        <v>1413</v>
      </c>
      <c r="E2017" t="s">
        <v>1388</v>
      </c>
      <c r="F2017" t="s">
        <v>63</v>
      </c>
      <c r="G2017">
        <v>11963</v>
      </c>
      <c r="H2017">
        <v>202621</v>
      </c>
    </row>
    <row r="2018" spans="1:8">
      <c r="A2018">
        <v>2017</v>
      </c>
      <c r="B2018">
        <v>23</v>
      </c>
      <c r="C2018" t="s">
        <v>181</v>
      </c>
      <c r="D2018" t="s">
        <v>1413</v>
      </c>
      <c r="E2018" t="s">
        <v>1388</v>
      </c>
      <c r="F2018" t="s">
        <v>46</v>
      </c>
      <c r="G2018">
        <v>11167</v>
      </c>
      <c r="H2018">
        <v>202621</v>
      </c>
    </row>
    <row r="2019" spans="1:8">
      <c r="A2019">
        <v>2018</v>
      </c>
      <c r="B2019">
        <v>23</v>
      </c>
      <c r="C2019" t="s">
        <v>181</v>
      </c>
      <c r="D2019" t="s">
        <v>1413</v>
      </c>
      <c r="E2019" t="s">
        <v>1389</v>
      </c>
      <c r="F2019" t="s">
        <v>63</v>
      </c>
      <c r="G2019">
        <v>9802</v>
      </c>
      <c r="H2019">
        <v>202621</v>
      </c>
    </row>
    <row r="2020" spans="1:8">
      <c r="A2020">
        <v>2019</v>
      </c>
      <c r="B2020">
        <v>23</v>
      </c>
      <c r="C2020" t="s">
        <v>181</v>
      </c>
      <c r="D2020" t="s">
        <v>1413</v>
      </c>
      <c r="E2020" t="s">
        <v>1389</v>
      </c>
      <c r="F2020" t="s">
        <v>46</v>
      </c>
      <c r="G2020">
        <v>9385</v>
      </c>
      <c r="H2020">
        <v>202621</v>
      </c>
    </row>
    <row r="2021" spans="1:8">
      <c r="A2021">
        <v>2020</v>
      </c>
      <c r="B2021">
        <v>23</v>
      </c>
      <c r="C2021" t="s">
        <v>181</v>
      </c>
      <c r="D2021" t="s">
        <v>1413</v>
      </c>
      <c r="E2021" t="s">
        <v>1390</v>
      </c>
      <c r="F2021" t="s">
        <v>63</v>
      </c>
      <c r="G2021">
        <v>7682</v>
      </c>
      <c r="H2021">
        <v>202621</v>
      </c>
    </row>
    <row r="2022" spans="1:8">
      <c r="A2022">
        <v>2021</v>
      </c>
      <c r="B2022">
        <v>23</v>
      </c>
      <c r="C2022" t="s">
        <v>181</v>
      </c>
      <c r="D2022" t="s">
        <v>1413</v>
      </c>
      <c r="E2022" t="s">
        <v>1390</v>
      </c>
      <c r="F2022" t="s">
        <v>46</v>
      </c>
      <c r="G2022">
        <v>7139</v>
      </c>
      <c r="H2022">
        <v>202621</v>
      </c>
    </row>
    <row r="2023" spans="1:8">
      <c r="A2023">
        <v>2022</v>
      </c>
      <c r="B2023">
        <v>23</v>
      </c>
      <c r="C2023" t="s">
        <v>181</v>
      </c>
      <c r="D2023" t="s">
        <v>1413</v>
      </c>
      <c r="E2023" t="s">
        <v>1391</v>
      </c>
      <c r="F2023" t="s">
        <v>63</v>
      </c>
      <c r="G2023">
        <v>6160</v>
      </c>
      <c r="H2023">
        <v>202621</v>
      </c>
    </row>
    <row r="2024" spans="1:8">
      <c r="A2024">
        <v>2023</v>
      </c>
      <c r="B2024">
        <v>23</v>
      </c>
      <c r="C2024" t="s">
        <v>181</v>
      </c>
      <c r="D2024" t="s">
        <v>1413</v>
      </c>
      <c r="E2024" t="s">
        <v>1391</v>
      </c>
      <c r="F2024" t="s">
        <v>46</v>
      </c>
      <c r="G2024">
        <v>6306</v>
      </c>
      <c r="H2024">
        <v>202621</v>
      </c>
    </row>
    <row r="2025" spans="1:8">
      <c r="A2025">
        <v>2024</v>
      </c>
      <c r="B2025">
        <v>23</v>
      </c>
      <c r="C2025" t="s">
        <v>181</v>
      </c>
      <c r="D2025" t="s">
        <v>1413</v>
      </c>
      <c r="E2025" t="s">
        <v>1392</v>
      </c>
      <c r="F2025" t="s">
        <v>63</v>
      </c>
      <c r="G2025">
        <v>5935</v>
      </c>
      <c r="H2025">
        <v>202621</v>
      </c>
    </row>
    <row r="2026" spans="1:8">
      <c r="A2026">
        <v>2025</v>
      </c>
      <c r="B2026">
        <v>23</v>
      </c>
      <c r="C2026" t="s">
        <v>181</v>
      </c>
      <c r="D2026" t="s">
        <v>1413</v>
      </c>
      <c r="E2026" t="s">
        <v>1392</v>
      </c>
      <c r="F2026" t="s">
        <v>46</v>
      </c>
      <c r="G2026">
        <v>6265</v>
      </c>
      <c r="H2026">
        <v>202621</v>
      </c>
    </row>
    <row r="2027" spans="1:8">
      <c r="A2027">
        <v>2026</v>
      </c>
      <c r="B2027">
        <v>23</v>
      </c>
      <c r="C2027" t="s">
        <v>181</v>
      </c>
      <c r="D2027" t="s">
        <v>1413</v>
      </c>
      <c r="E2027" t="s">
        <v>1393</v>
      </c>
      <c r="F2027" t="s">
        <v>63</v>
      </c>
      <c r="G2027">
        <v>5616</v>
      </c>
      <c r="H2027">
        <v>202621</v>
      </c>
    </row>
    <row r="2028" spans="1:8">
      <c r="A2028">
        <v>2027</v>
      </c>
      <c r="B2028">
        <v>23</v>
      </c>
      <c r="C2028" t="s">
        <v>181</v>
      </c>
      <c r="D2028" t="s">
        <v>1413</v>
      </c>
      <c r="E2028" t="s">
        <v>1393</v>
      </c>
      <c r="F2028" t="s">
        <v>46</v>
      </c>
      <c r="G2028">
        <v>5748</v>
      </c>
      <c r="H2028">
        <v>202621</v>
      </c>
    </row>
    <row r="2029" spans="1:8">
      <c r="A2029">
        <v>2028</v>
      </c>
      <c r="B2029">
        <v>23</v>
      </c>
      <c r="C2029" t="s">
        <v>181</v>
      </c>
      <c r="D2029" t="s">
        <v>1413</v>
      </c>
      <c r="E2029" t="s">
        <v>1394</v>
      </c>
      <c r="F2029" t="s">
        <v>63</v>
      </c>
      <c r="G2029">
        <v>5504</v>
      </c>
      <c r="H2029">
        <v>202621</v>
      </c>
    </row>
    <row r="2030" spans="1:8">
      <c r="A2030">
        <v>2029</v>
      </c>
      <c r="B2030">
        <v>23</v>
      </c>
      <c r="C2030" t="s">
        <v>181</v>
      </c>
      <c r="D2030" t="s">
        <v>1413</v>
      </c>
      <c r="E2030" t="s">
        <v>1394</v>
      </c>
      <c r="F2030" t="s">
        <v>46</v>
      </c>
      <c r="G2030">
        <v>5574</v>
      </c>
      <c r="H2030">
        <v>202621</v>
      </c>
    </row>
    <row r="2031" spans="1:8">
      <c r="A2031">
        <v>2030</v>
      </c>
      <c r="B2031">
        <v>23</v>
      </c>
      <c r="C2031" t="s">
        <v>181</v>
      </c>
      <c r="D2031" t="s">
        <v>1413</v>
      </c>
      <c r="E2031" t="s">
        <v>1395</v>
      </c>
      <c r="F2031" t="s">
        <v>63</v>
      </c>
      <c r="G2031">
        <v>5246</v>
      </c>
      <c r="H2031">
        <v>202621</v>
      </c>
    </row>
    <row r="2032" spans="1:8">
      <c r="A2032">
        <v>2031</v>
      </c>
      <c r="B2032">
        <v>23</v>
      </c>
      <c r="C2032" t="s">
        <v>181</v>
      </c>
      <c r="D2032" t="s">
        <v>1413</v>
      </c>
      <c r="E2032" t="s">
        <v>1395</v>
      </c>
      <c r="F2032" t="s">
        <v>46</v>
      </c>
      <c r="G2032">
        <v>4824</v>
      </c>
      <c r="H2032">
        <v>202621</v>
      </c>
    </row>
    <row r="2033" spans="1:8">
      <c r="A2033">
        <v>2032</v>
      </c>
      <c r="B2033">
        <v>23</v>
      </c>
      <c r="C2033" t="s">
        <v>181</v>
      </c>
      <c r="D2033" t="s">
        <v>1413</v>
      </c>
      <c r="E2033" t="s">
        <v>1396</v>
      </c>
      <c r="F2033" t="s">
        <v>63</v>
      </c>
      <c r="G2033">
        <v>4223</v>
      </c>
      <c r="H2033">
        <v>202621</v>
      </c>
    </row>
    <row r="2034" spans="1:8">
      <c r="A2034">
        <v>2033</v>
      </c>
      <c r="B2034">
        <v>23</v>
      </c>
      <c r="C2034" t="s">
        <v>181</v>
      </c>
      <c r="D2034" t="s">
        <v>1413</v>
      </c>
      <c r="E2034" t="s">
        <v>1396</v>
      </c>
      <c r="F2034" t="s">
        <v>46</v>
      </c>
      <c r="G2034">
        <v>3852</v>
      </c>
      <c r="H2034">
        <v>202621</v>
      </c>
    </row>
    <row r="2035" spans="1:8">
      <c r="A2035">
        <v>2034</v>
      </c>
      <c r="B2035">
        <v>23</v>
      </c>
      <c r="C2035" t="s">
        <v>181</v>
      </c>
      <c r="D2035" t="s">
        <v>1413</v>
      </c>
      <c r="E2035" t="s">
        <v>1397</v>
      </c>
      <c r="F2035" t="s">
        <v>63</v>
      </c>
      <c r="G2035">
        <v>3138</v>
      </c>
      <c r="H2035">
        <v>202621</v>
      </c>
    </row>
    <row r="2036" spans="1:8">
      <c r="A2036">
        <v>2035</v>
      </c>
      <c r="B2036">
        <v>23</v>
      </c>
      <c r="C2036" t="s">
        <v>181</v>
      </c>
      <c r="D2036" t="s">
        <v>1413</v>
      </c>
      <c r="E2036" t="s">
        <v>1397</v>
      </c>
      <c r="F2036" t="s">
        <v>46</v>
      </c>
      <c r="G2036">
        <v>2956</v>
      </c>
      <c r="H2036">
        <v>202621</v>
      </c>
    </row>
    <row r="2037" spans="1:8">
      <c r="A2037">
        <v>2036</v>
      </c>
      <c r="B2037">
        <v>23</v>
      </c>
      <c r="C2037" t="s">
        <v>181</v>
      </c>
      <c r="D2037" t="s">
        <v>1413</v>
      </c>
      <c r="E2037" t="s">
        <v>1398</v>
      </c>
      <c r="F2037" t="s">
        <v>63</v>
      </c>
      <c r="G2037">
        <v>2468</v>
      </c>
      <c r="H2037">
        <v>202621</v>
      </c>
    </row>
    <row r="2038" spans="1:8">
      <c r="A2038">
        <v>2037</v>
      </c>
      <c r="B2038">
        <v>23</v>
      </c>
      <c r="C2038" t="s">
        <v>181</v>
      </c>
      <c r="D2038" t="s">
        <v>1413</v>
      </c>
      <c r="E2038" t="s">
        <v>1398</v>
      </c>
      <c r="F2038" t="s">
        <v>46</v>
      </c>
      <c r="G2038">
        <v>2220</v>
      </c>
      <c r="H2038">
        <v>202621</v>
      </c>
    </row>
    <row r="2039" spans="1:8">
      <c r="A2039">
        <v>2038</v>
      </c>
      <c r="B2039">
        <v>23</v>
      </c>
      <c r="C2039" t="s">
        <v>181</v>
      </c>
      <c r="D2039" t="s">
        <v>1413</v>
      </c>
      <c r="E2039" t="s">
        <v>1399</v>
      </c>
      <c r="F2039" t="s">
        <v>63</v>
      </c>
      <c r="G2039">
        <v>2013</v>
      </c>
      <c r="H2039">
        <v>202621</v>
      </c>
    </row>
    <row r="2040" spans="1:8">
      <c r="A2040">
        <v>2039</v>
      </c>
      <c r="B2040">
        <v>23</v>
      </c>
      <c r="C2040" t="s">
        <v>181</v>
      </c>
      <c r="D2040" t="s">
        <v>1413</v>
      </c>
      <c r="E2040" t="s">
        <v>1399</v>
      </c>
      <c r="F2040" t="s">
        <v>46</v>
      </c>
      <c r="G2040">
        <v>1736</v>
      </c>
      <c r="H2040">
        <v>202621</v>
      </c>
    </row>
    <row r="2041" spans="1:8">
      <c r="A2041">
        <v>2040</v>
      </c>
      <c r="B2041">
        <v>23</v>
      </c>
      <c r="C2041" t="s">
        <v>181</v>
      </c>
      <c r="D2041" t="s">
        <v>1413</v>
      </c>
      <c r="E2041" t="s">
        <v>1400</v>
      </c>
      <c r="F2041" t="s">
        <v>63</v>
      </c>
      <c r="G2041">
        <v>1472</v>
      </c>
      <c r="H2041">
        <v>202621</v>
      </c>
    </row>
    <row r="2042" spans="1:8">
      <c r="A2042">
        <v>2041</v>
      </c>
      <c r="B2042">
        <v>23</v>
      </c>
      <c r="C2042" t="s">
        <v>181</v>
      </c>
      <c r="D2042" t="s">
        <v>1413</v>
      </c>
      <c r="E2042" t="s">
        <v>1400</v>
      </c>
      <c r="F2042" t="s">
        <v>46</v>
      </c>
      <c r="G2042">
        <v>1370</v>
      </c>
      <c r="H2042">
        <v>202621</v>
      </c>
    </row>
    <row r="2043" spans="1:8">
      <c r="A2043">
        <v>2042</v>
      </c>
      <c r="B2043">
        <v>23</v>
      </c>
      <c r="C2043" t="s">
        <v>181</v>
      </c>
      <c r="D2043" t="s">
        <v>1413</v>
      </c>
      <c r="E2043" t="s">
        <v>1401</v>
      </c>
      <c r="F2043" t="s">
        <v>63</v>
      </c>
      <c r="G2043">
        <v>949</v>
      </c>
      <c r="H2043">
        <v>202621</v>
      </c>
    </row>
    <row r="2044" spans="1:8">
      <c r="A2044">
        <v>2043</v>
      </c>
      <c r="B2044">
        <v>23</v>
      </c>
      <c r="C2044" t="s">
        <v>181</v>
      </c>
      <c r="D2044" t="s">
        <v>1413</v>
      </c>
      <c r="E2044" t="s">
        <v>1401</v>
      </c>
      <c r="F2044" t="s">
        <v>46</v>
      </c>
      <c r="G2044">
        <v>901</v>
      </c>
      <c r="H2044">
        <v>202621</v>
      </c>
    </row>
    <row r="2045" spans="1:8">
      <c r="A2045">
        <v>2044</v>
      </c>
      <c r="B2045">
        <v>23</v>
      </c>
      <c r="C2045" t="s">
        <v>181</v>
      </c>
      <c r="D2045" t="s">
        <v>1413</v>
      </c>
      <c r="E2045" t="s">
        <v>1402</v>
      </c>
      <c r="F2045" t="s">
        <v>63</v>
      </c>
      <c r="G2045">
        <v>757</v>
      </c>
      <c r="H2045">
        <v>202621</v>
      </c>
    </row>
    <row r="2046" spans="1:8">
      <c r="A2046">
        <v>2045</v>
      </c>
      <c r="B2046">
        <v>23</v>
      </c>
      <c r="C2046" t="s">
        <v>181</v>
      </c>
      <c r="D2046" t="s">
        <v>1413</v>
      </c>
      <c r="E2046" t="s">
        <v>1402</v>
      </c>
      <c r="F2046" t="s">
        <v>46</v>
      </c>
      <c r="G2046">
        <v>712</v>
      </c>
      <c r="H2046">
        <v>202621</v>
      </c>
    </row>
    <row r="2047" spans="1:8">
      <c r="A2047">
        <v>2046</v>
      </c>
      <c r="B2047">
        <v>23</v>
      </c>
      <c r="C2047" t="s">
        <v>181</v>
      </c>
      <c r="D2047" t="s">
        <v>3582</v>
      </c>
      <c r="E2047" t="s">
        <v>249</v>
      </c>
      <c r="F2047" t="s">
        <v>63</v>
      </c>
      <c r="G2047">
        <v>3</v>
      </c>
      <c r="H2047">
        <v>142</v>
      </c>
    </row>
    <row r="2048" spans="1:8">
      <c r="A2048">
        <v>2047</v>
      </c>
      <c r="B2048">
        <v>23</v>
      </c>
      <c r="C2048" t="s">
        <v>181</v>
      </c>
      <c r="D2048" t="s">
        <v>3582</v>
      </c>
      <c r="E2048" t="s">
        <v>249</v>
      </c>
      <c r="F2048" t="s">
        <v>46</v>
      </c>
      <c r="G2048">
        <v>6</v>
      </c>
      <c r="H2048">
        <v>142</v>
      </c>
    </row>
    <row r="2049" spans="1:8">
      <c r="A2049">
        <v>2048</v>
      </c>
      <c r="B2049">
        <v>23</v>
      </c>
      <c r="C2049" t="s">
        <v>181</v>
      </c>
      <c r="D2049" t="s">
        <v>3582</v>
      </c>
      <c r="E2049" t="s">
        <v>1386</v>
      </c>
      <c r="F2049" t="s">
        <v>63</v>
      </c>
      <c r="G2049">
        <v>6</v>
      </c>
      <c r="H2049">
        <v>142</v>
      </c>
    </row>
    <row r="2050" spans="1:8">
      <c r="A2050">
        <v>2049</v>
      </c>
      <c r="B2050">
        <v>23</v>
      </c>
      <c r="C2050" t="s">
        <v>181</v>
      </c>
      <c r="D2050" t="s">
        <v>3582</v>
      </c>
      <c r="E2050" t="s">
        <v>1386</v>
      </c>
      <c r="F2050" t="s">
        <v>46</v>
      </c>
      <c r="G2050">
        <v>8</v>
      </c>
      <c r="H2050">
        <v>142</v>
      </c>
    </row>
    <row r="2051" spans="1:8">
      <c r="A2051">
        <v>2050</v>
      </c>
      <c r="B2051">
        <v>23</v>
      </c>
      <c r="C2051" t="s">
        <v>181</v>
      </c>
      <c r="D2051" t="s">
        <v>3582</v>
      </c>
      <c r="E2051" t="s">
        <v>1387</v>
      </c>
      <c r="F2051" t="s">
        <v>63</v>
      </c>
      <c r="G2051">
        <v>3</v>
      </c>
      <c r="H2051">
        <v>142</v>
      </c>
    </row>
    <row r="2052" spans="1:8">
      <c r="A2052">
        <v>2051</v>
      </c>
      <c r="B2052">
        <v>23</v>
      </c>
      <c r="C2052" t="s">
        <v>181</v>
      </c>
      <c r="D2052" t="s">
        <v>3582</v>
      </c>
      <c r="E2052" t="s">
        <v>1387</v>
      </c>
      <c r="F2052" t="s">
        <v>46</v>
      </c>
      <c r="G2052">
        <v>8</v>
      </c>
      <c r="H2052">
        <v>142</v>
      </c>
    </row>
    <row r="2053" spans="1:8">
      <c r="A2053">
        <v>2052</v>
      </c>
      <c r="B2053">
        <v>23</v>
      </c>
      <c r="C2053" t="s">
        <v>181</v>
      </c>
      <c r="D2053" t="s">
        <v>3582</v>
      </c>
      <c r="E2053" t="s">
        <v>1388</v>
      </c>
      <c r="F2053" t="s">
        <v>63</v>
      </c>
      <c r="G2053">
        <v>6</v>
      </c>
      <c r="H2053">
        <v>142</v>
      </c>
    </row>
    <row r="2054" spans="1:8">
      <c r="A2054">
        <v>2053</v>
      </c>
      <c r="B2054">
        <v>23</v>
      </c>
      <c r="C2054" t="s">
        <v>181</v>
      </c>
      <c r="D2054" t="s">
        <v>3582</v>
      </c>
      <c r="E2054" t="s">
        <v>1388</v>
      </c>
      <c r="F2054" t="s">
        <v>46</v>
      </c>
      <c r="G2054">
        <v>5</v>
      </c>
      <c r="H2054">
        <v>142</v>
      </c>
    </row>
    <row r="2055" spans="1:8">
      <c r="A2055">
        <v>2054</v>
      </c>
      <c r="B2055">
        <v>23</v>
      </c>
      <c r="C2055" t="s">
        <v>181</v>
      </c>
      <c r="D2055" t="s">
        <v>3582</v>
      </c>
      <c r="E2055" t="s">
        <v>1389</v>
      </c>
      <c r="F2055" t="s">
        <v>63</v>
      </c>
      <c r="G2055">
        <v>8</v>
      </c>
      <c r="H2055">
        <v>142</v>
      </c>
    </row>
    <row r="2056" spans="1:8">
      <c r="A2056">
        <v>2055</v>
      </c>
      <c r="B2056">
        <v>23</v>
      </c>
      <c r="C2056" t="s">
        <v>181</v>
      </c>
      <c r="D2056" t="s">
        <v>3582</v>
      </c>
      <c r="E2056" t="s">
        <v>1389</v>
      </c>
      <c r="F2056" t="s">
        <v>46</v>
      </c>
      <c r="G2056">
        <v>5</v>
      </c>
      <c r="H2056">
        <v>142</v>
      </c>
    </row>
    <row r="2057" spans="1:8">
      <c r="A2057">
        <v>2056</v>
      </c>
      <c r="B2057">
        <v>23</v>
      </c>
      <c r="C2057" t="s">
        <v>181</v>
      </c>
      <c r="D2057" t="s">
        <v>3582</v>
      </c>
      <c r="E2057" t="s">
        <v>1390</v>
      </c>
      <c r="F2057" t="s">
        <v>63</v>
      </c>
      <c r="G2057">
        <v>5</v>
      </c>
      <c r="H2057">
        <v>142</v>
      </c>
    </row>
    <row r="2058" spans="1:8">
      <c r="A2058">
        <v>2057</v>
      </c>
      <c r="B2058">
        <v>23</v>
      </c>
      <c r="C2058" t="s">
        <v>181</v>
      </c>
      <c r="D2058" t="s">
        <v>3582</v>
      </c>
      <c r="E2058" t="s">
        <v>1390</v>
      </c>
      <c r="F2058" t="s">
        <v>46</v>
      </c>
      <c r="G2058">
        <v>13</v>
      </c>
      <c r="H2058">
        <v>142</v>
      </c>
    </row>
    <row r="2059" spans="1:8">
      <c r="A2059">
        <v>2058</v>
      </c>
      <c r="B2059">
        <v>23</v>
      </c>
      <c r="C2059" t="s">
        <v>181</v>
      </c>
      <c r="D2059" t="s">
        <v>3582</v>
      </c>
      <c r="E2059" t="s">
        <v>1391</v>
      </c>
      <c r="F2059" t="s">
        <v>63</v>
      </c>
      <c r="G2059">
        <v>5</v>
      </c>
      <c r="H2059">
        <v>142</v>
      </c>
    </row>
    <row r="2060" spans="1:8">
      <c r="A2060">
        <v>2059</v>
      </c>
      <c r="B2060">
        <v>23</v>
      </c>
      <c r="C2060" t="s">
        <v>181</v>
      </c>
      <c r="D2060" t="s">
        <v>3582</v>
      </c>
      <c r="E2060" t="s">
        <v>1391</v>
      </c>
      <c r="F2060" t="s">
        <v>46</v>
      </c>
      <c r="G2060">
        <v>6</v>
      </c>
      <c r="H2060">
        <v>142</v>
      </c>
    </row>
    <row r="2061" spans="1:8">
      <c r="A2061">
        <v>2060</v>
      </c>
      <c r="B2061">
        <v>23</v>
      </c>
      <c r="C2061" t="s">
        <v>181</v>
      </c>
      <c r="D2061" t="s">
        <v>3582</v>
      </c>
      <c r="E2061" t="s">
        <v>1392</v>
      </c>
      <c r="F2061" t="s">
        <v>46</v>
      </c>
      <c r="G2061">
        <v>6</v>
      </c>
      <c r="H2061">
        <v>142</v>
      </c>
    </row>
    <row r="2062" spans="1:8">
      <c r="A2062">
        <v>2061</v>
      </c>
      <c r="B2062">
        <v>23</v>
      </c>
      <c r="C2062" t="s">
        <v>181</v>
      </c>
      <c r="D2062" t="s">
        <v>3582</v>
      </c>
      <c r="E2062" t="s">
        <v>1393</v>
      </c>
      <c r="F2062" t="s">
        <v>63</v>
      </c>
      <c r="G2062">
        <v>3</v>
      </c>
      <c r="H2062">
        <v>142</v>
      </c>
    </row>
    <row r="2063" spans="1:8">
      <c r="A2063">
        <v>2062</v>
      </c>
      <c r="B2063">
        <v>23</v>
      </c>
      <c r="C2063" t="s">
        <v>181</v>
      </c>
      <c r="D2063" t="s">
        <v>3582</v>
      </c>
      <c r="E2063" t="s">
        <v>1393</v>
      </c>
      <c r="F2063" t="s">
        <v>46</v>
      </c>
      <c r="G2063">
        <v>7</v>
      </c>
      <c r="H2063">
        <v>142</v>
      </c>
    </row>
    <row r="2064" spans="1:8">
      <c r="A2064">
        <v>2063</v>
      </c>
      <c r="B2064">
        <v>23</v>
      </c>
      <c r="C2064" t="s">
        <v>181</v>
      </c>
      <c r="D2064" t="s">
        <v>3582</v>
      </c>
      <c r="E2064" t="s">
        <v>1394</v>
      </c>
      <c r="F2064" t="s">
        <v>63</v>
      </c>
      <c r="G2064">
        <v>3</v>
      </c>
      <c r="H2064">
        <v>142</v>
      </c>
    </row>
    <row r="2065" spans="1:8">
      <c r="A2065">
        <v>2064</v>
      </c>
      <c r="B2065">
        <v>23</v>
      </c>
      <c r="C2065" t="s">
        <v>181</v>
      </c>
      <c r="D2065" t="s">
        <v>3582</v>
      </c>
      <c r="E2065" t="s">
        <v>1394</v>
      </c>
      <c r="F2065" t="s">
        <v>46</v>
      </c>
      <c r="G2065">
        <v>2</v>
      </c>
      <c r="H2065">
        <v>142</v>
      </c>
    </row>
    <row r="2066" spans="1:8">
      <c r="A2066">
        <v>2065</v>
      </c>
      <c r="B2066">
        <v>23</v>
      </c>
      <c r="C2066" t="s">
        <v>181</v>
      </c>
      <c r="D2066" t="s">
        <v>3582</v>
      </c>
      <c r="E2066" t="s">
        <v>1395</v>
      </c>
      <c r="F2066" t="s">
        <v>63</v>
      </c>
      <c r="G2066">
        <v>3</v>
      </c>
      <c r="H2066">
        <v>142</v>
      </c>
    </row>
    <row r="2067" spans="1:8">
      <c r="A2067">
        <v>2066</v>
      </c>
      <c r="B2067">
        <v>23</v>
      </c>
      <c r="C2067" t="s">
        <v>181</v>
      </c>
      <c r="D2067" t="s">
        <v>3582</v>
      </c>
      <c r="E2067" t="s">
        <v>1395</v>
      </c>
      <c r="F2067" t="s">
        <v>46</v>
      </c>
      <c r="G2067">
        <v>8</v>
      </c>
      <c r="H2067">
        <v>142</v>
      </c>
    </row>
    <row r="2068" spans="1:8">
      <c r="A2068">
        <v>2067</v>
      </c>
      <c r="B2068">
        <v>23</v>
      </c>
      <c r="C2068" t="s">
        <v>181</v>
      </c>
      <c r="D2068" t="s">
        <v>3582</v>
      </c>
      <c r="E2068" t="s">
        <v>1396</v>
      </c>
      <c r="F2068" t="s">
        <v>63</v>
      </c>
      <c r="G2068">
        <v>6</v>
      </c>
      <c r="H2068">
        <v>142</v>
      </c>
    </row>
    <row r="2069" spans="1:8">
      <c r="A2069">
        <v>2068</v>
      </c>
      <c r="B2069">
        <v>23</v>
      </c>
      <c r="C2069" t="s">
        <v>181</v>
      </c>
      <c r="D2069" t="s">
        <v>3582</v>
      </c>
      <c r="E2069" t="s">
        <v>1396</v>
      </c>
      <c r="F2069" t="s">
        <v>46</v>
      </c>
      <c r="G2069">
        <v>5</v>
      </c>
      <c r="H2069">
        <v>142</v>
      </c>
    </row>
    <row r="2070" spans="1:8">
      <c r="A2070">
        <v>2069</v>
      </c>
      <c r="B2070">
        <v>23</v>
      </c>
      <c r="C2070" t="s">
        <v>181</v>
      </c>
      <c r="D2070" t="s">
        <v>3582</v>
      </c>
      <c r="E2070" t="s">
        <v>1397</v>
      </c>
      <c r="F2070" t="s">
        <v>63</v>
      </c>
      <c r="G2070">
        <v>2</v>
      </c>
      <c r="H2070">
        <v>142</v>
      </c>
    </row>
    <row r="2071" spans="1:8">
      <c r="A2071">
        <v>2070</v>
      </c>
      <c r="B2071">
        <v>23</v>
      </c>
      <c r="C2071" t="s">
        <v>181</v>
      </c>
      <c r="D2071" t="s">
        <v>3582</v>
      </c>
      <c r="E2071" t="s">
        <v>1397</v>
      </c>
      <c r="F2071" t="s">
        <v>46</v>
      </c>
      <c r="G2071">
        <v>1</v>
      </c>
      <c r="H2071">
        <v>142</v>
      </c>
    </row>
    <row r="2072" spans="1:8">
      <c r="A2072">
        <v>2071</v>
      </c>
      <c r="B2072">
        <v>23</v>
      </c>
      <c r="C2072" t="s">
        <v>181</v>
      </c>
      <c r="D2072" t="s">
        <v>3582</v>
      </c>
      <c r="E2072" t="s">
        <v>1398</v>
      </c>
      <c r="F2072" t="s">
        <v>63</v>
      </c>
      <c r="G2072">
        <v>3</v>
      </c>
      <c r="H2072">
        <v>142</v>
      </c>
    </row>
    <row r="2073" spans="1:8">
      <c r="A2073">
        <v>2072</v>
      </c>
      <c r="B2073">
        <v>23</v>
      </c>
      <c r="C2073" t="s">
        <v>181</v>
      </c>
      <c r="D2073" t="s">
        <v>3582</v>
      </c>
      <c r="E2073" t="s">
        <v>1398</v>
      </c>
      <c r="F2073" t="s">
        <v>46</v>
      </c>
      <c r="G2073">
        <v>1</v>
      </c>
      <c r="H2073">
        <v>142</v>
      </c>
    </row>
    <row r="2074" spans="1:8">
      <c r="A2074">
        <v>2073</v>
      </c>
      <c r="B2074">
        <v>23</v>
      </c>
      <c r="C2074" t="s">
        <v>181</v>
      </c>
      <c r="D2074" t="s">
        <v>3582</v>
      </c>
      <c r="E2074" t="s">
        <v>1399</v>
      </c>
      <c r="F2074" t="s">
        <v>63</v>
      </c>
      <c r="G2074">
        <v>1</v>
      </c>
      <c r="H2074">
        <v>142</v>
      </c>
    </row>
    <row r="2075" spans="1:8">
      <c r="A2075">
        <v>2074</v>
      </c>
      <c r="B2075">
        <v>23</v>
      </c>
      <c r="C2075" t="s">
        <v>181</v>
      </c>
      <c r="D2075" t="s">
        <v>3582</v>
      </c>
      <c r="E2075" t="s">
        <v>1401</v>
      </c>
      <c r="F2075" t="s">
        <v>46</v>
      </c>
      <c r="G2075">
        <v>1</v>
      </c>
      <c r="H2075">
        <v>142</v>
      </c>
    </row>
    <row r="2076" spans="1:8">
      <c r="A2076">
        <v>2075</v>
      </c>
      <c r="B2076">
        <v>23</v>
      </c>
      <c r="C2076" t="s">
        <v>181</v>
      </c>
      <c r="D2076" t="s">
        <v>3582</v>
      </c>
      <c r="E2076" t="s">
        <v>1402</v>
      </c>
      <c r="F2076" t="s">
        <v>46</v>
      </c>
      <c r="G2076">
        <v>3</v>
      </c>
      <c r="H2076">
        <v>142</v>
      </c>
    </row>
    <row r="2077" spans="1:8">
      <c r="A2077">
        <v>2076</v>
      </c>
      <c r="B2077">
        <v>23</v>
      </c>
      <c r="C2077" t="s">
        <v>181</v>
      </c>
      <c r="D2077" t="s">
        <v>3597</v>
      </c>
      <c r="E2077" t="s">
        <v>249</v>
      </c>
      <c r="F2077" t="s">
        <v>63</v>
      </c>
      <c r="G2077">
        <v>4</v>
      </c>
      <c r="H2077">
        <v>167</v>
      </c>
    </row>
    <row r="2078" spans="1:8">
      <c r="A2078">
        <v>2077</v>
      </c>
      <c r="B2078">
        <v>23</v>
      </c>
      <c r="C2078" t="s">
        <v>181</v>
      </c>
      <c r="D2078" t="s">
        <v>3597</v>
      </c>
      <c r="E2078" t="s">
        <v>249</v>
      </c>
      <c r="F2078" t="s">
        <v>46</v>
      </c>
      <c r="G2078">
        <v>4</v>
      </c>
      <c r="H2078">
        <v>167</v>
      </c>
    </row>
    <row r="2079" spans="1:8">
      <c r="A2079">
        <v>2078</v>
      </c>
      <c r="B2079">
        <v>23</v>
      </c>
      <c r="C2079" t="s">
        <v>181</v>
      </c>
      <c r="D2079" t="s">
        <v>3597</v>
      </c>
      <c r="E2079" t="s">
        <v>1386</v>
      </c>
      <c r="F2079" t="s">
        <v>63</v>
      </c>
      <c r="G2079">
        <v>6</v>
      </c>
      <c r="H2079">
        <v>167</v>
      </c>
    </row>
    <row r="2080" spans="1:8">
      <c r="A2080">
        <v>2079</v>
      </c>
      <c r="B2080">
        <v>23</v>
      </c>
      <c r="C2080" t="s">
        <v>181</v>
      </c>
      <c r="D2080" t="s">
        <v>3597</v>
      </c>
      <c r="E2080" t="s">
        <v>1386</v>
      </c>
      <c r="F2080" t="s">
        <v>46</v>
      </c>
      <c r="G2080">
        <v>3</v>
      </c>
      <c r="H2080">
        <v>167</v>
      </c>
    </row>
    <row r="2081" spans="1:8">
      <c r="A2081">
        <v>2080</v>
      </c>
      <c r="B2081">
        <v>23</v>
      </c>
      <c r="C2081" t="s">
        <v>181</v>
      </c>
      <c r="D2081" t="s">
        <v>3597</v>
      </c>
      <c r="E2081" t="s">
        <v>1387</v>
      </c>
      <c r="F2081" t="s">
        <v>63</v>
      </c>
      <c r="G2081">
        <v>4</v>
      </c>
      <c r="H2081">
        <v>167</v>
      </c>
    </row>
    <row r="2082" spans="1:8">
      <c r="A2082">
        <v>2081</v>
      </c>
      <c r="B2082">
        <v>23</v>
      </c>
      <c r="C2082" t="s">
        <v>181</v>
      </c>
      <c r="D2082" t="s">
        <v>3597</v>
      </c>
      <c r="E2082" t="s">
        <v>1387</v>
      </c>
      <c r="F2082" t="s">
        <v>46</v>
      </c>
      <c r="G2082">
        <v>4</v>
      </c>
      <c r="H2082">
        <v>167</v>
      </c>
    </row>
    <row r="2083" spans="1:8">
      <c r="A2083">
        <v>2082</v>
      </c>
      <c r="B2083">
        <v>23</v>
      </c>
      <c r="C2083" t="s">
        <v>181</v>
      </c>
      <c r="D2083" t="s">
        <v>3597</v>
      </c>
      <c r="E2083" t="s">
        <v>1388</v>
      </c>
      <c r="F2083" t="s">
        <v>63</v>
      </c>
      <c r="G2083">
        <v>6</v>
      </c>
      <c r="H2083">
        <v>167</v>
      </c>
    </row>
    <row r="2084" spans="1:8">
      <c r="A2084">
        <v>2083</v>
      </c>
      <c r="B2084">
        <v>23</v>
      </c>
      <c r="C2084" t="s">
        <v>181</v>
      </c>
      <c r="D2084" t="s">
        <v>3597</v>
      </c>
      <c r="E2084" t="s">
        <v>1388</v>
      </c>
      <c r="F2084" t="s">
        <v>46</v>
      </c>
      <c r="G2084">
        <v>7</v>
      </c>
      <c r="H2084">
        <v>167</v>
      </c>
    </row>
    <row r="2085" spans="1:8">
      <c r="A2085">
        <v>2084</v>
      </c>
      <c r="B2085">
        <v>23</v>
      </c>
      <c r="C2085" t="s">
        <v>181</v>
      </c>
      <c r="D2085" t="s">
        <v>3597</v>
      </c>
      <c r="E2085" t="s">
        <v>1389</v>
      </c>
      <c r="F2085" t="s">
        <v>63</v>
      </c>
      <c r="G2085">
        <v>14</v>
      </c>
      <c r="H2085">
        <v>167</v>
      </c>
    </row>
    <row r="2086" spans="1:8">
      <c r="A2086">
        <v>2085</v>
      </c>
      <c r="B2086">
        <v>23</v>
      </c>
      <c r="C2086" t="s">
        <v>181</v>
      </c>
      <c r="D2086" t="s">
        <v>3597</v>
      </c>
      <c r="E2086" t="s">
        <v>1389</v>
      </c>
      <c r="F2086" t="s">
        <v>46</v>
      </c>
      <c r="G2086">
        <v>9</v>
      </c>
      <c r="H2086">
        <v>167</v>
      </c>
    </row>
    <row r="2087" spans="1:8">
      <c r="A2087">
        <v>2086</v>
      </c>
      <c r="B2087">
        <v>23</v>
      </c>
      <c r="C2087" t="s">
        <v>181</v>
      </c>
      <c r="D2087" t="s">
        <v>3597</v>
      </c>
      <c r="E2087" t="s">
        <v>1390</v>
      </c>
      <c r="F2087" t="s">
        <v>63</v>
      </c>
      <c r="G2087">
        <v>14</v>
      </c>
      <c r="H2087">
        <v>167</v>
      </c>
    </row>
    <row r="2088" spans="1:8">
      <c r="A2088">
        <v>2087</v>
      </c>
      <c r="B2088">
        <v>23</v>
      </c>
      <c r="C2088" t="s">
        <v>181</v>
      </c>
      <c r="D2088" t="s">
        <v>3597</v>
      </c>
      <c r="E2088" t="s">
        <v>1390</v>
      </c>
      <c r="F2088" t="s">
        <v>46</v>
      </c>
      <c r="G2088">
        <v>6</v>
      </c>
      <c r="H2088">
        <v>167</v>
      </c>
    </row>
    <row r="2089" spans="1:8">
      <c r="A2089">
        <v>2088</v>
      </c>
      <c r="B2089">
        <v>23</v>
      </c>
      <c r="C2089" t="s">
        <v>181</v>
      </c>
      <c r="D2089" t="s">
        <v>3597</v>
      </c>
      <c r="E2089" t="s">
        <v>1391</v>
      </c>
      <c r="F2089" t="s">
        <v>63</v>
      </c>
      <c r="G2089">
        <v>8</v>
      </c>
      <c r="H2089">
        <v>167</v>
      </c>
    </row>
    <row r="2090" spans="1:8">
      <c r="A2090">
        <v>2089</v>
      </c>
      <c r="B2090">
        <v>23</v>
      </c>
      <c r="C2090" t="s">
        <v>181</v>
      </c>
      <c r="D2090" t="s">
        <v>3597</v>
      </c>
      <c r="E2090" t="s">
        <v>1391</v>
      </c>
      <c r="F2090" t="s">
        <v>46</v>
      </c>
      <c r="G2090">
        <v>8</v>
      </c>
      <c r="H2090">
        <v>167</v>
      </c>
    </row>
    <row r="2091" spans="1:8">
      <c r="A2091">
        <v>2090</v>
      </c>
      <c r="B2091">
        <v>23</v>
      </c>
      <c r="C2091" t="s">
        <v>181</v>
      </c>
      <c r="D2091" t="s">
        <v>3597</v>
      </c>
      <c r="E2091" t="s">
        <v>1392</v>
      </c>
      <c r="F2091" t="s">
        <v>63</v>
      </c>
      <c r="G2091">
        <v>7</v>
      </c>
      <c r="H2091">
        <v>167</v>
      </c>
    </row>
    <row r="2092" spans="1:8">
      <c r="A2092">
        <v>2091</v>
      </c>
      <c r="B2092">
        <v>23</v>
      </c>
      <c r="C2092" t="s">
        <v>181</v>
      </c>
      <c r="D2092" t="s">
        <v>3597</v>
      </c>
      <c r="E2092" t="s">
        <v>1392</v>
      </c>
      <c r="F2092" t="s">
        <v>46</v>
      </c>
      <c r="G2092">
        <v>8</v>
      </c>
      <c r="H2092">
        <v>167</v>
      </c>
    </row>
    <row r="2093" spans="1:8">
      <c r="A2093">
        <v>2092</v>
      </c>
      <c r="B2093">
        <v>23</v>
      </c>
      <c r="C2093" t="s">
        <v>181</v>
      </c>
      <c r="D2093" t="s">
        <v>3597</v>
      </c>
      <c r="E2093" t="s">
        <v>1393</v>
      </c>
      <c r="F2093" t="s">
        <v>63</v>
      </c>
      <c r="G2093">
        <v>4</v>
      </c>
      <c r="H2093">
        <v>167</v>
      </c>
    </row>
    <row r="2094" spans="1:8">
      <c r="A2094">
        <v>2093</v>
      </c>
      <c r="B2094">
        <v>23</v>
      </c>
      <c r="C2094" t="s">
        <v>181</v>
      </c>
      <c r="D2094" t="s">
        <v>3597</v>
      </c>
      <c r="E2094" t="s">
        <v>1393</v>
      </c>
      <c r="F2094" t="s">
        <v>46</v>
      </c>
      <c r="G2094">
        <v>6</v>
      </c>
      <c r="H2094">
        <v>167</v>
      </c>
    </row>
    <row r="2095" spans="1:8">
      <c r="A2095">
        <v>2094</v>
      </c>
      <c r="B2095">
        <v>23</v>
      </c>
      <c r="C2095" t="s">
        <v>181</v>
      </c>
      <c r="D2095" t="s">
        <v>3597</v>
      </c>
      <c r="E2095" t="s">
        <v>1394</v>
      </c>
      <c r="F2095" t="s">
        <v>63</v>
      </c>
      <c r="G2095">
        <v>4</v>
      </c>
      <c r="H2095">
        <v>167</v>
      </c>
    </row>
    <row r="2096" spans="1:8">
      <c r="A2096">
        <v>2095</v>
      </c>
      <c r="B2096">
        <v>23</v>
      </c>
      <c r="C2096" t="s">
        <v>181</v>
      </c>
      <c r="D2096" t="s">
        <v>3597</v>
      </c>
      <c r="E2096" t="s">
        <v>1394</v>
      </c>
      <c r="F2096" t="s">
        <v>46</v>
      </c>
      <c r="G2096">
        <v>6</v>
      </c>
      <c r="H2096">
        <v>167</v>
      </c>
    </row>
    <row r="2097" spans="1:8">
      <c r="A2097">
        <v>2096</v>
      </c>
      <c r="B2097">
        <v>23</v>
      </c>
      <c r="C2097" t="s">
        <v>181</v>
      </c>
      <c r="D2097" t="s">
        <v>3597</v>
      </c>
      <c r="E2097" t="s">
        <v>1395</v>
      </c>
      <c r="F2097" t="s">
        <v>63</v>
      </c>
      <c r="G2097">
        <v>6</v>
      </c>
      <c r="H2097">
        <v>167</v>
      </c>
    </row>
    <row r="2098" spans="1:8">
      <c r="A2098">
        <v>2097</v>
      </c>
      <c r="B2098">
        <v>23</v>
      </c>
      <c r="C2098" t="s">
        <v>181</v>
      </c>
      <c r="D2098" t="s">
        <v>3597</v>
      </c>
      <c r="E2098" t="s">
        <v>1395</v>
      </c>
      <c r="F2098" t="s">
        <v>46</v>
      </c>
      <c r="G2098">
        <v>4</v>
      </c>
      <c r="H2098">
        <v>167</v>
      </c>
    </row>
    <row r="2099" spans="1:8">
      <c r="A2099">
        <v>2098</v>
      </c>
      <c r="B2099">
        <v>23</v>
      </c>
      <c r="C2099" t="s">
        <v>181</v>
      </c>
      <c r="D2099" t="s">
        <v>3597</v>
      </c>
      <c r="E2099" t="s">
        <v>1396</v>
      </c>
      <c r="F2099" t="s">
        <v>63</v>
      </c>
      <c r="G2099">
        <v>11</v>
      </c>
      <c r="H2099">
        <v>167</v>
      </c>
    </row>
    <row r="2100" spans="1:8">
      <c r="A2100">
        <v>2099</v>
      </c>
      <c r="B2100">
        <v>23</v>
      </c>
      <c r="C2100" t="s">
        <v>181</v>
      </c>
      <c r="D2100" t="s">
        <v>3597</v>
      </c>
      <c r="E2100" t="s">
        <v>1396</v>
      </c>
      <c r="F2100" t="s">
        <v>46</v>
      </c>
      <c r="G2100">
        <v>5</v>
      </c>
      <c r="H2100">
        <v>167</v>
      </c>
    </row>
    <row r="2101" spans="1:8">
      <c r="A2101">
        <v>2100</v>
      </c>
      <c r="B2101">
        <v>23</v>
      </c>
      <c r="C2101" t="s">
        <v>181</v>
      </c>
      <c r="D2101" t="s">
        <v>3597</v>
      </c>
      <c r="E2101" t="s">
        <v>1397</v>
      </c>
      <c r="F2101" t="s">
        <v>46</v>
      </c>
      <c r="G2101">
        <v>5</v>
      </c>
      <c r="H2101">
        <v>167</v>
      </c>
    </row>
    <row r="2102" spans="1:8">
      <c r="A2102">
        <v>2101</v>
      </c>
      <c r="B2102">
        <v>23</v>
      </c>
      <c r="C2102" t="s">
        <v>181</v>
      </c>
      <c r="D2102" t="s">
        <v>3597</v>
      </c>
      <c r="E2102" t="s">
        <v>1398</v>
      </c>
      <c r="F2102" t="s">
        <v>63</v>
      </c>
      <c r="G2102">
        <v>2</v>
      </c>
      <c r="H2102">
        <v>167</v>
      </c>
    </row>
    <row r="2103" spans="1:8">
      <c r="A2103">
        <v>2102</v>
      </c>
      <c r="B2103">
        <v>23</v>
      </c>
      <c r="C2103" t="s">
        <v>181</v>
      </c>
      <c r="D2103" t="s">
        <v>3597</v>
      </c>
      <c r="E2103" t="s">
        <v>1400</v>
      </c>
      <c r="F2103" t="s">
        <v>46</v>
      </c>
      <c r="G2103">
        <v>1</v>
      </c>
      <c r="H2103">
        <v>167</v>
      </c>
    </row>
    <row r="2104" spans="1:8">
      <c r="A2104">
        <v>2103</v>
      </c>
      <c r="B2104">
        <v>23</v>
      </c>
      <c r="C2104" t="s">
        <v>181</v>
      </c>
      <c r="D2104" t="s">
        <v>3597</v>
      </c>
      <c r="E2104" t="s">
        <v>1402</v>
      </c>
      <c r="F2104" t="s">
        <v>63</v>
      </c>
      <c r="G2104">
        <v>1</v>
      </c>
      <c r="H2104">
        <v>167</v>
      </c>
    </row>
    <row r="2105" spans="1:8">
      <c r="A2105">
        <v>2104</v>
      </c>
      <c r="B2105">
        <v>23</v>
      </c>
      <c r="C2105" t="s">
        <v>181</v>
      </c>
      <c r="D2105" t="s">
        <v>3599</v>
      </c>
      <c r="E2105" t="s">
        <v>249</v>
      </c>
      <c r="F2105" t="s">
        <v>63</v>
      </c>
      <c r="G2105">
        <v>4</v>
      </c>
      <c r="H2105">
        <v>77</v>
      </c>
    </row>
    <row r="2106" spans="1:8">
      <c r="A2106">
        <v>2105</v>
      </c>
      <c r="B2106">
        <v>23</v>
      </c>
      <c r="C2106" t="s">
        <v>181</v>
      </c>
      <c r="D2106" t="s">
        <v>3599</v>
      </c>
      <c r="E2106" t="s">
        <v>1386</v>
      </c>
      <c r="F2106" t="s">
        <v>63</v>
      </c>
      <c r="G2106">
        <v>1</v>
      </c>
      <c r="H2106">
        <v>77</v>
      </c>
    </row>
    <row r="2107" spans="1:8">
      <c r="A2107">
        <v>2106</v>
      </c>
      <c r="B2107">
        <v>23</v>
      </c>
      <c r="C2107" t="s">
        <v>181</v>
      </c>
      <c r="D2107" t="s">
        <v>3599</v>
      </c>
      <c r="E2107" t="s">
        <v>1386</v>
      </c>
      <c r="F2107" t="s">
        <v>46</v>
      </c>
      <c r="G2107">
        <v>3</v>
      </c>
      <c r="H2107">
        <v>77</v>
      </c>
    </row>
    <row r="2108" spans="1:8">
      <c r="A2108">
        <v>2107</v>
      </c>
      <c r="B2108">
        <v>23</v>
      </c>
      <c r="C2108" t="s">
        <v>181</v>
      </c>
      <c r="D2108" t="s">
        <v>3599</v>
      </c>
      <c r="E2108" t="s">
        <v>1387</v>
      </c>
      <c r="F2108" t="s">
        <v>63</v>
      </c>
      <c r="G2108">
        <v>3</v>
      </c>
      <c r="H2108">
        <v>77</v>
      </c>
    </row>
    <row r="2109" spans="1:8">
      <c r="A2109">
        <v>2108</v>
      </c>
      <c r="B2109">
        <v>23</v>
      </c>
      <c r="C2109" t="s">
        <v>181</v>
      </c>
      <c r="D2109" t="s">
        <v>3599</v>
      </c>
      <c r="E2109" t="s">
        <v>1387</v>
      </c>
      <c r="F2109" t="s">
        <v>46</v>
      </c>
      <c r="G2109">
        <v>1</v>
      </c>
      <c r="H2109">
        <v>77</v>
      </c>
    </row>
    <row r="2110" spans="1:8">
      <c r="A2110">
        <v>2109</v>
      </c>
      <c r="B2110">
        <v>23</v>
      </c>
      <c r="C2110" t="s">
        <v>181</v>
      </c>
      <c r="D2110" t="s">
        <v>3599</v>
      </c>
      <c r="E2110" t="s">
        <v>1388</v>
      </c>
      <c r="F2110" t="s">
        <v>63</v>
      </c>
      <c r="G2110">
        <v>2</v>
      </c>
      <c r="H2110">
        <v>77</v>
      </c>
    </row>
    <row r="2111" spans="1:8">
      <c r="A2111">
        <v>2110</v>
      </c>
      <c r="B2111">
        <v>23</v>
      </c>
      <c r="C2111" t="s">
        <v>181</v>
      </c>
      <c r="D2111" t="s">
        <v>3599</v>
      </c>
      <c r="E2111" t="s">
        <v>1388</v>
      </c>
      <c r="F2111" t="s">
        <v>46</v>
      </c>
      <c r="G2111">
        <v>3</v>
      </c>
      <c r="H2111">
        <v>77</v>
      </c>
    </row>
    <row r="2112" spans="1:8">
      <c r="A2112">
        <v>2111</v>
      </c>
      <c r="B2112">
        <v>23</v>
      </c>
      <c r="C2112" t="s">
        <v>181</v>
      </c>
      <c r="D2112" t="s">
        <v>3599</v>
      </c>
      <c r="E2112" t="s">
        <v>1389</v>
      </c>
      <c r="F2112" t="s">
        <v>63</v>
      </c>
      <c r="G2112">
        <v>4</v>
      </c>
      <c r="H2112">
        <v>77</v>
      </c>
    </row>
    <row r="2113" spans="1:8">
      <c r="A2113">
        <v>2112</v>
      </c>
      <c r="B2113">
        <v>23</v>
      </c>
      <c r="C2113" t="s">
        <v>181</v>
      </c>
      <c r="D2113" t="s">
        <v>3599</v>
      </c>
      <c r="E2113" t="s">
        <v>1389</v>
      </c>
      <c r="F2113" t="s">
        <v>46</v>
      </c>
      <c r="G2113">
        <v>5</v>
      </c>
      <c r="H2113">
        <v>77</v>
      </c>
    </row>
    <row r="2114" spans="1:8">
      <c r="A2114">
        <v>2113</v>
      </c>
      <c r="B2114">
        <v>23</v>
      </c>
      <c r="C2114" t="s">
        <v>181</v>
      </c>
      <c r="D2114" t="s">
        <v>3599</v>
      </c>
      <c r="E2114" t="s">
        <v>1390</v>
      </c>
      <c r="F2114" t="s">
        <v>63</v>
      </c>
      <c r="G2114">
        <v>3</v>
      </c>
      <c r="H2114">
        <v>77</v>
      </c>
    </row>
    <row r="2115" spans="1:8">
      <c r="A2115">
        <v>2114</v>
      </c>
      <c r="B2115">
        <v>23</v>
      </c>
      <c r="C2115" t="s">
        <v>181</v>
      </c>
      <c r="D2115" t="s">
        <v>3599</v>
      </c>
      <c r="E2115" t="s">
        <v>1390</v>
      </c>
      <c r="F2115" t="s">
        <v>46</v>
      </c>
      <c r="G2115">
        <v>1</v>
      </c>
      <c r="H2115">
        <v>77</v>
      </c>
    </row>
    <row r="2116" spans="1:8">
      <c r="A2116">
        <v>2115</v>
      </c>
      <c r="B2116">
        <v>23</v>
      </c>
      <c r="C2116" t="s">
        <v>181</v>
      </c>
      <c r="D2116" t="s">
        <v>3599</v>
      </c>
      <c r="E2116" t="s">
        <v>1391</v>
      </c>
      <c r="F2116" t="s">
        <v>63</v>
      </c>
      <c r="G2116">
        <v>6</v>
      </c>
      <c r="H2116">
        <v>77</v>
      </c>
    </row>
    <row r="2117" spans="1:8">
      <c r="A2117">
        <v>2116</v>
      </c>
      <c r="B2117">
        <v>23</v>
      </c>
      <c r="C2117" t="s">
        <v>181</v>
      </c>
      <c r="D2117" t="s">
        <v>3599</v>
      </c>
      <c r="E2117" t="s">
        <v>1391</v>
      </c>
      <c r="F2117" t="s">
        <v>46</v>
      </c>
      <c r="G2117">
        <v>9</v>
      </c>
      <c r="H2117">
        <v>77</v>
      </c>
    </row>
    <row r="2118" spans="1:8">
      <c r="A2118">
        <v>2117</v>
      </c>
      <c r="B2118">
        <v>23</v>
      </c>
      <c r="C2118" t="s">
        <v>181</v>
      </c>
      <c r="D2118" t="s">
        <v>3599</v>
      </c>
      <c r="E2118" t="s">
        <v>1392</v>
      </c>
      <c r="F2118" t="s">
        <v>63</v>
      </c>
      <c r="G2118">
        <v>4</v>
      </c>
      <c r="H2118">
        <v>77</v>
      </c>
    </row>
    <row r="2119" spans="1:8">
      <c r="A2119">
        <v>2118</v>
      </c>
      <c r="B2119">
        <v>23</v>
      </c>
      <c r="C2119" t="s">
        <v>181</v>
      </c>
      <c r="D2119" t="s">
        <v>3599</v>
      </c>
      <c r="E2119" t="s">
        <v>1392</v>
      </c>
      <c r="F2119" t="s">
        <v>46</v>
      </c>
      <c r="G2119">
        <v>1</v>
      </c>
      <c r="H2119">
        <v>77</v>
      </c>
    </row>
    <row r="2120" spans="1:8">
      <c r="A2120">
        <v>2119</v>
      </c>
      <c r="B2120">
        <v>23</v>
      </c>
      <c r="C2120" t="s">
        <v>181</v>
      </c>
      <c r="D2120" t="s">
        <v>3599</v>
      </c>
      <c r="E2120" t="s">
        <v>1393</v>
      </c>
      <c r="F2120" t="s">
        <v>63</v>
      </c>
      <c r="G2120">
        <v>5</v>
      </c>
      <c r="H2120">
        <v>77</v>
      </c>
    </row>
    <row r="2121" spans="1:8">
      <c r="A2121">
        <v>2120</v>
      </c>
      <c r="B2121">
        <v>23</v>
      </c>
      <c r="C2121" t="s">
        <v>181</v>
      </c>
      <c r="D2121" t="s">
        <v>3599</v>
      </c>
      <c r="E2121" t="s">
        <v>1393</v>
      </c>
      <c r="F2121" t="s">
        <v>46</v>
      </c>
      <c r="G2121">
        <v>2</v>
      </c>
      <c r="H2121">
        <v>77</v>
      </c>
    </row>
    <row r="2122" spans="1:8">
      <c r="A2122">
        <v>2121</v>
      </c>
      <c r="B2122">
        <v>23</v>
      </c>
      <c r="C2122" t="s">
        <v>181</v>
      </c>
      <c r="D2122" t="s">
        <v>3599</v>
      </c>
      <c r="E2122" t="s">
        <v>1394</v>
      </c>
      <c r="F2122" t="s">
        <v>63</v>
      </c>
      <c r="G2122">
        <v>1</v>
      </c>
      <c r="H2122">
        <v>77</v>
      </c>
    </row>
    <row r="2123" spans="1:8">
      <c r="A2123">
        <v>2122</v>
      </c>
      <c r="B2123">
        <v>23</v>
      </c>
      <c r="C2123" t="s">
        <v>181</v>
      </c>
      <c r="D2123" t="s">
        <v>3599</v>
      </c>
      <c r="E2123" t="s">
        <v>1394</v>
      </c>
      <c r="F2123" t="s">
        <v>46</v>
      </c>
      <c r="G2123">
        <v>1</v>
      </c>
      <c r="H2123">
        <v>77</v>
      </c>
    </row>
    <row r="2124" spans="1:8">
      <c r="A2124">
        <v>2123</v>
      </c>
      <c r="B2124">
        <v>23</v>
      </c>
      <c r="C2124" t="s">
        <v>181</v>
      </c>
      <c r="D2124" t="s">
        <v>3599</v>
      </c>
      <c r="E2124" t="s">
        <v>1395</v>
      </c>
      <c r="F2124" t="s">
        <v>63</v>
      </c>
      <c r="G2124">
        <v>1</v>
      </c>
      <c r="H2124">
        <v>77</v>
      </c>
    </row>
    <row r="2125" spans="1:8">
      <c r="A2125">
        <v>2124</v>
      </c>
      <c r="B2125">
        <v>23</v>
      </c>
      <c r="C2125" t="s">
        <v>181</v>
      </c>
      <c r="D2125" t="s">
        <v>3599</v>
      </c>
      <c r="E2125" t="s">
        <v>1395</v>
      </c>
      <c r="F2125" t="s">
        <v>46</v>
      </c>
      <c r="G2125">
        <v>2</v>
      </c>
      <c r="H2125">
        <v>77</v>
      </c>
    </row>
    <row r="2126" spans="1:8">
      <c r="A2126">
        <v>2125</v>
      </c>
      <c r="B2126">
        <v>23</v>
      </c>
      <c r="C2126" t="s">
        <v>181</v>
      </c>
      <c r="D2126" t="s">
        <v>3599</v>
      </c>
      <c r="E2126" t="s">
        <v>1396</v>
      </c>
      <c r="F2126" t="s">
        <v>63</v>
      </c>
      <c r="G2126">
        <v>3</v>
      </c>
      <c r="H2126">
        <v>77</v>
      </c>
    </row>
    <row r="2127" spans="1:8">
      <c r="A2127">
        <v>2126</v>
      </c>
      <c r="B2127">
        <v>23</v>
      </c>
      <c r="C2127" t="s">
        <v>181</v>
      </c>
      <c r="D2127" t="s">
        <v>3599</v>
      </c>
      <c r="E2127" t="s">
        <v>1396</v>
      </c>
      <c r="F2127" t="s">
        <v>46</v>
      </c>
      <c r="G2127">
        <v>1</v>
      </c>
      <c r="H2127">
        <v>77</v>
      </c>
    </row>
    <row r="2128" spans="1:8">
      <c r="A2128">
        <v>2127</v>
      </c>
      <c r="B2128">
        <v>23</v>
      </c>
      <c r="C2128" t="s">
        <v>181</v>
      </c>
      <c r="D2128" t="s">
        <v>3599</v>
      </c>
      <c r="E2128" t="s">
        <v>1397</v>
      </c>
      <c r="F2128" t="s">
        <v>63</v>
      </c>
      <c r="G2128">
        <v>2</v>
      </c>
      <c r="H2128">
        <v>77</v>
      </c>
    </row>
    <row r="2129" spans="1:8">
      <c r="A2129">
        <v>2128</v>
      </c>
      <c r="B2129">
        <v>23</v>
      </c>
      <c r="C2129" t="s">
        <v>181</v>
      </c>
      <c r="D2129" t="s">
        <v>3599</v>
      </c>
      <c r="E2129" t="s">
        <v>1397</v>
      </c>
      <c r="F2129" t="s">
        <v>46</v>
      </c>
      <c r="G2129">
        <v>6</v>
      </c>
      <c r="H2129">
        <v>77</v>
      </c>
    </row>
    <row r="2130" spans="1:8">
      <c r="A2130">
        <v>2129</v>
      </c>
      <c r="B2130">
        <v>23</v>
      </c>
      <c r="C2130" t="s">
        <v>181</v>
      </c>
      <c r="D2130" t="s">
        <v>3599</v>
      </c>
      <c r="E2130" t="s">
        <v>1399</v>
      </c>
      <c r="F2130" t="s">
        <v>46</v>
      </c>
      <c r="G2130">
        <v>1</v>
      </c>
      <c r="H2130">
        <v>77</v>
      </c>
    </row>
    <row r="2131" spans="1:8">
      <c r="A2131">
        <v>2130</v>
      </c>
      <c r="B2131">
        <v>23</v>
      </c>
      <c r="C2131" t="s">
        <v>181</v>
      </c>
      <c r="D2131" t="s">
        <v>3599</v>
      </c>
      <c r="E2131" t="s">
        <v>1400</v>
      </c>
      <c r="F2131" t="s">
        <v>46</v>
      </c>
      <c r="G2131">
        <v>2</v>
      </c>
      <c r="H2131">
        <v>77</v>
      </c>
    </row>
    <row r="2132" spans="1:8">
      <c r="A2132">
        <v>2131</v>
      </c>
      <c r="B2132">
        <v>23</v>
      </c>
      <c r="C2132" t="s">
        <v>181</v>
      </c>
      <c r="D2132" t="s">
        <v>3598</v>
      </c>
      <c r="E2132" t="s">
        <v>249</v>
      </c>
      <c r="F2132" t="s">
        <v>63</v>
      </c>
      <c r="G2132">
        <v>4185</v>
      </c>
      <c r="H2132">
        <v>102251</v>
      </c>
    </row>
    <row r="2133" spans="1:8">
      <c r="A2133">
        <v>2132</v>
      </c>
      <c r="B2133">
        <v>23</v>
      </c>
      <c r="C2133" t="s">
        <v>181</v>
      </c>
      <c r="D2133" t="s">
        <v>3598</v>
      </c>
      <c r="E2133" t="s">
        <v>249</v>
      </c>
      <c r="F2133" t="s">
        <v>46</v>
      </c>
      <c r="G2133">
        <v>3793</v>
      </c>
      <c r="H2133">
        <v>102251</v>
      </c>
    </row>
    <row r="2134" spans="1:8">
      <c r="A2134">
        <v>2133</v>
      </c>
      <c r="B2134">
        <v>23</v>
      </c>
      <c r="C2134" t="s">
        <v>181</v>
      </c>
      <c r="D2134" t="s">
        <v>3598</v>
      </c>
      <c r="E2134" t="s">
        <v>1386</v>
      </c>
      <c r="F2134" t="s">
        <v>63</v>
      </c>
      <c r="G2134">
        <v>4861</v>
      </c>
      <c r="H2134">
        <v>102251</v>
      </c>
    </row>
    <row r="2135" spans="1:8">
      <c r="A2135">
        <v>2134</v>
      </c>
      <c r="B2135">
        <v>23</v>
      </c>
      <c r="C2135" t="s">
        <v>181</v>
      </c>
      <c r="D2135" t="s">
        <v>3598</v>
      </c>
      <c r="E2135" t="s">
        <v>1386</v>
      </c>
      <c r="F2135" t="s">
        <v>46</v>
      </c>
      <c r="G2135">
        <v>4347</v>
      </c>
      <c r="H2135">
        <v>102251</v>
      </c>
    </row>
    <row r="2136" spans="1:8">
      <c r="A2136">
        <v>2135</v>
      </c>
      <c r="B2136">
        <v>23</v>
      </c>
      <c r="C2136" t="s">
        <v>181</v>
      </c>
      <c r="D2136" t="s">
        <v>3598</v>
      </c>
      <c r="E2136" t="s">
        <v>1387</v>
      </c>
      <c r="F2136" t="s">
        <v>63</v>
      </c>
      <c r="G2136">
        <v>5801</v>
      </c>
      <c r="H2136">
        <v>102251</v>
      </c>
    </row>
    <row r="2137" spans="1:8">
      <c r="A2137">
        <v>2136</v>
      </c>
      <c r="B2137">
        <v>23</v>
      </c>
      <c r="C2137" t="s">
        <v>181</v>
      </c>
      <c r="D2137" t="s">
        <v>3598</v>
      </c>
      <c r="E2137" t="s">
        <v>1387</v>
      </c>
      <c r="F2137" t="s">
        <v>46</v>
      </c>
      <c r="G2137">
        <v>5352</v>
      </c>
      <c r="H2137">
        <v>102251</v>
      </c>
    </row>
    <row r="2138" spans="1:8">
      <c r="A2138">
        <v>2137</v>
      </c>
      <c r="B2138">
        <v>23</v>
      </c>
      <c r="C2138" t="s">
        <v>181</v>
      </c>
      <c r="D2138" t="s">
        <v>3598</v>
      </c>
      <c r="E2138" t="s">
        <v>1388</v>
      </c>
      <c r="F2138" t="s">
        <v>63</v>
      </c>
      <c r="G2138">
        <v>5500</v>
      </c>
      <c r="H2138">
        <v>102251</v>
      </c>
    </row>
    <row r="2139" spans="1:8">
      <c r="A2139">
        <v>2138</v>
      </c>
      <c r="B2139">
        <v>23</v>
      </c>
      <c r="C2139" t="s">
        <v>181</v>
      </c>
      <c r="D2139" t="s">
        <v>3598</v>
      </c>
      <c r="E2139" t="s">
        <v>1388</v>
      </c>
      <c r="F2139" t="s">
        <v>46</v>
      </c>
      <c r="G2139">
        <v>4973</v>
      </c>
      <c r="H2139">
        <v>102251</v>
      </c>
    </row>
    <row r="2140" spans="1:8">
      <c r="A2140">
        <v>2139</v>
      </c>
      <c r="B2140">
        <v>23</v>
      </c>
      <c r="C2140" t="s">
        <v>181</v>
      </c>
      <c r="D2140" t="s">
        <v>3598</v>
      </c>
      <c r="E2140" t="s">
        <v>1389</v>
      </c>
      <c r="F2140" t="s">
        <v>63</v>
      </c>
      <c r="G2140">
        <v>4315</v>
      </c>
      <c r="H2140">
        <v>102251</v>
      </c>
    </row>
    <row r="2141" spans="1:8">
      <c r="A2141">
        <v>2140</v>
      </c>
      <c r="B2141">
        <v>23</v>
      </c>
      <c r="C2141" t="s">
        <v>181</v>
      </c>
      <c r="D2141" t="s">
        <v>3598</v>
      </c>
      <c r="E2141" t="s">
        <v>1389</v>
      </c>
      <c r="F2141" t="s">
        <v>46</v>
      </c>
      <c r="G2141">
        <v>4152</v>
      </c>
      <c r="H2141">
        <v>102251</v>
      </c>
    </row>
    <row r="2142" spans="1:8">
      <c r="A2142">
        <v>2141</v>
      </c>
      <c r="B2142">
        <v>23</v>
      </c>
      <c r="C2142" t="s">
        <v>181</v>
      </c>
      <c r="D2142" t="s">
        <v>3598</v>
      </c>
      <c r="E2142" t="s">
        <v>1390</v>
      </c>
      <c r="F2142" t="s">
        <v>63</v>
      </c>
      <c r="G2142">
        <v>3642</v>
      </c>
      <c r="H2142">
        <v>102251</v>
      </c>
    </row>
    <row r="2143" spans="1:8">
      <c r="A2143">
        <v>2142</v>
      </c>
      <c r="B2143">
        <v>23</v>
      </c>
      <c r="C2143" t="s">
        <v>181</v>
      </c>
      <c r="D2143" t="s">
        <v>3598</v>
      </c>
      <c r="E2143" t="s">
        <v>1390</v>
      </c>
      <c r="F2143" t="s">
        <v>46</v>
      </c>
      <c r="G2143">
        <v>3635</v>
      </c>
      <c r="H2143">
        <v>102251</v>
      </c>
    </row>
    <row r="2144" spans="1:8">
      <c r="A2144">
        <v>2143</v>
      </c>
      <c r="B2144">
        <v>23</v>
      </c>
      <c r="C2144" t="s">
        <v>181</v>
      </c>
      <c r="D2144" t="s">
        <v>3598</v>
      </c>
      <c r="E2144" t="s">
        <v>1391</v>
      </c>
      <c r="F2144" t="s">
        <v>63</v>
      </c>
      <c r="G2144">
        <v>3267</v>
      </c>
      <c r="H2144">
        <v>102251</v>
      </c>
    </row>
    <row r="2145" spans="1:8">
      <c r="A2145">
        <v>2144</v>
      </c>
      <c r="B2145">
        <v>23</v>
      </c>
      <c r="C2145" t="s">
        <v>181</v>
      </c>
      <c r="D2145" t="s">
        <v>3598</v>
      </c>
      <c r="E2145" t="s">
        <v>1391</v>
      </c>
      <c r="F2145" t="s">
        <v>46</v>
      </c>
      <c r="G2145">
        <v>3538</v>
      </c>
      <c r="H2145">
        <v>102251</v>
      </c>
    </row>
    <row r="2146" spans="1:8">
      <c r="A2146">
        <v>2145</v>
      </c>
      <c r="B2146">
        <v>23</v>
      </c>
      <c r="C2146" t="s">
        <v>181</v>
      </c>
      <c r="D2146" t="s">
        <v>3598</v>
      </c>
      <c r="E2146" t="s">
        <v>1392</v>
      </c>
      <c r="F2146" t="s">
        <v>63</v>
      </c>
      <c r="G2146">
        <v>3191</v>
      </c>
      <c r="H2146">
        <v>102251</v>
      </c>
    </row>
    <row r="2147" spans="1:8">
      <c r="A2147">
        <v>2146</v>
      </c>
      <c r="B2147">
        <v>23</v>
      </c>
      <c r="C2147" t="s">
        <v>181</v>
      </c>
      <c r="D2147" t="s">
        <v>3598</v>
      </c>
      <c r="E2147" t="s">
        <v>1392</v>
      </c>
      <c r="F2147" t="s">
        <v>46</v>
      </c>
      <c r="G2147">
        <v>3379</v>
      </c>
      <c r="H2147">
        <v>102251</v>
      </c>
    </row>
    <row r="2148" spans="1:8">
      <c r="A2148">
        <v>2147</v>
      </c>
      <c r="B2148">
        <v>23</v>
      </c>
      <c r="C2148" t="s">
        <v>181</v>
      </c>
      <c r="D2148" t="s">
        <v>3598</v>
      </c>
      <c r="E2148" t="s">
        <v>1393</v>
      </c>
      <c r="F2148" t="s">
        <v>63</v>
      </c>
      <c r="G2148">
        <v>2961</v>
      </c>
      <c r="H2148">
        <v>102251</v>
      </c>
    </row>
    <row r="2149" spans="1:8">
      <c r="A2149">
        <v>2148</v>
      </c>
      <c r="B2149">
        <v>23</v>
      </c>
      <c r="C2149" t="s">
        <v>181</v>
      </c>
      <c r="D2149" t="s">
        <v>3598</v>
      </c>
      <c r="E2149" t="s">
        <v>1393</v>
      </c>
      <c r="F2149" t="s">
        <v>46</v>
      </c>
      <c r="G2149">
        <v>3179</v>
      </c>
      <c r="H2149">
        <v>102251</v>
      </c>
    </row>
    <row r="2150" spans="1:8">
      <c r="A2150">
        <v>2149</v>
      </c>
      <c r="B2150">
        <v>23</v>
      </c>
      <c r="C2150" t="s">
        <v>181</v>
      </c>
      <c r="D2150" t="s">
        <v>3598</v>
      </c>
      <c r="E2150" t="s">
        <v>1394</v>
      </c>
      <c r="F2150" t="s">
        <v>63</v>
      </c>
      <c r="G2150">
        <v>3133</v>
      </c>
      <c r="H2150">
        <v>102251</v>
      </c>
    </row>
    <row r="2151" spans="1:8">
      <c r="A2151">
        <v>2150</v>
      </c>
      <c r="B2151">
        <v>23</v>
      </c>
      <c r="C2151" t="s">
        <v>181</v>
      </c>
      <c r="D2151" t="s">
        <v>3598</v>
      </c>
      <c r="E2151" t="s">
        <v>1394</v>
      </c>
      <c r="F2151" t="s">
        <v>46</v>
      </c>
      <c r="G2151">
        <v>3063</v>
      </c>
      <c r="H2151">
        <v>102251</v>
      </c>
    </row>
    <row r="2152" spans="1:8">
      <c r="A2152">
        <v>2151</v>
      </c>
      <c r="B2152">
        <v>23</v>
      </c>
      <c r="C2152" t="s">
        <v>181</v>
      </c>
      <c r="D2152" t="s">
        <v>3598</v>
      </c>
      <c r="E2152" t="s">
        <v>1395</v>
      </c>
      <c r="F2152" t="s">
        <v>63</v>
      </c>
      <c r="G2152">
        <v>2805</v>
      </c>
      <c r="H2152">
        <v>102251</v>
      </c>
    </row>
    <row r="2153" spans="1:8">
      <c r="A2153">
        <v>2152</v>
      </c>
      <c r="B2153">
        <v>23</v>
      </c>
      <c r="C2153" t="s">
        <v>181</v>
      </c>
      <c r="D2153" t="s">
        <v>3598</v>
      </c>
      <c r="E2153" t="s">
        <v>1395</v>
      </c>
      <c r="F2153" t="s">
        <v>46</v>
      </c>
      <c r="G2153">
        <v>2688</v>
      </c>
      <c r="H2153">
        <v>102251</v>
      </c>
    </row>
    <row r="2154" spans="1:8">
      <c r="A2154">
        <v>2153</v>
      </c>
      <c r="B2154">
        <v>23</v>
      </c>
      <c r="C2154" t="s">
        <v>181</v>
      </c>
      <c r="D2154" t="s">
        <v>3598</v>
      </c>
      <c r="E2154" t="s">
        <v>1396</v>
      </c>
      <c r="F2154" t="s">
        <v>63</v>
      </c>
      <c r="G2154">
        <v>2400</v>
      </c>
      <c r="H2154">
        <v>102251</v>
      </c>
    </row>
    <row r="2155" spans="1:8">
      <c r="A2155">
        <v>2154</v>
      </c>
      <c r="B2155">
        <v>23</v>
      </c>
      <c r="C2155" t="s">
        <v>181</v>
      </c>
      <c r="D2155" t="s">
        <v>3598</v>
      </c>
      <c r="E2155" t="s">
        <v>1396</v>
      </c>
      <c r="F2155" t="s">
        <v>46</v>
      </c>
      <c r="G2155">
        <v>2249</v>
      </c>
      <c r="H2155">
        <v>102251</v>
      </c>
    </row>
    <row r="2156" spans="1:8">
      <c r="A2156">
        <v>2155</v>
      </c>
      <c r="B2156">
        <v>23</v>
      </c>
      <c r="C2156" t="s">
        <v>181</v>
      </c>
      <c r="D2156" t="s">
        <v>3598</v>
      </c>
      <c r="E2156" t="s">
        <v>1397</v>
      </c>
      <c r="F2156" t="s">
        <v>63</v>
      </c>
      <c r="G2156">
        <v>1861</v>
      </c>
      <c r="H2156">
        <v>102251</v>
      </c>
    </row>
    <row r="2157" spans="1:8">
      <c r="A2157">
        <v>2156</v>
      </c>
      <c r="B2157">
        <v>23</v>
      </c>
      <c r="C2157" t="s">
        <v>181</v>
      </c>
      <c r="D2157" t="s">
        <v>3598</v>
      </c>
      <c r="E2157" t="s">
        <v>1397</v>
      </c>
      <c r="F2157" t="s">
        <v>46</v>
      </c>
      <c r="G2157">
        <v>1828</v>
      </c>
      <c r="H2157">
        <v>102251</v>
      </c>
    </row>
    <row r="2158" spans="1:8">
      <c r="A2158">
        <v>2157</v>
      </c>
      <c r="B2158">
        <v>23</v>
      </c>
      <c r="C2158" t="s">
        <v>181</v>
      </c>
      <c r="D2158" t="s">
        <v>3598</v>
      </c>
      <c r="E2158" t="s">
        <v>1398</v>
      </c>
      <c r="F2158" t="s">
        <v>63</v>
      </c>
      <c r="G2158">
        <v>1458</v>
      </c>
      <c r="H2158">
        <v>102251</v>
      </c>
    </row>
    <row r="2159" spans="1:8">
      <c r="A2159">
        <v>2158</v>
      </c>
      <c r="B2159">
        <v>23</v>
      </c>
      <c r="C2159" t="s">
        <v>181</v>
      </c>
      <c r="D2159" t="s">
        <v>3598</v>
      </c>
      <c r="E2159" t="s">
        <v>1398</v>
      </c>
      <c r="F2159" t="s">
        <v>46</v>
      </c>
      <c r="G2159">
        <v>1288</v>
      </c>
      <c r="H2159">
        <v>102251</v>
      </c>
    </row>
    <row r="2160" spans="1:8">
      <c r="A2160">
        <v>2159</v>
      </c>
      <c r="B2160">
        <v>23</v>
      </c>
      <c r="C2160" t="s">
        <v>181</v>
      </c>
      <c r="D2160" t="s">
        <v>3598</v>
      </c>
      <c r="E2160" t="s">
        <v>1399</v>
      </c>
      <c r="F2160" t="s">
        <v>63</v>
      </c>
      <c r="G2160">
        <v>1097</v>
      </c>
      <c r="H2160">
        <v>102251</v>
      </c>
    </row>
    <row r="2161" spans="1:8">
      <c r="A2161">
        <v>2160</v>
      </c>
      <c r="B2161">
        <v>23</v>
      </c>
      <c r="C2161" t="s">
        <v>181</v>
      </c>
      <c r="D2161" t="s">
        <v>3598</v>
      </c>
      <c r="E2161" t="s">
        <v>1399</v>
      </c>
      <c r="F2161" t="s">
        <v>46</v>
      </c>
      <c r="G2161">
        <v>1050</v>
      </c>
      <c r="H2161">
        <v>102251</v>
      </c>
    </row>
    <row r="2162" spans="1:8">
      <c r="A2162">
        <v>2161</v>
      </c>
      <c r="B2162">
        <v>23</v>
      </c>
      <c r="C2162" t="s">
        <v>181</v>
      </c>
      <c r="D2162" t="s">
        <v>3598</v>
      </c>
      <c r="E2162" t="s">
        <v>1400</v>
      </c>
      <c r="F2162" t="s">
        <v>63</v>
      </c>
      <c r="G2162">
        <v>812</v>
      </c>
      <c r="H2162">
        <v>102251</v>
      </c>
    </row>
    <row r="2163" spans="1:8">
      <c r="A2163">
        <v>2162</v>
      </c>
      <c r="B2163">
        <v>23</v>
      </c>
      <c r="C2163" t="s">
        <v>181</v>
      </c>
      <c r="D2163" t="s">
        <v>3598</v>
      </c>
      <c r="E2163" t="s">
        <v>1400</v>
      </c>
      <c r="F2163" t="s">
        <v>46</v>
      </c>
      <c r="G2163">
        <v>710</v>
      </c>
      <c r="H2163">
        <v>102251</v>
      </c>
    </row>
    <row r="2164" spans="1:8">
      <c r="A2164">
        <v>2163</v>
      </c>
      <c r="B2164">
        <v>23</v>
      </c>
      <c r="C2164" t="s">
        <v>181</v>
      </c>
      <c r="D2164" t="s">
        <v>3598</v>
      </c>
      <c r="E2164" t="s">
        <v>1401</v>
      </c>
      <c r="F2164" t="s">
        <v>63</v>
      </c>
      <c r="G2164">
        <v>469</v>
      </c>
      <c r="H2164">
        <v>102251</v>
      </c>
    </row>
    <row r="2165" spans="1:8">
      <c r="A2165">
        <v>2164</v>
      </c>
      <c r="B2165">
        <v>23</v>
      </c>
      <c r="C2165" t="s">
        <v>181</v>
      </c>
      <c r="D2165" t="s">
        <v>3598</v>
      </c>
      <c r="E2165" t="s">
        <v>1401</v>
      </c>
      <c r="F2165" t="s">
        <v>46</v>
      </c>
      <c r="G2165">
        <v>478</v>
      </c>
      <c r="H2165">
        <v>102251</v>
      </c>
    </row>
    <row r="2166" spans="1:8">
      <c r="A2166">
        <v>2165</v>
      </c>
      <c r="B2166">
        <v>23</v>
      </c>
      <c r="C2166" t="s">
        <v>181</v>
      </c>
      <c r="D2166" t="s">
        <v>3598</v>
      </c>
      <c r="E2166" t="s">
        <v>1402</v>
      </c>
      <c r="F2166" t="s">
        <v>63</v>
      </c>
      <c r="G2166">
        <v>401</v>
      </c>
      <c r="H2166">
        <v>102251</v>
      </c>
    </row>
    <row r="2167" spans="1:8">
      <c r="A2167">
        <v>2166</v>
      </c>
      <c r="B2167">
        <v>23</v>
      </c>
      <c r="C2167" t="s">
        <v>181</v>
      </c>
      <c r="D2167" t="s">
        <v>3598</v>
      </c>
      <c r="E2167" t="s">
        <v>1402</v>
      </c>
      <c r="F2167" t="s">
        <v>46</v>
      </c>
      <c r="G2167">
        <v>390</v>
      </c>
      <c r="H2167">
        <v>102251</v>
      </c>
    </row>
    <row r="2168" spans="1:8">
      <c r="A2168">
        <v>2167</v>
      </c>
      <c r="B2168">
        <v>23</v>
      </c>
      <c r="C2168" t="s">
        <v>181</v>
      </c>
      <c r="D2168" t="s">
        <v>3586</v>
      </c>
      <c r="E2168" t="s">
        <v>249</v>
      </c>
      <c r="F2168" t="s">
        <v>63</v>
      </c>
      <c r="G2168">
        <v>50707</v>
      </c>
      <c r="H2168">
        <v>1240617</v>
      </c>
    </row>
    <row r="2169" spans="1:8">
      <c r="A2169">
        <v>2168</v>
      </c>
      <c r="B2169">
        <v>23</v>
      </c>
      <c r="C2169" t="s">
        <v>181</v>
      </c>
      <c r="D2169" t="s">
        <v>3586</v>
      </c>
      <c r="E2169" t="s">
        <v>249</v>
      </c>
      <c r="F2169" t="s">
        <v>46</v>
      </c>
      <c r="G2169">
        <v>48316</v>
      </c>
      <c r="H2169">
        <v>1240617</v>
      </c>
    </row>
    <row r="2170" spans="1:8">
      <c r="A2170">
        <v>2169</v>
      </c>
      <c r="B2170">
        <v>23</v>
      </c>
      <c r="C2170" t="s">
        <v>181</v>
      </c>
      <c r="D2170" t="s">
        <v>3586</v>
      </c>
      <c r="E2170" t="s">
        <v>1386</v>
      </c>
      <c r="F2170" t="s">
        <v>63</v>
      </c>
      <c r="G2170">
        <v>56919</v>
      </c>
      <c r="H2170">
        <v>1240617</v>
      </c>
    </row>
    <row r="2171" spans="1:8">
      <c r="A2171">
        <v>2170</v>
      </c>
      <c r="B2171">
        <v>23</v>
      </c>
      <c r="C2171" t="s">
        <v>181</v>
      </c>
      <c r="D2171" t="s">
        <v>3586</v>
      </c>
      <c r="E2171" t="s">
        <v>1386</v>
      </c>
      <c r="F2171" t="s">
        <v>46</v>
      </c>
      <c r="G2171">
        <v>54246</v>
      </c>
      <c r="H2171">
        <v>1240617</v>
      </c>
    </row>
    <row r="2172" spans="1:8">
      <c r="A2172">
        <v>2171</v>
      </c>
      <c r="B2172">
        <v>23</v>
      </c>
      <c r="C2172" t="s">
        <v>181</v>
      </c>
      <c r="D2172" t="s">
        <v>3586</v>
      </c>
      <c r="E2172" t="s">
        <v>1387</v>
      </c>
      <c r="F2172" t="s">
        <v>63</v>
      </c>
      <c r="G2172">
        <v>62334</v>
      </c>
      <c r="H2172">
        <v>1240617</v>
      </c>
    </row>
    <row r="2173" spans="1:8">
      <c r="A2173">
        <v>2172</v>
      </c>
      <c r="B2173">
        <v>23</v>
      </c>
      <c r="C2173" t="s">
        <v>181</v>
      </c>
      <c r="D2173" t="s">
        <v>3586</v>
      </c>
      <c r="E2173" t="s">
        <v>1387</v>
      </c>
      <c r="F2173" t="s">
        <v>46</v>
      </c>
      <c r="G2173">
        <v>59223</v>
      </c>
      <c r="H2173">
        <v>1240617</v>
      </c>
    </row>
    <row r="2174" spans="1:8">
      <c r="A2174">
        <v>2173</v>
      </c>
      <c r="B2174">
        <v>23</v>
      </c>
      <c r="C2174" t="s">
        <v>181</v>
      </c>
      <c r="D2174" t="s">
        <v>3586</v>
      </c>
      <c r="E2174" t="s">
        <v>1388</v>
      </c>
      <c r="F2174" t="s">
        <v>63</v>
      </c>
      <c r="G2174">
        <v>58990</v>
      </c>
      <c r="H2174">
        <v>1240617</v>
      </c>
    </row>
    <row r="2175" spans="1:8">
      <c r="A2175">
        <v>2174</v>
      </c>
      <c r="B2175">
        <v>23</v>
      </c>
      <c r="C2175" t="s">
        <v>181</v>
      </c>
      <c r="D2175" t="s">
        <v>3586</v>
      </c>
      <c r="E2175" t="s">
        <v>1388</v>
      </c>
      <c r="F2175" t="s">
        <v>46</v>
      </c>
      <c r="G2175">
        <v>56459</v>
      </c>
      <c r="H2175">
        <v>1240617</v>
      </c>
    </row>
    <row r="2176" spans="1:8">
      <c r="A2176">
        <v>2175</v>
      </c>
      <c r="B2176">
        <v>23</v>
      </c>
      <c r="C2176" t="s">
        <v>181</v>
      </c>
      <c r="D2176" t="s">
        <v>3586</v>
      </c>
      <c r="E2176" t="s">
        <v>1389</v>
      </c>
      <c r="F2176" t="s">
        <v>63</v>
      </c>
      <c r="G2176">
        <v>50885</v>
      </c>
      <c r="H2176">
        <v>1240617</v>
      </c>
    </row>
    <row r="2177" spans="1:8">
      <c r="A2177">
        <v>2176</v>
      </c>
      <c r="B2177">
        <v>23</v>
      </c>
      <c r="C2177" t="s">
        <v>181</v>
      </c>
      <c r="D2177" t="s">
        <v>3586</v>
      </c>
      <c r="E2177" t="s">
        <v>1389</v>
      </c>
      <c r="F2177" t="s">
        <v>46</v>
      </c>
      <c r="G2177">
        <v>52384</v>
      </c>
      <c r="H2177">
        <v>1240617</v>
      </c>
    </row>
    <row r="2178" spans="1:8">
      <c r="A2178">
        <v>2177</v>
      </c>
      <c r="B2178">
        <v>23</v>
      </c>
      <c r="C2178" t="s">
        <v>181</v>
      </c>
      <c r="D2178" t="s">
        <v>3586</v>
      </c>
      <c r="E2178" t="s">
        <v>1390</v>
      </c>
      <c r="F2178" t="s">
        <v>63</v>
      </c>
      <c r="G2178">
        <v>46172</v>
      </c>
      <c r="H2178">
        <v>1240617</v>
      </c>
    </row>
    <row r="2179" spans="1:8">
      <c r="A2179">
        <v>2178</v>
      </c>
      <c r="B2179">
        <v>23</v>
      </c>
      <c r="C2179" t="s">
        <v>181</v>
      </c>
      <c r="D2179" t="s">
        <v>3586</v>
      </c>
      <c r="E2179" t="s">
        <v>1390</v>
      </c>
      <c r="F2179" t="s">
        <v>46</v>
      </c>
      <c r="G2179">
        <v>48414</v>
      </c>
      <c r="H2179">
        <v>1240617</v>
      </c>
    </row>
    <row r="2180" spans="1:8">
      <c r="A2180">
        <v>2179</v>
      </c>
      <c r="B2180">
        <v>23</v>
      </c>
      <c r="C2180" t="s">
        <v>181</v>
      </c>
      <c r="D2180" t="s">
        <v>3586</v>
      </c>
      <c r="E2180" t="s">
        <v>1391</v>
      </c>
      <c r="F2180" t="s">
        <v>63</v>
      </c>
      <c r="G2180">
        <v>41601</v>
      </c>
      <c r="H2180">
        <v>1240617</v>
      </c>
    </row>
    <row r="2181" spans="1:8">
      <c r="A2181">
        <v>2180</v>
      </c>
      <c r="B2181">
        <v>23</v>
      </c>
      <c r="C2181" t="s">
        <v>181</v>
      </c>
      <c r="D2181" t="s">
        <v>3586</v>
      </c>
      <c r="E2181" t="s">
        <v>1391</v>
      </c>
      <c r="F2181" t="s">
        <v>46</v>
      </c>
      <c r="G2181">
        <v>44814</v>
      </c>
      <c r="H2181">
        <v>1240617</v>
      </c>
    </row>
    <row r="2182" spans="1:8">
      <c r="A2182">
        <v>2181</v>
      </c>
      <c r="B2182">
        <v>23</v>
      </c>
      <c r="C2182" t="s">
        <v>181</v>
      </c>
      <c r="D2182" t="s">
        <v>3586</v>
      </c>
      <c r="E2182" t="s">
        <v>1392</v>
      </c>
      <c r="F2182" t="s">
        <v>63</v>
      </c>
      <c r="G2182">
        <v>40442</v>
      </c>
      <c r="H2182">
        <v>1240617</v>
      </c>
    </row>
    <row r="2183" spans="1:8">
      <c r="A2183">
        <v>2182</v>
      </c>
      <c r="B2183">
        <v>23</v>
      </c>
      <c r="C2183" t="s">
        <v>181</v>
      </c>
      <c r="D2183" t="s">
        <v>3586</v>
      </c>
      <c r="E2183" t="s">
        <v>1392</v>
      </c>
      <c r="F2183" t="s">
        <v>46</v>
      </c>
      <c r="G2183">
        <v>43505</v>
      </c>
      <c r="H2183">
        <v>1240617</v>
      </c>
    </row>
    <row r="2184" spans="1:8">
      <c r="A2184">
        <v>2183</v>
      </c>
      <c r="B2184">
        <v>23</v>
      </c>
      <c r="C2184" t="s">
        <v>181</v>
      </c>
      <c r="D2184" t="s">
        <v>3586</v>
      </c>
      <c r="E2184" t="s">
        <v>1393</v>
      </c>
      <c r="F2184" t="s">
        <v>63</v>
      </c>
      <c r="G2184">
        <v>35643</v>
      </c>
      <c r="H2184">
        <v>1240617</v>
      </c>
    </row>
    <row r="2185" spans="1:8">
      <c r="A2185">
        <v>2184</v>
      </c>
      <c r="B2185">
        <v>23</v>
      </c>
      <c r="C2185" t="s">
        <v>181</v>
      </c>
      <c r="D2185" t="s">
        <v>3586</v>
      </c>
      <c r="E2185" t="s">
        <v>1393</v>
      </c>
      <c r="F2185" t="s">
        <v>46</v>
      </c>
      <c r="G2185">
        <v>38540</v>
      </c>
      <c r="H2185">
        <v>1240617</v>
      </c>
    </row>
    <row r="2186" spans="1:8">
      <c r="A2186">
        <v>2185</v>
      </c>
      <c r="B2186">
        <v>23</v>
      </c>
      <c r="C2186" t="s">
        <v>181</v>
      </c>
      <c r="D2186" t="s">
        <v>3586</v>
      </c>
      <c r="E2186" t="s">
        <v>1394</v>
      </c>
      <c r="F2186" t="s">
        <v>63</v>
      </c>
      <c r="G2186">
        <v>34618</v>
      </c>
      <c r="H2186">
        <v>1240617</v>
      </c>
    </row>
    <row r="2187" spans="1:8">
      <c r="A2187">
        <v>2186</v>
      </c>
      <c r="B2187">
        <v>23</v>
      </c>
      <c r="C2187" t="s">
        <v>181</v>
      </c>
      <c r="D2187" t="s">
        <v>3586</v>
      </c>
      <c r="E2187" t="s">
        <v>1394</v>
      </c>
      <c r="F2187" t="s">
        <v>46</v>
      </c>
      <c r="G2187">
        <v>36874</v>
      </c>
      <c r="H2187">
        <v>1240617</v>
      </c>
    </row>
    <row r="2188" spans="1:8">
      <c r="A2188">
        <v>2187</v>
      </c>
      <c r="B2188">
        <v>23</v>
      </c>
      <c r="C2188" t="s">
        <v>181</v>
      </c>
      <c r="D2188" t="s">
        <v>3586</v>
      </c>
      <c r="E2188" t="s">
        <v>1395</v>
      </c>
      <c r="F2188" t="s">
        <v>63</v>
      </c>
      <c r="G2188">
        <v>32879</v>
      </c>
      <c r="H2188">
        <v>1240617</v>
      </c>
    </row>
    <row r="2189" spans="1:8">
      <c r="A2189">
        <v>2188</v>
      </c>
      <c r="B2189">
        <v>23</v>
      </c>
      <c r="C2189" t="s">
        <v>181</v>
      </c>
      <c r="D2189" t="s">
        <v>3586</v>
      </c>
      <c r="E2189" t="s">
        <v>1395</v>
      </c>
      <c r="F2189" t="s">
        <v>46</v>
      </c>
      <c r="G2189">
        <v>34494</v>
      </c>
      <c r="H2189">
        <v>1240617</v>
      </c>
    </row>
    <row r="2190" spans="1:8">
      <c r="A2190">
        <v>2189</v>
      </c>
      <c r="B2190">
        <v>23</v>
      </c>
      <c r="C2190" t="s">
        <v>181</v>
      </c>
      <c r="D2190" t="s">
        <v>3586</v>
      </c>
      <c r="E2190" t="s">
        <v>1396</v>
      </c>
      <c r="F2190" t="s">
        <v>63</v>
      </c>
      <c r="G2190">
        <v>27943</v>
      </c>
      <c r="H2190">
        <v>1240617</v>
      </c>
    </row>
    <row r="2191" spans="1:8">
      <c r="A2191">
        <v>2190</v>
      </c>
      <c r="B2191">
        <v>23</v>
      </c>
      <c r="C2191" t="s">
        <v>181</v>
      </c>
      <c r="D2191" t="s">
        <v>3586</v>
      </c>
      <c r="E2191" t="s">
        <v>1396</v>
      </c>
      <c r="F2191" t="s">
        <v>46</v>
      </c>
      <c r="G2191">
        <v>30228</v>
      </c>
      <c r="H2191">
        <v>1240617</v>
      </c>
    </row>
    <row r="2192" spans="1:8">
      <c r="A2192">
        <v>2191</v>
      </c>
      <c r="B2192">
        <v>23</v>
      </c>
      <c r="C2192" t="s">
        <v>181</v>
      </c>
      <c r="D2192" t="s">
        <v>3586</v>
      </c>
      <c r="E2192" t="s">
        <v>1397</v>
      </c>
      <c r="F2192" t="s">
        <v>63</v>
      </c>
      <c r="G2192">
        <v>22661</v>
      </c>
      <c r="H2192">
        <v>1240617</v>
      </c>
    </row>
    <row r="2193" spans="1:8">
      <c r="A2193">
        <v>2192</v>
      </c>
      <c r="B2193">
        <v>23</v>
      </c>
      <c r="C2193" t="s">
        <v>181</v>
      </c>
      <c r="D2193" t="s">
        <v>3586</v>
      </c>
      <c r="E2193" t="s">
        <v>1397</v>
      </c>
      <c r="F2193" t="s">
        <v>46</v>
      </c>
      <c r="G2193">
        <v>24221</v>
      </c>
      <c r="H2193">
        <v>1240617</v>
      </c>
    </row>
    <row r="2194" spans="1:8">
      <c r="A2194">
        <v>2193</v>
      </c>
      <c r="B2194">
        <v>23</v>
      </c>
      <c r="C2194" t="s">
        <v>181</v>
      </c>
      <c r="D2194" t="s">
        <v>3586</v>
      </c>
      <c r="E2194" t="s">
        <v>1398</v>
      </c>
      <c r="F2194" t="s">
        <v>63</v>
      </c>
      <c r="G2194">
        <v>16585</v>
      </c>
      <c r="H2194">
        <v>1240617</v>
      </c>
    </row>
    <row r="2195" spans="1:8">
      <c r="A2195">
        <v>2194</v>
      </c>
      <c r="B2195">
        <v>23</v>
      </c>
      <c r="C2195" t="s">
        <v>181</v>
      </c>
      <c r="D2195" t="s">
        <v>3586</v>
      </c>
      <c r="E2195" t="s">
        <v>1398</v>
      </c>
      <c r="F2195" t="s">
        <v>46</v>
      </c>
      <c r="G2195">
        <v>17930</v>
      </c>
      <c r="H2195">
        <v>1240617</v>
      </c>
    </row>
    <row r="2196" spans="1:8">
      <c r="A2196">
        <v>2195</v>
      </c>
      <c r="B2196">
        <v>23</v>
      </c>
      <c r="C2196" t="s">
        <v>181</v>
      </c>
      <c r="D2196" t="s">
        <v>3586</v>
      </c>
      <c r="E2196" t="s">
        <v>1399</v>
      </c>
      <c r="F2196" t="s">
        <v>63</v>
      </c>
      <c r="G2196">
        <v>13417</v>
      </c>
      <c r="H2196">
        <v>1240617</v>
      </c>
    </row>
    <row r="2197" spans="1:8">
      <c r="A2197">
        <v>2196</v>
      </c>
      <c r="B2197">
        <v>23</v>
      </c>
      <c r="C2197" t="s">
        <v>181</v>
      </c>
      <c r="D2197" t="s">
        <v>3586</v>
      </c>
      <c r="E2197" t="s">
        <v>1399</v>
      </c>
      <c r="F2197" t="s">
        <v>46</v>
      </c>
      <c r="G2197">
        <v>14144</v>
      </c>
      <c r="H2197">
        <v>1240617</v>
      </c>
    </row>
    <row r="2198" spans="1:8">
      <c r="A2198">
        <v>2197</v>
      </c>
      <c r="B2198">
        <v>23</v>
      </c>
      <c r="C2198" t="s">
        <v>181</v>
      </c>
      <c r="D2198" t="s">
        <v>3586</v>
      </c>
      <c r="E2198" t="s">
        <v>1400</v>
      </c>
      <c r="F2198" t="s">
        <v>63</v>
      </c>
      <c r="G2198">
        <v>9692</v>
      </c>
      <c r="H2198">
        <v>1240617</v>
      </c>
    </row>
    <row r="2199" spans="1:8">
      <c r="A2199">
        <v>2198</v>
      </c>
      <c r="B2199">
        <v>23</v>
      </c>
      <c r="C2199" t="s">
        <v>181</v>
      </c>
      <c r="D2199" t="s">
        <v>3586</v>
      </c>
      <c r="E2199" t="s">
        <v>1400</v>
      </c>
      <c r="F2199" t="s">
        <v>46</v>
      </c>
      <c r="G2199">
        <v>10195</v>
      </c>
      <c r="H2199">
        <v>1240617</v>
      </c>
    </row>
    <row r="2200" spans="1:8">
      <c r="A2200">
        <v>2199</v>
      </c>
      <c r="B2200">
        <v>23</v>
      </c>
      <c r="C2200" t="s">
        <v>181</v>
      </c>
      <c r="D2200" t="s">
        <v>3586</v>
      </c>
      <c r="E2200" t="s">
        <v>1401</v>
      </c>
      <c r="F2200" t="s">
        <v>63</v>
      </c>
      <c r="G2200">
        <v>6398</v>
      </c>
      <c r="H2200">
        <v>1240617</v>
      </c>
    </row>
    <row r="2201" spans="1:8">
      <c r="A2201">
        <v>2200</v>
      </c>
      <c r="B2201">
        <v>23</v>
      </c>
      <c r="C2201" t="s">
        <v>181</v>
      </c>
      <c r="D2201" t="s">
        <v>3586</v>
      </c>
      <c r="E2201" t="s">
        <v>1401</v>
      </c>
      <c r="F2201" t="s">
        <v>46</v>
      </c>
      <c r="G2201">
        <v>7344</v>
      </c>
      <c r="H2201">
        <v>1240617</v>
      </c>
    </row>
    <row r="2202" spans="1:8">
      <c r="A2202">
        <v>2201</v>
      </c>
      <c r="B2202">
        <v>23</v>
      </c>
      <c r="C2202" t="s">
        <v>181</v>
      </c>
      <c r="D2202" t="s">
        <v>3586</v>
      </c>
      <c r="E2202" t="s">
        <v>1402</v>
      </c>
      <c r="F2202" t="s">
        <v>63</v>
      </c>
      <c r="G2202">
        <v>5282</v>
      </c>
      <c r="H2202">
        <v>1240617</v>
      </c>
    </row>
    <row r="2203" spans="1:8">
      <c r="A2203">
        <v>2202</v>
      </c>
      <c r="B2203">
        <v>23</v>
      </c>
      <c r="C2203" t="s">
        <v>181</v>
      </c>
      <c r="D2203" t="s">
        <v>3586</v>
      </c>
      <c r="E2203" t="s">
        <v>1402</v>
      </c>
      <c r="F2203" t="s">
        <v>46</v>
      </c>
      <c r="G2203">
        <v>6118</v>
      </c>
      <c r="H2203">
        <v>1240617</v>
      </c>
    </row>
    <row r="2204" spans="1:8">
      <c r="A2204">
        <v>2203</v>
      </c>
      <c r="B2204">
        <v>23</v>
      </c>
      <c r="C2204" t="s">
        <v>181</v>
      </c>
      <c r="D2204" t="s">
        <v>45</v>
      </c>
      <c r="E2204" t="s">
        <v>249</v>
      </c>
      <c r="F2204" t="s">
        <v>63</v>
      </c>
      <c r="G2204">
        <v>257</v>
      </c>
    </row>
    <row r="2205" spans="1:8">
      <c r="A2205">
        <v>2204</v>
      </c>
      <c r="B2205">
        <v>23</v>
      </c>
      <c r="C2205" t="s">
        <v>181</v>
      </c>
      <c r="D2205" t="s">
        <v>45</v>
      </c>
      <c r="E2205" t="s">
        <v>249</v>
      </c>
      <c r="F2205" t="s">
        <v>46</v>
      </c>
      <c r="G2205">
        <v>253</v>
      </c>
    </row>
    <row r="2206" spans="1:8">
      <c r="A2206">
        <v>2205</v>
      </c>
      <c r="B2206">
        <v>23</v>
      </c>
      <c r="C2206" t="s">
        <v>181</v>
      </c>
      <c r="D2206" t="s">
        <v>45</v>
      </c>
      <c r="E2206" t="s">
        <v>1386</v>
      </c>
      <c r="F2206" t="s">
        <v>63</v>
      </c>
      <c r="G2206">
        <v>250</v>
      </c>
    </row>
    <row r="2207" spans="1:8">
      <c r="A2207">
        <v>2206</v>
      </c>
      <c r="B2207">
        <v>23</v>
      </c>
      <c r="C2207" t="s">
        <v>181</v>
      </c>
      <c r="D2207" t="s">
        <v>45</v>
      </c>
      <c r="E2207" t="s">
        <v>1386</v>
      </c>
      <c r="F2207" t="s">
        <v>46</v>
      </c>
      <c r="G2207">
        <v>254</v>
      </c>
    </row>
    <row r="2208" spans="1:8">
      <c r="A2208">
        <v>2207</v>
      </c>
      <c r="B2208">
        <v>23</v>
      </c>
      <c r="C2208" t="s">
        <v>181</v>
      </c>
      <c r="D2208" t="s">
        <v>45</v>
      </c>
      <c r="E2208" t="s">
        <v>1387</v>
      </c>
      <c r="F2208" t="s">
        <v>63</v>
      </c>
      <c r="G2208">
        <v>264</v>
      </c>
    </row>
    <row r="2209" spans="1:7">
      <c r="A2209">
        <v>2208</v>
      </c>
      <c r="B2209">
        <v>23</v>
      </c>
      <c r="C2209" t="s">
        <v>181</v>
      </c>
      <c r="D2209" t="s">
        <v>45</v>
      </c>
      <c r="E2209" t="s">
        <v>1387</v>
      </c>
      <c r="F2209" t="s">
        <v>46</v>
      </c>
      <c r="G2209">
        <v>280</v>
      </c>
    </row>
    <row r="2210" spans="1:7">
      <c r="A2210">
        <v>2209</v>
      </c>
      <c r="B2210">
        <v>23</v>
      </c>
      <c r="C2210" t="s">
        <v>181</v>
      </c>
      <c r="D2210" t="s">
        <v>45</v>
      </c>
      <c r="E2210" t="s">
        <v>1388</v>
      </c>
      <c r="F2210" t="s">
        <v>63</v>
      </c>
      <c r="G2210">
        <v>621</v>
      </c>
    </row>
    <row r="2211" spans="1:7">
      <c r="A2211">
        <v>2210</v>
      </c>
      <c r="B2211">
        <v>23</v>
      </c>
      <c r="C2211" t="s">
        <v>181</v>
      </c>
      <c r="D2211" t="s">
        <v>45</v>
      </c>
      <c r="E2211" t="s">
        <v>1388</v>
      </c>
      <c r="F2211" t="s">
        <v>46</v>
      </c>
      <c r="G2211">
        <v>367</v>
      </c>
    </row>
    <row r="2212" spans="1:7">
      <c r="A2212">
        <v>2211</v>
      </c>
      <c r="B2212">
        <v>23</v>
      </c>
      <c r="C2212" t="s">
        <v>181</v>
      </c>
      <c r="D2212" t="s">
        <v>45</v>
      </c>
      <c r="E2212" t="s">
        <v>1389</v>
      </c>
      <c r="F2212" t="s">
        <v>63</v>
      </c>
      <c r="G2212">
        <v>698</v>
      </c>
    </row>
    <row r="2213" spans="1:7">
      <c r="A2213">
        <v>2212</v>
      </c>
      <c r="B2213">
        <v>23</v>
      </c>
      <c r="C2213" t="s">
        <v>181</v>
      </c>
      <c r="D2213" t="s">
        <v>45</v>
      </c>
      <c r="E2213" t="s">
        <v>1389</v>
      </c>
      <c r="F2213" t="s">
        <v>46</v>
      </c>
      <c r="G2213">
        <v>435</v>
      </c>
    </row>
    <row r="2214" spans="1:7">
      <c r="A2214">
        <v>2213</v>
      </c>
      <c r="B2214">
        <v>23</v>
      </c>
      <c r="C2214" t="s">
        <v>181</v>
      </c>
      <c r="D2214" t="s">
        <v>45</v>
      </c>
      <c r="E2214" t="s">
        <v>1390</v>
      </c>
      <c r="F2214" t="s">
        <v>63</v>
      </c>
      <c r="G2214">
        <v>487</v>
      </c>
    </row>
    <row r="2215" spans="1:7">
      <c r="A2215">
        <v>2214</v>
      </c>
      <c r="B2215">
        <v>23</v>
      </c>
      <c r="C2215" t="s">
        <v>181</v>
      </c>
      <c r="D2215" t="s">
        <v>45</v>
      </c>
      <c r="E2215" t="s">
        <v>1390</v>
      </c>
      <c r="F2215" t="s">
        <v>46</v>
      </c>
      <c r="G2215">
        <v>462</v>
      </c>
    </row>
    <row r="2216" spans="1:7">
      <c r="A2216">
        <v>2215</v>
      </c>
      <c r="B2216">
        <v>23</v>
      </c>
      <c r="C2216" t="s">
        <v>181</v>
      </c>
      <c r="D2216" t="s">
        <v>45</v>
      </c>
      <c r="E2216" t="s">
        <v>1391</v>
      </c>
      <c r="F2216" t="s">
        <v>63</v>
      </c>
      <c r="G2216">
        <v>446</v>
      </c>
    </row>
    <row r="2217" spans="1:7">
      <c r="A2217">
        <v>2216</v>
      </c>
      <c r="B2217">
        <v>23</v>
      </c>
      <c r="C2217" t="s">
        <v>181</v>
      </c>
      <c r="D2217" t="s">
        <v>45</v>
      </c>
      <c r="E2217" t="s">
        <v>1391</v>
      </c>
      <c r="F2217" t="s">
        <v>46</v>
      </c>
      <c r="G2217">
        <v>357</v>
      </c>
    </row>
    <row r="2218" spans="1:7">
      <c r="A2218">
        <v>2217</v>
      </c>
      <c r="B2218">
        <v>23</v>
      </c>
      <c r="C2218" t="s">
        <v>181</v>
      </c>
      <c r="D2218" t="s">
        <v>45</v>
      </c>
      <c r="E2218" t="s">
        <v>1392</v>
      </c>
      <c r="F2218" t="s">
        <v>63</v>
      </c>
      <c r="G2218">
        <v>385</v>
      </c>
    </row>
    <row r="2219" spans="1:7">
      <c r="A2219">
        <v>2218</v>
      </c>
      <c r="B2219">
        <v>23</v>
      </c>
      <c r="C2219" t="s">
        <v>181</v>
      </c>
      <c r="D2219" t="s">
        <v>45</v>
      </c>
      <c r="E2219" t="s">
        <v>1392</v>
      </c>
      <c r="F2219" t="s">
        <v>46</v>
      </c>
      <c r="G2219">
        <v>353</v>
      </c>
    </row>
    <row r="2220" spans="1:7">
      <c r="A2220">
        <v>2219</v>
      </c>
      <c r="B2220">
        <v>23</v>
      </c>
      <c r="C2220" t="s">
        <v>181</v>
      </c>
      <c r="D2220" t="s">
        <v>45</v>
      </c>
      <c r="E2220" t="s">
        <v>1393</v>
      </c>
      <c r="F2220" t="s">
        <v>63</v>
      </c>
      <c r="G2220">
        <v>356</v>
      </c>
    </row>
    <row r="2221" spans="1:7">
      <c r="A2221">
        <v>2220</v>
      </c>
      <c r="B2221">
        <v>23</v>
      </c>
      <c r="C2221" t="s">
        <v>181</v>
      </c>
      <c r="D2221" t="s">
        <v>45</v>
      </c>
      <c r="E2221" t="s">
        <v>1393</v>
      </c>
      <c r="F2221" t="s">
        <v>46</v>
      </c>
      <c r="G2221">
        <v>308</v>
      </c>
    </row>
    <row r="2222" spans="1:7">
      <c r="A2222">
        <v>2221</v>
      </c>
      <c r="B2222">
        <v>23</v>
      </c>
      <c r="C2222" t="s">
        <v>181</v>
      </c>
      <c r="D2222" t="s">
        <v>45</v>
      </c>
      <c r="E2222" t="s">
        <v>1394</v>
      </c>
      <c r="F2222" t="s">
        <v>63</v>
      </c>
      <c r="G2222">
        <v>327</v>
      </c>
    </row>
    <row r="2223" spans="1:7">
      <c r="A2223">
        <v>2222</v>
      </c>
      <c r="B2223">
        <v>23</v>
      </c>
      <c r="C2223" t="s">
        <v>181</v>
      </c>
      <c r="D2223" t="s">
        <v>45</v>
      </c>
      <c r="E2223" t="s">
        <v>1394</v>
      </c>
      <c r="F2223" t="s">
        <v>46</v>
      </c>
      <c r="G2223">
        <v>364</v>
      </c>
    </row>
    <row r="2224" spans="1:7">
      <c r="A2224">
        <v>2223</v>
      </c>
      <c r="B2224">
        <v>23</v>
      </c>
      <c r="C2224" t="s">
        <v>181</v>
      </c>
      <c r="D2224" t="s">
        <v>45</v>
      </c>
      <c r="E2224" t="s">
        <v>1395</v>
      </c>
      <c r="F2224" t="s">
        <v>63</v>
      </c>
      <c r="G2224">
        <v>282</v>
      </c>
    </row>
    <row r="2225" spans="1:8">
      <c r="A2225">
        <v>2224</v>
      </c>
      <c r="B2225">
        <v>23</v>
      </c>
      <c r="C2225" t="s">
        <v>181</v>
      </c>
      <c r="D2225" t="s">
        <v>45</v>
      </c>
      <c r="E2225" t="s">
        <v>1395</v>
      </c>
      <c r="F2225" t="s">
        <v>46</v>
      </c>
      <c r="G2225">
        <v>337</v>
      </c>
    </row>
    <row r="2226" spans="1:8">
      <c r="A2226">
        <v>2225</v>
      </c>
      <c r="B2226">
        <v>23</v>
      </c>
      <c r="C2226" t="s">
        <v>181</v>
      </c>
      <c r="D2226" t="s">
        <v>45</v>
      </c>
      <c r="E2226" t="s">
        <v>1396</v>
      </c>
      <c r="F2226" t="s">
        <v>63</v>
      </c>
      <c r="G2226">
        <v>264</v>
      </c>
    </row>
    <row r="2227" spans="1:8">
      <c r="A2227">
        <v>2226</v>
      </c>
      <c r="B2227">
        <v>23</v>
      </c>
      <c r="C2227" t="s">
        <v>181</v>
      </c>
      <c r="D2227" t="s">
        <v>45</v>
      </c>
      <c r="E2227" t="s">
        <v>1396</v>
      </c>
      <c r="F2227" t="s">
        <v>46</v>
      </c>
      <c r="G2227">
        <v>269</v>
      </c>
    </row>
    <row r="2228" spans="1:8">
      <c r="A2228">
        <v>2227</v>
      </c>
      <c r="B2228">
        <v>23</v>
      </c>
      <c r="C2228" t="s">
        <v>181</v>
      </c>
      <c r="D2228" t="s">
        <v>45</v>
      </c>
      <c r="E2228" t="s">
        <v>1397</v>
      </c>
      <c r="F2228" t="s">
        <v>63</v>
      </c>
      <c r="G2228">
        <v>180</v>
      </c>
    </row>
    <row r="2229" spans="1:8">
      <c r="A2229">
        <v>2228</v>
      </c>
      <c r="B2229">
        <v>23</v>
      </c>
      <c r="C2229" t="s">
        <v>181</v>
      </c>
      <c r="D2229" t="s">
        <v>45</v>
      </c>
      <c r="E2229" t="s">
        <v>1397</v>
      </c>
      <c r="F2229" t="s">
        <v>46</v>
      </c>
      <c r="G2229">
        <v>193</v>
      </c>
    </row>
    <row r="2230" spans="1:8">
      <c r="A2230">
        <v>2229</v>
      </c>
      <c r="B2230">
        <v>23</v>
      </c>
      <c r="C2230" t="s">
        <v>181</v>
      </c>
      <c r="D2230" t="s">
        <v>45</v>
      </c>
      <c r="E2230" t="s">
        <v>1398</v>
      </c>
      <c r="F2230" t="s">
        <v>63</v>
      </c>
      <c r="G2230">
        <v>101</v>
      </c>
    </row>
    <row r="2231" spans="1:8">
      <c r="A2231">
        <v>2230</v>
      </c>
      <c r="B2231">
        <v>23</v>
      </c>
      <c r="C2231" t="s">
        <v>181</v>
      </c>
      <c r="D2231" t="s">
        <v>45</v>
      </c>
      <c r="E2231" t="s">
        <v>1398</v>
      </c>
      <c r="F2231" t="s">
        <v>46</v>
      </c>
      <c r="G2231">
        <v>126</v>
      </c>
    </row>
    <row r="2232" spans="1:8">
      <c r="A2232">
        <v>2231</v>
      </c>
      <c r="B2232">
        <v>23</v>
      </c>
      <c r="C2232" t="s">
        <v>181</v>
      </c>
      <c r="D2232" t="s">
        <v>45</v>
      </c>
      <c r="E2232" t="s">
        <v>1399</v>
      </c>
      <c r="F2232" t="s">
        <v>63</v>
      </c>
      <c r="G2232">
        <v>73</v>
      </c>
    </row>
    <row r="2233" spans="1:8">
      <c r="A2233">
        <v>2232</v>
      </c>
      <c r="B2233">
        <v>23</v>
      </c>
      <c r="C2233" t="s">
        <v>181</v>
      </c>
      <c r="D2233" t="s">
        <v>45</v>
      </c>
      <c r="E2233" t="s">
        <v>1399</v>
      </c>
      <c r="F2233" t="s">
        <v>46</v>
      </c>
      <c r="G2233">
        <v>78</v>
      </c>
    </row>
    <row r="2234" spans="1:8">
      <c r="A2234">
        <v>2233</v>
      </c>
      <c r="B2234">
        <v>23</v>
      </c>
      <c r="C2234" t="s">
        <v>181</v>
      </c>
      <c r="D2234" t="s">
        <v>45</v>
      </c>
      <c r="E2234" t="s">
        <v>1400</v>
      </c>
      <c r="F2234" t="s">
        <v>63</v>
      </c>
      <c r="G2234">
        <v>57</v>
      </c>
    </row>
    <row r="2235" spans="1:8">
      <c r="A2235">
        <v>2234</v>
      </c>
      <c r="B2235">
        <v>23</v>
      </c>
      <c r="C2235" t="s">
        <v>181</v>
      </c>
      <c r="D2235" t="s">
        <v>45</v>
      </c>
      <c r="E2235" t="s">
        <v>1400</v>
      </c>
      <c r="F2235" t="s">
        <v>46</v>
      </c>
      <c r="G2235">
        <v>66</v>
      </c>
    </row>
    <row r="2236" spans="1:8">
      <c r="A2236">
        <v>2235</v>
      </c>
      <c r="B2236">
        <v>23</v>
      </c>
      <c r="C2236" t="s">
        <v>181</v>
      </c>
      <c r="D2236" t="s">
        <v>45</v>
      </c>
      <c r="E2236" t="s">
        <v>1401</v>
      </c>
      <c r="F2236" t="s">
        <v>63</v>
      </c>
      <c r="G2236">
        <v>28</v>
      </c>
    </row>
    <row r="2237" spans="1:8">
      <c r="A2237">
        <v>2236</v>
      </c>
      <c r="B2237">
        <v>23</v>
      </c>
      <c r="C2237" t="s">
        <v>181</v>
      </c>
      <c r="D2237" t="s">
        <v>45</v>
      </c>
      <c r="E2237" t="s">
        <v>1401</v>
      </c>
      <c r="F2237" t="s">
        <v>46</v>
      </c>
      <c r="G2237">
        <v>52</v>
      </c>
    </row>
    <row r="2238" spans="1:8">
      <c r="A2238">
        <v>2237</v>
      </c>
      <c r="B2238">
        <v>23</v>
      </c>
      <c r="C2238" t="s">
        <v>181</v>
      </c>
      <c r="D2238" t="s">
        <v>45</v>
      </c>
      <c r="E2238" t="s">
        <v>1402</v>
      </c>
      <c r="F2238" t="s">
        <v>63</v>
      </c>
      <c r="G2238">
        <v>34</v>
      </c>
    </row>
    <row r="2239" spans="1:8">
      <c r="A2239">
        <v>2238</v>
      </c>
      <c r="B2239">
        <v>23</v>
      </c>
      <c r="C2239" t="s">
        <v>181</v>
      </c>
      <c r="D2239" t="s">
        <v>45</v>
      </c>
      <c r="E2239" t="s">
        <v>1402</v>
      </c>
      <c r="F2239" t="s">
        <v>46</v>
      </c>
      <c r="G2239">
        <v>57</v>
      </c>
    </row>
    <row r="2240" spans="1:8">
      <c r="A2240">
        <v>2239</v>
      </c>
      <c r="B2240">
        <v>25</v>
      </c>
      <c r="C2240" t="s">
        <v>182</v>
      </c>
      <c r="D2240" t="s">
        <v>1413</v>
      </c>
      <c r="E2240" t="s">
        <v>249</v>
      </c>
      <c r="F2240" t="s">
        <v>63</v>
      </c>
      <c r="G2240">
        <v>368</v>
      </c>
      <c r="H2240">
        <v>9949</v>
      </c>
    </row>
    <row r="2241" spans="1:8">
      <c r="A2241">
        <v>2240</v>
      </c>
      <c r="B2241">
        <v>25</v>
      </c>
      <c r="C2241" t="s">
        <v>182</v>
      </c>
      <c r="D2241" t="s">
        <v>1413</v>
      </c>
      <c r="E2241" t="s">
        <v>249</v>
      </c>
      <c r="F2241" t="s">
        <v>46</v>
      </c>
      <c r="G2241">
        <v>342</v>
      </c>
      <c r="H2241">
        <v>9949</v>
      </c>
    </row>
    <row r="2242" spans="1:8">
      <c r="A2242">
        <v>2241</v>
      </c>
      <c r="B2242">
        <v>25</v>
      </c>
      <c r="C2242" t="s">
        <v>182</v>
      </c>
      <c r="D2242" t="s">
        <v>1413</v>
      </c>
      <c r="E2242" t="s">
        <v>1386</v>
      </c>
      <c r="F2242" t="s">
        <v>63</v>
      </c>
      <c r="G2242">
        <v>408</v>
      </c>
      <c r="H2242">
        <v>9949</v>
      </c>
    </row>
    <row r="2243" spans="1:8">
      <c r="A2243">
        <v>2242</v>
      </c>
      <c r="B2243">
        <v>25</v>
      </c>
      <c r="C2243" t="s">
        <v>182</v>
      </c>
      <c r="D2243" t="s">
        <v>1413</v>
      </c>
      <c r="E2243" t="s">
        <v>1386</v>
      </c>
      <c r="F2243" t="s">
        <v>46</v>
      </c>
      <c r="G2243">
        <v>359</v>
      </c>
      <c r="H2243">
        <v>9949</v>
      </c>
    </row>
    <row r="2244" spans="1:8">
      <c r="A2244">
        <v>2243</v>
      </c>
      <c r="B2244">
        <v>25</v>
      </c>
      <c r="C2244" t="s">
        <v>182</v>
      </c>
      <c r="D2244" t="s">
        <v>1413</v>
      </c>
      <c r="E2244" t="s">
        <v>1387</v>
      </c>
      <c r="F2244" t="s">
        <v>63</v>
      </c>
      <c r="G2244">
        <v>425</v>
      </c>
      <c r="H2244">
        <v>9949</v>
      </c>
    </row>
    <row r="2245" spans="1:8">
      <c r="A2245">
        <v>2244</v>
      </c>
      <c r="B2245">
        <v>25</v>
      </c>
      <c r="C2245" t="s">
        <v>182</v>
      </c>
      <c r="D2245" t="s">
        <v>1413</v>
      </c>
      <c r="E2245" t="s">
        <v>1387</v>
      </c>
      <c r="F2245" t="s">
        <v>46</v>
      </c>
      <c r="G2245">
        <v>397</v>
      </c>
      <c r="H2245">
        <v>9949</v>
      </c>
    </row>
    <row r="2246" spans="1:8">
      <c r="A2246">
        <v>2245</v>
      </c>
      <c r="B2246">
        <v>25</v>
      </c>
      <c r="C2246" t="s">
        <v>182</v>
      </c>
      <c r="D2246" t="s">
        <v>1413</v>
      </c>
      <c r="E2246" t="s">
        <v>1388</v>
      </c>
      <c r="F2246" t="s">
        <v>63</v>
      </c>
      <c r="G2246">
        <v>495</v>
      </c>
      <c r="H2246">
        <v>9949</v>
      </c>
    </row>
    <row r="2247" spans="1:8">
      <c r="A2247">
        <v>2246</v>
      </c>
      <c r="B2247">
        <v>25</v>
      </c>
      <c r="C2247" t="s">
        <v>182</v>
      </c>
      <c r="D2247" t="s">
        <v>1413</v>
      </c>
      <c r="E2247" t="s">
        <v>1388</v>
      </c>
      <c r="F2247" t="s">
        <v>46</v>
      </c>
      <c r="G2247">
        <v>454</v>
      </c>
      <c r="H2247">
        <v>9949</v>
      </c>
    </row>
    <row r="2248" spans="1:8">
      <c r="A2248">
        <v>2247</v>
      </c>
      <c r="B2248">
        <v>25</v>
      </c>
      <c r="C2248" t="s">
        <v>182</v>
      </c>
      <c r="D2248" t="s">
        <v>1413</v>
      </c>
      <c r="E2248" t="s">
        <v>1389</v>
      </c>
      <c r="F2248" t="s">
        <v>63</v>
      </c>
      <c r="G2248">
        <v>513</v>
      </c>
      <c r="H2248">
        <v>9949</v>
      </c>
    </row>
    <row r="2249" spans="1:8">
      <c r="A2249">
        <v>2248</v>
      </c>
      <c r="B2249">
        <v>25</v>
      </c>
      <c r="C2249" t="s">
        <v>182</v>
      </c>
      <c r="D2249" t="s">
        <v>1413</v>
      </c>
      <c r="E2249" t="s">
        <v>1389</v>
      </c>
      <c r="F2249" t="s">
        <v>46</v>
      </c>
      <c r="G2249">
        <v>534</v>
      </c>
      <c r="H2249">
        <v>9949</v>
      </c>
    </row>
    <row r="2250" spans="1:8">
      <c r="A2250">
        <v>2249</v>
      </c>
      <c r="B2250">
        <v>25</v>
      </c>
      <c r="C2250" t="s">
        <v>182</v>
      </c>
      <c r="D2250" t="s">
        <v>1413</v>
      </c>
      <c r="E2250" t="s">
        <v>1390</v>
      </c>
      <c r="F2250" t="s">
        <v>63</v>
      </c>
      <c r="G2250">
        <v>462</v>
      </c>
      <c r="H2250">
        <v>9949</v>
      </c>
    </row>
    <row r="2251" spans="1:8">
      <c r="A2251">
        <v>2250</v>
      </c>
      <c r="B2251">
        <v>25</v>
      </c>
      <c r="C2251" t="s">
        <v>182</v>
      </c>
      <c r="D2251" t="s">
        <v>1413</v>
      </c>
      <c r="E2251" t="s">
        <v>1390</v>
      </c>
      <c r="F2251" t="s">
        <v>46</v>
      </c>
      <c r="G2251">
        <v>455</v>
      </c>
      <c r="H2251">
        <v>9949</v>
      </c>
    </row>
    <row r="2252" spans="1:8">
      <c r="A2252">
        <v>2251</v>
      </c>
      <c r="B2252">
        <v>25</v>
      </c>
      <c r="C2252" t="s">
        <v>182</v>
      </c>
      <c r="D2252" t="s">
        <v>1413</v>
      </c>
      <c r="E2252" t="s">
        <v>1391</v>
      </c>
      <c r="F2252" t="s">
        <v>63</v>
      </c>
      <c r="G2252">
        <v>440</v>
      </c>
      <c r="H2252">
        <v>9949</v>
      </c>
    </row>
    <row r="2253" spans="1:8">
      <c r="A2253">
        <v>2252</v>
      </c>
      <c r="B2253">
        <v>25</v>
      </c>
      <c r="C2253" t="s">
        <v>182</v>
      </c>
      <c r="D2253" t="s">
        <v>1413</v>
      </c>
      <c r="E2253" t="s">
        <v>1391</v>
      </c>
      <c r="F2253" t="s">
        <v>46</v>
      </c>
      <c r="G2253">
        <v>436</v>
      </c>
      <c r="H2253">
        <v>9949</v>
      </c>
    </row>
    <row r="2254" spans="1:8">
      <c r="A2254">
        <v>2253</v>
      </c>
      <c r="B2254">
        <v>25</v>
      </c>
      <c r="C2254" t="s">
        <v>182</v>
      </c>
      <c r="D2254" t="s">
        <v>1413</v>
      </c>
      <c r="E2254" t="s">
        <v>1392</v>
      </c>
      <c r="F2254" t="s">
        <v>63</v>
      </c>
      <c r="G2254">
        <v>392</v>
      </c>
      <c r="H2254">
        <v>9949</v>
      </c>
    </row>
    <row r="2255" spans="1:8">
      <c r="A2255">
        <v>2254</v>
      </c>
      <c r="B2255">
        <v>25</v>
      </c>
      <c r="C2255" t="s">
        <v>182</v>
      </c>
      <c r="D2255" t="s">
        <v>1413</v>
      </c>
      <c r="E2255" t="s">
        <v>1392</v>
      </c>
      <c r="F2255" t="s">
        <v>46</v>
      </c>
      <c r="G2255">
        <v>390</v>
      </c>
      <c r="H2255">
        <v>9949</v>
      </c>
    </row>
    <row r="2256" spans="1:8">
      <c r="A2256">
        <v>2255</v>
      </c>
      <c r="B2256">
        <v>25</v>
      </c>
      <c r="C2256" t="s">
        <v>182</v>
      </c>
      <c r="D2256" t="s">
        <v>1413</v>
      </c>
      <c r="E2256" t="s">
        <v>1393</v>
      </c>
      <c r="F2256" t="s">
        <v>63</v>
      </c>
      <c r="G2256">
        <v>359</v>
      </c>
      <c r="H2256">
        <v>9949</v>
      </c>
    </row>
    <row r="2257" spans="1:8">
      <c r="A2257">
        <v>2256</v>
      </c>
      <c r="B2257">
        <v>25</v>
      </c>
      <c r="C2257" t="s">
        <v>182</v>
      </c>
      <c r="D2257" t="s">
        <v>1413</v>
      </c>
      <c r="E2257" t="s">
        <v>1393</v>
      </c>
      <c r="F2257" t="s">
        <v>46</v>
      </c>
      <c r="G2257">
        <v>338</v>
      </c>
      <c r="H2257">
        <v>9949</v>
      </c>
    </row>
    <row r="2258" spans="1:8">
      <c r="A2258">
        <v>2257</v>
      </c>
      <c r="B2258">
        <v>25</v>
      </c>
      <c r="C2258" t="s">
        <v>182</v>
      </c>
      <c r="D2258" t="s">
        <v>1413</v>
      </c>
      <c r="E2258" t="s">
        <v>1394</v>
      </c>
      <c r="F2258" t="s">
        <v>63</v>
      </c>
      <c r="G2258">
        <v>317</v>
      </c>
      <c r="H2258">
        <v>9949</v>
      </c>
    </row>
    <row r="2259" spans="1:8">
      <c r="A2259">
        <v>2258</v>
      </c>
      <c r="B2259">
        <v>25</v>
      </c>
      <c r="C2259" t="s">
        <v>182</v>
      </c>
      <c r="D2259" t="s">
        <v>1413</v>
      </c>
      <c r="E2259" t="s">
        <v>1394</v>
      </c>
      <c r="F2259" t="s">
        <v>46</v>
      </c>
      <c r="G2259">
        <v>296</v>
      </c>
      <c r="H2259">
        <v>9949</v>
      </c>
    </row>
    <row r="2260" spans="1:8">
      <c r="A2260">
        <v>2259</v>
      </c>
      <c r="B2260">
        <v>25</v>
      </c>
      <c r="C2260" t="s">
        <v>182</v>
      </c>
      <c r="D2260" t="s">
        <v>1413</v>
      </c>
      <c r="E2260" t="s">
        <v>1395</v>
      </c>
      <c r="F2260" t="s">
        <v>63</v>
      </c>
      <c r="G2260">
        <v>218</v>
      </c>
      <c r="H2260">
        <v>9949</v>
      </c>
    </row>
    <row r="2261" spans="1:8">
      <c r="A2261">
        <v>2260</v>
      </c>
      <c r="B2261">
        <v>25</v>
      </c>
      <c r="C2261" t="s">
        <v>182</v>
      </c>
      <c r="D2261" t="s">
        <v>1413</v>
      </c>
      <c r="E2261" t="s">
        <v>1395</v>
      </c>
      <c r="F2261" t="s">
        <v>46</v>
      </c>
      <c r="G2261">
        <v>239</v>
      </c>
      <c r="H2261">
        <v>9949</v>
      </c>
    </row>
    <row r="2262" spans="1:8">
      <c r="A2262">
        <v>2261</v>
      </c>
      <c r="B2262">
        <v>25</v>
      </c>
      <c r="C2262" t="s">
        <v>182</v>
      </c>
      <c r="D2262" t="s">
        <v>1413</v>
      </c>
      <c r="E2262" t="s">
        <v>1396</v>
      </c>
      <c r="F2262" t="s">
        <v>63</v>
      </c>
      <c r="G2262">
        <v>195</v>
      </c>
      <c r="H2262">
        <v>9949</v>
      </c>
    </row>
    <row r="2263" spans="1:8">
      <c r="A2263">
        <v>2262</v>
      </c>
      <c r="B2263">
        <v>25</v>
      </c>
      <c r="C2263" t="s">
        <v>182</v>
      </c>
      <c r="D2263" t="s">
        <v>1413</v>
      </c>
      <c r="E2263" t="s">
        <v>1396</v>
      </c>
      <c r="F2263" t="s">
        <v>46</v>
      </c>
      <c r="G2263">
        <v>203</v>
      </c>
      <c r="H2263">
        <v>9949</v>
      </c>
    </row>
    <row r="2264" spans="1:8">
      <c r="A2264">
        <v>2263</v>
      </c>
      <c r="B2264">
        <v>25</v>
      </c>
      <c r="C2264" t="s">
        <v>182</v>
      </c>
      <c r="D2264" t="s">
        <v>1413</v>
      </c>
      <c r="E2264" t="s">
        <v>1397</v>
      </c>
      <c r="F2264" t="s">
        <v>63</v>
      </c>
      <c r="G2264">
        <v>166</v>
      </c>
      <c r="H2264">
        <v>9949</v>
      </c>
    </row>
    <row r="2265" spans="1:8">
      <c r="A2265">
        <v>2264</v>
      </c>
      <c r="B2265">
        <v>25</v>
      </c>
      <c r="C2265" t="s">
        <v>182</v>
      </c>
      <c r="D2265" t="s">
        <v>1413</v>
      </c>
      <c r="E2265" t="s">
        <v>1397</v>
      </c>
      <c r="F2265" t="s">
        <v>46</v>
      </c>
      <c r="G2265">
        <v>168</v>
      </c>
      <c r="H2265">
        <v>9949</v>
      </c>
    </row>
    <row r="2266" spans="1:8">
      <c r="A2266">
        <v>2265</v>
      </c>
      <c r="B2266">
        <v>25</v>
      </c>
      <c r="C2266" t="s">
        <v>182</v>
      </c>
      <c r="D2266" t="s">
        <v>1413</v>
      </c>
      <c r="E2266" t="s">
        <v>1398</v>
      </c>
      <c r="F2266" t="s">
        <v>63</v>
      </c>
      <c r="G2266">
        <v>109</v>
      </c>
      <c r="H2266">
        <v>9949</v>
      </c>
    </row>
    <row r="2267" spans="1:8">
      <c r="A2267">
        <v>2266</v>
      </c>
      <c r="B2267">
        <v>25</v>
      </c>
      <c r="C2267" t="s">
        <v>182</v>
      </c>
      <c r="D2267" t="s">
        <v>1413</v>
      </c>
      <c r="E2267" t="s">
        <v>1398</v>
      </c>
      <c r="F2267" t="s">
        <v>46</v>
      </c>
      <c r="G2267">
        <v>103</v>
      </c>
      <c r="H2267">
        <v>9949</v>
      </c>
    </row>
    <row r="2268" spans="1:8">
      <c r="A2268">
        <v>2267</v>
      </c>
      <c r="B2268">
        <v>25</v>
      </c>
      <c r="C2268" t="s">
        <v>182</v>
      </c>
      <c r="D2268" t="s">
        <v>1413</v>
      </c>
      <c r="E2268" t="s">
        <v>1399</v>
      </c>
      <c r="F2268" t="s">
        <v>63</v>
      </c>
      <c r="G2268">
        <v>68</v>
      </c>
      <c r="H2268">
        <v>9949</v>
      </c>
    </row>
    <row r="2269" spans="1:8">
      <c r="A2269">
        <v>2268</v>
      </c>
      <c r="B2269">
        <v>25</v>
      </c>
      <c r="C2269" t="s">
        <v>182</v>
      </c>
      <c r="D2269" t="s">
        <v>1413</v>
      </c>
      <c r="E2269" t="s">
        <v>1399</v>
      </c>
      <c r="F2269" t="s">
        <v>46</v>
      </c>
      <c r="G2269">
        <v>76</v>
      </c>
      <c r="H2269">
        <v>9949</v>
      </c>
    </row>
    <row r="2270" spans="1:8">
      <c r="A2270">
        <v>2269</v>
      </c>
      <c r="B2270">
        <v>25</v>
      </c>
      <c r="C2270" t="s">
        <v>182</v>
      </c>
      <c r="D2270" t="s">
        <v>1413</v>
      </c>
      <c r="E2270" t="s">
        <v>1400</v>
      </c>
      <c r="F2270" t="s">
        <v>63</v>
      </c>
      <c r="G2270">
        <v>51</v>
      </c>
      <c r="H2270">
        <v>9949</v>
      </c>
    </row>
    <row r="2271" spans="1:8">
      <c r="A2271">
        <v>2270</v>
      </c>
      <c r="B2271">
        <v>25</v>
      </c>
      <c r="C2271" t="s">
        <v>182</v>
      </c>
      <c r="D2271" t="s">
        <v>1413</v>
      </c>
      <c r="E2271" t="s">
        <v>1400</v>
      </c>
      <c r="F2271" t="s">
        <v>46</v>
      </c>
      <c r="G2271">
        <v>50</v>
      </c>
      <c r="H2271">
        <v>9949</v>
      </c>
    </row>
    <row r="2272" spans="1:8">
      <c r="A2272">
        <v>2271</v>
      </c>
      <c r="B2272">
        <v>25</v>
      </c>
      <c r="C2272" t="s">
        <v>182</v>
      </c>
      <c r="D2272" t="s">
        <v>1413</v>
      </c>
      <c r="E2272" t="s">
        <v>1401</v>
      </c>
      <c r="F2272" t="s">
        <v>63</v>
      </c>
      <c r="G2272">
        <v>25</v>
      </c>
      <c r="H2272">
        <v>9949</v>
      </c>
    </row>
    <row r="2273" spans="1:8">
      <c r="A2273">
        <v>2272</v>
      </c>
      <c r="B2273">
        <v>25</v>
      </c>
      <c r="C2273" t="s">
        <v>182</v>
      </c>
      <c r="D2273" t="s">
        <v>1413</v>
      </c>
      <c r="E2273" t="s">
        <v>1401</v>
      </c>
      <c r="F2273" t="s">
        <v>46</v>
      </c>
      <c r="G2273">
        <v>36</v>
      </c>
      <c r="H2273">
        <v>9949</v>
      </c>
    </row>
    <row r="2274" spans="1:8">
      <c r="A2274">
        <v>2273</v>
      </c>
      <c r="B2274">
        <v>25</v>
      </c>
      <c r="C2274" t="s">
        <v>182</v>
      </c>
      <c r="D2274" t="s">
        <v>1413</v>
      </c>
      <c r="E2274" t="s">
        <v>1402</v>
      </c>
      <c r="F2274" t="s">
        <v>63</v>
      </c>
      <c r="G2274">
        <v>24</v>
      </c>
      <c r="H2274">
        <v>9949</v>
      </c>
    </row>
    <row r="2275" spans="1:8">
      <c r="A2275">
        <v>2274</v>
      </c>
      <c r="B2275">
        <v>25</v>
      </c>
      <c r="C2275" t="s">
        <v>182</v>
      </c>
      <c r="D2275" t="s">
        <v>1413</v>
      </c>
      <c r="E2275" t="s">
        <v>1402</v>
      </c>
      <c r="F2275" t="s">
        <v>46</v>
      </c>
      <c r="G2275">
        <v>38</v>
      </c>
      <c r="H2275">
        <v>9949</v>
      </c>
    </row>
    <row r="2276" spans="1:8">
      <c r="A2276">
        <v>2275</v>
      </c>
      <c r="B2276">
        <v>25</v>
      </c>
      <c r="C2276" t="s">
        <v>182</v>
      </c>
      <c r="D2276" t="s">
        <v>3582</v>
      </c>
      <c r="E2276" t="s">
        <v>1386</v>
      </c>
      <c r="F2276" t="s">
        <v>63</v>
      </c>
      <c r="G2276">
        <v>3</v>
      </c>
      <c r="H2276">
        <v>98</v>
      </c>
    </row>
    <row r="2277" spans="1:8">
      <c r="A2277">
        <v>2276</v>
      </c>
      <c r="B2277">
        <v>25</v>
      </c>
      <c r="C2277" t="s">
        <v>182</v>
      </c>
      <c r="D2277" t="s">
        <v>3582</v>
      </c>
      <c r="E2277" t="s">
        <v>1386</v>
      </c>
      <c r="F2277" t="s">
        <v>46</v>
      </c>
      <c r="G2277">
        <v>5</v>
      </c>
      <c r="H2277">
        <v>98</v>
      </c>
    </row>
    <row r="2278" spans="1:8">
      <c r="A2278">
        <v>2277</v>
      </c>
      <c r="B2278">
        <v>25</v>
      </c>
      <c r="C2278" t="s">
        <v>182</v>
      </c>
      <c r="D2278" t="s">
        <v>3582</v>
      </c>
      <c r="E2278" t="s">
        <v>1387</v>
      </c>
      <c r="F2278" t="s">
        <v>63</v>
      </c>
      <c r="G2278">
        <v>1</v>
      </c>
      <c r="H2278">
        <v>98</v>
      </c>
    </row>
    <row r="2279" spans="1:8">
      <c r="A2279">
        <v>2278</v>
      </c>
      <c r="B2279">
        <v>25</v>
      </c>
      <c r="C2279" t="s">
        <v>182</v>
      </c>
      <c r="D2279" t="s">
        <v>3582</v>
      </c>
      <c r="E2279" t="s">
        <v>1387</v>
      </c>
      <c r="F2279" t="s">
        <v>46</v>
      </c>
      <c r="G2279">
        <v>5</v>
      </c>
      <c r="H2279">
        <v>98</v>
      </c>
    </row>
    <row r="2280" spans="1:8">
      <c r="A2280">
        <v>2279</v>
      </c>
      <c r="B2280">
        <v>25</v>
      </c>
      <c r="C2280" t="s">
        <v>182</v>
      </c>
      <c r="D2280" t="s">
        <v>3582</v>
      </c>
      <c r="E2280" t="s">
        <v>1388</v>
      </c>
      <c r="F2280" t="s">
        <v>63</v>
      </c>
      <c r="G2280">
        <v>4</v>
      </c>
      <c r="H2280">
        <v>98</v>
      </c>
    </row>
    <row r="2281" spans="1:8">
      <c r="A2281">
        <v>2280</v>
      </c>
      <c r="B2281">
        <v>25</v>
      </c>
      <c r="C2281" t="s">
        <v>182</v>
      </c>
      <c r="D2281" t="s">
        <v>3582</v>
      </c>
      <c r="E2281" t="s">
        <v>1388</v>
      </c>
      <c r="F2281" t="s">
        <v>46</v>
      </c>
      <c r="G2281">
        <v>4</v>
      </c>
      <c r="H2281">
        <v>98</v>
      </c>
    </row>
    <row r="2282" spans="1:8">
      <c r="A2282">
        <v>2281</v>
      </c>
      <c r="B2282">
        <v>25</v>
      </c>
      <c r="C2282" t="s">
        <v>182</v>
      </c>
      <c r="D2282" t="s">
        <v>3582</v>
      </c>
      <c r="E2282" t="s">
        <v>1389</v>
      </c>
      <c r="F2282" t="s">
        <v>63</v>
      </c>
      <c r="G2282">
        <v>8</v>
      </c>
      <c r="H2282">
        <v>98</v>
      </c>
    </row>
    <row r="2283" spans="1:8">
      <c r="A2283">
        <v>2282</v>
      </c>
      <c r="B2283">
        <v>25</v>
      </c>
      <c r="C2283" t="s">
        <v>182</v>
      </c>
      <c r="D2283" t="s">
        <v>3582</v>
      </c>
      <c r="E2283" t="s">
        <v>1389</v>
      </c>
      <c r="F2283" t="s">
        <v>46</v>
      </c>
      <c r="G2283">
        <v>3</v>
      </c>
      <c r="H2283">
        <v>98</v>
      </c>
    </row>
    <row r="2284" spans="1:8">
      <c r="A2284">
        <v>2283</v>
      </c>
      <c r="B2284">
        <v>25</v>
      </c>
      <c r="C2284" t="s">
        <v>182</v>
      </c>
      <c r="D2284" t="s">
        <v>3582</v>
      </c>
      <c r="E2284" t="s">
        <v>1390</v>
      </c>
      <c r="F2284" t="s">
        <v>63</v>
      </c>
      <c r="G2284">
        <v>5</v>
      </c>
      <c r="H2284">
        <v>98</v>
      </c>
    </row>
    <row r="2285" spans="1:8">
      <c r="A2285">
        <v>2284</v>
      </c>
      <c r="B2285">
        <v>25</v>
      </c>
      <c r="C2285" t="s">
        <v>182</v>
      </c>
      <c r="D2285" t="s">
        <v>3582</v>
      </c>
      <c r="E2285" t="s">
        <v>1390</v>
      </c>
      <c r="F2285" t="s">
        <v>46</v>
      </c>
      <c r="G2285">
        <v>4</v>
      </c>
      <c r="H2285">
        <v>98</v>
      </c>
    </row>
    <row r="2286" spans="1:8">
      <c r="A2286">
        <v>2285</v>
      </c>
      <c r="B2286">
        <v>25</v>
      </c>
      <c r="C2286" t="s">
        <v>182</v>
      </c>
      <c r="D2286" t="s">
        <v>3582</v>
      </c>
      <c r="E2286" t="s">
        <v>1391</v>
      </c>
      <c r="F2286" t="s">
        <v>63</v>
      </c>
      <c r="G2286">
        <v>6</v>
      </c>
      <c r="H2286">
        <v>98</v>
      </c>
    </row>
    <row r="2287" spans="1:8">
      <c r="A2287">
        <v>2286</v>
      </c>
      <c r="B2287">
        <v>25</v>
      </c>
      <c r="C2287" t="s">
        <v>182</v>
      </c>
      <c r="D2287" t="s">
        <v>3582</v>
      </c>
      <c r="E2287" t="s">
        <v>1391</v>
      </c>
      <c r="F2287" t="s">
        <v>46</v>
      </c>
      <c r="G2287">
        <v>3</v>
      </c>
      <c r="H2287">
        <v>98</v>
      </c>
    </row>
    <row r="2288" spans="1:8">
      <c r="A2288">
        <v>2287</v>
      </c>
      <c r="B2288">
        <v>25</v>
      </c>
      <c r="C2288" t="s">
        <v>182</v>
      </c>
      <c r="D2288" t="s">
        <v>3582</v>
      </c>
      <c r="E2288" t="s">
        <v>1392</v>
      </c>
      <c r="F2288" t="s">
        <v>63</v>
      </c>
      <c r="G2288">
        <v>2</v>
      </c>
      <c r="H2288">
        <v>98</v>
      </c>
    </row>
    <row r="2289" spans="1:8">
      <c r="A2289">
        <v>2288</v>
      </c>
      <c r="B2289">
        <v>25</v>
      </c>
      <c r="C2289" t="s">
        <v>182</v>
      </c>
      <c r="D2289" t="s">
        <v>3582</v>
      </c>
      <c r="E2289" t="s">
        <v>1392</v>
      </c>
      <c r="F2289" t="s">
        <v>46</v>
      </c>
      <c r="G2289">
        <v>1</v>
      </c>
      <c r="H2289">
        <v>98</v>
      </c>
    </row>
    <row r="2290" spans="1:8">
      <c r="A2290">
        <v>2289</v>
      </c>
      <c r="B2290">
        <v>25</v>
      </c>
      <c r="C2290" t="s">
        <v>182</v>
      </c>
      <c r="D2290" t="s">
        <v>3582</v>
      </c>
      <c r="E2290" t="s">
        <v>1393</v>
      </c>
      <c r="F2290" t="s">
        <v>63</v>
      </c>
      <c r="G2290">
        <v>3</v>
      </c>
      <c r="H2290">
        <v>98</v>
      </c>
    </row>
    <row r="2291" spans="1:8">
      <c r="A2291">
        <v>2290</v>
      </c>
      <c r="B2291">
        <v>25</v>
      </c>
      <c r="C2291" t="s">
        <v>182</v>
      </c>
      <c r="D2291" t="s">
        <v>3582</v>
      </c>
      <c r="E2291" t="s">
        <v>1393</v>
      </c>
      <c r="F2291" t="s">
        <v>46</v>
      </c>
      <c r="G2291">
        <v>2</v>
      </c>
      <c r="H2291">
        <v>98</v>
      </c>
    </row>
    <row r="2292" spans="1:8">
      <c r="A2292">
        <v>2291</v>
      </c>
      <c r="B2292">
        <v>25</v>
      </c>
      <c r="C2292" t="s">
        <v>182</v>
      </c>
      <c r="D2292" t="s">
        <v>3582</v>
      </c>
      <c r="E2292" t="s">
        <v>1394</v>
      </c>
      <c r="F2292" t="s">
        <v>63</v>
      </c>
      <c r="G2292">
        <v>2</v>
      </c>
      <c r="H2292">
        <v>98</v>
      </c>
    </row>
    <row r="2293" spans="1:8">
      <c r="A2293">
        <v>2292</v>
      </c>
      <c r="B2293">
        <v>25</v>
      </c>
      <c r="C2293" t="s">
        <v>182</v>
      </c>
      <c r="D2293" t="s">
        <v>3582</v>
      </c>
      <c r="E2293" t="s">
        <v>1394</v>
      </c>
      <c r="F2293" t="s">
        <v>46</v>
      </c>
      <c r="G2293">
        <v>5</v>
      </c>
      <c r="H2293">
        <v>98</v>
      </c>
    </row>
    <row r="2294" spans="1:8">
      <c r="A2294">
        <v>2293</v>
      </c>
      <c r="B2294">
        <v>25</v>
      </c>
      <c r="C2294" t="s">
        <v>182</v>
      </c>
      <c r="D2294" t="s">
        <v>3582</v>
      </c>
      <c r="E2294" t="s">
        <v>1395</v>
      </c>
      <c r="F2294" t="s">
        <v>63</v>
      </c>
      <c r="G2294">
        <v>5</v>
      </c>
      <c r="H2294">
        <v>98</v>
      </c>
    </row>
    <row r="2295" spans="1:8">
      <c r="A2295">
        <v>2294</v>
      </c>
      <c r="B2295">
        <v>25</v>
      </c>
      <c r="C2295" t="s">
        <v>182</v>
      </c>
      <c r="D2295" t="s">
        <v>3582</v>
      </c>
      <c r="E2295" t="s">
        <v>1395</v>
      </c>
      <c r="F2295" t="s">
        <v>46</v>
      </c>
      <c r="G2295">
        <v>3</v>
      </c>
      <c r="H2295">
        <v>98</v>
      </c>
    </row>
    <row r="2296" spans="1:8">
      <c r="A2296">
        <v>2295</v>
      </c>
      <c r="B2296">
        <v>25</v>
      </c>
      <c r="C2296" t="s">
        <v>182</v>
      </c>
      <c r="D2296" t="s">
        <v>3582</v>
      </c>
      <c r="E2296" t="s">
        <v>1396</v>
      </c>
      <c r="F2296" t="s">
        <v>63</v>
      </c>
      <c r="G2296">
        <v>3</v>
      </c>
      <c r="H2296">
        <v>98</v>
      </c>
    </row>
    <row r="2297" spans="1:8">
      <c r="A2297">
        <v>2296</v>
      </c>
      <c r="B2297">
        <v>25</v>
      </c>
      <c r="C2297" t="s">
        <v>182</v>
      </c>
      <c r="D2297" t="s">
        <v>3582</v>
      </c>
      <c r="E2297" t="s">
        <v>1396</v>
      </c>
      <c r="F2297" t="s">
        <v>46</v>
      </c>
      <c r="G2297">
        <v>4</v>
      </c>
      <c r="H2297">
        <v>98</v>
      </c>
    </row>
    <row r="2298" spans="1:8">
      <c r="A2298">
        <v>2297</v>
      </c>
      <c r="B2298">
        <v>25</v>
      </c>
      <c r="C2298" t="s">
        <v>182</v>
      </c>
      <c r="D2298" t="s">
        <v>3582</v>
      </c>
      <c r="E2298" t="s">
        <v>1397</v>
      </c>
      <c r="F2298" t="s">
        <v>63</v>
      </c>
      <c r="G2298">
        <v>2</v>
      </c>
      <c r="H2298">
        <v>98</v>
      </c>
    </row>
    <row r="2299" spans="1:8">
      <c r="A2299">
        <v>2298</v>
      </c>
      <c r="B2299">
        <v>25</v>
      </c>
      <c r="C2299" t="s">
        <v>182</v>
      </c>
      <c r="D2299" t="s">
        <v>3582</v>
      </c>
      <c r="E2299" t="s">
        <v>1398</v>
      </c>
      <c r="F2299" t="s">
        <v>63</v>
      </c>
      <c r="G2299">
        <v>1</v>
      </c>
      <c r="H2299">
        <v>98</v>
      </c>
    </row>
    <row r="2300" spans="1:8">
      <c r="A2300">
        <v>2299</v>
      </c>
      <c r="B2300">
        <v>25</v>
      </c>
      <c r="C2300" t="s">
        <v>182</v>
      </c>
      <c r="D2300" t="s">
        <v>3582</v>
      </c>
      <c r="E2300" t="s">
        <v>1398</v>
      </c>
      <c r="F2300" t="s">
        <v>46</v>
      </c>
      <c r="G2300">
        <v>2</v>
      </c>
      <c r="H2300">
        <v>98</v>
      </c>
    </row>
    <row r="2301" spans="1:8">
      <c r="A2301">
        <v>2300</v>
      </c>
      <c r="B2301">
        <v>25</v>
      </c>
      <c r="C2301" t="s">
        <v>182</v>
      </c>
      <c r="D2301" t="s">
        <v>3582</v>
      </c>
      <c r="E2301" t="s">
        <v>1399</v>
      </c>
      <c r="F2301" t="s">
        <v>63</v>
      </c>
      <c r="G2301">
        <v>4</v>
      </c>
      <c r="H2301">
        <v>98</v>
      </c>
    </row>
    <row r="2302" spans="1:8">
      <c r="A2302">
        <v>2301</v>
      </c>
      <c r="B2302">
        <v>25</v>
      </c>
      <c r="C2302" t="s">
        <v>182</v>
      </c>
      <c r="D2302" t="s">
        <v>3582</v>
      </c>
      <c r="E2302" t="s">
        <v>1399</v>
      </c>
      <c r="F2302" t="s">
        <v>46</v>
      </c>
      <c r="G2302">
        <v>5</v>
      </c>
      <c r="H2302">
        <v>98</v>
      </c>
    </row>
    <row r="2303" spans="1:8">
      <c r="A2303">
        <v>2302</v>
      </c>
      <c r="B2303">
        <v>25</v>
      </c>
      <c r="C2303" t="s">
        <v>182</v>
      </c>
      <c r="D2303" t="s">
        <v>3582</v>
      </c>
      <c r="E2303" t="s">
        <v>1400</v>
      </c>
      <c r="F2303" t="s">
        <v>63</v>
      </c>
      <c r="G2303">
        <v>1</v>
      </c>
      <c r="H2303">
        <v>98</v>
      </c>
    </row>
    <row r="2304" spans="1:8">
      <c r="A2304">
        <v>2303</v>
      </c>
      <c r="B2304">
        <v>25</v>
      </c>
      <c r="C2304" t="s">
        <v>182</v>
      </c>
      <c r="D2304" t="s">
        <v>3582</v>
      </c>
      <c r="E2304" t="s">
        <v>1401</v>
      </c>
      <c r="F2304" t="s">
        <v>63</v>
      </c>
      <c r="G2304">
        <v>1</v>
      </c>
      <c r="H2304">
        <v>98</v>
      </c>
    </row>
    <row r="2305" spans="1:8">
      <c r="A2305">
        <v>2304</v>
      </c>
      <c r="B2305">
        <v>25</v>
      </c>
      <c r="C2305" t="s">
        <v>182</v>
      </c>
      <c r="D2305" t="s">
        <v>3582</v>
      </c>
      <c r="E2305" t="s">
        <v>1401</v>
      </c>
      <c r="F2305" t="s">
        <v>46</v>
      </c>
      <c r="G2305">
        <v>1</v>
      </c>
      <c r="H2305">
        <v>98</v>
      </c>
    </row>
    <row r="2306" spans="1:8">
      <c r="A2306">
        <v>2305</v>
      </c>
      <c r="B2306">
        <v>25</v>
      </c>
      <c r="C2306" t="s">
        <v>182</v>
      </c>
      <c r="D2306" t="s">
        <v>3597</v>
      </c>
      <c r="E2306" t="s">
        <v>249</v>
      </c>
      <c r="F2306" t="s">
        <v>63</v>
      </c>
      <c r="G2306">
        <v>2</v>
      </c>
      <c r="H2306">
        <v>148</v>
      </c>
    </row>
    <row r="2307" spans="1:8">
      <c r="A2307">
        <v>2306</v>
      </c>
      <c r="B2307">
        <v>25</v>
      </c>
      <c r="C2307" t="s">
        <v>182</v>
      </c>
      <c r="D2307" t="s">
        <v>3597</v>
      </c>
      <c r="E2307" t="s">
        <v>249</v>
      </c>
      <c r="F2307" t="s">
        <v>46</v>
      </c>
      <c r="G2307">
        <v>2</v>
      </c>
      <c r="H2307">
        <v>148</v>
      </c>
    </row>
    <row r="2308" spans="1:8">
      <c r="A2308">
        <v>2307</v>
      </c>
      <c r="B2308">
        <v>25</v>
      </c>
      <c r="C2308" t="s">
        <v>182</v>
      </c>
      <c r="D2308" t="s">
        <v>3597</v>
      </c>
      <c r="E2308" t="s">
        <v>1386</v>
      </c>
      <c r="F2308" t="s">
        <v>63</v>
      </c>
      <c r="G2308">
        <v>5</v>
      </c>
      <c r="H2308">
        <v>148</v>
      </c>
    </row>
    <row r="2309" spans="1:8">
      <c r="A2309">
        <v>2308</v>
      </c>
      <c r="B2309">
        <v>25</v>
      </c>
      <c r="C2309" t="s">
        <v>182</v>
      </c>
      <c r="D2309" t="s">
        <v>3597</v>
      </c>
      <c r="E2309" t="s">
        <v>1387</v>
      </c>
      <c r="F2309" t="s">
        <v>63</v>
      </c>
      <c r="G2309">
        <v>5</v>
      </c>
      <c r="H2309">
        <v>148</v>
      </c>
    </row>
    <row r="2310" spans="1:8">
      <c r="A2310">
        <v>2309</v>
      </c>
      <c r="B2310">
        <v>25</v>
      </c>
      <c r="C2310" t="s">
        <v>182</v>
      </c>
      <c r="D2310" t="s">
        <v>3597</v>
      </c>
      <c r="E2310" t="s">
        <v>1387</v>
      </c>
      <c r="F2310" t="s">
        <v>46</v>
      </c>
      <c r="G2310">
        <v>1</v>
      </c>
      <c r="H2310">
        <v>148</v>
      </c>
    </row>
    <row r="2311" spans="1:8">
      <c r="A2311">
        <v>2310</v>
      </c>
      <c r="B2311">
        <v>25</v>
      </c>
      <c r="C2311" t="s">
        <v>182</v>
      </c>
      <c r="D2311" t="s">
        <v>3597</v>
      </c>
      <c r="E2311" t="s">
        <v>1388</v>
      </c>
      <c r="F2311" t="s">
        <v>63</v>
      </c>
      <c r="G2311">
        <v>8</v>
      </c>
      <c r="H2311">
        <v>148</v>
      </c>
    </row>
    <row r="2312" spans="1:8">
      <c r="A2312">
        <v>2311</v>
      </c>
      <c r="B2312">
        <v>25</v>
      </c>
      <c r="C2312" t="s">
        <v>182</v>
      </c>
      <c r="D2312" t="s">
        <v>3597</v>
      </c>
      <c r="E2312" t="s">
        <v>1388</v>
      </c>
      <c r="F2312" t="s">
        <v>46</v>
      </c>
      <c r="G2312">
        <v>6</v>
      </c>
      <c r="H2312">
        <v>148</v>
      </c>
    </row>
    <row r="2313" spans="1:8">
      <c r="A2313">
        <v>2312</v>
      </c>
      <c r="B2313">
        <v>25</v>
      </c>
      <c r="C2313" t="s">
        <v>182</v>
      </c>
      <c r="D2313" t="s">
        <v>3597</v>
      </c>
      <c r="E2313" t="s">
        <v>1389</v>
      </c>
      <c r="F2313" t="s">
        <v>63</v>
      </c>
      <c r="G2313">
        <v>14</v>
      </c>
      <c r="H2313">
        <v>148</v>
      </c>
    </row>
    <row r="2314" spans="1:8">
      <c r="A2314">
        <v>2313</v>
      </c>
      <c r="B2314">
        <v>25</v>
      </c>
      <c r="C2314" t="s">
        <v>182</v>
      </c>
      <c r="D2314" t="s">
        <v>3597</v>
      </c>
      <c r="E2314" t="s">
        <v>1389</v>
      </c>
      <c r="F2314" t="s">
        <v>46</v>
      </c>
      <c r="G2314">
        <v>6</v>
      </c>
      <c r="H2314">
        <v>148</v>
      </c>
    </row>
    <row r="2315" spans="1:8">
      <c r="A2315">
        <v>2314</v>
      </c>
      <c r="B2315">
        <v>25</v>
      </c>
      <c r="C2315" t="s">
        <v>182</v>
      </c>
      <c r="D2315" t="s">
        <v>3597</v>
      </c>
      <c r="E2315" t="s">
        <v>1390</v>
      </c>
      <c r="F2315" t="s">
        <v>63</v>
      </c>
      <c r="G2315">
        <v>7</v>
      </c>
      <c r="H2315">
        <v>148</v>
      </c>
    </row>
    <row r="2316" spans="1:8">
      <c r="A2316">
        <v>2315</v>
      </c>
      <c r="B2316">
        <v>25</v>
      </c>
      <c r="C2316" t="s">
        <v>182</v>
      </c>
      <c r="D2316" t="s">
        <v>3597</v>
      </c>
      <c r="E2316" t="s">
        <v>1390</v>
      </c>
      <c r="F2316" t="s">
        <v>46</v>
      </c>
      <c r="G2316">
        <v>10</v>
      </c>
      <c r="H2316">
        <v>148</v>
      </c>
    </row>
    <row r="2317" spans="1:8">
      <c r="A2317">
        <v>2316</v>
      </c>
      <c r="B2317">
        <v>25</v>
      </c>
      <c r="C2317" t="s">
        <v>182</v>
      </c>
      <c r="D2317" t="s">
        <v>3597</v>
      </c>
      <c r="E2317" t="s">
        <v>1391</v>
      </c>
      <c r="F2317" t="s">
        <v>63</v>
      </c>
      <c r="G2317">
        <v>11</v>
      </c>
      <c r="H2317">
        <v>148</v>
      </c>
    </row>
    <row r="2318" spans="1:8">
      <c r="A2318">
        <v>2317</v>
      </c>
      <c r="B2318">
        <v>25</v>
      </c>
      <c r="C2318" t="s">
        <v>182</v>
      </c>
      <c r="D2318" t="s">
        <v>3597</v>
      </c>
      <c r="E2318" t="s">
        <v>1391</v>
      </c>
      <c r="F2318" t="s">
        <v>46</v>
      </c>
      <c r="G2318">
        <v>7</v>
      </c>
      <c r="H2318">
        <v>148</v>
      </c>
    </row>
    <row r="2319" spans="1:8">
      <c r="A2319">
        <v>2318</v>
      </c>
      <c r="B2319">
        <v>25</v>
      </c>
      <c r="C2319" t="s">
        <v>182</v>
      </c>
      <c r="D2319" t="s">
        <v>3597</v>
      </c>
      <c r="E2319" t="s">
        <v>1392</v>
      </c>
      <c r="F2319" t="s">
        <v>63</v>
      </c>
      <c r="G2319">
        <v>5</v>
      </c>
      <c r="H2319">
        <v>148</v>
      </c>
    </row>
    <row r="2320" spans="1:8">
      <c r="A2320">
        <v>2319</v>
      </c>
      <c r="B2320">
        <v>25</v>
      </c>
      <c r="C2320" t="s">
        <v>182</v>
      </c>
      <c r="D2320" t="s">
        <v>3597</v>
      </c>
      <c r="E2320" t="s">
        <v>1392</v>
      </c>
      <c r="F2320" t="s">
        <v>46</v>
      </c>
      <c r="G2320">
        <v>5</v>
      </c>
      <c r="H2320">
        <v>148</v>
      </c>
    </row>
    <row r="2321" spans="1:8">
      <c r="A2321">
        <v>2320</v>
      </c>
      <c r="B2321">
        <v>25</v>
      </c>
      <c r="C2321" t="s">
        <v>182</v>
      </c>
      <c r="D2321" t="s">
        <v>3597</v>
      </c>
      <c r="E2321" t="s">
        <v>1393</v>
      </c>
      <c r="F2321" t="s">
        <v>63</v>
      </c>
      <c r="G2321">
        <v>5</v>
      </c>
      <c r="H2321">
        <v>148</v>
      </c>
    </row>
    <row r="2322" spans="1:8">
      <c r="A2322">
        <v>2321</v>
      </c>
      <c r="B2322">
        <v>25</v>
      </c>
      <c r="C2322" t="s">
        <v>182</v>
      </c>
      <c r="D2322" t="s">
        <v>3597</v>
      </c>
      <c r="E2322" t="s">
        <v>1393</v>
      </c>
      <c r="F2322" t="s">
        <v>46</v>
      </c>
      <c r="G2322">
        <v>4</v>
      </c>
      <c r="H2322">
        <v>148</v>
      </c>
    </row>
    <row r="2323" spans="1:8">
      <c r="A2323">
        <v>2322</v>
      </c>
      <c r="B2323">
        <v>25</v>
      </c>
      <c r="C2323" t="s">
        <v>182</v>
      </c>
      <c r="D2323" t="s">
        <v>3597</v>
      </c>
      <c r="E2323" t="s">
        <v>1394</v>
      </c>
      <c r="F2323" t="s">
        <v>63</v>
      </c>
      <c r="G2323">
        <v>4</v>
      </c>
      <c r="H2323">
        <v>148</v>
      </c>
    </row>
    <row r="2324" spans="1:8">
      <c r="A2324">
        <v>2323</v>
      </c>
      <c r="B2324">
        <v>25</v>
      </c>
      <c r="C2324" t="s">
        <v>182</v>
      </c>
      <c r="D2324" t="s">
        <v>3597</v>
      </c>
      <c r="E2324" t="s">
        <v>1394</v>
      </c>
      <c r="F2324" t="s">
        <v>46</v>
      </c>
      <c r="G2324">
        <v>10</v>
      </c>
      <c r="H2324">
        <v>148</v>
      </c>
    </row>
    <row r="2325" spans="1:8">
      <c r="A2325">
        <v>2324</v>
      </c>
      <c r="B2325">
        <v>25</v>
      </c>
      <c r="C2325" t="s">
        <v>182</v>
      </c>
      <c r="D2325" t="s">
        <v>3597</v>
      </c>
      <c r="E2325" t="s">
        <v>1395</v>
      </c>
      <c r="F2325" t="s">
        <v>63</v>
      </c>
      <c r="G2325">
        <v>4</v>
      </c>
      <c r="H2325">
        <v>148</v>
      </c>
    </row>
    <row r="2326" spans="1:8">
      <c r="A2326">
        <v>2325</v>
      </c>
      <c r="B2326">
        <v>25</v>
      </c>
      <c r="C2326" t="s">
        <v>182</v>
      </c>
      <c r="D2326" t="s">
        <v>3597</v>
      </c>
      <c r="E2326" t="s">
        <v>1395</v>
      </c>
      <c r="F2326" t="s">
        <v>46</v>
      </c>
      <c r="G2326">
        <v>5</v>
      </c>
      <c r="H2326">
        <v>148</v>
      </c>
    </row>
    <row r="2327" spans="1:8">
      <c r="A2327">
        <v>2326</v>
      </c>
      <c r="B2327">
        <v>25</v>
      </c>
      <c r="C2327" t="s">
        <v>182</v>
      </c>
      <c r="D2327" t="s">
        <v>3597</v>
      </c>
      <c r="E2327" t="s">
        <v>1396</v>
      </c>
      <c r="F2327" t="s">
        <v>63</v>
      </c>
      <c r="G2327">
        <v>3</v>
      </c>
      <c r="H2327">
        <v>148</v>
      </c>
    </row>
    <row r="2328" spans="1:8">
      <c r="A2328">
        <v>2327</v>
      </c>
      <c r="B2328">
        <v>25</v>
      </c>
      <c r="C2328" t="s">
        <v>182</v>
      </c>
      <c r="D2328" t="s">
        <v>3597</v>
      </c>
      <c r="E2328" t="s">
        <v>1396</v>
      </c>
      <c r="F2328" t="s">
        <v>46</v>
      </c>
      <c r="G2328">
        <v>5</v>
      </c>
      <c r="H2328">
        <v>148</v>
      </c>
    </row>
    <row r="2329" spans="1:8">
      <c r="A2329">
        <v>2328</v>
      </c>
      <c r="B2329">
        <v>25</v>
      </c>
      <c r="C2329" t="s">
        <v>182</v>
      </c>
      <c r="D2329" t="s">
        <v>3597</v>
      </c>
      <c r="E2329" t="s">
        <v>1397</v>
      </c>
      <c r="F2329" t="s">
        <v>46</v>
      </c>
      <c r="G2329">
        <v>1</v>
      </c>
      <c r="H2329">
        <v>148</v>
      </c>
    </row>
    <row r="2330" spans="1:8">
      <c r="A2330">
        <v>2329</v>
      </c>
      <c r="B2330">
        <v>25</v>
      </c>
      <c r="C2330" t="s">
        <v>182</v>
      </c>
      <c r="D2330" t="s">
        <v>3597</v>
      </c>
      <c r="E2330" t="s">
        <v>1398</v>
      </c>
      <c r="F2330" t="s">
        <v>63</v>
      </c>
      <c r="G2330">
        <v>4</v>
      </c>
      <c r="H2330">
        <v>148</v>
      </c>
    </row>
    <row r="2331" spans="1:8">
      <c r="A2331">
        <v>2330</v>
      </c>
      <c r="B2331">
        <v>25</v>
      </c>
      <c r="C2331" t="s">
        <v>182</v>
      </c>
      <c r="D2331" t="s">
        <v>3597</v>
      </c>
      <c r="E2331" t="s">
        <v>1398</v>
      </c>
      <c r="F2331" t="s">
        <v>46</v>
      </c>
      <c r="G2331">
        <v>1</v>
      </c>
      <c r="H2331">
        <v>148</v>
      </c>
    </row>
    <row r="2332" spans="1:8">
      <c r="A2332">
        <v>2331</v>
      </c>
      <c r="B2332">
        <v>25</v>
      </c>
      <c r="C2332" t="s">
        <v>182</v>
      </c>
      <c r="D2332" t="s">
        <v>3597</v>
      </c>
      <c r="E2332" t="s">
        <v>1399</v>
      </c>
      <c r="F2332" t="s">
        <v>63</v>
      </c>
      <c r="G2332">
        <v>2</v>
      </c>
      <c r="H2332">
        <v>148</v>
      </c>
    </row>
    <row r="2333" spans="1:8">
      <c r="A2333">
        <v>2332</v>
      </c>
      <c r="B2333">
        <v>25</v>
      </c>
      <c r="C2333" t="s">
        <v>182</v>
      </c>
      <c r="D2333" t="s">
        <v>3597</v>
      </c>
      <c r="E2333" t="s">
        <v>1399</v>
      </c>
      <c r="F2333" t="s">
        <v>46</v>
      </c>
      <c r="G2333">
        <v>1</v>
      </c>
      <c r="H2333">
        <v>148</v>
      </c>
    </row>
    <row r="2334" spans="1:8">
      <c r="A2334">
        <v>2333</v>
      </c>
      <c r="B2334">
        <v>25</v>
      </c>
      <c r="C2334" t="s">
        <v>182</v>
      </c>
      <c r="D2334" t="s">
        <v>3597</v>
      </c>
      <c r="E2334" t="s">
        <v>1401</v>
      </c>
      <c r="F2334" t="s">
        <v>63</v>
      </c>
      <c r="G2334">
        <v>1</v>
      </c>
      <c r="H2334">
        <v>148</v>
      </c>
    </row>
    <row r="2335" spans="1:8">
      <c r="A2335">
        <v>2334</v>
      </c>
      <c r="B2335">
        <v>25</v>
      </c>
      <c r="C2335" t="s">
        <v>182</v>
      </c>
      <c r="D2335" t="s">
        <v>3597</v>
      </c>
      <c r="E2335" t="s">
        <v>1401</v>
      </c>
      <c r="F2335" t="s">
        <v>46</v>
      </c>
      <c r="G2335">
        <v>1</v>
      </c>
      <c r="H2335">
        <v>148</v>
      </c>
    </row>
    <row r="2336" spans="1:8">
      <c r="A2336">
        <v>2335</v>
      </c>
      <c r="B2336">
        <v>25</v>
      </c>
      <c r="C2336" t="s">
        <v>182</v>
      </c>
      <c r="D2336" t="s">
        <v>3597</v>
      </c>
      <c r="E2336" t="s">
        <v>1402</v>
      </c>
      <c r="F2336" t="s">
        <v>63</v>
      </c>
      <c r="G2336">
        <v>2</v>
      </c>
      <c r="H2336">
        <v>148</v>
      </c>
    </row>
    <row r="2337" spans="1:8">
      <c r="A2337">
        <v>2336</v>
      </c>
      <c r="B2337">
        <v>25</v>
      </c>
      <c r="C2337" t="s">
        <v>182</v>
      </c>
      <c r="D2337" t="s">
        <v>3597</v>
      </c>
      <c r="E2337" t="s">
        <v>1402</v>
      </c>
      <c r="F2337" t="s">
        <v>46</v>
      </c>
      <c r="G2337">
        <v>1</v>
      </c>
      <c r="H2337">
        <v>148</v>
      </c>
    </row>
    <row r="2338" spans="1:8">
      <c r="A2338">
        <v>2337</v>
      </c>
      <c r="B2338">
        <v>25</v>
      </c>
      <c r="C2338" t="s">
        <v>182</v>
      </c>
      <c r="D2338" t="s">
        <v>3599</v>
      </c>
      <c r="E2338" t="s">
        <v>249</v>
      </c>
      <c r="F2338" t="s">
        <v>63</v>
      </c>
      <c r="G2338">
        <v>2</v>
      </c>
      <c r="H2338">
        <v>60</v>
      </c>
    </row>
    <row r="2339" spans="1:8">
      <c r="A2339">
        <v>2338</v>
      </c>
      <c r="B2339">
        <v>25</v>
      </c>
      <c r="C2339" t="s">
        <v>182</v>
      </c>
      <c r="D2339" t="s">
        <v>3599</v>
      </c>
      <c r="E2339" t="s">
        <v>249</v>
      </c>
      <c r="F2339" t="s">
        <v>46</v>
      </c>
      <c r="G2339">
        <v>2</v>
      </c>
      <c r="H2339">
        <v>60</v>
      </c>
    </row>
    <row r="2340" spans="1:8">
      <c r="A2340">
        <v>2339</v>
      </c>
      <c r="B2340">
        <v>25</v>
      </c>
      <c r="C2340" t="s">
        <v>182</v>
      </c>
      <c r="D2340" t="s">
        <v>3599</v>
      </c>
      <c r="E2340" t="s">
        <v>1386</v>
      </c>
      <c r="F2340" t="s">
        <v>63</v>
      </c>
      <c r="G2340">
        <v>4</v>
      </c>
      <c r="H2340">
        <v>60</v>
      </c>
    </row>
    <row r="2341" spans="1:8">
      <c r="A2341">
        <v>2340</v>
      </c>
      <c r="B2341">
        <v>25</v>
      </c>
      <c r="C2341" t="s">
        <v>182</v>
      </c>
      <c r="D2341" t="s">
        <v>3599</v>
      </c>
      <c r="E2341" t="s">
        <v>1387</v>
      </c>
      <c r="F2341" t="s">
        <v>63</v>
      </c>
      <c r="G2341">
        <v>2</v>
      </c>
      <c r="H2341">
        <v>60</v>
      </c>
    </row>
    <row r="2342" spans="1:8">
      <c r="A2342">
        <v>2341</v>
      </c>
      <c r="B2342">
        <v>25</v>
      </c>
      <c r="C2342" t="s">
        <v>182</v>
      </c>
      <c r="D2342" t="s">
        <v>3599</v>
      </c>
      <c r="E2342" t="s">
        <v>1388</v>
      </c>
      <c r="F2342" t="s">
        <v>63</v>
      </c>
      <c r="G2342">
        <v>1</v>
      </c>
      <c r="H2342">
        <v>60</v>
      </c>
    </row>
    <row r="2343" spans="1:8">
      <c r="A2343">
        <v>2342</v>
      </c>
      <c r="B2343">
        <v>25</v>
      </c>
      <c r="C2343" t="s">
        <v>182</v>
      </c>
      <c r="D2343" t="s">
        <v>3599</v>
      </c>
      <c r="E2343" t="s">
        <v>1388</v>
      </c>
      <c r="F2343" t="s">
        <v>46</v>
      </c>
      <c r="G2343">
        <v>4</v>
      </c>
      <c r="H2343">
        <v>60</v>
      </c>
    </row>
    <row r="2344" spans="1:8">
      <c r="A2344">
        <v>2343</v>
      </c>
      <c r="B2344">
        <v>25</v>
      </c>
      <c r="C2344" t="s">
        <v>182</v>
      </c>
      <c r="D2344" t="s">
        <v>3599</v>
      </c>
      <c r="E2344" t="s">
        <v>1389</v>
      </c>
      <c r="F2344" t="s">
        <v>63</v>
      </c>
      <c r="G2344">
        <v>3</v>
      </c>
      <c r="H2344">
        <v>60</v>
      </c>
    </row>
    <row r="2345" spans="1:8">
      <c r="A2345">
        <v>2344</v>
      </c>
      <c r="B2345">
        <v>25</v>
      </c>
      <c r="C2345" t="s">
        <v>182</v>
      </c>
      <c r="D2345" t="s">
        <v>3599</v>
      </c>
      <c r="E2345" t="s">
        <v>1389</v>
      </c>
      <c r="F2345" t="s">
        <v>46</v>
      </c>
      <c r="G2345">
        <v>3</v>
      </c>
      <c r="H2345">
        <v>60</v>
      </c>
    </row>
    <row r="2346" spans="1:8">
      <c r="A2346">
        <v>2345</v>
      </c>
      <c r="B2346">
        <v>25</v>
      </c>
      <c r="C2346" t="s">
        <v>182</v>
      </c>
      <c r="D2346" t="s">
        <v>3599</v>
      </c>
      <c r="E2346" t="s">
        <v>1390</v>
      </c>
      <c r="F2346" t="s">
        <v>63</v>
      </c>
      <c r="G2346">
        <v>4</v>
      </c>
      <c r="H2346">
        <v>60</v>
      </c>
    </row>
    <row r="2347" spans="1:8">
      <c r="A2347">
        <v>2346</v>
      </c>
      <c r="B2347">
        <v>25</v>
      </c>
      <c r="C2347" t="s">
        <v>182</v>
      </c>
      <c r="D2347" t="s">
        <v>3599</v>
      </c>
      <c r="E2347" t="s">
        <v>1390</v>
      </c>
      <c r="F2347" t="s">
        <v>46</v>
      </c>
      <c r="G2347">
        <v>2</v>
      </c>
      <c r="H2347">
        <v>60</v>
      </c>
    </row>
    <row r="2348" spans="1:8">
      <c r="A2348">
        <v>2347</v>
      </c>
      <c r="B2348">
        <v>25</v>
      </c>
      <c r="C2348" t="s">
        <v>182</v>
      </c>
      <c r="D2348" t="s">
        <v>3599</v>
      </c>
      <c r="E2348" t="s">
        <v>1391</v>
      </c>
      <c r="F2348" t="s">
        <v>63</v>
      </c>
      <c r="G2348">
        <v>2</v>
      </c>
      <c r="H2348">
        <v>60</v>
      </c>
    </row>
    <row r="2349" spans="1:8">
      <c r="A2349">
        <v>2348</v>
      </c>
      <c r="B2349">
        <v>25</v>
      </c>
      <c r="C2349" t="s">
        <v>182</v>
      </c>
      <c r="D2349" t="s">
        <v>3599</v>
      </c>
      <c r="E2349" t="s">
        <v>1391</v>
      </c>
      <c r="F2349" t="s">
        <v>46</v>
      </c>
      <c r="G2349">
        <v>3</v>
      </c>
      <c r="H2349">
        <v>60</v>
      </c>
    </row>
    <row r="2350" spans="1:8">
      <c r="A2350">
        <v>2349</v>
      </c>
      <c r="B2350">
        <v>25</v>
      </c>
      <c r="C2350" t="s">
        <v>182</v>
      </c>
      <c r="D2350" t="s">
        <v>3599</v>
      </c>
      <c r="E2350" t="s">
        <v>1392</v>
      </c>
      <c r="F2350" t="s">
        <v>63</v>
      </c>
      <c r="G2350">
        <v>8</v>
      </c>
      <c r="H2350">
        <v>60</v>
      </c>
    </row>
    <row r="2351" spans="1:8">
      <c r="A2351">
        <v>2350</v>
      </c>
      <c r="B2351">
        <v>25</v>
      </c>
      <c r="C2351" t="s">
        <v>182</v>
      </c>
      <c r="D2351" t="s">
        <v>3599</v>
      </c>
      <c r="E2351" t="s">
        <v>1392</v>
      </c>
      <c r="F2351" t="s">
        <v>46</v>
      </c>
      <c r="G2351">
        <v>5</v>
      </c>
      <c r="H2351">
        <v>60</v>
      </c>
    </row>
    <row r="2352" spans="1:8">
      <c r="A2352">
        <v>2351</v>
      </c>
      <c r="B2352">
        <v>25</v>
      </c>
      <c r="C2352" t="s">
        <v>182</v>
      </c>
      <c r="D2352" t="s">
        <v>3599</v>
      </c>
      <c r="E2352" t="s">
        <v>1393</v>
      </c>
      <c r="F2352" t="s">
        <v>63</v>
      </c>
      <c r="G2352">
        <v>2</v>
      </c>
      <c r="H2352">
        <v>60</v>
      </c>
    </row>
    <row r="2353" spans="1:8">
      <c r="A2353">
        <v>2352</v>
      </c>
      <c r="B2353">
        <v>25</v>
      </c>
      <c r="C2353" t="s">
        <v>182</v>
      </c>
      <c r="D2353" t="s">
        <v>3599</v>
      </c>
      <c r="E2353" t="s">
        <v>1393</v>
      </c>
      <c r="F2353" t="s">
        <v>46</v>
      </c>
      <c r="G2353">
        <v>3</v>
      </c>
      <c r="H2353">
        <v>60</v>
      </c>
    </row>
    <row r="2354" spans="1:8">
      <c r="A2354">
        <v>2353</v>
      </c>
      <c r="B2354">
        <v>25</v>
      </c>
      <c r="C2354" t="s">
        <v>182</v>
      </c>
      <c r="D2354" t="s">
        <v>3599</v>
      </c>
      <c r="E2354" t="s">
        <v>1394</v>
      </c>
      <c r="F2354" t="s">
        <v>63</v>
      </c>
      <c r="G2354">
        <v>2</v>
      </c>
      <c r="H2354">
        <v>60</v>
      </c>
    </row>
    <row r="2355" spans="1:8">
      <c r="A2355">
        <v>2354</v>
      </c>
      <c r="B2355">
        <v>25</v>
      </c>
      <c r="C2355" t="s">
        <v>182</v>
      </c>
      <c r="D2355" t="s">
        <v>3599</v>
      </c>
      <c r="E2355" t="s">
        <v>1394</v>
      </c>
      <c r="F2355" t="s">
        <v>46</v>
      </c>
      <c r="G2355">
        <v>1</v>
      </c>
      <c r="H2355">
        <v>60</v>
      </c>
    </row>
    <row r="2356" spans="1:8">
      <c r="A2356">
        <v>2355</v>
      </c>
      <c r="B2356">
        <v>25</v>
      </c>
      <c r="C2356" t="s">
        <v>182</v>
      </c>
      <c r="D2356" t="s">
        <v>3599</v>
      </c>
      <c r="E2356" t="s">
        <v>1395</v>
      </c>
      <c r="F2356" t="s">
        <v>63</v>
      </c>
      <c r="G2356">
        <v>1</v>
      </c>
      <c r="H2356">
        <v>60</v>
      </c>
    </row>
    <row r="2357" spans="1:8">
      <c r="A2357">
        <v>2356</v>
      </c>
      <c r="B2357">
        <v>25</v>
      </c>
      <c r="C2357" t="s">
        <v>182</v>
      </c>
      <c r="D2357" t="s">
        <v>3599</v>
      </c>
      <c r="E2357" t="s">
        <v>1396</v>
      </c>
      <c r="F2357" t="s">
        <v>63</v>
      </c>
      <c r="G2357">
        <v>1</v>
      </c>
      <c r="H2357">
        <v>60</v>
      </c>
    </row>
    <row r="2358" spans="1:8">
      <c r="A2358">
        <v>2357</v>
      </c>
      <c r="B2358">
        <v>25</v>
      </c>
      <c r="C2358" t="s">
        <v>182</v>
      </c>
      <c r="D2358" t="s">
        <v>3599</v>
      </c>
      <c r="E2358" t="s">
        <v>1397</v>
      </c>
      <c r="F2358" t="s">
        <v>63</v>
      </c>
      <c r="G2358">
        <v>1</v>
      </c>
      <c r="H2358">
        <v>60</v>
      </c>
    </row>
    <row r="2359" spans="1:8">
      <c r="A2359">
        <v>2358</v>
      </c>
      <c r="B2359">
        <v>25</v>
      </c>
      <c r="C2359" t="s">
        <v>182</v>
      </c>
      <c r="D2359" t="s">
        <v>3599</v>
      </c>
      <c r="E2359" t="s">
        <v>1398</v>
      </c>
      <c r="F2359" t="s">
        <v>46</v>
      </c>
      <c r="G2359">
        <v>1</v>
      </c>
      <c r="H2359">
        <v>60</v>
      </c>
    </row>
    <row r="2360" spans="1:8">
      <c r="A2360">
        <v>2359</v>
      </c>
      <c r="B2360">
        <v>25</v>
      </c>
      <c r="C2360" t="s">
        <v>182</v>
      </c>
      <c r="D2360" t="s">
        <v>3599</v>
      </c>
      <c r="E2360" t="s">
        <v>1399</v>
      </c>
      <c r="F2360" t="s">
        <v>46</v>
      </c>
      <c r="G2360">
        <v>1</v>
      </c>
      <c r="H2360">
        <v>60</v>
      </c>
    </row>
    <row r="2361" spans="1:8">
      <c r="A2361">
        <v>2360</v>
      </c>
      <c r="B2361">
        <v>25</v>
      </c>
      <c r="C2361" t="s">
        <v>182</v>
      </c>
      <c r="D2361" t="s">
        <v>3599</v>
      </c>
      <c r="E2361" t="s">
        <v>1402</v>
      </c>
      <c r="F2361" t="s">
        <v>63</v>
      </c>
      <c r="G2361">
        <v>1</v>
      </c>
      <c r="H2361">
        <v>60</v>
      </c>
    </row>
    <row r="2362" spans="1:8">
      <c r="A2362">
        <v>2361</v>
      </c>
      <c r="B2362">
        <v>25</v>
      </c>
      <c r="C2362" t="s">
        <v>182</v>
      </c>
      <c r="D2362" t="s">
        <v>3599</v>
      </c>
      <c r="E2362" t="s">
        <v>1402</v>
      </c>
      <c r="F2362" t="s">
        <v>46</v>
      </c>
      <c r="G2362">
        <v>1</v>
      </c>
      <c r="H2362">
        <v>60</v>
      </c>
    </row>
    <row r="2363" spans="1:8">
      <c r="A2363">
        <v>2362</v>
      </c>
      <c r="B2363">
        <v>25</v>
      </c>
      <c r="C2363" t="s">
        <v>182</v>
      </c>
      <c r="D2363" t="s">
        <v>3598</v>
      </c>
      <c r="E2363" t="s">
        <v>249</v>
      </c>
      <c r="F2363" t="s">
        <v>63</v>
      </c>
      <c r="G2363">
        <v>431</v>
      </c>
      <c r="H2363">
        <v>12884</v>
      </c>
    </row>
    <row r="2364" spans="1:8">
      <c r="A2364">
        <v>2363</v>
      </c>
      <c r="B2364">
        <v>25</v>
      </c>
      <c r="C2364" t="s">
        <v>182</v>
      </c>
      <c r="D2364" t="s">
        <v>3598</v>
      </c>
      <c r="E2364" t="s">
        <v>249</v>
      </c>
      <c r="F2364" t="s">
        <v>46</v>
      </c>
      <c r="G2364">
        <v>409</v>
      </c>
      <c r="H2364">
        <v>12884</v>
      </c>
    </row>
    <row r="2365" spans="1:8">
      <c r="A2365">
        <v>2364</v>
      </c>
      <c r="B2365">
        <v>25</v>
      </c>
      <c r="C2365" t="s">
        <v>182</v>
      </c>
      <c r="D2365" t="s">
        <v>3598</v>
      </c>
      <c r="E2365" t="s">
        <v>1386</v>
      </c>
      <c r="F2365" t="s">
        <v>63</v>
      </c>
      <c r="G2365">
        <v>483</v>
      </c>
      <c r="H2365">
        <v>12884</v>
      </c>
    </row>
    <row r="2366" spans="1:8">
      <c r="A2366">
        <v>2365</v>
      </c>
      <c r="B2366">
        <v>25</v>
      </c>
      <c r="C2366" t="s">
        <v>182</v>
      </c>
      <c r="D2366" t="s">
        <v>3598</v>
      </c>
      <c r="E2366" t="s">
        <v>1386</v>
      </c>
      <c r="F2366" t="s">
        <v>46</v>
      </c>
      <c r="G2366">
        <v>517</v>
      </c>
      <c r="H2366">
        <v>12884</v>
      </c>
    </row>
    <row r="2367" spans="1:8">
      <c r="A2367">
        <v>2366</v>
      </c>
      <c r="B2367">
        <v>25</v>
      </c>
      <c r="C2367" t="s">
        <v>182</v>
      </c>
      <c r="D2367" t="s">
        <v>3598</v>
      </c>
      <c r="E2367" t="s">
        <v>1387</v>
      </c>
      <c r="F2367" t="s">
        <v>63</v>
      </c>
      <c r="G2367">
        <v>573</v>
      </c>
      <c r="H2367">
        <v>12884</v>
      </c>
    </row>
    <row r="2368" spans="1:8">
      <c r="A2368">
        <v>2367</v>
      </c>
      <c r="B2368">
        <v>25</v>
      </c>
      <c r="C2368" t="s">
        <v>182</v>
      </c>
      <c r="D2368" t="s">
        <v>3598</v>
      </c>
      <c r="E2368" t="s">
        <v>1387</v>
      </c>
      <c r="F2368" t="s">
        <v>46</v>
      </c>
      <c r="G2368">
        <v>498</v>
      </c>
      <c r="H2368">
        <v>12884</v>
      </c>
    </row>
    <row r="2369" spans="1:8">
      <c r="A2369">
        <v>2368</v>
      </c>
      <c r="B2369">
        <v>25</v>
      </c>
      <c r="C2369" t="s">
        <v>182</v>
      </c>
      <c r="D2369" t="s">
        <v>3598</v>
      </c>
      <c r="E2369" t="s">
        <v>1388</v>
      </c>
      <c r="F2369" t="s">
        <v>63</v>
      </c>
      <c r="G2369">
        <v>639</v>
      </c>
      <c r="H2369">
        <v>12884</v>
      </c>
    </row>
    <row r="2370" spans="1:8">
      <c r="A2370">
        <v>2369</v>
      </c>
      <c r="B2370">
        <v>25</v>
      </c>
      <c r="C2370" t="s">
        <v>182</v>
      </c>
      <c r="D2370" t="s">
        <v>3598</v>
      </c>
      <c r="E2370" t="s">
        <v>1388</v>
      </c>
      <c r="F2370" t="s">
        <v>46</v>
      </c>
      <c r="G2370">
        <v>559</v>
      </c>
      <c r="H2370">
        <v>12884</v>
      </c>
    </row>
    <row r="2371" spans="1:8">
      <c r="A2371">
        <v>2370</v>
      </c>
      <c r="B2371">
        <v>25</v>
      </c>
      <c r="C2371" t="s">
        <v>182</v>
      </c>
      <c r="D2371" t="s">
        <v>3598</v>
      </c>
      <c r="E2371" t="s">
        <v>1389</v>
      </c>
      <c r="F2371" t="s">
        <v>63</v>
      </c>
      <c r="G2371">
        <v>670</v>
      </c>
      <c r="H2371">
        <v>12884</v>
      </c>
    </row>
    <row r="2372" spans="1:8">
      <c r="A2372">
        <v>2371</v>
      </c>
      <c r="B2372">
        <v>25</v>
      </c>
      <c r="C2372" t="s">
        <v>182</v>
      </c>
      <c r="D2372" t="s">
        <v>3598</v>
      </c>
      <c r="E2372" t="s">
        <v>1389</v>
      </c>
      <c r="F2372" t="s">
        <v>46</v>
      </c>
      <c r="G2372">
        <v>562</v>
      </c>
      <c r="H2372">
        <v>12884</v>
      </c>
    </row>
    <row r="2373" spans="1:8">
      <c r="A2373">
        <v>2372</v>
      </c>
      <c r="B2373">
        <v>25</v>
      </c>
      <c r="C2373" t="s">
        <v>182</v>
      </c>
      <c r="D2373" t="s">
        <v>3598</v>
      </c>
      <c r="E2373" t="s">
        <v>1390</v>
      </c>
      <c r="F2373" t="s">
        <v>63</v>
      </c>
      <c r="G2373">
        <v>650</v>
      </c>
      <c r="H2373">
        <v>12884</v>
      </c>
    </row>
    <row r="2374" spans="1:8">
      <c r="A2374">
        <v>2373</v>
      </c>
      <c r="B2374">
        <v>25</v>
      </c>
      <c r="C2374" t="s">
        <v>182</v>
      </c>
      <c r="D2374" t="s">
        <v>3598</v>
      </c>
      <c r="E2374" t="s">
        <v>1390</v>
      </c>
      <c r="F2374" t="s">
        <v>46</v>
      </c>
      <c r="G2374">
        <v>619</v>
      </c>
      <c r="H2374">
        <v>12884</v>
      </c>
    </row>
    <row r="2375" spans="1:8">
      <c r="A2375">
        <v>2374</v>
      </c>
      <c r="B2375">
        <v>25</v>
      </c>
      <c r="C2375" t="s">
        <v>182</v>
      </c>
      <c r="D2375" t="s">
        <v>3598</v>
      </c>
      <c r="E2375" t="s">
        <v>1391</v>
      </c>
      <c r="F2375" t="s">
        <v>63</v>
      </c>
      <c r="G2375">
        <v>758</v>
      </c>
      <c r="H2375">
        <v>12884</v>
      </c>
    </row>
    <row r="2376" spans="1:8">
      <c r="A2376">
        <v>2375</v>
      </c>
      <c r="B2376">
        <v>25</v>
      </c>
      <c r="C2376" t="s">
        <v>182</v>
      </c>
      <c r="D2376" t="s">
        <v>3598</v>
      </c>
      <c r="E2376" t="s">
        <v>1391</v>
      </c>
      <c r="F2376" t="s">
        <v>46</v>
      </c>
      <c r="G2376">
        <v>642</v>
      </c>
      <c r="H2376">
        <v>12884</v>
      </c>
    </row>
    <row r="2377" spans="1:8">
      <c r="A2377">
        <v>2376</v>
      </c>
      <c r="B2377">
        <v>25</v>
      </c>
      <c r="C2377" t="s">
        <v>182</v>
      </c>
      <c r="D2377" t="s">
        <v>3598</v>
      </c>
      <c r="E2377" t="s">
        <v>1392</v>
      </c>
      <c r="F2377" t="s">
        <v>63</v>
      </c>
      <c r="G2377">
        <v>723</v>
      </c>
      <c r="H2377">
        <v>12884</v>
      </c>
    </row>
    <row r="2378" spans="1:8">
      <c r="A2378">
        <v>2377</v>
      </c>
      <c r="B2378">
        <v>25</v>
      </c>
      <c r="C2378" t="s">
        <v>182</v>
      </c>
      <c r="D2378" t="s">
        <v>3598</v>
      </c>
      <c r="E2378" t="s">
        <v>1392</v>
      </c>
      <c r="F2378" t="s">
        <v>46</v>
      </c>
      <c r="G2378">
        <v>620</v>
      </c>
      <c r="H2378">
        <v>12884</v>
      </c>
    </row>
    <row r="2379" spans="1:8">
      <c r="A2379">
        <v>2378</v>
      </c>
      <c r="B2379">
        <v>25</v>
      </c>
      <c r="C2379" t="s">
        <v>182</v>
      </c>
      <c r="D2379" t="s">
        <v>3598</v>
      </c>
      <c r="E2379" t="s">
        <v>1393</v>
      </c>
      <c r="F2379" t="s">
        <v>63</v>
      </c>
      <c r="G2379">
        <v>458</v>
      </c>
      <c r="H2379">
        <v>12884</v>
      </c>
    </row>
    <row r="2380" spans="1:8">
      <c r="A2380">
        <v>2379</v>
      </c>
      <c r="B2380">
        <v>25</v>
      </c>
      <c r="C2380" t="s">
        <v>182</v>
      </c>
      <c r="D2380" t="s">
        <v>3598</v>
      </c>
      <c r="E2380" t="s">
        <v>1393</v>
      </c>
      <c r="F2380" t="s">
        <v>46</v>
      </c>
      <c r="G2380">
        <v>523</v>
      </c>
      <c r="H2380">
        <v>12884</v>
      </c>
    </row>
    <row r="2381" spans="1:8">
      <c r="A2381">
        <v>2380</v>
      </c>
      <c r="B2381">
        <v>25</v>
      </c>
      <c r="C2381" t="s">
        <v>182</v>
      </c>
      <c r="D2381" t="s">
        <v>3598</v>
      </c>
      <c r="E2381" t="s">
        <v>1394</v>
      </c>
      <c r="F2381" t="s">
        <v>63</v>
      </c>
      <c r="G2381">
        <v>387</v>
      </c>
      <c r="H2381">
        <v>12884</v>
      </c>
    </row>
    <row r="2382" spans="1:8">
      <c r="A2382">
        <v>2381</v>
      </c>
      <c r="B2382">
        <v>25</v>
      </c>
      <c r="C2382" t="s">
        <v>182</v>
      </c>
      <c r="D2382" t="s">
        <v>3598</v>
      </c>
      <c r="E2382" t="s">
        <v>1394</v>
      </c>
      <c r="F2382" t="s">
        <v>46</v>
      </c>
      <c r="G2382">
        <v>437</v>
      </c>
      <c r="H2382">
        <v>12884</v>
      </c>
    </row>
    <row r="2383" spans="1:8">
      <c r="A2383">
        <v>2382</v>
      </c>
      <c r="B2383">
        <v>25</v>
      </c>
      <c r="C2383" t="s">
        <v>182</v>
      </c>
      <c r="D2383" t="s">
        <v>3598</v>
      </c>
      <c r="E2383" t="s">
        <v>1395</v>
      </c>
      <c r="F2383" t="s">
        <v>63</v>
      </c>
      <c r="G2383">
        <v>314</v>
      </c>
      <c r="H2383">
        <v>12884</v>
      </c>
    </row>
    <row r="2384" spans="1:8">
      <c r="A2384">
        <v>2383</v>
      </c>
      <c r="B2384">
        <v>25</v>
      </c>
      <c r="C2384" t="s">
        <v>182</v>
      </c>
      <c r="D2384" t="s">
        <v>3598</v>
      </c>
      <c r="E2384" t="s">
        <v>1395</v>
      </c>
      <c r="F2384" t="s">
        <v>46</v>
      </c>
      <c r="G2384">
        <v>316</v>
      </c>
      <c r="H2384">
        <v>12884</v>
      </c>
    </row>
    <row r="2385" spans="1:8">
      <c r="A2385">
        <v>2384</v>
      </c>
      <c r="B2385">
        <v>25</v>
      </c>
      <c r="C2385" t="s">
        <v>182</v>
      </c>
      <c r="D2385" t="s">
        <v>3598</v>
      </c>
      <c r="E2385" t="s">
        <v>1396</v>
      </c>
      <c r="F2385" t="s">
        <v>63</v>
      </c>
      <c r="G2385">
        <v>214</v>
      </c>
      <c r="H2385">
        <v>12884</v>
      </c>
    </row>
    <row r="2386" spans="1:8">
      <c r="A2386">
        <v>2385</v>
      </c>
      <c r="B2386">
        <v>25</v>
      </c>
      <c r="C2386" t="s">
        <v>182</v>
      </c>
      <c r="D2386" t="s">
        <v>3598</v>
      </c>
      <c r="E2386" t="s">
        <v>1396</v>
      </c>
      <c r="F2386" t="s">
        <v>46</v>
      </c>
      <c r="G2386">
        <v>210</v>
      </c>
      <c r="H2386">
        <v>12884</v>
      </c>
    </row>
    <row r="2387" spans="1:8">
      <c r="A2387">
        <v>2386</v>
      </c>
      <c r="B2387">
        <v>25</v>
      </c>
      <c r="C2387" t="s">
        <v>182</v>
      </c>
      <c r="D2387" t="s">
        <v>3598</v>
      </c>
      <c r="E2387" t="s">
        <v>1397</v>
      </c>
      <c r="F2387" t="s">
        <v>63</v>
      </c>
      <c r="G2387">
        <v>134</v>
      </c>
      <c r="H2387">
        <v>12884</v>
      </c>
    </row>
    <row r="2388" spans="1:8">
      <c r="A2388">
        <v>2387</v>
      </c>
      <c r="B2388">
        <v>25</v>
      </c>
      <c r="C2388" t="s">
        <v>182</v>
      </c>
      <c r="D2388" t="s">
        <v>3598</v>
      </c>
      <c r="E2388" t="s">
        <v>1397</v>
      </c>
      <c r="F2388" t="s">
        <v>46</v>
      </c>
      <c r="G2388">
        <v>148</v>
      </c>
      <c r="H2388">
        <v>12884</v>
      </c>
    </row>
    <row r="2389" spans="1:8">
      <c r="A2389">
        <v>2388</v>
      </c>
      <c r="B2389">
        <v>25</v>
      </c>
      <c r="C2389" t="s">
        <v>182</v>
      </c>
      <c r="D2389" t="s">
        <v>3598</v>
      </c>
      <c r="E2389" t="s">
        <v>1398</v>
      </c>
      <c r="F2389" t="s">
        <v>63</v>
      </c>
      <c r="G2389">
        <v>72</v>
      </c>
      <c r="H2389">
        <v>12884</v>
      </c>
    </row>
    <row r="2390" spans="1:8">
      <c r="A2390">
        <v>2389</v>
      </c>
      <c r="B2390">
        <v>25</v>
      </c>
      <c r="C2390" t="s">
        <v>182</v>
      </c>
      <c r="D2390" t="s">
        <v>3598</v>
      </c>
      <c r="E2390" t="s">
        <v>1398</v>
      </c>
      <c r="F2390" t="s">
        <v>46</v>
      </c>
      <c r="G2390">
        <v>77</v>
      </c>
      <c r="H2390">
        <v>12884</v>
      </c>
    </row>
    <row r="2391" spans="1:8">
      <c r="A2391">
        <v>2390</v>
      </c>
      <c r="B2391">
        <v>25</v>
      </c>
      <c r="C2391" t="s">
        <v>182</v>
      </c>
      <c r="D2391" t="s">
        <v>3598</v>
      </c>
      <c r="E2391" t="s">
        <v>1399</v>
      </c>
      <c r="F2391" t="s">
        <v>63</v>
      </c>
      <c r="G2391">
        <v>40</v>
      </c>
      <c r="H2391">
        <v>12884</v>
      </c>
    </row>
    <row r="2392" spans="1:8">
      <c r="A2392">
        <v>2391</v>
      </c>
      <c r="B2392">
        <v>25</v>
      </c>
      <c r="C2392" t="s">
        <v>182</v>
      </c>
      <c r="D2392" t="s">
        <v>3598</v>
      </c>
      <c r="E2392" t="s">
        <v>1399</v>
      </c>
      <c r="F2392" t="s">
        <v>46</v>
      </c>
      <c r="G2392">
        <v>58</v>
      </c>
      <c r="H2392">
        <v>12884</v>
      </c>
    </row>
    <row r="2393" spans="1:8">
      <c r="A2393">
        <v>2392</v>
      </c>
      <c r="B2393">
        <v>25</v>
      </c>
      <c r="C2393" t="s">
        <v>182</v>
      </c>
      <c r="D2393" t="s">
        <v>3598</v>
      </c>
      <c r="E2393" t="s">
        <v>1400</v>
      </c>
      <c r="F2393" t="s">
        <v>63</v>
      </c>
      <c r="G2393">
        <v>32</v>
      </c>
      <c r="H2393">
        <v>12884</v>
      </c>
    </row>
    <row r="2394" spans="1:8">
      <c r="A2394">
        <v>2393</v>
      </c>
      <c r="B2394">
        <v>25</v>
      </c>
      <c r="C2394" t="s">
        <v>182</v>
      </c>
      <c r="D2394" t="s">
        <v>3598</v>
      </c>
      <c r="E2394" t="s">
        <v>1400</v>
      </c>
      <c r="F2394" t="s">
        <v>46</v>
      </c>
      <c r="G2394">
        <v>33</v>
      </c>
      <c r="H2394">
        <v>12884</v>
      </c>
    </row>
    <row r="2395" spans="1:8">
      <c r="A2395">
        <v>2394</v>
      </c>
      <c r="B2395">
        <v>25</v>
      </c>
      <c r="C2395" t="s">
        <v>182</v>
      </c>
      <c r="D2395" t="s">
        <v>3598</v>
      </c>
      <c r="E2395" t="s">
        <v>1401</v>
      </c>
      <c r="F2395" t="s">
        <v>63</v>
      </c>
      <c r="G2395">
        <v>15</v>
      </c>
      <c r="H2395">
        <v>12884</v>
      </c>
    </row>
    <row r="2396" spans="1:8">
      <c r="A2396">
        <v>2395</v>
      </c>
      <c r="B2396">
        <v>25</v>
      </c>
      <c r="C2396" t="s">
        <v>182</v>
      </c>
      <c r="D2396" t="s">
        <v>3598</v>
      </c>
      <c r="E2396" t="s">
        <v>1401</v>
      </c>
      <c r="F2396" t="s">
        <v>46</v>
      </c>
      <c r="G2396">
        <v>23</v>
      </c>
      <c r="H2396">
        <v>12884</v>
      </c>
    </row>
    <row r="2397" spans="1:8">
      <c r="A2397">
        <v>2396</v>
      </c>
      <c r="B2397">
        <v>25</v>
      </c>
      <c r="C2397" t="s">
        <v>182</v>
      </c>
      <c r="D2397" t="s">
        <v>3598</v>
      </c>
      <c r="E2397" t="s">
        <v>1402</v>
      </c>
      <c r="F2397" t="s">
        <v>63</v>
      </c>
      <c r="G2397">
        <v>22</v>
      </c>
      <c r="H2397">
        <v>12884</v>
      </c>
    </row>
    <row r="2398" spans="1:8">
      <c r="A2398">
        <v>2397</v>
      </c>
      <c r="B2398">
        <v>25</v>
      </c>
      <c r="C2398" t="s">
        <v>182</v>
      </c>
      <c r="D2398" t="s">
        <v>3598</v>
      </c>
      <c r="E2398" t="s">
        <v>1402</v>
      </c>
      <c r="F2398" t="s">
        <v>46</v>
      </c>
      <c r="G2398">
        <v>18</v>
      </c>
      <c r="H2398">
        <v>12884</v>
      </c>
    </row>
    <row r="2399" spans="1:8">
      <c r="A2399">
        <v>2398</v>
      </c>
      <c r="B2399">
        <v>25</v>
      </c>
      <c r="C2399" t="s">
        <v>182</v>
      </c>
      <c r="D2399" t="s">
        <v>3586</v>
      </c>
      <c r="E2399" t="s">
        <v>249</v>
      </c>
      <c r="F2399" t="s">
        <v>63</v>
      </c>
      <c r="G2399">
        <v>93198</v>
      </c>
      <c r="H2399">
        <v>2735949</v>
      </c>
    </row>
    <row r="2400" spans="1:8">
      <c r="A2400">
        <v>2399</v>
      </c>
      <c r="B2400">
        <v>25</v>
      </c>
      <c r="C2400" t="s">
        <v>182</v>
      </c>
      <c r="D2400" t="s">
        <v>3586</v>
      </c>
      <c r="E2400" t="s">
        <v>249</v>
      </c>
      <c r="F2400" t="s">
        <v>46</v>
      </c>
      <c r="G2400">
        <v>87934</v>
      </c>
      <c r="H2400">
        <v>2735949</v>
      </c>
    </row>
    <row r="2401" spans="1:8">
      <c r="A2401">
        <v>2400</v>
      </c>
      <c r="B2401">
        <v>25</v>
      </c>
      <c r="C2401" t="s">
        <v>182</v>
      </c>
      <c r="D2401" t="s">
        <v>3586</v>
      </c>
      <c r="E2401" t="s">
        <v>1386</v>
      </c>
      <c r="F2401" t="s">
        <v>63</v>
      </c>
      <c r="G2401">
        <v>103754</v>
      </c>
      <c r="H2401">
        <v>2735949</v>
      </c>
    </row>
    <row r="2402" spans="1:8">
      <c r="A2402">
        <v>2401</v>
      </c>
      <c r="B2402">
        <v>25</v>
      </c>
      <c r="C2402" t="s">
        <v>182</v>
      </c>
      <c r="D2402" t="s">
        <v>3586</v>
      </c>
      <c r="E2402" t="s">
        <v>1386</v>
      </c>
      <c r="F2402" t="s">
        <v>46</v>
      </c>
      <c r="G2402">
        <v>99024</v>
      </c>
      <c r="H2402">
        <v>2735949</v>
      </c>
    </row>
    <row r="2403" spans="1:8">
      <c r="A2403">
        <v>2402</v>
      </c>
      <c r="B2403">
        <v>25</v>
      </c>
      <c r="C2403" t="s">
        <v>182</v>
      </c>
      <c r="D2403" t="s">
        <v>3586</v>
      </c>
      <c r="E2403" t="s">
        <v>1387</v>
      </c>
      <c r="F2403" t="s">
        <v>63</v>
      </c>
      <c r="G2403">
        <v>113311</v>
      </c>
      <c r="H2403">
        <v>2735949</v>
      </c>
    </row>
    <row r="2404" spans="1:8">
      <c r="A2404">
        <v>2403</v>
      </c>
      <c r="B2404">
        <v>25</v>
      </c>
      <c r="C2404" t="s">
        <v>182</v>
      </c>
      <c r="D2404" t="s">
        <v>3586</v>
      </c>
      <c r="E2404" t="s">
        <v>1387</v>
      </c>
      <c r="F2404" t="s">
        <v>46</v>
      </c>
      <c r="G2404">
        <v>107668</v>
      </c>
      <c r="H2404">
        <v>2735949</v>
      </c>
    </row>
    <row r="2405" spans="1:8">
      <c r="A2405">
        <v>2404</v>
      </c>
      <c r="B2405">
        <v>25</v>
      </c>
      <c r="C2405" t="s">
        <v>182</v>
      </c>
      <c r="D2405" t="s">
        <v>3586</v>
      </c>
      <c r="E2405" t="s">
        <v>1388</v>
      </c>
      <c r="F2405" t="s">
        <v>63</v>
      </c>
      <c r="G2405">
        <v>118626</v>
      </c>
      <c r="H2405">
        <v>2735949</v>
      </c>
    </row>
    <row r="2406" spans="1:8">
      <c r="A2406">
        <v>2405</v>
      </c>
      <c r="B2406">
        <v>25</v>
      </c>
      <c r="C2406" t="s">
        <v>182</v>
      </c>
      <c r="D2406" t="s">
        <v>3586</v>
      </c>
      <c r="E2406" t="s">
        <v>1388</v>
      </c>
      <c r="F2406" t="s">
        <v>46</v>
      </c>
      <c r="G2406">
        <v>114920</v>
      </c>
      <c r="H2406">
        <v>2735949</v>
      </c>
    </row>
    <row r="2407" spans="1:8">
      <c r="A2407">
        <v>2406</v>
      </c>
      <c r="B2407">
        <v>25</v>
      </c>
      <c r="C2407" t="s">
        <v>182</v>
      </c>
      <c r="D2407" t="s">
        <v>3586</v>
      </c>
      <c r="E2407" t="s">
        <v>1389</v>
      </c>
      <c r="F2407" t="s">
        <v>63</v>
      </c>
      <c r="G2407">
        <v>119960</v>
      </c>
      <c r="H2407">
        <v>2735949</v>
      </c>
    </row>
    <row r="2408" spans="1:8">
      <c r="A2408">
        <v>2407</v>
      </c>
      <c r="B2408">
        <v>25</v>
      </c>
      <c r="C2408" t="s">
        <v>182</v>
      </c>
      <c r="D2408" t="s">
        <v>3586</v>
      </c>
      <c r="E2408" t="s">
        <v>1389</v>
      </c>
      <c r="F2408" t="s">
        <v>46</v>
      </c>
      <c r="G2408">
        <v>117821</v>
      </c>
      <c r="H2408">
        <v>2735949</v>
      </c>
    </row>
    <row r="2409" spans="1:8">
      <c r="A2409">
        <v>2408</v>
      </c>
      <c r="B2409">
        <v>25</v>
      </c>
      <c r="C2409" t="s">
        <v>182</v>
      </c>
      <c r="D2409" t="s">
        <v>3586</v>
      </c>
      <c r="E2409" t="s">
        <v>1390</v>
      </c>
      <c r="F2409" t="s">
        <v>63</v>
      </c>
      <c r="G2409">
        <v>110733</v>
      </c>
      <c r="H2409">
        <v>2735949</v>
      </c>
    </row>
    <row r="2410" spans="1:8">
      <c r="A2410">
        <v>2409</v>
      </c>
      <c r="B2410">
        <v>25</v>
      </c>
      <c r="C2410" t="s">
        <v>182</v>
      </c>
      <c r="D2410" t="s">
        <v>3586</v>
      </c>
      <c r="E2410" t="s">
        <v>1390</v>
      </c>
      <c r="F2410" t="s">
        <v>46</v>
      </c>
      <c r="G2410">
        <v>111658</v>
      </c>
      <c r="H2410">
        <v>2735949</v>
      </c>
    </row>
    <row r="2411" spans="1:8">
      <c r="A2411">
        <v>2410</v>
      </c>
      <c r="B2411">
        <v>25</v>
      </c>
      <c r="C2411" t="s">
        <v>182</v>
      </c>
      <c r="D2411" t="s">
        <v>3586</v>
      </c>
      <c r="E2411" t="s">
        <v>1391</v>
      </c>
      <c r="F2411" t="s">
        <v>63</v>
      </c>
      <c r="G2411">
        <v>102825</v>
      </c>
      <c r="H2411">
        <v>2735949</v>
      </c>
    </row>
    <row r="2412" spans="1:8">
      <c r="A2412">
        <v>2411</v>
      </c>
      <c r="B2412">
        <v>25</v>
      </c>
      <c r="C2412" t="s">
        <v>182</v>
      </c>
      <c r="D2412" t="s">
        <v>3586</v>
      </c>
      <c r="E2412" t="s">
        <v>1391</v>
      </c>
      <c r="F2412" t="s">
        <v>46</v>
      </c>
      <c r="G2412">
        <v>106413</v>
      </c>
      <c r="H2412">
        <v>2735949</v>
      </c>
    </row>
    <row r="2413" spans="1:8">
      <c r="A2413">
        <v>2412</v>
      </c>
      <c r="B2413">
        <v>25</v>
      </c>
      <c r="C2413" t="s">
        <v>182</v>
      </c>
      <c r="D2413" t="s">
        <v>3586</v>
      </c>
      <c r="E2413" t="s">
        <v>1392</v>
      </c>
      <c r="F2413" t="s">
        <v>63</v>
      </c>
      <c r="G2413">
        <v>100539</v>
      </c>
      <c r="H2413">
        <v>2735949</v>
      </c>
    </row>
    <row r="2414" spans="1:8">
      <c r="A2414">
        <v>2413</v>
      </c>
      <c r="B2414">
        <v>25</v>
      </c>
      <c r="C2414" t="s">
        <v>182</v>
      </c>
      <c r="D2414" t="s">
        <v>3586</v>
      </c>
      <c r="E2414" t="s">
        <v>1392</v>
      </c>
      <c r="F2414" t="s">
        <v>46</v>
      </c>
      <c r="G2414">
        <v>105187</v>
      </c>
      <c r="H2414">
        <v>2735949</v>
      </c>
    </row>
    <row r="2415" spans="1:8">
      <c r="A2415">
        <v>2414</v>
      </c>
      <c r="B2415">
        <v>25</v>
      </c>
      <c r="C2415" t="s">
        <v>182</v>
      </c>
      <c r="D2415" t="s">
        <v>3586</v>
      </c>
      <c r="E2415" t="s">
        <v>1393</v>
      </c>
      <c r="F2415" t="s">
        <v>63</v>
      </c>
      <c r="G2415">
        <v>84792</v>
      </c>
      <c r="H2415">
        <v>2735949</v>
      </c>
    </row>
    <row r="2416" spans="1:8">
      <c r="A2416">
        <v>2415</v>
      </c>
      <c r="B2416">
        <v>25</v>
      </c>
      <c r="C2416" t="s">
        <v>182</v>
      </c>
      <c r="D2416" t="s">
        <v>3586</v>
      </c>
      <c r="E2416" t="s">
        <v>1393</v>
      </c>
      <c r="F2416" t="s">
        <v>46</v>
      </c>
      <c r="G2416">
        <v>91084</v>
      </c>
      <c r="H2416">
        <v>2735949</v>
      </c>
    </row>
    <row r="2417" spans="1:8">
      <c r="A2417">
        <v>2416</v>
      </c>
      <c r="B2417">
        <v>25</v>
      </c>
      <c r="C2417" t="s">
        <v>182</v>
      </c>
      <c r="D2417" t="s">
        <v>3586</v>
      </c>
      <c r="E2417" t="s">
        <v>1394</v>
      </c>
      <c r="F2417" t="s">
        <v>63</v>
      </c>
      <c r="G2417">
        <v>81429</v>
      </c>
      <c r="H2417">
        <v>2735949</v>
      </c>
    </row>
    <row r="2418" spans="1:8">
      <c r="A2418">
        <v>2417</v>
      </c>
      <c r="B2418">
        <v>25</v>
      </c>
      <c r="C2418" t="s">
        <v>182</v>
      </c>
      <c r="D2418" t="s">
        <v>3586</v>
      </c>
      <c r="E2418" t="s">
        <v>1394</v>
      </c>
      <c r="F2418" t="s">
        <v>46</v>
      </c>
      <c r="G2418">
        <v>88525</v>
      </c>
      <c r="H2418">
        <v>2735949</v>
      </c>
    </row>
    <row r="2419" spans="1:8">
      <c r="A2419">
        <v>2418</v>
      </c>
      <c r="B2419">
        <v>25</v>
      </c>
      <c r="C2419" t="s">
        <v>182</v>
      </c>
      <c r="D2419" t="s">
        <v>3586</v>
      </c>
      <c r="E2419" t="s">
        <v>1395</v>
      </c>
      <c r="F2419" t="s">
        <v>63</v>
      </c>
      <c r="G2419">
        <v>78708</v>
      </c>
      <c r="H2419">
        <v>2735949</v>
      </c>
    </row>
    <row r="2420" spans="1:8">
      <c r="A2420">
        <v>2419</v>
      </c>
      <c r="B2420">
        <v>25</v>
      </c>
      <c r="C2420" t="s">
        <v>182</v>
      </c>
      <c r="D2420" t="s">
        <v>3586</v>
      </c>
      <c r="E2420" t="s">
        <v>1395</v>
      </c>
      <c r="F2420" t="s">
        <v>46</v>
      </c>
      <c r="G2420">
        <v>85137</v>
      </c>
      <c r="H2420">
        <v>2735949</v>
      </c>
    </row>
    <row r="2421" spans="1:8">
      <c r="A2421">
        <v>2420</v>
      </c>
      <c r="B2421">
        <v>25</v>
      </c>
      <c r="C2421" t="s">
        <v>182</v>
      </c>
      <c r="D2421" t="s">
        <v>3586</v>
      </c>
      <c r="E2421" t="s">
        <v>1396</v>
      </c>
      <c r="F2421" t="s">
        <v>63</v>
      </c>
      <c r="G2421">
        <v>68171</v>
      </c>
      <c r="H2421">
        <v>2735949</v>
      </c>
    </row>
    <row r="2422" spans="1:8">
      <c r="A2422">
        <v>2421</v>
      </c>
      <c r="B2422">
        <v>25</v>
      </c>
      <c r="C2422" t="s">
        <v>182</v>
      </c>
      <c r="D2422" t="s">
        <v>3586</v>
      </c>
      <c r="E2422" t="s">
        <v>1396</v>
      </c>
      <c r="F2422" t="s">
        <v>46</v>
      </c>
      <c r="G2422">
        <v>74924</v>
      </c>
      <c r="H2422">
        <v>2735949</v>
      </c>
    </row>
    <row r="2423" spans="1:8">
      <c r="A2423">
        <v>2422</v>
      </c>
      <c r="B2423">
        <v>25</v>
      </c>
      <c r="C2423" t="s">
        <v>182</v>
      </c>
      <c r="D2423" t="s">
        <v>3586</v>
      </c>
      <c r="E2423" t="s">
        <v>1397</v>
      </c>
      <c r="F2423" t="s">
        <v>63</v>
      </c>
      <c r="G2423">
        <v>55003</v>
      </c>
      <c r="H2423">
        <v>2735949</v>
      </c>
    </row>
    <row r="2424" spans="1:8">
      <c r="A2424">
        <v>2423</v>
      </c>
      <c r="B2424">
        <v>25</v>
      </c>
      <c r="C2424" t="s">
        <v>182</v>
      </c>
      <c r="D2424" t="s">
        <v>3586</v>
      </c>
      <c r="E2424" t="s">
        <v>1397</v>
      </c>
      <c r="F2424" t="s">
        <v>46</v>
      </c>
      <c r="G2424">
        <v>59666</v>
      </c>
      <c r="H2424">
        <v>2735949</v>
      </c>
    </row>
    <row r="2425" spans="1:8">
      <c r="A2425">
        <v>2424</v>
      </c>
      <c r="B2425">
        <v>25</v>
      </c>
      <c r="C2425" t="s">
        <v>182</v>
      </c>
      <c r="D2425" t="s">
        <v>3586</v>
      </c>
      <c r="E2425" t="s">
        <v>1398</v>
      </c>
      <c r="F2425" t="s">
        <v>63</v>
      </c>
      <c r="G2425">
        <v>42193</v>
      </c>
      <c r="H2425">
        <v>2735949</v>
      </c>
    </row>
    <row r="2426" spans="1:8">
      <c r="A2426">
        <v>2425</v>
      </c>
      <c r="B2426">
        <v>25</v>
      </c>
      <c r="C2426" t="s">
        <v>182</v>
      </c>
      <c r="D2426" t="s">
        <v>3586</v>
      </c>
      <c r="E2426" t="s">
        <v>1398</v>
      </c>
      <c r="F2426" t="s">
        <v>46</v>
      </c>
      <c r="G2426">
        <v>45499</v>
      </c>
      <c r="H2426">
        <v>2735949</v>
      </c>
    </row>
    <row r="2427" spans="1:8">
      <c r="A2427">
        <v>2426</v>
      </c>
      <c r="B2427">
        <v>25</v>
      </c>
      <c r="C2427" t="s">
        <v>182</v>
      </c>
      <c r="D2427" t="s">
        <v>3586</v>
      </c>
      <c r="E2427" t="s">
        <v>1399</v>
      </c>
      <c r="F2427" t="s">
        <v>63</v>
      </c>
      <c r="G2427">
        <v>29985</v>
      </c>
      <c r="H2427">
        <v>2735949</v>
      </c>
    </row>
    <row r="2428" spans="1:8">
      <c r="A2428">
        <v>2427</v>
      </c>
      <c r="B2428">
        <v>25</v>
      </c>
      <c r="C2428" t="s">
        <v>182</v>
      </c>
      <c r="D2428" t="s">
        <v>3586</v>
      </c>
      <c r="E2428" t="s">
        <v>1399</v>
      </c>
      <c r="F2428" t="s">
        <v>46</v>
      </c>
      <c r="G2428">
        <v>33551</v>
      </c>
      <c r="H2428">
        <v>2735949</v>
      </c>
    </row>
    <row r="2429" spans="1:8">
      <c r="A2429">
        <v>2428</v>
      </c>
      <c r="B2429">
        <v>25</v>
      </c>
      <c r="C2429" t="s">
        <v>182</v>
      </c>
      <c r="D2429" t="s">
        <v>3586</v>
      </c>
      <c r="E2429" t="s">
        <v>1400</v>
      </c>
      <c r="F2429" t="s">
        <v>63</v>
      </c>
      <c r="G2429">
        <v>21349</v>
      </c>
      <c r="H2429">
        <v>2735949</v>
      </c>
    </row>
    <row r="2430" spans="1:8">
      <c r="A2430">
        <v>2429</v>
      </c>
      <c r="B2430">
        <v>25</v>
      </c>
      <c r="C2430" t="s">
        <v>182</v>
      </c>
      <c r="D2430" t="s">
        <v>3586</v>
      </c>
      <c r="E2430" t="s">
        <v>1400</v>
      </c>
      <c r="F2430" t="s">
        <v>46</v>
      </c>
      <c r="G2430">
        <v>25062</v>
      </c>
      <c r="H2430">
        <v>2735949</v>
      </c>
    </row>
    <row r="2431" spans="1:8">
      <c r="A2431">
        <v>2430</v>
      </c>
      <c r="B2431">
        <v>25</v>
      </c>
      <c r="C2431" t="s">
        <v>182</v>
      </c>
      <c r="D2431" t="s">
        <v>3586</v>
      </c>
      <c r="E2431" t="s">
        <v>1401</v>
      </c>
      <c r="F2431" t="s">
        <v>63</v>
      </c>
      <c r="G2431">
        <v>13599</v>
      </c>
      <c r="H2431">
        <v>2735949</v>
      </c>
    </row>
    <row r="2432" spans="1:8">
      <c r="A2432">
        <v>2431</v>
      </c>
      <c r="B2432">
        <v>25</v>
      </c>
      <c r="C2432" t="s">
        <v>182</v>
      </c>
      <c r="D2432" t="s">
        <v>3586</v>
      </c>
      <c r="E2432" t="s">
        <v>1401</v>
      </c>
      <c r="F2432" t="s">
        <v>46</v>
      </c>
      <c r="G2432">
        <v>17845</v>
      </c>
      <c r="H2432">
        <v>2735949</v>
      </c>
    </row>
    <row r="2433" spans="1:8">
      <c r="A2433">
        <v>2432</v>
      </c>
      <c r="B2433">
        <v>25</v>
      </c>
      <c r="C2433" t="s">
        <v>182</v>
      </c>
      <c r="D2433" t="s">
        <v>3586</v>
      </c>
      <c r="E2433" t="s">
        <v>1402</v>
      </c>
      <c r="F2433" t="s">
        <v>63</v>
      </c>
      <c r="G2433">
        <v>10356</v>
      </c>
      <c r="H2433">
        <v>2735949</v>
      </c>
    </row>
    <row r="2434" spans="1:8">
      <c r="A2434">
        <v>2433</v>
      </c>
      <c r="B2434">
        <v>25</v>
      </c>
      <c r="C2434" t="s">
        <v>182</v>
      </c>
      <c r="D2434" t="s">
        <v>3586</v>
      </c>
      <c r="E2434" t="s">
        <v>1402</v>
      </c>
      <c r="F2434" t="s">
        <v>46</v>
      </c>
      <c r="G2434">
        <v>15500</v>
      </c>
      <c r="H2434">
        <v>2735949</v>
      </c>
    </row>
    <row r="2435" spans="1:8">
      <c r="A2435">
        <v>2434</v>
      </c>
      <c r="B2435">
        <v>25</v>
      </c>
      <c r="C2435" t="s">
        <v>182</v>
      </c>
      <c r="D2435" t="s">
        <v>45</v>
      </c>
      <c r="E2435" t="s">
        <v>249</v>
      </c>
      <c r="F2435" t="s">
        <v>63</v>
      </c>
      <c r="G2435">
        <v>733</v>
      </c>
    </row>
    <row r="2436" spans="1:8">
      <c r="A2436">
        <v>2435</v>
      </c>
      <c r="B2436">
        <v>25</v>
      </c>
      <c r="C2436" t="s">
        <v>182</v>
      </c>
      <c r="D2436" t="s">
        <v>45</v>
      </c>
      <c r="E2436" t="s">
        <v>249</v>
      </c>
      <c r="F2436" t="s">
        <v>46</v>
      </c>
      <c r="G2436">
        <v>666</v>
      </c>
    </row>
    <row r="2437" spans="1:8">
      <c r="A2437">
        <v>2436</v>
      </c>
      <c r="B2437">
        <v>25</v>
      </c>
      <c r="C2437" t="s">
        <v>182</v>
      </c>
      <c r="D2437" t="s">
        <v>45</v>
      </c>
      <c r="E2437" t="s">
        <v>1386</v>
      </c>
      <c r="F2437" t="s">
        <v>63</v>
      </c>
      <c r="G2437">
        <v>812</v>
      </c>
    </row>
    <row r="2438" spans="1:8">
      <c r="A2438">
        <v>2437</v>
      </c>
      <c r="B2438">
        <v>25</v>
      </c>
      <c r="C2438" t="s">
        <v>182</v>
      </c>
      <c r="D2438" t="s">
        <v>45</v>
      </c>
      <c r="E2438" t="s">
        <v>1386</v>
      </c>
      <c r="F2438" t="s">
        <v>46</v>
      </c>
      <c r="G2438">
        <v>815</v>
      </c>
    </row>
    <row r="2439" spans="1:8">
      <c r="A2439">
        <v>2438</v>
      </c>
      <c r="B2439">
        <v>25</v>
      </c>
      <c r="C2439" t="s">
        <v>182</v>
      </c>
      <c r="D2439" t="s">
        <v>45</v>
      </c>
      <c r="E2439" t="s">
        <v>1387</v>
      </c>
      <c r="F2439" t="s">
        <v>63</v>
      </c>
      <c r="G2439">
        <v>932</v>
      </c>
    </row>
    <row r="2440" spans="1:8">
      <c r="A2440">
        <v>2439</v>
      </c>
      <c r="B2440">
        <v>25</v>
      </c>
      <c r="C2440" t="s">
        <v>182</v>
      </c>
      <c r="D2440" t="s">
        <v>45</v>
      </c>
      <c r="E2440" t="s">
        <v>1387</v>
      </c>
      <c r="F2440" t="s">
        <v>46</v>
      </c>
      <c r="G2440">
        <v>930</v>
      </c>
    </row>
    <row r="2441" spans="1:8">
      <c r="A2441">
        <v>2440</v>
      </c>
      <c r="B2441">
        <v>25</v>
      </c>
      <c r="C2441" t="s">
        <v>182</v>
      </c>
      <c r="D2441" t="s">
        <v>45</v>
      </c>
      <c r="E2441" t="s">
        <v>1388</v>
      </c>
      <c r="F2441" t="s">
        <v>63</v>
      </c>
      <c r="G2441">
        <v>3620</v>
      </c>
    </row>
    <row r="2442" spans="1:8">
      <c r="A2442">
        <v>2441</v>
      </c>
      <c r="B2442">
        <v>25</v>
      </c>
      <c r="C2442" t="s">
        <v>182</v>
      </c>
      <c r="D2442" t="s">
        <v>45</v>
      </c>
      <c r="E2442" t="s">
        <v>1388</v>
      </c>
      <c r="F2442" t="s">
        <v>46</v>
      </c>
      <c r="G2442">
        <v>1361</v>
      </c>
    </row>
    <row r="2443" spans="1:8">
      <c r="A2443">
        <v>2442</v>
      </c>
      <c r="B2443">
        <v>25</v>
      </c>
      <c r="C2443" t="s">
        <v>182</v>
      </c>
      <c r="D2443" t="s">
        <v>45</v>
      </c>
      <c r="E2443" t="s">
        <v>1389</v>
      </c>
      <c r="F2443" t="s">
        <v>63</v>
      </c>
      <c r="G2443">
        <v>4193</v>
      </c>
    </row>
    <row r="2444" spans="1:8">
      <c r="A2444">
        <v>2443</v>
      </c>
      <c r="B2444">
        <v>25</v>
      </c>
      <c r="C2444" t="s">
        <v>182</v>
      </c>
      <c r="D2444" t="s">
        <v>45</v>
      </c>
      <c r="E2444" t="s">
        <v>1389</v>
      </c>
      <c r="F2444" t="s">
        <v>46</v>
      </c>
      <c r="G2444">
        <v>1548</v>
      </c>
    </row>
    <row r="2445" spans="1:8">
      <c r="A2445">
        <v>2444</v>
      </c>
      <c r="B2445">
        <v>25</v>
      </c>
      <c r="C2445" t="s">
        <v>182</v>
      </c>
      <c r="D2445" t="s">
        <v>45</v>
      </c>
      <c r="E2445" t="s">
        <v>1390</v>
      </c>
      <c r="F2445" t="s">
        <v>63</v>
      </c>
      <c r="G2445">
        <v>1528</v>
      </c>
    </row>
    <row r="2446" spans="1:8">
      <c r="A2446">
        <v>2445</v>
      </c>
      <c r="B2446">
        <v>25</v>
      </c>
      <c r="C2446" t="s">
        <v>182</v>
      </c>
      <c r="D2446" t="s">
        <v>45</v>
      </c>
      <c r="E2446" t="s">
        <v>1390</v>
      </c>
      <c r="F2446" t="s">
        <v>46</v>
      </c>
      <c r="G2446">
        <v>1379</v>
      </c>
    </row>
    <row r="2447" spans="1:8">
      <c r="A2447">
        <v>2446</v>
      </c>
      <c r="B2447">
        <v>25</v>
      </c>
      <c r="C2447" t="s">
        <v>182</v>
      </c>
      <c r="D2447" t="s">
        <v>45</v>
      </c>
      <c r="E2447" t="s">
        <v>1391</v>
      </c>
      <c r="F2447" t="s">
        <v>63</v>
      </c>
      <c r="G2447">
        <v>1407</v>
      </c>
    </row>
    <row r="2448" spans="1:8">
      <c r="A2448">
        <v>2447</v>
      </c>
      <c r="B2448">
        <v>25</v>
      </c>
      <c r="C2448" t="s">
        <v>182</v>
      </c>
      <c r="D2448" t="s">
        <v>45</v>
      </c>
      <c r="E2448" t="s">
        <v>1391</v>
      </c>
      <c r="F2448" t="s">
        <v>46</v>
      </c>
      <c r="G2448">
        <v>1137</v>
      </c>
    </row>
    <row r="2449" spans="1:7">
      <c r="A2449">
        <v>2448</v>
      </c>
      <c r="B2449">
        <v>25</v>
      </c>
      <c r="C2449" t="s">
        <v>182</v>
      </c>
      <c r="D2449" t="s">
        <v>45</v>
      </c>
      <c r="E2449" t="s">
        <v>1392</v>
      </c>
      <c r="F2449" t="s">
        <v>63</v>
      </c>
      <c r="G2449">
        <v>1326</v>
      </c>
    </row>
    <row r="2450" spans="1:7">
      <c r="A2450">
        <v>2449</v>
      </c>
      <c r="B2450">
        <v>25</v>
      </c>
      <c r="C2450" t="s">
        <v>182</v>
      </c>
      <c r="D2450" t="s">
        <v>45</v>
      </c>
      <c r="E2450" t="s">
        <v>1392</v>
      </c>
      <c r="F2450" t="s">
        <v>46</v>
      </c>
      <c r="G2450">
        <v>1162</v>
      </c>
    </row>
    <row r="2451" spans="1:7">
      <c r="A2451">
        <v>2450</v>
      </c>
      <c r="B2451">
        <v>25</v>
      </c>
      <c r="C2451" t="s">
        <v>182</v>
      </c>
      <c r="D2451" t="s">
        <v>45</v>
      </c>
      <c r="E2451" t="s">
        <v>1393</v>
      </c>
      <c r="F2451" t="s">
        <v>63</v>
      </c>
      <c r="G2451">
        <v>944</v>
      </c>
    </row>
    <row r="2452" spans="1:7">
      <c r="A2452">
        <v>2451</v>
      </c>
      <c r="B2452">
        <v>25</v>
      </c>
      <c r="C2452" t="s">
        <v>182</v>
      </c>
      <c r="D2452" t="s">
        <v>45</v>
      </c>
      <c r="E2452" t="s">
        <v>1393</v>
      </c>
      <c r="F2452" t="s">
        <v>46</v>
      </c>
      <c r="G2452">
        <v>918</v>
      </c>
    </row>
    <row r="2453" spans="1:7">
      <c r="A2453">
        <v>2452</v>
      </c>
      <c r="B2453">
        <v>25</v>
      </c>
      <c r="C2453" t="s">
        <v>182</v>
      </c>
      <c r="D2453" t="s">
        <v>45</v>
      </c>
      <c r="E2453" t="s">
        <v>1394</v>
      </c>
      <c r="F2453" t="s">
        <v>63</v>
      </c>
      <c r="G2453">
        <v>878</v>
      </c>
    </row>
    <row r="2454" spans="1:7">
      <c r="A2454">
        <v>2453</v>
      </c>
      <c r="B2454">
        <v>25</v>
      </c>
      <c r="C2454" t="s">
        <v>182</v>
      </c>
      <c r="D2454" t="s">
        <v>45</v>
      </c>
      <c r="E2454" t="s">
        <v>1394</v>
      </c>
      <c r="F2454" t="s">
        <v>46</v>
      </c>
      <c r="G2454">
        <v>948</v>
      </c>
    </row>
    <row r="2455" spans="1:7">
      <c r="A2455">
        <v>2454</v>
      </c>
      <c r="B2455">
        <v>25</v>
      </c>
      <c r="C2455" t="s">
        <v>182</v>
      </c>
      <c r="D2455" t="s">
        <v>45</v>
      </c>
      <c r="E2455" t="s">
        <v>1395</v>
      </c>
      <c r="F2455" t="s">
        <v>63</v>
      </c>
      <c r="G2455">
        <v>947</v>
      </c>
    </row>
    <row r="2456" spans="1:7">
      <c r="A2456">
        <v>2455</v>
      </c>
      <c r="B2456">
        <v>25</v>
      </c>
      <c r="C2456" t="s">
        <v>182</v>
      </c>
      <c r="D2456" t="s">
        <v>45</v>
      </c>
      <c r="E2456" t="s">
        <v>1395</v>
      </c>
      <c r="F2456" t="s">
        <v>46</v>
      </c>
      <c r="G2456">
        <v>961</v>
      </c>
    </row>
    <row r="2457" spans="1:7">
      <c r="A2457">
        <v>2456</v>
      </c>
      <c r="B2457">
        <v>25</v>
      </c>
      <c r="C2457" t="s">
        <v>182</v>
      </c>
      <c r="D2457" t="s">
        <v>45</v>
      </c>
      <c r="E2457" t="s">
        <v>1396</v>
      </c>
      <c r="F2457" t="s">
        <v>63</v>
      </c>
      <c r="G2457">
        <v>744</v>
      </c>
    </row>
    <row r="2458" spans="1:7">
      <c r="A2458">
        <v>2457</v>
      </c>
      <c r="B2458">
        <v>25</v>
      </c>
      <c r="C2458" t="s">
        <v>182</v>
      </c>
      <c r="D2458" t="s">
        <v>45</v>
      </c>
      <c r="E2458" t="s">
        <v>1396</v>
      </c>
      <c r="F2458" t="s">
        <v>46</v>
      </c>
      <c r="G2458">
        <v>775</v>
      </c>
    </row>
    <row r="2459" spans="1:7">
      <c r="A2459">
        <v>2458</v>
      </c>
      <c r="B2459">
        <v>25</v>
      </c>
      <c r="C2459" t="s">
        <v>182</v>
      </c>
      <c r="D2459" t="s">
        <v>45</v>
      </c>
      <c r="E2459" t="s">
        <v>1397</v>
      </c>
      <c r="F2459" t="s">
        <v>63</v>
      </c>
      <c r="G2459">
        <v>537</v>
      </c>
    </row>
    <row r="2460" spans="1:7">
      <c r="A2460">
        <v>2459</v>
      </c>
      <c r="B2460">
        <v>25</v>
      </c>
      <c r="C2460" t="s">
        <v>182</v>
      </c>
      <c r="D2460" t="s">
        <v>45</v>
      </c>
      <c r="E2460" t="s">
        <v>1397</v>
      </c>
      <c r="F2460" t="s">
        <v>46</v>
      </c>
      <c r="G2460">
        <v>546</v>
      </c>
    </row>
    <row r="2461" spans="1:7">
      <c r="A2461">
        <v>2460</v>
      </c>
      <c r="B2461">
        <v>25</v>
      </c>
      <c r="C2461" t="s">
        <v>182</v>
      </c>
      <c r="D2461" t="s">
        <v>45</v>
      </c>
      <c r="E2461" t="s">
        <v>1398</v>
      </c>
      <c r="F2461" t="s">
        <v>63</v>
      </c>
      <c r="G2461">
        <v>328</v>
      </c>
    </row>
    <row r="2462" spans="1:7">
      <c r="A2462">
        <v>2461</v>
      </c>
      <c r="B2462">
        <v>25</v>
      </c>
      <c r="C2462" t="s">
        <v>182</v>
      </c>
      <c r="D2462" t="s">
        <v>45</v>
      </c>
      <c r="E2462" t="s">
        <v>1398</v>
      </c>
      <c r="F2462" t="s">
        <v>46</v>
      </c>
      <c r="G2462">
        <v>387</v>
      </c>
    </row>
    <row r="2463" spans="1:7">
      <c r="A2463">
        <v>2462</v>
      </c>
      <c r="B2463">
        <v>25</v>
      </c>
      <c r="C2463" t="s">
        <v>182</v>
      </c>
      <c r="D2463" t="s">
        <v>45</v>
      </c>
      <c r="E2463" t="s">
        <v>1399</v>
      </c>
      <c r="F2463" t="s">
        <v>63</v>
      </c>
      <c r="G2463">
        <v>206</v>
      </c>
    </row>
    <row r="2464" spans="1:7">
      <c r="A2464">
        <v>2463</v>
      </c>
      <c r="B2464">
        <v>25</v>
      </c>
      <c r="C2464" t="s">
        <v>182</v>
      </c>
      <c r="D2464" t="s">
        <v>45</v>
      </c>
      <c r="E2464" t="s">
        <v>1399</v>
      </c>
      <c r="F2464" t="s">
        <v>46</v>
      </c>
      <c r="G2464">
        <v>243</v>
      </c>
    </row>
    <row r="2465" spans="1:8">
      <c r="A2465">
        <v>2464</v>
      </c>
      <c r="B2465">
        <v>25</v>
      </c>
      <c r="C2465" t="s">
        <v>182</v>
      </c>
      <c r="D2465" t="s">
        <v>45</v>
      </c>
      <c r="E2465" t="s">
        <v>1400</v>
      </c>
      <c r="F2465" t="s">
        <v>63</v>
      </c>
      <c r="G2465">
        <v>141</v>
      </c>
    </row>
    <row r="2466" spans="1:8">
      <c r="A2466">
        <v>2465</v>
      </c>
      <c r="B2466">
        <v>25</v>
      </c>
      <c r="C2466" t="s">
        <v>182</v>
      </c>
      <c r="D2466" t="s">
        <v>45</v>
      </c>
      <c r="E2466" t="s">
        <v>1400</v>
      </c>
      <c r="F2466" t="s">
        <v>46</v>
      </c>
      <c r="G2466">
        <v>174</v>
      </c>
    </row>
    <row r="2467" spans="1:8">
      <c r="A2467">
        <v>2466</v>
      </c>
      <c r="B2467">
        <v>25</v>
      </c>
      <c r="C2467" t="s">
        <v>182</v>
      </c>
      <c r="D2467" t="s">
        <v>45</v>
      </c>
      <c r="E2467" t="s">
        <v>1401</v>
      </c>
      <c r="F2467" t="s">
        <v>63</v>
      </c>
      <c r="G2467">
        <v>115</v>
      </c>
    </row>
    <row r="2468" spans="1:8">
      <c r="A2468">
        <v>2467</v>
      </c>
      <c r="B2468">
        <v>25</v>
      </c>
      <c r="C2468" t="s">
        <v>182</v>
      </c>
      <c r="D2468" t="s">
        <v>45</v>
      </c>
      <c r="E2468" t="s">
        <v>1401</v>
      </c>
      <c r="F2468" t="s">
        <v>46</v>
      </c>
      <c r="G2468">
        <v>152</v>
      </c>
    </row>
    <row r="2469" spans="1:8">
      <c r="A2469">
        <v>2468</v>
      </c>
      <c r="B2469">
        <v>25</v>
      </c>
      <c r="C2469" t="s">
        <v>182</v>
      </c>
      <c r="D2469" t="s">
        <v>45</v>
      </c>
      <c r="E2469" t="s">
        <v>1402</v>
      </c>
      <c r="F2469" t="s">
        <v>63</v>
      </c>
      <c r="G2469">
        <v>119</v>
      </c>
    </row>
    <row r="2470" spans="1:8">
      <c r="A2470">
        <v>2469</v>
      </c>
      <c r="B2470">
        <v>25</v>
      </c>
      <c r="C2470" t="s">
        <v>182</v>
      </c>
      <c r="D2470" t="s">
        <v>45</v>
      </c>
      <c r="E2470" t="s">
        <v>1402</v>
      </c>
      <c r="F2470" t="s">
        <v>46</v>
      </c>
      <c r="G2470">
        <v>177</v>
      </c>
    </row>
    <row r="2471" spans="1:8">
      <c r="A2471">
        <v>2470</v>
      </c>
      <c r="B2471">
        <v>27</v>
      </c>
      <c r="C2471" t="s">
        <v>183</v>
      </c>
      <c r="D2471" t="s">
        <v>1413</v>
      </c>
      <c r="E2471" t="s">
        <v>249</v>
      </c>
      <c r="F2471" t="s">
        <v>63</v>
      </c>
      <c r="G2471">
        <v>5993</v>
      </c>
      <c r="H2471">
        <v>68415</v>
      </c>
    </row>
    <row r="2472" spans="1:8">
      <c r="A2472">
        <v>2471</v>
      </c>
      <c r="B2472">
        <v>27</v>
      </c>
      <c r="C2472" t="s">
        <v>183</v>
      </c>
      <c r="D2472" t="s">
        <v>1413</v>
      </c>
      <c r="E2472" t="s">
        <v>249</v>
      </c>
      <c r="F2472" t="s">
        <v>46</v>
      </c>
      <c r="G2472">
        <v>5943</v>
      </c>
      <c r="H2472">
        <v>68415</v>
      </c>
    </row>
    <row r="2473" spans="1:8">
      <c r="A2473">
        <v>2472</v>
      </c>
      <c r="B2473">
        <v>27</v>
      </c>
      <c r="C2473" t="s">
        <v>183</v>
      </c>
      <c r="D2473" t="s">
        <v>1413</v>
      </c>
      <c r="E2473" t="s">
        <v>1386</v>
      </c>
      <c r="F2473" t="s">
        <v>63</v>
      </c>
      <c r="G2473">
        <v>5966</v>
      </c>
      <c r="H2473">
        <v>68415</v>
      </c>
    </row>
    <row r="2474" spans="1:8">
      <c r="A2474">
        <v>2473</v>
      </c>
      <c r="B2474">
        <v>27</v>
      </c>
      <c r="C2474" t="s">
        <v>183</v>
      </c>
      <c r="D2474" t="s">
        <v>1413</v>
      </c>
      <c r="E2474" t="s">
        <v>1386</v>
      </c>
      <c r="F2474" t="s">
        <v>46</v>
      </c>
      <c r="G2474">
        <v>5966</v>
      </c>
      <c r="H2474">
        <v>68415</v>
      </c>
    </row>
    <row r="2475" spans="1:8">
      <c r="A2475">
        <v>2474</v>
      </c>
      <c r="B2475">
        <v>27</v>
      </c>
      <c r="C2475" t="s">
        <v>183</v>
      </c>
      <c r="D2475" t="s">
        <v>1413</v>
      </c>
      <c r="E2475" t="s">
        <v>1387</v>
      </c>
      <c r="F2475" t="s">
        <v>63</v>
      </c>
      <c r="G2475">
        <v>4720</v>
      </c>
      <c r="H2475">
        <v>68415</v>
      </c>
    </row>
    <row r="2476" spans="1:8">
      <c r="A2476">
        <v>2475</v>
      </c>
      <c r="B2476">
        <v>27</v>
      </c>
      <c r="C2476" t="s">
        <v>183</v>
      </c>
      <c r="D2476" t="s">
        <v>1413</v>
      </c>
      <c r="E2476" t="s">
        <v>1387</v>
      </c>
      <c r="F2476" t="s">
        <v>46</v>
      </c>
      <c r="G2476">
        <v>4760</v>
      </c>
      <c r="H2476">
        <v>68415</v>
      </c>
    </row>
    <row r="2477" spans="1:8">
      <c r="A2477">
        <v>2476</v>
      </c>
      <c r="B2477">
        <v>27</v>
      </c>
      <c r="C2477" t="s">
        <v>183</v>
      </c>
      <c r="D2477" t="s">
        <v>1413</v>
      </c>
      <c r="E2477" t="s">
        <v>1388</v>
      </c>
      <c r="F2477" t="s">
        <v>63</v>
      </c>
      <c r="G2477">
        <v>3774</v>
      </c>
      <c r="H2477">
        <v>68415</v>
      </c>
    </row>
    <row r="2478" spans="1:8">
      <c r="A2478">
        <v>2477</v>
      </c>
      <c r="B2478">
        <v>27</v>
      </c>
      <c r="C2478" t="s">
        <v>183</v>
      </c>
      <c r="D2478" t="s">
        <v>1413</v>
      </c>
      <c r="E2478" t="s">
        <v>1388</v>
      </c>
      <c r="F2478" t="s">
        <v>46</v>
      </c>
      <c r="G2478">
        <v>3812</v>
      </c>
      <c r="H2478">
        <v>68415</v>
      </c>
    </row>
    <row r="2479" spans="1:8">
      <c r="A2479">
        <v>2478</v>
      </c>
      <c r="B2479">
        <v>27</v>
      </c>
      <c r="C2479" t="s">
        <v>183</v>
      </c>
      <c r="D2479" t="s">
        <v>1413</v>
      </c>
      <c r="E2479" t="s">
        <v>1389</v>
      </c>
      <c r="F2479" t="s">
        <v>63</v>
      </c>
      <c r="G2479">
        <v>3039</v>
      </c>
      <c r="H2479">
        <v>68415</v>
      </c>
    </row>
    <row r="2480" spans="1:8">
      <c r="A2480">
        <v>2479</v>
      </c>
      <c r="B2480">
        <v>27</v>
      </c>
      <c r="C2480" t="s">
        <v>183</v>
      </c>
      <c r="D2480" t="s">
        <v>1413</v>
      </c>
      <c r="E2480" t="s">
        <v>1389</v>
      </c>
      <c r="F2480" t="s">
        <v>46</v>
      </c>
      <c r="G2480">
        <v>2940</v>
      </c>
      <c r="H2480">
        <v>68415</v>
      </c>
    </row>
    <row r="2481" spans="1:8">
      <c r="A2481">
        <v>2480</v>
      </c>
      <c r="B2481">
        <v>27</v>
      </c>
      <c r="C2481" t="s">
        <v>183</v>
      </c>
      <c r="D2481" t="s">
        <v>1413</v>
      </c>
      <c r="E2481" t="s">
        <v>1390</v>
      </c>
      <c r="F2481" t="s">
        <v>63</v>
      </c>
      <c r="G2481">
        <v>2343</v>
      </c>
      <c r="H2481">
        <v>68415</v>
      </c>
    </row>
    <row r="2482" spans="1:8">
      <c r="A2482">
        <v>2481</v>
      </c>
      <c r="B2482">
        <v>27</v>
      </c>
      <c r="C2482" t="s">
        <v>183</v>
      </c>
      <c r="D2482" t="s">
        <v>1413</v>
      </c>
      <c r="E2482" t="s">
        <v>1390</v>
      </c>
      <c r="F2482" t="s">
        <v>46</v>
      </c>
      <c r="G2482">
        <v>2288</v>
      </c>
      <c r="H2482">
        <v>68415</v>
      </c>
    </row>
    <row r="2483" spans="1:8">
      <c r="A2483">
        <v>2482</v>
      </c>
      <c r="B2483">
        <v>27</v>
      </c>
      <c r="C2483" t="s">
        <v>183</v>
      </c>
      <c r="D2483" t="s">
        <v>1413</v>
      </c>
      <c r="E2483" t="s">
        <v>1391</v>
      </c>
      <c r="F2483" t="s">
        <v>63</v>
      </c>
      <c r="G2483">
        <v>1936</v>
      </c>
      <c r="H2483">
        <v>68415</v>
      </c>
    </row>
    <row r="2484" spans="1:8">
      <c r="A2484">
        <v>2483</v>
      </c>
      <c r="B2484">
        <v>27</v>
      </c>
      <c r="C2484" t="s">
        <v>183</v>
      </c>
      <c r="D2484" t="s">
        <v>1413</v>
      </c>
      <c r="E2484" t="s">
        <v>1391</v>
      </c>
      <c r="F2484" t="s">
        <v>46</v>
      </c>
      <c r="G2484">
        <v>1929</v>
      </c>
      <c r="H2484">
        <v>68415</v>
      </c>
    </row>
    <row r="2485" spans="1:8">
      <c r="A2485">
        <v>2484</v>
      </c>
      <c r="B2485">
        <v>27</v>
      </c>
      <c r="C2485" t="s">
        <v>183</v>
      </c>
      <c r="D2485" t="s">
        <v>1413</v>
      </c>
      <c r="E2485" t="s">
        <v>1392</v>
      </c>
      <c r="F2485" t="s">
        <v>63</v>
      </c>
      <c r="G2485">
        <v>1450</v>
      </c>
      <c r="H2485">
        <v>68415</v>
      </c>
    </row>
    <row r="2486" spans="1:8">
      <c r="A2486">
        <v>2485</v>
      </c>
      <c r="B2486">
        <v>27</v>
      </c>
      <c r="C2486" t="s">
        <v>183</v>
      </c>
      <c r="D2486" t="s">
        <v>1413</v>
      </c>
      <c r="E2486" t="s">
        <v>1392</v>
      </c>
      <c r="F2486" t="s">
        <v>46</v>
      </c>
      <c r="G2486">
        <v>1390</v>
      </c>
      <c r="H2486">
        <v>68415</v>
      </c>
    </row>
    <row r="2487" spans="1:8">
      <c r="A2487">
        <v>2486</v>
      </c>
      <c r="B2487">
        <v>27</v>
      </c>
      <c r="C2487" t="s">
        <v>183</v>
      </c>
      <c r="D2487" t="s">
        <v>1413</v>
      </c>
      <c r="E2487" t="s">
        <v>1393</v>
      </c>
      <c r="F2487" t="s">
        <v>63</v>
      </c>
      <c r="G2487">
        <v>1414</v>
      </c>
      <c r="H2487">
        <v>68415</v>
      </c>
    </row>
    <row r="2488" spans="1:8">
      <c r="A2488">
        <v>2487</v>
      </c>
      <c r="B2488">
        <v>27</v>
      </c>
      <c r="C2488" t="s">
        <v>183</v>
      </c>
      <c r="D2488" t="s">
        <v>1413</v>
      </c>
      <c r="E2488" t="s">
        <v>1393</v>
      </c>
      <c r="F2488" t="s">
        <v>46</v>
      </c>
      <c r="G2488">
        <v>1558</v>
      </c>
      <c r="H2488">
        <v>68415</v>
      </c>
    </row>
    <row r="2489" spans="1:8">
      <c r="A2489">
        <v>2488</v>
      </c>
      <c r="B2489">
        <v>27</v>
      </c>
      <c r="C2489" t="s">
        <v>183</v>
      </c>
      <c r="D2489" t="s">
        <v>1413</v>
      </c>
      <c r="E2489" t="s">
        <v>1394</v>
      </c>
      <c r="F2489" t="s">
        <v>63</v>
      </c>
      <c r="G2489">
        <v>1060</v>
      </c>
      <c r="H2489">
        <v>68415</v>
      </c>
    </row>
    <row r="2490" spans="1:8">
      <c r="A2490">
        <v>2489</v>
      </c>
      <c r="B2490">
        <v>27</v>
      </c>
      <c r="C2490" t="s">
        <v>183</v>
      </c>
      <c r="D2490" t="s">
        <v>1413</v>
      </c>
      <c r="E2490" t="s">
        <v>1394</v>
      </c>
      <c r="F2490" t="s">
        <v>46</v>
      </c>
      <c r="G2490">
        <v>1007</v>
      </c>
      <c r="H2490">
        <v>68415</v>
      </c>
    </row>
    <row r="2491" spans="1:8">
      <c r="A2491">
        <v>2490</v>
      </c>
      <c r="B2491">
        <v>27</v>
      </c>
      <c r="C2491" t="s">
        <v>183</v>
      </c>
      <c r="D2491" t="s">
        <v>1413</v>
      </c>
      <c r="E2491" t="s">
        <v>1395</v>
      </c>
      <c r="F2491" t="s">
        <v>63</v>
      </c>
      <c r="G2491">
        <v>728</v>
      </c>
      <c r="H2491">
        <v>68415</v>
      </c>
    </row>
    <row r="2492" spans="1:8">
      <c r="A2492">
        <v>2491</v>
      </c>
      <c r="B2492">
        <v>27</v>
      </c>
      <c r="C2492" t="s">
        <v>183</v>
      </c>
      <c r="D2492" t="s">
        <v>1413</v>
      </c>
      <c r="E2492" t="s">
        <v>1395</v>
      </c>
      <c r="F2492" t="s">
        <v>46</v>
      </c>
      <c r="G2492">
        <v>747</v>
      </c>
      <c r="H2492">
        <v>68415</v>
      </c>
    </row>
    <row r="2493" spans="1:8">
      <c r="A2493">
        <v>2492</v>
      </c>
      <c r="B2493">
        <v>27</v>
      </c>
      <c r="C2493" t="s">
        <v>183</v>
      </c>
      <c r="D2493" t="s">
        <v>1413</v>
      </c>
      <c r="E2493" t="s">
        <v>1396</v>
      </c>
      <c r="F2493" t="s">
        <v>63</v>
      </c>
      <c r="G2493">
        <v>696</v>
      </c>
      <c r="H2493">
        <v>68415</v>
      </c>
    </row>
    <row r="2494" spans="1:8">
      <c r="A2494">
        <v>2493</v>
      </c>
      <c r="B2494">
        <v>27</v>
      </c>
      <c r="C2494" t="s">
        <v>183</v>
      </c>
      <c r="D2494" t="s">
        <v>1413</v>
      </c>
      <c r="E2494" t="s">
        <v>1396</v>
      </c>
      <c r="F2494" t="s">
        <v>46</v>
      </c>
      <c r="G2494">
        <v>689</v>
      </c>
      <c r="H2494">
        <v>68415</v>
      </c>
    </row>
    <row r="2495" spans="1:8">
      <c r="A2495">
        <v>2494</v>
      </c>
      <c r="B2495">
        <v>27</v>
      </c>
      <c r="C2495" t="s">
        <v>183</v>
      </c>
      <c r="D2495" t="s">
        <v>1413</v>
      </c>
      <c r="E2495" t="s">
        <v>1397</v>
      </c>
      <c r="F2495" t="s">
        <v>63</v>
      </c>
      <c r="G2495">
        <v>439</v>
      </c>
      <c r="H2495">
        <v>68415</v>
      </c>
    </row>
    <row r="2496" spans="1:8">
      <c r="A2496">
        <v>2495</v>
      </c>
      <c r="B2496">
        <v>27</v>
      </c>
      <c r="C2496" t="s">
        <v>183</v>
      </c>
      <c r="D2496" t="s">
        <v>1413</v>
      </c>
      <c r="E2496" t="s">
        <v>1397</v>
      </c>
      <c r="F2496" t="s">
        <v>46</v>
      </c>
      <c r="G2496">
        <v>386</v>
      </c>
      <c r="H2496">
        <v>68415</v>
      </c>
    </row>
    <row r="2497" spans="1:8">
      <c r="A2497">
        <v>2496</v>
      </c>
      <c r="B2497">
        <v>27</v>
      </c>
      <c r="C2497" t="s">
        <v>183</v>
      </c>
      <c r="D2497" t="s">
        <v>1413</v>
      </c>
      <c r="E2497" t="s">
        <v>1398</v>
      </c>
      <c r="F2497" t="s">
        <v>63</v>
      </c>
      <c r="G2497">
        <v>303</v>
      </c>
      <c r="H2497">
        <v>68415</v>
      </c>
    </row>
    <row r="2498" spans="1:8">
      <c r="A2498">
        <v>2497</v>
      </c>
      <c r="B2498">
        <v>27</v>
      </c>
      <c r="C2498" t="s">
        <v>183</v>
      </c>
      <c r="D2498" t="s">
        <v>1413</v>
      </c>
      <c r="E2498" t="s">
        <v>1398</v>
      </c>
      <c r="F2498" t="s">
        <v>46</v>
      </c>
      <c r="G2498">
        <v>296</v>
      </c>
      <c r="H2498">
        <v>68415</v>
      </c>
    </row>
    <row r="2499" spans="1:8">
      <c r="A2499">
        <v>2498</v>
      </c>
      <c r="B2499">
        <v>27</v>
      </c>
      <c r="C2499" t="s">
        <v>183</v>
      </c>
      <c r="D2499" t="s">
        <v>1413</v>
      </c>
      <c r="E2499" t="s">
        <v>1399</v>
      </c>
      <c r="F2499" t="s">
        <v>63</v>
      </c>
      <c r="G2499">
        <v>153</v>
      </c>
      <c r="H2499">
        <v>68415</v>
      </c>
    </row>
    <row r="2500" spans="1:8">
      <c r="A2500">
        <v>2499</v>
      </c>
      <c r="B2500">
        <v>27</v>
      </c>
      <c r="C2500" t="s">
        <v>183</v>
      </c>
      <c r="D2500" t="s">
        <v>1413</v>
      </c>
      <c r="E2500" t="s">
        <v>1399</v>
      </c>
      <c r="F2500" t="s">
        <v>46</v>
      </c>
      <c r="G2500">
        <v>149</v>
      </c>
      <c r="H2500">
        <v>68415</v>
      </c>
    </row>
    <row r="2501" spans="1:8">
      <c r="A2501">
        <v>2500</v>
      </c>
      <c r="B2501">
        <v>27</v>
      </c>
      <c r="C2501" t="s">
        <v>183</v>
      </c>
      <c r="D2501" t="s">
        <v>1413</v>
      </c>
      <c r="E2501" t="s">
        <v>1400</v>
      </c>
      <c r="F2501" t="s">
        <v>63</v>
      </c>
      <c r="G2501">
        <v>136</v>
      </c>
      <c r="H2501">
        <v>68415</v>
      </c>
    </row>
    <row r="2502" spans="1:8">
      <c r="A2502">
        <v>2501</v>
      </c>
      <c r="B2502">
        <v>27</v>
      </c>
      <c r="C2502" t="s">
        <v>183</v>
      </c>
      <c r="D2502" t="s">
        <v>1413</v>
      </c>
      <c r="E2502" t="s">
        <v>1400</v>
      </c>
      <c r="F2502" t="s">
        <v>46</v>
      </c>
      <c r="G2502">
        <v>144</v>
      </c>
      <c r="H2502">
        <v>68415</v>
      </c>
    </row>
    <row r="2503" spans="1:8">
      <c r="A2503">
        <v>2502</v>
      </c>
      <c r="B2503">
        <v>27</v>
      </c>
      <c r="C2503" t="s">
        <v>183</v>
      </c>
      <c r="D2503" t="s">
        <v>1413</v>
      </c>
      <c r="E2503" t="s">
        <v>1401</v>
      </c>
      <c r="F2503" t="s">
        <v>63</v>
      </c>
      <c r="G2503">
        <v>83</v>
      </c>
      <c r="H2503">
        <v>68415</v>
      </c>
    </row>
    <row r="2504" spans="1:8">
      <c r="A2504">
        <v>2503</v>
      </c>
      <c r="B2504">
        <v>27</v>
      </c>
      <c r="C2504" t="s">
        <v>183</v>
      </c>
      <c r="D2504" t="s">
        <v>1413</v>
      </c>
      <c r="E2504" t="s">
        <v>1401</v>
      </c>
      <c r="F2504" t="s">
        <v>46</v>
      </c>
      <c r="G2504">
        <v>68</v>
      </c>
      <c r="H2504">
        <v>68415</v>
      </c>
    </row>
    <row r="2505" spans="1:8">
      <c r="A2505">
        <v>2504</v>
      </c>
      <c r="B2505">
        <v>27</v>
      </c>
      <c r="C2505" t="s">
        <v>183</v>
      </c>
      <c r="D2505" t="s">
        <v>1413</v>
      </c>
      <c r="E2505" t="s">
        <v>1402</v>
      </c>
      <c r="F2505" t="s">
        <v>63</v>
      </c>
      <c r="G2505">
        <v>52</v>
      </c>
      <c r="H2505">
        <v>68415</v>
      </c>
    </row>
    <row r="2506" spans="1:8">
      <c r="A2506">
        <v>2505</v>
      </c>
      <c r="B2506">
        <v>27</v>
      </c>
      <c r="C2506" t="s">
        <v>183</v>
      </c>
      <c r="D2506" t="s">
        <v>1413</v>
      </c>
      <c r="E2506" t="s">
        <v>1402</v>
      </c>
      <c r="F2506" t="s">
        <v>46</v>
      </c>
      <c r="G2506">
        <v>58</v>
      </c>
      <c r="H2506">
        <v>68415</v>
      </c>
    </row>
    <row r="2507" spans="1:8">
      <c r="A2507">
        <v>2506</v>
      </c>
      <c r="B2507">
        <v>27</v>
      </c>
      <c r="C2507" t="s">
        <v>183</v>
      </c>
      <c r="D2507" t="s">
        <v>3582</v>
      </c>
      <c r="E2507" t="s">
        <v>249</v>
      </c>
      <c r="F2507" t="s">
        <v>63</v>
      </c>
      <c r="G2507">
        <v>1</v>
      </c>
      <c r="H2507">
        <v>36</v>
      </c>
    </row>
    <row r="2508" spans="1:8">
      <c r="A2508">
        <v>2507</v>
      </c>
      <c r="B2508">
        <v>27</v>
      </c>
      <c r="C2508" t="s">
        <v>183</v>
      </c>
      <c r="D2508" t="s">
        <v>3582</v>
      </c>
      <c r="E2508" t="s">
        <v>249</v>
      </c>
      <c r="F2508" t="s">
        <v>46</v>
      </c>
      <c r="G2508">
        <v>3</v>
      </c>
      <c r="H2508">
        <v>36</v>
      </c>
    </row>
    <row r="2509" spans="1:8">
      <c r="A2509">
        <v>2508</v>
      </c>
      <c r="B2509">
        <v>27</v>
      </c>
      <c r="C2509" t="s">
        <v>183</v>
      </c>
      <c r="D2509" t="s">
        <v>3582</v>
      </c>
      <c r="E2509" t="s">
        <v>1386</v>
      </c>
      <c r="F2509" t="s">
        <v>63</v>
      </c>
      <c r="G2509">
        <v>1</v>
      </c>
      <c r="H2509">
        <v>36</v>
      </c>
    </row>
    <row r="2510" spans="1:8">
      <c r="A2510">
        <v>2509</v>
      </c>
      <c r="B2510">
        <v>27</v>
      </c>
      <c r="C2510" t="s">
        <v>183</v>
      </c>
      <c r="D2510" t="s">
        <v>3582</v>
      </c>
      <c r="E2510" t="s">
        <v>1386</v>
      </c>
      <c r="F2510" t="s">
        <v>46</v>
      </c>
      <c r="G2510">
        <v>2</v>
      </c>
      <c r="H2510">
        <v>36</v>
      </c>
    </row>
    <row r="2511" spans="1:8">
      <c r="A2511">
        <v>2510</v>
      </c>
      <c r="B2511">
        <v>27</v>
      </c>
      <c r="C2511" t="s">
        <v>183</v>
      </c>
      <c r="D2511" t="s">
        <v>3582</v>
      </c>
      <c r="E2511" t="s">
        <v>1387</v>
      </c>
      <c r="F2511" t="s">
        <v>63</v>
      </c>
      <c r="G2511">
        <v>2</v>
      </c>
      <c r="H2511">
        <v>36</v>
      </c>
    </row>
    <row r="2512" spans="1:8">
      <c r="A2512">
        <v>2511</v>
      </c>
      <c r="B2512">
        <v>27</v>
      </c>
      <c r="C2512" t="s">
        <v>183</v>
      </c>
      <c r="D2512" t="s">
        <v>3582</v>
      </c>
      <c r="E2512" t="s">
        <v>1387</v>
      </c>
      <c r="F2512" t="s">
        <v>46</v>
      </c>
      <c r="G2512">
        <v>2</v>
      </c>
      <c r="H2512">
        <v>36</v>
      </c>
    </row>
    <row r="2513" spans="1:8">
      <c r="A2513">
        <v>2512</v>
      </c>
      <c r="B2513">
        <v>27</v>
      </c>
      <c r="C2513" t="s">
        <v>183</v>
      </c>
      <c r="D2513" t="s">
        <v>3582</v>
      </c>
      <c r="E2513" t="s">
        <v>1388</v>
      </c>
      <c r="F2513" t="s">
        <v>63</v>
      </c>
      <c r="G2513">
        <v>3</v>
      </c>
      <c r="H2513">
        <v>36</v>
      </c>
    </row>
    <row r="2514" spans="1:8">
      <c r="A2514">
        <v>2513</v>
      </c>
      <c r="B2514">
        <v>27</v>
      </c>
      <c r="C2514" t="s">
        <v>183</v>
      </c>
      <c r="D2514" t="s">
        <v>3582</v>
      </c>
      <c r="E2514" t="s">
        <v>1388</v>
      </c>
      <c r="F2514" t="s">
        <v>46</v>
      </c>
      <c r="G2514">
        <v>1</v>
      </c>
      <c r="H2514">
        <v>36</v>
      </c>
    </row>
    <row r="2515" spans="1:8">
      <c r="A2515">
        <v>2514</v>
      </c>
      <c r="B2515">
        <v>27</v>
      </c>
      <c r="C2515" t="s">
        <v>183</v>
      </c>
      <c r="D2515" t="s">
        <v>3582</v>
      </c>
      <c r="E2515" t="s">
        <v>1389</v>
      </c>
      <c r="F2515" t="s">
        <v>63</v>
      </c>
      <c r="G2515">
        <v>3</v>
      </c>
      <c r="H2515">
        <v>36</v>
      </c>
    </row>
    <row r="2516" spans="1:8">
      <c r="A2516">
        <v>2515</v>
      </c>
      <c r="B2516">
        <v>27</v>
      </c>
      <c r="C2516" t="s">
        <v>183</v>
      </c>
      <c r="D2516" t="s">
        <v>3582</v>
      </c>
      <c r="E2516" t="s">
        <v>1389</v>
      </c>
      <c r="F2516" t="s">
        <v>46</v>
      </c>
      <c r="G2516">
        <v>1</v>
      </c>
      <c r="H2516">
        <v>36</v>
      </c>
    </row>
    <row r="2517" spans="1:8">
      <c r="A2517">
        <v>2516</v>
      </c>
      <c r="B2517">
        <v>27</v>
      </c>
      <c r="C2517" t="s">
        <v>183</v>
      </c>
      <c r="D2517" t="s">
        <v>3582</v>
      </c>
      <c r="E2517" t="s">
        <v>1390</v>
      </c>
      <c r="F2517" t="s">
        <v>63</v>
      </c>
      <c r="G2517">
        <v>2</v>
      </c>
      <c r="H2517">
        <v>36</v>
      </c>
    </row>
    <row r="2518" spans="1:8">
      <c r="A2518">
        <v>2517</v>
      </c>
      <c r="B2518">
        <v>27</v>
      </c>
      <c r="C2518" t="s">
        <v>183</v>
      </c>
      <c r="D2518" t="s">
        <v>3582</v>
      </c>
      <c r="E2518" t="s">
        <v>1390</v>
      </c>
      <c r="F2518" t="s">
        <v>46</v>
      </c>
      <c r="G2518">
        <v>1</v>
      </c>
      <c r="H2518">
        <v>36</v>
      </c>
    </row>
    <row r="2519" spans="1:8">
      <c r="A2519">
        <v>2518</v>
      </c>
      <c r="B2519">
        <v>27</v>
      </c>
      <c r="C2519" t="s">
        <v>183</v>
      </c>
      <c r="D2519" t="s">
        <v>3582</v>
      </c>
      <c r="E2519" t="s">
        <v>1391</v>
      </c>
      <c r="F2519" t="s">
        <v>63</v>
      </c>
      <c r="G2519">
        <v>2</v>
      </c>
      <c r="H2519">
        <v>36</v>
      </c>
    </row>
    <row r="2520" spans="1:8">
      <c r="A2520">
        <v>2519</v>
      </c>
      <c r="B2520">
        <v>27</v>
      </c>
      <c r="C2520" t="s">
        <v>183</v>
      </c>
      <c r="D2520" t="s">
        <v>3582</v>
      </c>
      <c r="E2520" t="s">
        <v>1391</v>
      </c>
      <c r="F2520" t="s">
        <v>46</v>
      </c>
      <c r="G2520">
        <v>2</v>
      </c>
      <c r="H2520">
        <v>36</v>
      </c>
    </row>
    <row r="2521" spans="1:8">
      <c r="A2521">
        <v>2520</v>
      </c>
      <c r="B2521">
        <v>27</v>
      </c>
      <c r="C2521" t="s">
        <v>183</v>
      </c>
      <c r="D2521" t="s">
        <v>3582</v>
      </c>
      <c r="E2521" t="s">
        <v>1392</v>
      </c>
      <c r="F2521" t="s">
        <v>63</v>
      </c>
      <c r="G2521">
        <v>1</v>
      </c>
      <c r="H2521">
        <v>36</v>
      </c>
    </row>
    <row r="2522" spans="1:8">
      <c r="A2522">
        <v>2521</v>
      </c>
      <c r="B2522">
        <v>27</v>
      </c>
      <c r="C2522" t="s">
        <v>183</v>
      </c>
      <c r="D2522" t="s">
        <v>3582</v>
      </c>
      <c r="E2522" t="s">
        <v>1393</v>
      </c>
      <c r="F2522" t="s">
        <v>63</v>
      </c>
      <c r="G2522">
        <v>2</v>
      </c>
      <c r="H2522">
        <v>36</v>
      </c>
    </row>
    <row r="2523" spans="1:8">
      <c r="A2523">
        <v>2522</v>
      </c>
      <c r="B2523">
        <v>27</v>
      </c>
      <c r="C2523" t="s">
        <v>183</v>
      </c>
      <c r="D2523" t="s">
        <v>3582</v>
      </c>
      <c r="E2523" t="s">
        <v>1393</v>
      </c>
      <c r="F2523" t="s">
        <v>46</v>
      </c>
      <c r="G2523">
        <v>1</v>
      </c>
      <c r="H2523">
        <v>36</v>
      </c>
    </row>
    <row r="2524" spans="1:8">
      <c r="A2524">
        <v>2523</v>
      </c>
      <c r="B2524">
        <v>27</v>
      </c>
      <c r="C2524" t="s">
        <v>183</v>
      </c>
      <c r="D2524" t="s">
        <v>3582</v>
      </c>
      <c r="E2524" t="s">
        <v>1394</v>
      </c>
      <c r="F2524" t="s">
        <v>63</v>
      </c>
      <c r="G2524">
        <v>1</v>
      </c>
      <c r="H2524">
        <v>36</v>
      </c>
    </row>
    <row r="2525" spans="1:8">
      <c r="A2525">
        <v>2524</v>
      </c>
      <c r="B2525">
        <v>27</v>
      </c>
      <c r="C2525" t="s">
        <v>183</v>
      </c>
      <c r="D2525" t="s">
        <v>3582</v>
      </c>
      <c r="E2525" t="s">
        <v>1395</v>
      </c>
      <c r="F2525" t="s">
        <v>63</v>
      </c>
      <c r="G2525">
        <v>2</v>
      </c>
      <c r="H2525">
        <v>36</v>
      </c>
    </row>
    <row r="2526" spans="1:8">
      <c r="A2526">
        <v>2525</v>
      </c>
      <c r="B2526">
        <v>27</v>
      </c>
      <c r="C2526" t="s">
        <v>183</v>
      </c>
      <c r="D2526" t="s">
        <v>3582</v>
      </c>
      <c r="E2526" t="s">
        <v>1398</v>
      </c>
      <c r="F2526" t="s">
        <v>63</v>
      </c>
      <c r="G2526">
        <v>1</v>
      </c>
      <c r="H2526">
        <v>36</v>
      </c>
    </row>
    <row r="2527" spans="1:8">
      <c r="A2527">
        <v>2526</v>
      </c>
      <c r="B2527">
        <v>27</v>
      </c>
      <c r="C2527" t="s">
        <v>183</v>
      </c>
      <c r="D2527" t="s">
        <v>3582</v>
      </c>
      <c r="E2527" t="s">
        <v>1399</v>
      </c>
      <c r="F2527" t="s">
        <v>63</v>
      </c>
      <c r="G2527">
        <v>1</v>
      </c>
      <c r="H2527">
        <v>36</v>
      </c>
    </row>
    <row r="2528" spans="1:8">
      <c r="A2528">
        <v>2527</v>
      </c>
      <c r="B2528">
        <v>27</v>
      </c>
      <c r="C2528" t="s">
        <v>183</v>
      </c>
      <c r="D2528" t="s">
        <v>3582</v>
      </c>
      <c r="E2528" t="s">
        <v>1400</v>
      </c>
      <c r="F2528" t="s">
        <v>63</v>
      </c>
      <c r="G2528">
        <v>1</v>
      </c>
      <c r="H2528">
        <v>36</v>
      </c>
    </row>
    <row r="2529" spans="1:8">
      <c r="A2529">
        <v>2528</v>
      </c>
      <c r="B2529">
        <v>27</v>
      </c>
      <c r="C2529" t="s">
        <v>183</v>
      </c>
      <c r="D2529" t="s">
        <v>3597</v>
      </c>
      <c r="E2529" t="s">
        <v>249</v>
      </c>
      <c r="F2529" t="s">
        <v>63</v>
      </c>
      <c r="G2529">
        <v>7</v>
      </c>
      <c r="H2529">
        <v>130</v>
      </c>
    </row>
    <row r="2530" spans="1:8">
      <c r="A2530">
        <v>2529</v>
      </c>
      <c r="B2530">
        <v>27</v>
      </c>
      <c r="C2530" t="s">
        <v>183</v>
      </c>
      <c r="D2530" t="s">
        <v>3597</v>
      </c>
      <c r="E2530" t="s">
        <v>249</v>
      </c>
      <c r="F2530" t="s">
        <v>46</v>
      </c>
      <c r="G2530">
        <v>3</v>
      </c>
      <c r="H2530">
        <v>130</v>
      </c>
    </row>
    <row r="2531" spans="1:8">
      <c r="A2531">
        <v>2530</v>
      </c>
      <c r="B2531">
        <v>27</v>
      </c>
      <c r="C2531" t="s">
        <v>183</v>
      </c>
      <c r="D2531" t="s">
        <v>3597</v>
      </c>
      <c r="E2531" t="s">
        <v>1386</v>
      </c>
      <c r="F2531" t="s">
        <v>63</v>
      </c>
      <c r="G2531">
        <v>4</v>
      </c>
      <c r="H2531">
        <v>130</v>
      </c>
    </row>
    <row r="2532" spans="1:8">
      <c r="A2532">
        <v>2531</v>
      </c>
      <c r="B2532">
        <v>27</v>
      </c>
      <c r="C2532" t="s">
        <v>183</v>
      </c>
      <c r="D2532" t="s">
        <v>3597</v>
      </c>
      <c r="E2532" t="s">
        <v>1386</v>
      </c>
      <c r="F2532" t="s">
        <v>46</v>
      </c>
      <c r="G2532">
        <v>3</v>
      </c>
      <c r="H2532">
        <v>130</v>
      </c>
    </row>
    <row r="2533" spans="1:8">
      <c r="A2533">
        <v>2532</v>
      </c>
      <c r="B2533">
        <v>27</v>
      </c>
      <c r="C2533" t="s">
        <v>183</v>
      </c>
      <c r="D2533" t="s">
        <v>3597</v>
      </c>
      <c r="E2533" t="s">
        <v>1387</v>
      </c>
      <c r="F2533" t="s">
        <v>63</v>
      </c>
      <c r="G2533">
        <v>4</v>
      </c>
      <c r="H2533">
        <v>130</v>
      </c>
    </row>
    <row r="2534" spans="1:8">
      <c r="A2534">
        <v>2533</v>
      </c>
      <c r="B2534">
        <v>27</v>
      </c>
      <c r="C2534" t="s">
        <v>183</v>
      </c>
      <c r="D2534" t="s">
        <v>3597</v>
      </c>
      <c r="E2534" t="s">
        <v>1387</v>
      </c>
      <c r="F2534" t="s">
        <v>46</v>
      </c>
      <c r="G2534">
        <v>7</v>
      </c>
      <c r="H2534">
        <v>130</v>
      </c>
    </row>
    <row r="2535" spans="1:8">
      <c r="A2535">
        <v>2534</v>
      </c>
      <c r="B2535">
        <v>27</v>
      </c>
      <c r="C2535" t="s">
        <v>183</v>
      </c>
      <c r="D2535" t="s">
        <v>3597</v>
      </c>
      <c r="E2535" t="s">
        <v>1388</v>
      </c>
      <c r="F2535" t="s">
        <v>63</v>
      </c>
      <c r="G2535">
        <v>8</v>
      </c>
      <c r="H2535">
        <v>130</v>
      </c>
    </row>
    <row r="2536" spans="1:8">
      <c r="A2536">
        <v>2535</v>
      </c>
      <c r="B2536">
        <v>27</v>
      </c>
      <c r="C2536" t="s">
        <v>183</v>
      </c>
      <c r="D2536" t="s">
        <v>3597</v>
      </c>
      <c r="E2536" t="s">
        <v>1388</v>
      </c>
      <c r="F2536" t="s">
        <v>46</v>
      </c>
      <c r="G2536">
        <v>9</v>
      </c>
      <c r="H2536">
        <v>130</v>
      </c>
    </row>
    <row r="2537" spans="1:8">
      <c r="A2537">
        <v>2536</v>
      </c>
      <c r="B2537">
        <v>27</v>
      </c>
      <c r="C2537" t="s">
        <v>183</v>
      </c>
      <c r="D2537" t="s">
        <v>3597</v>
      </c>
      <c r="E2537" t="s">
        <v>1389</v>
      </c>
      <c r="F2537" t="s">
        <v>63</v>
      </c>
      <c r="G2537">
        <v>10</v>
      </c>
      <c r="H2537">
        <v>130</v>
      </c>
    </row>
    <row r="2538" spans="1:8">
      <c r="A2538">
        <v>2537</v>
      </c>
      <c r="B2538">
        <v>27</v>
      </c>
      <c r="C2538" t="s">
        <v>183</v>
      </c>
      <c r="D2538" t="s">
        <v>3597</v>
      </c>
      <c r="E2538" t="s">
        <v>1389</v>
      </c>
      <c r="F2538" t="s">
        <v>46</v>
      </c>
      <c r="G2538">
        <v>6</v>
      </c>
      <c r="H2538">
        <v>130</v>
      </c>
    </row>
    <row r="2539" spans="1:8">
      <c r="A2539">
        <v>2538</v>
      </c>
      <c r="B2539">
        <v>27</v>
      </c>
      <c r="C2539" t="s">
        <v>183</v>
      </c>
      <c r="D2539" t="s">
        <v>3597</v>
      </c>
      <c r="E2539" t="s">
        <v>1390</v>
      </c>
      <c r="F2539" t="s">
        <v>63</v>
      </c>
      <c r="G2539">
        <v>4</v>
      </c>
      <c r="H2539">
        <v>130</v>
      </c>
    </row>
    <row r="2540" spans="1:8">
      <c r="A2540">
        <v>2539</v>
      </c>
      <c r="B2540">
        <v>27</v>
      </c>
      <c r="C2540" t="s">
        <v>183</v>
      </c>
      <c r="D2540" t="s">
        <v>3597</v>
      </c>
      <c r="E2540" t="s">
        <v>1390</v>
      </c>
      <c r="F2540" t="s">
        <v>46</v>
      </c>
      <c r="G2540">
        <v>9</v>
      </c>
      <c r="H2540">
        <v>130</v>
      </c>
    </row>
    <row r="2541" spans="1:8">
      <c r="A2541">
        <v>2540</v>
      </c>
      <c r="B2541">
        <v>27</v>
      </c>
      <c r="C2541" t="s">
        <v>183</v>
      </c>
      <c r="D2541" t="s">
        <v>3597</v>
      </c>
      <c r="E2541" t="s">
        <v>1391</v>
      </c>
      <c r="F2541" t="s">
        <v>63</v>
      </c>
      <c r="G2541">
        <v>5</v>
      </c>
      <c r="H2541">
        <v>130</v>
      </c>
    </row>
    <row r="2542" spans="1:8">
      <c r="A2542">
        <v>2541</v>
      </c>
      <c r="B2542">
        <v>27</v>
      </c>
      <c r="C2542" t="s">
        <v>183</v>
      </c>
      <c r="D2542" t="s">
        <v>3597</v>
      </c>
      <c r="E2542" t="s">
        <v>1391</v>
      </c>
      <c r="F2542" t="s">
        <v>46</v>
      </c>
      <c r="G2542">
        <v>5</v>
      </c>
      <c r="H2542">
        <v>130</v>
      </c>
    </row>
    <row r="2543" spans="1:8">
      <c r="A2543">
        <v>2542</v>
      </c>
      <c r="B2543">
        <v>27</v>
      </c>
      <c r="C2543" t="s">
        <v>183</v>
      </c>
      <c r="D2543" t="s">
        <v>3597</v>
      </c>
      <c r="E2543" t="s">
        <v>1392</v>
      </c>
      <c r="F2543" t="s">
        <v>63</v>
      </c>
      <c r="G2543">
        <v>2</v>
      </c>
      <c r="H2543">
        <v>130</v>
      </c>
    </row>
    <row r="2544" spans="1:8">
      <c r="A2544">
        <v>2543</v>
      </c>
      <c r="B2544">
        <v>27</v>
      </c>
      <c r="C2544" t="s">
        <v>183</v>
      </c>
      <c r="D2544" t="s">
        <v>3597</v>
      </c>
      <c r="E2544" t="s">
        <v>1392</v>
      </c>
      <c r="F2544" t="s">
        <v>46</v>
      </c>
      <c r="G2544">
        <v>1</v>
      </c>
      <c r="H2544">
        <v>130</v>
      </c>
    </row>
    <row r="2545" spans="1:8">
      <c r="A2545">
        <v>2544</v>
      </c>
      <c r="B2545">
        <v>27</v>
      </c>
      <c r="C2545" t="s">
        <v>183</v>
      </c>
      <c r="D2545" t="s">
        <v>3597</v>
      </c>
      <c r="E2545" t="s">
        <v>1393</v>
      </c>
      <c r="F2545" t="s">
        <v>63</v>
      </c>
      <c r="G2545">
        <v>4</v>
      </c>
      <c r="H2545">
        <v>130</v>
      </c>
    </row>
    <row r="2546" spans="1:8">
      <c r="A2546">
        <v>2545</v>
      </c>
      <c r="B2546">
        <v>27</v>
      </c>
      <c r="C2546" t="s">
        <v>183</v>
      </c>
      <c r="D2546" t="s">
        <v>3597</v>
      </c>
      <c r="E2546" t="s">
        <v>1393</v>
      </c>
      <c r="F2546" t="s">
        <v>46</v>
      </c>
      <c r="G2546">
        <v>5</v>
      </c>
      <c r="H2546">
        <v>130</v>
      </c>
    </row>
    <row r="2547" spans="1:8">
      <c r="A2547">
        <v>2546</v>
      </c>
      <c r="B2547">
        <v>27</v>
      </c>
      <c r="C2547" t="s">
        <v>183</v>
      </c>
      <c r="D2547" t="s">
        <v>3597</v>
      </c>
      <c r="E2547" t="s">
        <v>1394</v>
      </c>
      <c r="F2547" t="s">
        <v>63</v>
      </c>
      <c r="G2547">
        <v>4</v>
      </c>
      <c r="H2547">
        <v>130</v>
      </c>
    </row>
    <row r="2548" spans="1:8">
      <c r="A2548">
        <v>2547</v>
      </c>
      <c r="B2548">
        <v>27</v>
      </c>
      <c r="C2548" t="s">
        <v>183</v>
      </c>
      <c r="D2548" t="s">
        <v>3597</v>
      </c>
      <c r="E2548" t="s">
        <v>1394</v>
      </c>
      <c r="F2548" t="s">
        <v>46</v>
      </c>
      <c r="G2548">
        <v>5</v>
      </c>
      <c r="H2548">
        <v>130</v>
      </c>
    </row>
    <row r="2549" spans="1:8">
      <c r="A2549">
        <v>2548</v>
      </c>
      <c r="B2549">
        <v>27</v>
      </c>
      <c r="C2549" t="s">
        <v>183</v>
      </c>
      <c r="D2549" t="s">
        <v>3597</v>
      </c>
      <c r="E2549" t="s">
        <v>1395</v>
      </c>
      <c r="F2549" t="s">
        <v>63</v>
      </c>
      <c r="G2549">
        <v>3</v>
      </c>
      <c r="H2549">
        <v>130</v>
      </c>
    </row>
    <row r="2550" spans="1:8">
      <c r="A2550">
        <v>2549</v>
      </c>
      <c r="B2550">
        <v>27</v>
      </c>
      <c r="C2550" t="s">
        <v>183</v>
      </c>
      <c r="D2550" t="s">
        <v>3597</v>
      </c>
      <c r="E2550" t="s">
        <v>1395</v>
      </c>
      <c r="F2550" t="s">
        <v>46</v>
      </c>
      <c r="G2550">
        <v>4</v>
      </c>
      <c r="H2550">
        <v>130</v>
      </c>
    </row>
    <row r="2551" spans="1:8">
      <c r="A2551">
        <v>2550</v>
      </c>
      <c r="B2551">
        <v>27</v>
      </c>
      <c r="C2551" t="s">
        <v>183</v>
      </c>
      <c r="D2551" t="s">
        <v>3597</v>
      </c>
      <c r="E2551" t="s">
        <v>1396</v>
      </c>
      <c r="F2551" t="s">
        <v>63</v>
      </c>
      <c r="G2551">
        <v>4</v>
      </c>
      <c r="H2551">
        <v>130</v>
      </c>
    </row>
    <row r="2552" spans="1:8">
      <c r="A2552">
        <v>2551</v>
      </c>
      <c r="B2552">
        <v>27</v>
      </c>
      <c r="C2552" t="s">
        <v>183</v>
      </c>
      <c r="D2552" t="s">
        <v>3597</v>
      </c>
      <c r="E2552" t="s">
        <v>1396</v>
      </c>
      <c r="F2552" t="s">
        <v>46</v>
      </c>
      <c r="G2552">
        <v>1</v>
      </c>
      <c r="H2552">
        <v>130</v>
      </c>
    </row>
    <row r="2553" spans="1:8">
      <c r="A2553">
        <v>2552</v>
      </c>
      <c r="B2553">
        <v>27</v>
      </c>
      <c r="C2553" t="s">
        <v>183</v>
      </c>
      <c r="D2553" t="s">
        <v>3597</v>
      </c>
      <c r="E2553" t="s">
        <v>1397</v>
      </c>
      <c r="F2553" t="s">
        <v>63</v>
      </c>
      <c r="G2553">
        <v>4</v>
      </c>
      <c r="H2553">
        <v>130</v>
      </c>
    </row>
    <row r="2554" spans="1:8">
      <c r="A2554">
        <v>2553</v>
      </c>
      <c r="B2554">
        <v>27</v>
      </c>
      <c r="C2554" t="s">
        <v>183</v>
      </c>
      <c r="D2554" t="s">
        <v>3597</v>
      </c>
      <c r="E2554" t="s">
        <v>1397</v>
      </c>
      <c r="F2554" t="s">
        <v>46</v>
      </c>
      <c r="G2554">
        <v>2</v>
      </c>
      <c r="H2554">
        <v>130</v>
      </c>
    </row>
    <row r="2555" spans="1:8">
      <c r="A2555">
        <v>2554</v>
      </c>
      <c r="B2555">
        <v>27</v>
      </c>
      <c r="C2555" t="s">
        <v>183</v>
      </c>
      <c r="D2555" t="s">
        <v>3597</v>
      </c>
      <c r="E2555" t="s">
        <v>1399</v>
      </c>
      <c r="F2555" t="s">
        <v>63</v>
      </c>
      <c r="G2555">
        <v>2</v>
      </c>
      <c r="H2555">
        <v>130</v>
      </c>
    </row>
    <row r="2556" spans="1:8">
      <c r="A2556">
        <v>2555</v>
      </c>
      <c r="B2556">
        <v>27</v>
      </c>
      <c r="C2556" t="s">
        <v>183</v>
      </c>
      <c r="D2556" t="s">
        <v>3597</v>
      </c>
      <c r="E2556" t="s">
        <v>1399</v>
      </c>
      <c r="F2556" t="s">
        <v>46</v>
      </c>
      <c r="G2556">
        <v>1</v>
      </c>
      <c r="H2556">
        <v>130</v>
      </c>
    </row>
    <row r="2557" spans="1:8">
      <c r="A2557">
        <v>2556</v>
      </c>
      <c r="B2557">
        <v>27</v>
      </c>
      <c r="C2557" t="s">
        <v>183</v>
      </c>
      <c r="D2557" t="s">
        <v>3597</v>
      </c>
      <c r="E2557" t="s">
        <v>1400</v>
      </c>
      <c r="F2557" t="s">
        <v>63</v>
      </c>
      <c r="G2557">
        <v>2</v>
      </c>
      <c r="H2557">
        <v>130</v>
      </c>
    </row>
    <row r="2558" spans="1:8">
      <c r="A2558">
        <v>2557</v>
      </c>
      <c r="B2558">
        <v>27</v>
      </c>
      <c r="C2558" t="s">
        <v>183</v>
      </c>
      <c r="D2558" t="s">
        <v>3597</v>
      </c>
      <c r="E2558" t="s">
        <v>1400</v>
      </c>
      <c r="F2558" t="s">
        <v>46</v>
      </c>
      <c r="G2558">
        <v>1</v>
      </c>
      <c r="H2558">
        <v>130</v>
      </c>
    </row>
    <row r="2559" spans="1:8">
      <c r="A2559">
        <v>2558</v>
      </c>
      <c r="B2559">
        <v>27</v>
      </c>
      <c r="C2559" t="s">
        <v>183</v>
      </c>
      <c r="D2559" t="s">
        <v>3597</v>
      </c>
      <c r="E2559" t="s">
        <v>1401</v>
      </c>
      <c r="F2559" t="s">
        <v>46</v>
      </c>
      <c r="G2559">
        <v>1</v>
      </c>
      <c r="H2559">
        <v>130</v>
      </c>
    </row>
    <row r="2560" spans="1:8">
      <c r="A2560">
        <v>2559</v>
      </c>
      <c r="B2560">
        <v>27</v>
      </c>
      <c r="C2560" t="s">
        <v>183</v>
      </c>
      <c r="D2560" t="s">
        <v>3599</v>
      </c>
      <c r="E2560" t="s">
        <v>249</v>
      </c>
      <c r="F2560" t="s">
        <v>63</v>
      </c>
      <c r="G2560">
        <v>6</v>
      </c>
      <c r="H2560">
        <v>124</v>
      </c>
    </row>
    <row r="2561" spans="1:8">
      <c r="A2561">
        <v>2560</v>
      </c>
      <c r="B2561">
        <v>27</v>
      </c>
      <c r="C2561" t="s">
        <v>183</v>
      </c>
      <c r="D2561" t="s">
        <v>3599</v>
      </c>
      <c r="E2561" t="s">
        <v>249</v>
      </c>
      <c r="F2561" t="s">
        <v>46</v>
      </c>
      <c r="G2561">
        <v>9</v>
      </c>
      <c r="H2561">
        <v>124</v>
      </c>
    </row>
    <row r="2562" spans="1:8">
      <c r="A2562">
        <v>2561</v>
      </c>
      <c r="B2562">
        <v>27</v>
      </c>
      <c r="C2562" t="s">
        <v>183</v>
      </c>
      <c r="D2562" t="s">
        <v>3599</v>
      </c>
      <c r="E2562" t="s">
        <v>1386</v>
      </c>
      <c r="F2562" t="s">
        <v>63</v>
      </c>
      <c r="G2562">
        <v>5</v>
      </c>
      <c r="H2562">
        <v>124</v>
      </c>
    </row>
    <row r="2563" spans="1:8">
      <c r="A2563">
        <v>2562</v>
      </c>
      <c r="B2563">
        <v>27</v>
      </c>
      <c r="C2563" t="s">
        <v>183</v>
      </c>
      <c r="D2563" t="s">
        <v>3599</v>
      </c>
      <c r="E2563" t="s">
        <v>1386</v>
      </c>
      <c r="F2563" t="s">
        <v>46</v>
      </c>
      <c r="G2563">
        <v>4</v>
      </c>
      <c r="H2563">
        <v>124</v>
      </c>
    </row>
    <row r="2564" spans="1:8">
      <c r="A2564">
        <v>2563</v>
      </c>
      <c r="B2564">
        <v>27</v>
      </c>
      <c r="C2564" t="s">
        <v>183</v>
      </c>
      <c r="D2564" t="s">
        <v>3599</v>
      </c>
      <c r="E2564" t="s">
        <v>1387</v>
      </c>
      <c r="F2564" t="s">
        <v>63</v>
      </c>
      <c r="G2564">
        <v>4</v>
      </c>
      <c r="H2564">
        <v>124</v>
      </c>
    </row>
    <row r="2565" spans="1:8">
      <c r="A2565">
        <v>2564</v>
      </c>
      <c r="B2565">
        <v>27</v>
      </c>
      <c r="C2565" t="s">
        <v>183</v>
      </c>
      <c r="D2565" t="s">
        <v>3599</v>
      </c>
      <c r="E2565" t="s">
        <v>1387</v>
      </c>
      <c r="F2565" t="s">
        <v>46</v>
      </c>
      <c r="G2565">
        <v>5</v>
      </c>
      <c r="H2565">
        <v>124</v>
      </c>
    </row>
    <row r="2566" spans="1:8">
      <c r="A2566">
        <v>2565</v>
      </c>
      <c r="B2566">
        <v>27</v>
      </c>
      <c r="C2566" t="s">
        <v>183</v>
      </c>
      <c r="D2566" t="s">
        <v>3599</v>
      </c>
      <c r="E2566" t="s">
        <v>1388</v>
      </c>
      <c r="F2566" t="s">
        <v>63</v>
      </c>
      <c r="G2566">
        <v>5</v>
      </c>
      <c r="H2566">
        <v>124</v>
      </c>
    </row>
    <row r="2567" spans="1:8">
      <c r="A2567">
        <v>2566</v>
      </c>
      <c r="B2567">
        <v>27</v>
      </c>
      <c r="C2567" t="s">
        <v>183</v>
      </c>
      <c r="D2567" t="s">
        <v>3599</v>
      </c>
      <c r="E2567" t="s">
        <v>1388</v>
      </c>
      <c r="F2567" t="s">
        <v>46</v>
      </c>
      <c r="G2567">
        <v>2</v>
      </c>
      <c r="H2567">
        <v>124</v>
      </c>
    </row>
    <row r="2568" spans="1:8">
      <c r="A2568">
        <v>2567</v>
      </c>
      <c r="B2568">
        <v>27</v>
      </c>
      <c r="C2568" t="s">
        <v>183</v>
      </c>
      <c r="D2568" t="s">
        <v>3599</v>
      </c>
      <c r="E2568" t="s">
        <v>1389</v>
      </c>
      <c r="F2568" t="s">
        <v>63</v>
      </c>
      <c r="G2568">
        <v>5</v>
      </c>
      <c r="H2568">
        <v>124</v>
      </c>
    </row>
    <row r="2569" spans="1:8">
      <c r="A2569">
        <v>2568</v>
      </c>
      <c r="B2569">
        <v>27</v>
      </c>
      <c r="C2569" t="s">
        <v>183</v>
      </c>
      <c r="D2569" t="s">
        <v>3599</v>
      </c>
      <c r="E2569" t="s">
        <v>1389</v>
      </c>
      <c r="F2569" t="s">
        <v>46</v>
      </c>
      <c r="G2569">
        <v>5</v>
      </c>
      <c r="H2569">
        <v>124</v>
      </c>
    </row>
    <row r="2570" spans="1:8">
      <c r="A2570">
        <v>2569</v>
      </c>
      <c r="B2570">
        <v>27</v>
      </c>
      <c r="C2570" t="s">
        <v>183</v>
      </c>
      <c r="D2570" t="s">
        <v>3599</v>
      </c>
      <c r="E2570" t="s">
        <v>1390</v>
      </c>
      <c r="F2570" t="s">
        <v>63</v>
      </c>
      <c r="G2570">
        <v>3</v>
      </c>
      <c r="H2570">
        <v>124</v>
      </c>
    </row>
    <row r="2571" spans="1:8">
      <c r="A2571">
        <v>2570</v>
      </c>
      <c r="B2571">
        <v>27</v>
      </c>
      <c r="C2571" t="s">
        <v>183</v>
      </c>
      <c r="D2571" t="s">
        <v>3599</v>
      </c>
      <c r="E2571" t="s">
        <v>1390</v>
      </c>
      <c r="F2571" t="s">
        <v>46</v>
      </c>
      <c r="G2571">
        <v>4</v>
      </c>
      <c r="H2571">
        <v>124</v>
      </c>
    </row>
    <row r="2572" spans="1:8">
      <c r="A2572">
        <v>2571</v>
      </c>
      <c r="B2572">
        <v>27</v>
      </c>
      <c r="C2572" t="s">
        <v>183</v>
      </c>
      <c r="D2572" t="s">
        <v>3599</v>
      </c>
      <c r="E2572" t="s">
        <v>1391</v>
      </c>
      <c r="F2572" t="s">
        <v>63</v>
      </c>
      <c r="G2572">
        <v>5</v>
      </c>
      <c r="H2572">
        <v>124</v>
      </c>
    </row>
    <row r="2573" spans="1:8">
      <c r="A2573">
        <v>2572</v>
      </c>
      <c r="B2573">
        <v>27</v>
      </c>
      <c r="C2573" t="s">
        <v>183</v>
      </c>
      <c r="D2573" t="s">
        <v>3599</v>
      </c>
      <c r="E2573" t="s">
        <v>1391</v>
      </c>
      <c r="F2573" t="s">
        <v>46</v>
      </c>
      <c r="G2573">
        <v>2</v>
      </c>
      <c r="H2573">
        <v>124</v>
      </c>
    </row>
    <row r="2574" spans="1:8">
      <c r="A2574">
        <v>2573</v>
      </c>
      <c r="B2574">
        <v>27</v>
      </c>
      <c r="C2574" t="s">
        <v>183</v>
      </c>
      <c r="D2574" t="s">
        <v>3599</v>
      </c>
      <c r="E2574" t="s">
        <v>1392</v>
      </c>
      <c r="F2574" t="s">
        <v>63</v>
      </c>
      <c r="G2574">
        <v>3</v>
      </c>
      <c r="H2574">
        <v>124</v>
      </c>
    </row>
    <row r="2575" spans="1:8">
      <c r="A2575">
        <v>2574</v>
      </c>
      <c r="B2575">
        <v>27</v>
      </c>
      <c r="C2575" t="s">
        <v>183</v>
      </c>
      <c r="D2575" t="s">
        <v>3599</v>
      </c>
      <c r="E2575" t="s">
        <v>1392</v>
      </c>
      <c r="F2575" t="s">
        <v>46</v>
      </c>
      <c r="G2575">
        <v>6</v>
      </c>
      <c r="H2575">
        <v>124</v>
      </c>
    </row>
    <row r="2576" spans="1:8">
      <c r="A2576">
        <v>2575</v>
      </c>
      <c r="B2576">
        <v>27</v>
      </c>
      <c r="C2576" t="s">
        <v>183</v>
      </c>
      <c r="D2576" t="s">
        <v>3599</v>
      </c>
      <c r="E2576" t="s">
        <v>1393</v>
      </c>
      <c r="F2576" t="s">
        <v>63</v>
      </c>
      <c r="G2576">
        <v>4</v>
      </c>
      <c r="H2576">
        <v>124</v>
      </c>
    </row>
    <row r="2577" spans="1:8">
      <c r="A2577">
        <v>2576</v>
      </c>
      <c r="B2577">
        <v>27</v>
      </c>
      <c r="C2577" t="s">
        <v>183</v>
      </c>
      <c r="D2577" t="s">
        <v>3599</v>
      </c>
      <c r="E2577" t="s">
        <v>1393</v>
      </c>
      <c r="F2577" t="s">
        <v>46</v>
      </c>
      <c r="G2577">
        <v>7</v>
      </c>
      <c r="H2577">
        <v>124</v>
      </c>
    </row>
    <row r="2578" spans="1:8">
      <c r="A2578">
        <v>2577</v>
      </c>
      <c r="B2578">
        <v>27</v>
      </c>
      <c r="C2578" t="s">
        <v>183</v>
      </c>
      <c r="D2578" t="s">
        <v>3599</v>
      </c>
      <c r="E2578" t="s">
        <v>1394</v>
      </c>
      <c r="F2578" t="s">
        <v>63</v>
      </c>
      <c r="G2578">
        <v>4</v>
      </c>
      <c r="H2578">
        <v>124</v>
      </c>
    </row>
    <row r="2579" spans="1:8">
      <c r="A2579">
        <v>2578</v>
      </c>
      <c r="B2579">
        <v>27</v>
      </c>
      <c r="C2579" t="s">
        <v>183</v>
      </c>
      <c r="D2579" t="s">
        <v>3599</v>
      </c>
      <c r="E2579" t="s">
        <v>1394</v>
      </c>
      <c r="F2579" t="s">
        <v>46</v>
      </c>
      <c r="G2579">
        <v>8</v>
      </c>
      <c r="H2579">
        <v>124</v>
      </c>
    </row>
    <row r="2580" spans="1:8">
      <c r="A2580">
        <v>2579</v>
      </c>
      <c r="B2580">
        <v>27</v>
      </c>
      <c r="C2580" t="s">
        <v>183</v>
      </c>
      <c r="D2580" t="s">
        <v>3599</v>
      </c>
      <c r="E2580" t="s">
        <v>1395</v>
      </c>
      <c r="F2580" t="s">
        <v>63</v>
      </c>
      <c r="G2580">
        <v>5</v>
      </c>
      <c r="H2580">
        <v>124</v>
      </c>
    </row>
    <row r="2581" spans="1:8">
      <c r="A2581">
        <v>2580</v>
      </c>
      <c r="B2581">
        <v>27</v>
      </c>
      <c r="C2581" t="s">
        <v>183</v>
      </c>
      <c r="D2581" t="s">
        <v>3599</v>
      </c>
      <c r="E2581" t="s">
        <v>1395</v>
      </c>
      <c r="F2581" t="s">
        <v>46</v>
      </c>
      <c r="G2581">
        <v>2</v>
      </c>
      <c r="H2581">
        <v>124</v>
      </c>
    </row>
    <row r="2582" spans="1:8">
      <c r="A2582">
        <v>2581</v>
      </c>
      <c r="B2582">
        <v>27</v>
      </c>
      <c r="C2582" t="s">
        <v>183</v>
      </c>
      <c r="D2582" t="s">
        <v>3599</v>
      </c>
      <c r="E2582" t="s">
        <v>1396</v>
      </c>
      <c r="F2582" t="s">
        <v>63</v>
      </c>
      <c r="G2582">
        <v>3</v>
      </c>
      <c r="H2582">
        <v>124</v>
      </c>
    </row>
    <row r="2583" spans="1:8">
      <c r="A2583">
        <v>2582</v>
      </c>
      <c r="B2583">
        <v>27</v>
      </c>
      <c r="C2583" t="s">
        <v>183</v>
      </c>
      <c r="D2583" t="s">
        <v>3599</v>
      </c>
      <c r="E2583" t="s">
        <v>1396</v>
      </c>
      <c r="F2583" t="s">
        <v>46</v>
      </c>
      <c r="G2583">
        <v>1</v>
      </c>
      <c r="H2583">
        <v>124</v>
      </c>
    </row>
    <row r="2584" spans="1:8">
      <c r="A2584">
        <v>2583</v>
      </c>
      <c r="B2584">
        <v>27</v>
      </c>
      <c r="C2584" t="s">
        <v>183</v>
      </c>
      <c r="D2584" t="s">
        <v>3599</v>
      </c>
      <c r="E2584" t="s">
        <v>1397</v>
      </c>
      <c r="F2584" t="s">
        <v>63</v>
      </c>
      <c r="G2584">
        <v>2</v>
      </c>
      <c r="H2584">
        <v>124</v>
      </c>
    </row>
    <row r="2585" spans="1:8">
      <c r="A2585">
        <v>2584</v>
      </c>
      <c r="B2585">
        <v>27</v>
      </c>
      <c r="C2585" t="s">
        <v>183</v>
      </c>
      <c r="D2585" t="s">
        <v>3599</v>
      </c>
      <c r="E2585" t="s">
        <v>1397</v>
      </c>
      <c r="F2585" t="s">
        <v>46</v>
      </c>
      <c r="G2585">
        <v>3</v>
      </c>
      <c r="H2585">
        <v>124</v>
      </c>
    </row>
    <row r="2586" spans="1:8">
      <c r="A2586">
        <v>2585</v>
      </c>
      <c r="B2586">
        <v>27</v>
      </c>
      <c r="C2586" t="s">
        <v>183</v>
      </c>
      <c r="D2586" t="s">
        <v>3599</v>
      </c>
      <c r="E2586" t="s">
        <v>1398</v>
      </c>
      <c r="F2586" t="s">
        <v>63</v>
      </c>
      <c r="G2586">
        <v>3</v>
      </c>
      <c r="H2586">
        <v>124</v>
      </c>
    </row>
    <row r="2587" spans="1:8">
      <c r="A2587">
        <v>2586</v>
      </c>
      <c r="B2587">
        <v>27</v>
      </c>
      <c r="C2587" t="s">
        <v>183</v>
      </c>
      <c r="D2587" t="s">
        <v>3599</v>
      </c>
      <c r="E2587" t="s">
        <v>1398</v>
      </c>
      <c r="F2587" t="s">
        <v>46</v>
      </c>
      <c r="G2587">
        <v>1</v>
      </c>
      <c r="H2587">
        <v>124</v>
      </c>
    </row>
    <row r="2588" spans="1:8">
      <c r="A2588">
        <v>2587</v>
      </c>
      <c r="B2588">
        <v>27</v>
      </c>
      <c r="C2588" t="s">
        <v>183</v>
      </c>
      <c r="D2588" t="s">
        <v>3599</v>
      </c>
      <c r="E2588" t="s">
        <v>1399</v>
      </c>
      <c r="F2588" t="s">
        <v>63</v>
      </c>
      <c r="G2588">
        <v>4</v>
      </c>
      <c r="H2588">
        <v>124</v>
      </c>
    </row>
    <row r="2589" spans="1:8">
      <c r="A2589">
        <v>2588</v>
      </c>
      <c r="B2589">
        <v>27</v>
      </c>
      <c r="C2589" t="s">
        <v>183</v>
      </c>
      <c r="D2589" t="s">
        <v>3599</v>
      </c>
      <c r="E2589" t="s">
        <v>1400</v>
      </c>
      <c r="F2589" t="s">
        <v>46</v>
      </c>
      <c r="G2589">
        <v>1</v>
      </c>
      <c r="H2589">
        <v>124</v>
      </c>
    </row>
    <row r="2590" spans="1:8">
      <c r="A2590">
        <v>2589</v>
      </c>
      <c r="B2590">
        <v>27</v>
      </c>
      <c r="C2590" t="s">
        <v>183</v>
      </c>
      <c r="D2590" t="s">
        <v>3599</v>
      </c>
      <c r="E2590" t="s">
        <v>1401</v>
      </c>
      <c r="F2590" t="s">
        <v>46</v>
      </c>
      <c r="G2590">
        <v>1</v>
      </c>
      <c r="H2590">
        <v>124</v>
      </c>
    </row>
    <row r="2591" spans="1:8">
      <c r="A2591">
        <v>2590</v>
      </c>
      <c r="B2591">
        <v>27</v>
      </c>
      <c r="C2591" t="s">
        <v>183</v>
      </c>
      <c r="D2591" t="s">
        <v>3599</v>
      </c>
      <c r="E2591" t="s">
        <v>1402</v>
      </c>
      <c r="F2591" t="s">
        <v>63</v>
      </c>
      <c r="G2591">
        <v>1</v>
      </c>
      <c r="H2591">
        <v>124</v>
      </c>
    </row>
    <row r="2592" spans="1:8">
      <c r="A2592">
        <v>2591</v>
      </c>
      <c r="B2592">
        <v>27</v>
      </c>
      <c r="C2592" t="s">
        <v>183</v>
      </c>
      <c r="D2592" t="s">
        <v>3599</v>
      </c>
      <c r="E2592" t="s">
        <v>1402</v>
      </c>
      <c r="F2592" t="s">
        <v>46</v>
      </c>
      <c r="G2592">
        <v>1</v>
      </c>
      <c r="H2592">
        <v>124</v>
      </c>
    </row>
    <row r="2593" spans="1:8">
      <c r="A2593">
        <v>2592</v>
      </c>
      <c r="B2593">
        <v>27</v>
      </c>
      <c r="C2593" t="s">
        <v>183</v>
      </c>
      <c r="D2593" t="s">
        <v>3598</v>
      </c>
      <c r="E2593" t="s">
        <v>249</v>
      </c>
      <c r="F2593" t="s">
        <v>63</v>
      </c>
      <c r="G2593">
        <v>16256</v>
      </c>
      <c r="H2593">
        <v>337442</v>
      </c>
    </row>
    <row r="2594" spans="1:8">
      <c r="A2594">
        <v>2593</v>
      </c>
      <c r="B2594">
        <v>27</v>
      </c>
      <c r="C2594" t="s">
        <v>183</v>
      </c>
      <c r="D2594" t="s">
        <v>3598</v>
      </c>
      <c r="E2594" t="s">
        <v>249</v>
      </c>
      <c r="F2594" t="s">
        <v>46</v>
      </c>
      <c r="G2594">
        <v>15409</v>
      </c>
      <c r="H2594">
        <v>337442</v>
      </c>
    </row>
    <row r="2595" spans="1:8">
      <c r="A2595">
        <v>2594</v>
      </c>
      <c r="B2595">
        <v>27</v>
      </c>
      <c r="C2595" t="s">
        <v>183</v>
      </c>
      <c r="D2595" t="s">
        <v>3598</v>
      </c>
      <c r="E2595" t="s">
        <v>1386</v>
      </c>
      <c r="F2595" t="s">
        <v>63</v>
      </c>
      <c r="G2595">
        <v>18613</v>
      </c>
      <c r="H2595">
        <v>337442</v>
      </c>
    </row>
    <row r="2596" spans="1:8">
      <c r="A2596">
        <v>2595</v>
      </c>
      <c r="B2596">
        <v>27</v>
      </c>
      <c r="C2596" t="s">
        <v>183</v>
      </c>
      <c r="D2596" t="s">
        <v>3598</v>
      </c>
      <c r="E2596" t="s">
        <v>1386</v>
      </c>
      <c r="F2596" t="s">
        <v>46</v>
      </c>
      <c r="G2596">
        <v>17858</v>
      </c>
      <c r="H2596">
        <v>337442</v>
      </c>
    </row>
    <row r="2597" spans="1:8">
      <c r="A2597">
        <v>2596</v>
      </c>
      <c r="B2597">
        <v>27</v>
      </c>
      <c r="C2597" t="s">
        <v>183</v>
      </c>
      <c r="D2597" t="s">
        <v>3598</v>
      </c>
      <c r="E2597" t="s">
        <v>1387</v>
      </c>
      <c r="F2597" t="s">
        <v>63</v>
      </c>
      <c r="G2597">
        <v>19456</v>
      </c>
      <c r="H2597">
        <v>337442</v>
      </c>
    </row>
    <row r="2598" spans="1:8">
      <c r="A2598">
        <v>2597</v>
      </c>
      <c r="B2598">
        <v>27</v>
      </c>
      <c r="C2598" t="s">
        <v>183</v>
      </c>
      <c r="D2598" t="s">
        <v>3598</v>
      </c>
      <c r="E2598" t="s">
        <v>1387</v>
      </c>
      <c r="F2598" t="s">
        <v>46</v>
      </c>
      <c r="G2598">
        <v>18520</v>
      </c>
      <c r="H2598">
        <v>337442</v>
      </c>
    </row>
    <row r="2599" spans="1:8">
      <c r="A2599">
        <v>2598</v>
      </c>
      <c r="B2599">
        <v>27</v>
      </c>
      <c r="C2599" t="s">
        <v>183</v>
      </c>
      <c r="D2599" t="s">
        <v>3598</v>
      </c>
      <c r="E2599" t="s">
        <v>1388</v>
      </c>
      <c r="F2599" t="s">
        <v>63</v>
      </c>
      <c r="G2599">
        <v>16904</v>
      </c>
      <c r="H2599">
        <v>337442</v>
      </c>
    </row>
    <row r="2600" spans="1:8">
      <c r="A2600">
        <v>2599</v>
      </c>
      <c r="B2600">
        <v>27</v>
      </c>
      <c r="C2600" t="s">
        <v>183</v>
      </c>
      <c r="D2600" t="s">
        <v>3598</v>
      </c>
      <c r="E2600" t="s">
        <v>1388</v>
      </c>
      <c r="F2600" t="s">
        <v>46</v>
      </c>
      <c r="G2600">
        <v>16245</v>
      </c>
      <c r="H2600">
        <v>337442</v>
      </c>
    </row>
    <row r="2601" spans="1:8">
      <c r="A2601">
        <v>2600</v>
      </c>
      <c r="B2601">
        <v>27</v>
      </c>
      <c r="C2601" t="s">
        <v>183</v>
      </c>
      <c r="D2601" t="s">
        <v>3598</v>
      </c>
      <c r="E2601" t="s">
        <v>1389</v>
      </c>
      <c r="F2601" t="s">
        <v>63</v>
      </c>
      <c r="G2601">
        <v>13887</v>
      </c>
      <c r="H2601">
        <v>337442</v>
      </c>
    </row>
    <row r="2602" spans="1:8">
      <c r="A2602">
        <v>2601</v>
      </c>
      <c r="B2602">
        <v>27</v>
      </c>
      <c r="C2602" t="s">
        <v>183</v>
      </c>
      <c r="D2602" t="s">
        <v>3598</v>
      </c>
      <c r="E2602" t="s">
        <v>1389</v>
      </c>
      <c r="F2602" t="s">
        <v>46</v>
      </c>
      <c r="G2602">
        <v>15042</v>
      </c>
      <c r="H2602">
        <v>337442</v>
      </c>
    </row>
    <row r="2603" spans="1:8">
      <c r="A2603">
        <v>2602</v>
      </c>
      <c r="B2603">
        <v>27</v>
      </c>
      <c r="C2603" t="s">
        <v>183</v>
      </c>
      <c r="D2603" t="s">
        <v>3598</v>
      </c>
      <c r="E2603" t="s">
        <v>1390</v>
      </c>
      <c r="F2603" t="s">
        <v>63</v>
      </c>
      <c r="G2603">
        <v>13631</v>
      </c>
      <c r="H2603">
        <v>337442</v>
      </c>
    </row>
    <row r="2604" spans="1:8">
      <c r="A2604">
        <v>2603</v>
      </c>
      <c r="B2604">
        <v>27</v>
      </c>
      <c r="C2604" t="s">
        <v>183</v>
      </c>
      <c r="D2604" t="s">
        <v>3598</v>
      </c>
      <c r="E2604" t="s">
        <v>1390</v>
      </c>
      <c r="F2604" t="s">
        <v>46</v>
      </c>
      <c r="G2604">
        <v>15435</v>
      </c>
      <c r="H2604">
        <v>337442</v>
      </c>
    </row>
    <row r="2605" spans="1:8">
      <c r="A2605">
        <v>2604</v>
      </c>
      <c r="B2605">
        <v>27</v>
      </c>
      <c r="C2605" t="s">
        <v>183</v>
      </c>
      <c r="D2605" t="s">
        <v>3598</v>
      </c>
      <c r="E2605" t="s">
        <v>1391</v>
      </c>
      <c r="F2605" t="s">
        <v>63</v>
      </c>
      <c r="G2605">
        <v>11996</v>
      </c>
      <c r="H2605">
        <v>337442</v>
      </c>
    </row>
    <row r="2606" spans="1:8">
      <c r="A2606">
        <v>2605</v>
      </c>
      <c r="B2606">
        <v>27</v>
      </c>
      <c r="C2606" t="s">
        <v>183</v>
      </c>
      <c r="D2606" t="s">
        <v>3598</v>
      </c>
      <c r="E2606" t="s">
        <v>1391</v>
      </c>
      <c r="F2606" t="s">
        <v>46</v>
      </c>
      <c r="G2606">
        <v>13825</v>
      </c>
      <c r="H2606">
        <v>337442</v>
      </c>
    </row>
    <row r="2607" spans="1:8">
      <c r="A2607">
        <v>2606</v>
      </c>
      <c r="B2607">
        <v>27</v>
      </c>
      <c r="C2607" t="s">
        <v>183</v>
      </c>
      <c r="D2607" t="s">
        <v>3598</v>
      </c>
      <c r="E2607" t="s">
        <v>1392</v>
      </c>
      <c r="F2607" t="s">
        <v>63</v>
      </c>
      <c r="G2607">
        <v>10017</v>
      </c>
      <c r="H2607">
        <v>337442</v>
      </c>
    </row>
    <row r="2608" spans="1:8">
      <c r="A2608">
        <v>2607</v>
      </c>
      <c r="B2608">
        <v>27</v>
      </c>
      <c r="C2608" t="s">
        <v>183</v>
      </c>
      <c r="D2608" t="s">
        <v>3598</v>
      </c>
      <c r="E2608" t="s">
        <v>1392</v>
      </c>
      <c r="F2608" t="s">
        <v>46</v>
      </c>
      <c r="G2608">
        <v>11488</v>
      </c>
      <c r="H2608">
        <v>337442</v>
      </c>
    </row>
    <row r="2609" spans="1:8">
      <c r="A2609">
        <v>2608</v>
      </c>
      <c r="B2609">
        <v>27</v>
      </c>
      <c r="C2609" t="s">
        <v>183</v>
      </c>
      <c r="D2609" t="s">
        <v>3598</v>
      </c>
      <c r="E2609" t="s">
        <v>1393</v>
      </c>
      <c r="F2609" t="s">
        <v>63</v>
      </c>
      <c r="G2609">
        <v>8086</v>
      </c>
      <c r="H2609">
        <v>337442</v>
      </c>
    </row>
    <row r="2610" spans="1:8">
      <c r="A2610">
        <v>2609</v>
      </c>
      <c r="B2610">
        <v>27</v>
      </c>
      <c r="C2610" t="s">
        <v>183</v>
      </c>
      <c r="D2610" t="s">
        <v>3598</v>
      </c>
      <c r="E2610" t="s">
        <v>1393</v>
      </c>
      <c r="F2610" t="s">
        <v>46</v>
      </c>
      <c r="G2610">
        <v>9339</v>
      </c>
      <c r="H2610">
        <v>337442</v>
      </c>
    </row>
    <row r="2611" spans="1:8">
      <c r="A2611">
        <v>2610</v>
      </c>
      <c r="B2611">
        <v>27</v>
      </c>
      <c r="C2611" t="s">
        <v>183</v>
      </c>
      <c r="D2611" t="s">
        <v>3598</v>
      </c>
      <c r="E2611" t="s">
        <v>1394</v>
      </c>
      <c r="F2611" t="s">
        <v>63</v>
      </c>
      <c r="G2611">
        <v>7213</v>
      </c>
      <c r="H2611">
        <v>337442</v>
      </c>
    </row>
    <row r="2612" spans="1:8">
      <c r="A2612">
        <v>2611</v>
      </c>
      <c r="B2612">
        <v>27</v>
      </c>
      <c r="C2612" t="s">
        <v>183</v>
      </c>
      <c r="D2612" t="s">
        <v>3598</v>
      </c>
      <c r="E2612" t="s">
        <v>1394</v>
      </c>
      <c r="F2612" t="s">
        <v>46</v>
      </c>
      <c r="G2612">
        <v>8318</v>
      </c>
      <c r="H2612">
        <v>337442</v>
      </c>
    </row>
    <row r="2613" spans="1:8">
      <c r="A2613">
        <v>2612</v>
      </c>
      <c r="B2613">
        <v>27</v>
      </c>
      <c r="C2613" t="s">
        <v>183</v>
      </c>
      <c r="D2613" t="s">
        <v>3598</v>
      </c>
      <c r="E2613" t="s">
        <v>1395</v>
      </c>
      <c r="F2613" t="s">
        <v>63</v>
      </c>
      <c r="G2613">
        <v>6478</v>
      </c>
      <c r="H2613">
        <v>337442</v>
      </c>
    </row>
    <row r="2614" spans="1:8">
      <c r="A2614">
        <v>2613</v>
      </c>
      <c r="B2614">
        <v>27</v>
      </c>
      <c r="C2614" t="s">
        <v>183</v>
      </c>
      <c r="D2614" t="s">
        <v>3598</v>
      </c>
      <c r="E2614" t="s">
        <v>1395</v>
      </c>
      <c r="F2614" t="s">
        <v>46</v>
      </c>
      <c r="G2614">
        <v>7624</v>
      </c>
      <c r="H2614">
        <v>337442</v>
      </c>
    </row>
    <row r="2615" spans="1:8">
      <c r="A2615">
        <v>2614</v>
      </c>
      <c r="B2615">
        <v>27</v>
      </c>
      <c r="C2615" t="s">
        <v>183</v>
      </c>
      <c r="D2615" t="s">
        <v>3598</v>
      </c>
      <c r="E2615" t="s">
        <v>1396</v>
      </c>
      <c r="F2615" t="s">
        <v>63</v>
      </c>
      <c r="G2615">
        <v>6057</v>
      </c>
      <c r="H2615">
        <v>337442</v>
      </c>
    </row>
    <row r="2616" spans="1:8">
      <c r="A2616">
        <v>2615</v>
      </c>
      <c r="B2616">
        <v>27</v>
      </c>
      <c r="C2616" t="s">
        <v>183</v>
      </c>
      <c r="D2616" t="s">
        <v>3598</v>
      </c>
      <c r="E2616" t="s">
        <v>1396</v>
      </c>
      <c r="F2616" t="s">
        <v>46</v>
      </c>
      <c r="G2616">
        <v>7223</v>
      </c>
      <c r="H2616">
        <v>337442</v>
      </c>
    </row>
    <row r="2617" spans="1:8">
      <c r="A2617">
        <v>2616</v>
      </c>
      <c r="B2617">
        <v>27</v>
      </c>
      <c r="C2617" t="s">
        <v>183</v>
      </c>
      <c r="D2617" t="s">
        <v>3598</v>
      </c>
      <c r="E2617" t="s">
        <v>1397</v>
      </c>
      <c r="F2617" t="s">
        <v>63</v>
      </c>
      <c r="G2617">
        <v>4794</v>
      </c>
      <c r="H2617">
        <v>337442</v>
      </c>
    </row>
    <row r="2618" spans="1:8">
      <c r="A2618">
        <v>2617</v>
      </c>
      <c r="B2618">
        <v>27</v>
      </c>
      <c r="C2618" t="s">
        <v>183</v>
      </c>
      <c r="D2618" t="s">
        <v>3598</v>
      </c>
      <c r="E2618" t="s">
        <v>1397</v>
      </c>
      <c r="F2618" t="s">
        <v>46</v>
      </c>
      <c r="G2618">
        <v>5568</v>
      </c>
      <c r="H2618">
        <v>337442</v>
      </c>
    </row>
    <row r="2619" spans="1:8">
      <c r="A2619">
        <v>2618</v>
      </c>
      <c r="B2619">
        <v>27</v>
      </c>
      <c r="C2619" t="s">
        <v>183</v>
      </c>
      <c r="D2619" t="s">
        <v>3598</v>
      </c>
      <c r="E2619" t="s">
        <v>1398</v>
      </c>
      <c r="F2619" t="s">
        <v>63</v>
      </c>
      <c r="G2619">
        <v>3515</v>
      </c>
      <c r="H2619">
        <v>337442</v>
      </c>
    </row>
    <row r="2620" spans="1:8">
      <c r="A2620">
        <v>2619</v>
      </c>
      <c r="B2620">
        <v>27</v>
      </c>
      <c r="C2620" t="s">
        <v>183</v>
      </c>
      <c r="D2620" t="s">
        <v>3598</v>
      </c>
      <c r="E2620" t="s">
        <v>1398</v>
      </c>
      <c r="F2620" t="s">
        <v>46</v>
      </c>
      <c r="G2620">
        <v>3928</v>
      </c>
      <c r="H2620">
        <v>337442</v>
      </c>
    </row>
    <row r="2621" spans="1:8">
      <c r="A2621">
        <v>2620</v>
      </c>
      <c r="B2621">
        <v>27</v>
      </c>
      <c r="C2621" t="s">
        <v>183</v>
      </c>
      <c r="D2621" t="s">
        <v>3598</v>
      </c>
      <c r="E2621" t="s">
        <v>1399</v>
      </c>
      <c r="F2621" t="s">
        <v>63</v>
      </c>
      <c r="G2621">
        <v>2313</v>
      </c>
      <c r="H2621">
        <v>337442</v>
      </c>
    </row>
    <row r="2622" spans="1:8">
      <c r="A2622">
        <v>2621</v>
      </c>
      <c r="B2622">
        <v>27</v>
      </c>
      <c r="C2622" t="s">
        <v>183</v>
      </c>
      <c r="D2622" t="s">
        <v>3598</v>
      </c>
      <c r="E2622" t="s">
        <v>1399</v>
      </c>
      <c r="F2622" t="s">
        <v>46</v>
      </c>
      <c r="G2622">
        <v>2499</v>
      </c>
      <c r="H2622">
        <v>337442</v>
      </c>
    </row>
    <row r="2623" spans="1:8">
      <c r="A2623">
        <v>2622</v>
      </c>
      <c r="B2623">
        <v>27</v>
      </c>
      <c r="C2623" t="s">
        <v>183</v>
      </c>
      <c r="D2623" t="s">
        <v>3598</v>
      </c>
      <c r="E2623" t="s">
        <v>1400</v>
      </c>
      <c r="F2623" t="s">
        <v>63</v>
      </c>
      <c r="G2623">
        <v>1971</v>
      </c>
      <c r="H2623">
        <v>337442</v>
      </c>
    </row>
    <row r="2624" spans="1:8">
      <c r="A2624">
        <v>2623</v>
      </c>
      <c r="B2624">
        <v>27</v>
      </c>
      <c r="C2624" t="s">
        <v>183</v>
      </c>
      <c r="D2624" t="s">
        <v>3598</v>
      </c>
      <c r="E2624" t="s">
        <v>1400</v>
      </c>
      <c r="F2624" t="s">
        <v>46</v>
      </c>
      <c r="G2624">
        <v>2379</v>
      </c>
      <c r="H2624">
        <v>337442</v>
      </c>
    </row>
    <row r="2625" spans="1:8">
      <c r="A2625">
        <v>2624</v>
      </c>
      <c r="B2625">
        <v>27</v>
      </c>
      <c r="C2625" t="s">
        <v>183</v>
      </c>
      <c r="D2625" t="s">
        <v>3598</v>
      </c>
      <c r="E2625" t="s">
        <v>1401</v>
      </c>
      <c r="F2625" t="s">
        <v>63</v>
      </c>
      <c r="G2625">
        <v>1304</v>
      </c>
      <c r="H2625">
        <v>337442</v>
      </c>
    </row>
    <row r="2626" spans="1:8">
      <c r="A2626">
        <v>2625</v>
      </c>
      <c r="B2626">
        <v>27</v>
      </c>
      <c r="C2626" t="s">
        <v>183</v>
      </c>
      <c r="D2626" t="s">
        <v>3598</v>
      </c>
      <c r="E2626" t="s">
        <v>1401</v>
      </c>
      <c r="F2626" t="s">
        <v>46</v>
      </c>
      <c r="G2626">
        <v>1842</v>
      </c>
      <c r="H2626">
        <v>337442</v>
      </c>
    </row>
    <row r="2627" spans="1:8">
      <c r="A2627">
        <v>2626</v>
      </c>
      <c r="B2627">
        <v>27</v>
      </c>
      <c r="C2627" t="s">
        <v>183</v>
      </c>
      <c r="D2627" t="s">
        <v>3598</v>
      </c>
      <c r="E2627" t="s">
        <v>1402</v>
      </c>
      <c r="F2627" t="s">
        <v>63</v>
      </c>
      <c r="G2627">
        <v>906</v>
      </c>
      <c r="H2627">
        <v>337442</v>
      </c>
    </row>
    <row r="2628" spans="1:8">
      <c r="A2628">
        <v>2627</v>
      </c>
      <c r="B2628">
        <v>27</v>
      </c>
      <c r="C2628" t="s">
        <v>183</v>
      </c>
      <c r="D2628" t="s">
        <v>3598</v>
      </c>
      <c r="E2628" t="s">
        <v>1402</v>
      </c>
      <c r="F2628" t="s">
        <v>46</v>
      </c>
      <c r="G2628">
        <v>1503</v>
      </c>
      <c r="H2628">
        <v>337442</v>
      </c>
    </row>
    <row r="2629" spans="1:8">
      <c r="A2629">
        <v>2628</v>
      </c>
      <c r="B2629">
        <v>27</v>
      </c>
      <c r="C2629" t="s">
        <v>183</v>
      </c>
      <c r="D2629" t="s">
        <v>3586</v>
      </c>
      <c r="E2629" t="s">
        <v>249</v>
      </c>
      <c r="F2629" t="s">
        <v>63</v>
      </c>
      <c r="G2629">
        <v>851</v>
      </c>
      <c r="H2629">
        <v>21465</v>
      </c>
    </row>
    <row r="2630" spans="1:8">
      <c r="A2630">
        <v>2629</v>
      </c>
      <c r="B2630">
        <v>27</v>
      </c>
      <c r="C2630" t="s">
        <v>183</v>
      </c>
      <c r="D2630" t="s">
        <v>3586</v>
      </c>
      <c r="E2630" t="s">
        <v>249</v>
      </c>
      <c r="F2630" t="s">
        <v>46</v>
      </c>
      <c r="G2630">
        <v>790</v>
      </c>
      <c r="H2630">
        <v>21465</v>
      </c>
    </row>
    <row r="2631" spans="1:8">
      <c r="A2631">
        <v>2630</v>
      </c>
      <c r="B2631">
        <v>27</v>
      </c>
      <c r="C2631" t="s">
        <v>183</v>
      </c>
      <c r="D2631" t="s">
        <v>3586</v>
      </c>
      <c r="E2631" t="s">
        <v>1386</v>
      </c>
      <c r="F2631" t="s">
        <v>63</v>
      </c>
      <c r="G2631">
        <v>963</v>
      </c>
      <c r="H2631">
        <v>21465</v>
      </c>
    </row>
    <row r="2632" spans="1:8">
      <c r="A2632">
        <v>2631</v>
      </c>
      <c r="B2632">
        <v>27</v>
      </c>
      <c r="C2632" t="s">
        <v>183</v>
      </c>
      <c r="D2632" t="s">
        <v>3586</v>
      </c>
      <c r="E2632" t="s">
        <v>1386</v>
      </c>
      <c r="F2632" t="s">
        <v>46</v>
      </c>
      <c r="G2632">
        <v>946</v>
      </c>
      <c r="H2632">
        <v>21465</v>
      </c>
    </row>
    <row r="2633" spans="1:8">
      <c r="A2633">
        <v>2632</v>
      </c>
      <c r="B2633">
        <v>27</v>
      </c>
      <c r="C2633" t="s">
        <v>183</v>
      </c>
      <c r="D2633" t="s">
        <v>3586</v>
      </c>
      <c r="E2633" t="s">
        <v>1387</v>
      </c>
      <c r="F2633" t="s">
        <v>63</v>
      </c>
      <c r="G2633">
        <v>1004</v>
      </c>
      <c r="H2633">
        <v>21465</v>
      </c>
    </row>
    <row r="2634" spans="1:8">
      <c r="A2634">
        <v>2633</v>
      </c>
      <c r="B2634">
        <v>27</v>
      </c>
      <c r="C2634" t="s">
        <v>183</v>
      </c>
      <c r="D2634" t="s">
        <v>3586</v>
      </c>
      <c r="E2634" t="s">
        <v>1387</v>
      </c>
      <c r="F2634" t="s">
        <v>46</v>
      </c>
      <c r="G2634">
        <v>1026</v>
      </c>
      <c r="H2634">
        <v>21465</v>
      </c>
    </row>
    <row r="2635" spans="1:8">
      <c r="A2635">
        <v>2634</v>
      </c>
      <c r="B2635">
        <v>27</v>
      </c>
      <c r="C2635" t="s">
        <v>183</v>
      </c>
      <c r="D2635" t="s">
        <v>3586</v>
      </c>
      <c r="E2635" t="s">
        <v>1388</v>
      </c>
      <c r="F2635" t="s">
        <v>63</v>
      </c>
      <c r="G2635">
        <v>1078</v>
      </c>
      <c r="H2635">
        <v>21465</v>
      </c>
    </row>
    <row r="2636" spans="1:8">
      <c r="A2636">
        <v>2635</v>
      </c>
      <c r="B2636">
        <v>27</v>
      </c>
      <c r="C2636" t="s">
        <v>183</v>
      </c>
      <c r="D2636" t="s">
        <v>3586</v>
      </c>
      <c r="E2636" t="s">
        <v>1388</v>
      </c>
      <c r="F2636" t="s">
        <v>46</v>
      </c>
      <c r="G2636">
        <v>881</v>
      </c>
      <c r="H2636">
        <v>21465</v>
      </c>
    </row>
    <row r="2637" spans="1:8">
      <c r="A2637">
        <v>2636</v>
      </c>
      <c r="B2637">
        <v>27</v>
      </c>
      <c r="C2637" t="s">
        <v>183</v>
      </c>
      <c r="D2637" t="s">
        <v>3586</v>
      </c>
      <c r="E2637" t="s">
        <v>1389</v>
      </c>
      <c r="F2637" t="s">
        <v>63</v>
      </c>
      <c r="G2637">
        <v>1203</v>
      </c>
      <c r="H2637">
        <v>21465</v>
      </c>
    </row>
    <row r="2638" spans="1:8">
      <c r="A2638">
        <v>2637</v>
      </c>
      <c r="B2638">
        <v>27</v>
      </c>
      <c r="C2638" t="s">
        <v>183</v>
      </c>
      <c r="D2638" t="s">
        <v>3586</v>
      </c>
      <c r="E2638" t="s">
        <v>1389</v>
      </c>
      <c r="F2638" t="s">
        <v>46</v>
      </c>
      <c r="G2638">
        <v>871</v>
      </c>
      <c r="H2638">
        <v>21465</v>
      </c>
    </row>
    <row r="2639" spans="1:8">
      <c r="A2639">
        <v>2638</v>
      </c>
      <c r="B2639">
        <v>27</v>
      </c>
      <c r="C2639" t="s">
        <v>183</v>
      </c>
      <c r="D2639" t="s">
        <v>3586</v>
      </c>
      <c r="E2639" t="s">
        <v>1390</v>
      </c>
      <c r="F2639" t="s">
        <v>63</v>
      </c>
      <c r="G2639">
        <v>1011</v>
      </c>
      <c r="H2639">
        <v>21465</v>
      </c>
    </row>
    <row r="2640" spans="1:8">
      <c r="A2640">
        <v>2639</v>
      </c>
      <c r="B2640">
        <v>27</v>
      </c>
      <c r="C2640" t="s">
        <v>183</v>
      </c>
      <c r="D2640" t="s">
        <v>3586</v>
      </c>
      <c r="E2640" t="s">
        <v>1390</v>
      </c>
      <c r="F2640" t="s">
        <v>46</v>
      </c>
      <c r="G2640">
        <v>810</v>
      </c>
      <c r="H2640">
        <v>21465</v>
      </c>
    </row>
    <row r="2641" spans="1:8">
      <c r="A2641">
        <v>2640</v>
      </c>
      <c r="B2641">
        <v>27</v>
      </c>
      <c r="C2641" t="s">
        <v>183</v>
      </c>
      <c r="D2641" t="s">
        <v>3586</v>
      </c>
      <c r="E2641" t="s">
        <v>1391</v>
      </c>
      <c r="F2641" t="s">
        <v>63</v>
      </c>
      <c r="G2641">
        <v>898</v>
      </c>
      <c r="H2641">
        <v>21465</v>
      </c>
    </row>
    <row r="2642" spans="1:8">
      <c r="A2642">
        <v>2641</v>
      </c>
      <c r="B2642">
        <v>27</v>
      </c>
      <c r="C2642" t="s">
        <v>183</v>
      </c>
      <c r="D2642" t="s">
        <v>3586</v>
      </c>
      <c r="E2642" t="s">
        <v>1391</v>
      </c>
      <c r="F2642" t="s">
        <v>46</v>
      </c>
      <c r="G2642">
        <v>749</v>
      </c>
      <c r="H2642">
        <v>21465</v>
      </c>
    </row>
    <row r="2643" spans="1:8">
      <c r="A2643">
        <v>2642</v>
      </c>
      <c r="B2643">
        <v>27</v>
      </c>
      <c r="C2643" t="s">
        <v>183</v>
      </c>
      <c r="D2643" t="s">
        <v>3586</v>
      </c>
      <c r="E2643" t="s">
        <v>1392</v>
      </c>
      <c r="F2643" t="s">
        <v>63</v>
      </c>
      <c r="G2643">
        <v>901</v>
      </c>
      <c r="H2643">
        <v>21465</v>
      </c>
    </row>
    <row r="2644" spans="1:8">
      <c r="A2644">
        <v>2643</v>
      </c>
      <c r="B2644">
        <v>27</v>
      </c>
      <c r="C2644" t="s">
        <v>183</v>
      </c>
      <c r="D2644" t="s">
        <v>3586</v>
      </c>
      <c r="E2644" t="s">
        <v>1392</v>
      </c>
      <c r="F2644" t="s">
        <v>46</v>
      </c>
      <c r="G2644">
        <v>721</v>
      </c>
      <c r="H2644">
        <v>21465</v>
      </c>
    </row>
    <row r="2645" spans="1:8">
      <c r="A2645">
        <v>2644</v>
      </c>
      <c r="B2645">
        <v>27</v>
      </c>
      <c r="C2645" t="s">
        <v>183</v>
      </c>
      <c r="D2645" t="s">
        <v>3586</v>
      </c>
      <c r="E2645" t="s">
        <v>1393</v>
      </c>
      <c r="F2645" t="s">
        <v>63</v>
      </c>
      <c r="G2645">
        <v>649</v>
      </c>
      <c r="H2645">
        <v>21465</v>
      </c>
    </row>
    <row r="2646" spans="1:8">
      <c r="A2646">
        <v>2645</v>
      </c>
      <c r="B2646">
        <v>27</v>
      </c>
      <c r="C2646" t="s">
        <v>183</v>
      </c>
      <c r="D2646" t="s">
        <v>3586</v>
      </c>
      <c r="E2646" t="s">
        <v>1393</v>
      </c>
      <c r="F2646" t="s">
        <v>46</v>
      </c>
      <c r="G2646">
        <v>613</v>
      </c>
      <c r="H2646">
        <v>21465</v>
      </c>
    </row>
    <row r="2647" spans="1:8">
      <c r="A2647">
        <v>2646</v>
      </c>
      <c r="B2647">
        <v>27</v>
      </c>
      <c r="C2647" t="s">
        <v>183</v>
      </c>
      <c r="D2647" t="s">
        <v>3586</v>
      </c>
      <c r="E2647" t="s">
        <v>1394</v>
      </c>
      <c r="F2647" t="s">
        <v>63</v>
      </c>
      <c r="G2647">
        <v>600</v>
      </c>
      <c r="H2647">
        <v>21465</v>
      </c>
    </row>
    <row r="2648" spans="1:8">
      <c r="A2648">
        <v>2647</v>
      </c>
      <c r="B2648">
        <v>27</v>
      </c>
      <c r="C2648" t="s">
        <v>183</v>
      </c>
      <c r="D2648" t="s">
        <v>3586</v>
      </c>
      <c r="E2648" t="s">
        <v>1394</v>
      </c>
      <c r="F2648" t="s">
        <v>46</v>
      </c>
      <c r="G2648">
        <v>543</v>
      </c>
      <c r="H2648">
        <v>21465</v>
      </c>
    </row>
    <row r="2649" spans="1:8">
      <c r="A2649">
        <v>2648</v>
      </c>
      <c r="B2649">
        <v>27</v>
      </c>
      <c r="C2649" t="s">
        <v>183</v>
      </c>
      <c r="D2649" t="s">
        <v>3586</v>
      </c>
      <c r="E2649" t="s">
        <v>1395</v>
      </c>
      <c r="F2649" t="s">
        <v>63</v>
      </c>
      <c r="G2649">
        <v>635</v>
      </c>
      <c r="H2649">
        <v>21465</v>
      </c>
    </row>
    <row r="2650" spans="1:8">
      <c r="A2650">
        <v>2649</v>
      </c>
      <c r="B2650">
        <v>27</v>
      </c>
      <c r="C2650" t="s">
        <v>183</v>
      </c>
      <c r="D2650" t="s">
        <v>3586</v>
      </c>
      <c r="E2650" t="s">
        <v>1395</v>
      </c>
      <c r="F2650" t="s">
        <v>46</v>
      </c>
      <c r="G2650">
        <v>537</v>
      </c>
      <c r="H2650">
        <v>21465</v>
      </c>
    </row>
    <row r="2651" spans="1:8">
      <c r="A2651">
        <v>2650</v>
      </c>
      <c r="B2651">
        <v>27</v>
      </c>
      <c r="C2651" t="s">
        <v>183</v>
      </c>
      <c r="D2651" t="s">
        <v>3586</v>
      </c>
      <c r="E2651" t="s">
        <v>1396</v>
      </c>
      <c r="F2651" t="s">
        <v>63</v>
      </c>
      <c r="G2651">
        <v>551</v>
      </c>
      <c r="H2651">
        <v>21465</v>
      </c>
    </row>
    <row r="2652" spans="1:8">
      <c r="A2652">
        <v>2651</v>
      </c>
      <c r="B2652">
        <v>27</v>
      </c>
      <c r="C2652" t="s">
        <v>183</v>
      </c>
      <c r="D2652" t="s">
        <v>3586</v>
      </c>
      <c r="E2652" t="s">
        <v>1396</v>
      </c>
      <c r="F2652" t="s">
        <v>46</v>
      </c>
      <c r="G2652">
        <v>468</v>
      </c>
      <c r="H2652">
        <v>21465</v>
      </c>
    </row>
    <row r="2653" spans="1:8">
      <c r="A2653">
        <v>2652</v>
      </c>
      <c r="B2653">
        <v>27</v>
      </c>
      <c r="C2653" t="s">
        <v>183</v>
      </c>
      <c r="D2653" t="s">
        <v>3586</v>
      </c>
      <c r="E2653" t="s">
        <v>1397</v>
      </c>
      <c r="F2653" t="s">
        <v>63</v>
      </c>
      <c r="G2653">
        <v>422</v>
      </c>
      <c r="H2653">
        <v>21465</v>
      </c>
    </row>
    <row r="2654" spans="1:8">
      <c r="A2654">
        <v>2653</v>
      </c>
      <c r="B2654">
        <v>27</v>
      </c>
      <c r="C2654" t="s">
        <v>183</v>
      </c>
      <c r="D2654" t="s">
        <v>3586</v>
      </c>
      <c r="E2654" t="s">
        <v>1397</v>
      </c>
      <c r="F2654" t="s">
        <v>46</v>
      </c>
      <c r="G2654">
        <v>348</v>
      </c>
      <c r="H2654">
        <v>21465</v>
      </c>
    </row>
    <row r="2655" spans="1:8">
      <c r="A2655">
        <v>2654</v>
      </c>
      <c r="B2655">
        <v>27</v>
      </c>
      <c r="C2655" t="s">
        <v>183</v>
      </c>
      <c r="D2655" t="s">
        <v>3586</v>
      </c>
      <c r="E2655" t="s">
        <v>1398</v>
      </c>
      <c r="F2655" t="s">
        <v>63</v>
      </c>
      <c r="G2655">
        <v>295</v>
      </c>
      <c r="H2655">
        <v>21465</v>
      </c>
    </row>
    <row r="2656" spans="1:8">
      <c r="A2656">
        <v>2655</v>
      </c>
      <c r="B2656">
        <v>27</v>
      </c>
      <c r="C2656" t="s">
        <v>183</v>
      </c>
      <c r="D2656" t="s">
        <v>3586</v>
      </c>
      <c r="E2656" t="s">
        <v>1398</v>
      </c>
      <c r="F2656" t="s">
        <v>46</v>
      </c>
      <c r="G2656">
        <v>240</v>
      </c>
      <c r="H2656">
        <v>21465</v>
      </c>
    </row>
    <row r="2657" spans="1:8">
      <c r="A2657">
        <v>2656</v>
      </c>
      <c r="B2657">
        <v>27</v>
      </c>
      <c r="C2657" t="s">
        <v>183</v>
      </c>
      <c r="D2657" t="s">
        <v>3586</v>
      </c>
      <c r="E2657" t="s">
        <v>1399</v>
      </c>
      <c r="F2657" t="s">
        <v>63</v>
      </c>
      <c r="G2657">
        <v>205</v>
      </c>
      <c r="H2657">
        <v>21465</v>
      </c>
    </row>
    <row r="2658" spans="1:8">
      <c r="A2658">
        <v>2657</v>
      </c>
      <c r="B2658">
        <v>27</v>
      </c>
      <c r="C2658" t="s">
        <v>183</v>
      </c>
      <c r="D2658" t="s">
        <v>3586</v>
      </c>
      <c r="E2658" t="s">
        <v>1399</v>
      </c>
      <c r="F2658" t="s">
        <v>46</v>
      </c>
      <c r="G2658">
        <v>144</v>
      </c>
      <c r="H2658">
        <v>21465</v>
      </c>
    </row>
    <row r="2659" spans="1:8">
      <c r="A2659">
        <v>2658</v>
      </c>
      <c r="B2659">
        <v>27</v>
      </c>
      <c r="C2659" t="s">
        <v>183</v>
      </c>
      <c r="D2659" t="s">
        <v>3586</v>
      </c>
      <c r="E2659" t="s">
        <v>1400</v>
      </c>
      <c r="F2659" t="s">
        <v>63</v>
      </c>
      <c r="G2659">
        <v>136</v>
      </c>
      <c r="H2659">
        <v>21465</v>
      </c>
    </row>
    <row r="2660" spans="1:8">
      <c r="A2660">
        <v>2659</v>
      </c>
      <c r="B2660">
        <v>27</v>
      </c>
      <c r="C2660" t="s">
        <v>183</v>
      </c>
      <c r="D2660" t="s">
        <v>3586</v>
      </c>
      <c r="E2660" t="s">
        <v>1400</v>
      </c>
      <c r="F2660" t="s">
        <v>46</v>
      </c>
      <c r="G2660">
        <v>114</v>
      </c>
      <c r="H2660">
        <v>21465</v>
      </c>
    </row>
    <row r="2661" spans="1:8">
      <c r="A2661">
        <v>2660</v>
      </c>
      <c r="B2661">
        <v>27</v>
      </c>
      <c r="C2661" t="s">
        <v>183</v>
      </c>
      <c r="D2661" t="s">
        <v>3586</v>
      </c>
      <c r="E2661" t="s">
        <v>1401</v>
      </c>
      <c r="F2661" t="s">
        <v>63</v>
      </c>
      <c r="G2661">
        <v>73</v>
      </c>
      <c r="H2661">
        <v>21465</v>
      </c>
    </row>
    <row r="2662" spans="1:8">
      <c r="A2662">
        <v>2661</v>
      </c>
      <c r="B2662">
        <v>27</v>
      </c>
      <c r="C2662" t="s">
        <v>183</v>
      </c>
      <c r="D2662" t="s">
        <v>3586</v>
      </c>
      <c r="E2662" t="s">
        <v>1401</v>
      </c>
      <c r="F2662" t="s">
        <v>46</v>
      </c>
      <c r="G2662">
        <v>74</v>
      </c>
      <c r="H2662">
        <v>21465</v>
      </c>
    </row>
    <row r="2663" spans="1:8">
      <c r="A2663">
        <v>2662</v>
      </c>
      <c r="B2663">
        <v>27</v>
      </c>
      <c r="C2663" t="s">
        <v>183</v>
      </c>
      <c r="D2663" t="s">
        <v>3586</v>
      </c>
      <c r="E2663" t="s">
        <v>1402</v>
      </c>
      <c r="F2663" t="s">
        <v>63</v>
      </c>
      <c r="G2663">
        <v>56</v>
      </c>
      <c r="H2663">
        <v>21465</v>
      </c>
    </row>
    <row r="2664" spans="1:8">
      <c r="A2664">
        <v>2663</v>
      </c>
      <c r="B2664">
        <v>27</v>
      </c>
      <c r="C2664" t="s">
        <v>183</v>
      </c>
      <c r="D2664" t="s">
        <v>3586</v>
      </c>
      <c r="E2664" t="s">
        <v>1402</v>
      </c>
      <c r="F2664" t="s">
        <v>46</v>
      </c>
      <c r="G2664">
        <v>59</v>
      </c>
      <c r="H2664">
        <v>21465</v>
      </c>
    </row>
    <row r="2665" spans="1:8">
      <c r="A2665">
        <v>2664</v>
      </c>
      <c r="B2665">
        <v>27</v>
      </c>
      <c r="C2665" t="s">
        <v>183</v>
      </c>
      <c r="D2665" t="s">
        <v>45</v>
      </c>
      <c r="E2665" t="s">
        <v>249</v>
      </c>
      <c r="F2665" t="s">
        <v>63</v>
      </c>
      <c r="G2665">
        <v>2710</v>
      </c>
    </row>
    <row r="2666" spans="1:8">
      <c r="A2666">
        <v>2665</v>
      </c>
      <c r="B2666">
        <v>27</v>
      </c>
      <c r="C2666" t="s">
        <v>183</v>
      </c>
      <c r="D2666" t="s">
        <v>45</v>
      </c>
      <c r="E2666" t="s">
        <v>249</v>
      </c>
      <c r="F2666" t="s">
        <v>46</v>
      </c>
      <c r="G2666">
        <v>2824</v>
      </c>
    </row>
    <row r="2667" spans="1:8">
      <c r="A2667">
        <v>2666</v>
      </c>
      <c r="B2667">
        <v>27</v>
      </c>
      <c r="C2667" t="s">
        <v>183</v>
      </c>
      <c r="D2667" t="s">
        <v>45</v>
      </c>
      <c r="E2667" t="s">
        <v>1386</v>
      </c>
      <c r="F2667" t="s">
        <v>63</v>
      </c>
      <c r="G2667">
        <v>1536</v>
      </c>
    </row>
    <row r="2668" spans="1:8">
      <c r="A2668">
        <v>2667</v>
      </c>
      <c r="B2668">
        <v>27</v>
      </c>
      <c r="C2668" t="s">
        <v>183</v>
      </c>
      <c r="D2668" t="s">
        <v>45</v>
      </c>
      <c r="E2668" t="s">
        <v>1386</v>
      </c>
      <c r="F2668" t="s">
        <v>46</v>
      </c>
      <c r="G2668">
        <v>1503</v>
      </c>
    </row>
    <row r="2669" spans="1:8">
      <c r="A2669">
        <v>2668</v>
      </c>
      <c r="B2669">
        <v>27</v>
      </c>
      <c r="C2669" t="s">
        <v>183</v>
      </c>
      <c r="D2669" t="s">
        <v>45</v>
      </c>
      <c r="E2669" t="s">
        <v>1387</v>
      </c>
      <c r="F2669" t="s">
        <v>63</v>
      </c>
      <c r="G2669">
        <v>1420</v>
      </c>
    </row>
    <row r="2670" spans="1:8">
      <c r="A2670">
        <v>2669</v>
      </c>
      <c r="B2670">
        <v>27</v>
      </c>
      <c r="C2670" t="s">
        <v>183</v>
      </c>
      <c r="D2670" t="s">
        <v>45</v>
      </c>
      <c r="E2670" t="s">
        <v>1387</v>
      </c>
      <c r="F2670" t="s">
        <v>46</v>
      </c>
      <c r="G2670">
        <v>1286</v>
      </c>
    </row>
    <row r="2671" spans="1:8">
      <c r="A2671">
        <v>2670</v>
      </c>
      <c r="B2671">
        <v>27</v>
      </c>
      <c r="C2671" t="s">
        <v>183</v>
      </c>
      <c r="D2671" t="s">
        <v>45</v>
      </c>
      <c r="E2671" t="s">
        <v>1388</v>
      </c>
      <c r="F2671" t="s">
        <v>63</v>
      </c>
      <c r="G2671">
        <v>2129</v>
      </c>
    </row>
    <row r="2672" spans="1:8">
      <c r="A2672">
        <v>2671</v>
      </c>
      <c r="B2672">
        <v>27</v>
      </c>
      <c r="C2672" t="s">
        <v>183</v>
      </c>
      <c r="D2672" t="s">
        <v>45</v>
      </c>
      <c r="E2672" t="s">
        <v>1388</v>
      </c>
      <c r="F2672" t="s">
        <v>46</v>
      </c>
      <c r="G2672">
        <v>1118</v>
      </c>
    </row>
    <row r="2673" spans="1:7">
      <c r="A2673">
        <v>2672</v>
      </c>
      <c r="B2673">
        <v>27</v>
      </c>
      <c r="C2673" t="s">
        <v>183</v>
      </c>
      <c r="D2673" t="s">
        <v>45</v>
      </c>
      <c r="E2673" t="s">
        <v>1389</v>
      </c>
      <c r="F2673" t="s">
        <v>63</v>
      </c>
      <c r="G2673">
        <v>2243</v>
      </c>
    </row>
    <row r="2674" spans="1:7">
      <c r="A2674">
        <v>2673</v>
      </c>
      <c r="B2674">
        <v>27</v>
      </c>
      <c r="C2674" t="s">
        <v>183</v>
      </c>
      <c r="D2674" t="s">
        <v>45</v>
      </c>
      <c r="E2674" t="s">
        <v>1389</v>
      </c>
      <c r="F2674" t="s">
        <v>46</v>
      </c>
      <c r="G2674">
        <v>960</v>
      </c>
    </row>
    <row r="2675" spans="1:7">
      <c r="A2675">
        <v>2674</v>
      </c>
      <c r="B2675">
        <v>27</v>
      </c>
      <c r="C2675" t="s">
        <v>183</v>
      </c>
      <c r="D2675" t="s">
        <v>45</v>
      </c>
      <c r="E2675" t="s">
        <v>1390</v>
      </c>
      <c r="F2675" t="s">
        <v>63</v>
      </c>
      <c r="G2675">
        <v>1329</v>
      </c>
    </row>
    <row r="2676" spans="1:7">
      <c r="A2676">
        <v>2675</v>
      </c>
      <c r="B2676">
        <v>27</v>
      </c>
      <c r="C2676" t="s">
        <v>183</v>
      </c>
      <c r="D2676" t="s">
        <v>45</v>
      </c>
      <c r="E2676" t="s">
        <v>1390</v>
      </c>
      <c r="F2676" t="s">
        <v>46</v>
      </c>
      <c r="G2676">
        <v>858</v>
      </c>
    </row>
    <row r="2677" spans="1:7">
      <c r="A2677">
        <v>2676</v>
      </c>
      <c r="B2677">
        <v>27</v>
      </c>
      <c r="C2677" t="s">
        <v>183</v>
      </c>
      <c r="D2677" t="s">
        <v>45</v>
      </c>
      <c r="E2677" t="s">
        <v>1391</v>
      </c>
      <c r="F2677" t="s">
        <v>63</v>
      </c>
      <c r="G2677">
        <v>1159</v>
      </c>
    </row>
    <row r="2678" spans="1:7">
      <c r="A2678">
        <v>2677</v>
      </c>
      <c r="B2678">
        <v>27</v>
      </c>
      <c r="C2678" t="s">
        <v>183</v>
      </c>
      <c r="D2678" t="s">
        <v>45</v>
      </c>
      <c r="E2678" t="s">
        <v>1391</v>
      </c>
      <c r="F2678" t="s">
        <v>46</v>
      </c>
      <c r="G2678">
        <v>807</v>
      </c>
    </row>
    <row r="2679" spans="1:7">
      <c r="A2679">
        <v>2678</v>
      </c>
      <c r="B2679">
        <v>27</v>
      </c>
      <c r="C2679" t="s">
        <v>183</v>
      </c>
      <c r="D2679" t="s">
        <v>45</v>
      </c>
      <c r="E2679" t="s">
        <v>1392</v>
      </c>
      <c r="F2679" t="s">
        <v>63</v>
      </c>
      <c r="G2679">
        <v>965</v>
      </c>
    </row>
    <row r="2680" spans="1:7">
      <c r="A2680">
        <v>2679</v>
      </c>
      <c r="B2680">
        <v>27</v>
      </c>
      <c r="C2680" t="s">
        <v>183</v>
      </c>
      <c r="D2680" t="s">
        <v>45</v>
      </c>
      <c r="E2680" t="s">
        <v>1392</v>
      </c>
      <c r="F2680" t="s">
        <v>46</v>
      </c>
      <c r="G2680">
        <v>713</v>
      </c>
    </row>
    <row r="2681" spans="1:7">
      <c r="A2681">
        <v>2680</v>
      </c>
      <c r="B2681">
        <v>27</v>
      </c>
      <c r="C2681" t="s">
        <v>183</v>
      </c>
      <c r="D2681" t="s">
        <v>45</v>
      </c>
      <c r="E2681" t="s">
        <v>1393</v>
      </c>
      <c r="F2681" t="s">
        <v>63</v>
      </c>
      <c r="G2681">
        <v>878</v>
      </c>
    </row>
    <row r="2682" spans="1:7">
      <c r="A2682">
        <v>2681</v>
      </c>
      <c r="B2682">
        <v>27</v>
      </c>
      <c r="C2682" t="s">
        <v>183</v>
      </c>
      <c r="D2682" t="s">
        <v>45</v>
      </c>
      <c r="E2682" t="s">
        <v>1393</v>
      </c>
      <c r="F2682" t="s">
        <v>46</v>
      </c>
      <c r="G2682">
        <v>669</v>
      </c>
    </row>
    <row r="2683" spans="1:7">
      <c r="A2683">
        <v>2682</v>
      </c>
      <c r="B2683">
        <v>27</v>
      </c>
      <c r="C2683" t="s">
        <v>183</v>
      </c>
      <c r="D2683" t="s">
        <v>45</v>
      </c>
      <c r="E2683" t="s">
        <v>1394</v>
      </c>
      <c r="F2683" t="s">
        <v>63</v>
      </c>
      <c r="G2683">
        <v>815</v>
      </c>
    </row>
    <row r="2684" spans="1:7">
      <c r="A2684">
        <v>2683</v>
      </c>
      <c r="B2684">
        <v>27</v>
      </c>
      <c r="C2684" t="s">
        <v>183</v>
      </c>
      <c r="D2684" t="s">
        <v>45</v>
      </c>
      <c r="E2684" t="s">
        <v>1394</v>
      </c>
      <c r="F2684" t="s">
        <v>46</v>
      </c>
      <c r="G2684">
        <v>576</v>
      </c>
    </row>
    <row r="2685" spans="1:7">
      <c r="A2685">
        <v>2684</v>
      </c>
      <c r="B2685">
        <v>27</v>
      </c>
      <c r="C2685" t="s">
        <v>183</v>
      </c>
      <c r="D2685" t="s">
        <v>45</v>
      </c>
      <c r="E2685" t="s">
        <v>1395</v>
      </c>
      <c r="F2685" t="s">
        <v>63</v>
      </c>
      <c r="G2685">
        <v>449</v>
      </c>
    </row>
    <row r="2686" spans="1:7">
      <c r="A2686">
        <v>2685</v>
      </c>
      <c r="B2686">
        <v>27</v>
      </c>
      <c r="C2686" t="s">
        <v>183</v>
      </c>
      <c r="D2686" t="s">
        <v>45</v>
      </c>
      <c r="E2686" t="s">
        <v>1395</v>
      </c>
      <c r="F2686" t="s">
        <v>46</v>
      </c>
      <c r="G2686">
        <v>517</v>
      </c>
    </row>
    <row r="2687" spans="1:7">
      <c r="A2687">
        <v>2686</v>
      </c>
      <c r="B2687">
        <v>27</v>
      </c>
      <c r="C2687" t="s">
        <v>183</v>
      </c>
      <c r="D2687" t="s">
        <v>45</v>
      </c>
      <c r="E2687" t="s">
        <v>1396</v>
      </c>
      <c r="F2687" t="s">
        <v>63</v>
      </c>
      <c r="G2687">
        <v>330</v>
      </c>
    </row>
    <row r="2688" spans="1:7">
      <c r="A2688">
        <v>2687</v>
      </c>
      <c r="B2688">
        <v>27</v>
      </c>
      <c r="C2688" t="s">
        <v>183</v>
      </c>
      <c r="D2688" t="s">
        <v>45</v>
      </c>
      <c r="E2688" t="s">
        <v>1396</v>
      </c>
      <c r="F2688" t="s">
        <v>46</v>
      </c>
      <c r="G2688">
        <v>466</v>
      </c>
    </row>
    <row r="2689" spans="1:8">
      <c r="A2689">
        <v>2688</v>
      </c>
      <c r="B2689">
        <v>27</v>
      </c>
      <c r="C2689" t="s">
        <v>183</v>
      </c>
      <c r="D2689" t="s">
        <v>45</v>
      </c>
      <c r="E2689" t="s">
        <v>1397</v>
      </c>
      <c r="F2689" t="s">
        <v>63</v>
      </c>
      <c r="G2689">
        <v>226</v>
      </c>
    </row>
    <row r="2690" spans="1:8">
      <c r="A2690">
        <v>2689</v>
      </c>
      <c r="B2690">
        <v>27</v>
      </c>
      <c r="C2690" t="s">
        <v>183</v>
      </c>
      <c r="D2690" t="s">
        <v>45</v>
      </c>
      <c r="E2690" t="s">
        <v>1397</v>
      </c>
      <c r="F2690" t="s">
        <v>46</v>
      </c>
      <c r="G2690">
        <v>337</v>
      </c>
    </row>
    <row r="2691" spans="1:8">
      <c r="A2691">
        <v>2690</v>
      </c>
      <c r="B2691">
        <v>27</v>
      </c>
      <c r="C2691" t="s">
        <v>183</v>
      </c>
      <c r="D2691" t="s">
        <v>45</v>
      </c>
      <c r="E2691" t="s">
        <v>1398</v>
      </c>
      <c r="F2691" t="s">
        <v>63</v>
      </c>
      <c r="G2691">
        <v>163</v>
      </c>
    </row>
    <row r="2692" spans="1:8">
      <c r="A2692">
        <v>2691</v>
      </c>
      <c r="B2692">
        <v>27</v>
      </c>
      <c r="C2692" t="s">
        <v>183</v>
      </c>
      <c r="D2692" t="s">
        <v>45</v>
      </c>
      <c r="E2692" t="s">
        <v>1398</v>
      </c>
      <c r="F2692" t="s">
        <v>46</v>
      </c>
      <c r="G2692">
        <v>252</v>
      </c>
    </row>
    <row r="2693" spans="1:8">
      <c r="A2693">
        <v>2692</v>
      </c>
      <c r="B2693">
        <v>27</v>
      </c>
      <c r="C2693" t="s">
        <v>183</v>
      </c>
      <c r="D2693" t="s">
        <v>45</v>
      </c>
      <c r="E2693" t="s">
        <v>1399</v>
      </c>
      <c r="F2693" t="s">
        <v>63</v>
      </c>
      <c r="G2693">
        <v>105</v>
      </c>
    </row>
    <row r="2694" spans="1:8">
      <c r="A2694">
        <v>2693</v>
      </c>
      <c r="B2694">
        <v>27</v>
      </c>
      <c r="C2694" t="s">
        <v>183</v>
      </c>
      <c r="D2694" t="s">
        <v>45</v>
      </c>
      <c r="E2694" t="s">
        <v>1399</v>
      </c>
      <c r="F2694" t="s">
        <v>46</v>
      </c>
      <c r="G2694">
        <v>111</v>
      </c>
    </row>
    <row r="2695" spans="1:8">
      <c r="A2695">
        <v>2694</v>
      </c>
      <c r="B2695">
        <v>27</v>
      </c>
      <c r="C2695" t="s">
        <v>183</v>
      </c>
      <c r="D2695" t="s">
        <v>45</v>
      </c>
      <c r="E2695" t="s">
        <v>1400</v>
      </c>
      <c r="F2695" t="s">
        <v>63</v>
      </c>
      <c r="G2695">
        <v>84</v>
      </c>
    </row>
    <row r="2696" spans="1:8">
      <c r="A2696">
        <v>2695</v>
      </c>
      <c r="B2696">
        <v>27</v>
      </c>
      <c r="C2696" t="s">
        <v>183</v>
      </c>
      <c r="D2696" t="s">
        <v>45</v>
      </c>
      <c r="E2696" t="s">
        <v>1400</v>
      </c>
      <c r="F2696" t="s">
        <v>46</v>
      </c>
      <c r="G2696">
        <v>70</v>
      </c>
    </row>
    <row r="2697" spans="1:8">
      <c r="A2697">
        <v>2696</v>
      </c>
      <c r="B2697">
        <v>27</v>
      </c>
      <c r="C2697" t="s">
        <v>183</v>
      </c>
      <c r="D2697" t="s">
        <v>45</v>
      </c>
      <c r="E2697" t="s">
        <v>1401</v>
      </c>
      <c r="F2697" t="s">
        <v>63</v>
      </c>
      <c r="G2697">
        <v>38</v>
      </c>
    </row>
    <row r="2698" spans="1:8">
      <c r="A2698">
        <v>2697</v>
      </c>
      <c r="B2698">
        <v>27</v>
      </c>
      <c r="C2698" t="s">
        <v>183</v>
      </c>
      <c r="D2698" t="s">
        <v>45</v>
      </c>
      <c r="E2698" t="s">
        <v>1401</v>
      </c>
      <c r="F2698" t="s">
        <v>46</v>
      </c>
      <c r="G2698">
        <v>47</v>
      </c>
    </row>
    <row r="2699" spans="1:8">
      <c r="A2699">
        <v>2698</v>
      </c>
      <c r="B2699">
        <v>27</v>
      </c>
      <c r="C2699" t="s">
        <v>183</v>
      </c>
      <c r="D2699" t="s">
        <v>45</v>
      </c>
      <c r="E2699" t="s">
        <v>1402</v>
      </c>
      <c r="F2699" t="s">
        <v>63</v>
      </c>
      <c r="G2699">
        <v>38</v>
      </c>
    </row>
    <row r="2700" spans="1:8">
      <c r="A2700">
        <v>2699</v>
      </c>
      <c r="B2700">
        <v>27</v>
      </c>
      <c r="C2700" t="s">
        <v>183</v>
      </c>
      <c r="D2700" t="s">
        <v>45</v>
      </c>
      <c r="E2700" t="s">
        <v>1402</v>
      </c>
      <c r="F2700" t="s">
        <v>46</v>
      </c>
      <c r="G2700">
        <v>69</v>
      </c>
    </row>
    <row r="2701" spans="1:8">
      <c r="A2701">
        <v>2700</v>
      </c>
      <c r="B2701">
        <v>41</v>
      </c>
      <c r="C2701" t="s">
        <v>184</v>
      </c>
      <c r="D2701" t="s">
        <v>1413</v>
      </c>
      <c r="E2701" t="s">
        <v>249</v>
      </c>
      <c r="F2701" t="s">
        <v>63</v>
      </c>
      <c r="G2701">
        <v>653</v>
      </c>
      <c r="H2701">
        <v>12194</v>
      </c>
    </row>
    <row r="2702" spans="1:8">
      <c r="A2702">
        <v>2701</v>
      </c>
      <c r="B2702">
        <v>41</v>
      </c>
      <c r="C2702" t="s">
        <v>184</v>
      </c>
      <c r="D2702" t="s">
        <v>1413</v>
      </c>
      <c r="E2702" t="s">
        <v>249</v>
      </c>
      <c r="F2702" t="s">
        <v>46</v>
      </c>
      <c r="G2702">
        <v>669</v>
      </c>
      <c r="H2702">
        <v>12194</v>
      </c>
    </row>
    <row r="2703" spans="1:8">
      <c r="A2703">
        <v>2702</v>
      </c>
      <c r="B2703">
        <v>41</v>
      </c>
      <c r="C2703" t="s">
        <v>184</v>
      </c>
      <c r="D2703" t="s">
        <v>1413</v>
      </c>
      <c r="E2703" t="s">
        <v>1386</v>
      </c>
      <c r="F2703" t="s">
        <v>63</v>
      </c>
      <c r="G2703">
        <v>685</v>
      </c>
      <c r="H2703">
        <v>12194</v>
      </c>
    </row>
    <row r="2704" spans="1:8">
      <c r="A2704">
        <v>2703</v>
      </c>
      <c r="B2704">
        <v>41</v>
      </c>
      <c r="C2704" t="s">
        <v>184</v>
      </c>
      <c r="D2704" t="s">
        <v>1413</v>
      </c>
      <c r="E2704" t="s">
        <v>1386</v>
      </c>
      <c r="F2704" t="s">
        <v>46</v>
      </c>
      <c r="G2704">
        <v>614</v>
      </c>
      <c r="H2704">
        <v>12194</v>
      </c>
    </row>
    <row r="2705" spans="1:8">
      <c r="A2705">
        <v>2704</v>
      </c>
      <c r="B2705">
        <v>41</v>
      </c>
      <c r="C2705" t="s">
        <v>184</v>
      </c>
      <c r="D2705" t="s">
        <v>1413</v>
      </c>
      <c r="E2705" t="s">
        <v>1387</v>
      </c>
      <c r="F2705" t="s">
        <v>63</v>
      </c>
      <c r="G2705">
        <v>638</v>
      </c>
      <c r="H2705">
        <v>12194</v>
      </c>
    </row>
    <row r="2706" spans="1:8">
      <c r="A2706">
        <v>2705</v>
      </c>
      <c r="B2706">
        <v>41</v>
      </c>
      <c r="C2706" t="s">
        <v>184</v>
      </c>
      <c r="D2706" t="s">
        <v>1413</v>
      </c>
      <c r="E2706" t="s">
        <v>1387</v>
      </c>
      <c r="F2706" t="s">
        <v>46</v>
      </c>
      <c r="G2706">
        <v>604</v>
      </c>
      <c r="H2706">
        <v>12194</v>
      </c>
    </row>
    <row r="2707" spans="1:8">
      <c r="A2707">
        <v>2706</v>
      </c>
      <c r="B2707">
        <v>41</v>
      </c>
      <c r="C2707" t="s">
        <v>184</v>
      </c>
      <c r="D2707" t="s">
        <v>1413</v>
      </c>
      <c r="E2707" t="s">
        <v>1388</v>
      </c>
      <c r="F2707" t="s">
        <v>63</v>
      </c>
      <c r="G2707">
        <v>644</v>
      </c>
      <c r="H2707">
        <v>12194</v>
      </c>
    </row>
    <row r="2708" spans="1:8">
      <c r="A2708">
        <v>2707</v>
      </c>
      <c r="B2708">
        <v>41</v>
      </c>
      <c r="C2708" t="s">
        <v>184</v>
      </c>
      <c r="D2708" t="s">
        <v>1413</v>
      </c>
      <c r="E2708" t="s">
        <v>1388</v>
      </c>
      <c r="F2708" t="s">
        <v>46</v>
      </c>
      <c r="G2708">
        <v>683</v>
      </c>
      <c r="H2708">
        <v>12194</v>
      </c>
    </row>
    <row r="2709" spans="1:8">
      <c r="A2709">
        <v>2708</v>
      </c>
      <c r="B2709">
        <v>41</v>
      </c>
      <c r="C2709" t="s">
        <v>184</v>
      </c>
      <c r="D2709" t="s">
        <v>1413</v>
      </c>
      <c r="E2709" t="s">
        <v>1389</v>
      </c>
      <c r="F2709" t="s">
        <v>63</v>
      </c>
      <c r="G2709">
        <v>645</v>
      </c>
      <c r="H2709">
        <v>12194</v>
      </c>
    </row>
    <row r="2710" spans="1:8">
      <c r="A2710">
        <v>2709</v>
      </c>
      <c r="B2710">
        <v>41</v>
      </c>
      <c r="C2710" t="s">
        <v>184</v>
      </c>
      <c r="D2710" t="s">
        <v>1413</v>
      </c>
      <c r="E2710" t="s">
        <v>1389</v>
      </c>
      <c r="F2710" t="s">
        <v>46</v>
      </c>
      <c r="G2710">
        <v>612</v>
      </c>
      <c r="H2710">
        <v>12194</v>
      </c>
    </row>
    <row r="2711" spans="1:8">
      <c r="A2711">
        <v>2710</v>
      </c>
      <c r="B2711">
        <v>41</v>
      </c>
      <c r="C2711" t="s">
        <v>184</v>
      </c>
      <c r="D2711" t="s">
        <v>1413</v>
      </c>
      <c r="E2711" t="s">
        <v>1390</v>
      </c>
      <c r="F2711" t="s">
        <v>63</v>
      </c>
      <c r="G2711">
        <v>549</v>
      </c>
      <c r="H2711">
        <v>12194</v>
      </c>
    </row>
    <row r="2712" spans="1:8">
      <c r="A2712">
        <v>2711</v>
      </c>
      <c r="B2712">
        <v>41</v>
      </c>
      <c r="C2712" t="s">
        <v>184</v>
      </c>
      <c r="D2712" t="s">
        <v>1413</v>
      </c>
      <c r="E2712" t="s">
        <v>1390</v>
      </c>
      <c r="F2712" t="s">
        <v>46</v>
      </c>
      <c r="G2712">
        <v>505</v>
      </c>
      <c r="H2712">
        <v>12194</v>
      </c>
    </row>
    <row r="2713" spans="1:8">
      <c r="A2713">
        <v>2712</v>
      </c>
      <c r="B2713">
        <v>41</v>
      </c>
      <c r="C2713" t="s">
        <v>184</v>
      </c>
      <c r="D2713" t="s">
        <v>1413</v>
      </c>
      <c r="E2713" t="s">
        <v>1391</v>
      </c>
      <c r="F2713" t="s">
        <v>63</v>
      </c>
      <c r="G2713">
        <v>443</v>
      </c>
      <c r="H2713">
        <v>12194</v>
      </c>
    </row>
    <row r="2714" spans="1:8">
      <c r="A2714">
        <v>2713</v>
      </c>
      <c r="B2714">
        <v>41</v>
      </c>
      <c r="C2714" t="s">
        <v>184</v>
      </c>
      <c r="D2714" t="s">
        <v>1413</v>
      </c>
      <c r="E2714" t="s">
        <v>1391</v>
      </c>
      <c r="F2714" t="s">
        <v>46</v>
      </c>
      <c r="G2714">
        <v>443</v>
      </c>
      <c r="H2714">
        <v>12194</v>
      </c>
    </row>
    <row r="2715" spans="1:8">
      <c r="A2715">
        <v>2714</v>
      </c>
      <c r="B2715">
        <v>41</v>
      </c>
      <c r="C2715" t="s">
        <v>184</v>
      </c>
      <c r="D2715" t="s">
        <v>1413</v>
      </c>
      <c r="E2715" t="s">
        <v>1392</v>
      </c>
      <c r="F2715" t="s">
        <v>63</v>
      </c>
      <c r="G2715">
        <v>411</v>
      </c>
      <c r="H2715">
        <v>12194</v>
      </c>
    </row>
    <row r="2716" spans="1:8">
      <c r="A2716">
        <v>2715</v>
      </c>
      <c r="B2716">
        <v>41</v>
      </c>
      <c r="C2716" t="s">
        <v>184</v>
      </c>
      <c r="D2716" t="s">
        <v>1413</v>
      </c>
      <c r="E2716" t="s">
        <v>1392</v>
      </c>
      <c r="F2716" t="s">
        <v>46</v>
      </c>
      <c r="G2716">
        <v>339</v>
      </c>
      <c r="H2716">
        <v>12194</v>
      </c>
    </row>
    <row r="2717" spans="1:8">
      <c r="A2717">
        <v>2716</v>
      </c>
      <c r="B2717">
        <v>41</v>
      </c>
      <c r="C2717" t="s">
        <v>184</v>
      </c>
      <c r="D2717" t="s">
        <v>1413</v>
      </c>
      <c r="E2717" t="s">
        <v>1393</v>
      </c>
      <c r="F2717" t="s">
        <v>63</v>
      </c>
      <c r="G2717">
        <v>314</v>
      </c>
      <c r="H2717">
        <v>12194</v>
      </c>
    </row>
    <row r="2718" spans="1:8">
      <c r="A2718">
        <v>2717</v>
      </c>
      <c r="B2718">
        <v>41</v>
      </c>
      <c r="C2718" t="s">
        <v>184</v>
      </c>
      <c r="D2718" t="s">
        <v>1413</v>
      </c>
      <c r="E2718" t="s">
        <v>1393</v>
      </c>
      <c r="F2718" t="s">
        <v>46</v>
      </c>
      <c r="G2718">
        <v>328</v>
      </c>
      <c r="H2718">
        <v>12194</v>
      </c>
    </row>
    <row r="2719" spans="1:8">
      <c r="A2719">
        <v>2718</v>
      </c>
      <c r="B2719">
        <v>41</v>
      </c>
      <c r="C2719" t="s">
        <v>184</v>
      </c>
      <c r="D2719" t="s">
        <v>1413</v>
      </c>
      <c r="E2719" t="s">
        <v>1394</v>
      </c>
      <c r="F2719" t="s">
        <v>63</v>
      </c>
      <c r="G2719">
        <v>293</v>
      </c>
      <c r="H2719">
        <v>12194</v>
      </c>
    </row>
    <row r="2720" spans="1:8">
      <c r="A2720">
        <v>2719</v>
      </c>
      <c r="B2720">
        <v>41</v>
      </c>
      <c r="C2720" t="s">
        <v>184</v>
      </c>
      <c r="D2720" t="s">
        <v>1413</v>
      </c>
      <c r="E2720" t="s">
        <v>1394</v>
      </c>
      <c r="F2720" t="s">
        <v>46</v>
      </c>
      <c r="G2720">
        <v>282</v>
      </c>
      <c r="H2720">
        <v>12194</v>
      </c>
    </row>
    <row r="2721" spans="1:8">
      <c r="A2721">
        <v>2720</v>
      </c>
      <c r="B2721">
        <v>41</v>
      </c>
      <c r="C2721" t="s">
        <v>184</v>
      </c>
      <c r="D2721" t="s">
        <v>1413</v>
      </c>
      <c r="E2721" t="s">
        <v>1395</v>
      </c>
      <c r="F2721" t="s">
        <v>63</v>
      </c>
      <c r="G2721">
        <v>253</v>
      </c>
      <c r="H2721">
        <v>12194</v>
      </c>
    </row>
    <row r="2722" spans="1:8">
      <c r="A2722">
        <v>2721</v>
      </c>
      <c r="B2722">
        <v>41</v>
      </c>
      <c r="C2722" t="s">
        <v>184</v>
      </c>
      <c r="D2722" t="s">
        <v>1413</v>
      </c>
      <c r="E2722" t="s">
        <v>1395</v>
      </c>
      <c r="F2722" t="s">
        <v>46</v>
      </c>
      <c r="G2722">
        <v>225</v>
      </c>
      <c r="H2722">
        <v>12194</v>
      </c>
    </row>
    <row r="2723" spans="1:8">
      <c r="A2723">
        <v>2722</v>
      </c>
      <c r="B2723">
        <v>41</v>
      </c>
      <c r="C2723" t="s">
        <v>184</v>
      </c>
      <c r="D2723" t="s">
        <v>1413</v>
      </c>
      <c r="E2723" t="s">
        <v>1396</v>
      </c>
      <c r="F2723" t="s">
        <v>63</v>
      </c>
      <c r="G2723">
        <v>217</v>
      </c>
      <c r="H2723">
        <v>12194</v>
      </c>
    </row>
    <row r="2724" spans="1:8">
      <c r="A2724">
        <v>2723</v>
      </c>
      <c r="B2724">
        <v>41</v>
      </c>
      <c r="C2724" t="s">
        <v>184</v>
      </c>
      <c r="D2724" t="s">
        <v>1413</v>
      </c>
      <c r="E2724" t="s">
        <v>1396</v>
      </c>
      <c r="F2724" t="s">
        <v>46</v>
      </c>
      <c r="G2724">
        <v>201</v>
      </c>
      <c r="H2724">
        <v>12194</v>
      </c>
    </row>
    <row r="2725" spans="1:8">
      <c r="A2725">
        <v>2724</v>
      </c>
      <c r="B2725">
        <v>41</v>
      </c>
      <c r="C2725" t="s">
        <v>184</v>
      </c>
      <c r="D2725" t="s">
        <v>1413</v>
      </c>
      <c r="E2725" t="s">
        <v>1397</v>
      </c>
      <c r="F2725" t="s">
        <v>63</v>
      </c>
      <c r="G2725">
        <v>180</v>
      </c>
      <c r="H2725">
        <v>12194</v>
      </c>
    </row>
    <row r="2726" spans="1:8">
      <c r="A2726">
        <v>2725</v>
      </c>
      <c r="B2726">
        <v>41</v>
      </c>
      <c r="C2726" t="s">
        <v>184</v>
      </c>
      <c r="D2726" t="s">
        <v>1413</v>
      </c>
      <c r="E2726" t="s">
        <v>1397</v>
      </c>
      <c r="F2726" t="s">
        <v>46</v>
      </c>
      <c r="G2726">
        <v>146</v>
      </c>
      <c r="H2726">
        <v>12194</v>
      </c>
    </row>
    <row r="2727" spans="1:8">
      <c r="A2727">
        <v>2726</v>
      </c>
      <c r="B2727">
        <v>41</v>
      </c>
      <c r="C2727" t="s">
        <v>184</v>
      </c>
      <c r="D2727" t="s">
        <v>1413</v>
      </c>
      <c r="E2727" t="s">
        <v>1398</v>
      </c>
      <c r="F2727" t="s">
        <v>63</v>
      </c>
      <c r="G2727">
        <v>133</v>
      </c>
      <c r="H2727">
        <v>12194</v>
      </c>
    </row>
    <row r="2728" spans="1:8">
      <c r="A2728">
        <v>2727</v>
      </c>
      <c r="B2728">
        <v>41</v>
      </c>
      <c r="C2728" t="s">
        <v>184</v>
      </c>
      <c r="D2728" t="s">
        <v>1413</v>
      </c>
      <c r="E2728" t="s">
        <v>1398</v>
      </c>
      <c r="F2728" t="s">
        <v>46</v>
      </c>
      <c r="G2728">
        <v>116</v>
      </c>
      <c r="H2728">
        <v>12194</v>
      </c>
    </row>
    <row r="2729" spans="1:8">
      <c r="A2729">
        <v>2728</v>
      </c>
      <c r="B2729">
        <v>41</v>
      </c>
      <c r="C2729" t="s">
        <v>184</v>
      </c>
      <c r="D2729" t="s">
        <v>1413</v>
      </c>
      <c r="E2729" t="s">
        <v>1399</v>
      </c>
      <c r="F2729" t="s">
        <v>63</v>
      </c>
      <c r="G2729">
        <v>81</v>
      </c>
      <c r="H2729">
        <v>12194</v>
      </c>
    </row>
    <row r="2730" spans="1:8">
      <c r="A2730">
        <v>2729</v>
      </c>
      <c r="B2730">
        <v>41</v>
      </c>
      <c r="C2730" t="s">
        <v>184</v>
      </c>
      <c r="D2730" t="s">
        <v>1413</v>
      </c>
      <c r="E2730" t="s">
        <v>1399</v>
      </c>
      <c r="F2730" t="s">
        <v>46</v>
      </c>
      <c r="G2730">
        <v>78</v>
      </c>
      <c r="H2730">
        <v>12194</v>
      </c>
    </row>
    <row r="2731" spans="1:8">
      <c r="A2731">
        <v>2730</v>
      </c>
      <c r="B2731">
        <v>41</v>
      </c>
      <c r="C2731" t="s">
        <v>184</v>
      </c>
      <c r="D2731" t="s">
        <v>1413</v>
      </c>
      <c r="E2731" t="s">
        <v>1400</v>
      </c>
      <c r="F2731" t="s">
        <v>63</v>
      </c>
      <c r="G2731">
        <v>53</v>
      </c>
      <c r="H2731">
        <v>12194</v>
      </c>
    </row>
    <row r="2732" spans="1:8">
      <c r="A2732">
        <v>2731</v>
      </c>
      <c r="B2732">
        <v>41</v>
      </c>
      <c r="C2732" t="s">
        <v>184</v>
      </c>
      <c r="D2732" t="s">
        <v>1413</v>
      </c>
      <c r="E2732" t="s">
        <v>1400</v>
      </c>
      <c r="F2732" t="s">
        <v>46</v>
      </c>
      <c r="G2732">
        <v>45</v>
      </c>
      <c r="H2732">
        <v>12194</v>
      </c>
    </row>
    <row r="2733" spans="1:8">
      <c r="A2733">
        <v>2732</v>
      </c>
      <c r="B2733">
        <v>41</v>
      </c>
      <c r="C2733" t="s">
        <v>184</v>
      </c>
      <c r="D2733" t="s">
        <v>1413</v>
      </c>
      <c r="E2733" t="s">
        <v>1401</v>
      </c>
      <c r="F2733" t="s">
        <v>63</v>
      </c>
      <c r="G2733">
        <v>36</v>
      </c>
      <c r="H2733">
        <v>12194</v>
      </c>
    </row>
    <row r="2734" spans="1:8">
      <c r="A2734">
        <v>2733</v>
      </c>
      <c r="B2734">
        <v>41</v>
      </c>
      <c r="C2734" t="s">
        <v>184</v>
      </c>
      <c r="D2734" t="s">
        <v>1413</v>
      </c>
      <c r="E2734" t="s">
        <v>1401</v>
      </c>
      <c r="F2734" t="s">
        <v>46</v>
      </c>
      <c r="G2734">
        <v>32</v>
      </c>
      <c r="H2734">
        <v>12194</v>
      </c>
    </row>
    <row r="2735" spans="1:8">
      <c r="A2735">
        <v>2734</v>
      </c>
      <c r="B2735">
        <v>41</v>
      </c>
      <c r="C2735" t="s">
        <v>184</v>
      </c>
      <c r="D2735" t="s">
        <v>1413</v>
      </c>
      <c r="E2735" t="s">
        <v>1402</v>
      </c>
      <c r="F2735" t="s">
        <v>63</v>
      </c>
      <c r="G2735">
        <v>19</v>
      </c>
      <c r="H2735">
        <v>12194</v>
      </c>
    </row>
    <row r="2736" spans="1:8">
      <c r="A2736">
        <v>2735</v>
      </c>
      <c r="B2736">
        <v>41</v>
      </c>
      <c r="C2736" t="s">
        <v>184</v>
      </c>
      <c r="D2736" t="s">
        <v>1413</v>
      </c>
      <c r="E2736" t="s">
        <v>1402</v>
      </c>
      <c r="F2736" t="s">
        <v>46</v>
      </c>
      <c r="G2736">
        <v>25</v>
      </c>
      <c r="H2736">
        <v>12194</v>
      </c>
    </row>
    <row r="2737" spans="1:8">
      <c r="A2737">
        <v>2736</v>
      </c>
      <c r="B2737">
        <v>41</v>
      </c>
      <c r="C2737" t="s">
        <v>184</v>
      </c>
      <c r="D2737" t="s">
        <v>3582</v>
      </c>
      <c r="E2737" t="s">
        <v>1386</v>
      </c>
      <c r="F2737" t="s">
        <v>46</v>
      </c>
      <c r="G2737">
        <v>1</v>
      </c>
      <c r="H2737">
        <v>35</v>
      </c>
    </row>
    <row r="2738" spans="1:8">
      <c r="A2738">
        <v>2737</v>
      </c>
      <c r="B2738">
        <v>41</v>
      </c>
      <c r="C2738" t="s">
        <v>184</v>
      </c>
      <c r="D2738" t="s">
        <v>3582</v>
      </c>
      <c r="E2738" t="s">
        <v>1387</v>
      </c>
      <c r="F2738" t="s">
        <v>46</v>
      </c>
      <c r="G2738">
        <v>3</v>
      </c>
      <c r="H2738">
        <v>35</v>
      </c>
    </row>
    <row r="2739" spans="1:8">
      <c r="A2739">
        <v>2738</v>
      </c>
      <c r="B2739">
        <v>41</v>
      </c>
      <c r="C2739" t="s">
        <v>184</v>
      </c>
      <c r="D2739" t="s">
        <v>3582</v>
      </c>
      <c r="E2739" t="s">
        <v>1388</v>
      </c>
      <c r="F2739" t="s">
        <v>63</v>
      </c>
      <c r="G2739">
        <v>1</v>
      </c>
      <c r="H2739">
        <v>35</v>
      </c>
    </row>
    <row r="2740" spans="1:8">
      <c r="A2740">
        <v>2739</v>
      </c>
      <c r="B2740">
        <v>41</v>
      </c>
      <c r="C2740" t="s">
        <v>184</v>
      </c>
      <c r="D2740" t="s">
        <v>3582</v>
      </c>
      <c r="E2740" t="s">
        <v>1388</v>
      </c>
      <c r="F2740" t="s">
        <v>46</v>
      </c>
      <c r="G2740">
        <v>1</v>
      </c>
      <c r="H2740">
        <v>35</v>
      </c>
    </row>
    <row r="2741" spans="1:8">
      <c r="A2741">
        <v>2740</v>
      </c>
      <c r="B2741">
        <v>41</v>
      </c>
      <c r="C2741" t="s">
        <v>184</v>
      </c>
      <c r="D2741" t="s">
        <v>3582</v>
      </c>
      <c r="E2741" t="s">
        <v>1389</v>
      </c>
      <c r="F2741" t="s">
        <v>63</v>
      </c>
      <c r="G2741">
        <v>3</v>
      </c>
      <c r="H2741">
        <v>35</v>
      </c>
    </row>
    <row r="2742" spans="1:8">
      <c r="A2742">
        <v>2741</v>
      </c>
      <c r="B2742">
        <v>41</v>
      </c>
      <c r="C2742" t="s">
        <v>184</v>
      </c>
      <c r="D2742" t="s">
        <v>3582</v>
      </c>
      <c r="E2742" t="s">
        <v>1389</v>
      </c>
      <c r="F2742" t="s">
        <v>46</v>
      </c>
      <c r="G2742">
        <v>3</v>
      </c>
      <c r="H2742">
        <v>35</v>
      </c>
    </row>
    <row r="2743" spans="1:8">
      <c r="A2743">
        <v>2742</v>
      </c>
      <c r="B2743">
        <v>41</v>
      </c>
      <c r="C2743" t="s">
        <v>184</v>
      </c>
      <c r="D2743" t="s">
        <v>3582</v>
      </c>
      <c r="E2743" t="s">
        <v>1390</v>
      </c>
      <c r="F2743" t="s">
        <v>63</v>
      </c>
      <c r="G2743">
        <v>1</v>
      </c>
      <c r="H2743">
        <v>35</v>
      </c>
    </row>
    <row r="2744" spans="1:8">
      <c r="A2744">
        <v>2743</v>
      </c>
      <c r="B2744">
        <v>41</v>
      </c>
      <c r="C2744" t="s">
        <v>184</v>
      </c>
      <c r="D2744" t="s">
        <v>3582</v>
      </c>
      <c r="E2744" t="s">
        <v>1390</v>
      </c>
      <c r="F2744" t="s">
        <v>46</v>
      </c>
      <c r="G2744">
        <v>2</v>
      </c>
      <c r="H2744">
        <v>35</v>
      </c>
    </row>
    <row r="2745" spans="1:8">
      <c r="A2745">
        <v>2744</v>
      </c>
      <c r="B2745">
        <v>41</v>
      </c>
      <c r="C2745" t="s">
        <v>184</v>
      </c>
      <c r="D2745" t="s">
        <v>3582</v>
      </c>
      <c r="E2745" t="s">
        <v>1391</v>
      </c>
      <c r="F2745" t="s">
        <v>63</v>
      </c>
      <c r="G2745">
        <v>2</v>
      </c>
      <c r="H2745">
        <v>35</v>
      </c>
    </row>
    <row r="2746" spans="1:8">
      <c r="A2746">
        <v>2745</v>
      </c>
      <c r="B2746">
        <v>41</v>
      </c>
      <c r="C2746" t="s">
        <v>184</v>
      </c>
      <c r="D2746" t="s">
        <v>3582</v>
      </c>
      <c r="E2746" t="s">
        <v>1391</v>
      </c>
      <c r="F2746" t="s">
        <v>46</v>
      </c>
      <c r="G2746">
        <v>1</v>
      </c>
      <c r="H2746">
        <v>35</v>
      </c>
    </row>
    <row r="2747" spans="1:8">
      <c r="A2747">
        <v>2746</v>
      </c>
      <c r="B2747">
        <v>41</v>
      </c>
      <c r="C2747" t="s">
        <v>184</v>
      </c>
      <c r="D2747" t="s">
        <v>3582</v>
      </c>
      <c r="E2747" t="s">
        <v>1392</v>
      </c>
      <c r="F2747" t="s">
        <v>63</v>
      </c>
      <c r="G2747">
        <v>3</v>
      </c>
      <c r="H2747">
        <v>35</v>
      </c>
    </row>
    <row r="2748" spans="1:8">
      <c r="A2748">
        <v>2747</v>
      </c>
      <c r="B2748">
        <v>41</v>
      </c>
      <c r="C2748" t="s">
        <v>184</v>
      </c>
      <c r="D2748" t="s">
        <v>3582</v>
      </c>
      <c r="E2748" t="s">
        <v>1392</v>
      </c>
      <c r="F2748" t="s">
        <v>46</v>
      </c>
      <c r="G2748">
        <v>1</v>
      </c>
      <c r="H2748">
        <v>35</v>
      </c>
    </row>
    <row r="2749" spans="1:8">
      <c r="A2749">
        <v>2748</v>
      </c>
      <c r="B2749">
        <v>41</v>
      </c>
      <c r="C2749" t="s">
        <v>184</v>
      </c>
      <c r="D2749" t="s">
        <v>3582</v>
      </c>
      <c r="E2749" t="s">
        <v>1393</v>
      </c>
      <c r="F2749" t="s">
        <v>63</v>
      </c>
      <c r="G2749">
        <v>2</v>
      </c>
      <c r="H2749">
        <v>35</v>
      </c>
    </row>
    <row r="2750" spans="1:8">
      <c r="A2750">
        <v>2749</v>
      </c>
      <c r="B2750">
        <v>41</v>
      </c>
      <c r="C2750" t="s">
        <v>184</v>
      </c>
      <c r="D2750" t="s">
        <v>3582</v>
      </c>
      <c r="E2750" t="s">
        <v>1393</v>
      </c>
      <c r="F2750" t="s">
        <v>46</v>
      </c>
      <c r="G2750">
        <v>1</v>
      </c>
      <c r="H2750">
        <v>35</v>
      </c>
    </row>
    <row r="2751" spans="1:8">
      <c r="A2751">
        <v>2750</v>
      </c>
      <c r="B2751">
        <v>41</v>
      </c>
      <c r="C2751" t="s">
        <v>184</v>
      </c>
      <c r="D2751" t="s">
        <v>3582</v>
      </c>
      <c r="E2751" t="s">
        <v>1394</v>
      </c>
      <c r="F2751" t="s">
        <v>46</v>
      </c>
      <c r="G2751">
        <v>1</v>
      </c>
      <c r="H2751">
        <v>35</v>
      </c>
    </row>
    <row r="2752" spans="1:8">
      <c r="A2752">
        <v>2751</v>
      </c>
      <c r="B2752">
        <v>41</v>
      </c>
      <c r="C2752" t="s">
        <v>184</v>
      </c>
      <c r="D2752" t="s">
        <v>3582</v>
      </c>
      <c r="E2752" t="s">
        <v>1395</v>
      </c>
      <c r="F2752" t="s">
        <v>63</v>
      </c>
      <c r="G2752">
        <v>2</v>
      </c>
      <c r="H2752">
        <v>35</v>
      </c>
    </row>
    <row r="2753" spans="1:8">
      <c r="A2753">
        <v>2752</v>
      </c>
      <c r="B2753">
        <v>41</v>
      </c>
      <c r="C2753" t="s">
        <v>184</v>
      </c>
      <c r="D2753" t="s">
        <v>3582</v>
      </c>
      <c r="E2753" t="s">
        <v>1395</v>
      </c>
      <c r="F2753" t="s">
        <v>46</v>
      </c>
      <c r="G2753">
        <v>1</v>
      </c>
      <c r="H2753">
        <v>35</v>
      </c>
    </row>
    <row r="2754" spans="1:8">
      <c r="A2754">
        <v>2753</v>
      </c>
      <c r="B2754">
        <v>41</v>
      </c>
      <c r="C2754" t="s">
        <v>184</v>
      </c>
      <c r="D2754" t="s">
        <v>3582</v>
      </c>
      <c r="E2754" t="s">
        <v>1396</v>
      </c>
      <c r="F2754" t="s">
        <v>63</v>
      </c>
      <c r="G2754">
        <v>1</v>
      </c>
      <c r="H2754">
        <v>35</v>
      </c>
    </row>
    <row r="2755" spans="1:8">
      <c r="A2755">
        <v>2754</v>
      </c>
      <c r="B2755">
        <v>41</v>
      </c>
      <c r="C2755" t="s">
        <v>184</v>
      </c>
      <c r="D2755" t="s">
        <v>3582</v>
      </c>
      <c r="E2755" t="s">
        <v>1396</v>
      </c>
      <c r="F2755" t="s">
        <v>46</v>
      </c>
      <c r="G2755">
        <v>1</v>
      </c>
      <c r="H2755">
        <v>35</v>
      </c>
    </row>
    <row r="2756" spans="1:8">
      <c r="A2756">
        <v>2755</v>
      </c>
      <c r="B2756">
        <v>41</v>
      </c>
      <c r="C2756" t="s">
        <v>184</v>
      </c>
      <c r="D2756" t="s">
        <v>3582</v>
      </c>
      <c r="E2756" t="s">
        <v>1397</v>
      </c>
      <c r="F2756" t="s">
        <v>63</v>
      </c>
      <c r="G2756">
        <v>1</v>
      </c>
      <c r="H2756">
        <v>35</v>
      </c>
    </row>
    <row r="2757" spans="1:8">
      <c r="A2757">
        <v>2756</v>
      </c>
      <c r="B2757">
        <v>41</v>
      </c>
      <c r="C2757" t="s">
        <v>184</v>
      </c>
      <c r="D2757" t="s">
        <v>3582</v>
      </c>
      <c r="E2757" t="s">
        <v>1397</v>
      </c>
      <c r="F2757" t="s">
        <v>46</v>
      </c>
      <c r="G2757">
        <v>1</v>
      </c>
      <c r="H2757">
        <v>35</v>
      </c>
    </row>
    <row r="2758" spans="1:8">
      <c r="A2758">
        <v>2757</v>
      </c>
      <c r="B2758">
        <v>41</v>
      </c>
      <c r="C2758" t="s">
        <v>184</v>
      </c>
      <c r="D2758" t="s">
        <v>3582</v>
      </c>
      <c r="E2758" t="s">
        <v>1398</v>
      </c>
      <c r="F2758" t="s">
        <v>46</v>
      </c>
      <c r="G2758">
        <v>1</v>
      </c>
      <c r="H2758">
        <v>35</v>
      </c>
    </row>
    <row r="2759" spans="1:8">
      <c r="A2759">
        <v>2758</v>
      </c>
      <c r="B2759">
        <v>41</v>
      </c>
      <c r="C2759" t="s">
        <v>184</v>
      </c>
      <c r="D2759" t="s">
        <v>3582</v>
      </c>
      <c r="E2759" t="s">
        <v>1401</v>
      </c>
      <c r="F2759" t="s">
        <v>46</v>
      </c>
      <c r="G2759">
        <v>1</v>
      </c>
      <c r="H2759">
        <v>35</v>
      </c>
    </row>
    <row r="2760" spans="1:8">
      <c r="A2760">
        <v>2759</v>
      </c>
      <c r="B2760">
        <v>41</v>
      </c>
      <c r="C2760" t="s">
        <v>184</v>
      </c>
      <c r="D2760" t="s">
        <v>3597</v>
      </c>
      <c r="E2760" t="s">
        <v>249</v>
      </c>
      <c r="F2760" t="s">
        <v>63</v>
      </c>
      <c r="G2760">
        <v>2</v>
      </c>
      <c r="H2760">
        <v>43</v>
      </c>
    </row>
    <row r="2761" spans="1:8">
      <c r="A2761">
        <v>2760</v>
      </c>
      <c r="B2761">
        <v>41</v>
      </c>
      <c r="C2761" t="s">
        <v>184</v>
      </c>
      <c r="D2761" t="s">
        <v>3597</v>
      </c>
      <c r="E2761" t="s">
        <v>1386</v>
      </c>
      <c r="F2761" t="s">
        <v>63</v>
      </c>
      <c r="G2761">
        <v>2</v>
      </c>
      <c r="H2761">
        <v>43</v>
      </c>
    </row>
    <row r="2762" spans="1:8">
      <c r="A2762">
        <v>2761</v>
      </c>
      <c r="B2762">
        <v>41</v>
      </c>
      <c r="C2762" t="s">
        <v>184</v>
      </c>
      <c r="D2762" t="s">
        <v>3597</v>
      </c>
      <c r="E2762" t="s">
        <v>1387</v>
      </c>
      <c r="F2762" t="s">
        <v>46</v>
      </c>
      <c r="G2762">
        <v>1</v>
      </c>
      <c r="H2762">
        <v>43</v>
      </c>
    </row>
    <row r="2763" spans="1:8">
      <c r="A2763">
        <v>2762</v>
      </c>
      <c r="B2763">
        <v>41</v>
      </c>
      <c r="C2763" t="s">
        <v>184</v>
      </c>
      <c r="D2763" t="s">
        <v>3597</v>
      </c>
      <c r="E2763" t="s">
        <v>1388</v>
      </c>
      <c r="F2763" t="s">
        <v>63</v>
      </c>
      <c r="G2763">
        <v>1</v>
      </c>
      <c r="H2763">
        <v>43</v>
      </c>
    </row>
    <row r="2764" spans="1:8">
      <c r="A2764">
        <v>2763</v>
      </c>
      <c r="B2764">
        <v>41</v>
      </c>
      <c r="C2764" t="s">
        <v>184</v>
      </c>
      <c r="D2764" t="s">
        <v>3597</v>
      </c>
      <c r="E2764" t="s">
        <v>1388</v>
      </c>
      <c r="F2764" t="s">
        <v>46</v>
      </c>
      <c r="G2764">
        <v>1</v>
      </c>
      <c r="H2764">
        <v>43</v>
      </c>
    </row>
    <row r="2765" spans="1:8">
      <c r="A2765">
        <v>2764</v>
      </c>
      <c r="B2765">
        <v>41</v>
      </c>
      <c r="C2765" t="s">
        <v>184</v>
      </c>
      <c r="D2765" t="s">
        <v>3597</v>
      </c>
      <c r="E2765" t="s">
        <v>1389</v>
      </c>
      <c r="F2765" t="s">
        <v>63</v>
      </c>
      <c r="G2765">
        <v>4</v>
      </c>
      <c r="H2765">
        <v>43</v>
      </c>
    </row>
    <row r="2766" spans="1:8">
      <c r="A2766">
        <v>2765</v>
      </c>
      <c r="B2766">
        <v>41</v>
      </c>
      <c r="C2766" t="s">
        <v>184</v>
      </c>
      <c r="D2766" t="s">
        <v>3597</v>
      </c>
      <c r="E2766" t="s">
        <v>1389</v>
      </c>
      <c r="F2766" t="s">
        <v>46</v>
      </c>
      <c r="G2766">
        <v>3</v>
      </c>
      <c r="H2766">
        <v>43</v>
      </c>
    </row>
    <row r="2767" spans="1:8">
      <c r="A2767">
        <v>2766</v>
      </c>
      <c r="B2767">
        <v>41</v>
      </c>
      <c r="C2767" t="s">
        <v>184</v>
      </c>
      <c r="D2767" t="s">
        <v>3597</v>
      </c>
      <c r="E2767" t="s">
        <v>1390</v>
      </c>
      <c r="F2767" t="s">
        <v>63</v>
      </c>
      <c r="G2767">
        <v>6</v>
      </c>
      <c r="H2767">
        <v>43</v>
      </c>
    </row>
    <row r="2768" spans="1:8">
      <c r="A2768">
        <v>2767</v>
      </c>
      <c r="B2768">
        <v>41</v>
      </c>
      <c r="C2768" t="s">
        <v>184</v>
      </c>
      <c r="D2768" t="s">
        <v>3597</v>
      </c>
      <c r="E2768" t="s">
        <v>1390</v>
      </c>
      <c r="F2768" t="s">
        <v>46</v>
      </c>
      <c r="G2768">
        <v>2</v>
      </c>
      <c r="H2768">
        <v>43</v>
      </c>
    </row>
    <row r="2769" spans="1:8">
      <c r="A2769">
        <v>2768</v>
      </c>
      <c r="B2769">
        <v>41</v>
      </c>
      <c r="C2769" t="s">
        <v>184</v>
      </c>
      <c r="D2769" t="s">
        <v>3597</v>
      </c>
      <c r="E2769" t="s">
        <v>1391</v>
      </c>
      <c r="F2769" t="s">
        <v>63</v>
      </c>
      <c r="G2769">
        <v>5</v>
      </c>
      <c r="H2769">
        <v>43</v>
      </c>
    </row>
    <row r="2770" spans="1:8">
      <c r="A2770">
        <v>2769</v>
      </c>
      <c r="B2770">
        <v>41</v>
      </c>
      <c r="C2770" t="s">
        <v>184</v>
      </c>
      <c r="D2770" t="s">
        <v>3597</v>
      </c>
      <c r="E2770" t="s">
        <v>1392</v>
      </c>
      <c r="F2770" t="s">
        <v>63</v>
      </c>
      <c r="G2770">
        <v>4</v>
      </c>
      <c r="H2770">
        <v>43</v>
      </c>
    </row>
    <row r="2771" spans="1:8">
      <c r="A2771">
        <v>2770</v>
      </c>
      <c r="B2771">
        <v>41</v>
      </c>
      <c r="C2771" t="s">
        <v>184</v>
      </c>
      <c r="D2771" t="s">
        <v>3597</v>
      </c>
      <c r="E2771" t="s">
        <v>1392</v>
      </c>
      <c r="F2771" t="s">
        <v>46</v>
      </c>
      <c r="G2771">
        <v>1</v>
      </c>
      <c r="H2771">
        <v>43</v>
      </c>
    </row>
    <row r="2772" spans="1:8">
      <c r="A2772">
        <v>2771</v>
      </c>
      <c r="B2772">
        <v>41</v>
      </c>
      <c r="C2772" t="s">
        <v>184</v>
      </c>
      <c r="D2772" t="s">
        <v>3597</v>
      </c>
      <c r="E2772" t="s">
        <v>1393</v>
      </c>
      <c r="F2772" t="s">
        <v>63</v>
      </c>
      <c r="G2772">
        <v>2</v>
      </c>
      <c r="H2772">
        <v>43</v>
      </c>
    </row>
    <row r="2773" spans="1:8">
      <c r="A2773">
        <v>2772</v>
      </c>
      <c r="B2773">
        <v>41</v>
      </c>
      <c r="C2773" t="s">
        <v>184</v>
      </c>
      <c r="D2773" t="s">
        <v>3597</v>
      </c>
      <c r="E2773" t="s">
        <v>1393</v>
      </c>
      <c r="F2773" t="s">
        <v>46</v>
      </c>
      <c r="G2773">
        <v>3</v>
      </c>
      <c r="H2773">
        <v>43</v>
      </c>
    </row>
    <row r="2774" spans="1:8">
      <c r="A2774">
        <v>2773</v>
      </c>
      <c r="B2774">
        <v>41</v>
      </c>
      <c r="C2774" t="s">
        <v>184</v>
      </c>
      <c r="D2774" t="s">
        <v>3597</v>
      </c>
      <c r="E2774" t="s">
        <v>1395</v>
      </c>
      <c r="F2774" t="s">
        <v>63</v>
      </c>
      <c r="G2774">
        <v>1</v>
      </c>
      <c r="H2774">
        <v>43</v>
      </c>
    </row>
    <row r="2775" spans="1:8">
      <c r="A2775">
        <v>2774</v>
      </c>
      <c r="B2775">
        <v>41</v>
      </c>
      <c r="C2775" t="s">
        <v>184</v>
      </c>
      <c r="D2775" t="s">
        <v>3597</v>
      </c>
      <c r="E2775" t="s">
        <v>1396</v>
      </c>
      <c r="F2775" t="s">
        <v>63</v>
      </c>
      <c r="G2775">
        <v>1</v>
      </c>
      <c r="H2775">
        <v>43</v>
      </c>
    </row>
    <row r="2776" spans="1:8">
      <c r="A2776">
        <v>2775</v>
      </c>
      <c r="B2776">
        <v>41</v>
      </c>
      <c r="C2776" t="s">
        <v>184</v>
      </c>
      <c r="D2776" t="s">
        <v>3597</v>
      </c>
      <c r="E2776" t="s">
        <v>1396</v>
      </c>
      <c r="F2776" t="s">
        <v>46</v>
      </c>
      <c r="G2776">
        <v>1</v>
      </c>
      <c r="H2776">
        <v>43</v>
      </c>
    </row>
    <row r="2777" spans="1:8">
      <c r="A2777">
        <v>2776</v>
      </c>
      <c r="B2777">
        <v>41</v>
      </c>
      <c r="C2777" t="s">
        <v>184</v>
      </c>
      <c r="D2777" t="s">
        <v>3597</v>
      </c>
      <c r="E2777" t="s">
        <v>1397</v>
      </c>
      <c r="F2777" t="s">
        <v>63</v>
      </c>
      <c r="G2777">
        <v>2</v>
      </c>
      <c r="H2777">
        <v>43</v>
      </c>
    </row>
    <row r="2778" spans="1:8">
      <c r="A2778">
        <v>2777</v>
      </c>
      <c r="B2778">
        <v>41</v>
      </c>
      <c r="C2778" t="s">
        <v>184</v>
      </c>
      <c r="D2778" t="s">
        <v>3597</v>
      </c>
      <c r="E2778" t="s">
        <v>1397</v>
      </c>
      <c r="F2778" t="s">
        <v>46</v>
      </c>
      <c r="G2778">
        <v>1</v>
      </c>
      <c r="H2778">
        <v>43</v>
      </c>
    </row>
    <row r="2779" spans="1:8">
      <c r="A2779">
        <v>2778</v>
      </c>
      <c r="B2779">
        <v>41</v>
      </c>
      <c r="C2779" t="s">
        <v>184</v>
      </c>
      <c r="D2779" t="s">
        <v>3599</v>
      </c>
      <c r="E2779" t="s">
        <v>249</v>
      </c>
      <c r="F2779" t="s">
        <v>46</v>
      </c>
      <c r="G2779">
        <v>1</v>
      </c>
      <c r="H2779">
        <v>29</v>
      </c>
    </row>
    <row r="2780" spans="1:8">
      <c r="A2780">
        <v>2779</v>
      </c>
      <c r="B2780">
        <v>41</v>
      </c>
      <c r="C2780" t="s">
        <v>184</v>
      </c>
      <c r="D2780" t="s">
        <v>3599</v>
      </c>
      <c r="E2780" t="s">
        <v>1389</v>
      </c>
      <c r="F2780" t="s">
        <v>63</v>
      </c>
      <c r="G2780">
        <v>3</v>
      </c>
      <c r="H2780">
        <v>29</v>
      </c>
    </row>
    <row r="2781" spans="1:8">
      <c r="A2781">
        <v>2780</v>
      </c>
      <c r="B2781">
        <v>41</v>
      </c>
      <c r="C2781" t="s">
        <v>184</v>
      </c>
      <c r="D2781" t="s">
        <v>3599</v>
      </c>
      <c r="E2781" t="s">
        <v>1389</v>
      </c>
      <c r="F2781" t="s">
        <v>46</v>
      </c>
      <c r="G2781">
        <v>1</v>
      </c>
      <c r="H2781">
        <v>29</v>
      </c>
    </row>
    <row r="2782" spans="1:8">
      <c r="A2782">
        <v>2781</v>
      </c>
      <c r="B2782">
        <v>41</v>
      </c>
      <c r="C2782" t="s">
        <v>184</v>
      </c>
      <c r="D2782" t="s">
        <v>3599</v>
      </c>
      <c r="E2782" t="s">
        <v>1390</v>
      </c>
      <c r="F2782" t="s">
        <v>63</v>
      </c>
      <c r="G2782">
        <v>5</v>
      </c>
      <c r="H2782">
        <v>29</v>
      </c>
    </row>
    <row r="2783" spans="1:8">
      <c r="A2783">
        <v>2782</v>
      </c>
      <c r="B2783">
        <v>41</v>
      </c>
      <c r="C2783" t="s">
        <v>184</v>
      </c>
      <c r="D2783" t="s">
        <v>3599</v>
      </c>
      <c r="E2783" t="s">
        <v>1390</v>
      </c>
      <c r="F2783" t="s">
        <v>46</v>
      </c>
      <c r="G2783">
        <v>2</v>
      </c>
      <c r="H2783">
        <v>29</v>
      </c>
    </row>
    <row r="2784" spans="1:8">
      <c r="A2784">
        <v>2783</v>
      </c>
      <c r="B2784">
        <v>41</v>
      </c>
      <c r="C2784" t="s">
        <v>184</v>
      </c>
      <c r="D2784" t="s">
        <v>3599</v>
      </c>
      <c r="E2784" t="s">
        <v>1391</v>
      </c>
      <c r="F2784" t="s">
        <v>63</v>
      </c>
      <c r="G2784">
        <v>8</v>
      </c>
      <c r="H2784">
        <v>29</v>
      </c>
    </row>
    <row r="2785" spans="1:8">
      <c r="A2785">
        <v>2784</v>
      </c>
      <c r="B2785">
        <v>41</v>
      </c>
      <c r="C2785" t="s">
        <v>184</v>
      </c>
      <c r="D2785" t="s">
        <v>3599</v>
      </c>
      <c r="E2785" t="s">
        <v>1391</v>
      </c>
      <c r="F2785" t="s">
        <v>46</v>
      </c>
      <c r="G2785">
        <v>2</v>
      </c>
      <c r="H2785">
        <v>29</v>
      </c>
    </row>
    <row r="2786" spans="1:8">
      <c r="A2786">
        <v>2785</v>
      </c>
      <c r="B2786">
        <v>41</v>
      </c>
      <c r="C2786" t="s">
        <v>184</v>
      </c>
      <c r="D2786" t="s">
        <v>3599</v>
      </c>
      <c r="E2786" t="s">
        <v>1392</v>
      </c>
      <c r="F2786" t="s">
        <v>63</v>
      </c>
      <c r="G2786">
        <v>3</v>
      </c>
      <c r="H2786">
        <v>29</v>
      </c>
    </row>
    <row r="2787" spans="1:8">
      <c r="A2787">
        <v>2786</v>
      </c>
      <c r="B2787">
        <v>41</v>
      </c>
      <c r="C2787" t="s">
        <v>184</v>
      </c>
      <c r="D2787" t="s">
        <v>3599</v>
      </c>
      <c r="E2787" t="s">
        <v>1395</v>
      </c>
      <c r="F2787" t="s">
        <v>46</v>
      </c>
      <c r="G2787">
        <v>1</v>
      </c>
      <c r="H2787">
        <v>29</v>
      </c>
    </row>
    <row r="2788" spans="1:8">
      <c r="A2788">
        <v>2787</v>
      </c>
      <c r="B2788">
        <v>41</v>
      </c>
      <c r="C2788" t="s">
        <v>184</v>
      </c>
      <c r="D2788" t="s">
        <v>3599</v>
      </c>
      <c r="E2788" t="s">
        <v>1396</v>
      </c>
      <c r="F2788" t="s">
        <v>46</v>
      </c>
      <c r="G2788">
        <v>1</v>
      </c>
      <c r="H2788">
        <v>29</v>
      </c>
    </row>
    <row r="2789" spans="1:8">
      <c r="A2789">
        <v>2788</v>
      </c>
      <c r="B2789">
        <v>41</v>
      </c>
      <c r="C2789" t="s">
        <v>184</v>
      </c>
      <c r="D2789" t="s">
        <v>3599</v>
      </c>
      <c r="E2789" t="s">
        <v>1397</v>
      </c>
      <c r="F2789" t="s">
        <v>63</v>
      </c>
      <c r="G2789">
        <v>1</v>
      </c>
      <c r="H2789">
        <v>29</v>
      </c>
    </row>
    <row r="2790" spans="1:8">
      <c r="A2790">
        <v>2789</v>
      </c>
      <c r="B2790">
        <v>41</v>
      </c>
      <c r="C2790" t="s">
        <v>184</v>
      </c>
      <c r="D2790" t="s">
        <v>3599</v>
      </c>
      <c r="E2790" t="s">
        <v>1397</v>
      </c>
      <c r="F2790" t="s">
        <v>46</v>
      </c>
      <c r="G2790">
        <v>1</v>
      </c>
      <c r="H2790">
        <v>29</v>
      </c>
    </row>
    <row r="2791" spans="1:8">
      <c r="A2791">
        <v>2790</v>
      </c>
      <c r="B2791">
        <v>41</v>
      </c>
      <c r="C2791" t="s">
        <v>184</v>
      </c>
      <c r="D2791" t="s">
        <v>3598</v>
      </c>
      <c r="E2791" t="s">
        <v>249</v>
      </c>
      <c r="F2791" t="s">
        <v>63</v>
      </c>
      <c r="G2791">
        <v>158</v>
      </c>
      <c r="H2791">
        <v>5027</v>
      </c>
    </row>
    <row r="2792" spans="1:8">
      <c r="A2792">
        <v>2791</v>
      </c>
      <c r="B2792">
        <v>41</v>
      </c>
      <c r="C2792" t="s">
        <v>184</v>
      </c>
      <c r="D2792" t="s">
        <v>3598</v>
      </c>
      <c r="E2792" t="s">
        <v>249</v>
      </c>
      <c r="F2792" t="s">
        <v>46</v>
      </c>
      <c r="G2792">
        <v>155</v>
      </c>
      <c r="H2792">
        <v>5027</v>
      </c>
    </row>
    <row r="2793" spans="1:8">
      <c r="A2793">
        <v>2792</v>
      </c>
      <c r="B2793">
        <v>41</v>
      </c>
      <c r="C2793" t="s">
        <v>184</v>
      </c>
      <c r="D2793" t="s">
        <v>3598</v>
      </c>
      <c r="E2793" t="s">
        <v>1386</v>
      </c>
      <c r="F2793" t="s">
        <v>63</v>
      </c>
      <c r="G2793">
        <v>187</v>
      </c>
      <c r="H2793">
        <v>5027</v>
      </c>
    </row>
    <row r="2794" spans="1:8">
      <c r="A2794">
        <v>2793</v>
      </c>
      <c r="B2794">
        <v>41</v>
      </c>
      <c r="C2794" t="s">
        <v>184</v>
      </c>
      <c r="D2794" t="s">
        <v>3598</v>
      </c>
      <c r="E2794" t="s">
        <v>1386</v>
      </c>
      <c r="F2794" t="s">
        <v>46</v>
      </c>
      <c r="G2794">
        <v>166</v>
      </c>
      <c r="H2794">
        <v>5027</v>
      </c>
    </row>
    <row r="2795" spans="1:8">
      <c r="A2795">
        <v>2794</v>
      </c>
      <c r="B2795">
        <v>41</v>
      </c>
      <c r="C2795" t="s">
        <v>184</v>
      </c>
      <c r="D2795" t="s">
        <v>3598</v>
      </c>
      <c r="E2795" t="s">
        <v>1387</v>
      </c>
      <c r="F2795" t="s">
        <v>63</v>
      </c>
      <c r="G2795">
        <v>217</v>
      </c>
      <c r="H2795">
        <v>5027</v>
      </c>
    </row>
    <row r="2796" spans="1:8">
      <c r="A2796">
        <v>2795</v>
      </c>
      <c r="B2796">
        <v>41</v>
      </c>
      <c r="C2796" t="s">
        <v>184</v>
      </c>
      <c r="D2796" t="s">
        <v>3598</v>
      </c>
      <c r="E2796" t="s">
        <v>1387</v>
      </c>
      <c r="F2796" t="s">
        <v>46</v>
      </c>
      <c r="G2796">
        <v>186</v>
      </c>
      <c r="H2796">
        <v>5027</v>
      </c>
    </row>
    <row r="2797" spans="1:8">
      <c r="A2797">
        <v>2796</v>
      </c>
      <c r="B2797">
        <v>41</v>
      </c>
      <c r="C2797" t="s">
        <v>184</v>
      </c>
      <c r="D2797" t="s">
        <v>3598</v>
      </c>
      <c r="E2797" t="s">
        <v>1388</v>
      </c>
      <c r="F2797" t="s">
        <v>63</v>
      </c>
      <c r="G2797">
        <v>253</v>
      </c>
      <c r="H2797">
        <v>5027</v>
      </c>
    </row>
    <row r="2798" spans="1:8">
      <c r="A2798">
        <v>2797</v>
      </c>
      <c r="B2798">
        <v>41</v>
      </c>
      <c r="C2798" t="s">
        <v>184</v>
      </c>
      <c r="D2798" t="s">
        <v>3598</v>
      </c>
      <c r="E2798" t="s">
        <v>1388</v>
      </c>
      <c r="F2798" t="s">
        <v>46</v>
      </c>
      <c r="G2798">
        <v>206</v>
      </c>
      <c r="H2798">
        <v>5027</v>
      </c>
    </row>
    <row r="2799" spans="1:8">
      <c r="A2799">
        <v>2798</v>
      </c>
      <c r="B2799">
        <v>41</v>
      </c>
      <c r="C2799" t="s">
        <v>184</v>
      </c>
      <c r="D2799" t="s">
        <v>3598</v>
      </c>
      <c r="E2799" t="s">
        <v>1389</v>
      </c>
      <c r="F2799" t="s">
        <v>63</v>
      </c>
      <c r="G2799">
        <v>280</v>
      </c>
      <c r="H2799">
        <v>5027</v>
      </c>
    </row>
    <row r="2800" spans="1:8">
      <c r="A2800">
        <v>2799</v>
      </c>
      <c r="B2800">
        <v>41</v>
      </c>
      <c r="C2800" t="s">
        <v>184</v>
      </c>
      <c r="D2800" t="s">
        <v>3598</v>
      </c>
      <c r="E2800" t="s">
        <v>1389</v>
      </c>
      <c r="F2800" t="s">
        <v>46</v>
      </c>
      <c r="G2800">
        <v>201</v>
      </c>
      <c r="H2800">
        <v>5027</v>
      </c>
    </row>
    <row r="2801" spans="1:8">
      <c r="A2801">
        <v>2800</v>
      </c>
      <c r="B2801">
        <v>41</v>
      </c>
      <c r="C2801" t="s">
        <v>184</v>
      </c>
      <c r="D2801" t="s">
        <v>3598</v>
      </c>
      <c r="E2801" t="s">
        <v>1390</v>
      </c>
      <c r="F2801" t="s">
        <v>63</v>
      </c>
      <c r="G2801">
        <v>350</v>
      </c>
      <c r="H2801">
        <v>5027</v>
      </c>
    </row>
    <row r="2802" spans="1:8">
      <c r="A2802">
        <v>2801</v>
      </c>
      <c r="B2802">
        <v>41</v>
      </c>
      <c r="C2802" t="s">
        <v>184</v>
      </c>
      <c r="D2802" t="s">
        <v>3598</v>
      </c>
      <c r="E2802" t="s">
        <v>1390</v>
      </c>
      <c r="F2802" t="s">
        <v>46</v>
      </c>
      <c r="G2802">
        <v>207</v>
      </c>
      <c r="H2802">
        <v>5027</v>
      </c>
    </row>
    <row r="2803" spans="1:8">
      <c r="A2803">
        <v>2802</v>
      </c>
      <c r="B2803">
        <v>41</v>
      </c>
      <c r="C2803" t="s">
        <v>184</v>
      </c>
      <c r="D2803" t="s">
        <v>3598</v>
      </c>
      <c r="E2803" t="s">
        <v>1391</v>
      </c>
      <c r="F2803" t="s">
        <v>63</v>
      </c>
      <c r="G2803">
        <v>335</v>
      </c>
      <c r="H2803">
        <v>5027</v>
      </c>
    </row>
    <row r="2804" spans="1:8">
      <c r="A2804">
        <v>2803</v>
      </c>
      <c r="B2804">
        <v>41</v>
      </c>
      <c r="C2804" t="s">
        <v>184</v>
      </c>
      <c r="D2804" t="s">
        <v>3598</v>
      </c>
      <c r="E2804" t="s">
        <v>1391</v>
      </c>
      <c r="F2804" t="s">
        <v>46</v>
      </c>
      <c r="G2804">
        <v>218</v>
      </c>
      <c r="H2804">
        <v>5027</v>
      </c>
    </row>
    <row r="2805" spans="1:8">
      <c r="A2805">
        <v>2804</v>
      </c>
      <c r="B2805">
        <v>41</v>
      </c>
      <c r="C2805" t="s">
        <v>184</v>
      </c>
      <c r="D2805" t="s">
        <v>3598</v>
      </c>
      <c r="E2805" t="s">
        <v>1392</v>
      </c>
      <c r="F2805" t="s">
        <v>63</v>
      </c>
      <c r="G2805">
        <v>283</v>
      </c>
      <c r="H2805">
        <v>5027</v>
      </c>
    </row>
    <row r="2806" spans="1:8">
      <c r="A2806">
        <v>2805</v>
      </c>
      <c r="B2806">
        <v>41</v>
      </c>
      <c r="C2806" t="s">
        <v>184</v>
      </c>
      <c r="D2806" t="s">
        <v>3598</v>
      </c>
      <c r="E2806" t="s">
        <v>1392</v>
      </c>
      <c r="F2806" t="s">
        <v>46</v>
      </c>
      <c r="G2806">
        <v>193</v>
      </c>
      <c r="H2806">
        <v>5027</v>
      </c>
    </row>
    <row r="2807" spans="1:8">
      <c r="A2807">
        <v>2806</v>
      </c>
      <c r="B2807">
        <v>41</v>
      </c>
      <c r="C2807" t="s">
        <v>184</v>
      </c>
      <c r="D2807" t="s">
        <v>3598</v>
      </c>
      <c r="E2807" t="s">
        <v>1393</v>
      </c>
      <c r="F2807" t="s">
        <v>63</v>
      </c>
      <c r="G2807">
        <v>145</v>
      </c>
      <c r="H2807">
        <v>5027</v>
      </c>
    </row>
    <row r="2808" spans="1:8">
      <c r="A2808">
        <v>2807</v>
      </c>
      <c r="B2808">
        <v>41</v>
      </c>
      <c r="C2808" t="s">
        <v>184</v>
      </c>
      <c r="D2808" t="s">
        <v>3598</v>
      </c>
      <c r="E2808" t="s">
        <v>1393</v>
      </c>
      <c r="F2808" t="s">
        <v>46</v>
      </c>
      <c r="G2808">
        <v>160</v>
      </c>
      <c r="H2808">
        <v>5027</v>
      </c>
    </row>
    <row r="2809" spans="1:8">
      <c r="A2809">
        <v>2808</v>
      </c>
      <c r="B2809">
        <v>41</v>
      </c>
      <c r="C2809" t="s">
        <v>184</v>
      </c>
      <c r="D2809" t="s">
        <v>3598</v>
      </c>
      <c r="E2809" t="s">
        <v>1394</v>
      </c>
      <c r="F2809" t="s">
        <v>63</v>
      </c>
      <c r="G2809">
        <v>151</v>
      </c>
      <c r="H2809">
        <v>5027</v>
      </c>
    </row>
    <row r="2810" spans="1:8">
      <c r="A2810">
        <v>2809</v>
      </c>
      <c r="B2810">
        <v>41</v>
      </c>
      <c r="C2810" t="s">
        <v>184</v>
      </c>
      <c r="D2810" t="s">
        <v>3598</v>
      </c>
      <c r="E2810" t="s">
        <v>1394</v>
      </c>
      <c r="F2810" t="s">
        <v>46</v>
      </c>
      <c r="G2810">
        <v>148</v>
      </c>
      <c r="H2810">
        <v>5027</v>
      </c>
    </row>
    <row r="2811" spans="1:8">
      <c r="A2811">
        <v>2810</v>
      </c>
      <c r="B2811">
        <v>41</v>
      </c>
      <c r="C2811" t="s">
        <v>184</v>
      </c>
      <c r="D2811" t="s">
        <v>3598</v>
      </c>
      <c r="E2811" t="s">
        <v>1395</v>
      </c>
      <c r="F2811" t="s">
        <v>63</v>
      </c>
      <c r="G2811">
        <v>111</v>
      </c>
      <c r="H2811">
        <v>5027</v>
      </c>
    </row>
    <row r="2812" spans="1:8">
      <c r="A2812">
        <v>2811</v>
      </c>
      <c r="B2812">
        <v>41</v>
      </c>
      <c r="C2812" t="s">
        <v>184</v>
      </c>
      <c r="D2812" t="s">
        <v>3598</v>
      </c>
      <c r="E2812" t="s">
        <v>1395</v>
      </c>
      <c r="F2812" t="s">
        <v>46</v>
      </c>
      <c r="G2812">
        <v>126</v>
      </c>
      <c r="H2812">
        <v>5027</v>
      </c>
    </row>
    <row r="2813" spans="1:8">
      <c r="A2813">
        <v>2812</v>
      </c>
      <c r="B2813">
        <v>41</v>
      </c>
      <c r="C2813" t="s">
        <v>184</v>
      </c>
      <c r="D2813" t="s">
        <v>3598</v>
      </c>
      <c r="E2813" t="s">
        <v>1396</v>
      </c>
      <c r="F2813" t="s">
        <v>63</v>
      </c>
      <c r="G2813">
        <v>121</v>
      </c>
      <c r="H2813">
        <v>5027</v>
      </c>
    </row>
    <row r="2814" spans="1:8">
      <c r="A2814">
        <v>2813</v>
      </c>
      <c r="B2814">
        <v>41</v>
      </c>
      <c r="C2814" t="s">
        <v>184</v>
      </c>
      <c r="D2814" t="s">
        <v>3598</v>
      </c>
      <c r="E2814" t="s">
        <v>1396</v>
      </c>
      <c r="F2814" t="s">
        <v>46</v>
      </c>
      <c r="G2814">
        <v>98</v>
      </c>
      <c r="H2814">
        <v>5027</v>
      </c>
    </row>
    <row r="2815" spans="1:8">
      <c r="A2815">
        <v>2814</v>
      </c>
      <c r="B2815">
        <v>41</v>
      </c>
      <c r="C2815" t="s">
        <v>184</v>
      </c>
      <c r="D2815" t="s">
        <v>3598</v>
      </c>
      <c r="E2815" t="s">
        <v>1397</v>
      </c>
      <c r="F2815" t="s">
        <v>63</v>
      </c>
      <c r="G2815">
        <v>75</v>
      </c>
      <c r="H2815">
        <v>5027</v>
      </c>
    </row>
    <row r="2816" spans="1:8">
      <c r="A2816">
        <v>2815</v>
      </c>
      <c r="B2816">
        <v>41</v>
      </c>
      <c r="C2816" t="s">
        <v>184</v>
      </c>
      <c r="D2816" t="s">
        <v>3598</v>
      </c>
      <c r="E2816" t="s">
        <v>1397</v>
      </c>
      <c r="F2816" t="s">
        <v>46</v>
      </c>
      <c r="G2816">
        <v>56</v>
      </c>
      <c r="H2816">
        <v>5027</v>
      </c>
    </row>
    <row r="2817" spans="1:8">
      <c r="A2817">
        <v>2816</v>
      </c>
      <c r="B2817">
        <v>41</v>
      </c>
      <c r="C2817" t="s">
        <v>184</v>
      </c>
      <c r="D2817" t="s">
        <v>3598</v>
      </c>
      <c r="E2817" t="s">
        <v>1398</v>
      </c>
      <c r="F2817" t="s">
        <v>63</v>
      </c>
      <c r="G2817">
        <v>53</v>
      </c>
      <c r="H2817">
        <v>5027</v>
      </c>
    </row>
    <row r="2818" spans="1:8">
      <c r="A2818">
        <v>2817</v>
      </c>
      <c r="B2818">
        <v>41</v>
      </c>
      <c r="C2818" t="s">
        <v>184</v>
      </c>
      <c r="D2818" t="s">
        <v>3598</v>
      </c>
      <c r="E2818" t="s">
        <v>1398</v>
      </c>
      <c r="F2818" t="s">
        <v>46</v>
      </c>
      <c r="G2818">
        <v>44</v>
      </c>
      <c r="H2818">
        <v>5027</v>
      </c>
    </row>
    <row r="2819" spans="1:8">
      <c r="A2819">
        <v>2818</v>
      </c>
      <c r="B2819">
        <v>41</v>
      </c>
      <c r="C2819" t="s">
        <v>184</v>
      </c>
      <c r="D2819" t="s">
        <v>3598</v>
      </c>
      <c r="E2819" t="s">
        <v>1399</v>
      </c>
      <c r="F2819" t="s">
        <v>63</v>
      </c>
      <c r="G2819">
        <v>27</v>
      </c>
      <c r="H2819">
        <v>5027</v>
      </c>
    </row>
    <row r="2820" spans="1:8">
      <c r="A2820">
        <v>2819</v>
      </c>
      <c r="B2820">
        <v>41</v>
      </c>
      <c r="C2820" t="s">
        <v>184</v>
      </c>
      <c r="D2820" t="s">
        <v>3598</v>
      </c>
      <c r="E2820" t="s">
        <v>1399</v>
      </c>
      <c r="F2820" t="s">
        <v>46</v>
      </c>
      <c r="G2820">
        <v>25</v>
      </c>
      <c r="H2820">
        <v>5027</v>
      </c>
    </row>
    <row r="2821" spans="1:8">
      <c r="A2821">
        <v>2820</v>
      </c>
      <c r="B2821">
        <v>41</v>
      </c>
      <c r="C2821" t="s">
        <v>184</v>
      </c>
      <c r="D2821" t="s">
        <v>3598</v>
      </c>
      <c r="E2821" t="s">
        <v>1400</v>
      </c>
      <c r="F2821" t="s">
        <v>63</v>
      </c>
      <c r="G2821">
        <v>12</v>
      </c>
      <c r="H2821">
        <v>5027</v>
      </c>
    </row>
    <row r="2822" spans="1:8">
      <c r="A2822">
        <v>2821</v>
      </c>
      <c r="B2822">
        <v>41</v>
      </c>
      <c r="C2822" t="s">
        <v>184</v>
      </c>
      <c r="D2822" t="s">
        <v>3598</v>
      </c>
      <c r="E2822" t="s">
        <v>1400</v>
      </c>
      <c r="F2822" t="s">
        <v>46</v>
      </c>
      <c r="G2822">
        <v>17</v>
      </c>
      <c r="H2822">
        <v>5027</v>
      </c>
    </row>
    <row r="2823" spans="1:8">
      <c r="A2823">
        <v>2822</v>
      </c>
      <c r="B2823">
        <v>41</v>
      </c>
      <c r="C2823" t="s">
        <v>184</v>
      </c>
      <c r="D2823" t="s">
        <v>3598</v>
      </c>
      <c r="E2823" t="s">
        <v>1401</v>
      </c>
      <c r="F2823" t="s">
        <v>63</v>
      </c>
      <c r="G2823">
        <v>16</v>
      </c>
      <c r="H2823">
        <v>5027</v>
      </c>
    </row>
    <row r="2824" spans="1:8">
      <c r="A2824">
        <v>2823</v>
      </c>
      <c r="B2824">
        <v>41</v>
      </c>
      <c r="C2824" t="s">
        <v>184</v>
      </c>
      <c r="D2824" t="s">
        <v>3598</v>
      </c>
      <c r="E2824" t="s">
        <v>1401</v>
      </c>
      <c r="F2824" t="s">
        <v>46</v>
      </c>
      <c r="G2824">
        <v>24</v>
      </c>
      <c r="H2824">
        <v>5027</v>
      </c>
    </row>
    <row r="2825" spans="1:8">
      <c r="A2825">
        <v>2824</v>
      </c>
      <c r="B2825">
        <v>41</v>
      </c>
      <c r="C2825" t="s">
        <v>184</v>
      </c>
      <c r="D2825" t="s">
        <v>3598</v>
      </c>
      <c r="E2825" t="s">
        <v>1402</v>
      </c>
      <c r="F2825" t="s">
        <v>63</v>
      </c>
      <c r="G2825">
        <v>13</v>
      </c>
      <c r="H2825">
        <v>5027</v>
      </c>
    </row>
    <row r="2826" spans="1:8">
      <c r="A2826">
        <v>2825</v>
      </c>
      <c r="B2826">
        <v>41</v>
      </c>
      <c r="C2826" t="s">
        <v>184</v>
      </c>
      <c r="D2826" t="s">
        <v>3598</v>
      </c>
      <c r="E2826" t="s">
        <v>1402</v>
      </c>
      <c r="F2826" t="s">
        <v>46</v>
      </c>
      <c r="G2826">
        <v>10</v>
      </c>
      <c r="H2826">
        <v>5027</v>
      </c>
    </row>
    <row r="2827" spans="1:8">
      <c r="A2827">
        <v>2826</v>
      </c>
      <c r="B2827">
        <v>41</v>
      </c>
      <c r="C2827" t="s">
        <v>184</v>
      </c>
      <c r="D2827" t="s">
        <v>3586</v>
      </c>
      <c r="E2827" t="s">
        <v>249</v>
      </c>
      <c r="F2827" t="s">
        <v>63</v>
      </c>
      <c r="G2827">
        <v>40355</v>
      </c>
      <c r="H2827">
        <v>981886</v>
      </c>
    </row>
    <row r="2828" spans="1:8">
      <c r="A2828">
        <v>2827</v>
      </c>
      <c r="B2828">
        <v>41</v>
      </c>
      <c r="C2828" t="s">
        <v>184</v>
      </c>
      <c r="D2828" t="s">
        <v>3586</v>
      </c>
      <c r="E2828" t="s">
        <v>249</v>
      </c>
      <c r="F2828" t="s">
        <v>46</v>
      </c>
      <c r="G2828">
        <v>37974</v>
      </c>
      <c r="H2828">
        <v>981886</v>
      </c>
    </row>
    <row r="2829" spans="1:8">
      <c r="A2829">
        <v>2828</v>
      </c>
      <c r="B2829">
        <v>41</v>
      </c>
      <c r="C2829" t="s">
        <v>184</v>
      </c>
      <c r="D2829" t="s">
        <v>3586</v>
      </c>
      <c r="E2829" t="s">
        <v>1386</v>
      </c>
      <c r="F2829" t="s">
        <v>63</v>
      </c>
      <c r="G2829">
        <v>41576</v>
      </c>
      <c r="H2829">
        <v>981886</v>
      </c>
    </row>
    <row r="2830" spans="1:8">
      <c r="A2830">
        <v>2829</v>
      </c>
      <c r="B2830">
        <v>41</v>
      </c>
      <c r="C2830" t="s">
        <v>184</v>
      </c>
      <c r="D2830" t="s">
        <v>3586</v>
      </c>
      <c r="E2830" t="s">
        <v>1386</v>
      </c>
      <c r="F2830" t="s">
        <v>46</v>
      </c>
      <c r="G2830">
        <v>39750</v>
      </c>
      <c r="H2830">
        <v>981886</v>
      </c>
    </row>
    <row r="2831" spans="1:8">
      <c r="A2831">
        <v>2830</v>
      </c>
      <c r="B2831">
        <v>41</v>
      </c>
      <c r="C2831" t="s">
        <v>184</v>
      </c>
      <c r="D2831" t="s">
        <v>3586</v>
      </c>
      <c r="E2831" t="s">
        <v>1387</v>
      </c>
      <c r="F2831" t="s">
        <v>63</v>
      </c>
      <c r="G2831">
        <v>45403</v>
      </c>
      <c r="H2831">
        <v>981886</v>
      </c>
    </row>
    <row r="2832" spans="1:8">
      <c r="A2832">
        <v>2831</v>
      </c>
      <c r="B2832">
        <v>41</v>
      </c>
      <c r="C2832" t="s">
        <v>184</v>
      </c>
      <c r="D2832" t="s">
        <v>3586</v>
      </c>
      <c r="E2832" t="s">
        <v>1387</v>
      </c>
      <c r="F2832" t="s">
        <v>46</v>
      </c>
      <c r="G2832">
        <v>43200</v>
      </c>
      <c r="H2832">
        <v>981886</v>
      </c>
    </row>
    <row r="2833" spans="1:8">
      <c r="A2833">
        <v>2832</v>
      </c>
      <c r="B2833">
        <v>41</v>
      </c>
      <c r="C2833" t="s">
        <v>184</v>
      </c>
      <c r="D2833" t="s">
        <v>3586</v>
      </c>
      <c r="E2833" t="s">
        <v>1388</v>
      </c>
      <c r="F2833" t="s">
        <v>63</v>
      </c>
      <c r="G2833">
        <v>46960</v>
      </c>
      <c r="H2833">
        <v>981886</v>
      </c>
    </row>
    <row r="2834" spans="1:8">
      <c r="A2834">
        <v>2833</v>
      </c>
      <c r="B2834">
        <v>41</v>
      </c>
      <c r="C2834" t="s">
        <v>184</v>
      </c>
      <c r="D2834" t="s">
        <v>3586</v>
      </c>
      <c r="E2834" t="s">
        <v>1388</v>
      </c>
      <c r="F2834" t="s">
        <v>46</v>
      </c>
      <c r="G2834">
        <v>45851</v>
      </c>
      <c r="H2834">
        <v>981886</v>
      </c>
    </row>
    <row r="2835" spans="1:8">
      <c r="A2835">
        <v>2834</v>
      </c>
      <c r="B2835">
        <v>41</v>
      </c>
      <c r="C2835" t="s">
        <v>184</v>
      </c>
      <c r="D2835" t="s">
        <v>3586</v>
      </c>
      <c r="E2835" t="s">
        <v>1389</v>
      </c>
      <c r="F2835" t="s">
        <v>63</v>
      </c>
      <c r="G2835">
        <v>43481</v>
      </c>
      <c r="H2835">
        <v>981886</v>
      </c>
    </row>
    <row r="2836" spans="1:8">
      <c r="A2836">
        <v>2835</v>
      </c>
      <c r="B2836">
        <v>41</v>
      </c>
      <c r="C2836" t="s">
        <v>184</v>
      </c>
      <c r="D2836" t="s">
        <v>3586</v>
      </c>
      <c r="E2836" t="s">
        <v>1389</v>
      </c>
      <c r="F2836" t="s">
        <v>46</v>
      </c>
      <c r="G2836">
        <v>42281</v>
      </c>
      <c r="H2836">
        <v>981886</v>
      </c>
    </row>
    <row r="2837" spans="1:8">
      <c r="A2837">
        <v>2836</v>
      </c>
      <c r="B2837">
        <v>41</v>
      </c>
      <c r="C2837" t="s">
        <v>184</v>
      </c>
      <c r="D2837" t="s">
        <v>3586</v>
      </c>
      <c r="E2837" t="s">
        <v>1390</v>
      </c>
      <c r="F2837" t="s">
        <v>63</v>
      </c>
      <c r="G2837">
        <v>38978</v>
      </c>
      <c r="H2837">
        <v>981886</v>
      </c>
    </row>
    <row r="2838" spans="1:8">
      <c r="A2838">
        <v>2837</v>
      </c>
      <c r="B2838">
        <v>41</v>
      </c>
      <c r="C2838" t="s">
        <v>184</v>
      </c>
      <c r="D2838" t="s">
        <v>3586</v>
      </c>
      <c r="E2838" t="s">
        <v>1390</v>
      </c>
      <c r="F2838" t="s">
        <v>46</v>
      </c>
      <c r="G2838">
        <v>38977</v>
      </c>
      <c r="H2838">
        <v>981886</v>
      </c>
    </row>
    <row r="2839" spans="1:8">
      <c r="A2839">
        <v>2838</v>
      </c>
      <c r="B2839">
        <v>41</v>
      </c>
      <c r="C2839" t="s">
        <v>184</v>
      </c>
      <c r="D2839" t="s">
        <v>3586</v>
      </c>
      <c r="E2839" t="s">
        <v>1391</v>
      </c>
      <c r="F2839" t="s">
        <v>63</v>
      </c>
      <c r="G2839">
        <v>34886</v>
      </c>
      <c r="H2839">
        <v>981886</v>
      </c>
    </row>
    <row r="2840" spans="1:8">
      <c r="A2840">
        <v>2839</v>
      </c>
      <c r="B2840">
        <v>41</v>
      </c>
      <c r="C2840" t="s">
        <v>184</v>
      </c>
      <c r="D2840" t="s">
        <v>3586</v>
      </c>
      <c r="E2840" t="s">
        <v>1391</v>
      </c>
      <c r="F2840" t="s">
        <v>46</v>
      </c>
      <c r="G2840">
        <v>35181</v>
      </c>
      <c r="H2840">
        <v>981886</v>
      </c>
    </row>
    <row r="2841" spans="1:8">
      <c r="A2841">
        <v>2840</v>
      </c>
      <c r="B2841">
        <v>41</v>
      </c>
      <c r="C2841" t="s">
        <v>184</v>
      </c>
      <c r="D2841" t="s">
        <v>3586</v>
      </c>
      <c r="E2841" t="s">
        <v>1392</v>
      </c>
      <c r="F2841" t="s">
        <v>63</v>
      </c>
      <c r="G2841">
        <v>33481</v>
      </c>
      <c r="H2841">
        <v>981886</v>
      </c>
    </row>
    <row r="2842" spans="1:8">
      <c r="A2842">
        <v>2841</v>
      </c>
      <c r="B2842">
        <v>41</v>
      </c>
      <c r="C2842" t="s">
        <v>184</v>
      </c>
      <c r="D2842" t="s">
        <v>3586</v>
      </c>
      <c r="E2842" t="s">
        <v>1392</v>
      </c>
      <c r="F2842" t="s">
        <v>46</v>
      </c>
      <c r="G2842">
        <v>34301</v>
      </c>
      <c r="H2842">
        <v>981886</v>
      </c>
    </row>
    <row r="2843" spans="1:8">
      <c r="A2843">
        <v>2842</v>
      </c>
      <c r="B2843">
        <v>41</v>
      </c>
      <c r="C2843" t="s">
        <v>184</v>
      </c>
      <c r="D2843" t="s">
        <v>3586</v>
      </c>
      <c r="E2843" t="s">
        <v>1393</v>
      </c>
      <c r="F2843" t="s">
        <v>63</v>
      </c>
      <c r="G2843">
        <v>28516</v>
      </c>
      <c r="H2843">
        <v>981886</v>
      </c>
    </row>
    <row r="2844" spans="1:8">
      <c r="A2844">
        <v>2843</v>
      </c>
      <c r="B2844">
        <v>41</v>
      </c>
      <c r="C2844" t="s">
        <v>184</v>
      </c>
      <c r="D2844" t="s">
        <v>3586</v>
      </c>
      <c r="E2844" t="s">
        <v>1393</v>
      </c>
      <c r="F2844" t="s">
        <v>46</v>
      </c>
      <c r="G2844">
        <v>30243</v>
      </c>
      <c r="H2844">
        <v>981886</v>
      </c>
    </row>
    <row r="2845" spans="1:8">
      <c r="A2845">
        <v>2844</v>
      </c>
      <c r="B2845">
        <v>41</v>
      </c>
      <c r="C2845" t="s">
        <v>184</v>
      </c>
      <c r="D2845" t="s">
        <v>3586</v>
      </c>
      <c r="E2845" t="s">
        <v>1394</v>
      </c>
      <c r="F2845" t="s">
        <v>63</v>
      </c>
      <c r="G2845">
        <v>27010</v>
      </c>
      <c r="H2845">
        <v>981886</v>
      </c>
    </row>
    <row r="2846" spans="1:8">
      <c r="A2846">
        <v>2845</v>
      </c>
      <c r="B2846">
        <v>41</v>
      </c>
      <c r="C2846" t="s">
        <v>184</v>
      </c>
      <c r="D2846" t="s">
        <v>3586</v>
      </c>
      <c r="E2846" t="s">
        <v>1394</v>
      </c>
      <c r="F2846" t="s">
        <v>46</v>
      </c>
      <c r="G2846">
        <v>28994</v>
      </c>
      <c r="H2846">
        <v>981886</v>
      </c>
    </row>
    <row r="2847" spans="1:8">
      <c r="A2847">
        <v>2846</v>
      </c>
      <c r="B2847">
        <v>41</v>
      </c>
      <c r="C2847" t="s">
        <v>184</v>
      </c>
      <c r="D2847" t="s">
        <v>3586</v>
      </c>
      <c r="E2847" t="s">
        <v>1395</v>
      </c>
      <c r="F2847" t="s">
        <v>63</v>
      </c>
      <c r="G2847">
        <v>26066</v>
      </c>
      <c r="H2847">
        <v>981886</v>
      </c>
    </row>
    <row r="2848" spans="1:8">
      <c r="A2848">
        <v>2847</v>
      </c>
      <c r="B2848">
        <v>41</v>
      </c>
      <c r="C2848" t="s">
        <v>184</v>
      </c>
      <c r="D2848" t="s">
        <v>3586</v>
      </c>
      <c r="E2848" t="s">
        <v>1395</v>
      </c>
      <c r="F2848" t="s">
        <v>46</v>
      </c>
      <c r="G2848">
        <v>27972</v>
      </c>
      <c r="H2848">
        <v>981886</v>
      </c>
    </row>
    <row r="2849" spans="1:8">
      <c r="A2849">
        <v>2848</v>
      </c>
      <c r="B2849">
        <v>41</v>
      </c>
      <c r="C2849" t="s">
        <v>184</v>
      </c>
      <c r="D2849" t="s">
        <v>3586</v>
      </c>
      <c r="E2849" t="s">
        <v>1396</v>
      </c>
      <c r="F2849" t="s">
        <v>63</v>
      </c>
      <c r="G2849">
        <v>23004</v>
      </c>
      <c r="H2849">
        <v>981886</v>
      </c>
    </row>
    <row r="2850" spans="1:8">
      <c r="A2850">
        <v>2849</v>
      </c>
      <c r="B2850">
        <v>41</v>
      </c>
      <c r="C2850" t="s">
        <v>184</v>
      </c>
      <c r="D2850" t="s">
        <v>3586</v>
      </c>
      <c r="E2850" t="s">
        <v>1396</v>
      </c>
      <c r="F2850" t="s">
        <v>46</v>
      </c>
      <c r="G2850">
        <v>24732</v>
      </c>
      <c r="H2850">
        <v>981886</v>
      </c>
    </row>
    <row r="2851" spans="1:8">
      <c r="A2851">
        <v>2850</v>
      </c>
      <c r="B2851">
        <v>41</v>
      </c>
      <c r="C2851" t="s">
        <v>184</v>
      </c>
      <c r="D2851" t="s">
        <v>3586</v>
      </c>
      <c r="E2851" t="s">
        <v>1397</v>
      </c>
      <c r="F2851" t="s">
        <v>63</v>
      </c>
      <c r="G2851">
        <v>18369</v>
      </c>
      <c r="H2851">
        <v>981886</v>
      </c>
    </row>
    <row r="2852" spans="1:8">
      <c r="A2852">
        <v>2851</v>
      </c>
      <c r="B2852">
        <v>41</v>
      </c>
      <c r="C2852" t="s">
        <v>184</v>
      </c>
      <c r="D2852" t="s">
        <v>3586</v>
      </c>
      <c r="E2852" t="s">
        <v>1397</v>
      </c>
      <c r="F2852" t="s">
        <v>46</v>
      </c>
      <c r="G2852">
        <v>19640</v>
      </c>
      <c r="H2852">
        <v>981886</v>
      </c>
    </row>
    <row r="2853" spans="1:8">
      <c r="A2853">
        <v>2852</v>
      </c>
      <c r="B2853">
        <v>41</v>
      </c>
      <c r="C2853" t="s">
        <v>184</v>
      </c>
      <c r="D2853" t="s">
        <v>3586</v>
      </c>
      <c r="E2853" t="s">
        <v>1398</v>
      </c>
      <c r="F2853" t="s">
        <v>63</v>
      </c>
      <c r="G2853">
        <v>14073</v>
      </c>
      <c r="H2853">
        <v>981886</v>
      </c>
    </row>
    <row r="2854" spans="1:8">
      <c r="A2854">
        <v>2853</v>
      </c>
      <c r="B2854">
        <v>41</v>
      </c>
      <c r="C2854" t="s">
        <v>184</v>
      </c>
      <c r="D2854" t="s">
        <v>3586</v>
      </c>
      <c r="E2854" t="s">
        <v>1398</v>
      </c>
      <c r="F2854" t="s">
        <v>46</v>
      </c>
      <c r="G2854">
        <v>14891</v>
      </c>
      <c r="H2854">
        <v>981886</v>
      </c>
    </row>
    <row r="2855" spans="1:8">
      <c r="A2855">
        <v>2854</v>
      </c>
      <c r="B2855">
        <v>41</v>
      </c>
      <c r="C2855" t="s">
        <v>184</v>
      </c>
      <c r="D2855" t="s">
        <v>3586</v>
      </c>
      <c r="E2855" t="s">
        <v>1399</v>
      </c>
      <c r="F2855" t="s">
        <v>63</v>
      </c>
      <c r="G2855">
        <v>10247</v>
      </c>
      <c r="H2855">
        <v>981886</v>
      </c>
    </row>
    <row r="2856" spans="1:8">
      <c r="A2856">
        <v>2855</v>
      </c>
      <c r="B2856">
        <v>41</v>
      </c>
      <c r="C2856" t="s">
        <v>184</v>
      </c>
      <c r="D2856" t="s">
        <v>3586</v>
      </c>
      <c r="E2856" t="s">
        <v>1399</v>
      </c>
      <c r="F2856" t="s">
        <v>46</v>
      </c>
      <c r="G2856">
        <v>10842</v>
      </c>
      <c r="H2856">
        <v>981886</v>
      </c>
    </row>
    <row r="2857" spans="1:8">
      <c r="A2857">
        <v>2856</v>
      </c>
      <c r="B2857">
        <v>41</v>
      </c>
      <c r="C2857" t="s">
        <v>184</v>
      </c>
      <c r="D2857" t="s">
        <v>3586</v>
      </c>
      <c r="E2857" t="s">
        <v>1400</v>
      </c>
      <c r="F2857" t="s">
        <v>63</v>
      </c>
      <c r="G2857">
        <v>7376</v>
      </c>
      <c r="H2857">
        <v>981886</v>
      </c>
    </row>
    <row r="2858" spans="1:8">
      <c r="A2858">
        <v>2857</v>
      </c>
      <c r="B2858">
        <v>41</v>
      </c>
      <c r="C2858" t="s">
        <v>184</v>
      </c>
      <c r="D2858" t="s">
        <v>3586</v>
      </c>
      <c r="E2858" t="s">
        <v>1400</v>
      </c>
      <c r="F2858" t="s">
        <v>46</v>
      </c>
      <c r="G2858">
        <v>8099</v>
      </c>
      <c r="H2858">
        <v>981886</v>
      </c>
    </row>
    <row r="2859" spans="1:8">
      <c r="A2859">
        <v>2858</v>
      </c>
      <c r="B2859">
        <v>41</v>
      </c>
      <c r="C2859" t="s">
        <v>184</v>
      </c>
      <c r="D2859" t="s">
        <v>3586</v>
      </c>
      <c r="E2859" t="s">
        <v>1401</v>
      </c>
      <c r="F2859" t="s">
        <v>63</v>
      </c>
      <c r="G2859">
        <v>4813</v>
      </c>
      <c r="H2859">
        <v>981886</v>
      </c>
    </row>
    <row r="2860" spans="1:8">
      <c r="A2860">
        <v>2859</v>
      </c>
      <c r="B2860">
        <v>41</v>
      </c>
      <c r="C2860" t="s">
        <v>184</v>
      </c>
      <c r="D2860" t="s">
        <v>3586</v>
      </c>
      <c r="E2860" t="s">
        <v>1401</v>
      </c>
      <c r="F2860" t="s">
        <v>46</v>
      </c>
      <c r="G2860">
        <v>5669</v>
      </c>
      <c r="H2860">
        <v>981886</v>
      </c>
    </row>
    <row r="2861" spans="1:8">
      <c r="A2861">
        <v>2860</v>
      </c>
      <c r="B2861">
        <v>41</v>
      </c>
      <c r="C2861" t="s">
        <v>184</v>
      </c>
      <c r="D2861" t="s">
        <v>3586</v>
      </c>
      <c r="E2861" t="s">
        <v>1402</v>
      </c>
      <c r="F2861" t="s">
        <v>63</v>
      </c>
      <c r="G2861">
        <v>3978</v>
      </c>
      <c r="H2861">
        <v>981886</v>
      </c>
    </row>
    <row r="2862" spans="1:8">
      <c r="A2862">
        <v>2861</v>
      </c>
      <c r="B2862">
        <v>41</v>
      </c>
      <c r="C2862" t="s">
        <v>184</v>
      </c>
      <c r="D2862" t="s">
        <v>3586</v>
      </c>
      <c r="E2862" t="s">
        <v>1402</v>
      </c>
      <c r="F2862" t="s">
        <v>46</v>
      </c>
      <c r="G2862">
        <v>4717</v>
      </c>
      <c r="H2862">
        <v>981886</v>
      </c>
    </row>
    <row r="2863" spans="1:8">
      <c r="A2863">
        <v>2862</v>
      </c>
      <c r="B2863">
        <v>41</v>
      </c>
      <c r="C2863" t="s">
        <v>184</v>
      </c>
      <c r="D2863" t="s">
        <v>45</v>
      </c>
      <c r="E2863" t="s">
        <v>249</v>
      </c>
      <c r="F2863" t="s">
        <v>63</v>
      </c>
      <c r="G2863">
        <v>249</v>
      </c>
    </row>
    <row r="2864" spans="1:8">
      <c r="A2864">
        <v>2863</v>
      </c>
      <c r="B2864">
        <v>41</v>
      </c>
      <c r="C2864" t="s">
        <v>184</v>
      </c>
      <c r="D2864" t="s">
        <v>45</v>
      </c>
      <c r="E2864" t="s">
        <v>249</v>
      </c>
      <c r="F2864" t="s">
        <v>46</v>
      </c>
      <c r="G2864">
        <v>233</v>
      </c>
    </row>
    <row r="2865" spans="1:7">
      <c r="A2865">
        <v>2864</v>
      </c>
      <c r="B2865">
        <v>41</v>
      </c>
      <c r="C2865" t="s">
        <v>184</v>
      </c>
      <c r="D2865" t="s">
        <v>45</v>
      </c>
      <c r="E2865" t="s">
        <v>1386</v>
      </c>
      <c r="F2865" t="s">
        <v>63</v>
      </c>
      <c r="G2865">
        <v>238</v>
      </c>
    </row>
    <row r="2866" spans="1:7">
      <c r="A2866">
        <v>2865</v>
      </c>
      <c r="B2866">
        <v>41</v>
      </c>
      <c r="C2866" t="s">
        <v>184</v>
      </c>
      <c r="D2866" t="s">
        <v>45</v>
      </c>
      <c r="E2866" t="s">
        <v>1386</v>
      </c>
      <c r="F2866" t="s">
        <v>46</v>
      </c>
      <c r="G2866">
        <v>228</v>
      </c>
    </row>
    <row r="2867" spans="1:7">
      <c r="A2867">
        <v>2866</v>
      </c>
      <c r="B2867">
        <v>41</v>
      </c>
      <c r="C2867" t="s">
        <v>184</v>
      </c>
      <c r="D2867" t="s">
        <v>45</v>
      </c>
      <c r="E2867" t="s">
        <v>1387</v>
      </c>
      <c r="F2867" t="s">
        <v>63</v>
      </c>
      <c r="G2867">
        <v>254</v>
      </c>
    </row>
    <row r="2868" spans="1:7">
      <c r="A2868">
        <v>2867</v>
      </c>
      <c r="B2868">
        <v>41</v>
      </c>
      <c r="C2868" t="s">
        <v>184</v>
      </c>
      <c r="D2868" t="s">
        <v>45</v>
      </c>
      <c r="E2868" t="s">
        <v>1387</v>
      </c>
      <c r="F2868" t="s">
        <v>46</v>
      </c>
      <c r="G2868">
        <v>260</v>
      </c>
    </row>
    <row r="2869" spans="1:7">
      <c r="A2869">
        <v>2868</v>
      </c>
      <c r="B2869">
        <v>41</v>
      </c>
      <c r="C2869" t="s">
        <v>184</v>
      </c>
      <c r="D2869" t="s">
        <v>45</v>
      </c>
      <c r="E2869" t="s">
        <v>1388</v>
      </c>
      <c r="F2869" t="s">
        <v>63</v>
      </c>
      <c r="G2869">
        <v>1507</v>
      </c>
    </row>
    <row r="2870" spans="1:7">
      <c r="A2870">
        <v>2869</v>
      </c>
      <c r="B2870">
        <v>41</v>
      </c>
      <c r="C2870" t="s">
        <v>184</v>
      </c>
      <c r="D2870" t="s">
        <v>45</v>
      </c>
      <c r="E2870" t="s">
        <v>1388</v>
      </c>
      <c r="F2870" t="s">
        <v>46</v>
      </c>
      <c r="G2870">
        <v>335</v>
      </c>
    </row>
    <row r="2871" spans="1:7">
      <c r="A2871">
        <v>2870</v>
      </c>
      <c r="B2871">
        <v>41</v>
      </c>
      <c r="C2871" t="s">
        <v>184</v>
      </c>
      <c r="D2871" t="s">
        <v>45</v>
      </c>
      <c r="E2871" t="s">
        <v>1389</v>
      </c>
      <c r="F2871" t="s">
        <v>63</v>
      </c>
      <c r="G2871">
        <v>1117</v>
      </c>
    </row>
    <row r="2872" spans="1:7">
      <c r="A2872">
        <v>2871</v>
      </c>
      <c r="B2872">
        <v>41</v>
      </c>
      <c r="C2872" t="s">
        <v>184</v>
      </c>
      <c r="D2872" t="s">
        <v>45</v>
      </c>
      <c r="E2872" t="s">
        <v>1389</v>
      </c>
      <c r="F2872" t="s">
        <v>46</v>
      </c>
      <c r="G2872">
        <v>460</v>
      </c>
    </row>
    <row r="2873" spans="1:7">
      <c r="A2873">
        <v>2872</v>
      </c>
      <c r="B2873">
        <v>41</v>
      </c>
      <c r="C2873" t="s">
        <v>184</v>
      </c>
      <c r="D2873" t="s">
        <v>45</v>
      </c>
      <c r="E2873" t="s">
        <v>1390</v>
      </c>
      <c r="F2873" t="s">
        <v>63</v>
      </c>
      <c r="G2873">
        <v>496</v>
      </c>
    </row>
    <row r="2874" spans="1:7">
      <c r="A2874">
        <v>2873</v>
      </c>
      <c r="B2874">
        <v>41</v>
      </c>
      <c r="C2874" t="s">
        <v>184</v>
      </c>
      <c r="D2874" t="s">
        <v>45</v>
      </c>
      <c r="E2874" t="s">
        <v>1390</v>
      </c>
      <c r="F2874" t="s">
        <v>46</v>
      </c>
      <c r="G2874">
        <v>450</v>
      </c>
    </row>
    <row r="2875" spans="1:7">
      <c r="A2875">
        <v>2874</v>
      </c>
      <c r="B2875">
        <v>41</v>
      </c>
      <c r="C2875" t="s">
        <v>184</v>
      </c>
      <c r="D2875" t="s">
        <v>45</v>
      </c>
      <c r="E2875" t="s">
        <v>1391</v>
      </c>
      <c r="F2875" t="s">
        <v>63</v>
      </c>
      <c r="G2875">
        <v>430</v>
      </c>
    </row>
    <row r="2876" spans="1:7">
      <c r="A2876">
        <v>2875</v>
      </c>
      <c r="B2876">
        <v>41</v>
      </c>
      <c r="C2876" t="s">
        <v>184</v>
      </c>
      <c r="D2876" t="s">
        <v>45</v>
      </c>
      <c r="E2876" t="s">
        <v>1391</v>
      </c>
      <c r="F2876" t="s">
        <v>46</v>
      </c>
      <c r="G2876">
        <v>387</v>
      </c>
    </row>
    <row r="2877" spans="1:7">
      <c r="A2877">
        <v>2876</v>
      </c>
      <c r="B2877">
        <v>41</v>
      </c>
      <c r="C2877" t="s">
        <v>184</v>
      </c>
      <c r="D2877" t="s">
        <v>45</v>
      </c>
      <c r="E2877" t="s">
        <v>1392</v>
      </c>
      <c r="F2877" t="s">
        <v>63</v>
      </c>
      <c r="G2877">
        <v>434</v>
      </c>
    </row>
    <row r="2878" spans="1:7">
      <c r="A2878">
        <v>2877</v>
      </c>
      <c r="B2878">
        <v>41</v>
      </c>
      <c r="C2878" t="s">
        <v>184</v>
      </c>
      <c r="D2878" t="s">
        <v>45</v>
      </c>
      <c r="E2878" t="s">
        <v>1392</v>
      </c>
      <c r="F2878" t="s">
        <v>46</v>
      </c>
      <c r="G2878">
        <v>354</v>
      </c>
    </row>
    <row r="2879" spans="1:7">
      <c r="A2879">
        <v>2878</v>
      </c>
      <c r="B2879">
        <v>41</v>
      </c>
      <c r="C2879" t="s">
        <v>184</v>
      </c>
      <c r="D2879" t="s">
        <v>45</v>
      </c>
      <c r="E2879" t="s">
        <v>1393</v>
      </c>
      <c r="F2879" t="s">
        <v>63</v>
      </c>
      <c r="G2879">
        <v>280</v>
      </c>
    </row>
    <row r="2880" spans="1:7">
      <c r="A2880">
        <v>2879</v>
      </c>
      <c r="B2880">
        <v>41</v>
      </c>
      <c r="C2880" t="s">
        <v>184</v>
      </c>
      <c r="D2880" t="s">
        <v>45</v>
      </c>
      <c r="E2880" t="s">
        <v>1393</v>
      </c>
      <c r="F2880" t="s">
        <v>46</v>
      </c>
      <c r="G2880">
        <v>280</v>
      </c>
    </row>
    <row r="2881" spans="1:7">
      <c r="A2881">
        <v>2880</v>
      </c>
      <c r="B2881">
        <v>41</v>
      </c>
      <c r="C2881" t="s">
        <v>184</v>
      </c>
      <c r="D2881" t="s">
        <v>45</v>
      </c>
      <c r="E2881" t="s">
        <v>1394</v>
      </c>
      <c r="F2881" t="s">
        <v>63</v>
      </c>
      <c r="G2881">
        <v>246</v>
      </c>
    </row>
    <row r="2882" spans="1:7">
      <c r="A2882">
        <v>2881</v>
      </c>
      <c r="B2882">
        <v>41</v>
      </c>
      <c r="C2882" t="s">
        <v>184</v>
      </c>
      <c r="D2882" t="s">
        <v>45</v>
      </c>
      <c r="E2882" t="s">
        <v>1394</v>
      </c>
      <c r="F2882" t="s">
        <v>46</v>
      </c>
      <c r="G2882">
        <v>306</v>
      </c>
    </row>
    <row r="2883" spans="1:7">
      <c r="A2883">
        <v>2882</v>
      </c>
      <c r="B2883">
        <v>41</v>
      </c>
      <c r="C2883" t="s">
        <v>184</v>
      </c>
      <c r="D2883" t="s">
        <v>45</v>
      </c>
      <c r="E2883" t="s">
        <v>1395</v>
      </c>
      <c r="F2883" t="s">
        <v>63</v>
      </c>
      <c r="G2883">
        <v>255</v>
      </c>
    </row>
    <row r="2884" spans="1:7">
      <c r="A2884">
        <v>2883</v>
      </c>
      <c r="B2884">
        <v>41</v>
      </c>
      <c r="C2884" t="s">
        <v>184</v>
      </c>
      <c r="D2884" t="s">
        <v>45</v>
      </c>
      <c r="E2884" t="s">
        <v>1395</v>
      </c>
      <c r="F2884" t="s">
        <v>46</v>
      </c>
      <c r="G2884">
        <v>284</v>
      </c>
    </row>
    <row r="2885" spans="1:7">
      <c r="A2885">
        <v>2884</v>
      </c>
      <c r="B2885">
        <v>41</v>
      </c>
      <c r="C2885" t="s">
        <v>184</v>
      </c>
      <c r="D2885" t="s">
        <v>45</v>
      </c>
      <c r="E2885" t="s">
        <v>1396</v>
      </c>
      <c r="F2885" t="s">
        <v>63</v>
      </c>
      <c r="G2885">
        <v>253</v>
      </c>
    </row>
    <row r="2886" spans="1:7">
      <c r="A2886">
        <v>2885</v>
      </c>
      <c r="B2886">
        <v>41</v>
      </c>
      <c r="C2886" t="s">
        <v>184</v>
      </c>
      <c r="D2886" t="s">
        <v>45</v>
      </c>
      <c r="E2886" t="s">
        <v>1396</v>
      </c>
      <c r="F2886" t="s">
        <v>46</v>
      </c>
      <c r="G2886">
        <v>242</v>
      </c>
    </row>
    <row r="2887" spans="1:7">
      <c r="A2887">
        <v>2886</v>
      </c>
      <c r="B2887">
        <v>41</v>
      </c>
      <c r="C2887" t="s">
        <v>184</v>
      </c>
      <c r="D2887" t="s">
        <v>45</v>
      </c>
      <c r="E2887" t="s">
        <v>1397</v>
      </c>
      <c r="F2887" t="s">
        <v>63</v>
      </c>
      <c r="G2887">
        <v>131</v>
      </c>
    </row>
    <row r="2888" spans="1:7">
      <c r="A2888">
        <v>2887</v>
      </c>
      <c r="B2888">
        <v>41</v>
      </c>
      <c r="C2888" t="s">
        <v>184</v>
      </c>
      <c r="D2888" t="s">
        <v>45</v>
      </c>
      <c r="E2888" t="s">
        <v>1397</v>
      </c>
      <c r="F2888" t="s">
        <v>46</v>
      </c>
      <c r="G2888">
        <v>155</v>
      </c>
    </row>
    <row r="2889" spans="1:7">
      <c r="A2889">
        <v>2888</v>
      </c>
      <c r="B2889">
        <v>41</v>
      </c>
      <c r="C2889" t="s">
        <v>184</v>
      </c>
      <c r="D2889" t="s">
        <v>45</v>
      </c>
      <c r="E2889" t="s">
        <v>1398</v>
      </c>
      <c r="F2889" t="s">
        <v>63</v>
      </c>
      <c r="G2889">
        <v>72</v>
      </c>
    </row>
    <row r="2890" spans="1:7">
      <c r="A2890">
        <v>2889</v>
      </c>
      <c r="B2890">
        <v>41</v>
      </c>
      <c r="C2890" t="s">
        <v>184</v>
      </c>
      <c r="D2890" t="s">
        <v>45</v>
      </c>
      <c r="E2890" t="s">
        <v>1398</v>
      </c>
      <c r="F2890" t="s">
        <v>46</v>
      </c>
      <c r="G2890">
        <v>72</v>
      </c>
    </row>
    <row r="2891" spans="1:7">
      <c r="A2891">
        <v>2890</v>
      </c>
      <c r="B2891">
        <v>41</v>
      </c>
      <c r="C2891" t="s">
        <v>184</v>
      </c>
      <c r="D2891" t="s">
        <v>45</v>
      </c>
      <c r="E2891" t="s">
        <v>1399</v>
      </c>
      <c r="F2891" t="s">
        <v>63</v>
      </c>
      <c r="G2891">
        <v>52</v>
      </c>
    </row>
    <row r="2892" spans="1:7">
      <c r="A2892">
        <v>2891</v>
      </c>
      <c r="B2892">
        <v>41</v>
      </c>
      <c r="C2892" t="s">
        <v>184</v>
      </c>
      <c r="D2892" t="s">
        <v>45</v>
      </c>
      <c r="E2892" t="s">
        <v>1399</v>
      </c>
      <c r="F2892" t="s">
        <v>46</v>
      </c>
      <c r="G2892">
        <v>73</v>
      </c>
    </row>
    <row r="2893" spans="1:7">
      <c r="A2893">
        <v>2892</v>
      </c>
      <c r="B2893">
        <v>41</v>
      </c>
      <c r="C2893" t="s">
        <v>184</v>
      </c>
      <c r="D2893" t="s">
        <v>45</v>
      </c>
      <c r="E2893" t="s">
        <v>1400</v>
      </c>
      <c r="F2893" t="s">
        <v>63</v>
      </c>
      <c r="G2893">
        <v>35</v>
      </c>
    </row>
    <row r="2894" spans="1:7">
      <c r="A2894">
        <v>2893</v>
      </c>
      <c r="B2894">
        <v>41</v>
      </c>
      <c r="C2894" t="s">
        <v>184</v>
      </c>
      <c r="D2894" t="s">
        <v>45</v>
      </c>
      <c r="E2894" t="s">
        <v>1400</v>
      </c>
      <c r="F2894" t="s">
        <v>46</v>
      </c>
      <c r="G2894">
        <v>55</v>
      </c>
    </row>
    <row r="2895" spans="1:7">
      <c r="A2895">
        <v>2894</v>
      </c>
      <c r="B2895">
        <v>41</v>
      </c>
      <c r="C2895" t="s">
        <v>184</v>
      </c>
      <c r="D2895" t="s">
        <v>45</v>
      </c>
      <c r="E2895" t="s">
        <v>1401</v>
      </c>
      <c r="F2895" t="s">
        <v>63</v>
      </c>
      <c r="G2895">
        <v>20</v>
      </c>
    </row>
    <row r="2896" spans="1:7">
      <c r="A2896">
        <v>2895</v>
      </c>
      <c r="B2896">
        <v>41</v>
      </c>
      <c r="C2896" t="s">
        <v>184</v>
      </c>
      <c r="D2896" t="s">
        <v>45</v>
      </c>
      <c r="E2896" t="s">
        <v>1401</v>
      </c>
      <c r="F2896" t="s">
        <v>46</v>
      </c>
      <c r="G2896">
        <v>34</v>
      </c>
    </row>
    <row r="2897" spans="1:8">
      <c r="A2897">
        <v>2896</v>
      </c>
      <c r="B2897">
        <v>41</v>
      </c>
      <c r="C2897" t="s">
        <v>184</v>
      </c>
      <c r="D2897" t="s">
        <v>45</v>
      </c>
      <c r="E2897" t="s">
        <v>1402</v>
      </c>
      <c r="F2897" t="s">
        <v>63</v>
      </c>
      <c r="G2897">
        <v>25</v>
      </c>
    </row>
    <row r="2898" spans="1:8">
      <c r="A2898">
        <v>2897</v>
      </c>
      <c r="B2898">
        <v>41</v>
      </c>
      <c r="C2898" t="s">
        <v>184</v>
      </c>
      <c r="D2898" t="s">
        <v>45</v>
      </c>
      <c r="E2898" t="s">
        <v>1402</v>
      </c>
      <c r="F2898" t="s">
        <v>46</v>
      </c>
      <c r="G2898">
        <v>32</v>
      </c>
    </row>
    <row r="2899" spans="1:8">
      <c r="A2899">
        <v>2898</v>
      </c>
      <c r="B2899">
        <v>44</v>
      </c>
      <c r="C2899" t="s">
        <v>185</v>
      </c>
      <c r="D2899" t="s">
        <v>1413</v>
      </c>
      <c r="E2899" t="s">
        <v>249</v>
      </c>
      <c r="F2899" t="s">
        <v>63</v>
      </c>
      <c r="G2899">
        <v>28596</v>
      </c>
      <c r="H2899">
        <v>394683</v>
      </c>
    </row>
    <row r="2900" spans="1:8">
      <c r="A2900">
        <v>2899</v>
      </c>
      <c r="B2900">
        <v>44</v>
      </c>
      <c r="C2900" t="s">
        <v>185</v>
      </c>
      <c r="D2900" t="s">
        <v>1413</v>
      </c>
      <c r="E2900" t="s">
        <v>249</v>
      </c>
      <c r="F2900" t="s">
        <v>46</v>
      </c>
      <c r="G2900">
        <v>27648</v>
      </c>
      <c r="H2900">
        <v>394683</v>
      </c>
    </row>
    <row r="2901" spans="1:8">
      <c r="A2901">
        <v>2900</v>
      </c>
      <c r="B2901">
        <v>44</v>
      </c>
      <c r="C2901" t="s">
        <v>185</v>
      </c>
      <c r="D2901" t="s">
        <v>1413</v>
      </c>
      <c r="E2901" t="s">
        <v>1386</v>
      </c>
      <c r="F2901" t="s">
        <v>63</v>
      </c>
      <c r="G2901">
        <v>28874</v>
      </c>
      <c r="H2901">
        <v>394683</v>
      </c>
    </row>
    <row r="2902" spans="1:8">
      <c r="A2902">
        <v>2901</v>
      </c>
      <c r="B2902">
        <v>44</v>
      </c>
      <c r="C2902" t="s">
        <v>185</v>
      </c>
      <c r="D2902" t="s">
        <v>1413</v>
      </c>
      <c r="E2902" t="s">
        <v>1386</v>
      </c>
      <c r="F2902" t="s">
        <v>46</v>
      </c>
      <c r="G2902">
        <v>27865</v>
      </c>
      <c r="H2902">
        <v>394683</v>
      </c>
    </row>
    <row r="2903" spans="1:8">
      <c r="A2903">
        <v>2902</v>
      </c>
      <c r="B2903">
        <v>44</v>
      </c>
      <c r="C2903" t="s">
        <v>185</v>
      </c>
      <c r="D2903" t="s">
        <v>1413</v>
      </c>
      <c r="E2903" t="s">
        <v>1387</v>
      </c>
      <c r="F2903" t="s">
        <v>63</v>
      </c>
      <c r="G2903">
        <v>24374</v>
      </c>
      <c r="H2903">
        <v>394683</v>
      </c>
    </row>
    <row r="2904" spans="1:8">
      <c r="A2904">
        <v>2903</v>
      </c>
      <c r="B2904">
        <v>44</v>
      </c>
      <c r="C2904" t="s">
        <v>185</v>
      </c>
      <c r="D2904" t="s">
        <v>1413</v>
      </c>
      <c r="E2904" t="s">
        <v>1387</v>
      </c>
      <c r="F2904" t="s">
        <v>46</v>
      </c>
      <c r="G2904">
        <v>24359</v>
      </c>
      <c r="H2904">
        <v>394683</v>
      </c>
    </row>
    <row r="2905" spans="1:8">
      <c r="A2905">
        <v>2904</v>
      </c>
      <c r="B2905">
        <v>44</v>
      </c>
      <c r="C2905" t="s">
        <v>185</v>
      </c>
      <c r="D2905" t="s">
        <v>1413</v>
      </c>
      <c r="E2905" t="s">
        <v>1388</v>
      </c>
      <c r="F2905" t="s">
        <v>63</v>
      </c>
      <c r="G2905">
        <v>22002</v>
      </c>
      <c r="H2905">
        <v>394683</v>
      </c>
    </row>
    <row r="2906" spans="1:8">
      <c r="A2906">
        <v>2905</v>
      </c>
      <c r="B2906">
        <v>44</v>
      </c>
      <c r="C2906" t="s">
        <v>185</v>
      </c>
      <c r="D2906" t="s">
        <v>1413</v>
      </c>
      <c r="E2906" t="s">
        <v>1388</v>
      </c>
      <c r="F2906" t="s">
        <v>46</v>
      </c>
      <c r="G2906">
        <v>23168</v>
      </c>
      <c r="H2906">
        <v>394683</v>
      </c>
    </row>
    <row r="2907" spans="1:8">
      <c r="A2907">
        <v>2906</v>
      </c>
      <c r="B2907">
        <v>44</v>
      </c>
      <c r="C2907" t="s">
        <v>185</v>
      </c>
      <c r="D2907" t="s">
        <v>1413</v>
      </c>
      <c r="E2907" t="s">
        <v>1389</v>
      </c>
      <c r="F2907" t="s">
        <v>63</v>
      </c>
      <c r="G2907">
        <v>18425</v>
      </c>
      <c r="H2907">
        <v>394683</v>
      </c>
    </row>
    <row r="2908" spans="1:8">
      <c r="A2908">
        <v>2907</v>
      </c>
      <c r="B2908">
        <v>44</v>
      </c>
      <c r="C2908" t="s">
        <v>185</v>
      </c>
      <c r="D2908" t="s">
        <v>1413</v>
      </c>
      <c r="E2908" t="s">
        <v>1389</v>
      </c>
      <c r="F2908" t="s">
        <v>46</v>
      </c>
      <c r="G2908">
        <v>19385</v>
      </c>
      <c r="H2908">
        <v>394683</v>
      </c>
    </row>
    <row r="2909" spans="1:8">
      <c r="A2909">
        <v>2908</v>
      </c>
      <c r="B2909">
        <v>44</v>
      </c>
      <c r="C2909" t="s">
        <v>185</v>
      </c>
      <c r="D2909" t="s">
        <v>1413</v>
      </c>
      <c r="E2909" t="s">
        <v>1390</v>
      </c>
      <c r="F2909" t="s">
        <v>63</v>
      </c>
      <c r="G2909">
        <v>13867</v>
      </c>
      <c r="H2909">
        <v>394683</v>
      </c>
    </row>
    <row r="2910" spans="1:8">
      <c r="A2910">
        <v>2909</v>
      </c>
      <c r="B2910">
        <v>44</v>
      </c>
      <c r="C2910" t="s">
        <v>185</v>
      </c>
      <c r="D2910" t="s">
        <v>1413</v>
      </c>
      <c r="E2910" t="s">
        <v>1390</v>
      </c>
      <c r="F2910" t="s">
        <v>46</v>
      </c>
      <c r="G2910">
        <v>15391</v>
      </c>
      <c r="H2910">
        <v>394683</v>
      </c>
    </row>
    <row r="2911" spans="1:8">
      <c r="A2911">
        <v>2910</v>
      </c>
      <c r="B2911">
        <v>44</v>
      </c>
      <c r="C2911" t="s">
        <v>185</v>
      </c>
      <c r="D2911" t="s">
        <v>1413</v>
      </c>
      <c r="E2911" t="s">
        <v>1391</v>
      </c>
      <c r="F2911" t="s">
        <v>63</v>
      </c>
      <c r="G2911">
        <v>12023</v>
      </c>
      <c r="H2911">
        <v>394683</v>
      </c>
    </row>
    <row r="2912" spans="1:8">
      <c r="A2912">
        <v>2911</v>
      </c>
      <c r="B2912">
        <v>44</v>
      </c>
      <c r="C2912" t="s">
        <v>185</v>
      </c>
      <c r="D2912" t="s">
        <v>1413</v>
      </c>
      <c r="E2912" t="s">
        <v>1391</v>
      </c>
      <c r="F2912" t="s">
        <v>46</v>
      </c>
      <c r="G2912">
        <v>13853</v>
      </c>
      <c r="H2912">
        <v>394683</v>
      </c>
    </row>
    <row r="2913" spans="1:8">
      <c r="A2913">
        <v>2912</v>
      </c>
      <c r="B2913">
        <v>44</v>
      </c>
      <c r="C2913" t="s">
        <v>185</v>
      </c>
      <c r="D2913" t="s">
        <v>1413</v>
      </c>
      <c r="E2913" t="s">
        <v>1392</v>
      </c>
      <c r="F2913" t="s">
        <v>63</v>
      </c>
      <c r="G2913">
        <v>9750</v>
      </c>
      <c r="H2913">
        <v>394683</v>
      </c>
    </row>
    <row r="2914" spans="1:8">
      <c r="A2914">
        <v>2913</v>
      </c>
      <c r="B2914">
        <v>44</v>
      </c>
      <c r="C2914" t="s">
        <v>185</v>
      </c>
      <c r="D2914" t="s">
        <v>1413</v>
      </c>
      <c r="E2914" t="s">
        <v>1392</v>
      </c>
      <c r="F2914" t="s">
        <v>46</v>
      </c>
      <c r="G2914">
        <v>11756</v>
      </c>
      <c r="H2914">
        <v>394683</v>
      </c>
    </row>
    <row r="2915" spans="1:8">
      <c r="A2915">
        <v>2914</v>
      </c>
      <c r="B2915">
        <v>44</v>
      </c>
      <c r="C2915" t="s">
        <v>185</v>
      </c>
      <c r="D2915" t="s">
        <v>1413</v>
      </c>
      <c r="E2915" t="s">
        <v>1393</v>
      </c>
      <c r="F2915" t="s">
        <v>63</v>
      </c>
      <c r="G2915">
        <v>7963</v>
      </c>
      <c r="H2915">
        <v>394683</v>
      </c>
    </row>
    <row r="2916" spans="1:8">
      <c r="A2916">
        <v>2915</v>
      </c>
      <c r="B2916">
        <v>44</v>
      </c>
      <c r="C2916" t="s">
        <v>185</v>
      </c>
      <c r="D2916" t="s">
        <v>1413</v>
      </c>
      <c r="E2916" t="s">
        <v>1393</v>
      </c>
      <c r="F2916" t="s">
        <v>46</v>
      </c>
      <c r="G2916">
        <v>9494</v>
      </c>
      <c r="H2916">
        <v>394683</v>
      </c>
    </row>
    <row r="2917" spans="1:8">
      <c r="A2917">
        <v>2916</v>
      </c>
      <c r="B2917">
        <v>44</v>
      </c>
      <c r="C2917" t="s">
        <v>185</v>
      </c>
      <c r="D2917" t="s">
        <v>1413</v>
      </c>
      <c r="E2917" t="s">
        <v>1394</v>
      </c>
      <c r="F2917" t="s">
        <v>63</v>
      </c>
      <c r="G2917">
        <v>6119</v>
      </c>
      <c r="H2917">
        <v>394683</v>
      </c>
    </row>
    <row r="2918" spans="1:8">
      <c r="A2918">
        <v>2917</v>
      </c>
      <c r="B2918">
        <v>44</v>
      </c>
      <c r="C2918" t="s">
        <v>185</v>
      </c>
      <c r="D2918" t="s">
        <v>1413</v>
      </c>
      <c r="E2918" t="s">
        <v>1394</v>
      </c>
      <c r="F2918" t="s">
        <v>46</v>
      </c>
      <c r="G2918">
        <v>6929</v>
      </c>
      <c r="H2918">
        <v>394683</v>
      </c>
    </row>
    <row r="2919" spans="1:8">
      <c r="A2919">
        <v>2918</v>
      </c>
      <c r="B2919">
        <v>44</v>
      </c>
      <c r="C2919" t="s">
        <v>185</v>
      </c>
      <c r="D2919" t="s">
        <v>1413</v>
      </c>
      <c r="E2919" t="s">
        <v>1395</v>
      </c>
      <c r="F2919" t="s">
        <v>63</v>
      </c>
      <c r="G2919">
        <v>4974</v>
      </c>
      <c r="H2919">
        <v>394683</v>
      </c>
    </row>
    <row r="2920" spans="1:8">
      <c r="A2920">
        <v>2919</v>
      </c>
      <c r="B2920">
        <v>44</v>
      </c>
      <c r="C2920" t="s">
        <v>185</v>
      </c>
      <c r="D2920" t="s">
        <v>1413</v>
      </c>
      <c r="E2920" t="s">
        <v>1395</v>
      </c>
      <c r="F2920" t="s">
        <v>46</v>
      </c>
      <c r="G2920">
        <v>5834</v>
      </c>
      <c r="H2920">
        <v>394683</v>
      </c>
    </row>
    <row r="2921" spans="1:8">
      <c r="A2921">
        <v>2920</v>
      </c>
      <c r="B2921">
        <v>44</v>
      </c>
      <c r="C2921" t="s">
        <v>185</v>
      </c>
      <c r="D2921" t="s">
        <v>1413</v>
      </c>
      <c r="E2921" t="s">
        <v>1396</v>
      </c>
      <c r="F2921" t="s">
        <v>63</v>
      </c>
      <c r="G2921">
        <v>4367</v>
      </c>
      <c r="H2921">
        <v>394683</v>
      </c>
    </row>
    <row r="2922" spans="1:8">
      <c r="A2922">
        <v>2921</v>
      </c>
      <c r="B2922">
        <v>44</v>
      </c>
      <c r="C2922" t="s">
        <v>185</v>
      </c>
      <c r="D2922" t="s">
        <v>1413</v>
      </c>
      <c r="E2922" t="s">
        <v>1396</v>
      </c>
      <c r="F2922" t="s">
        <v>46</v>
      </c>
      <c r="G2922">
        <v>5537</v>
      </c>
      <c r="H2922">
        <v>394683</v>
      </c>
    </row>
    <row r="2923" spans="1:8">
      <c r="A2923">
        <v>2922</v>
      </c>
      <c r="B2923">
        <v>44</v>
      </c>
      <c r="C2923" t="s">
        <v>185</v>
      </c>
      <c r="D2923" t="s">
        <v>1413</v>
      </c>
      <c r="E2923" t="s">
        <v>1397</v>
      </c>
      <c r="F2923" t="s">
        <v>63</v>
      </c>
      <c r="G2923">
        <v>2657</v>
      </c>
      <c r="H2923">
        <v>394683</v>
      </c>
    </row>
    <row r="2924" spans="1:8">
      <c r="A2924">
        <v>2923</v>
      </c>
      <c r="B2924">
        <v>44</v>
      </c>
      <c r="C2924" t="s">
        <v>185</v>
      </c>
      <c r="D2924" t="s">
        <v>1413</v>
      </c>
      <c r="E2924" t="s">
        <v>1397</v>
      </c>
      <c r="F2924" t="s">
        <v>46</v>
      </c>
      <c r="G2924">
        <v>2988</v>
      </c>
      <c r="H2924">
        <v>394683</v>
      </c>
    </row>
    <row r="2925" spans="1:8">
      <c r="A2925">
        <v>2924</v>
      </c>
      <c r="B2925">
        <v>44</v>
      </c>
      <c r="C2925" t="s">
        <v>185</v>
      </c>
      <c r="D2925" t="s">
        <v>1413</v>
      </c>
      <c r="E2925" t="s">
        <v>1398</v>
      </c>
      <c r="F2925" t="s">
        <v>63</v>
      </c>
      <c r="G2925">
        <v>2531</v>
      </c>
      <c r="H2925">
        <v>394683</v>
      </c>
    </row>
    <row r="2926" spans="1:8">
      <c r="A2926">
        <v>2925</v>
      </c>
      <c r="B2926">
        <v>44</v>
      </c>
      <c r="C2926" t="s">
        <v>185</v>
      </c>
      <c r="D2926" t="s">
        <v>1413</v>
      </c>
      <c r="E2926" t="s">
        <v>1398</v>
      </c>
      <c r="F2926" t="s">
        <v>46</v>
      </c>
      <c r="G2926">
        <v>3173</v>
      </c>
      <c r="H2926">
        <v>394683</v>
      </c>
    </row>
    <row r="2927" spans="1:8">
      <c r="A2927">
        <v>2926</v>
      </c>
      <c r="B2927">
        <v>44</v>
      </c>
      <c r="C2927" t="s">
        <v>185</v>
      </c>
      <c r="D2927" t="s">
        <v>1413</v>
      </c>
      <c r="E2927" t="s">
        <v>1399</v>
      </c>
      <c r="F2927" t="s">
        <v>63</v>
      </c>
      <c r="G2927">
        <v>1784</v>
      </c>
      <c r="H2927">
        <v>394683</v>
      </c>
    </row>
    <row r="2928" spans="1:8">
      <c r="A2928">
        <v>2927</v>
      </c>
      <c r="B2928">
        <v>44</v>
      </c>
      <c r="C2928" t="s">
        <v>185</v>
      </c>
      <c r="D2928" t="s">
        <v>1413</v>
      </c>
      <c r="E2928" t="s">
        <v>1399</v>
      </c>
      <c r="F2928" t="s">
        <v>46</v>
      </c>
      <c r="G2928">
        <v>2404</v>
      </c>
      <c r="H2928">
        <v>394683</v>
      </c>
    </row>
    <row r="2929" spans="1:8">
      <c r="A2929">
        <v>2928</v>
      </c>
      <c r="B2929">
        <v>44</v>
      </c>
      <c r="C2929" t="s">
        <v>185</v>
      </c>
      <c r="D2929" t="s">
        <v>1413</v>
      </c>
      <c r="E2929" t="s">
        <v>1400</v>
      </c>
      <c r="F2929" t="s">
        <v>63</v>
      </c>
      <c r="G2929">
        <v>1270</v>
      </c>
      <c r="H2929">
        <v>394683</v>
      </c>
    </row>
    <row r="2930" spans="1:8">
      <c r="A2930">
        <v>2929</v>
      </c>
      <c r="B2930">
        <v>44</v>
      </c>
      <c r="C2930" t="s">
        <v>185</v>
      </c>
      <c r="D2930" t="s">
        <v>1413</v>
      </c>
      <c r="E2930" t="s">
        <v>1400</v>
      </c>
      <c r="F2930" t="s">
        <v>46</v>
      </c>
      <c r="G2930">
        <v>1812</v>
      </c>
      <c r="H2930">
        <v>394683</v>
      </c>
    </row>
    <row r="2931" spans="1:8">
      <c r="A2931">
        <v>2930</v>
      </c>
      <c r="B2931">
        <v>44</v>
      </c>
      <c r="C2931" t="s">
        <v>185</v>
      </c>
      <c r="D2931" t="s">
        <v>1413</v>
      </c>
      <c r="E2931" t="s">
        <v>1401</v>
      </c>
      <c r="F2931" t="s">
        <v>63</v>
      </c>
      <c r="G2931">
        <v>666</v>
      </c>
      <c r="H2931">
        <v>394683</v>
      </c>
    </row>
    <row r="2932" spans="1:8">
      <c r="A2932">
        <v>2931</v>
      </c>
      <c r="B2932">
        <v>44</v>
      </c>
      <c r="C2932" t="s">
        <v>185</v>
      </c>
      <c r="D2932" t="s">
        <v>1413</v>
      </c>
      <c r="E2932" t="s">
        <v>1401</v>
      </c>
      <c r="F2932" t="s">
        <v>46</v>
      </c>
      <c r="G2932">
        <v>1074</v>
      </c>
      <c r="H2932">
        <v>394683</v>
      </c>
    </row>
    <row r="2933" spans="1:8">
      <c r="A2933">
        <v>2932</v>
      </c>
      <c r="B2933">
        <v>44</v>
      </c>
      <c r="C2933" t="s">
        <v>185</v>
      </c>
      <c r="D2933" t="s">
        <v>1413</v>
      </c>
      <c r="E2933" t="s">
        <v>1402</v>
      </c>
      <c r="F2933" t="s">
        <v>63</v>
      </c>
      <c r="G2933">
        <v>647</v>
      </c>
      <c r="H2933">
        <v>394683</v>
      </c>
    </row>
    <row r="2934" spans="1:8">
      <c r="A2934">
        <v>2933</v>
      </c>
      <c r="B2934">
        <v>44</v>
      </c>
      <c r="C2934" t="s">
        <v>185</v>
      </c>
      <c r="D2934" t="s">
        <v>1413</v>
      </c>
      <c r="E2934" t="s">
        <v>1402</v>
      </c>
      <c r="F2934" t="s">
        <v>46</v>
      </c>
      <c r="G2934">
        <v>1124</v>
      </c>
      <c r="H2934">
        <v>394683</v>
      </c>
    </row>
    <row r="2935" spans="1:8">
      <c r="A2935">
        <v>2934</v>
      </c>
      <c r="B2935">
        <v>44</v>
      </c>
      <c r="C2935" t="s">
        <v>185</v>
      </c>
      <c r="D2935" t="s">
        <v>3582</v>
      </c>
      <c r="E2935" t="s">
        <v>249</v>
      </c>
      <c r="F2935" t="s">
        <v>63</v>
      </c>
      <c r="G2935">
        <v>1</v>
      </c>
      <c r="H2935">
        <v>29</v>
      </c>
    </row>
    <row r="2936" spans="1:8">
      <c r="A2936">
        <v>2935</v>
      </c>
      <c r="B2936">
        <v>44</v>
      </c>
      <c r="C2936" t="s">
        <v>185</v>
      </c>
      <c r="D2936" t="s">
        <v>3582</v>
      </c>
      <c r="E2936" t="s">
        <v>249</v>
      </c>
      <c r="F2936" t="s">
        <v>46</v>
      </c>
      <c r="G2936">
        <v>1</v>
      </c>
      <c r="H2936">
        <v>29</v>
      </c>
    </row>
    <row r="2937" spans="1:8">
      <c r="A2937">
        <v>2936</v>
      </c>
      <c r="B2937">
        <v>44</v>
      </c>
      <c r="C2937" t="s">
        <v>185</v>
      </c>
      <c r="D2937" t="s">
        <v>3582</v>
      </c>
      <c r="E2937" t="s">
        <v>1386</v>
      </c>
      <c r="F2937" t="s">
        <v>63</v>
      </c>
      <c r="G2937">
        <v>2</v>
      </c>
      <c r="H2937">
        <v>29</v>
      </c>
    </row>
    <row r="2938" spans="1:8">
      <c r="A2938">
        <v>2937</v>
      </c>
      <c r="B2938">
        <v>44</v>
      </c>
      <c r="C2938" t="s">
        <v>185</v>
      </c>
      <c r="D2938" t="s">
        <v>3582</v>
      </c>
      <c r="E2938" t="s">
        <v>1386</v>
      </c>
      <c r="F2938" t="s">
        <v>46</v>
      </c>
      <c r="G2938">
        <v>1</v>
      </c>
      <c r="H2938">
        <v>29</v>
      </c>
    </row>
    <row r="2939" spans="1:8">
      <c r="A2939">
        <v>2938</v>
      </c>
      <c r="B2939">
        <v>44</v>
      </c>
      <c r="C2939" t="s">
        <v>185</v>
      </c>
      <c r="D2939" t="s">
        <v>3582</v>
      </c>
      <c r="E2939" t="s">
        <v>1387</v>
      </c>
      <c r="F2939" t="s">
        <v>63</v>
      </c>
      <c r="G2939">
        <v>2</v>
      </c>
      <c r="H2939">
        <v>29</v>
      </c>
    </row>
    <row r="2940" spans="1:8">
      <c r="A2940">
        <v>2939</v>
      </c>
      <c r="B2940">
        <v>44</v>
      </c>
      <c r="C2940" t="s">
        <v>185</v>
      </c>
      <c r="D2940" t="s">
        <v>3582</v>
      </c>
      <c r="E2940" t="s">
        <v>1388</v>
      </c>
      <c r="F2940" t="s">
        <v>63</v>
      </c>
      <c r="G2940">
        <v>4</v>
      </c>
      <c r="H2940">
        <v>29</v>
      </c>
    </row>
    <row r="2941" spans="1:8">
      <c r="A2941">
        <v>2940</v>
      </c>
      <c r="B2941">
        <v>44</v>
      </c>
      <c r="C2941" t="s">
        <v>185</v>
      </c>
      <c r="D2941" t="s">
        <v>3582</v>
      </c>
      <c r="E2941" t="s">
        <v>1388</v>
      </c>
      <c r="F2941" t="s">
        <v>46</v>
      </c>
      <c r="G2941">
        <v>1</v>
      </c>
      <c r="H2941">
        <v>29</v>
      </c>
    </row>
    <row r="2942" spans="1:8">
      <c r="A2942">
        <v>2941</v>
      </c>
      <c r="B2942">
        <v>44</v>
      </c>
      <c r="C2942" t="s">
        <v>185</v>
      </c>
      <c r="D2942" t="s">
        <v>3582</v>
      </c>
      <c r="E2942" t="s">
        <v>1389</v>
      </c>
      <c r="F2942" t="s">
        <v>46</v>
      </c>
      <c r="G2942">
        <v>1</v>
      </c>
      <c r="H2942">
        <v>29</v>
      </c>
    </row>
    <row r="2943" spans="1:8">
      <c r="A2943">
        <v>2942</v>
      </c>
      <c r="B2943">
        <v>44</v>
      </c>
      <c r="C2943" t="s">
        <v>185</v>
      </c>
      <c r="D2943" t="s">
        <v>3582</v>
      </c>
      <c r="E2943" t="s">
        <v>1390</v>
      </c>
      <c r="F2943" t="s">
        <v>46</v>
      </c>
      <c r="G2943">
        <v>2</v>
      </c>
      <c r="H2943">
        <v>29</v>
      </c>
    </row>
    <row r="2944" spans="1:8">
      <c r="A2944">
        <v>2943</v>
      </c>
      <c r="B2944">
        <v>44</v>
      </c>
      <c r="C2944" t="s">
        <v>185</v>
      </c>
      <c r="D2944" t="s">
        <v>3582</v>
      </c>
      <c r="E2944" t="s">
        <v>1391</v>
      </c>
      <c r="F2944" t="s">
        <v>63</v>
      </c>
      <c r="G2944">
        <v>1</v>
      </c>
      <c r="H2944">
        <v>29</v>
      </c>
    </row>
    <row r="2945" spans="1:8">
      <c r="A2945">
        <v>2944</v>
      </c>
      <c r="B2945">
        <v>44</v>
      </c>
      <c r="C2945" t="s">
        <v>185</v>
      </c>
      <c r="D2945" t="s">
        <v>3582</v>
      </c>
      <c r="E2945" t="s">
        <v>1392</v>
      </c>
      <c r="F2945" t="s">
        <v>63</v>
      </c>
      <c r="G2945">
        <v>1</v>
      </c>
      <c r="H2945">
        <v>29</v>
      </c>
    </row>
    <row r="2946" spans="1:8">
      <c r="A2946">
        <v>2945</v>
      </c>
      <c r="B2946">
        <v>44</v>
      </c>
      <c r="C2946" t="s">
        <v>185</v>
      </c>
      <c r="D2946" t="s">
        <v>3582</v>
      </c>
      <c r="E2946" t="s">
        <v>1393</v>
      </c>
      <c r="F2946" t="s">
        <v>63</v>
      </c>
      <c r="G2946">
        <v>2</v>
      </c>
      <c r="H2946">
        <v>29</v>
      </c>
    </row>
    <row r="2947" spans="1:8">
      <c r="A2947">
        <v>2946</v>
      </c>
      <c r="B2947">
        <v>44</v>
      </c>
      <c r="C2947" t="s">
        <v>185</v>
      </c>
      <c r="D2947" t="s">
        <v>3582</v>
      </c>
      <c r="E2947" t="s">
        <v>1393</v>
      </c>
      <c r="F2947" t="s">
        <v>46</v>
      </c>
      <c r="G2947">
        <v>2</v>
      </c>
      <c r="H2947">
        <v>29</v>
      </c>
    </row>
    <row r="2948" spans="1:8">
      <c r="A2948">
        <v>2947</v>
      </c>
      <c r="B2948">
        <v>44</v>
      </c>
      <c r="C2948" t="s">
        <v>185</v>
      </c>
      <c r="D2948" t="s">
        <v>3582</v>
      </c>
      <c r="E2948" t="s">
        <v>1395</v>
      </c>
      <c r="F2948" t="s">
        <v>63</v>
      </c>
      <c r="G2948">
        <v>1</v>
      </c>
      <c r="H2948">
        <v>29</v>
      </c>
    </row>
    <row r="2949" spans="1:8">
      <c r="A2949">
        <v>2948</v>
      </c>
      <c r="B2949">
        <v>44</v>
      </c>
      <c r="C2949" t="s">
        <v>185</v>
      </c>
      <c r="D2949" t="s">
        <v>3582</v>
      </c>
      <c r="E2949" t="s">
        <v>1395</v>
      </c>
      <c r="F2949" t="s">
        <v>46</v>
      </c>
      <c r="G2949">
        <v>1</v>
      </c>
      <c r="H2949">
        <v>29</v>
      </c>
    </row>
    <row r="2950" spans="1:8">
      <c r="A2950">
        <v>2949</v>
      </c>
      <c r="B2950">
        <v>44</v>
      </c>
      <c r="C2950" t="s">
        <v>185</v>
      </c>
      <c r="D2950" t="s">
        <v>3582</v>
      </c>
      <c r="E2950" t="s">
        <v>1396</v>
      </c>
      <c r="F2950" t="s">
        <v>63</v>
      </c>
      <c r="G2950">
        <v>1</v>
      </c>
      <c r="H2950">
        <v>29</v>
      </c>
    </row>
    <row r="2951" spans="1:8">
      <c r="A2951">
        <v>2950</v>
      </c>
      <c r="B2951">
        <v>44</v>
      </c>
      <c r="C2951" t="s">
        <v>185</v>
      </c>
      <c r="D2951" t="s">
        <v>3582</v>
      </c>
      <c r="E2951" t="s">
        <v>1396</v>
      </c>
      <c r="F2951" t="s">
        <v>46</v>
      </c>
      <c r="G2951">
        <v>1</v>
      </c>
      <c r="H2951">
        <v>29</v>
      </c>
    </row>
    <row r="2952" spans="1:8">
      <c r="A2952">
        <v>2951</v>
      </c>
      <c r="B2952">
        <v>44</v>
      </c>
      <c r="C2952" t="s">
        <v>185</v>
      </c>
      <c r="D2952" t="s">
        <v>3582</v>
      </c>
      <c r="E2952" t="s">
        <v>1397</v>
      </c>
      <c r="F2952" t="s">
        <v>63</v>
      </c>
      <c r="G2952">
        <v>2</v>
      </c>
      <c r="H2952">
        <v>29</v>
      </c>
    </row>
    <row r="2953" spans="1:8">
      <c r="A2953">
        <v>2952</v>
      </c>
      <c r="B2953">
        <v>44</v>
      </c>
      <c r="C2953" t="s">
        <v>185</v>
      </c>
      <c r="D2953" t="s">
        <v>3582</v>
      </c>
      <c r="E2953" t="s">
        <v>1397</v>
      </c>
      <c r="F2953" t="s">
        <v>46</v>
      </c>
      <c r="G2953">
        <v>2</v>
      </c>
      <c r="H2953">
        <v>29</v>
      </c>
    </row>
    <row r="2954" spans="1:8">
      <c r="A2954">
        <v>2953</v>
      </c>
      <c r="B2954">
        <v>44</v>
      </c>
      <c r="C2954" t="s">
        <v>185</v>
      </c>
      <c r="D2954" t="s">
        <v>3597</v>
      </c>
      <c r="E2954" t="s">
        <v>249</v>
      </c>
      <c r="F2954" t="s">
        <v>63</v>
      </c>
      <c r="G2954">
        <v>6</v>
      </c>
      <c r="H2954">
        <v>108</v>
      </c>
    </row>
    <row r="2955" spans="1:8">
      <c r="A2955">
        <v>2954</v>
      </c>
      <c r="B2955">
        <v>44</v>
      </c>
      <c r="C2955" t="s">
        <v>185</v>
      </c>
      <c r="D2955" t="s">
        <v>3597</v>
      </c>
      <c r="E2955" t="s">
        <v>249</v>
      </c>
      <c r="F2955" t="s">
        <v>46</v>
      </c>
      <c r="G2955">
        <v>3</v>
      </c>
      <c r="H2955">
        <v>108</v>
      </c>
    </row>
    <row r="2956" spans="1:8">
      <c r="A2956">
        <v>2955</v>
      </c>
      <c r="B2956">
        <v>44</v>
      </c>
      <c r="C2956" t="s">
        <v>185</v>
      </c>
      <c r="D2956" t="s">
        <v>3597</v>
      </c>
      <c r="E2956" t="s">
        <v>1386</v>
      </c>
      <c r="F2956" t="s">
        <v>63</v>
      </c>
      <c r="G2956">
        <v>5</v>
      </c>
      <c r="H2956">
        <v>108</v>
      </c>
    </row>
    <row r="2957" spans="1:8">
      <c r="A2957">
        <v>2956</v>
      </c>
      <c r="B2957">
        <v>44</v>
      </c>
      <c r="C2957" t="s">
        <v>185</v>
      </c>
      <c r="D2957" t="s">
        <v>3597</v>
      </c>
      <c r="E2957" t="s">
        <v>1386</v>
      </c>
      <c r="F2957" t="s">
        <v>46</v>
      </c>
      <c r="G2957">
        <v>3</v>
      </c>
      <c r="H2957">
        <v>108</v>
      </c>
    </row>
    <row r="2958" spans="1:8">
      <c r="A2958">
        <v>2957</v>
      </c>
      <c r="B2958">
        <v>44</v>
      </c>
      <c r="C2958" t="s">
        <v>185</v>
      </c>
      <c r="D2958" t="s">
        <v>3597</v>
      </c>
      <c r="E2958" t="s">
        <v>1387</v>
      </c>
      <c r="F2958" t="s">
        <v>63</v>
      </c>
      <c r="G2958">
        <v>3</v>
      </c>
      <c r="H2958">
        <v>108</v>
      </c>
    </row>
    <row r="2959" spans="1:8">
      <c r="A2959">
        <v>2958</v>
      </c>
      <c r="B2959">
        <v>44</v>
      </c>
      <c r="C2959" t="s">
        <v>185</v>
      </c>
      <c r="D2959" t="s">
        <v>3597</v>
      </c>
      <c r="E2959" t="s">
        <v>1387</v>
      </c>
      <c r="F2959" t="s">
        <v>46</v>
      </c>
      <c r="G2959">
        <v>6</v>
      </c>
      <c r="H2959">
        <v>108</v>
      </c>
    </row>
    <row r="2960" spans="1:8">
      <c r="A2960">
        <v>2959</v>
      </c>
      <c r="B2960">
        <v>44</v>
      </c>
      <c r="C2960" t="s">
        <v>185</v>
      </c>
      <c r="D2960" t="s">
        <v>3597</v>
      </c>
      <c r="E2960" t="s">
        <v>1388</v>
      </c>
      <c r="F2960" t="s">
        <v>63</v>
      </c>
      <c r="G2960">
        <v>4</v>
      </c>
      <c r="H2960">
        <v>108</v>
      </c>
    </row>
    <row r="2961" spans="1:8">
      <c r="A2961">
        <v>2960</v>
      </c>
      <c r="B2961">
        <v>44</v>
      </c>
      <c r="C2961" t="s">
        <v>185</v>
      </c>
      <c r="D2961" t="s">
        <v>3597</v>
      </c>
      <c r="E2961" t="s">
        <v>1388</v>
      </c>
      <c r="F2961" t="s">
        <v>46</v>
      </c>
      <c r="G2961">
        <v>2</v>
      </c>
      <c r="H2961">
        <v>108</v>
      </c>
    </row>
    <row r="2962" spans="1:8">
      <c r="A2962">
        <v>2961</v>
      </c>
      <c r="B2962">
        <v>44</v>
      </c>
      <c r="C2962" t="s">
        <v>185</v>
      </c>
      <c r="D2962" t="s">
        <v>3597</v>
      </c>
      <c r="E2962" t="s">
        <v>1389</v>
      </c>
      <c r="F2962" t="s">
        <v>63</v>
      </c>
      <c r="G2962">
        <v>3</v>
      </c>
      <c r="H2962">
        <v>108</v>
      </c>
    </row>
    <row r="2963" spans="1:8">
      <c r="A2963">
        <v>2962</v>
      </c>
      <c r="B2963">
        <v>44</v>
      </c>
      <c r="C2963" t="s">
        <v>185</v>
      </c>
      <c r="D2963" t="s">
        <v>3597</v>
      </c>
      <c r="E2963" t="s">
        <v>1389</v>
      </c>
      <c r="F2963" t="s">
        <v>46</v>
      </c>
      <c r="G2963">
        <v>5</v>
      </c>
      <c r="H2963">
        <v>108</v>
      </c>
    </row>
    <row r="2964" spans="1:8">
      <c r="A2964">
        <v>2963</v>
      </c>
      <c r="B2964">
        <v>44</v>
      </c>
      <c r="C2964" t="s">
        <v>185</v>
      </c>
      <c r="D2964" t="s">
        <v>3597</v>
      </c>
      <c r="E2964" t="s">
        <v>1390</v>
      </c>
      <c r="F2964" t="s">
        <v>63</v>
      </c>
      <c r="G2964">
        <v>3</v>
      </c>
      <c r="H2964">
        <v>108</v>
      </c>
    </row>
    <row r="2965" spans="1:8">
      <c r="A2965">
        <v>2964</v>
      </c>
      <c r="B2965">
        <v>44</v>
      </c>
      <c r="C2965" t="s">
        <v>185</v>
      </c>
      <c r="D2965" t="s">
        <v>3597</v>
      </c>
      <c r="E2965" t="s">
        <v>1390</v>
      </c>
      <c r="F2965" t="s">
        <v>46</v>
      </c>
      <c r="G2965">
        <v>3</v>
      </c>
      <c r="H2965">
        <v>108</v>
      </c>
    </row>
    <row r="2966" spans="1:8">
      <c r="A2966">
        <v>2965</v>
      </c>
      <c r="B2966">
        <v>44</v>
      </c>
      <c r="C2966" t="s">
        <v>185</v>
      </c>
      <c r="D2966" t="s">
        <v>3597</v>
      </c>
      <c r="E2966" t="s">
        <v>1391</v>
      </c>
      <c r="F2966" t="s">
        <v>63</v>
      </c>
      <c r="G2966">
        <v>7</v>
      </c>
      <c r="H2966">
        <v>108</v>
      </c>
    </row>
    <row r="2967" spans="1:8">
      <c r="A2967">
        <v>2966</v>
      </c>
      <c r="B2967">
        <v>44</v>
      </c>
      <c r="C2967" t="s">
        <v>185</v>
      </c>
      <c r="D2967" t="s">
        <v>3597</v>
      </c>
      <c r="E2967" t="s">
        <v>1391</v>
      </c>
      <c r="F2967" t="s">
        <v>46</v>
      </c>
      <c r="G2967">
        <v>5</v>
      </c>
      <c r="H2967">
        <v>108</v>
      </c>
    </row>
    <row r="2968" spans="1:8">
      <c r="A2968">
        <v>2967</v>
      </c>
      <c r="B2968">
        <v>44</v>
      </c>
      <c r="C2968" t="s">
        <v>185</v>
      </c>
      <c r="D2968" t="s">
        <v>3597</v>
      </c>
      <c r="E2968" t="s">
        <v>1392</v>
      </c>
      <c r="F2968" t="s">
        <v>63</v>
      </c>
      <c r="G2968">
        <v>7</v>
      </c>
      <c r="H2968">
        <v>108</v>
      </c>
    </row>
    <row r="2969" spans="1:8">
      <c r="A2969">
        <v>2968</v>
      </c>
      <c r="B2969">
        <v>44</v>
      </c>
      <c r="C2969" t="s">
        <v>185</v>
      </c>
      <c r="D2969" t="s">
        <v>3597</v>
      </c>
      <c r="E2969" t="s">
        <v>1392</v>
      </c>
      <c r="F2969" t="s">
        <v>46</v>
      </c>
      <c r="G2969">
        <v>2</v>
      </c>
      <c r="H2969">
        <v>108</v>
      </c>
    </row>
    <row r="2970" spans="1:8">
      <c r="A2970">
        <v>2969</v>
      </c>
      <c r="B2970">
        <v>44</v>
      </c>
      <c r="C2970" t="s">
        <v>185</v>
      </c>
      <c r="D2970" t="s">
        <v>3597</v>
      </c>
      <c r="E2970" t="s">
        <v>1393</v>
      </c>
      <c r="F2970" t="s">
        <v>63</v>
      </c>
      <c r="G2970">
        <v>6</v>
      </c>
      <c r="H2970">
        <v>108</v>
      </c>
    </row>
    <row r="2971" spans="1:8">
      <c r="A2971">
        <v>2970</v>
      </c>
      <c r="B2971">
        <v>44</v>
      </c>
      <c r="C2971" t="s">
        <v>185</v>
      </c>
      <c r="D2971" t="s">
        <v>3597</v>
      </c>
      <c r="E2971" t="s">
        <v>1393</v>
      </c>
      <c r="F2971" t="s">
        <v>46</v>
      </c>
      <c r="G2971">
        <v>3</v>
      </c>
      <c r="H2971">
        <v>108</v>
      </c>
    </row>
    <row r="2972" spans="1:8">
      <c r="A2972">
        <v>2971</v>
      </c>
      <c r="B2972">
        <v>44</v>
      </c>
      <c r="C2972" t="s">
        <v>185</v>
      </c>
      <c r="D2972" t="s">
        <v>3597</v>
      </c>
      <c r="E2972" t="s">
        <v>1394</v>
      </c>
      <c r="F2972" t="s">
        <v>63</v>
      </c>
      <c r="G2972">
        <v>4</v>
      </c>
      <c r="H2972">
        <v>108</v>
      </c>
    </row>
    <row r="2973" spans="1:8">
      <c r="A2973">
        <v>2972</v>
      </c>
      <c r="B2973">
        <v>44</v>
      </c>
      <c r="C2973" t="s">
        <v>185</v>
      </c>
      <c r="D2973" t="s">
        <v>3597</v>
      </c>
      <c r="E2973" t="s">
        <v>1394</v>
      </c>
      <c r="F2973" t="s">
        <v>46</v>
      </c>
      <c r="G2973">
        <v>2</v>
      </c>
      <c r="H2973">
        <v>108</v>
      </c>
    </row>
    <row r="2974" spans="1:8">
      <c r="A2974">
        <v>2973</v>
      </c>
      <c r="B2974">
        <v>44</v>
      </c>
      <c r="C2974" t="s">
        <v>185</v>
      </c>
      <c r="D2974" t="s">
        <v>3597</v>
      </c>
      <c r="E2974" t="s">
        <v>1395</v>
      </c>
      <c r="F2974" t="s">
        <v>63</v>
      </c>
      <c r="G2974">
        <v>7</v>
      </c>
      <c r="H2974">
        <v>108</v>
      </c>
    </row>
    <row r="2975" spans="1:8">
      <c r="A2975">
        <v>2974</v>
      </c>
      <c r="B2975">
        <v>44</v>
      </c>
      <c r="C2975" t="s">
        <v>185</v>
      </c>
      <c r="D2975" t="s">
        <v>3597</v>
      </c>
      <c r="E2975" t="s">
        <v>1395</v>
      </c>
      <c r="F2975" t="s">
        <v>46</v>
      </c>
      <c r="G2975">
        <v>4</v>
      </c>
      <c r="H2975">
        <v>108</v>
      </c>
    </row>
    <row r="2976" spans="1:8">
      <c r="A2976">
        <v>2975</v>
      </c>
      <c r="B2976">
        <v>44</v>
      </c>
      <c r="C2976" t="s">
        <v>185</v>
      </c>
      <c r="D2976" t="s">
        <v>3597</v>
      </c>
      <c r="E2976" t="s">
        <v>1396</v>
      </c>
      <c r="F2976" t="s">
        <v>63</v>
      </c>
      <c r="G2976">
        <v>2</v>
      </c>
      <c r="H2976">
        <v>108</v>
      </c>
    </row>
    <row r="2977" spans="1:8">
      <c r="A2977">
        <v>2976</v>
      </c>
      <c r="B2977">
        <v>44</v>
      </c>
      <c r="C2977" t="s">
        <v>185</v>
      </c>
      <c r="D2977" t="s">
        <v>3597</v>
      </c>
      <c r="E2977" t="s">
        <v>1396</v>
      </c>
      <c r="F2977" t="s">
        <v>46</v>
      </c>
      <c r="G2977">
        <v>3</v>
      </c>
      <c r="H2977">
        <v>108</v>
      </c>
    </row>
    <row r="2978" spans="1:8">
      <c r="A2978">
        <v>2977</v>
      </c>
      <c r="B2978">
        <v>44</v>
      </c>
      <c r="C2978" t="s">
        <v>185</v>
      </c>
      <c r="D2978" t="s">
        <v>3597</v>
      </c>
      <c r="E2978" t="s">
        <v>1397</v>
      </c>
      <c r="F2978" t="s">
        <v>63</v>
      </c>
      <c r="G2978">
        <v>4</v>
      </c>
      <c r="H2978">
        <v>108</v>
      </c>
    </row>
    <row r="2979" spans="1:8">
      <c r="A2979">
        <v>2978</v>
      </c>
      <c r="B2979">
        <v>44</v>
      </c>
      <c r="C2979" t="s">
        <v>185</v>
      </c>
      <c r="D2979" t="s">
        <v>3597</v>
      </c>
      <c r="E2979" t="s">
        <v>1397</v>
      </c>
      <c r="F2979" t="s">
        <v>46</v>
      </c>
      <c r="G2979">
        <v>1</v>
      </c>
      <c r="H2979">
        <v>108</v>
      </c>
    </row>
    <row r="2980" spans="1:8">
      <c r="A2980">
        <v>2979</v>
      </c>
      <c r="B2980">
        <v>44</v>
      </c>
      <c r="C2980" t="s">
        <v>185</v>
      </c>
      <c r="D2980" t="s">
        <v>3597</v>
      </c>
      <c r="E2980" t="s">
        <v>1398</v>
      </c>
      <c r="F2980" t="s">
        <v>63</v>
      </c>
      <c r="G2980">
        <v>2</v>
      </c>
      <c r="H2980">
        <v>108</v>
      </c>
    </row>
    <row r="2981" spans="1:8">
      <c r="A2981">
        <v>2980</v>
      </c>
      <c r="B2981">
        <v>44</v>
      </c>
      <c r="C2981" t="s">
        <v>185</v>
      </c>
      <c r="D2981" t="s">
        <v>3597</v>
      </c>
      <c r="E2981" t="s">
        <v>1398</v>
      </c>
      <c r="F2981" t="s">
        <v>46</v>
      </c>
      <c r="G2981">
        <v>2</v>
      </c>
      <c r="H2981">
        <v>108</v>
      </c>
    </row>
    <row r="2982" spans="1:8">
      <c r="A2982">
        <v>2981</v>
      </c>
      <c r="B2982">
        <v>44</v>
      </c>
      <c r="C2982" t="s">
        <v>185</v>
      </c>
      <c r="D2982" t="s">
        <v>3597</v>
      </c>
      <c r="E2982" t="s">
        <v>1399</v>
      </c>
      <c r="F2982" t="s">
        <v>63</v>
      </c>
      <c r="G2982">
        <v>1</v>
      </c>
      <c r="H2982">
        <v>108</v>
      </c>
    </row>
    <row r="2983" spans="1:8">
      <c r="A2983">
        <v>2982</v>
      </c>
      <c r="B2983">
        <v>44</v>
      </c>
      <c r="C2983" t="s">
        <v>185</v>
      </c>
      <c r="D2983" t="s">
        <v>3599</v>
      </c>
      <c r="E2983" t="s">
        <v>249</v>
      </c>
      <c r="F2983" t="s">
        <v>63</v>
      </c>
      <c r="G2983">
        <v>3</v>
      </c>
      <c r="H2983">
        <v>111</v>
      </c>
    </row>
    <row r="2984" spans="1:8">
      <c r="A2984">
        <v>2983</v>
      </c>
      <c r="B2984">
        <v>44</v>
      </c>
      <c r="C2984" t="s">
        <v>185</v>
      </c>
      <c r="D2984" t="s">
        <v>3599</v>
      </c>
      <c r="E2984" t="s">
        <v>249</v>
      </c>
      <c r="F2984" t="s">
        <v>46</v>
      </c>
      <c r="G2984">
        <v>2</v>
      </c>
      <c r="H2984">
        <v>111</v>
      </c>
    </row>
    <row r="2985" spans="1:8">
      <c r="A2985">
        <v>2984</v>
      </c>
      <c r="B2985">
        <v>44</v>
      </c>
      <c r="C2985" t="s">
        <v>185</v>
      </c>
      <c r="D2985" t="s">
        <v>3599</v>
      </c>
      <c r="E2985" t="s">
        <v>1386</v>
      </c>
      <c r="F2985" t="s">
        <v>63</v>
      </c>
      <c r="G2985">
        <v>5</v>
      </c>
      <c r="H2985">
        <v>111</v>
      </c>
    </row>
    <row r="2986" spans="1:8">
      <c r="A2986">
        <v>2985</v>
      </c>
      <c r="B2986">
        <v>44</v>
      </c>
      <c r="C2986" t="s">
        <v>185</v>
      </c>
      <c r="D2986" t="s">
        <v>3599</v>
      </c>
      <c r="E2986" t="s">
        <v>1386</v>
      </c>
      <c r="F2986" t="s">
        <v>46</v>
      </c>
      <c r="G2986">
        <v>3</v>
      </c>
      <c r="H2986">
        <v>111</v>
      </c>
    </row>
    <row r="2987" spans="1:8">
      <c r="A2987">
        <v>2986</v>
      </c>
      <c r="B2987">
        <v>44</v>
      </c>
      <c r="C2987" t="s">
        <v>185</v>
      </c>
      <c r="D2987" t="s">
        <v>3599</v>
      </c>
      <c r="E2987" t="s">
        <v>1387</v>
      </c>
      <c r="F2987" t="s">
        <v>63</v>
      </c>
      <c r="G2987">
        <v>4</v>
      </c>
      <c r="H2987">
        <v>111</v>
      </c>
    </row>
    <row r="2988" spans="1:8">
      <c r="A2988">
        <v>2987</v>
      </c>
      <c r="B2988">
        <v>44</v>
      </c>
      <c r="C2988" t="s">
        <v>185</v>
      </c>
      <c r="D2988" t="s">
        <v>3599</v>
      </c>
      <c r="E2988" t="s">
        <v>1387</v>
      </c>
      <c r="F2988" t="s">
        <v>46</v>
      </c>
      <c r="G2988">
        <v>6</v>
      </c>
      <c r="H2988">
        <v>111</v>
      </c>
    </row>
    <row r="2989" spans="1:8">
      <c r="A2989">
        <v>2988</v>
      </c>
      <c r="B2989">
        <v>44</v>
      </c>
      <c r="C2989" t="s">
        <v>185</v>
      </c>
      <c r="D2989" t="s">
        <v>3599</v>
      </c>
      <c r="E2989" t="s">
        <v>1388</v>
      </c>
      <c r="F2989" t="s">
        <v>63</v>
      </c>
      <c r="G2989">
        <v>6</v>
      </c>
      <c r="H2989">
        <v>111</v>
      </c>
    </row>
    <row r="2990" spans="1:8">
      <c r="A2990">
        <v>2989</v>
      </c>
      <c r="B2990">
        <v>44</v>
      </c>
      <c r="C2990" t="s">
        <v>185</v>
      </c>
      <c r="D2990" t="s">
        <v>3599</v>
      </c>
      <c r="E2990" t="s">
        <v>1388</v>
      </c>
      <c r="F2990" t="s">
        <v>46</v>
      </c>
      <c r="G2990">
        <v>5</v>
      </c>
      <c r="H2990">
        <v>111</v>
      </c>
    </row>
    <row r="2991" spans="1:8">
      <c r="A2991">
        <v>2990</v>
      </c>
      <c r="B2991">
        <v>44</v>
      </c>
      <c r="C2991" t="s">
        <v>185</v>
      </c>
      <c r="D2991" t="s">
        <v>3599</v>
      </c>
      <c r="E2991" t="s">
        <v>1389</v>
      </c>
      <c r="F2991" t="s">
        <v>63</v>
      </c>
      <c r="G2991">
        <v>4</v>
      </c>
      <c r="H2991">
        <v>111</v>
      </c>
    </row>
    <row r="2992" spans="1:8">
      <c r="A2992">
        <v>2991</v>
      </c>
      <c r="B2992">
        <v>44</v>
      </c>
      <c r="C2992" t="s">
        <v>185</v>
      </c>
      <c r="D2992" t="s">
        <v>3599</v>
      </c>
      <c r="E2992" t="s">
        <v>1389</v>
      </c>
      <c r="F2992" t="s">
        <v>46</v>
      </c>
      <c r="G2992">
        <v>2</v>
      </c>
      <c r="H2992">
        <v>111</v>
      </c>
    </row>
    <row r="2993" spans="1:8">
      <c r="A2993">
        <v>2992</v>
      </c>
      <c r="B2993">
        <v>44</v>
      </c>
      <c r="C2993" t="s">
        <v>185</v>
      </c>
      <c r="D2993" t="s">
        <v>3599</v>
      </c>
      <c r="E2993" t="s">
        <v>1390</v>
      </c>
      <c r="F2993" t="s">
        <v>63</v>
      </c>
      <c r="G2993">
        <v>2</v>
      </c>
      <c r="H2993">
        <v>111</v>
      </c>
    </row>
    <row r="2994" spans="1:8">
      <c r="A2994">
        <v>2993</v>
      </c>
      <c r="B2994">
        <v>44</v>
      </c>
      <c r="C2994" t="s">
        <v>185</v>
      </c>
      <c r="D2994" t="s">
        <v>3599</v>
      </c>
      <c r="E2994" t="s">
        <v>1390</v>
      </c>
      <c r="F2994" t="s">
        <v>46</v>
      </c>
      <c r="G2994">
        <v>7</v>
      </c>
      <c r="H2994">
        <v>111</v>
      </c>
    </row>
    <row r="2995" spans="1:8">
      <c r="A2995">
        <v>2994</v>
      </c>
      <c r="B2995">
        <v>44</v>
      </c>
      <c r="C2995" t="s">
        <v>185</v>
      </c>
      <c r="D2995" t="s">
        <v>3599</v>
      </c>
      <c r="E2995" t="s">
        <v>1391</v>
      </c>
      <c r="F2995" t="s">
        <v>63</v>
      </c>
      <c r="G2995">
        <v>6</v>
      </c>
      <c r="H2995">
        <v>111</v>
      </c>
    </row>
    <row r="2996" spans="1:8">
      <c r="A2996">
        <v>2995</v>
      </c>
      <c r="B2996">
        <v>44</v>
      </c>
      <c r="C2996" t="s">
        <v>185</v>
      </c>
      <c r="D2996" t="s">
        <v>3599</v>
      </c>
      <c r="E2996" t="s">
        <v>1391</v>
      </c>
      <c r="F2996" t="s">
        <v>46</v>
      </c>
      <c r="G2996">
        <v>7</v>
      </c>
      <c r="H2996">
        <v>111</v>
      </c>
    </row>
    <row r="2997" spans="1:8">
      <c r="A2997">
        <v>2996</v>
      </c>
      <c r="B2997">
        <v>44</v>
      </c>
      <c r="C2997" t="s">
        <v>185</v>
      </c>
      <c r="D2997" t="s">
        <v>3599</v>
      </c>
      <c r="E2997" t="s">
        <v>1392</v>
      </c>
      <c r="F2997" t="s">
        <v>63</v>
      </c>
      <c r="G2997">
        <v>5</v>
      </c>
      <c r="H2997">
        <v>111</v>
      </c>
    </row>
    <row r="2998" spans="1:8">
      <c r="A2998">
        <v>2997</v>
      </c>
      <c r="B2998">
        <v>44</v>
      </c>
      <c r="C2998" t="s">
        <v>185</v>
      </c>
      <c r="D2998" t="s">
        <v>3599</v>
      </c>
      <c r="E2998" t="s">
        <v>1392</v>
      </c>
      <c r="F2998" t="s">
        <v>46</v>
      </c>
      <c r="G2998">
        <v>2</v>
      </c>
      <c r="H2998">
        <v>111</v>
      </c>
    </row>
    <row r="2999" spans="1:8">
      <c r="A2999">
        <v>2998</v>
      </c>
      <c r="B2999">
        <v>44</v>
      </c>
      <c r="C2999" t="s">
        <v>185</v>
      </c>
      <c r="D2999" t="s">
        <v>3599</v>
      </c>
      <c r="E2999" t="s">
        <v>1393</v>
      </c>
      <c r="F2999" t="s">
        <v>63</v>
      </c>
      <c r="G2999">
        <v>4</v>
      </c>
      <c r="H2999">
        <v>111</v>
      </c>
    </row>
    <row r="3000" spans="1:8">
      <c r="A3000">
        <v>2999</v>
      </c>
      <c r="B3000">
        <v>44</v>
      </c>
      <c r="C3000" t="s">
        <v>185</v>
      </c>
      <c r="D3000" t="s">
        <v>3599</v>
      </c>
      <c r="E3000" t="s">
        <v>1393</v>
      </c>
      <c r="F3000" t="s">
        <v>46</v>
      </c>
      <c r="G3000">
        <v>2</v>
      </c>
      <c r="H3000">
        <v>111</v>
      </c>
    </row>
    <row r="3001" spans="1:8">
      <c r="A3001">
        <v>3000</v>
      </c>
      <c r="B3001">
        <v>44</v>
      </c>
      <c r="C3001" t="s">
        <v>185</v>
      </c>
      <c r="D3001" t="s">
        <v>3599</v>
      </c>
      <c r="E3001" t="s">
        <v>1394</v>
      </c>
      <c r="F3001" t="s">
        <v>63</v>
      </c>
      <c r="G3001">
        <v>2</v>
      </c>
      <c r="H3001">
        <v>111</v>
      </c>
    </row>
    <row r="3002" spans="1:8">
      <c r="A3002">
        <v>3001</v>
      </c>
      <c r="B3002">
        <v>44</v>
      </c>
      <c r="C3002" t="s">
        <v>185</v>
      </c>
      <c r="D3002" t="s">
        <v>3599</v>
      </c>
      <c r="E3002" t="s">
        <v>1394</v>
      </c>
      <c r="F3002" t="s">
        <v>46</v>
      </c>
      <c r="G3002">
        <v>5</v>
      </c>
      <c r="H3002">
        <v>111</v>
      </c>
    </row>
    <row r="3003" spans="1:8">
      <c r="A3003">
        <v>3002</v>
      </c>
      <c r="B3003">
        <v>44</v>
      </c>
      <c r="C3003" t="s">
        <v>185</v>
      </c>
      <c r="D3003" t="s">
        <v>3599</v>
      </c>
      <c r="E3003" t="s">
        <v>1395</v>
      </c>
      <c r="F3003" t="s">
        <v>63</v>
      </c>
      <c r="G3003">
        <v>5</v>
      </c>
      <c r="H3003">
        <v>111</v>
      </c>
    </row>
    <row r="3004" spans="1:8">
      <c r="A3004">
        <v>3003</v>
      </c>
      <c r="B3004">
        <v>44</v>
      </c>
      <c r="C3004" t="s">
        <v>185</v>
      </c>
      <c r="D3004" t="s">
        <v>3599</v>
      </c>
      <c r="E3004" t="s">
        <v>1395</v>
      </c>
      <c r="F3004" t="s">
        <v>46</v>
      </c>
      <c r="G3004">
        <v>4</v>
      </c>
      <c r="H3004">
        <v>111</v>
      </c>
    </row>
    <row r="3005" spans="1:8">
      <c r="A3005">
        <v>3004</v>
      </c>
      <c r="B3005">
        <v>44</v>
      </c>
      <c r="C3005" t="s">
        <v>185</v>
      </c>
      <c r="D3005" t="s">
        <v>3599</v>
      </c>
      <c r="E3005" t="s">
        <v>1396</v>
      </c>
      <c r="F3005" t="s">
        <v>63</v>
      </c>
      <c r="G3005">
        <v>4</v>
      </c>
      <c r="H3005">
        <v>111</v>
      </c>
    </row>
    <row r="3006" spans="1:8">
      <c r="A3006">
        <v>3005</v>
      </c>
      <c r="B3006">
        <v>44</v>
      </c>
      <c r="C3006" t="s">
        <v>185</v>
      </c>
      <c r="D3006" t="s">
        <v>3599</v>
      </c>
      <c r="E3006" t="s">
        <v>1396</v>
      </c>
      <c r="F3006" t="s">
        <v>46</v>
      </c>
      <c r="G3006">
        <v>4</v>
      </c>
      <c r="H3006">
        <v>111</v>
      </c>
    </row>
    <row r="3007" spans="1:8">
      <c r="A3007">
        <v>3006</v>
      </c>
      <c r="B3007">
        <v>44</v>
      </c>
      <c r="C3007" t="s">
        <v>185</v>
      </c>
      <c r="D3007" t="s">
        <v>3599</v>
      </c>
      <c r="E3007" t="s">
        <v>1397</v>
      </c>
      <c r="F3007" t="s">
        <v>63</v>
      </c>
      <c r="G3007">
        <v>3</v>
      </c>
      <c r="H3007">
        <v>111</v>
      </c>
    </row>
    <row r="3008" spans="1:8">
      <c r="A3008">
        <v>3007</v>
      </c>
      <c r="B3008">
        <v>44</v>
      </c>
      <c r="C3008" t="s">
        <v>185</v>
      </c>
      <c r="D3008" t="s">
        <v>3599</v>
      </c>
      <c r="E3008" t="s">
        <v>1397</v>
      </c>
      <c r="F3008" t="s">
        <v>46</v>
      </c>
      <c r="G3008">
        <v>3</v>
      </c>
      <c r="H3008">
        <v>111</v>
      </c>
    </row>
    <row r="3009" spans="1:8">
      <c r="A3009">
        <v>3008</v>
      </c>
      <c r="B3009">
        <v>44</v>
      </c>
      <c r="C3009" t="s">
        <v>185</v>
      </c>
      <c r="D3009" t="s">
        <v>3599</v>
      </c>
      <c r="E3009" t="s">
        <v>1398</v>
      </c>
      <c r="F3009" t="s">
        <v>63</v>
      </c>
      <c r="G3009">
        <v>2</v>
      </c>
      <c r="H3009">
        <v>111</v>
      </c>
    </row>
    <row r="3010" spans="1:8">
      <c r="A3010">
        <v>3009</v>
      </c>
      <c r="B3010">
        <v>44</v>
      </c>
      <c r="C3010" t="s">
        <v>185</v>
      </c>
      <c r="D3010" t="s">
        <v>3599</v>
      </c>
      <c r="E3010" t="s">
        <v>1398</v>
      </c>
      <c r="F3010" t="s">
        <v>46</v>
      </c>
      <c r="G3010">
        <v>2</v>
      </c>
      <c r="H3010">
        <v>111</v>
      </c>
    </row>
    <row r="3011" spans="1:8">
      <c r="A3011">
        <v>3010</v>
      </c>
      <c r="B3011">
        <v>44</v>
      </c>
      <c r="C3011" t="s">
        <v>185</v>
      </c>
      <c r="D3011" t="s">
        <v>3599</v>
      </c>
      <c r="E3011" t="s">
        <v>1400</v>
      </c>
      <c r="F3011" t="s">
        <v>63</v>
      </c>
      <c r="G3011">
        <v>1</v>
      </c>
      <c r="H3011">
        <v>111</v>
      </c>
    </row>
    <row r="3012" spans="1:8">
      <c r="A3012">
        <v>3011</v>
      </c>
      <c r="B3012">
        <v>44</v>
      </c>
      <c r="C3012" t="s">
        <v>185</v>
      </c>
      <c r="D3012" t="s">
        <v>3599</v>
      </c>
      <c r="E3012" t="s">
        <v>1401</v>
      </c>
      <c r="F3012" t="s">
        <v>63</v>
      </c>
      <c r="G3012">
        <v>1</v>
      </c>
      <c r="H3012">
        <v>111</v>
      </c>
    </row>
    <row r="3013" spans="1:8">
      <c r="A3013">
        <v>3012</v>
      </c>
      <c r="B3013">
        <v>44</v>
      </c>
      <c r="C3013" t="s">
        <v>185</v>
      </c>
      <c r="D3013" t="s">
        <v>3598</v>
      </c>
      <c r="E3013" t="s">
        <v>249</v>
      </c>
      <c r="F3013" t="s">
        <v>63</v>
      </c>
      <c r="G3013">
        <v>2446</v>
      </c>
      <c r="H3013">
        <v>60256</v>
      </c>
    </row>
    <row r="3014" spans="1:8">
      <c r="A3014">
        <v>3013</v>
      </c>
      <c r="B3014">
        <v>44</v>
      </c>
      <c r="C3014" t="s">
        <v>185</v>
      </c>
      <c r="D3014" t="s">
        <v>3598</v>
      </c>
      <c r="E3014" t="s">
        <v>249</v>
      </c>
      <c r="F3014" t="s">
        <v>46</v>
      </c>
      <c r="G3014">
        <v>2319</v>
      </c>
      <c r="H3014">
        <v>60256</v>
      </c>
    </row>
    <row r="3015" spans="1:8">
      <c r="A3015">
        <v>3014</v>
      </c>
      <c r="B3015">
        <v>44</v>
      </c>
      <c r="C3015" t="s">
        <v>185</v>
      </c>
      <c r="D3015" t="s">
        <v>3598</v>
      </c>
      <c r="E3015" t="s">
        <v>1386</v>
      </c>
      <c r="F3015" t="s">
        <v>63</v>
      </c>
      <c r="G3015">
        <v>2830</v>
      </c>
      <c r="H3015">
        <v>60256</v>
      </c>
    </row>
    <row r="3016" spans="1:8">
      <c r="A3016">
        <v>3015</v>
      </c>
      <c r="B3016">
        <v>44</v>
      </c>
      <c r="C3016" t="s">
        <v>185</v>
      </c>
      <c r="D3016" t="s">
        <v>3598</v>
      </c>
      <c r="E3016" t="s">
        <v>1386</v>
      </c>
      <c r="F3016" t="s">
        <v>46</v>
      </c>
      <c r="G3016">
        <v>2639</v>
      </c>
      <c r="H3016">
        <v>60256</v>
      </c>
    </row>
    <row r="3017" spans="1:8">
      <c r="A3017">
        <v>3016</v>
      </c>
      <c r="B3017">
        <v>44</v>
      </c>
      <c r="C3017" t="s">
        <v>185</v>
      </c>
      <c r="D3017" t="s">
        <v>3598</v>
      </c>
      <c r="E3017" t="s">
        <v>1387</v>
      </c>
      <c r="F3017" t="s">
        <v>63</v>
      </c>
      <c r="G3017">
        <v>3206</v>
      </c>
      <c r="H3017">
        <v>60256</v>
      </c>
    </row>
    <row r="3018" spans="1:8">
      <c r="A3018">
        <v>3017</v>
      </c>
      <c r="B3018">
        <v>44</v>
      </c>
      <c r="C3018" t="s">
        <v>185</v>
      </c>
      <c r="D3018" t="s">
        <v>3598</v>
      </c>
      <c r="E3018" t="s">
        <v>1387</v>
      </c>
      <c r="F3018" t="s">
        <v>46</v>
      </c>
      <c r="G3018">
        <v>2907</v>
      </c>
      <c r="H3018">
        <v>60256</v>
      </c>
    </row>
    <row r="3019" spans="1:8">
      <c r="A3019">
        <v>3018</v>
      </c>
      <c r="B3019">
        <v>44</v>
      </c>
      <c r="C3019" t="s">
        <v>185</v>
      </c>
      <c r="D3019" t="s">
        <v>3598</v>
      </c>
      <c r="E3019" t="s">
        <v>1388</v>
      </c>
      <c r="F3019" t="s">
        <v>63</v>
      </c>
      <c r="G3019">
        <v>3185</v>
      </c>
      <c r="H3019">
        <v>60256</v>
      </c>
    </row>
    <row r="3020" spans="1:8">
      <c r="A3020">
        <v>3019</v>
      </c>
      <c r="B3020">
        <v>44</v>
      </c>
      <c r="C3020" t="s">
        <v>185</v>
      </c>
      <c r="D3020" t="s">
        <v>3598</v>
      </c>
      <c r="E3020" t="s">
        <v>1388</v>
      </c>
      <c r="F3020" t="s">
        <v>46</v>
      </c>
      <c r="G3020">
        <v>2974</v>
      </c>
      <c r="H3020">
        <v>60256</v>
      </c>
    </row>
    <row r="3021" spans="1:8">
      <c r="A3021">
        <v>3020</v>
      </c>
      <c r="B3021">
        <v>44</v>
      </c>
      <c r="C3021" t="s">
        <v>185</v>
      </c>
      <c r="D3021" t="s">
        <v>3598</v>
      </c>
      <c r="E3021" t="s">
        <v>1389</v>
      </c>
      <c r="F3021" t="s">
        <v>63</v>
      </c>
      <c r="G3021">
        <v>2643</v>
      </c>
      <c r="H3021">
        <v>60256</v>
      </c>
    </row>
    <row r="3022" spans="1:8">
      <c r="A3022">
        <v>3021</v>
      </c>
      <c r="B3022">
        <v>44</v>
      </c>
      <c r="C3022" t="s">
        <v>185</v>
      </c>
      <c r="D3022" t="s">
        <v>3598</v>
      </c>
      <c r="E3022" t="s">
        <v>1389</v>
      </c>
      <c r="F3022" t="s">
        <v>46</v>
      </c>
      <c r="G3022">
        <v>2569</v>
      </c>
      <c r="H3022">
        <v>60256</v>
      </c>
    </row>
    <row r="3023" spans="1:8">
      <c r="A3023">
        <v>3022</v>
      </c>
      <c r="B3023">
        <v>44</v>
      </c>
      <c r="C3023" t="s">
        <v>185</v>
      </c>
      <c r="D3023" t="s">
        <v>3598</v>
      </c>
      <c r="E3023" t="s">
        <v>1390</v>
      </c>
      <c r="F3023" t="s">
        <v>63</v>
      </c>
      <c r="G3023">
        <v>2288</v>
      </c>
      <c r="H3023">
        <v>60256</v>
      </c>
    </row>
    <row r="3024" spans="1:8">
      <c r="A3024">
        <v>3023</v>
      </c>
      <c r="B3024">
        <v>44</v>
      </c>
      <c r="C3024" t="s">
        <v>185</v>
      </c>
      <c r="D3024" t="s">
        <v>3598</v>
      </c>
      <c r="E3024" t="s">
        <v>1390</v>
      </c>
      <c r="F3024" t="s">
        <v>46</v>
      </c>
      <c r="G3024">
        <v>2343</v>
      </c>
      <c r="H3024">
        <v>60256</v>
      </c>
    </row>
    <row r="3025" spans="1:8">
      <c r="A3025">
        <v>3024</v>
      </c>
      <c r="B3025">
        <v>44</v>
      </c>
      <c r="C3025" t="s">
        <v>185</v>
      </c>
      <c r="D3025" t="s">
        <v>3598</v>
      </c>
      <c r="E3025" t="s">
        <v>1391</v>
      </c>
      <c r="F3025" t="s">
        <v>63</v>
      </c>
      <c r="G3025">
        <v>2119</v>
      </c>
      <c r="H3025">
        <v>60256</v>
      </c>
    </row>
    <row r="3026" spans="1:8">
      <c r="A3026">
        <v>3025</v>
      </c>
      <c r="B3026">
        <v>44</v>
      </c>
      <c r="C3026" t="s">
        <v>185</v>
      </c>
      <c r="D3026" t="s">
        <v>3598</v>
      </c>
      <c r="E3026" t="s">
        <v>1391</v>
      </c>
      <c r="F3026" t="s">
        <v>46</v>
      </c>
      <c r="G3026">
        <v>2203</v>
      </c>
      <c r="H3026">
        <v>60256</v>
      </c>
    </row>
    <row r="3027" spans="1:8">
      <c r="A3027">
        <v>3026</v>
      </c>
      <c r="B3027">
        <v>44</v>
      </c>
      <c r="C3027" t="s">
        <v>185</v>
      </c>
      <c r="D3027" t="s">
        <v>3598</v>
      </c>
      <c r="E3027" t="s">
        <v>1392</v>
      </c>
      <c r="F3027" t="s">
        <v>63</v>
      </c>
      <c r="G3027">
        <v>2033</v>
      </c>
      <c r="H3027">
        <v>60256</v>
      </c>
    </row>
    <row r="3028" spans="1:8">
      <c r="A3028">
        <v>3027</v>
      </c>
      <c r="B3028">
        <v>44</v>
      </c>
      <c r="C3028" t="s">
        <v>185</v>
      </c>
      <c r="D3028" t="s">
        <v>3598</v>
      </c>
      <c r="E3028" t="s">
        <v>1392</v>
      </c>
      <c r="F3028" t="s">
        <v>46</v>
      </c>
      <c r="G3028">
        <v>2249</v>
      </c>
      <c r="H3028">
        <v>60256</v>
      </c>
    </row>
    <row r="3029" spans="1:8">
      <c r="A3029">
        <v>3028</v>
      </c>
      <c r="B3029">
        <v>44</v>
      </c>
      <c r="C3029" t="s">
        <v>185</v>
      </c>
      <c r="D3029" t="s">
        <v>3598</v>
      </c>
      <c r="E3029" t="s">
        <v>1393</v>
      </c>
      <c r="F3029" t="s">
        <v>63</v>
      </c>
      <c r="G3029">
        <v>1727</v>
      </c>
      <c r="H3029">
        <v>60256</v>
      </c>
    </row>
    <row r="3030" spans="1:8">
      <c r="A3030">
        <v>3029</v>
      </c>
      <c r="B3030">
        <v>44</v>
      </c>
      <c r="C3030" t="s">
        <v>185</v>
      </c>
      <c r="D3030" t="s">
        <v>3598</v>
      </c>
      <c r="E3030" t="s">
        <v>1393</v>
      </c>
      <c r="F3030" t="s">
        <v>46</v>
      </c>
      <c r="G3030">
        <v>1978</v>
      </c>
      <c r="H3030">
        <v>60256</v>
      </c>
    </row>
    <row r="3031" spans="1:8">
      <c r="A3031">
        <v>3030</v>
      </c>
      <c r="B3031">
        <v>44</v>
      </c>
      <c r="C3031" t="s">
        <v>185</v>
      </c>
      <c r="D3031" t="s">
        <v>3598</v>
      </c>
      <c r="E3031" t="s">
        <v>1394</v>
      </c>
      <c r="F3031" t="s">
        <v>63</v>
      </c>
      <c r="G3031">
        <v>1755</v>
      </c>
      <c r="H3031">
        <v>60256</v>
      </c>
    </row>
    <row r="3032" spans="1:8">
      <c r="A3032">
        <v>3031</v>
      </c>
      <c r="B3032">
        <v>44</v>
      </c>
      <c r="C3032" t="s">
        <v>185</v>
      </c>
      <c r="D3032" t="s">
        <v>3598</v>
      </c>
      <c r="E3032" t="s">
        <v>1394</v>
      </c>
      <c r="F3032" t="s">
        <v>46</v>
      </c>
      <c r="G3032">
        <v>1894</v>
      </c>
      <c r="H3032">
        <v>60256</v>
      </c>
    </row>
    <row r="3033" spans="1:8">
      <c r="A3033">
        <v>3032</v>
      </c>
      <c r="B3033">
        <v>44</v>
      </c>
      <c r="C3033" t="s">
        <v>185</v>
      </c>
      <c r="D3033" t="s">
        <v>3598</v>
      </c>
      <c r="E3033" t="s">
        <v>1395</v>
      </c>
      <c r="F3033" t="s">
        <v>63</v>
      </c>
      <c r="G3033">
        <v>1618</v>
      </c>
      <c r="H3033">
        <v>60256</v>
      </c>
    </row>
    <row r="3034" spans="1:8">
      <c r="A3034">
        <v>3033</v>
      </c>
      <c r="B3034">
        <v>44</v>
      </c>
      <c r="C3034" t="s">
        <v>185</v>
      </c>
      <c r="D3034" t="s">
        <v>3598</v>
      </c>
      <c r="E3034" t="s">
        <v>1395</v>
      </c>
      <c r="F3034" t="s">
        <v>46</v>
      </c>
      <c r="G3034">
        <v>1637</v>
      </c>
      <c r="H3034">
        <v>60256</v>
      </c>
    </row>
    <row r="3035" spans="1:8">
      <c r="A3035">
        <v>3034</v>
      </c>
      <c r="B3035">
        <v>44</v>
      </c>
      <c r="C3035" t="s">
        <v>185</v>
      </c>
      <c r="D3035" t="s">
        <v>3598</v>
      </c>
      <c r="E3035" t="s">
        <v>1396</v>
      </c>
      <c r="F3035" t="s">
        <v>63</v>
      </c>
      <c r="G3035">
        <v>1447</v>
      </c>
      <c r="H3035">
        <v>60256</v>
      </c>
    </row>
    <row r="3036" spans="1:8">
      <c r="A3036">
        <v>3035</v>
      </c>
      <c r="B3036">
        <v>44</v>
      </c>
      <c r="C3036" t="s">
        <v>185</v>
      </c>
      <c r="D3036" t="s">
        <v>3598</v>
      </c>
      <c r="E3036" t="s">
        <v>1396</v>
      </c>
      <c r="F3036" t="s">
        <v>46</v>
      </c>
      <c r="G3036">
        <v>1380</v>
      </c>
      <c r="H3036">
        <v>60256</v>
      </c>
    </row>
    <row r="3037" spans="1:8">
      <c r="A3037">
        <v>3036</v>
      </c>
      <c r="B3037">
        <v>44</v>
      </c>
      <c r="C3037" t="s">
        <v>185</v>
      </c>
      <c r="D3037" t="s">
        <v>3598</v>
      </c>
      <c r="E3037" t="s">
        <v>1397</v>
      </c>
      <c r="F3037" t="s">
        <v>63</v>
      </c>
      <c r="G3037">
        <v>1066</v>
      </c>
      <c r="H3037">
        <v>60256</v>
      </c>
    </row>
    <row r="3038" spans="1:8">
      <c r="A3038">
        <v>3037</v>
      </c>
      <c r="B3038">
        <v>44</v>
      </c>
      <c r="C3038" t="s">
        <v>185</v>
      </c>
      <c r="D3038" t="s">
        <v>3598</v>
      </c>
      <c r="E3038" t="s">
        <v>1397</v>
      </c>
      <c r="F3038" t="s">
        <v>46</v>
      </c>
      <c r="G3038">
        <v>1084</v>
      </c>
      <c r="H3038">
        <v>60256</v>
      </c>
    </row>
    <row r="3039" spans="1:8">
      <c r="A3039">
        <v>3038</v>
      </c>
      <c r="B3039">
        <v>44</v>
      </c>
      <c r="C3039" t="s">
        <v>185</v>
      </c>
      <c r="D3039" t="s">
        <v>3598</v>
      </c>
      <c r="E3039" t="s">
        <v>1398</v>
      </c>
      <c r="F3039" t="s">
        <v>63</v>
      </c>
      <c r="G3039">
        <v>715</v>
      </c>
      <c r="H3039">
        <v>60256</v>
      </c>
    </row>
    <row r="3040" spans="1:8">
      <c r="A3040">
        <v>3039</v>
      </c>
      <c r="B3040">
        <v>44</v>
      </c>
      <c r="C3040" t="s">
        <v>185</v>
      </c>
      <c r="D3040" t="s">
        <v>3598</v>
      </c>
      <c r="E3040" t="s">
        <v>1398</v>
      </c>
      <c r="F3040" t="s">
        <v>46</v>
      </c>
      <c r="G3040">
        <v>669</v>
      </c>
      <c r="H3040">
        <v>60256</v>
      </c>
    </row>
    <row r="3041" spans="1:8">
      <c r="A3041">
        <v>3040</v>
      </c>
      <c r="B3041">
        <v>44</v>
      </c>
      <c r="C3041" t="s">
        <v>185</v>
      </c>
      <c r="D3041" t="s">
        <v>3598</v>
      </c>
      <c r="E3041" t="s">
        <v>1399</v>
      </c>
      <c r="F3041" t="s">
        <v>63</v>
      </c>
      <c r="G3041">
        <v>446</v>
      </c>
      <c r="H3041">
        <v>60256</v>
      </c>
    </row>
    <row r="3042" spans="1:8">
      <c r="A3042">
        <v>3041</v>
      </c>
      <c r="B3042">
        <v>44</v>
      </c>
      <c r="C3042" t="s">
        <v>185</v>
      </c>
      <c r="D3042" t="s">
        <v>3598</v>
      </c>
      <c r="E3042" t="s">
        <v>1399</v>
      </c>
      <c r="F3042" t="s">
        <v>46</v>
      </c>
      <c r="G3042">
        <v>437</v>
      </c>
      <c r="H3042">
        <v>60256</v>
      </c>
    </row>
    <row r="3043" spans="1:8">
      <c r="A3043">
        <v>3042</v>
      </c>
      <c r="B3043">
        <v>44</v>
      </c>
      <c r="C3043" t="s">
        <v>185</v>
      </c>
      <c r="D3043" t="s">
        <v>3598</v>
      </c>
      <c r="E3043" t="s">
        <v>1400</v>
      </c>
      <c r="F3043" t="s">
        <v>63</v>
      </c>
      <c r="G3043">
        <v>351</v>
      </c>
      <c r="H3043">
        <v>60256</v>
      </c>
    </row>
    <row r="3044" spans="1:8">
      <c r="A3044">
        <v>3043</v>
      </c>
      <c r="B3044">
        <v>44</v>
      </c>
      <c r="C3044" t="s">
        <v>185</v>
      </c>
      <c r="D3044" t="s">
        <v>3598</v>
      </c>
      <c r="E3044" t="s">
        <v>1400</v>
      </c>
      <c r="F3044" t="s">
        <v>46</v>
      </c>
      <c r="G3044">
        <v>326</v>
      </c>
      <c r="H3044">
        <v>60256</v>
      </c>
    </row>
    <row r="3045" spans="1:8">
      <c r="A3045">
        <v>3044</v>
      </c>
      <c r="B3045">
        <v>44</v>
      </c>
      <c r="C3045" t="s">
        <v>185</v>
      </c>
      <c r="D3045" t="s">
        <v>3598</v>
      </c>
      <c r="E3045" t="s">
        <v>1401</v>
      </c>
      <c r="F3045" t="s">
        <v>63</v>
      </c>
      <c r="G3045">
        <v>188</v>
      </c>
      <c r="H3045">
        <v>60256</v>
      </c>
    </row>
    <row r="3046" spans="1:8">
      <c r="A3046">
        <v>3045</v>
      </c>
      <c r="B3046">
        <v>44</v>
      </c>
      <c r="C3046" t="s">
        <v>185</v>
      </c>
      <c r="D3046" t="s">
        <v>3598</v>
      </c>
      <c r="E3046" t="s">
        <v>1401</v>
      </c>
      <c r="F3046" t="s">
        <v>46</v>
      </c>
      <c r="G3046">
        <v>215</v>
      </c>
      <c r="H3046">
        <v>60256</v>
      </c>
    </row>
    <row r="3047" spans="1:8">
      <c r="A3047">
        <v>3046</v>
      </c>
      <c r="B3047">
        <v>44</v>
      </c>
      <c r="C3047" t="s">
        <v>185</v>
      </c>
      <c r="D3047" t="s">
        <v>3598</v>
      </c>
      <c r="E3047" t="s">
        <v>1402</v>
      </c>
      <c r="F3047" t="s">
        <v>63</v>
      </c>
      <c r="G3047">
        <v>158</v>
      </c>
      <c r="H3047">
        <v>60256</v>
      </c>
    </row>
    <row r="3048" spans="1:8">
      <c r="A3048">
        <v>3047</v>
      </c>
      <c r="B3048">
        <v>44</v>
      </c>
      <c r="C3048" t="s">
        <v>185</v>
      </c>
      <c r="D3048" t="s">
        <v>3598</v>
      </c>
      <c r="E3048" t="s">
        <v>1402</v>
      </c>
      <c r="F3048" t="s">
        <v>46</v>
      </c>
      <c r="G3048">
        <v>212</v>
      </c>
      <c r="H3048">
        <v>60256</v>
      </c>
    </row>
    <row r="3049" spans="1:8">
      <c r="A3049">
        <v>3048</v>
      </c>
      <c r="B3049">
        <v>44</v>
      </c>
      <c r="C3049" t="s">
        <v>185</v>
      </c>
      <c r="D3049" t="s">
        <v>3586</v>
      </c>
      <c r="E3049" t="s">
        <v>249</v>
      </c>
      <c r="F3049" t="s">
        <v>63</v>
      </c>
      <c r="G3049">
        <v>18154</v>
      </c>
      <c r="H3049">
        <v>360151</v>
      </c>
    </row>
    <row r="3050" spans="1:8">
      <c r="A3050">
        <v>3049</v>
      </c>
      <c r="B3050">
        <v>44</v>
      </c>
      <c r="C3050" t="s">
        <v>185</v>
      </c>
      <c r="D3050" t="s">
        <v>3586</v>
      </c>
      <c r="E3050" t="s">
        <v>249</v>
      </c>
      <c r="F3050" t="s">
        <v>46</v>
      </c>
      <c r="G3050">
        <v>17365</v>
      </c>
      <c r="H3050">
        <v>360151</v>
      </c>
    </row>
    <row r="3051" spans="1:8">
      <c r="A3051">
        <v>3050</v>
      </c>
      <c r="B3051">
        <v>44</v>
      </c>
      <c r="C3051" t="s">
        <v>185</v>
      </c>
      <c r="D3051" t="s">
        <v>3586</v>
      </c>
      <c r="E3051" t="s">
        <v>1386</v>
      </c>
      <c r="F3051" t="s">
        <v>63</v>
      </c>
      <c r="G3051">
        <v>18437</v>
      </c>
      <c r="H3051">
        <v>360151</v>
      </c>
    </row>
    <row r="3052" spans="1:8">
      <c r="A3052">
        <v>3051</v>
      </c>
      <c r="B3052">
        <v>44</v>
      </c>
      <c r="C3052" t="s">
        <v>185</v>
      </c>
      <c r="D3052" t="s">
        <v>3586</v>
      </c>
      <c r="E3052" t="s">
        <v>1386</v>
      </c>
      <c r="F3052" t="s">
        <v>46</v>
      </c>
      <c r="G3052">
        <v>17488</v>
      </c>
      <c r="H3052">
        <v>360151</v>
      </c>
    </row>
    <row r="3053" spans="1:8">
      <c r="A3053">
        <v>3052</v>
      </c>
      <c r="B3053">
        <v>44</v>
      </c>
      <c r="C3053" t="s">
        <v>185</v>
      </c>
      <c r="D3053" t="s">
        <v>3586</v>
      </c>
      <c r="E3053" t="s">
        <v>1387</v>
      </c>
      <c r="F3053" t="s">
        <v>63</v>
      </c>
      <c r="G3053">
        <v>17694</v>
      </c>
      <c r="H3053">
        <v>360151</v>
      </c>
    </row>
    <row r="3054" spans="1:8">
      <c r="A3054">
        <v>3053</v>
      </c>
      <c r="B3054">
        <v>44</v>
      </c>
      <c r="C3054" t="s">
        <v>185</v>
      </c>
      <c r="D3054" t="s">
        <v>3586</v>
      </c>
      <c r="E3054" t="s">
        <v>1387</v>
      </c>
      <c r="F3054" t="s">
        <v>46</v>
      </c>
      <c r="G3054">
        <v>17382</v>
      </c>
      <c r="H3054">
        <v>360151</v>
      </c>
    </row>
    <row r="3055" spans="1:8">
      <c r="A3055">
        <v>3054</v>
      </c>
      <c r="B3055">
        <v>44</v>
      </c>
      <c r="C3055" t="s">
        <v>185</v>
      </c>
      <c r="D3055" t="s">
        <v>3586</v>
      </c>
      <c r="E3055" t="s">
        <v>1388</v>
      </c>
      <c r="F3055" t="s">
        <v>63</v>
      </c>
      <c r="G3055">
        <v>17705</v>
      </c>
      <c r="H3055">
        <v>360151</v>
      </c>
    </row>
    <row r="3056" spans="1:8">
      <c r="A3056">
        <v>3055</v>
      </c>
      <c r="B3056">
        <v>44</v>
      </c>
      <c r="C3056" t="s">
        <v>185</v>
      </c>
      <c r="D3056" t="s">
        <v>3586</v>
      </c>
      <c r="E3056" t="s">
        <v>1388</v>
      </c>
      <c r="F3056" t="s">
        <v>46</v>
      </c>
      <c r="G3056">
        <v>17151</v>
      </c>
      <c r="H3056">
        <v>360151</v>
      </c>
    </row>
    <row r="3057" spans="1:8">
      <c r="A3057">
        <v>3056</v>
      </c>
      <c r="B3057">
        <v>44</v>
      </c>
      <c r="C3057" t="s">
        <v>185</v>
      </c>
      <c r="D3057" t="s">
        <v>3586</v>
      </c>
      <c r="E3057" t="s">
        <v>1389</v>
      </c>
      <c r="F3057" t="s">
        <v>63</v>
      </c>
      <c r="G3057">
        <v>16336</v>
      </c>
      <c r="H3057">
        <v>360151</v>
      </c>
    </row>
    <row r="3058" spans="1:8">
      <c r="A3058">
        <v>3057</v>
      </c>
      <c r="B3058">
        <v>44</v>
      </c>
      <c r="C3058" t="s">
        <v>185</v>
      </c>
      <c r="D3058" t="s">
        <v>3586</v>
      </c>
      <c r="E3058" t="s">
        <v>1389</v>
      </c>
      <c r="F3058" t="s">
        <v>46</v>
      </c>
      <c r="G3058">
        <v>16645</v>
      </c>
      <c r="H3058">
        <v>360151</v>
      </c>
    </row>
    <row r="3059" spans="1:8">
      <c r="A3059">
        <v>3058</v>
      </c>
      <c r="B3059">
        <v>44</v>
      </c>
      <c r="C3059" t="s">
        <v>185</v>
      </c>
      <c r="D3059" t="s">
        <v>3586</v>
      </c>
      <c r="E3059" t="s">
        <v>1390</v>
      </c>
      <c r="F3059" t="s">
        <v>63</v>
      </c>
      <c r="G3059">
        <v>15397</v>
      </c>
      <c r="H3059">
        <v>360151</v>
      </c>
    </row>
    <row r="3060" spans="1:8">
      <c r="A3060">
        <v>3059</v>
      </c>
      <c r="B3060">
        <v>44</v>
      </c>
      <c r="C3060" t="s">
        <v>185</v>
      </c>
      <c r="D3060" t="s">
        <v>3586</v>
      </c>
      <c r="E3060" t="s">
        <v>1390</v>
      </c>
      <c r="F3060" t="s">
        <v>46</v>
      </c>
      <c r="G3060">
        <v>15999</v>
      </c>
      <c r="H3060">
        <v>360151</v>
      </c>
    </row>
    <row r="3061" spans="1:8">
      <c r="A3061">
        <v>3060</v>
      </c>
      <c r="B3061">
        <v>44</v>
      </c>
      <c r="C3061" t="s">
        <v>185</v>
      </c>
      <c r="D3061" t="s">
        <v>3586</v>
      </c>
      <c r="E3061" t="s">
        <v>1391</v>
      </c>
      <c r="F3061" t="s">
        <v>63</v>
      </c>
      <c r="G3061">
        <v>13559</v>
      </c>
      <c r="H3061">
        <v>360151</v>
      </c>
    </row>
    <row r="3062" spans="1:8">
      <c r="A3062">
        <v>3061</v>
      </c>
      <c r="B3062">
        <v>44</v>
      </c>
      <c r="C3062" t="s">
        <v>185</v>
      </c>
      <c r="D3062" t="s">
        <v>3586</v>
      </c>
      <c r="E3062" t="s">
        <v>1391</v>
      </c>
      <c r="F3062" t="s">
        <v>46</v>
      </c>
      <c r="G3062">
        <v>14072</v>
      </c>
      <c r="H3062">
        <v>360151</v>
      </c>
    </row>
    <row r="3063" spans="1:8">
      <c r="A3063">
        <v>3062</v>
      </c>
      <c r="B3063">
        <v>44</v>
      </c>
      <c r="C3063" t="s">
        <v>185</v>
      </c>
      <c r="D3063" t="s">
        <v>3586</v>
      </c>
      <c r="E3063" t="s">
        <v>1392</v>
      </c>
      <c r="F3063" t="s">
        <v>63</v>
      </c>
      <c r="G3063">
        <v>12553</v>
      </c>
      <c r="H3063">
        <v>360151</v>
      </c>
    </row>
    <row r="3064" spans="1:8">
      <c r="A3064">
        <v>3063</v>
      </c>
      <c r="B3064">
        <v>44</v>
      </c>
      <c r="C3064" t="s">
        <v>185</v>
      </c>
      <c r="D3064" t="s">
        <v>3586</v>
      </c>
      <c r="E3064" t="s">
        <v>1392</v>
      </c>
      <c r="F3064" t="s">
        <v>46</v>
      </c>
      <c r="G3064">
        <v>13039</v>
      </c>
      <c r="H3064">
        <v>360151</v>
      </c>
    </row>
    <row r="3065" spans="1:8">
      <c r="A3065">
        <v>3064</v>
      </c>
      <c r="B3065">
        <v>44</v>
      </c>
      <c r="C3065" t="s">
        <v>185</v>
      </c>
      <c r="D3065" t="s">
        <v>3586</v>
      </c>
      <c r="E3065" t="s">
        <v>1393</v>
      </c>
      <c r="F3065" t="s">
        <v>63</v>
      </c>
      <c r="G3065">
        <v>9625</v>
      </c>
      <c r="H3065">
        <v>360151</v>
      </c>
    </row>
    <row r="3066" spans="1:8">
      <c r="A3066">
        <v>3065</v>
      </c>
      <c r="B3066">
        <v>44</v>
      </c>
      <c r="C3066" t="s">
        <v>185</v>
      </c>
      <c r="D3066" t="s">
        <v>3586</v>
      </c>
      <c r="E3066" t="s">
        <v>1393</v>
      </c>
      <c r="F3066" t="s">
        <v>46</v>
      </c>
      <c r="G3066">
        <v>10210</v>
      </c>
      <c r="H3066">
        <v>360151</v>
      </c>
    </row>
    <row r="3067" spans="1:8">
      <c r="A3067">
        <v>3066</v>
      </c>
      <c r="B3067">
        <v>44</v>
      </c>
      <c r="C3067" t="s">
        <v>185</v>
      </c>
      <c r="D3067" t="s">
        <v>3586</v>
      </c>
      <c r="E3067" t="s">
        <v>1394</v>
      </c>
      <c r="F3067" t="s">
        <v>63</v>
      </c>
      <c r="G3067">
        <v>8779</v>
      </c>
      <c r="H3067">
        <v>360151</v>
      </c>
    </row>
    <row r="3068" spans="1:8">
      <c r="A3068">
        <v>3067</v>
      </c>
      <c r="B3068">
        <v>44</v>
      </c>
      <c r="C3068" t="s">
        <v>185</v>
      </c>
      <c r="D3068" t="s">
        <v>3586</v>
      </c>
      <c r="E3068" t="s">
        <v>1394</v>
      </c>
      <c r="F3068" t="s">
        <v>46</v>
      </c>
      <c r="G3068">
        <v>9745</v>
      </c>
      <c r="H3068">
        <v>360151</v>
      </c>
    </row>
    <row r="3069" spans="1:8">
      <c r="A3069">
        <v>3068</v>
      </c>
      <c r="B3069">
        <v>44</v>
      </c>
      <c r="C3069" t="s">
        <v>185</v>
      </c>
      <c r="D3069" t="s">
        <v>3586</v>
      </c>
      <c r="E3069" t="s">
        <v>1395</v>
      </c>
      <c r="F3069" t="s">
        <v>63</v>
      </c>
      <c r="G3069">
        <v>7726</v>
      </c>
      <c r="H3069">
        <v>360151</v>
      </c>
    </row>
    <row r="3070" spans="1:8">
      <c r="A3070">
        <v>3069</v>
      </c>
      <c r="B3070">
        <v>44</v>
      </c>
      <c r="C3070" t="s">
        <v>185</v>
      </c>
      <c r="D3070" t="s">
        <v>3586</v>
      </c>
      <c r="E3070" t="s">
        <v>1395</v>
      </c>
      <c r="F3070" t="s">
        <v>46</v>
      </c>
      <c r="G3070">
        <v>8849</v>
      </c>
      <c r="H3070">
        <v>360151</v>
      </c>
    </row>
    <row r="3071" spans="1:8">
      <c r="A3071">
        <v>3070</v>
      </c>
      <c r="B3071">
        <v>44</v>
      </c>
      <c r="C3071" t="s">
        <v>185</v>
      </c>
      <c r="D3071" t="s">
        <v>3586</v>
      </c>
      <c r="E3071" t="s">
        <v>1396</v>
      </c>
      <c r="F3071" t="s">
        <v>63</v>
      </c>
      <c r="G3071">
        <v>6747</v>
      </c>
      <c r="H3071">
        <v>360151</v>
      </c>
    </row>
    <row r="3072" spans="1:8">
      <c r="A3072">
        <v>3071</v>
      </c>
      <c r="B3072">
        <v>44</v>
      </c>
      <c r="C3072" t="s">
        <v>185</v>
      </c>
      <c r="D3072" t="s">
        <v>3586</v>
      </c>
      <c r="E3072" t="s">
        <v>1396</v>
      </c>
      <c r="F3072" t="s">
        <v>46</v>
      </c>
      <c r="G3072">
        <v>7662</v>
      </c>
      <c r="H3072">
        <v>360151</v>
      </c>
    </row>
    <row r="3073" spans="1:8">
      <c r="A3073">
        <v>3072</v>
      </c>
      <c r="B3073">
        <v>44</v>
      </c>
      <c r="C3073" t="s">
        <v>185</v>
      </c>
      <c r="D3073" t="s">
        <v>3586</v>
      </c>
      <c r="E3073" t="s">
        <v>1397</v>
      </c>
      <c r="F3073" t="s">
        <v>63</v>
      </c>
      <c r="G3073">
        <v>5310</v>
      </c>
      <c r="H3073">
        <v>360151</v>
      </c>
    </row>
    <row r="3074" spans="1:8">
      <c r="A3074">
        <v>3073</v>
      </c>
      <c r="B3074">
        <v>44</v>
      </c>
      <c r="C3074" t="s">
        <v>185</v>
      </c>
      <c r="D3074" t="s">
        <v>3586</v>
      </c>
      <c r="E3074" t="s">
        <v>1397</v>
      </c>
      <c r="F3074" t="s">
        <v>46</v>
      </c>
      <c r="G3074">
        <v>5977</v>
      </c>
      <c r="H3074">
        <v>360151</v>
      </c>
    </row>
    <row r="3075" spans="1:8">
      <c r="A3075">
        <v>3074</v>
      </c>
      <c r="B3075">
        <v>44</v>
      </c>
      <c r="C3075" t="s">
        <v>185</v>
      </c>
      <c r="D3075" t="s">
        <v>3586</v>
      </c>
      <c r="E3075" t="s">
        <v>1398</v>
      </c>
      <c r="F3075" t="s">
        <v>63</v>
      </c>
      <c r="G3075">
        <v>3670</v>
      </c>
      <c r="H3075">
        <v>360151</v>
      </c>
    </row>
    <row r="3076" spans="1:8">
      <c r="A3076">
        <v>3075</v>
      </c>
      <c r="B3076">
        <v>44</v>
      </c>
      <c r="C3076" t="s">
        <v>185</v>
      </c>
      <c r="D3076" t="s">
        <v>3586</v>
      </c>
      <c r="E3076" t="s">
        <v>1398</v>
      </c>
      <c r="F3076" t="s">
        <v>46</v>
      </c>
      <c r="G3076">
        <v>3955</v>
      </c>
      <c r="H3076">
        <v>360151</v>
      </c>
    </row>
    <row r="3077" spans="1:8">
      <c r="A3077">
        <v>3076</v>
      </c>
      <c r="B3077">
        <v>44</v>
      </c>
      <c r="C3077" t="s">
        <v>185</v>
      </c>
      <c r="D3077" t="s">
        <v>3586</v>
      </c>
      <c r="E3077" t="s">
        <v>1399</v>
      </c>
      <c r="F3077" t="s">
        <v>63</v>
      </c>
      <c r="G3077">
        <v>2278</v>
      </c>
      <c r="H3077">
        <v>360151</v>
      </c>
    </row>
    <row r="3078" spans="1:8">
      <c r="A3078">
        <v>3077</v>
      </c>
      <c r="B3078">
        <v>44</v>
      </c>
      <c r="C3078" t="s">
        <v>185</v>
      </c>
      <c r="D3078" t="s">
        <v>3586</v>
      </c>
      <c r="E3078" t="s">
        <v>1399</v>
      </c>
      <c r="F3078" t="s">
        <v>46</v>
      </c>
      <c r="G3078">
        <v>2595</v>
      </c>
      <c r="H3078">
        <v>360151</v>
      </c>
    </row>
    <row r="3079" spans="1:8">
      <c r="A3079">
        <v>3078</v>
      </c>
      <c r="B3079">
        <v>44</v>
      </c>
      <c r="C3079" t="s">
        <v>185</v>
      </c>
      <c r="D3079" t="s">
        <v>3586</v>
      </c>
      <c r="E3079" t="s">
        <v>1400</v>
      </c>
      <c r="F3079" t="s">
        <v>63</v>
      </c>
      <c r="G3079">
        <v>1594</v>
      </c>
      <c r="H3079">
        <v>360151</v>
      </c>
    </row>
    <row r="3080" spans="1:8">
      <c r="A3080">
        <v>3079</v>
      </c>
      <c r="B3080">
        <v>44</v>
      </c>
      <c r="C3080" t="s">
        <v>185</v>
      </c>
      <c r="D3080" t="s">
        <v>3586</v>
      </c>
      <c r="E3080" t="s">
        <v>1400</v>
      </c>
      <c r="F3080" t="s">
        <v>46</v>
      </c>
      <c r="G3080">
        <v>1949</v>
      </c>
      <c r="H3080">
        <v>360151</v>
      </c>
    </row>
    <row r="3081" spans="1:8">
      <c r="A3081">
        <v>3080</v>
      </c>
      <c r="B3081">
        <v>44</v>
      </c>
      <c r="C3081" t="s">
        <v>185</v>
      </c>
      <c r="D3081" t="s">
        <v>3586</v>
      </c>
      <c r="E3081" t="s">
        <v>1401</v>
      </c>
      <c r="F3081" t="s">
        <v>63</v>
      </c>
      <c r="G3081">
        <v>968</v>
      </c>
      <c r="H3081">
        <v>360151</v>
      </c>
    </row>
    <row r="3082" spans="1:8">
      <c r="A3082">
        <v>3081</v>
      </c>
      <c r="B3082">
        <v>44</v>
      </c>
      <c r="C3082" t="s">
        <v>185</v>
      </c>
      <c r="D3082" t="s">
        <v>3586</v>
      </c>
      <c r="E3082" t="s">
        <v>1401</v>
      </c>
      <c r="F3082" t="s">
        <v>46</v>
      </c>
      <c r="G3082">
        <v>1192</v>
      </c>
      <c r="H3082">
        <v>360151</v>
      </c>
    </row>
    <row r="3083" spans="1:8">
      <c r="A3083">
        <v>3082</v>
      </c>
      <c r="B3083">
        <v>44</v>
      </c>
      <c r="C3083" t="s">
        <v>185</v>
      </c>
      <c r="D3083" t="s">
        <v>3586</v>
      </c>
      <c r="E3083" t="s">
        <v>1402</v>
      </c>
      <c r="F3083" t="s">
        <v>63</v>
      </c>
      <c r="G3083">
        <v>928</v>
      </c>
      <c r="H3083">
        <v>360151</v>
      </c>
    </row>
    <row r="3084" spans="1:8">
      <c r="A3084">
        <v>3083</v>
      </c>
      <c r="B3084">
        <v>44</v>
      </c>
      <c r="C3084" t="s">
        <v>185</v>
      </c>
      <c r="D3084" t="s">
        <v>3586</v>
      </c>
      <c r="E3084" t="s">
        <v>1402</v>
      </c>
      <c r="F3084" t="s">
        <v>46</v>
      </c>
      <c r="G3084">
        <v>1416</v>
      </c>
      <c r="H3084">
        <v>360151</v>
      </c>
    </row>
    <row r="3085" spans="1:8">
      <c r="A3085">
        <v>3084</v>
      </c>
      <c r="B3085">
        <v>44</v>
      </c>
      <c r="C3085" t="s">
        <v>185</v>
      </c>
      <c r="D3085" t="s">
        <v>45</v>
      </c>
      <c r="E3085" t="s">
        <v>249</v>
      </c>
      <c r="F3085" t="s">
        <v>63</v>
      </c>
      <c r="G3085">
        <v>482</v>
      </c>
    </row>
    <row r="3086" spans="1:8">
      <c r="A3086">
        <v>3085</v>
      </c>
      <c r="B3086">
        <v>44</v>
      </c>
      <c r="C3086" t="s">
        <v>185</v>
      </c>
      <c r="D3086" t="s">
        <v>45</v>
      </c>
      <c r="E3086" t="s">
        <v>249</v>
      </c>
      <c r="F3086" t="s">
        <v>46</v>
      </c>
      <c r="G3086">
        <v>438</v>
      </c>
    </row>
    <row r="3087" spans="1:8">
      <c r="A3087">
        <v>3086</v>
      </c>
      <c r="B3087">
        <v>44</v>
      </c>
      <c r="C3087" t="s">
        <v>185</v>
      </c>
      <c r="D3087" t="s">
        <v>45</v>
      </c>
      <c r="E3087" t="s">
        <v>1386</v>
      </c>
      <c r="F3087" t="s">
        <v>63</v>
      </c>
      <c r="G3087">
        <v>344</v>
      </c>
    </row>
    <row r="3088" spans="1:8">
      <c r="A3088">
        <v>3087</v>
      </c>
      <c r="B3088">
        <v>44</v>
      </c>
      <c r="C3088" t="s">
        <v>185</v>
      </c>
      <c r="D3088" t="s">
        <v>45</v>
      </c>
      <c r="E3088" t="s">
        <v>1386</v>
      </c>
      <c r="F3088" t="s">
        <v>46</v>
      </c>
      <c r="G3088">
        <v>322</v>
      </c>
    </row>
    <row r="3089" spans="1:7">
      <c r="A3089">
        <v>3088</v>
      </c>
      <c r="B3089">
        <v>44</v>
      </c>
      <c r="C3089" t="s">
        <v>185</v>
      </c>
      <c r="D3089" t="s">
        <v>45</v>
      </c>
      <c r="E3089" t="s">
        <v>1387</v>
      </c>
      <c r="F3089" t="s">
        <v>63</v>
      </c>
      <c r="G3089">
        <v>308</v>
      </c>
    </row>
    <row r="3090" spans="1:7">
      <c r="A3090">
        <v>3089</v>
      </c>
      <c r="B3090">
        <v>44</v>
      </c>
      <c r="C3090" t="s">
        <v>185</v>
      </c>
      <c r="D3090" t="s">
        <v>45</v>
      </c>
      <c r="E3090" t="s">
        <v>1387</v>
      </c>
      <c r="F3090" t="s">
        <v>46</v>
      </c>
      <c r="G3090">
        <v>296</v>
      </c>
    </row>
    <row r="3091" spans="1:7">
      <c r="A3091">
        <v>3090</v>
      </c>
      <c r="B3091">
        <v>44</v>
      </c>
      <c r="C3091" t="s">
        <v>185</v>
      </c>
      <c r="D3091" t="s">
        <v>45</v>
      </c>
      <c r="E3091" t="s">
        <v>1388</v>
      </c>
      <c r="F3091" t="s">
        <v>63</v>
      </c>
      <c r="G3091">
        <v>863</v>
      </c>
    </row>
    <row r="3092" spans="1:7">
      <c r="A3092">
        <v>3091</v>
      </c>
      <c r="B3092">
        <v>44</v>
      </c>
      <c r="C3092" t="s">
        <v>185</v>
      </c>
      <c r="D3092" t="s">
        <v>45</v>
      </c>
      <c r="E3092" t="s">
        <v>1388</v>
      </c>
      <c r="F3092" t="s">
        <v>46</v>
      </c>
      <c r="G3092">
        <v>355</v>
      </c>
    </row>
    <row r="3093" spans="1:7">
      <c r="A3093">
        <v>3092</v>
      </c>
      <c r="B3093">
        <v>44</v>
      </c>
      <c r="C3093" t="s">
        <v>185</v>
      </c>
      <c r="D3093" t="s">
        <v>45</v>
      </c>
      <c r="E3093" t="s">
        <v>1389</v>
      </c>
      <c r="F3093" t="s">
        <v>63</v>
      </c>
      <c r="G3093">
        <v>964</v>
      </c>
    </row>
    <row r="3094" spans="1:7">
      <c r="A3094">
        <v>3093</v>
      </c>
      <c r="B3094">
        <v>44</v>
      </c>
      <c r="C3094" t="s">
        <v>185</v>
      </c>
      <c r="D3094" t="s">
        <v>45</v>
      </c>
      <c r="E3094" t="s">
        <v>1389</v>
      </c>
      <c r="F3094" t="s">
        <v>46</v>
      </c>
      <c r="G3094">
        <v>444</v>
      </c>
    </row>
    <row r="3095" spans="1:7">
      <c r="A3095">
        <v>3094</v>
      </c>
      <c r="B3095">
        <v>44</v>
      </c>
      <c r="C3095" t="s">
        <v>185</v>
      </c>
      <c r="D3095" t="s">
        <v>45</v>
      </c>
      <c r="E3095" t="s">
        <v>1390</v>
      </c>
      <c r="F3095" t="s">
        <v>63</v>
      </c>
      <c r="G3095">
        <v>475</v>
      </c>
    </row>
    <row r="3096" spans="1:7">
      <c r="A3096">
        <v>3095</v>
      </c>
      <c r="B3096">
        <v>44</v>
      </c>
      <c r="C3096" t="s">
        <v>185</v>
      </c>
      <c r="D3096" t="s">
        <v>45</v>
      </c>
      <c r="E3096" t="s">
        <v>1390</v>
      </c>
      <c r="F3096" t="s">
        <v>46</v>
      </c>
      <c r="G3096">
        <v>423</v>
      </c>
    </row>
    <row r="3097" spans="1:7">
      <c r="A3097">
        <v>3096</v>
      </c>
      <c r="B3097">
        <v>44</v>
      </c>
      <c r="C3097" t="s">
        <v>185</v>
      </c>
      <c r="D3097" t="s">
        <v>45</v>
      </c>
      <c r="E3097" t="s">
        <v>1391</v>
      </c>
      <c r="F3097" t="s">
        <v>63</v>
      </c>
      <c r="G3097">
        <v>401</v>
      </c>
    </row>
    <row r="3098" spans="1:7">
      <c r="A3098">
        <v>3097</v>
      </c>
      <c r="B3098">
        <v>44</v>
      </c>
      <c r="C3098" t="s">
        <v>185</v>
      </c>
      <c r="D3098" t="s">
        <v>45</v>
      </c>
      <c r="E3098" t="s">
        <v>1391</v>
      </c>
      <c r="F3098" t="s">
        <v>46</v>
      </c>
      <c r="G3098">
        <v>372</v>
      </c>
    </row>
    <row r="3099" spans="1:7">
      <c r="A3099">
        <v>3098</v>
      </c>
      <c r="B3099">
        <v>44</v>
      </c>
      <c r="C3099" t="s">
        <v>185</v>
      </c>
      <c r="D3099" t="s">
        <v>45</v>
      </c>
      <c r="E3099" t="s">
        <v>1392</v>
      </c>
      <c r="F3099" t="s">
        <v>63</v>
      </c>
      <c r="G3099">
        <v>375</v>
      </c>
    </row>
    <row r="3100" spans="1:7">
      <c r="A3100">
        <v>3099</v>
      </c>
      <c r="B3100">
        <v>44</v>
      </c>
      <c r="C3100" t="s">
        <v>185</v>
      </c>
      <c r="D3100" t="s">
        <v>45</v>
      </c>
      <c r="E3100" t="s">
        <v>1392</v>
      </c>
      <c r="F3100" t="s">
        <v>46</v>
      </c>
      <c r="G3100">
        <v>311</v>
      </c>
    </row>
    <row r="3101" spans="1:7">
      <c r="A3101">
        <v>3100</v>
      </c>
      <c r="B3101">
        <v>44</v>
      </c>
      <c r="C3101" t="s">
        <v>185</v>
      </c>
      <c r="D3101" t="s">
        <v>45</v>
      </c>
      <c r="E3101" t="s">
        <v>1393</v>
      </c>
      <c r="F3101" t="s">
        <v>63</v>
      </c>
      <c r="G3101">
        <v>346</v>
      </c>
    </row>
    <row r="3102" spans="1:7">
      <c r="A3102">
        <v>3101</v>
      </c>
      <c r="B3102">
        <v>44</v>
      </c>
      <c r="C3102" t="s">
        <v>185</v>
      </c>
      <c r="D3102" t="s">
        <v>45</v>
      </c>
      <c r="E3102" t="s">
        <v>1393</v>
      </c>
      <c r="F3102" t="s">
        <v>46</v>
      </c>
      <c r="G3102">
        <v>297</v>
      </c>
    </row>
    <row r="3103" spans="1:7">
      <c r="A3103">
        <v>3102</v>
      </c>
      <c r="B3103">
        <v>44</v>
      </c>
      <c r="C3103" t="s">
        <v>185</v>
      </c>
      <c r="D3103" t="s">
        <v>45</v>
      </c>
      <c r="E3103" t="s">
        <v>1394</v>
      </c>
      <c r="F3103" t="s">
        <v>63</v>
      </c>
      <c r="G3103">
        <v>311</v>
      </c>
    </row>
    <row r="3104" spans="1:7">
      <c r="A3104">
        <v>3103</v>
      </c>
      <c r="B3104">
        <v>44</v>
      </c>
      <c r="C3104" t="s">
        <v>185</v>
      </c>
      <c r="D3104" t="s">
        <v>45</v>
      </c>
      <c r="E3104" t="s">
        <v>1394</v>
      </c>
      <c r="F3104" t="s">
        <v>46</v>
      </c>
      <c r="G3104">
        <v>311</v>
      </c>
    </row>
    <row r="3105" spans="1:7">
      <c r="A3105">
        <v>3104</v>
      </c>
      <c r="B3105">
        <v>44</v>
      </c>
      <c r="C3105" t="s">
        <v>185</v>
      </c>
      <c r="D3105" t="s">
        <v>45</v>
      </c>
      <c r="E3105" t="s">
        <v>1395</v>
      </c>
      <c r="F3105" t="s">
        <v>63</v>
      </c>
      <c r="G3105">
        <v>216</v>
      </c>
    </row>
    <row r="3106" spans="1:7">
      <c r="A3106">
        <v>3105</v>
      </c>
      <c r="B3106">
        <v>44</v>
      </c>
      <c r="C3106" t="s">
        <v>185</v>
      </c>
      <c r="D3106" t="s">
        <v>45</v>
      </c>
      <c r="E3106" t="s">
        <v>1395</v>
      </c>
      <c r="F3106" t="s">
        <v>46</v>
      </c>
      <c r="G3106">
        <v>323</v>
      </c>
    </row>
    <row r="3107" spans="1:7">
      <c r="A3107">
        <v>3106</v>
      </c>
      <c r="B3107">
        <v>44</v>
      </c>
      <c r="C3107" t="s">
        <v>185</v>
      </c>
      <c r="D3107" t="s">
        <v>45</v>
      </c>
      <c r="E3107" t="s">
        <v>1396</v>
      </c>
      <c r="F3107" t="s">
        <v>63</v>
      </c>
      <c r="G3107">
        <v>180</v>
      </c>
    </row>
    <row r="3108" spans="1:7">
      <c r="A3108">
        <v>3107</v>
      </c>
      <c r="B3108">
        <v>44</v>
      </c>
      <c r="C3108" t="s">
        <v>185</v>
      </c>
      <c r="D3108" t="s">
        <v>45</v>
      </c>
      <c r="E3108" t="s">
        <v>1396</v>
      </c>
      <c r="F3108" t="s">
        <v>46</v>
      </c>
      <c r="G3108">
        <v>255</v>
      </c>
    </row>
    <row r="3109" spans="1:7">
      <c r="A3109">
        <v>3108</v>
      </c>
      <c r="B3109">
        <v>44</v>
      </c>
      <c r="C3109" t="s">
        <v>185</v>
      </c>
      <c r="D3109" t="s">
        <v>45</v>
      </c>
      <c r="E3109" t="s">
        <v>1397</v>
      </c>
      <c r="F3109" t="s">
        <v>63</v>
      </c>
      <c r="G3109">
        <v>104</v>
      </c>
    </row>
    <row r="3110" spans="1:7">
      <c r="A3110">
        <v>3109</v>
      </c>
      <c r="B3110">
        <v>44</v>
      </c>
      <c r="C3110" t="s">
        <v>185</v>
      </c>
      <c r="D3110" t="s">
        <v>45</v>
      </c>
      <c r="E3110" t="s">
        <v>1397</v>
      </c>
      <c r="F3110" t="s">
        <v>46</v>
      </c>
      <c r="G3110">
        <v>155</v>
      </c>
    </row>
    <row r="3111" spans="1:7">
      <c r="A3111">
        <v>3110</v>
      </c>
      <c r="B3111">
        <v>44</v>
      </c>
      <c r="C3111" t="s">
        <v>185</v>
      </c>
      <c r="D3111" t="s">
        <v>45</v>
      </c>
      <c r="E3111" t="s">
        <v>1398</v>
      </c>
      <c r="F3111" t="s">
        <v>63</v>
      </c>
      <c r="G3111">
        <v>56</v>
      </c>
    </row>
    <row r="3112" spans="1:7">
      <c r="A3112">
        <v>3111</v>
      </c>
      <c r="B3112">
        <v>44</v>
      </c>
      <c r="C3112" t="s">
        <v>185</v>
      </c>
      <c r="D3112" t="s">
        <v>45</v>
      </c>
      <c r="E3112" t="s">
        <v>1398</v>
      </c>
      <c r="F3112" t="s">
        <v>46</v>
      </c>
      <c r="G3112">
        <v>107</v>
      </c>
    </row>
    <row r="3113" spans="1:7">
      <c r="A3113">
        <v>3112</v>
      </c>
      <c r="B3113">
        <v>44</v>
      </c>
      <c r="C3113" t="s">
        <v>185</v>
      </c>
      <c r="D3113" t="s">
        <v>45</v>
      </c>
      <c r="E3113" t="s">
        <v>1399</v>
      </c>
      <c r="F3113" t="s">
        <v>63</v>
      </c>
      <c r="G3113">
        <v>34</v>
      </c>
    </row>
    <row r="3114" spans="1:7">
      <c r="A3114">
        <v>3113</v>
      </c>
      <c r="B3114">
        <v>44</v>
      </c>
      <c r="C3114" t="s">
        <v>185</v>
      </c>
      <c r="D3114" t="s">
        <v>45</v>
      </c>
      <c r="E3114" t="s">
        <v>1399</v>
      </c>
      <c r="F3114" t="s">
        <v>46</v>
      </c>
      <c r="G3114">
        <v>47</v>
      </c>
    </row>
    <row r="3115" spans="1:7">
      <c r="A3115">
        <v>3114</v>
      </c>
      <c r="B3115">
        <v>44</v>
      </c>
      <c r="C3115" t="s">
        <v>185</v>
      </c>
      <c r="D3115" t="s">
        <v>45</v>
      </c>
      <c r="E3115" t="s">
        <v>1400</v>
      </c>
      <c r="F3115" t="s">
        <v>63</v>
      </c>
      <c r="G3115">
        <v>22</v>
      </c>
    </row>
    <row r="3116" spans="1:7">
      <c r="A3116">
        <v>3115</v>
      </c>
      <c r="B3116">
        <v>44</v>
      </c>
      <c r="C3116" t="s">
        <v>185</v>
      </c>
      <c r="D3116" t="s">
        <v>45</v>
      </c>
      <c r="E3116" t="s">
        <v>1400</v>
      </c>
      <c r="F3116" t="s">
        <v>46</v>
      </c>
      <c r="G3116">
        <v>27</v>
      </c>
    </row>
    <row r="3117" spans="1:7">
      <c r="A3117">
        <v>3116</v>
      </c>
      <c r="B3117">
        <v>44</v>
      </c>
      <c r="C3117" t="s">
        <v>185</v>
      </c>
      <c r="D3117" t="s">
        <v>45</v>
      </c>
      <c r="E3117" t="s">
        <v>1401</v>
      </c>
      <c r="F3117" t="s">
        <v>63</v>
      </c>
      <c r="G3117">
        <v>17</v>
      </c>
    </row>
    <row r="3118" spans="1:7">
      <c r="A3118">
        <v>3117</v>
      </c>
      <c r="B3118">
        <v>44</v>
      </c>
      <c r="C3118" t="s">
        <v>185</v>
      </c>
      <c r="D3118" t="s">
        <v>45</v>
      </c>
      <c r="E3118" t="s">
        <v>1401</v>
      </c>
      <c r="F3118" t="s">
        <v>46</v>
      </c>
      <c r="G3118">
        <v>19</v>
      </c>
    </row>
    <row r="3119" spans="1:7">
      <c r="A3119">
        <v>3118</v>
      </c>
      <c r="B3119">
        <v>44</v>
      </c>
      <c r="C3119" t="s">
        <v>185</v>
      </c>
      <c r="D3119" t="s">
        <v>45</v>
      </c>
      <c r="E3119" t="s">
        <v>1402</v>
      </c>
      <c r="F3119" t="s">
        <v>63</v>
      </c>
      <c r="G3119">
        <v>9</v>
      </c>
    </row>
    <row r="3120" spans="1:7">
      <c r="A3120">
        <v>3119</v>
      </c>
      <c r="B3120">
        <v>44</v>
      </c>
      <c r="C3120" t="s">
        <v>185</v>
      </c>
      <c r="D3120" t="s">
        <v>45</v>
      </c>
      <c r="E3120" t="s">
        <v>1402</v>
      </c>
      <c r="F3120" t="s">
        <v>46</v>
      </c>
      <c r="G3120">
        <v>17</v>
      </c>
    </row>
    <row r="3121" spans="1:8">
      <c r="A3121">
        <v>3120</v>
      </c>
      <c r="B3121">
        <v>47</v>
      </c>
      <c r="C3121" t="s">
        <v>186</v>
      </c>
      <c r="D3121" t="s">
        <v>1413</v>
      </c>
      <c r="E3121" t="s">
        <v>249</v>
      </c>
      <c r="F3121" t="s">
        <v>63</v>
      </c>
      <c r="G3121">
        <v>1567</v>
      </c>
      <c r="H3121">
        <v>20938</v>
      </c>
    </row>
    <row r="3122" spans="1:8">
      <c r="A3122">
        <v>3121</v>
      </c>
      <c r="B3122">
        <v>47</v>
      </c>
      <c r="C3122" t="s">
        <v>186</v>
      </c>
      <c r="D3122" t="s">
        <v>1413</v>
      </c>
      <c r="E3122" t="s">
        <v>249</v>
      </c>
      <c r="F3122" t="s">
        <v>46</v>
      </c>
      <c r="G3122">
        <v>1594</v>
      </c>
      <c r="H3122">
        <v>20938</v>
      </c>
    </row>
    <row r="3123" spans="1:8">
      <c r="A3123">
        <v>3122</v>
      </c>
      <c r="B3123">
        <v>47</v>
      </c>
      <c r="C3123" t="s">
        <v>186</v>
      </c>
      <c r="D3123" t="s">
        <v>1413</v>
      </c>
      <c r="E3123" t="s">
        <v>1386</v>
      </c>
      <c r="F3123" t="s">
        <v>63</v>
      </c>
      <c r="G3123">
        <v>1622</v>
      </c>
      <c r="H3123">
        <v>20938</v>
      </c>
    </row>
    <row r="3124" spans="1:8">
      <c r="A3124">
        <v>3123</v>
      </c>
      <c r="B3124">
        <v>47</v>
      </c>
      <c r="C3124" t="s">
        <v>186</v>
      </c>
      <c r="D3124" t="s">
        <v>1413</v>
      </c>
      <c r="E3124" t="s">
        <v>1386</v>
      </c>
      <c r="F3124" t="s">
        <v>46</v>
      </c>
      <c r="G3124">
        <v>1524</v>
      </c>
      <c r="H3124">
        <v>20938</v>
      </c>
    </row>
    <row r="3125" spans="1:8">
      <c r="A3125">
        <v>3124</v>
      </c>
      <c r="B3125">
        <v>47</v>
      </c>
      <c r="C3125" t="s">
        <v>186</v>
      </c>
      <c r="D3125" t="s">
        <v>1413</v>
      </c>
      <c r="E3125" t="s">
        <v>1387</v>
      </c>
      <c r="F3125" t="s">
        <v>63</v>
      </c>
      <c r="G3125">
        <v>1575</v>
      </c>
      <c r="H3125">
        <v>20938</v>
      </c>
    </row>
    <row r="3126" spans="1:8">
      <c r="A3126">
        <v>3125</v>
      </c>
      <c r="B3126">
        <v>47</v>
      </c>
      <c r="C3126" t="s">
        <v>186</v>
      </c>
      <c r="D3126" t="s">
        <v>1413</v>
      </c>
      <c r="E3126" t="s">
        <v>1387</v>
      </c>
      <c r="F3126" t="s">
        <v>46</v>
      </c>
      <c r="G3126">
        <v>1369</v>
      </c>
      <c r="H3126">
        <v>20938</v>
      </c>
    </row>
    <row r="3127" spans="1:8">
      <c r="A3127">
        <v>3126</v>
      </c>
      <c r="B3127">
        <v>47</v>
      </c>
      <c r="C3127" t="s">
        <v>186</v>
      </c>
      <c r="D3127" t="s">
        <v>1413</v>
      </c>
      <c r="E3127" t="s">
        <v>1388</v>
      </c>
      <c r="F3127" t="s">
        <v>63</v>
      </c>
      <c r="G3127">
        <v>1289</v>
      </c>
      <c r="H3127">
        <v>20938</v>
      </c>
    </row>
    <row r="3128" spans="1:8">
      <c r="A3128">
        <v>3127</v>
      </c>
      <c r="B3128">
        <v>47</v>
      </c>
      <c r="C3128" t="s">
        <v>186</v>
      </c>
      <c r="D3128" t="s">
        <v>1413</v>
      </c>
      <c r="E3128" t="s">
        <v>1388</v>
      </c>
      <c r="F3128" t="s">
        <v>46</v>
      </c>
      <c r="G3128">
        <v>1179</v>
      </c>
      <c r="H3128">
        <v>20938</v>
      </c>
    </row>
    <row r="3129" spans="1:8">
      <c r="A3129">
        <v>3128</v>
      </c>
      <c r="B3129">
        <v>47</v>
      </c>
      <c r="C3129" t="s">
        <v>186</v>
      </c>
      <c r="D3129" t="s">
        <v>1413</v>
      </c>
      <c r="E3129" t="s">
        <v>1389</v>
      </c>
      <c r="F3129" t="s">
        <v>63</v>
      </c>
      <c r="G3129">
        <v>957</v>
      </c>
      <c r="H3129">
        <v>20938</v>
      </c>
    </row>
    <row r="3130" spans="1:8">
      <c r="A3130">
        <v>3129</v>
      </c>
      <c r="B3130">
        <v>47</v>
      </c>
      <c r="C3130" t="s">
        <v>186</v>
      </c>
      <c r="D3130" t="s">
        <v>1413</v>
      </c>
      <c r="E3130" t="s">
        <v>1389</v>
      </c>
      <c r="F3130" t="s">
        <v>46</v>
      </c>
      <c r="G3130">
        <v>960</v>
      </c>
      <c r="H3130">
        <v>20938</v>
      </c>
    </row>
    <row r="3131" spans="1:8">
      <c r="A3131">
        <v>3130</v>
      </c>
      <c r="B3131">
        <v>47</v>
      </c>
      <c r="C3131" t="s">
        <v>186</v>
      </c>
      <c r="D3131" t="s">
        <v>1413</v>
      </c>
      <c r="E3131" t="s">
        <v>1390</v>
      </c>
      <c r="F3131" t="s">
        <v>63</v>
      </c>
      <c r="G3131">
        <v>756</v>
      </c>
      <c r="H3131">
        <v>20938</v>
      </c>
    </row>
    <row r="3132" spans="1:8">
      <c r="A3132">
        <v>3131</v>
      </c>
      <c r="B3132">
        <v>47</v>
      </c>
      <c r="C3132" t="s">
        <v>186</v>
      </c>
      <c r="D3132" t="s">
        <v>1413</v>
      </c>
      <c r="E3132" t="s">
        <v>1390</v>
      </c>
      <c r="F3132" t="s">
        <v>46</v>
      </c>
      <c r="G3132">
        <v>704</v>
      </c>
      <c r="H3132">
        <v>20938</v>
      </c>
    </row>
    <row r="3133" spans="1:8">
      <c r="A3133">
        <v>3132</v>
      </c>
      <c r="B3133">
        <v>47</v>
      </c>
      <c r="C3133" t="s">
        <v>186</v>
      </c>
      <c r="D3133" t="s">
        <v>1413</v>
      </c>
      <c r="E3133" t="s">
        <v>1391</v>
      </c>
      <c r="F3133" t="s">
        <v>63</v>
      </c>
      <c r="G3133">
        <v>650</v>
      </c>
      <c r="H3133">
        <v>20938</v>
      </c>
    </row>
    <row r="3134" spans="1:8">
      <c r="A3134">
        <v>3133</v>
      </c>
      <c r="B3134">
        <v>47</v>
      </c>
      <c r="C3134" t="s">
        <v>186</v>
      </c>
      <c r="D3134" t="s">
        <v>1413</v>
      </c>
      <c r="E3134" t="s">
        <v>1391</v>
      </c>
      <c r="F3134" t="s">
        <v>46</v>
      </c>
      <c r="G3134">
        <v>652</v>
      </c>
      <c r="H3134">
        <v>20938</v>
      </c>
    </row>
    <row r="3135" spans="1:8">
      <c r="A3135">
        <v>3134</v>
      </c>
      <c r="B3135">
        <v>47</v>
      </c>
      <c r="C3135" t="s">
        <v>186</v>
      </c>
      <c r="D3135" t="s">
        <v>1413</v>
      </c>
      <c r="E3135" t="s">
        <v>1392</v>
      </c>
      <c r="F3135" t="s">
        <v>63</v>
      </c>
      <c r="G3135">
        <v>518</v>
      </c>
      <c r="H3135">
        <v>20938</v>
      </c>
    </row>
    <row r="3136" spans="1:8">
      <c r="A3136">
        <v>3135</v>
      </c>
      <c r="B3136">
        <v>47</v>
      </c>
      <c r="C3136" t="s">
        <v>186</v>
      </c>
      <c r="D3136" t="s">
        <v>1413</v>
      </c>
      <c r="E3136" t="s">
        <v>1392</v>
      </c>
      <c r="F3136" t="s">
        <v>46</v>
      </c>
      <c r="G3136">
        <v>514</v>
      </c>
      <c r="H3136">
        <v>20938</v>
      </c>
    </row>
    <row r="3137" spans="1:8">
      <c r="A3137">
        <v>3136</v>
      </c>
      <c r="B3137">
        <v>47</v>
      </c>
      <c r="C3137" t="s">
        <v>186</v>
      </c>
      <c r="D3137" t="s">
        <v>1413</v>
      </c>
      <c r="E3137" t="s">
        <v>1393</v>
      </c>
      <c r="F3137" t="s">
        <v>63</v>
      </c>
      <c r="G3137">
        <v>425</v>
      </c>
      <c r="H3137">
        <v>20938</v>
      </c>
    </row>
    <row r="3138" spans="1:8">
      <c r="A3138">
        <v>3137</v>
      </c>
      <c r="B3138">
        <v>47</v>
      </c>
      <c r="C3138" t="s">
        <v>186</v>
      </c>
      <c r="D3138" t="s">
        <v>1413</v>
      </c>
      <c r="E3138" t="s">
        <v>1393</v>
      </c>
      <c r="F3138" t="s">
        <v>46</v>
      </c>
      <c r="G3138">
        <v>425</v>
      </c>
      <c r="H3138">
        <v>20938</v>
      </c>
    </row>
    <row r="3139" spans="1:8">
      <c r="A3139">
        <v>3138</v>
      </c>
      <c r="B3139">
        <v>47</v>
      </c>
      <c r="C3139" t="s">
        <v>186</v>
      </c>
      <c r="D3139" t="s">
        <v>1413</v>
      </c>
      <c r="E3139" t="s">
        <v>1394</v>
      </c>
      <c r="F3139" t="s">
        <v>63</v>
      </c>
      <c r="G3139">
        <v>360</v>
      </c>
      <c r="H3139">
        <v>20938</v>
      </c>
    </row>
    <row r="3140" spans="1:8">
      <c r="A3140">
        <v>3139</v>
      </c>
      <c r="B3140">
        <v>47</v>
      </c>
      <c r="C3140" t="s">
        <v>186</v>
      </c>
      <c r="D3140" t="s">
        <v>1413</v>
      </c>
      <c r="E3140" t="s">
        <v>1394</v>
      </c>
      <c r="F3140" t="s">
        <v>46</v>
      </c>
      <c r="G3140">
        <v>388</v>
      </c>
      <c r="H3140">
        <v>20938</v>
      </c>
    </row>
    <row r="3141" spans="1:8">
      <c r="A3141">
        <v>3140</v>
      </c>
      <c r="B3141">
        <v>47</v>
      </c>
      <c r="C3141" t="s">
        <v>186</v>
      </c>
      <c r="D3141" t="s">
        <v>1413</v>
      </c>
      <c r="E3141" t="s">
        <v>1395</v>
      </c>
      <c r="F3141" t="s">
        <v>63</v>
      </c>
      <c r="G3141">
        <v>275</v>
      </c>
      <c r="H3141">
        <v>20938</v>
      </c>
    </row>
    <row r="3142" spans="1:8">
      <c r="A3142">
        <v>3141</v>
      </c>
      <c r="B3142">
        <v>47</v>
      </c>
      <c r="C3142" t="s">
        <v>186</v>
      </c>
      <c r="D3142" t="s">
        <v>1413</v>
      </c>
      <c r="E3142" t="s">
        <v>1395</v>
      </c>
      <c r="F3142" t="s">
        <v>46</v>
      </c>
      <c r="G3142">
        <v>269</v>
      </c>
      <c r="H3142">
        <v>20938</v>
      </c>
    </row>
    <row r="3143" spans="1:8">
      <c r="A3143">
        <v>3142</v>
      </c>
      <c r="B3143">
        <v>47</v>
      </c>
      <c r="C3143" t="s">
        <v>186</v>
      </c>
      <c r="D3143" t="s">
        <v>1413</v>
      </c>
      <c r="E3143" t="s">
        <v>1396</v>
      </c>
      <c r="F3143" t="s">
        <v>63</v>
      </c>
      <c r="G3143">
        <v>211</v>
      </c>
      <c r="H3143">
        <v>20938</v>
      </c>
    </row>
    <row r="3144" spans="1:8">
      <c r="A3144">
        <v>3143</v>
      </c>
      <c r="B3144">
        <v>47</v>
      </c>
      <c r="C3144" t="s">
        <v>186</v>
      </c>
      <c r="D3144" t="s">
        <v>1413</v>
      </c>
      <c r="E3144" t="s">
        <v>1396</v>
      </c>
      <c r="F3144" t="s">
        <v>46</v>
      </c>
      <c r="G3144">
        <v>210</v>
      </c>
      <c r="H3144">
        <v>20938</v>
      </c>
    </row>
    <row r="3145" spans="1:8">
      <c r="A3145">
        <v>3144</v>
      </c>
      <c r="B3145">
        <v>47</v>
      </c>
      <c r="C3145" t="s">
        <v>186</v>
      </c>
      <c r="D3145" t="s">
        <v>1413</v>
      </c>
      <c r="E3145" t="s">
        <v>1397</v>
      </c>
      <c r="F3145" t="s">
        <v>63</v>
      </c>
      <c r="G3145">
        <v>179</v>
      </c>
      <c r="H3145">
        <v>20938</v>
      </c>
    </row>
    <row r="3146" spans="1:8">
      <c r="A3146">
        <v>3145</v>
      </c>
      <c r="B3146">
        <v>47</v>
      </c>
      <c r="C3146" t="s">
        <v>186</v>
      </c>
      <c r="D3146" t="s">
        <v>1413</v>
      </c>
      <c r="E3146" t="s">
        <v>1397</v>
      </c>
      <c r="F3146" t="s">
        <v>46</v>
      </c>
      <c r="G3146">
        <v>141</v>
      </c>
      <c r="H3146">
        <v>20938</v>
      </c>
    </row>
    <row r="3147" spans="1:8">
      <c r="A3147">
        <v>3146</v>
      </c>
      <c r="B3147">
        <v>47</v>
      </c>
      <c r="C3147" t="s">
        <v>186</v>
      </c>
      <c r="D3147" t="s">
        <v>1413</v>
      </c>
      <c r="E3147" t="s">
        <v>1398</v>
      </c>
      <c r="F3147" t="s">
        <v>63</v>
      </c>
      <c r="G3147">
        <v>119</v>
      </c>
      <c r="H3147">
        <v>20938</v>
      </c>
    </row>
    <row r="3148" spans="1:8">
      <c r="A3148">
        <v>3147</v>
      </c>
      <c r="B3148">
        <v>47</v>
      </c>
      <c r="C3148" t="s">
        <v>186</v>
      </c>
      <c r="D3148" t="s">
        <v>1413</v>
      </c>
      <c r="E3148" t="s">
        <v>1398</v>
      </c>
      <c r="F3148" t="s">
        <v>46</v>
      </c>
      <c r="G3148">
        <v>120</v>
      </c>
      <c r="H3148">
        <v>20938</v>
      </c>
    </row>
    <row r="3149" spans="1:8">
      <c r="A3149">
        <v>3148</v>
      </c>
      <c r="B3149">
        <v>47</v>
      </c>
      <c r="C3149" t="s">
        <v>186</v>
      </c>
      <c r="D3149" t="s">
        <v>1413</v>
      </c>
      <c r="E3149" t="s">
        <v>1399</v>
      </c>
      <c r="F3149" t="s">
        <v>63</v>
      </c>
      <c r="G3149">
        <v>89</v>
      </c>
      <c r="H3149">
        <v>20938</v>
      </c>
    </row>
    <row r="3150" spans="1:8">
      <c r="A3150">
        <v>3149</v>
      </c>
      <c r="B3150">
        <v>47</v>
      </c>
      <c r="C3150" t="s">
        <v>186</v>
      </c>
      <c r="D3150" t="s">
        <v>1413</v>
      </c>
      <c r="E3150" t="s">
        <v>1399</v>
      </c>
      <c r="F3150" t="s">
        <v>46</v>
      </c>
      <c r="G3150">
        <v>82</v>
      </c>
      <c r="H3150">
        <v>20938</v>
      </c>
    </row>
    <row r="3151" spans="1:8">
      <c r="A3151">
        <v>3150</v>
      </c>
      <c r="B3151">
        <v>47</v>
      </c>
      <c r="C3151" t="s">
        <v>186</v>
      </c>
      <c r="D3151" t="s">
        <v>1413</v>
      </c>
      <c r="E3151" t="s">
        <v>1400</v>
      </c>
      <c r="F3151" t="s">
        <v>63</v>
      </c>
      <c r="G3151">
        <v>58</v>
      </c>
      <c r="H3151">
        <v>20938</v>
      </c>
    </row>
    <row r="3152" spans="1:8">
      <c r="A3152">
        <v>3151</v>
      </c>
      <c r="B3152">
        <v>47</v>
      </c>
      <c r="C3152" t="s">
        <v>186</v>
      </c>
      <c r="D3152" t="s">
        <v>1413</v>
      </c>
      <c r="E3152" t="s">
        <v>1400</v>
      </c>
      <c r="F3152" t="s">
        <v>46</v>
      </c>
      <c r="G3152">
        <v>36</v>
      </c>
      <c r="H3152">
        <v>20938</v>
      </c>
    </row>
    <row r="3153" spans="1:8">
      <c r="A3153">
        <v>3152</v>
      </c>
      <c r="B3153">
        <v>47</v>
      </c>
      <c r="C3153" t="s">
        <v>186</v>
      </c>
      <c r="D3153" t="s">
        <v>1413</v>
      </c>
      <c r="E3153" t="s">
        <v>1401</v>
      </c>
      <c r="F3153" t="s">
        <v>63</v>
      </c>
      <c r="G3153">
        <v>33</v>
      </c>
      <c r="H3153">
        <v>20938</v>
      </c>
    </row>
    <row r="3154" spans="1:8">
      <c r="A3154">
        <v>3153</v>
      </c>
      <c r="B3154">
        <v>47</v>
      </c>
      <c r="C3154" t="s">
        <v>186</v>
      </c>
      <c r="D3154" t="s">
        <v>1413</v>
      </c>
      <c r="E3154" t="s">
        <v>1401</v>
      </c>
      <c r="F3154" t="s">
        <v>46</v>
      </c>
      <c r="G3154">
        <v>22</v>
      </c>
      <c r="H3154">
        <v>20938</v>
      </c>
    </row>
    <row r="3155" spans="1:8">
      <c r="A3155">
        <v>3154</v>
      </c>
      <c r="B3155">
        <v>47</v>
      </c>
      <c r="C3155" t="s">
        <v>186</v>
      </c>
      <c r="D3155" t="s">
        <v>1413</v>
      </c>
      <c r="E3155" t="s">
        <v>1402</v>
      </c>
      <c r="F3155" t="s">
        <v>63</v>
      </c>
      <c r="G3155">
        <v>30</v>
      </c>
      <c r="H3155">
        <v>20938</v>
      </c>
    </row>
    <row r="3156" spans="1:8">
      <c r="A3156">
        <v>3155</v>
      </c>
      <c r="B3156">
        <v>47</v>
      </c>
      <c r="C3156" t="s">
        <v>186</v>
      </c>
      <c r="D3156" t="s">
        <v>1413</v>
      </c>
      <c r="E3156" t="s">
        <v>1402</v>
      </c>
      <c r="F3156" t="s">
        <v>46</v>
      </c>
      <c r="G3156">
        <v>36</v>
      </c>
      <c r="H3156">
        <v>20938</v>
      </c>
    </row>
    <row r="3157" spans="1:8">
      <c r="A3157">
        <v>3156</v>
      </c>
      <c r="B3157">
        <v>47</v>
      </c>
      <c r="C3157" t="s">
        <v>186</v>
      </c>
      <c r="D3157" t="s">
        <v>3582</v>
      </c>
      <c r="E3157" t="s">
        <v>249</v>
      </c>
      <c r="F3157" t="s">
        <v>46</v>
      </c>
      <c r="G3157">
        <v>2</v>
      </c>
      <c r="H3157">
        <v>39</v>
      </c>
    </row>
    <row r="3158" spans="1:8">
      <c r="A3158">
        <v>3157</v>
      </c>
      <c r="B3158">
        <v>47</v>
      </c>
      <c r="C3158" t="s">
        <v>186</v>
      </c>
      <c r="D3158" t="s">
        <v>3582</v>
      </c>
      <c r="E3158" t="s">
        <v>1386</v>
      </c>
      <c r="F3158" t="s">
        <v>63</v>
      </c>
      <c r="G3158">
        <v>3</v>
      </c>
      <c r="H3158">
        <v>39</v>
      </c>
    </row>
    <row r="3159" spans="1:8">
      <c r="A3159">
        <v>3158</v>
      </c>
      <c r="B3159">
        <v>47</v>
      </c>
      <c r="C3159" t="s">
        <v>186</v>
      </c>
      <c r="D3159" t="s">
        <v>3582</v>
      </c>
      <c r="E3159" t="s">
        <v>1386</v>
      </c>
      <c r="F3159" t="s">
        <v>46</v>
      </c>
      <c r="G3159">
        <v>2</v>
      </c>
      <c r="H3159">
        <v>39</v>
      </c>
    </row>
    <row r="3160" spans="1:8">
      <c r="A3160">
        <v>3159</v>
      </c>
      <c r="B3160">
        <v>47</v>
      </c>
      <c r="C3160" t="s">
        <v>186</v>
      </c>
      <c r="D3160" t="s">
        <v>3582</v>
      </c>
      <c r="E3160" t="s">
        <v>1387</v>
      </c>
      <c r="F3160" t="s">
        <v>63</v>
      </c>
      <c r="G3160">
        <v>1</v>
      </c>
      <c r="H3160">
        <v>39</v>
      </c>
    </row>
    <row r="3161" spans="1:8">
      <c r="A3161">
        <v>3160</v>
      </c>
      <c r="B3161">
        <v>47</v>
      </c>
      <c r="C3161" t="s">
        <v>186</v>
      </c>
      <c r="D3161" t="s">
        <v>3582</v>
      </c>
      <c r="E3161" t="s">
        <v>1388</v>
      </c>
      <c r="F3161" t="s">
        <v>46</v>
      </c>
      <c r="G3161">
        <v>1</v>
      </c>
      <c r="H3161">
        <v>39</v>
      </c>
    </row>
    <row r="3162" spans="1:8">
      <c r="A3162">
        <v>3161</v>
      </c>
      <c r="B3162">
        <v>47</v>
      </c>
      <c r="C3162" t="s">
        <v>186</v>
      </c>
      <c r="D3162" t="s">
        <v>3582</v>
      </c>
      <c r="E3162" t="s">
        <v>1389</v>
      </c>
      <c r="F3162" t="s">
        <v>63</v>
      </c>
      <c r="G3162">
        <v>1</v>
      </c>
      <c r="H3162">
        <v>39</v>
      </c>
    </row>
    <row r="3163" spans="1:8">
      <c r="A3163">
        <v>3162</v>
      </c>
      <c r="B3163">
        <v>47</v>
      </c>
      <c r="C3163" t="s">
        <v>186</v>
      </c>
      <c r="D3163" t="s">
        <v>3582</v>
      </c>
      <c r="E3163" t="s">
        <v>1389</v>
      </c>
      <c r="F3163" t="s">
        <v>46</v>
      </c>
      <c r="G3163">
        <v>1</v>
      </c>
      <c r="H3163">
        <v>39</v>
      </c>
    </row>
    <row r="3164" spans="1:8">
      <c r="A3164">
        <v>3163</v>
      </c>
      <c r="B3164">
        <v>47</v>
      </c>
      <c r="C3164" t="s">
        <v>186</v>
      </c>
      <c r="D3164" t="s">
        <v>3582</v>
      </c>
      <c r="E3164" t="s">
        <v>1390</v>
      </c>
      <c r="F3164" t="s">
        <v>63</v>
      </c>
      <c r="G3164">
        <v>6</v>
      </c>
      <c r="H3164">
        <v>39</v>
      </c>
    </row>
    <row r="3165" spans="1:8">
      <c r="A3165">
        <v>3164</v>
      </c>
      <c r="B3165">
        <v>47</v>
      </c>
      <c r="C3165" t="s">
        <v>186</v>
      </c>
      <c r="D3165" t="s">
        <v>3582</v>
      </c>
      <c r="E3165" t="s">
        <v>1390</v>
      </c>
      <c r="F3165" t="s">
        <v>46</v>
      </c>
      <c r="G3165">
        <v>2</v>
      </c>
      <c r="H3165">
        <v>39</v>
      </c>
    </row>
    <row r="3166" spans="1:8">
      <c r="A3166">
        <v>3165</v>
      </c>
      <c r="B3166">
        <v>47</v>
      </c>
      <c r="C3166" t="s">
        <v>186</v>
      </c>
      <c r="D3166" t="s">
        <v>3582</v>
      </c>
      <c r="E3166" t="s">
        <v>1391</v>
      </c>
      <c r="F3166" t="s">
        <v>63</v>
      </c>
      <c r="G3166">
        <v>1</v>
      </c>
      <c r="H3166">
        <v>39</v>
      </c>
    </row>
    <row r="3167" spans="1:8">
      <c r="A3167">
        <v>3166</v>
      </c>
      <c r="B3167">
        <v>47</v>
      </c>
      <c r="C3167" t="s">
        <v>186</v>
      </c>
      <c r="D3167" t="s">
        <v>3582</v>
      </c>
      <c r="E3167" t="s">
        <v>1391</v>
      </c>
      <c r="F3167" t="s">
        <v>46</v>
      </c>
      <c r="G3167">
        <v>1</v>
      </c>
      <c r="H3167">
        <v>39</v>
      </c>
    </row>
    <row r="3168" spans="1:8">
      <c r="A3168">
        <v>3167</v>
      </c>
      <c r="B3168">
        <v>47</v>
      </c>
      <c r="C3168" t="s">
        <v>186</v>
      </c>
      <c r="D3168" t="s">
        <v>3582</v>
      </c>
      <c r="E3168" t="s">
        <v>1392</v>
      </c>
      <c r="F3168" t="s">
        <v>63</v>
      </c>
      <c r="G3168">
        <v>2</v>
      </c>
      <c r="H3168">
        <v>39</v>
      </c>
    </row>
    <row r="3169" spans="1:8">
      <c r="A3169">
        <v>3168</v>
      </c>
      <c r="B3169">
        <v>47</v>
      </c>
      <c r="C3169" t="s">
        <v>186</v>
      </c>
      <c r="D3169" t="s">
        <v>3582</v>
      </c>
      <c r="E3169" t="s">
        <v>1392</v>
      </c>
      <c r="F3169" t="s">
        <v>46</v>
      </c>
      <c r="G3169">
        <v>2</v>
      </c>
      <c r="H3169">
        <v>39</v>
      </c>
    </row>
    <row r="3170" spans="1:8">
      <c r="A3170">
        <v>3169</v>
      </c>
      <c r="B3170">
        <v>47</v>
      </c>
      <c r="C3170" t="s">
        <v>186</v>
      </c>
      <c r="D3170" t="s">
        <v>3582</v>
      </c>
      <c r="E3170" t="s">
        <v>1393</v>
      </c>
      <c r="F3170" t="s">
        <v>63</v>
      </c>
      <c r="G3170">
        <v>1</v>
      </c>
      <c r="H3170">
        <v>39</v>
      </c>
    </row>
    <row r="3171" spans="1:8">
      <c r="A3171">
        <v>3170</v>
      </c>
      <c r="B3171">
        <v>47</v>
      </c>
      <c r="C3171" t="s">
        <v>186</v>
      </c>
      <c r="D3171" t="s">
        <v>3582</v>
      </c>
      <c r="E3171" t="s">
        <v>1393</v>
      </c>
      <c r="F3171" t="s">
        <v>46</v>
      </c>
      <c r="G3171">
        <v>1</v>
      </c>
      <c r="H3171">
        <v>39</v>
      </c>
    </row>
    <row r="3172" spans="1:8">
      <c r="A3172">
        <v>3171</v>
      </c>
      <c r="B3172">
        <v>47</v>
      </c>
      <c r="C3172" t="s">
        <v>186</v>
      </c>
      <c r="D3172" t="s">
        <v>3582</v>
      </c>
      <c r="E3172" t="s">
        <v>1394</v>
      </c>
      <c r="F3172" t="s">
        <v>63</v>
      </c>
      <c r="G3172">
        <v>1</v>
      </c>
      <c r="H3172">
        <v>39</v>
      </c>
    </row>
    <row r="3173" spans="1:8">
      <c r="A3173">
        <v>3172</v>
      </c>
      <c r="B3173">
        <v>47</v>
      </c>
      <c r="C3173" t="s">
        <v>186</v>
      </c>
      <c r="D3173" t="s">
        <v>3582</v>
      </c>
      <c r="E3173" t="s">
        <v>1394</v>
      </c>
      <c r="F3173" t="s">
        <v>46</v>
      </c>
      <c r="G3173">
        <v>2</v>
      </c>
      <c r="H3173">
        <v>39</v>
      </c>
    </row>
    <row r="3174" spans="1:8">
      <c r="A3174">
        <v>3173</v>
      </c>
      <c r="B3174">
        <v>47</v>
      </c>
      <c r="C3174" t="s">
        <v>186</v>
      </c>
      <c r="D3174" t="s">
        <v>3582</v>
      </c>
      <c r="E3174" t="s">
        <v>1396</v>
      </c>
      <c r="F3174" t="s">
        <v>63</v>
      </c>
      <c r="G3174">
        <v>2</v>
      </c>
      <c r="H3174">
        <v>39</v>
      </c>
    </row>
    <row r="3175" spans="1:8">
      <c r="A3175">
        <v>3174</v>
      </c>
      <c r="B3175">
        <v>47</v>
      </c>
      <c r="C3175" t="s">
        <v>186</v>
      </c>
      <c r="D3175" t="s">
        <v>3582</v>
      </c>
      <c r="E3175" t="s">
        <v>1396</v>
      </c>
      <c r="F3175" t="s">
        <v>46</v>
      </c>
      <c r="G3175">
        <v>3</v>
      </c>
      <c r="H3175">
        <v>39</v>
      </c>
    </row>
    <row r="3176" spans="1:8">
      <c r="A3176">
        <v>3175</v>
      </c>
      <c r="B3176">
        <v>47</v>
      </c>
      <c r="C3176" t="s">
        <v>186</v>
      </c>
      <c r="D3176" t="s">
        <v>3582</v>
      </c>
      <c r="E3176" t="s">
        <v>1397</v>
      </c>
      <c r="F3176" t="s">
        <v>63</v>
      </c>
      <c r="G3176">
        <v>1</v>
      </c>
      <c r="H3176">
        <v>39</v>
      </c>
    </row>
    <row r="3177" spans="1:8">
      <c r="A3177">
        <v>3176</v>
      </c>
      <c r="B3177">
        <v>47</v>
      </c>
      <c r="C3177" t="s">
        <v>186</v>
      </c>
      <c r="D3177" t="s">
        <v>3582</v>
      </c>
      <c r="E3177" t="s">
        <v>1397</v>
      </c>
      <c r="F3177" t="s">
        <v>46</v>
      </c>
      <c r="G3177">
        <v>1</v>
      </c>
      <c r="H3177">
        <v>39</v>
      </c>
    </row>
    <row r="3178" spans="1:8">
      <c r="A3178">
        <v>3177</v>
      </c>
      <c r="B3178">
        <v>47</v>
      </c>
      <c r="C3178" t="s">
        <v>186</v>
      </c>
      <c r="D3178" t="s">
        <v>3582</v>
      </c>
      <c r="E3178" t="s">
        <v>1398</v>
      </c>
      <c r="F3178" t="s">
        <v>63</v>
      </c>
      <c r="G3178">
        <v>1</v>
      </c>
      <c r="H3178">
        <v>39</v>
      </c>
    </row>
    <row r="3179" spans="1:8">
      <c r="A3179">
        <v>3178</v>
      </c>
      <c r="B3179">
        <v>47</v>
      </c>
      <c r="C3179" t="s">
        <v>186</v>
      </c>
      <c r="D3179" t="s">
        <v>3582</v>
      </c>
      <c r="E3179" t="s">
        <v>1398</v>
      </c>
      <c r="F3179" t="s">
        <v>46</v>
      </c>
      <c r="G3179">
        <v>1</v>
      </c>
      <c r="H3179">
        <v>39</v>
      </c>
    </row>
    <row r="3180" spans="1:8">
      <c r="A3180">
        <v>3179</v>
      </c>
      <c r="B3180">
        <v>47</v>
      </c>
      <c r="C3180" t="s">
        <v>186</v>
      </c>
      <c r="D3180" t="s">
        <v>3597</v>
      </c>
      <c r="E3180" t="s">
        <v>249</v>
      </c>
      <c r="F3180" t="s">
        <v>63</v>
      </c>
      <c r="G3180">
        <v>2</v>
      </c>
      <c r="H3180">
        <v>95</v>
      </c>
    </row>
    <row r="3181" spans="1:8">
      <c r="A3181">
        <v>3180</v>
      </c>
      <c r="B3181">
        <v>47</v>
      </c>
      <c r="C3181" t="s">
        <v>186</v>
      </c>
      <c r="D3181" t="s">
        <v>3597</v>
      </c>
      <c r="E3181" t="s">
        <v>249</v>
      </c>
      <c r="F3181" t="s">
        <v>46</v>
      </c>
      <c r="G3181">
        <v>4</v>
      </c>
      <c r="H3181">
        <v>95</v>
      </c>
    </row>
    <row r="3182" spans="1:8">
      <c r="A3182">
        <v>3181</v>
      </c>
      <c r="B3182">
        <v>47</v>
      </c>
      <c r="C3182" t="s">
        <v>186</v>
      </c>
      <c r="D3182" t="s">
        <v>3597</v>
      </c>
      <c r="E3182" t="s">
        <v>1386</v>
      </c>
      <c r="F3182" t="s">
        <v>63</v>
      </c>
      <c r="G3182">
        <v>2</v>
      </c>
      <c r="H3182">
        <v>95</v>
      </c>
    </row>
    <row r="3183" spans="1:8">
      <c r="A3183">
        <v>3182</v>
      </c>
      <c r="B3183">
        <v>47</v>
      </c>
      <c r="C3183" t="s">
        <v>186</v>
      </c>
      <c r="D3183" t="s">
        <v>3597</v>
      </c>
      <c r="E3183" t="s">
        <v>1386</v>
      </c>
      <c r="F3183" t="s">
        <v>46</v>
      </c>
      <c r="G3183">
        <v>4</v>
      </c>
      <c r="H3183">
        <v>95</v>
      </c>
    </row>
    <row r="3184" spans="1:8">
      <c r="A3184">
        <v>3183</v>
      </c>
      <c r="B3184">
        <v>47</v>
      </c>
      <c r="C3184" t="s">
        <v>186</v>
      </c>
      <c r="D3184" t="s">
        <v>3597</v>
      </c>
      <c r="E3184" t="s">
        <v>1387</v>
      </c>
      <c r="F3184" t="s">
        <v>63</v>
      </c>
      <c r="G3184">
        <v>3</v>
      </c>
      <c r="H3184">
        <v>95</v>
      </c>
    </row>
    <row r="3185" spans="1:8">
      <c r="A3185">
        <v>3184</v>
      </c>
      <c r="B3185">
        <v>47</v>
      </c>
      <c r="C3185" t="s">
        <v>186</v>
      </c>
      <c r="D3185" t="s">
        <v>3597</v>
      </c>
      <c r="E3185" t="s">
        <v>1387</v>
      </c>
      <c r="F3185" t="s">
        <v>46</v>
      </c>
      <c r="G3185">
        <v>1</v>
      </c>
      <c r="H3185">
        <v>95</v>
      </c>
    </row>
    <row r="3186" spans="1:8">
      <c r="A3186">
        <v>3185</v>
      </c>
      <c r="B3186">
        <v>47</v>
      </c>
      <c r="C3186" t="s">
        <v>186</v>
      </c>
      <c r="D3186" t="s">
        <v>3597</v>
      </c>
      <c r="E3186" t="s">
        <v>1388</v>
      </c>
      <c r="F3186" t="s">
        <v>63</v>
      </c>
      <c r="G3186">
        <v>2</v>
      </c>
      <c r="H3186">
        <v>95</v>
      </c>
    </row>
    <row r="3187" spans="1:8">
      <c r="A3187">
        <v>3186</v>
      </c>
      <c r="B3187">
        <v>47</v>
      </c>
      <c r="C3187" t="s">
        <v>186</v>
      </c>
      <c r="D3187" t="s">
        <v>3597</v>
      </c>
      <c r="E3187" t="s">
        <v>1388</v>
      </c>
      <c r="F3187" t="s">
        <v>46</v>
      </c>
      <c r="G3187">
        <v>3</v>
      </c>
      <c r="H3187">
        <v>95</v>
      </c>
    </row>
    <row r="3188" spans="1:8">
      <c r="A3188">
        <v>3187</v>
      </c>
      <c r="B3188">
        <v>47</v>
      </c>
      <c r="C3188" t="s">
        <v>186</v>
      </c>
      <c r="D3188" t="s">
        <v>3597</v>
      </c>
      <c r="E3188" t="s">
        <v>1389</v>
      </c>
      <c r="F3188" t="s">
        <v>63</v>
      </c>
      <c r="G3188">
        <v>4</v>
      </c>
      <c r="H3188">
        <v>95</v>
      </c>
    </row>
    <row r="3189" spans="1:8">
      <c r="A3189">
        <v>3188</v>
      </c>
      <c r="B3189">
        <v>47</v>
      </c>
      <c r="C3189" t="s">
        <v>186</v>
      </c>
      <c r="D3189" t="s">
        <v>3597</v>
      </c>
      <c r="E3189" t="s">
        <v>1389</v>
      </c>
      <c r="F3189" t="s">
        <v>46</v>
      </c>
      <c r="G3189">
        <v>1</v>
      </c>
      <c r="H3189">
        <v>95</v>
      </c>
    </row>
    <row r="3190" spans="1:8">
      <c r="A3190">
        <v>3189</v>
      </c>
      <c r="B3190">
        <v>47</v>
      </c>
      <c r="C3190" t="s">
        <v>186</v>
      </c>
      <c r="D3190" t="s">
        <v>3597</v>
      </c>
      <c r="E3190" t="s">
        <v>1390</v>
      </c>
      <c r="F3190" t="s">
        <v>63</v>
      </c>
      <c r="G3190">
        <v>11</v>
      </c>
      <c r="H3190">
        <v>95</v>
      </c>
    </row>
    <row r="3191" spans="1:8">
      <c r="A3191">
        <v>3190</v>
      </c>
      <c r="B3191">
        <v>47</v>
      </c>
      <c r="C3191" t="s">
        <v>186</v>
      </c>
      <c r="D3191" t="s">
        <v>3597</v>
      </c>
      <c r="E3191" t="s">
        <v>1390</v>
      </c>
      <c r="F3191" t="s">
        <v>46</v>
      </c>
      <c r="G3191">
        <v>5</v>
      </c>
      <c r="H3191">
        <v>95</v>
      </c>
    </row>
    <row r="3192" spans="1:8">
      <c r="A3192">
        <v>3191</v>
      </c>
      <c r="B3192">
        <v>47</v>
      </c>
      <c r="C3192" t="s">
        <v>186</v>
      </c>
      <c r="D3192" t="s">
        <v>3597</v>
      </c>
      <c r="E3192" t="s">
        <v>1391</v>
      </c>
      <c r="F3192" t="s">
        <v>63</v>
      </c>
      <c r="G3192">
        <v>6</v>
      </c>
      <c r="H3192">
        <v>95</v>
      </c>
    </row>
    <row r="3193" spans="1:8">
      <c r="A3193">
        <v>3192</v>
      </c>
      <c r="B3193">
        <v>47</v>
      </c>
      <c r="C3193" t="s">
        <v>186</v>
      </c>
      <c r="D3193" t="s">
        <v>3597</v>
      </c>
      <c r="E3193" t="s">
        <v>1391</v>
      </c>
      <c r="F3193" t="s">
        <v>46</v>
      </c>
      <c r="G3193">
        <v>3</v>
      </c>
      <c r="H3193">
        <v>95</v>
      </c>
    </row>
    <row r="3194" spans="1:8">
      <c r="A3194">
        <v>3193</v>
      </c>
      <c r="B3194">
        <v>47</v>
      </c>
      <c r="C3194" t="s">
        <v>186</v>
      </c>
      <c r="D3194" t="s">
        <v>3597</v>
      </c>
      <c r="E3194" t="s">
        <v>1392</v>
      </c>
      <c r="F3194" t="s">
        <v>63</v>
      </c>
      <c r="G3194">
        <v>4</v>
      </c>
      <c r="H3194">
        <v>95</v>
      </c>
    </row>
    <row r="3195" spans="1:8">
      <c r="A3195">
        <v>3194</v>
      </c>
      <c r="B3195">
        <v>47</v>
      </c>
      <c r="C3195" t="s">
        <v>186</v>
      </c>
      <c r="D3195" t="s">
        <v>3597</v>
      </c>
      <c r="E3195" t="s">
        <v>1392</v>
      </c>
      <c r="F3195" t="s">
        <v>46</v>
      </c>
      <c r="G3195">
        <v>4</v>
      </c>
      <c r="H3195">
        <v>95</v>
      </c>
    </row>
    <row r="3196" spans="1:8">
      <c r="A3196">
        <v>3195</v>
      </c>
      <c r="B3196">
        <v>47</v>
      </c>
      <c r="C3196" t="s">
        <v>186</v>
      </c>
      <c r="D3196" t="s">
        <v>3597</v>
      </c>
      <c r="E3196" t="s">
        <v>1393</v>
      </c>
      <c r="F3196" t="s">
        <v>63</v>
      </c>
      <c r="G3196">
        <v>1</v>
      </c>
      <c r="H3196">
        <v>95</v>
      </c>
    </row>
    <row r="3197" spans="1:8">
      <c r="A3197">
        <v>3196</v>
      </c>
      <c r="B3197">
        <v>47</v>
      </c>
      <c r="C3197" t="s">
        <v>186</v>
      </c>
      <c r="D3197" t="s">
        <v>3597</v>
      </c>
      <c r="E3197" t="s">
        <v>1393</v>
      </c>
      <c r="F3197" t="s">
        <v>46</v>
      </c>
      <c r="G3197">
        <v>4</v>
      </c>
      <c r="H3197">
        <v>95</v>
      </c>
    </row>
    <row r="3198" spans="1:8">
      <c r="A3198">
        <v>3197</v>
      </c>
      <c r="B3198">
        <v>47</v>
      </c>
      <c r="C3198" t="s">
        <v>186</v>
      </c>
      <c r="D3198" t="s">
        <v>3597</v>
      </c>
      <c r="E3198" t="s">
        <v>1394</v>
      </c>
      <c r="F3198" t="s">
        <v>63</v>
      </c>
      <c r="G3198">
        <v>2</v>
      </c>
      <c r="H3198">
        <v>95</v>
      </c>
    </row>
    <row r="3199" spans="1:8">
      <c r="A3199">
        <v>3198</v>
      </c>
      <c r="B3199">
        <v>47</v>
      </c>
      <c r="C3199" t="s">
        <v>186</v>
      </c>
      <c r="D3199" t="s">
        <v>3597</v>
      </c>
      <c r="E3199" t="s">
        <v>1394</v>
      </c>
      <c r="F3199" t="s">
        <v>46</v>
      </c>
      <c r="G3199">
        <v>5</v>
      </c>
      <c r="H3199">
        <v>95</v>
      </c>
    </row>
    <row r="3200" spans="1:8">
      <c r="A3200">
        <v>3199</v>
      </c>
      <c r="B3200">
        <v>47</v>
      </c>
      <c r="C3200" t="s">
        <v>186</v>
      </c>
      <c r="D3200" t="s">
        <v>3597</v>
      </c>
      <c r="E3200" t="s">
        <v>1395</v>
      </c>
      <c r="F3200" t="s">
        <v>63</v>
      </c>
      <c r="G3200">
        <v>1</v>
      </c>
      <c r="H3200">
        <v>95</v>
      </c>
    </row>
    <row r="3201" spans="1:8">
      <c r="A3201">
        <v>3200</v>
      </c>
      <c r="B3201">
        <v>47</v>
      </c>
      <c r="C3201" t="s">
        <v>186</v>
      </c>
      <c r="D3201" t="s">
        <v>3597</v>
      </c>
      <c r="E3201" t="s">
        <v>1395</v>
      </c>
      <c r="F3201" t="s">
        <v>46</v>
      </c>
      <c r="G3201">
        <v>4</v>
      </c>
      <c r="H3201">
        <v>95</v>
      </c>
    </row>
    <row r="3202" spans="1:8">
      <c r="A3202">
        <v>3201</v>
      </c>
      <c r="B3202">
        <v>47</v>
      </c>
      <c r="C3202" t="s">
        <v>186</v>
      </c>
      <c r="D3202" t="s">
        <v>3597</v>
      </c>
      <c r="E3202" t="s">
        <v>1396</v>
      </c>
      <c r="F3202" t="s">
        <v>63</v>
      </c>
      <c r="G3202">
        <v>7</v>
      </c>
      <c r="H3202">
        <v>95</v>
      </c>
    </row>
    <row r="3203" spans="1:8">
      <c r="A3203">
        <v>3202</v>
      </c>
      <c r="B3203">
        <v>47</v>
      </c>
      <c r="C3203" t="s">
        <v>186</v>
      </c>
      <c r="D3203" t="s">
        <v>3597</v>
      </c>
      <c r="E3203" t="s">
        <v>1396</v>
      </c>
      <c r="F3203" t="s">
        <v>46</v>
      </c>
      <c r="G3203">
        <v>3</v>
      </c>
      <c r="H3203">
        <v>95</v>
      </c>
    </row>
    <row r="3204" spans="1:8">
      <c r="A3204">
        <v>3203</v>
      </c>
      <c r="B3204">
        <v>47</v>
      </c>
      <c r="C3204" t="s">
        <v>186</v>
      </c>
      <c r="D3204" t="s">
        <v>3597</v>
      </c>
      <c r="E3204" t="s">
        <v>1397</v>
      </c>
      <c r="F3204" t="s">
        <v>63</v>
      </c>
      <c r="G3204">
        <v>1</v>
      </c>
      <c r="H3204">
        <v>95</v>
      </c>
    </row>
    <row r="3205" spans="1:8">
      <c r="A3205">
        <v>3204</v>
      </c>
      <c r="B3205">
        <v>47</v>
      </c>
      <c r="C3205" t="s">
        <v>186</v>
      </c>
      <c r="D3205" t="s">
        <v>3597</v>
      </c>
      <c r="E3205" t="s">
        <v>1397</v>
      </c>
      <c r="F3205" t="s">
        <v>46</v>
      </c>
      <c r="G3205">
        <v>1</v>
      </c>
      <c r="H3205">
        <v>95</v>
      </c>
    </row>
    <row r="3206" spans="1:8">
      <c r="A3206">
        <v>3205</v>
      </c>
      <c r="B3206">
        <v>47</v>
      </c>
      <c r="C3206" t="s">
        <v>186</v>
      </c>
      <c r="D3206" t="s">
        <v>3597</v>
      </c>
      <c r="E3206" t="s">
        <v>1398</v>
      </c>
      <c r="F3206" t="s">
        <v>63</v>
      </c>
      <c r="G3206">
        <v>2</v>
      </c>
      <c r="H3206">
        <v>95</v>
      </c>
    </row>
    <row r="3207" spans="1:8">
      <c r="A3207">
        <v>3206</v>
      </c>
      <c r="B3207">
        <v>47</v>
      </c>
      <c r="C3207" t="s">
        <v>186</v>
      </c>
      <c r="D3207" t="s">
        <v>3597</v>
      </c>
      <c r="E3207" t="s">
        <v>1399</v>
      </c>
      <c r="F3207" t="s">
        <v>63</v>
      </c>
      <c r="G3207">
        <v>1</v>
      </c>
      <c r="H3207">
        <v>95</v>
      </c>
    </row>
    <row r="3208" spans="1:8">
      <c r="A3208">
        <v>3207</v>
      </c>
      <c r="B3208">
        <v>47</v>
      </c>
      <c r="C3208" t="s">
        <v>186</v>
      </c>
      <c r="D3208" t="s">
        <v>3597</v>
      </c>
      <c r="E3208" t="s">
        <v>1399</v>
      </c>
      <c r="F3208" t="s">
        <v>46</v>
      </c>
      <c r="G3208">
        <v>2</v>
      </c>
      <c r="H3208">
        <v>95</v>
      </c>
    </row>
    <row r="3209" spans="1:8">
      <c r="A3209">
        <v>3208</v>
      </c>
      <c r="B3209">
        <v>47</v>
      </c>
      <c r="C3209" t="s">
        <v>186</v>
      </c>
      <c r="D3209" t="s">
        <v>3597</v>
      </c>
      <c r="E3209" t="s">
        <v>1400</v>
      </c>
      <c r="F3209" t="s">
        <v>63</v>
      </c>
      <c r="G3209">
        <v>1</v>
      </c>
      <c r="H3209">
        <v>95</v>
      </c>
    </row>
    <row r="3210" spans="1:8">
      <c r="A3210">
        <v>3209</v>
      </c>
      <c r="B3210">
        <v>47</v>
      </c>
      <c r="C3210" t="s">
        <v>186</v>
      </c>
      <c r="D3210" t="s">
        <v>3597</v>
      </c>
      <c r="E3210" t="s">
        <v>1402</v>
      </c>
      <c r="F3210" t="s">
        <v>63</v>
      </c>
      <c r="G3210">
        <v>1</v>
      </c>
      <c r="H3210">
        <v>95</v>
      </c>
    </row>
    <row r="3211" spans="1:8">
      <c r="A3211">
        <v>3210</v>
      </c>
      <c r="B3211">
        <v>47</v>
      </c>
      <c r="C3211" t="s">
        <v>186</v>
      </c>
      <c r="D3211" t="s">
        <v>3599</v>
      </c>
      <c r="E3211" t="s">
        <v>249</v>
      </c>
      <c r="F3211" t="s">
        <v>46</v>
      </c>
      <c r="G3211">
        <v>2</v>
      </c>
      <c r="H3211">
        <v>80</v>
      </c>
    </row>
    <row r="3212" spans="1:8">
      <c r="A3212">
        <v>3211</v>
      </c>
      <c r="B3212">
        <v>47</v>
      </c>
      <c r="C3212" t="s">
        <v>186</v>
      </c>
      <c r="D3212" t="s">
        <v>3599</v>
      </c>
      <c r="E3212" t="s">
        <v>1386</v>
      </c>
      <c r="F3212" t="s">
        <v>63</v>
      </c>
      <c r="G3212">
        <v>1</v>
      </c>
      <c r="H3212">
        <v>80</v>
      </c>
    </row>
    <row r="3213" spans="1:8">
      <c r="A3213">
        <v>3212</v>
      </c>
      <c r="B3213">
        <v>47</v>
      </c>
      <c r="C3213" t="s">
        <v>186</v>
      </c>
      <c r="D3213" t="s">
        <v>3599</v>
      </c>
      <c r="E3213" t="s">
        <v>1387</v>
      </c>
      <c r="F3213" t="s">
        <v>63</v>
      </c>
      <c r="G3213">
        <v>2</v>
      </c>
      <c r="H3213">
        <v>80</v>
      </c>
    </row>
    <row r="3214" spans="1:8">
      <c r="A3214">
        <v>3213</v>
      </c>
      <c r="B3214">
        <v>47</v>
      </c>
      <c r="C3214" t="s">
        <v>186</v>
      </c>
      <c r="D3214" t="s">
        <v>3599</v>
      </c>
      <c r="E3214" t="s">
        <v>1388</v>
      </c>
      <c r="F3214" t="s">
        <v>63</v>
      </c>
      <c r="G3214">
        <v>2</v>
      </c>
      <c r="H3214">
        <v>80</v>
      </c>
    </row>
    <row r="3215" spans="1:8">
      <c r="A3215">
        <v>3214</v>
      </c>
      <c r="B3215">
        <v>47</v>
      </c>
      <c r="C3215" t="s">
        <v>186</v>
      </c>
      <c r="D3215" t="s">
        <v>3599</v>
      </c>
      <c r="E3215" t="s">
        <v>1388</v>
      </c>
      <c r="F3215" t="s">
        <v>46</v>
      </c>
      <c r="G3215">
        <v>6</v>
      </c>
      <c r="H3215">
        <v>80</v>
      </c>
    </row>
    <row r="3216" spans="1:8">
      <c r="A3216">
        <v>3215</v>
      </c>
      <c r="B3216">
        <v>47</v>
      </c>
      <c r="C3216" t="s">
        <v>186</v>
      </c>
      <c r="D3216" t="s">
        <v>3599</v>
      </c>
      <c r="E3216" t="s">
        <v>1389</v>
      </c>
      <c r="F3216" t="s">
        <v>63</v>
      </c>
      <c r="G3216">
        <v>7</v>
      </c>
      <c r="H3216">
        <v>80</v>
      </c>
    </row>
    <row r="3217" spans="1:8">
      <c r="A3217">
        <v>3216</v>
      </c>
      <c r="B3217">
        <v>47</v>
      </c>
      <c r="C3217" t="s">
        <v>186</v>
      </c>
      <c r="D3217" t="s">
        <v>3599</v>
      </c>
      <c r="E3217" t="s">
        <v>1389</v>
      </c>
      <c r="F3217" t="s">
        <v>46</v>
      </c>
      <c r="G3217">
        <v>1</v>
      </c>
      <c r="H3217">
        <v>80</v>
      </c>
    </row>
    <row r="3218" spans="1:8">
      <c r="A3218">
        <v>3217</v>
      </c>
      <c r="B3218">
        <v>47</v>
      </c>
      <c r="C3218" t="s">
        <v>186</v>
      </c>
      <c r="D3218" t="s">
        <v>3599</v>
      </c>
      <c r="E3218" t="s">
        <v>1390</v>
      </c>
      <c r="F3218" t="s">
        <v>63</v>
      </c>
      <c r="G3218">
        <v>4</v>
      </c>
      <c r="H3218">
        <v>80</v>
      </c>
    </row>
    <row r="3219" spans="1:8">
      <c r="A3219">
        <v>3218</v>
      </c>
      <c r="B3219">
        <v>47</v>
      </c>
      <c r="C3219" t="s">
        <v>186</v>
      </c>
      <c r="D3219" t="s">
        <v>3599</v>
      </c>
      <c r="E3219" t="s">
        <v>1390</v>
      </c>
      <c r="F3219" t="s">
        <v>46</v>
      </c>
      <c r="G3219">
        <v>3</v>
      </c>
      <c r="H3219">
        <v>80</v>
      </c>
    </row>
    <row r="3220" spans="1:8">
      <c r="A3220">
        <v>3219</v>
      </c>
      <c r="B3220">
        <v>47</v>
      </c>
      <c r="C3220" t="s">
        <v>186</v>
      </c>
      <c r="D3220" t="s">
        <v>3599</v>
      </c>
      <c r="E3220" t="s">
        <v>1391</v>
      </c>
      <c r="F3220" t="s">
        <v>63</v>
      </c>
      <c r="G3220">
        <v>3</v>
      </c>
      <c r="H3220">
        <v>80</v>
      </c>
    </row>
    <row r="3221" spans="1:8">
      <c r="A3221">
        <v>3220</v>
      </c>
      <c r="B3221">
        <v>47</v>
      </c>
      <c r="C3221" t="s">
        <v>186</v>
      </c>
      <c r="D3221" t="s">
        <v>3599</v>
      </c>
      <c r="E3221" t="s">
        <v>1392</v>
      </c>
      <c r="F3221" t="s">
        <v>63</v>
      </c>
      <c r="G3221">
        <v>3</v>
      </c>
      <c r="H3221">
        <v>80</v>
      </c>
    </row>
    <row r="3222" spans="1:8">
      <c r="A3222">
        <v>3221</v>
      </c>
      <c r="B3222">
        <v>47</v>
      </c>
      <c r="C3222" t="s">
        <v>186</v>
      </c>
      <c r="D3222" t="s">
        <v>3599</v>
      </c>
      <c r="E3222" t="s">
        <v>1392</v>
      </c>
      <c r="F3222" t="s">
        <v>46</v>
      </c>
      <c r="G3222">
        <v>1</v>
      </c>
      <c r="H3222">
        <v>80</v>
      </c>
    </row>
    <row r="3223" spans="1:8">
      <c r="A3223">
        <v>3222</v>
      </c>
      <c r="B3223">
        <v>47</v>
      </c>
      <c r="C3223" t="s">
        <v>186</v>
      </c>
      <c r="D3223" t="s">
        <v>3599</v>
      </c>
      <c r="E3223" t="s">
        <v>1393</v>
      </c>
      <c r="F3223" t="s">
        <v>63</v>
      </c>
      <c r="G3223">
        <v>4</v>
      </c>
      <c r="H3223">
        <v>80</v>
      </c>
    </row>
    <row r="3224" spans="1:8">
      <c r="A3224">
        <v>3223</v>
      </c>
      <c r="B3224">
        <v>47</v>
      </c>
      <c r="C3224" t="s">
        <v>186</v>
      </c>
      <c r="D3224" t="s">
        <v>3599</v>
      </c>
      <c r="E3224" t="s">
        <v>1393</v>
      </c>
      <c r="F3224" t="s">
        <v>46</v>
      </c>
      <c r="G3224">
        <v>4</v>
      </c>
      <c r="H3224">
        <v>80</v>
      </c>
    </row>
    <row r="3225" spans="1:8">
      <c r="A3225">
        <v>3224</v>
      </c>
      <c r="B3225">
        <v>47</v>
      </c>
      <c r="C3225" t="s">
        <v>186</v>
      </c>
      <c r="D3225" t="s">
        <v>3599</v>
      </c>
      <c r="E3225" t="s">
        <v>1394</v>
      </c>
      <c r="F3225" t="s">
        <v>63</v>
      </c>
      <c r="G3225">
        <v>4</v>
      </c>
      <c r="H3225">
        <v>80</v>
      </c>
    </row>
    <row r="3226" spans="1:8">
      <c r="A3226">
        <v>3225</v>
      </c>
      <c r="B3226">
        <v>47</v>
      </c>
      <c r="C3226" t="s">
        <v>186</v>
      </c>
      <c r="D3226" t="s">
        <v>3599</v>
      </c>
      <c r="E3226" t="s">
        <v>1394</v>
      </c>
      <c r="F3226" t="s">
        <v>46</v>
      </c>
      <c r="G3226">
        <v>4</v>
      </c>
      <c r="H3226">
        <v>80</v>
      </c>
    </row>
    <row r="3227" spans="1:8">
      <c r="A3227">
        <v>3226</v>
      </c>
      <c r="B3227">
        <v>47</v>
      </c>
      <c r="C3227" t="s">
        <v>186</v>
      </c>
      <c r="D3227" t="s">
        <v>3599</v>
      </c>
      <c r="E3227" t="s">
        <v>1395</v>
      </c>
      <c r="F3227" t="s">
        <v>63</v>
      </c>
      <c r="G3227">
        <v>4</v>
      </c>
      <c r="H3227">
        <v>80</v>
      </c>
    </row>
    <row r="3228" spans="1:8">
      <c r="A3228">
        <v>3227</v>
      </c>
      <c r="B3228">
        <v>47</v>
      </c>
      <c r="C3228" t="s">
        <v>186</v>
      </c>
      <c r="D3228" t="s">
        <v>3599</v>
      </c>
      <c r="E3228" t="s">
        <v>1395</v>
      </c>
      <c r="F3228" t="s">
        <v>46</v>
      </c>
      <c r="G3228">
        <v>4</v>
      </c>
      <c r="H3228">
        <v>80</v>
      </c>
    </row>
    <row r="3229" spans="1:8">
      <c r="A3229">
        <v>3228</v>
      </c>
      <c r="B3229">
        <v>47</v>
      </c>
      <c r="C3229" t="s">
        <v>186</v>
      </c>
      <c r="D3229" t="s">
        <v>3599</v>
      </c>
      <c r="E3229" t="s">
        <v>1396</v>
      </c>
      <c r="F3229" t="s">
        <v>63</v>
      </c>
      <c r="G3229">
        <v>3</v>
      </c>
      <c r="H3229">
        <v>80</v>
      </c>
    </row>
    <row r="3230" spans="1:8">
      <c r="A3230">
        <v>3229</v>
      </c>
      <c r="B3230">
        <v>47</v>
      </c>
      <c r="C3230" t="s">
        <v>186</v>
      </c>
      <c r="D3230" t="s">
        <v>3599</v>
      </c>
      <c r="E3230" t="s">
        <v>1396</v>
      </c>
      <c r="F3230" t="s">
        <v>46</v>
      </c>
      <c r="G3230">
        <v>4</v>
      </c>
      <c r="H3230">
        <v>80</v>
      </c>
    </row>
    <row r="3231" spans="1:8">
      <c r="A3231">
        <v>3230</v>
      </c>
      <c r="B3231">
        <v>47</v>
      </c>
      <c r="C3231" t="s">
        <v>186</v>
      </c>
      <c r="D3231" t="s">
        <v>3599</v>
      </c>
      <c r="E3231" t="s">
        <v>1397</v>
      </c>
      <c r="F3231" t="s">
        <v>63</v>
      </c>
      <c r="G3231">
        <v>3</v>
      </c>
      <c r="H3231">
        <v>80</v>
      </c>
    </row>
    <row r="3232" spans="1:8">
      <c r="A3232">
        <v>3231</v>
      </c>
      <c r="B3232">
        <v>47</v>
      </c>
      <c r="C3232" t="s">
        <v>186</v>
      </c>
      <c r="D3232" t="s">
        <v>3599</v>
      </c>
      <c r="E3232" t="s">
        <v>1397</v>
      </c>
      <c r="F3232" t="s">
        <v>46</v>
      </c>
      <c r="G3232">
        <v>2</v>
      </c>
      <c r="H3232">
        <v>80</v>
      </c>
    </row>
    <row r="3233" spans="1:8">
      <c r="A3233">
        <v>3232</v>
      </c>
      <c r="B3233">
        <v>47</v>
      </c>
      <c r="C3233" t="s">
        <v>186</v>
      </c>
      <c r="D3233" t="s">
        <v>3599</v>
      </c>
      <c r="E3233" t="s">
        <v>1398</v>
      </c>
      <c r="F3233" t="s">
        <v>63</v>
      </c>
      <c r="G3233">
        <v>2</v>
      </c>
      <c r="H3233">
        <v>80</v>
      </c>
    </row>
    <row r="3234" spans="1:8">
      <c r="A3234">
        <v>3233</v>
      </c>
      <c r="B3234">
        <v>47</v>
      </c>
      <c r="C3234" t="s">
        <v>186</v>
      </c>
      <c r="D3234" t="s">
        <v>3599</v>
      </c>
      <c r="E3234" t="s">
        <v>1398</v>
      </c>
      <c r="F3234" t="s">
        <v>46</v>
      </c>
      <c r="G3234">
        <v>2</v>
      </c>
      <c r="H3234">
        <v>80</v>
      </c>
    </row>
    <row r="3235" spans="1:8">
      <c r="A3235">
        <v>3234</v>
      </c>
      <c r="B3235">
        <v>47</v>
      </c>
      <c r="C3235" t="s">
        <v>186</v>
      </c>
      <c r="D3235" t="s">
        <v>3599</v>
      </c>
      <c r="E3235" t="s">
        <v>1399</v>
      </c>
      <c r="F3235" t="s">
        <v>63</v>
      </c>
      <c r="G3235">
        <v>1</v>
      </c>
      <c r="H3235">
        <v>80</v>
      </c>
    </row>
    <row r="3236" spans="1:8">
      <c r="A3236">
        <v>3235</v>
      </c>
      <c r="B3236">
        <v>47</v>
      </c>
      <c r="C3236" t="s">
        <v>186</v>
      </c>
      <c r="D3236" t="s">
        <v>3599</v>
      </c>
      <c r="E3236" t="s">
        <v>1399</v>
      </c>
      <c r="F3236" t="s">
        <v>46</v>
      </c>
      <c r="G3236">
        <v>2</v>
      </c>
      <c r="H3236">
        <v>80</v>
      </c>
    </row>
    <row r="3237" spans="1:8">
      <c r="A3237">
        <v>3236</v>
      </c>
      <c r="B3237">
        <v>47</v>
      </c>
      <c r="C3237" t="s">
        <v>186</v>
      </c>
      <c r="D3237" t="s">
        <v>3599</v>
      </c>
      <c r="E3237" t="s">
        <v>1400</v>
      </c>
      <c r="F3237" t="s">
        <v>46</v>
      </c>
      <c r="G3237">
        <v>1</v>
      </c>
      <c r="H3237">
        <v>80</v>
      </c>
    </row>
    <row r="3238" spans="1:8">
      <c r="A3238">
        <v>3237</v>
      </c>
      <c r="B3238">
        <v>47</v>
      </c>
      <c r="C3238" t="s">
        <v>186</v>
      </c>
      <c r="D3238" t="s">
        <v>3599</v>
      </c>
      <c r="E3238" t="s">
        <v>1401</v>
      </c>
      <c r="F3238" t="s">
        <v>46</v>
      </c>
      <c r="G3238">
        <v>1</v>
      </c>
      <c r="H3238">
        <v>80</v>
      </c>
    </row>
    <row r="3239" spans="1:8">
      <c r="A3239">
        <v>3238</v>
      </c>
      <c r="B3239">
        <v>47</v>
      </c>
      <c r="C3239" t="s">
        <v>186</v>
      </c>
      <c r="D3239" t="s">
        <v>3598</v>
      </c>
      <c r="E3239" t="s">
        <v>249</v>
      </c>
      <c r="F3239" t="s">
        <v>63</v>
      </c>
      <c r="G3239">
        <v>4733</v>
      </c>
      <c r="H3239">
        <v>106143</v>
      </c>
    </row>
    <row r="3240" spans="1:8">
      <c r="A3240">
        <v>3239</v>
      </c>
      <c r="B3240">
        <v>47</v>
      </c>
      <c r="C3240" t="s">
        <v>186</v>
      </c>
      <c r="D3240" t="s">
        <v>3598</v>
      </c>
      <c r="E3240" t="s">
        <v>249</v>
      </c>
      <c r="F3240" t="s">
        <v>46</v>
      </c>
      <c r="G3240">
        <v>4591</v>
      </c>
      <c r="H3240">
        <v>106143</v>
      </c>
    </row>
    <row r="3241" spans="1:8">
      <c r="A3241">
        <v>3240</v>
      </c>
      <c r="B3241">
        <v>47</v>
      </c>
      <c r="C3241" t="s">
        <v>186</v>
      </c>
      <c r="D3241" t="s">
        <v>3598</v>
      </c>
      <c r="E3241" t="s">
        <v>1386</v>
      </c>
      <c r="F3241" t="s">
        <v>63</v>
      </c>
      <c r="G3241">
        <v>5397</v>
      </c>
      <c r="H3241">
        <v>106143</v>
      </c>
    </row>
    <row r="3242" spans="1:8">
      <c r="A3242">
        <v>3241</v>
      </c>
      <c r="B3242">
        <v>47</v>
      </c>
      <c r="C3242" t="s">
        <v>186</v>
      </c>
      <c r="D3242" t="s">
        <v>3598</v>
      </c>
      <c r="E3242" t="s">
        <v>1386</v>
      </c>
      <c r="F3242" t="s">
        <v>46</v>
      </c>
      <c r="G3242">
        <v>5067</v>
      </c>
      <c r="H3242">
        <v>106143</v>
      </c>
    </row>
    <row r="3243" spans="1:8">
      <c r="A3243">
        <v>3242</v>
      </c>
      <c r="B3243">
        <v>47</v>
      </c>
      <c r="C3243" t="s">
        <v>186</v>
      </c>
      <c r="D3243" t="s">
        <v>3598</v>
      </c>
      <c r="E3243" t="s">
        <v>1387</v>
      </c>
      <c r="F3243" t="s">
        <v>63</v>
      </c>
      <c r="G3243">
        <v>5872</v>
      </c>
      <c r="H3243">
        <v>106143</v>
      </c>
    </row>
    <row r="3244" spans="1:8">
      <c r="A3244">
        <v>3243</v>
      </c>
      <c r="B3244">
        <v>47</v>
      </c>
      <c r="C3244" t="s">
        <v>186</v>
      </c>
      <c r="D3244" t="s">
        <v>3598</v>
      </c>
      <c r="E3244" t="s">
        <v>1387</v>
      </c>
      <c r="F3244" t="s">
        <v>46</v>
      </c>
      <c r="G3244">
        <v>5444</v>
      </c>
      <c r="H3244">
        <v>106143</v>
      </c>
    </row>
    <row r="3245" spans="1:8">
      <c r="A3245">
        <v>3244</v>
      </c>
      <c r="B3245">
        <v>47</v>
      </c>
      <c r="C3245" t="s">
        <v>186</v>
      </c>
      <c r="D3245" t="s">
        <v>3598</v>
      </c>
      <c r="E3245" t="s">
        <v>1388</v>
      </c>
      <c r="F3245" t="s">
        <v>63</v>
      </c>
      <c r="G3245">
        <v>6005</v>
      </c>
      <c r="H3245">
        <v>106143</v>
      </c>
    </row>
    <row r="3246" spans="1:8">
      <c r="A3246">
        <v>3245</v>
      </c>
      <c r="B3246">
        <v>47</v>
      </c>
      <c r="C3246" t="s">
        <v>186</v>
      </c>
      <c r="D3246" t="s">
        <v>3598</v>
      </c>
      <c r="E3246" t="s">
        <v>1388</v>
      </c>
      <c r="F3246" t="s">
        <v>46</v>
      </c>
      <c r="G3246">
        <v>5761</v>
      </c>
      <c r="H3246">
        <v>106143</v>
      </c>
    </row>
    <row r="3247" spans="1:8">
      <c r="A3247">
        <v>3246</v>
      </c>
      <c r="B3247">
        <v>47</v>
      </c>
      <c r="C3247" t="s">
        <v>186</v>
      </c>
      <c r="D3247" t="s">
        <v>3598</v>
      </c>
      <c r="E3247" t="s">
        <v>1389</v>
      </c>
      <c r="F3247" t="s">
        <v>63</v>
      </c>
      <c r="G3247">
        <v>4788</v>
      </c>
      <c r="H3247">
        <v>106143</v>
      </c>
    </row>
    <row r="3248" spans="1:8">
      <c r="A3248">
        <v>3247</v>
      </c>
      <c r="B3248">
        <v>47</v>
      </c>
      <c r="C3248" t="s">
        <v>186</v>
      </c>
      <c r="D3248" t="s">
        <v>3598</v>
      </c>
      <c r="E3248" t="s">
        <v>1389</v>
      </c>
      <c r="F3248" t="s">
        <v>46</v>
      </c>
      <c r="G3248">
        <v>4490</v>
      </c>
      <c r="H3248">
        <v>106143</v>
      </c>
    </row>
    <row r="3249" spans="1:8">
      <c r="A3249">
        <v>3248</v>
      </c>
      <c r="B3249">
        <v>47</v>
      </c>
      <c r="C3249" t="s">
        <v>186</v>
      </c>
      <c r="D3249" t="s">
        <v>3598</v>
      </c>
      <c r="E3249" t="s">
        <v>1390</v>
      </c>
      <c r="F3249" t="s">
        <v>63</v>
      </c>
      <c r="G3249">
        <v>3986</v>
      </c>
      <c r="H3249">
        <v>106143</v>
      </c>
    </row>
    <row r="3250" spans="1:8">
      <c r="A3250">
        <v>3249</v>
      </c>
      <c r="B3250">
        <v>47</v>
      </c>
      <c r="C3250" t="s">
        <v>186</v>
      </c>
      <c r="D3250" t="s">
        <v>3598</v>
      </c>
      <c r="E3250" t="s">
        <v>1390</v>
      </c>
      <c r="F3250" t="s">
        <v>46</v>
      </c>
      <c r="G3250">
        <v>3793</v>
      </c>
      <c r="H3250">
        <v>106143</v>
      </c>
    </row>
    <row r="3251" spans="1:8">
      <c r="A3251">
        <v>3250</v>
      </c>
      <c r="B3251">
        <v>47</v>
      </c>
      <c r="C3251" t="s">
        <v>186</v>
      </c>
      <c r="D3251" t="s">
        <v>3598</v>
      </c>
      <c r="E3251" t="s">
        <v>1391</v>
      </c>
      <c r="F3251" t="s">
        <v>63</v>
      </c>
      <c r="G3251">
        <v>3492</v>
      </c>
      <c r="H3251">
        <v>106143</v>
      </c>
    </row>
    <row r="3252" spans="1:8">
      <c r="A3252">
        <v>3251</v>
      </c>
      <c r="B3252">
        <v>47</v>
      </c>
      <c r="C3252" t="s">
        <v>186</v>
      </c>
      <c r="D3252" t="s">
        <v>3598</v>
      </c>
      <c r="E3252" t="s">
        <v>1391</v>
      </c>
      <c r="F3252" t="s">
        <v>46</v>
      </c>
      <c r="G3252">
        <v>3552</v>
      </c>
      <c r="H3252">
        <v>106143</v>
      </c>
    </row>
    <row r="3253" spans="1:8">
      <c r="A3253">
        <v>3252</v>
      </c>
      <c r="B3253">
        <v>47</v>
      </c>
      <c r="C3253" t="s">
        <v>186</v>
      </c>
      <c r="D3253" t="s">
        <v>3598</v>
      </c>
      <c r="E3253" t="s">
        <v>1392</v>
      </c>
      <c r="F3253" t="s">
        <v>63</v>
      </c>
      <c r="G3253">
        <v>3280</v>
      </c>
      <c r="H3253">
        <v>106143</v>
      </c>
    </row>
    <row r="3254" spans="1:8">
      <c r="A3254">
        <v>3253</v>
      </c>
      <c r="B3254">
        <v>47</v>
      </c>
      <c r="C3254" t="s">
        <v>186</v>
      </c>
      <c r="D3254" t="s">
        <v>3598</v>
      </c>
      <c r="E3254" t="s">
        <v>1392</v>
      </c>
      <c r="F3254" t="s">
        <v>46</v>
      </c>
      <c r="G3254">
        <v>3429</v>
      </c>
      <c r="H3254">
        <v>106143</v>
      </c>
    </row>
    <row r="3255" spans="1:8">
      <c r="A3255">
        <v>3254</v>
      </c>
      <c r="B3255">
        <v>47</v>
      </c>
      <c r="C3255" t="s">
        <v>186</v>
      </c>
      <c r="D3255" t="s">
        <v>3598</v>
      </c>
      <c r="E3255" t="s">
        <v>1393</v>
      </c>
      <c r="F3255" t="s">
        <v>63</v>
      </c>
      <c r="G3255">
        <v>3014</v>
      </c>
      <c r="H3255">
        <v>106143</v>
      </c>
    </row>
    <row r="3256" spans="1:8">
      <c r="A3256">
        <v>3255</v>
      </c>
      <c r="B3256">
        <v>47</v>
      </c>
      <c r="C3256" t="s">
        <v>186</v>
      </c>
      <c r="D3256" t="s">
        <v>3598</v>
      </c>
      <c r="E3256" t="s">
        <v>1393</v>
      </c>
      <c r="F3256" t="s">
        <v>46</v>
      </c>
      <c r="G3256">
        <v>3232</v>
      </c>
      <c r="H3256">
        <v>106143</v>
      </c>
    </row>
    <row r="3257" spans="1:8">
      <c r="A3257">
        <v>3256</v>
      </c>
      <c r="B3257">
        <v>47</v>
      </c>
      <c r="C3257" t="s">
        <v>186</v>
      </c>
      <c r="D3257" t="s">
        <v>3598</v>
      </c>
      <c r="E3257" t="s">
        <v>1394</v>
      </c>
      <c r="F3257" t="s">
        <v>63</v>
      </c>
      <c r="G3257">
        <v>2848</v>
      </c>
      <c r="H3257">
        <v>106143</v>
      </c>
    </row>
    <row r="3258" spans="1:8">
      <c r="A3258">
        <v>3257</v>
      </c>
      <c r="B3258">
        <v>47</v>
      </c>
      <c r="C3258" t="s">
        <v>186</v>
      </c>
      <c r="D3258" t="s">
        <v>3598</v>
      </c>
      <c r="E3258" t="s">
        <v>1394</v>
      </c>
      <c r="F3258" t="s">
        <v>46</v>
      </c>
      <c r="G3258">
        <v>3014</v>
      </c>
      <c r="H3258">
        <v>106143</v>
      </c>
    </row>
    <row r="3259" spans="1:8">
      <c r="A3259">
        <v>3258</v>
      </c>
      <c r="B3259">
        <v>47</v>
      </c>
      <c r="C3259" t="s">
        <v>186</v>
      </c>
      <c r="D3259" t="s">
        <v>3598</v>
      </c>
      <c r="E3259" t="s">
        <v>1395</v>
      </c>
      <c r="F3259" t="s">
        <v>63</v>
      </c>
      <c r="G3259">
        <v>2701</v>
      </c>
      <c r="H3259">
        <v>106143</v>
      </c>
    </row>
    <row r="3260" spans="1:8">
      <c r="A3260">
        <v>3259</v>
      </c>
      <c r="B3260">
        <v>47</v>
      </c>
      <c r="C3260" t="s">
        <v>186</v>
      </c>
      <c r="D3260" t="s">
        <v>3598</v>
      </c>
      <c r="E3260" t="s">
        <v>1395</v>
      </c>
      <c r="F3260" t="s">
        <v>46</v>
      </c>
      <c r="G3260">
        <v>2739</v>
      </c>
      <c r="H3260">
        <v>106143</v>
      </c>
    </row>
    <row r="3261" spans="1:8">
      <c r="A3261">
        <v>3260</v>
      </c>
      <c r="B3261">
        <v>47</v>
      </c>
      <c r="C3261" t="s">
        <v>186</v>
      </c>
      <c r="D3261" t="s">
        <v>3598</v>
      </c>
      <c r="E3261" t="s">
        <v>1396</v>
      </c>
      <c r="F3261" t="s">
        <v>63</v>
      </c>
      <c r="G3261">
        <v>2239</v>
      </c>
      <c r="H3261">
        <v>106143</v>
      </c>
    </row>
    <row r="3262" spans="1:8">
      <c r="A3262">
        <v>3261</v>
      </c>
      <c r="B3262">
        <v>47</v>
      </c>
      <c r="C3262" t="s">
        <v>186</v>
      </c>
      <c r="D3262" t="s">
        <v>3598</v>
      </c>
      <c r="E3262" t="s">
        <v>1396</v>
      </c>
      <c r="F3262" t="s">
        <v>46</v>
      </c>
      <c r="G3262">
        <v>2270</v>
      </c>
      <c r="H3262">
        <v>106143</v>
      </c>
    </row>
    <row r="3263" spans="1:8">
      <c r="A3263">
        <v>3262</v>
      </c>
      <c r="B3263">
        <v>47</v>
      </c>
      <c r="C3263" t="s">
        <v>186</v>
      </c>
      <c r="D3263" t="s">
        <v>3598</v>
      </c>
      <c r="E3263" t="s">
        <v>1397</v>
      </c>
      <c r="F3263" t="s">
        <v>63</v>
      </c>
      <c r="G3263">
        <v>1783</v>
      </c>
      <c r="H3263">
        <v>106143</v>
      </c>
    </row>
    <row r="3264" spans="1:8">
      <c r="A3264">
        <v>3263</v>
      </c>
      <c r="B3264">
        <v>47</v>
      </c>
      <c r="C3264" t="s">
        <v>186</v>
      </c>
      <c r="D3264" t="s">
        <v>3598</v>
      </c>
      <c r="E3264" t="s">
        <v>1397</v>
      </c>
      <c r="F3264" t="s">
        <v>46</v>
      </c>
      <c r="G3264">
        <v>1568</v>
      </c>
      <c r="H3264">
        <v>106143</v>
      </c>
    </row>
    <row r="3265" spans="1:8">
      <c r="A3265">
        <v>3264</v>
      </c>
      <c r="B3265">
        <v>47</v>
      </c>
      <c r="C3265" t="s">
        <v>186</v>
      </c>
      <c r="D3265" t="s">
        <v>3598</v>
      </c>
      <c r="E3265" t="s">
        <v>1398</v>
      </c>
      <c r="F3265" t="s">
        <v>63</v>
      </c>
      <c r="G3265">
        <v>1318</v>
      </c>
      <c r="H3265">
        <v>106143</v>
      </c>
    </row>
    <row r="3266" spans="1:8">
      <c r="A3266">
        <v>3265</v>
      </c>
      <c r="B3266">
        <v>47</v>
      </c>
      <c r="C3266" t="s">
        <v>186</v>
      </c>
      <c r="D3266" t="s">
        <v>3598</v>
      </c>
      <c r="E3266" t="s">
        <v>1398</v>
      </c>
      <c r="F3266" t="s">
        <v>46</v>
      </c>
      <c r="G3266">
        <v>1219</v>
      </c>
      <c r="H3266">
        <v>106143</v>
      </c>
    </row>
    <row r="3267" spans="1:8">
      <c r="A3267">
        <v>3266</v>
      </c>
      <c r="B3267">
        <v>47</v>
      </c>
      <c r="C3267" t="s">
        <v>186</v>
      </c>
      <c r="D3267" t="s">
        <v>3598</v>
      </c>
      <c r="E3267" t="s">
        <v>1399</v>
      </c>
      <c r="F3267" t="s">
        <v>63</v>
      </c>
      <c r="G3267">
        <v>886</v>
      </c>
      <c r="H3267">
        <v>106143</v>
      </c>
    </row>
    <row r="3268" spans="1:8">
      <c r="A3268">
        <v>3267</v>
      </c>
      <c r="B3268">
        <v>47</v>
      </c>
      <c r="C3268" t="s">
        <v>186</v>
      </c>
      <c r="D3268" t="s">
        <v>3598</v>
      </c>
      <c r="E3268" t="s">
        <v>1399</v>
      </c>
      <c r="F3268" t="s">
        <v>46</v>
      </c>
      <c r="G3268">
        <v>811</v>
      </c>
      <c r="H3268">
        <v>106143</v>
      </c>
    </row>
    <row r="3269" spans="1:8">
      <c r="A3269">
        <v>3268</v>
      </c>
      <c r="B3269">
        <v>47</v>
      </c>
      <c r="C3269" t="s">
        <v>186</v>
      </c>
      <c r="D3269" t="s">
        <v>3598</v>
      </c>
      <c r="E3269" t="s">
        <v>1400</v>
      </c>
      <c r="F3269" t="s">
        <v>63</v>
      </c>
      <c r="G3269">
        <v>639</v>
      </c>
      <c r="H3269">
        <v>106143</v>
      </c>
    </row>
    <row r="3270" spans="1:8">
      <c r="A3270">
        <v>3269</v>
      </c>
      <c r="B3270">
        <v>47</v>
      </c>
      <c r="C3270" t="s">
        <v>186</v>
      </c>
      <c r="D3270" t="s">
        <v>3598</v>
      </c>
      <c r="E3270" t="s">
        <v>1400</v>
      </c>
      <c r="F3270" t="s">
        <v>46</v>
      </c>
      <c r="G3270">
        <v>633</v>
      </c>
      <c r="H3270">
        <v>106143</v>
      </c>
    </row>
    <row r="3271" spans="1:8">
      <c r="A3271">
        <v>3270</v>
      </c>
      <c r="B3271">
        <v>47</v>
      </c>
      <c r="C3271" t="s">
        <v>186</v>
      </c>
      <c r="D3271" t="s">
        <v>3598</v>
      </c>
      <c r="E3271" t="s">
        <v>1401</v>
      </c>
      <c r="F3271" t="s">
        <v>63</v>
      </c>
      <c r="G3271">
        <v>427</v>
      </c>
      <c r="H3271">
        <v>106143</v>
      </c>
    </row>
    <row r="3272" spans="1:8">
      <c r="A3272">
        <v>3271</v>
      </c>
      <c r="B3272">
        <v>47</v>
      </c>
      <c r="C3272" t="s">
        <v>186</v>
      </c>
      <c r="D3272" t="s">
        <v>3598</v>
      </c>
      <c r="E3272" t="s">
        <v>1401</v>
      </c>
      <c r="F3272" t="s">
        <v>46</v>
      </c>
      <c r="G3272">
        <v>448</v>
      </c>
      <c r="H3272">
        <v>106143</v>
      </c>
    </row>
    <row r="3273" spans="1:8">
      <c r="A3273">
        <v>3272</v>
      </c>
      <c r="B3273">
        <v>47</v>
      </c>
      <c r="C3273" t="s">
        <v>186</v>
      </c>
      <c r="D3273" t="s">
        <v>3598</v>
      </c>
      <c r="E3273" t="s">
        <v>1402</v>
      </c>
      <c r="F3273" t="s">
        <v>63</v>
      </c>
      <c r="G3273">
        <v>298</v>
      </c>
      <c r="H3273">
        <v>106143</v>
      </c>
    </row>
    <row r="3274" spans="1:8">
      <c r="A3274">
        <v>3273</v>
      </c>
      <c r="B3274">
        <v>47</v>
      </c>
      <c r="C3274" t="s">
        <v>186</v>
      </c>
      <c r="D3274" t="s">
        <v>3598</v>
      </c>
      <c r="E3274" t="s">
        <v>1402</v>
      </c>
      <c r="F3274" t="s">
        <v>46</v>
      </c>
      <c r="G3274">
        <v>376</v>
      </c>
      <c r="H3274">
        <v>106143</v>
      </c>
    </row>
    <row r="3275" spans="1:8">
      <c r="A3275">
        <v>3274</v>
      </c>
      <c r="B3275">
        <v>47</v>
      </c>
      <c r="C3275" t="s">
        <v>186</v>
      </c>
      <c r="D3275" t="s">
        <v>3586</v>
      </c>
      <c r="E3275" t="s">
        <v>249</v>
      </c>
      <c r="F3275" t="s">
        <v>63</v>
      </c>
      <c r="G3275">
        <v>50540</v>
      </c>
      <c r="H3275">
        <v>1127085</v>
      </c>
    </row>
    <row r="3276" spans="1:8">
      <c r="A3276">
        <v>3275</v>
      </c>
      <c r="B3276">
        <v>47</v>
      </c>
      <c r="C3276" t="s">
        <v>186</v>
      </c>
      <c r="D3276" t="s">
        <v>3586</v>
      </c>
      <c r="E3276" t="s">
        <v>249</v>
      </c>
      <c r="F3276" t="s">
        <v>46</v>
      </c>
      <c r="G3276">
        <v>48084</v>
      </c>
      <c r="H3276">
        <v>1127085</v>
      </c>
    </row>
    <row r="3277" spans="1:8">
      <c r="A3277">
        <v>3276</v>
      </c>
      <c r="B3277">
        <v>47</v>
      </c>
      <c r="C3277" t="s">
        <v>186</v>
      </c>
      <c r="D3277" t="s">
        <v>3586</v>
      </c>
      <c r="E3277" t="s">
        <v>1386</v>
      </c>
      <c r="F3277" t="s">
        <v>63</v>
      </c>
      <c r="G3277">
        <v>56182</v>
      </c>
      <c r="H3277">
        <v>1127085</v>
      </c>
    </row>
    <row r="3278" spans="1:8">
      <c r="A3278">
        <v>3277</v>
      </c>
      <c r="B3278">
        <v>47</v>
      </c>
      <c r="C3278" t="s">
        <v>186</v>
      </c>
      <c r="D3278" t="s">
        <v>3586</v>
      </c>
      <c r="E3278" t="s">
        <v>1386</v>
      </c>
      <c r="F3278" t="s">
        <v>46</v>
      </c>
      <c r="G3278">
        <v>52801</v>
      </c>
      <c r="H3278">
        <v>1127085</v>
      </c>
    </row>
    <row r="3279" spans="1:8">
      <c r="A3279">
        <v>3278</v>
      </c>
      <c r="B3279">
        <v>47</v>
      </c>
      <c r="C3279" t="s">
        <v>186</v>
      </c>
      <c r="D3279" t="s">
        <v>3586</v>
      </c>
      <c r="E3279" t="s">
        <v>1387</v>
      </c>
      <c r="F3279" t="s">
        <v>63</v>
      </c>
      <c r="G3279">
        <v>58183</v>
      </c>
      <c r="H3279">
        <v>1127085</v>
      </c>
    </row>
    <row r="3280" spans="1:8">
      <c r="A3280">
        <v>3279</v>
      </c>
      <c r="B3280">
        <v>47</v>
      </c>
      <c r="C3280" t="s">
        <v>186</v>
      </c>
      <c r="D3280" t="s">
        <v>3586</v>
      </c>
      <c r="E3280" t="s">
        <v>1387</v>
      </c>
      <c r="F3280" t="s">
        <v>46</v>
      </c>
      <c r="G3280">
        <v>54823</v>
      </c>
      <c r="H3280">
        <v>1127085</v>
      </c>
    </row>
    <row r="3281" spans="1:8">
      <c r="A3281">
        <v>3280</v>
      </c>
      <c r="B3281">
        <v>47</v>
      </c>
      <c r="C3281" t="s">
        <v>186</v>
      </c>
      <c r="D3281" t="s">
        <v>3586</v>
      </c>
      <c r="E3281" t="s">
        <v>1388</v>
      </c>
      <c r="F3281" t="s">
        <v>63</v>
      </c>
      <c r="G3281">
        <v>56945</v>
      </c>
      <c r="H3281">
        <v>1127085</v>
      </c>
    </row>
    <row r="3282" spans="1:8">
      <c r="A3282">
        <v>3281</v>
      </c>
      <c r="B3282">
        <v>47</v>
      </c>
      <c r="C3282" t="s">
        <v>186</v>
      </c>
      <c r="D3282" t="s">
        <v>3586</v>
      </c>
      <c r="E3282" t="s">
        <v>1388</v>
      </c>
      <c r="F3282" t="s">
        <v>46</v>
      </c>
      <c r="G3282">
        <v>54612</v>
      </c>
      <c r="H3282">
        <v>1127085</v>
      </c>
    </row>
    <row r="3283" spans="1:8">
      <c r="A3283">
        <v>3282</v>
      </c>
      <c r="B3283">
        <v>47</v>
      </c>
      <c r="C3283" t="s">
        <v>186</v>
      </c>
      <c r="D3283" t="s">
        <v>3586</v>
      </c>
      <c r="E3283" t="s">
        <v>1389</v>
      </c>
      <c r="F3283" t="s">
        <v>63</v>
      </c>
      <c r="G3283">
        <v>49281</v>
      </c>
      <c r="H3283">
        <v>1127085</v>
      </c>
    </row>
    <row r="3284" spans="1:8">
      <c r="A3284">
        <v>3283</v>
      </c>
      <c r="B3284">
        <v>47</v>
      </c>
      <c r="C3284" t="s">
        <v>186</v>
      </c>
      <c r="D3284" t="s">
        <v>3586</v>
      </c>
      <c r="E3284" t="s">
        <v>1389</v>
      </c>
      <c r="F3284" t="s">
        <v>46</v>
      </c>
      <c r="G3284">
        <v>47715</v>
      </c>
      <c r="H3284">
        <v>1127085</v>
      </c>
    </row>
    <row r="3285" spans="1:8">
      <c r="A3285">
        <v>3284</v>
      </c>
      <c r="B3285">
        <v>47</v>
      </c>
      <c r="C3285" t="s">
        <v>186</v>
      </c>
      <c r="D3285" t="s">
        <v>3586</v>
      </c>
      <c r="E3285" t="s">
        <v>1390</v>
      </c>
      <c r="F3285" t="s">
        <v>63</v>
      </c>
      <c r="G3285">
        <v>43663</v>
      </c>
      <c r="H3285">
        <v>1127085</v>
      </c>
    </row>
    <row r="3286" spans="1:8">
      <c r="A3286">
        <v>3285</v>
      </c>
      <c r="B3286">
        <v>47</v>
      </c>
      <c r="C3286" t="s">
        <v>186</v>
      </c>
      <c r="D3286" t="s">
        <v>3586</v>
      </c>
      <c r="E3286" t="s">
        <v>1390</v>
      </c>
      <c r="F3286" t="s">
        <v>46</v>
      </c>
      <c r="G3286">
        <v>43789</v>
      </c>
      <c r="H3286">
        <v>1127085</v>
      </c>
    </row>
    <row r="3287" spans="1:8">
      <c r="A3287">
        <v>3286</v>
      </c>
      <c r="B3287">
        <v>47</v>
      </c>
      <c r="C3287" t="s">
        <v>186</v>
      </c>
      <c r="D3287" t="s">
        <v>3586</v>
      </c>
      <c r="E3287" t="s">
        <v>1391</v>
      </c>
      <c r="F3287" t="s">
        <v>63</v>
      </c>
      <c r="G3287">
        <v>39094</v>
      </c>
      <c r="H3287">
        <v>1127085</v>
      </c>
    </row>
    <row r="3288" spans="1:8">
      <c r="A3288">
        <v>3287</v>
      </c>
      <c r="B3288">
        <v>47</v>
      </c>
      <c r="C3288" t="s">
        <v>186</v>
      </c>
      <c r="D3288" t="s">
        <v>3586</v>
      </c>
      <c r="E3288" t="s">
        <v>1391</v>
      </c>
      <c r="F3288" t="s">
        <v>46</v>
      </c>
      <c r="G3288">
        <v>39685</v>
      </c>
      <c r="H3288">
        <v>1127085</v>
      </c>
    </row>
    <row r="3289" spans="1:8">
      <c r="A3289">
        <v>3288</v>
      </c>
      <c r="B3289">
        <v>47</v>
      </c>
      <c r="C3289" t="s">
        <v>186</v>
      </c>
      <c r="D3289" t="s">
        <v>3586</v>
      </c>
      <c r="E3289" t="s">
        <v>1392</v>
      </c>
      <c r="F3289" t="s">
        <v>63</v>
      </c>
      <c r="G3289">
        <v>36415</v>
      </c>
      <c r="H3289">
        <v>1127085</v>
      </c>
    </row>
    <row r="3290" spans="1:8">
      <c r="A3290">
        <v>3289</v>
      </c>
      <c r="B3290">
        <v>47</v>
      </c>
      <c r="C3290" t="s">
        <v>186</v>
      </c>
      <c r="D3290" t="s">
        <v>3586</v>
      </c>
      <c r="E3290" t="s">
        <v>1392</v>
      </c>
      <c r="F3290" t="s">
        <v>46</v>
      </c>
      <c r="G3290">
        <v>38318</v>
      </c>
      <c r="H3290">
        <v>1127085</v>
      </c>
    </row>
    <row r="3291" spans="1:8">
      <c r="A3291">
        <v>3290</v>
      </c>
      <c r="B3291">
        <v>47</v>
      </c>
      <c r="C3291" t="s">
        <v>186</v>
      </c>
      <c r="D3291" t="s">
        <v>3586</v>
      </c>
      <c r="E3291" t="s">
        <v>1393</v>
      </c>
      <c r="F3291" t="s">
        <v>63</v>
      </c>
      <c r="G3291">
        <v>32328</v>
      </c>
      <c r="H3291">
        <v>1127085</v>
      </c>
    </row>
    <row r="3292" spans="1:8">
      <c r="A3292">
        <v>3291</v>
      </c>
      <c r="B3292">
        <v>47</v>
      </c>
      <c r="C3292" t="s">
        <v>186</v>
      </c>
      <c r="D3292" t="s">
        <v>3586</v>
      </c>
      <c r="E3292" t="s">
        <v>1393</v>
      </c>
      <c r="F3292" t="s">
        <v>46</v>
      </c>
      <c r="G3292">
        <v>33782</v>
      </c>
      <c r="H3292">
        <v>1127085</v>
      </c>
    </row>
    <row r="3293" spans="1:8">
      <c r="A3293">
        <v>3292</v>
      </c>
      <c r="B3293">
        <v>47</v>
      </c>
      <c r="C3293" t="s">
        <v>186</v>
      </c>
      <c r="D3293" t="s">
        <v>3586</v>
      </c>
      <c r="E3293" t="s">
        <v>1394</v>
      </c>
      <c r="F3293" t="s">
        <v>63</v>
      </c>
      <c r="G3293">
        <v>30036</v>
      </c>
      <c r="H3293">
        <v>1127085</v>
      </c>
    </row>
    <row r="3294" spans="1:8">
      <c r="A3294">
        <v>3293</v>
      </c>
      <c r="B3294">
        <v>47</v>
      </c>
      <c r="C3294" t="s">
        <v>186</v>
      </c>
      <c r="D3294" t="s">
        <v>3586</v>
      </c>
      <c r="E3294" t="s">
        <v>1394</v>
      </c>
      <c r="F3294" t="s">
        <v>46</v>
      </c>
      <c r="G3294">
        <v>31610</v>
      </c>
      <c r="H3294">
        <v>1127085</v>
      </c>
    </row>
    <row r="3295" spans="1:8">
      <c r="A3295">
        <v>3294</v>
      </c>
      <c r="B3295">
        <v>47</v>
      </c>
      <c r="C3295" t="s">
        <v>186</v>
      </c>
      <c r="D3295" t="s">
        <v>3586</v>
      </c>
      <c r="E3295" t="s">
        <v>1395</v>
      </c>
      <c r="F3295" t="s">
        <v>63</v>
      </c>
      <c r="G3295">
        <v>27695</v>
      </c>
      <c r="H3295">
        <v>1127085</v>
      </c>
    </row>
    <row r="3296" spans="1:8">
      <c r="A3296">
        <v>3295</v>
      </c>
      <c r="B3296">
        <v>47</v>
      </c>
      <c r="C3296" t="s">
        <v>186</v>
      </c>
      <c r="D3296" t="s">
        <v>3586</v>
      </c>
      <c r="E3296" t="s">
        <v>1395</v>
      </c>
      <c r="F3296" t="s">
        <v>46</v>
      </c>
      <c r="G3296">
        <v>29166</v>
      </c>
      <c r="H3296">
        <v>1127085</v>
      </c>
    </row>
    <row r="3297" spans="1:8">
      <c r="A3297">
        <v>3296</v>
      </c>
      <c r="B3297">
        <v>47</v>
      </c>
      <c r="C3297" t="s">
        <v>186</v>
      </c>
      <c r="D3297" t="s">
        <v>3586</v>
      </c>
      <c r="E3297" t="s">
        <v>1396</v>
      </c>
      <c r="F3297" t="s">
        <v>63</v>
      </c>
      <c r="G3297">
        <v>23592</v>
      </c>
      <c r="H3297">
        <v>1127085</v>
      </c>
    </row>
    <row r="3298" spans="1:8">
      <c r="A3298">
        <v>3297</v>
      </c>
      <c r="B3298">
        <v>47</v>
      </c>
      <c r="C3298" t="s">
        <v>186</v>
      </c>
      <c r="D3298" t="s">
        <v>3586</v>
      </c>
      <c r="E3298" t="s">
        <v>1396</v>
      </c>
      <c r="F3298" t="s">
        <v>46</v>
      </c>
      <c r="G3298">
        <v>25065</v>
      </c>
      <c r="H3298">
        <v>1127085</v>
      </c>
    </row>
    <row r="3299" spans="1:8">
      <c r="A3299">
        <v>3298</v>
      </c>
      <c r="B3299">
        <v>47</v>
      </c>
      <c r="C3299" t="s">
        <v>186</v>
      </c>
      <c r="D3299" t="s">
        <v>3586</v>
      </c>
      <c r="E3299" t="s">
        <v>1397</v>
      </c>
      <c r="F3299" t="s">
        <v>63</v>
      </c>
      <c r="G3299">
        <v>18667</v>
      </c>
      <c r="H3299">
        <v>1127085</v>
      </c>
    </row>
    <row r="3300" spans="1:8">
      <c r="A3300">
        <v>3299</v>
      </c>
      <c r="B3300">
        <v>47</v>
      </c>
      <c r="C3300" t="s">
        <v>186</v>
      </c>
      <c r="D3300" t="s">
        <v>3586</v>
      </c>
      <c r="E3300" t="s">
        <v>1397</v>
      </c>
      <c r="F3300" t="s">
        <v>46</v>
      </c>
      <c r="G3300">
        <v>19856</v>
      </c>
      <c r="H3300">
        <v>1127085</v>
      </c>
    </row>
    <row r="3301" spans="1:8">
      <c r="A3301">
        <v>3300</v>
      </c>
      <c r="B3301">
        <v>47</v>
      </c>
      <c r="C3301" t="s">
        <v>186</v>
      </c>
      <c r="D3301" t="s">
        <v>3586</v>
      </c>
      <c r="E3301" t="s">
        <v>1398</v>
      </c>
      <c r="F3301" t="s">
        <v>63</v>
      </c>
      <c r="G3301">
        <v>14839</v>
      </c>
      <c r="H3301">
        <v>1127085</v>
      </c>
    </row>
    <row r="3302" spans="1:8">
      <c r="A3302">
        <v>3301</v>
      </c>
      <c r="B3302">
        <v>47</v>
      </c>
      <c r="C3302" t="s">
        <v>186</v>
      </c>
      <c r="D3302" t="s">
        <v>3586</v>
      </c>
      <c r="E3302" t="s">
        <v>1398</v>
      </c>
      <c r="F3302" t="s">
        <v>46</v>
      </c>
      <c r="G3302">
        <v>15800</v>
      </c>
      <c r="H3302">
        <v>1127085</v>
      </c>
    </row>
    <row r="3303" spans="1:8">
      <c r="A3303">
        <v>3302</v>
      </c>
      <c r="B3303">
        <v>47</v>
      </c>
      <c r="C3303" t="s">
        <v>186</v>
      </c>
      <c r="D3303" t="s">
        <v>3586</v>
      </c>
      <c r="E3303" t="s">
        <v>1399</v>
      </c>
      <c r="F3303" t="s">
        <v>63</v>
      </c>
      <c r="G3303">
        <v>10287</v>
      </c>
      <c r="H3303">
        <v>1127085</v>
      </c>
    </row>
    <row r="3304" spans="1:8">
      <c r="A3304">
        <v>3303</v>
      </c>
      <c r="B3304">
        <v>47</v>
      </c>
      <c r="C3304" t="s">
        <v>186</v>
      </c>
      <c r="D3304" t="s">
        <v>3586</v>
      </c>
      <c r="E3304" t="s">
        <v>1399</v>
      </c>
      <c r="F3304" t="s">
        <v>46</v>
      </c>
      <c r="G3304">
        <v>10531</v>
      </c>
      <c r="H3304">
        <v>1127085</v>
      </c>
    </row>
    <row r="3305" spans="1:8">
      <c r="A3305">
        <v>3304</v>
      </c>
      <c r="B3305">
        <v>47</v>
      </c>
      <c r="C3305" t="s">
        <v>186</v>
      </c>
      <c r="D3305" t="s">
        <v>3586</v>
      </c>
      <c r="E3305" t="s">
        <v>1400</v>
      </c>
      <c r="F3305" t="s">
        <v>63</v>
      </c>
      <c r="G3305">
        <v>7250</v>
      </c>
      <c r="H3305">
        <v>1127085</v>
      </c>
    </row>
    <row r="3306" spans="1:8">
      <c r="A3306">
        <v>3305</v>
      </c>
      <c r="B3306">
        <v>47</v>
      </c>
      <c r="C3306" t="s">
        <v>186</v>
      </c>
      <c r="D3306" t="s">
        <v>3586</v>
      </c>
      <c r="E3306" t="s">
        <v>1400</v>
      </c>
      <c r="F3306" t="s">
        <v>46</v>
      </c>
      <c r="G3306">
        <v>7984</v>
      </c>
      <c r="H3306">
        <v>1127085</v>
      </c>
    </row>
    <row r="3307" spans="1:8">
      <c r="A3307">
        <v>3306</v>
      </c>
      <c r="B3307">
        <v>47</v>
      </c>
      <c r="C3307" t="s">
        <v>186</v>
      </c>
      <c r="D3307" t="s">
        <v>3586</v>
      </c>
      <c r="E3307" t="s">
        <v>1401</v>
      </c>
      <c r="F3307" t="s">
        <v>63</v>
      </c>
      <c r="G3307">
        <v>4403</v>
      </c>
      <c r="H3307">
        <v>1127085</v>
      </c>
    </row>
    <row r="3308" spans="1:8">
      <c r="A3308">
        <v>3307</v>
      </c>
      <c r="B3308">
        <v>47</v>
      </c>
      <c r="C3308" t="s">
        <v>186</v>
      </c>
      <c r="D3308" t="s">
        <v>3586</v>
      </c>
      <c r="E3308" t="s">
        <v>1401</v>
      </c>
      <c r="F3308" t="s">
        <v>46</v>
      </c>
      <c r="G3308">
        <v>5301</v>
      </c>
      <c r="H3308">
        <v>1127085</v>
      </c>
    </row>
    <row r="3309" spans="1:8">
      <c r="A3309">
        <v>3308</v>
      </c>
      <c r="B3309">
        <v>47</v>
      </c>
      <c r="C3309" t="s">
        <v>186</v>
      </c>
      <c r="D3309" t="s">
        <v>3586</v>
      </c>
      <c r="E3309" t="s">
        <v>1402</v>
      </c>
      <c r="F3309" t="s">
        <v>63</v>
      </c>
      <c r="G3309">
        <v>3723</v>
      </c>
      <c r="H3309">
        <v>1127085</v>
      </c>
    </row>
    <row r="3310" spans="1:8">
      <c r="A3310">
        <v>3309</v>
      </c>
      <c r="B3310">
        <v>47</v>
      </c>
      <c r="C3310" t="s">
        <v>186</v>
      </c>
      <c r="D3310" t="s">
        <v>3586</v>
      </c>
      <c r="E3310" t="s">
        <v>1402</v>
      </c>
      <c r="F3310" t="s">
        <v>46</v>
      </c>
      <c r="G3310">
        <v>5040</v>
      </c>
      <c r="H3310">
        <v>1127085</v>
      </c>
    </row>
    <row r="3311" spans="1:8">
      <c r="A3311">
        <v>3310</v>
      </c>
      <c r="B3311">
        <v>47</v>
      </c>
      <c r="C3311" t="s">
        <v>186</v>
      </c>
      <c r="D3311" t="s">
        <v>45</v>
      </c>
      <c r="E3311" t="s">
        <v>249</v>
      </c>
      <c r="F3311" t="s">
        <v>63</v>
      </c>
      <c r="G3311">
        <v>392</v>
      </c>
    </row>
    <row r="3312" spans="1:8">
      <c r="A3312">
        <v>3311</v>
      </c>
      <c r="B3312">
        <v>47</v>
      </c>
      <c r="C3312" t="s">
        <v>186</v>
      </c>
      <c r="D3312" t="s">
        <v>45</v>
      </c>
      <c r="E3312" t="s">
        <v>249</v>
      </c>
      <c r="F3312" t="s">
        <v>46</v>
      </c>
      <c r="G3312">
        <v>382</v>
      </c>
    </row>
    <row r="3313" spans="1:7">
      <c r="A3313">
        <v>3312</v>
      </c>
      <c r="B3313">
        <v>47</v>
      </c>
      <c r="C3313" t="s">
        <v>186</v>
      </c>
      <c r="D3313" t="s">
        <v>45</v>
      </c>
      <c r="E3313" t="s">
        <v>1386</v>
      </c>
      <c r="F3313" t="s">
        <v>63</v>
      </c>
      <c r="G3313">
        <v>274</v>
      </c>
    </row>
    <row r="3314" spans="1:7">
      <c r="A3314">
        <v>3313</v>
      </c>
      <c r="B3314">
        <v>47</v>
      </c>
      <c r="C3314" t="s">
        <v>186</v>
      </c>
      <c r="D3314" t="s">
        <v>45</v>
      </c>
      <c r="E3314" t="s">
        <v>1386</v>
      </c>
      <c r="F3314" t="s">
        <v>46</v>
      </c>
      <c r="G3314">
        <v>270</v>
      </c>
    </row>
    <row r="3315" spans="1:7">
      <c r="A3315">
        <v>3314</v>
      </c>
      <c r="B3315">
        <v>47</v>
      </c>
      <c r="C3315" t="s">
        <v>186</v>
      </c>
      <c r="D3315" t="s">
        <v>45</v>
      </c>
      <c r="E3315" t="s">
        <v>1387</v>
      </c>
      <c r="F3315" t="s">
        <v>63</v>
      </c>
      <c r="G3315">
        <v>319</v>
      </c>
    </row>
    <row r="3316" spans="1:7">
      <c r="A3316">
        <v>3315</v>
      </c>
      <c r="B3316">
        <v>47</v>
      </c>
      <c r="C3316" t="s">
        <v>186</v>
      </c>
      <c r="D3316" t="s">
        <v>45</v>
      </c>
      <c r="E3316" t="s">
        <v>1387</v>
      </c>
      <c r="F3316" t="s">
        <v>46</v>
      </c>
      <c r="G3316">
        <v>323</v>
      </c>
    </row>
    <row r="3317" spans="1:7">
      <c r="A3317">
        <v>3316</v>
      </c>
      <c r="B3317">
        <v>47</v>
      </c>
      <c r="C3317" t="s">
        <v>186</v>
      </c>
      <c r="D3317" t="s">
        <v>45</v>
      </c>
      <c r="E3317" t="s">
        <v>1388</v>
      </c>
      <c r="F3317" t="s">
        <v>63</v>
      </c>
      <c r="G3317">
        <v>569</v>
      </c>
    </row>
    <row r="3318" spans="1:7">
      <c r="A3318">
        <v>3317</v>
      </c>
      <c r="B3318">
        <v>47</v>
      </c>
      <c r="C3318" t="s">
        <v>186</v>
      </c>
      <c r="D3318" t="s">
        <v>45</v>
      </c>
      <c r="E3318" t="s">
        <v>1388</v>
      </c>
      <c r="F3318" t="s">
        <v>46</v>
      </c>
      <c r="G3318">
        <v>372</v>
      </c>
    </row>
    <row r="3319" spans="1:7">
      <c r="A3319">
        <v>3318</v>
      </c>
      <c r="B3319">
        <v>47</v>
      </c>
      <c r="C3319" t="s">
        <v>186</v>
      </c>
      <c r="D3319" t="s">
        <v>45</v>
      </c>
      <c r="E3319" t="s">
        <v>1389</v>
      </c>
      <c r="F3319" t="s">
        <v>63</v>
      </c>
      <c r="G3319">
        <v>668</v>
      </c>
    </row>
    <row r="3320" spans="1:7">
      <c r="A3320">
        <v>3319</v>
      </c>
      <c r="B3320">
        <v>47</v>
      </c>
      <c r="C3320" t="s">
        <v>186</v>
      </c>
      <c r="D3320" t="s">
        <v>45</v>
      </c>
      <c r="E3320" t="s">
        <v>1389</v>
      </c>
      <c r="F3320" t="s">
        <v>46</v>
      </c>
      <c r="G3320">
        <v>455</v>
      </c>
    </row>
    <row r="3321" spans="1:7">
      <c r="A3321">
        <v>3320</v>
      </c>
      <c r="B3321">
        <v>47</v>
      </c>
      <c r="C3321" t="s">
        <v>186</v>
      </c>
      <c r="D3321" t="s">
        <v>45</v>
      </c>
      <c r="E3321" t="s">
        <v>1390</v>
      </c>
      <c r="F3321" t="s">
        <v>63</v>
      </c>
      <c r="G3321">
        <v>442</v>
      </c>
    </row>
    <row r="3322" spans="1:7">
      <c r="A3322">
        <v>3321</v>
      </c>
      <c r="B3322">
        <v>47</v>
      </c>
      <c r="C3322" t="s">
        <v>186</v>
      </c>
      <c r="D3322" t="s">
        <v>45</v>
      </c>
      <c r="E3322" t="s">
        <v>1390</v>
      </c>
      <c r="F3322" t="s">
        <v>46</v>
      </c>
      <c r="G3322">
        <v>420</v>
      </c>
    </row>
    <row r="3323" spans="1:7">
      <c r="A3323">
        <v>3322</v>
      </c>
      <c r="B3323">
        <v>47</v>
      </c>
      <c r="C3323" t="s">
        <v>186</v>
      </c>
      <c r="D3323" t="s">
        <v>45</v>
      </c>
      <c r="E3323" t="s">
        <v>1391</v>
      </c>
      <c r="F3323" t="s">
        <v>63</v>
      </c>
      <c r="G3323">
        <v>348</v>
      </c>
    </row>
    <row r="3324" spans="1:7">
      <c r="A3324">
        <v>3323</v>
      </c>
      <c r="B3324">
        <v>47</v>
      </c>
      <c r="C3324" t="s">
        <v>186</v>
      </c>
      <c r="D3324" t="s">
        <v>45</v>
      </c>
      <c r="E3324" t="s">
        <v>1391</v>
      </c>
      <c r="F3324" t="s">
        <v>46</v>
      </c>
      <c r="G3324">
        <v>356</v>
      </c>
    </row>
    <row r="3325" spans="1:7">
      <c r="A3325">
        <v>3324</v>
      </c>
      <c r="B3325">
        <v>47</v>
      </c>
      <c r="C3325" t="s">
        <v>186</v>
      </c>
      <c r="D3325" t="s">
        <v>45</v>
      </c>
      <c r="E3325" t="s">
        <v>1392</v>
      </c>
      <c r="F3325" t="s">
        <v>63</v>
      </c>
      <c r="G3325">
        <v>344</v>
      </c>
    </row>
    <row r="3326" spans="1:7">
      <c r="A3326">
        <v>3325</v>
      </c>
      <c r="B3326">
        <v>47</v>
      </c>
      <c r="C3326" t="s">
        <v>186</v>
      </c>
      <c r="D3326" t="s">
        <v>45</v>
      </c>
      <c r="E3326" t="s">
        <v>1392</v>
      </c>
      <c r="F3326" t="s">
        <v>46</v>
      </c>
      <c r="G3326">
        <v>342</v>
      </c>
    </row>
    <row r="3327" spans="1:7">
      <c r="A3327">
        <v>3326</v>
      </c>
      <c r="B3327">
        <v>47</v>
      </c>
      <c r="C3327" t="s">
        <v>186</v>
      </c>
      <c r="D3327" t="s">
        <v>45</v>
      </c>
      <c r="E3327" t="s">
        <v>1393</v>
      </c>
      <c r="F3327" t="s">
        <v>63</v>
      </c>
      <c r="G3327">
        <v>293</v>
      </c>
    </row>
    <row r="3328" spans="1:7">
      <c r="A3328">
        <v>3327</v>
      </c>
      <c r="B3328">
        <v>47</v>
      </c>
      <c r="C3328" t="s">
        <v>186</v>
      </c>
      <c r="D3328" t="s">
        <v>45</v>
      </c>
      <c r="E3328" t="s">
        <v>1393</v>
      </c>
      <c r="F3328" t="s">
        <v>46</v>
      </c>
      <c r="G3328">
        <v>311</v>
      </c>
    </row>
    <row r="3329" spans="1:7">
      <c r="A3329">
        <v>3328</v>
      </c>
      <c r="B3329">
        <v>47</v>
      </c>
      <c r="C3329" t="s">
        <v>186</v>
      </c>
      <c r="D3329" t="s">
        <v>45</v>
      </c>
      <c r="E3329" t="s">
        <v>1394</v>
      </c>
      <c r="F3329" t="s">
        <v>63</v>
      </c>
      <c r="G3329">
        <v>321</v>
      </c>
    </row>
    <row r="3330" spans="1:7">
      <c r="A3330">
        <v>3329</v>
      </c>
      <c r="B3330">
        <v>47</v>
      </c>
      <c r="C3330" t="s">
        <v>186</v>
      </c>
      <c r="D3330" t="s">
        <v>45</v>
      </c>
      <c r="E3330" t="s">
        <v>1394</v>
      </c>
      <c r="F3330" t="s">
        <v>46</v>
      </c>
      <c r="G3330">
        <v>314</v>
      </c>
    </row>
    <row r="3331" spans="1:7">
      <c r="A3331">
        <v>3330</v>
      </c>
      <c r="B3331">
        <v>47</v>
      </c>
      <c r="C3331" t="s">
        <v>186</v>
      </c>
      <c r="D3331" t="s">
        <v>45</v>
      </c>
      <c r="E3331" t="s">
        <v>1395</v>
      </c>
      <c r="F3331" t="s">
        <v>63</v>
      </c>
      <c r="G3331">
        <v>263</v>
      </c>
    </row>
    <row r="3332" spans="1:7">
      <c r="A3332">
        <v>3331</v>
      </c>
      <c r="B3332">
        <v>47</v>
      </c>
      <c r="C3332" t="s">
        <v>186</v>
      </c>
      <c r="D3332" t="s">
        <v>45</v>
      </c>
      <c r="E3332" t="s">
        <v>1395</v>
      </c>
      <c r="F3332" t="s">
        <v>46</v>
      </c>
      <c r="G3332">
        <v>316</v>
      </c>
    </row>
    <row r="3333" spans="1:7">
      <c r="A3333">
        <v>3332</v>
      </c>
      <c r="B3333">
        <v>47</v>
      </c>
      <c r="C3333" t="s">
        <v>186</v>
      </c>
      <c r="D3333" t="s">
        <v>45</v>
      </c>
      <c r="E3333" t="s">
        <v>1396</v>
      </c>
      <c r="F3333" t="s">
        <v>63</v>
      </c>
      <c r="G3333">
        <v>252</v>
      </c>
    </row>
    <row r="3334" spans="1:7">
      <c r="A3334">
        <v>3333</v>
      </c>
      <c r="B3334">
        <v>47</v>
      </c>
      <c r="C3334" t="s">
        <v>186</v>
      </c>
      <c r="D3334" t="s">
        <v>45</v>
      </c>
      <c r="E3334" t="s">
        <v>1396</v>
      </c>
      <c r="F3334" t="s">
        <v>46</v>
      </c>
      <c r="G3334">
        <v>239</v>
      </c>
    </row>
    <row r="3335" spans="1:7">
      <c r="A3335">
        <v>3334</v>
      </c>
      <c r="B3335">
        <v>47</v>
      </c>
      <c r="C3335" t="s">
        <v>186</v>
      </c>
      <c r="D3335" t="s">
        <v>45</v>
      </c>
      <c r="E3335" t="s">
        <v>1397</v>
      </c>
      <c r="F3335" t="s">
        <v>63</v>
      </c>
      <c r="G3335">
        <v>146</v>
      </c>
    </row>
    <row r="3336" spans="1:7">
      <c r="A3336">
        <v>3335</v>
      </c>
      <c r="B3336">
        <v>47</v>
      </c>
      <c r="C3336" t="s">
        <v>186</v>
      </c>
      <c r="D3336" t="s">
        <v>45</v>
      </c>
      <c r="E3336" t="s">
        <v>1397</v>
      </c>
      <c r="F3336" t="s">
        <v>46</v>
      </c>
      <c r="G3336">
        <v>176</v>
      </c>
    </row>
    <row r="3337" spans="1:7">
      <c r="A3337">
        <v>3336</v>
      </c>
      <c r="B3337">
        <v>47</v>
      </c>
      <c r="C3337" t="s">
        <v>186</v>
      </c>
      <c r="D3337" t="s">
        <v>45</v>
      </c>
      <c r="E3337" t="s">
        <v>1398</v>
      </c>
      <c r="F3337" t="s">
        <v>63</v>
      </c>
      <c r="G3337">
        <v>80</v>
      </c>
    </row>
    <row r="3338" spans="1:7">
      <c r="A3338">
        <v>3337</v>
      </c>
      <c r="B3338">
        <v>47</v>
      </c>
      <c r="C3338" t="s">
        <v>186</v>
      </c>
      <c r="D3338" t="s">
        <v>45</v>
      </c>
      <c r="E3338" t="s">
        <v>1398</v>
      </c>
      <c r="F3338" t="s">
        <v>46</v>
      </c>
      <c r="G3338">
        <v>99</v>
      </c>
    </row>
    <row r="3339" spans="1:7">
      <c r="A3339">
        <v>3338</v>
      </c>
      <c r="B3339">
        <v>47</v>
      </c>
      <c r="C3339" t="s">
        <v>186</v>
      </c>
      <c r="D3339" t="s">
        <v>45</v>
      </c>
      <c r="E3339" t="s">
        <v>1399</v>
      </c>
      <c r="F3339" t="s">
        <v>63</v>
      </c>
      <c r="G3339">
        <v>59</v>
      </c>
    </row>
    <row r="3340" spans="1:7">
      <c r="A3340">
        <v>3339</v>
      </c>
      <c r="B3340">
        <v>47</v>
      </c>
      <c r="C3340" t="s">
        <v>186</v>
      </c>
      <c r="D3340" t="s">
        <v>45</v>
      </c>
      <c r="E3340" t="s">
        <v>1399</v>
      </c>
      <c r="F3340" t="s">
        <v>46</v>
      </c>
      <c r="G3340">
        <v>71</v>
      </c>
    </row>
    <row r="3341" spans="1:7">
      <c r="A3341">
        <v>3340</v>
      </c>
      <c r="B3341">
        <v>47</v>
      </c>
      <c r="C3341" t="s">
        <v>186</v>
      </c>
      <c r="D3341" t="s">
        <v>45</v>
      </c>
      <c r="E3341" t="s">
        <v>1400</v>
      </c>
      <c r="F3341" t="s">
        <v>63</v>
      </c>
      <c r="G3341">
        <v>36</v>
      </c>
    </row>
    <row r="3342" spans="1:7">
      <c r="A3342">
        <v>3341</v>
      </c>
      <c r="B3342">
        <v>47</v>
      </c>
      <c r="C3342" t="s">
        <v>186</v>
      </c>
      <c r="D3342" t="s">
        <v>45</v>
      </c>
      <c r="E3342" t="s">
        <v>1400</v>
      </c>
      <c r="F3342" t="s">
        <v>46</v>
      </c>
      <c r="G3342">
        <v>49</v>
      </c>
    </row>
    <row r="3343" spans="1:7">
      <c r="A3343">
        <v>3342</v>
      </c>
      <c r="B3343">
        <v>47</v>
      </c>
      <c r="C3343" t="s">
        <v>186</v>
      </c>
      <c r="D3343" t="s">
        <v>45</v>
      </c>
      <c r="E3343" t="s">
        <v>1401</v>
      </c>
      <c r="F3343" t="s">
        <v>63</v>
      </c>
      <c r="G3343">
        <v>20</v>
      </c>
    </row>
    <row r="3344" spans="1:7">
      <c r="A3344">
        <v>3343</v>
      </c>
      <c r="B3344">
        <v>47</v>
      </c>
      <c r="C3344" t="s">
        <v>186</v>
      </c>
      <c r="D3344" t="s">
        <v>45</v>
      </c>
      <c r="E3344" t="s">
        <v>1401</v>
      </c>
      <c r="F3344" t="s">
        <v>46</v>
      </c>
      <c r="G3344">
        <v>36</v>
      </c>
    </row>
    <row r="3345" spans="1:8">
      <c r="A3345">
        <v>3344</v>
      </c>
      <c r="B3345">
        <v>47</v>
      </c>
      <c r="C3345" t="s">
        <v>186</v>
      </c>
      <c r="D3345" t="s">
        <v>45</v>
      </c>
      <c r="E3345" t="s">
        <v>1402</v>
      </c>
      <c r="F3345" t="s">
        <v>63</v>
      </c>
      <c r="G3345">
        <v>20</v>
      </c>
    </row>
    <row r="3346" spans="1:8">
      <c r="A3346">
        <v>3345</v>
      </c>
      <c r="B3346">
        <v>47</v>
      </c>
      <c r="C3346" t="s">
        <v>186</v>
      </c>
      <c r="D3346" t="s">
        <v>45</v>
      </c>
      <c r="E3346" t="s">
        <v>1402</v>
      </c>
      <c r="F3346" t="s">
        <v>46</v>
      </c>
      <c r="G3346">
        <v>31</v>
      </c>
    </row>
    <row r="3347" spans="1:8">
      <c r="A3347">
        <v>3346</v>
      </c>
      <c r="B3347">
        <v>50</v>
      </c>
      <c r="C3347" t="s">
        <v>187</v>
      </c>
      <c r="D3347" t="s">
        <v>1413</v>
      </c>
      <c r="E3347" t="s">
        <v>249</v>
      </c>
      <c r="F3347" t="s">
        <v>63</v>
      </c>
      <c r="G3347">
        <v>1629</v>
      </c>
      <c r="H3347">
        <v>20528</v>
      </c>
    </row>
    <row r="3348" spans="1:8">
      <c r="A3348">
        <v>3347</v>
      </c>
      <c r="B3348">
        <v>50</v>
      </c>
      <c r="C3348" t="s">
        <v>187</v>
      </c>
      <c r="D3348" t="s">
        <v>1413</v>
      </c>
      <c r="E3348" t="s">
        <v>249</v>
      </c>
      <c r="F3348" t="s">
        <v>46</v>
      </c>
      <c r="G3348">
        <v>1605</v>
      </c>
      <c r="H3348">
        <v>20528</v>
      </c>
    </row>
    <row r="3349" spans="1:8">
      <c r="A3349">
        <v>3348</v>
      </c>
      <c r="B3349">
        <v>50</v>
      </c>
      <c r="C3349" t="s">
        <v>187</v>
      </c>
      <c r="D3349" t="s">
        <v>1413</v>
      </c>
      <c r="E3349" t="s">
        <v>1386</v>
      </c>
      <c r="F3349" t="s">
        <v>63</v>
      </c>
      <c r="G3349">
        <v>1441</v>
      </c>
      <c r="H3349">
        <v>20528</v>
      </c>
    </row>
    <row r="3350" spans="1:8">
      <c r="A3350">
        <v>3349</v>
      </c>
      <c r="B3350">
        <v>50</v>
      </c>
      <c r="C3350" t="s">
        <v>187</v>
      </c>
      <c r="D3350" t="s">
        <v>1413</v>
      </c>
      <c r="E3350" t="s">
        <v>1386</v>
      </c>
      <c r="F3350" t="s">
        <v>46</v>
      </c>
      <c r="G3350">
        <v>1466</v>
      </c>
      <c r="H3350">
        <v>20528</v>
      </c>
    </row>
    <row r="3351" spans="1:8">
      <c r="A3351">
        <v>3350</v>
      </c>
      <c r="B3351">
        <v>50</v>
      </c>
      <c r="C3351" t="s">
        <v>187</v>
      </c>
      <c r="D3351" t="s">
        <v>1413</v>
      </c>
      <c r="E3351" t="s">
        <v>1387</v>
      </c>
      <c r="F3351" t="s">
        <v>63</v>
      </c>
      <c r="G3351">
        <v>1298</v>
      </c>
      <c r="H3351">
        <v>20528</v>
      </c>
    </row>
    <row r="3352" spans="1:8">
      <c r="A3352">
        <v>3351</v>
      </c>
      <c r="B3352">
        <v>50</v>
      </c>
      <c r="C3352" t="s">
        <v>187</v>
      </c>
      <c r="D3352" t="s">
        <v>1413</v>
      </c>
      <c r="E3352" t="s">
        <v>1387</v>
      </c>
      <c r="F3352" t="s">
        <v>46</v>
      </c>
      <c r="G3352">
        <v>1314</v>
      </c>
      <c r="H3352">
        <v>20528</v>
      </c>
    </row>
    <row r="3353" spans="1:8">
      <c r="A3353">
        <v>3352</v>
      </c>
      <c r="B3353">
        <v>50</v>
      </c>
      <c r="C3353" t="s">
        <v>187</v>
      </c>
      <c r="D3353" t="s">
        <v>1413</v>
      </c>
      <c r="E3353" t="s">
        <v>1388</v>
      </c>
      <c r="F3353" t="s">
        <v>63</v>
      </c>
      <c r="G3353">
        <v>1212</v>
      </c>
      <c r="H3353">
        <v>20528</v>
      </c>
    </row>
    <row r="3354" spans="1:8">
      <c r="A3354">
        <v>3353</v>
      </c>
      <c r="B3354">
        <v>50</v>
      </c>
      <c r="C3354" t="s">
        <v>187</v>
      </c>
      <c r="D3354" t="s">
        <v>1413</v>
      </c>
      <c r="E3354" t="s">
        <v>1388</v>
      </c>
      <c r="F3354" t="s">
        <v>46</v>
      </c>
      <c r="G3354">
        <v>1184</v>
      </c>
      <c r="H3354">
        <v>20528</v>
      </c>
    </row>
    <row r="3355" spans="1:8">
      <c r="A3355">
        <v>3354</v>
      </c>
      <c r="B3355">
        <v>50</v>
      </c>
      <c r="C3355" t="s">
        <v>187</v>
      </c>
      <c r="D3355" t="s">
        <v>1413</v>
      </c>
      <c r="E3355" t="s">
        <v>1389</v>
      </c>
      <c r="F3355" t="s">
        <v>63</v>
      </c>
      <c r="G3355">
        <v>1060</v>
      </c>
      <c r="H3355">
        <v>20528</v>
      </c>
    </row>
    <row r="3356" spans="1:8">
      <c r="A3356">
        <v>3355</v>
      </c>
      <c r="B3356">
        <v>50</v>
      </c>
      <c r="C3356" t="s">
        <v>187</v>
      </c>
      <c r="D3356" t="s">
        <v>1413</v>
      </c>
      <c r="E3356" t="s">
        <v>1389</v>
      </c>
      <c r="F3356" t="s">
        <v>46</v>
      </c>
      <c r="G3356">
        <v>938</v>
      </c>
      <c r="H3356">
        <v>20528</v>
      </c>
    </row>
    <row r="3357" spans="1:8">
      <c r="A3357">
        <v>3356</v>
      </c>
      <c r="B3357">
        <v>50</v>
      </c>
      <c r="C3357" t="s">
        <v>187</v>
      </c>
      <c r="D3357" t="s">
        <v>1413</v>
      </c>
      <c r="E3357" t="s">
        <v>1390</v>
      </c>
      <c r="F3357" t="s">
        <v>63</v>
      </c>
      <c r="G3357">
        <v>836</v>
      </c>
      <c r="H3357">
        <v>20528</v>
      </c>
    </row>
    <row r="3358" spans="1:8">
      <c r="A3358">
        <v>3357</v>
      </c>
      <c r="B3358">
        <v>50</v>
      </c>
      <c r="C3358" t="s">
        <v>187</v>
      </c>
      <c r="D3358" t="s">
        <v>1413</v>
      </c>
      <c r="E3358" t="s">
        <v>1390</v>
      </c>
      <c r="F3358" t="s">
        <v>46</v>
      </c>
      <c r="G3358">
        <v>768</v>
      </c>
      <c r="H3358">
        <v>20528</v>
      </c>
    </row>
    <row r="3359" spans="1:8">
      <c r="A3359">
        <v>3358</v>
      </c>
      <c r="B3359">
        <v>50</v>
      </c>
      <c r="C3359" t="s">
        <v>187</v>
      </c>
      <c r="D3359" t="s">
        <v>1413</v>
      </c>
      <c r="E3359" t="s">
        <v>1391</v>
      </c>
      <c r="F3359" t="s">
        <v>63</v>
      </c>
      <c r="G3359">
        <v>636</v>
      </c>
      <c r="H3359">
        <v>20528</v>
      </c>
    </row>
    <row r="3360" spans="1:8">
      <c r="A3360">
        <v>3359</v>
      </c>
      <c r="B3360">
        <v>50</v>
      </c>
      <c r="C3360" t="s">
        <v>187</v>
      </c>
      <c r="D3360" t="s">
        <v>1413</v>
      </c>
      <c r="E3360" t="s">
        <v>1391</v>
      </c>
      <c r="F3360" t="s">
        <v>46</v>
      </c>
      <c r="G3360">
        <v>591</v>
      </c>
      <c r="H3360">
        <v>20528</v>
      </c>
    </row>
    <row r="3361" spans="1:8">
      <c r="A3361">
        <v>3360</v>
      </c>
      <c r="B3361">
        <v>50</v>
      </c>
      <c r="C3361" t="s">
        <v>187</v>
      </c>
      <c r="D3361" t="s">
        <v>1413</v>
      </c>
      <c r="E3361" t="s">
        <v>1392</v>
      </c>
      <c r="F3361" t="s">
        <v>63</v>
      </c>
      <c r="G3361">
        <v>489</v>
      </c>
      <c r="H3361">
        <v>20528</v>
      </c>
    </row>
    <row r="3362" spans="1:8">
      <c r="A3362">
        <v>3361</v>
      </c>
      <c r="B3362">
        <v>50</v>
      </c>
      <c r="C3362" t="s">
        <v>187</v>
      </c>
      <c r="D3362" t="s">
        <v>1413</v>
      </c>
      <c r="E3362" t="s">
        <v>1392</v>
      </c>
      <c r="F3362" t="s">
        <v>46</v>
      </c>
      <c r="G3362">
        <v>492</v>
      </c>
      <c r="H3362">
        <v>20528</v>
      </c>
    </row>
    <row r="3363" spans="1:8">
      <c r="A3363">
        <v>3362</v>
      </c>
      <c r="B3363">
        <v>50</v>
      </c>
      <c r="C3363" t="s">
        <v>187</v>
      </c>
      <c r="D3363" t="s">
        <v>1413</v>
      </c>
      <c r="E3363" t="s">
        <v>1393</v>
      </c>
      <c r="F3363" t="s">
        <v>63</v>
      </c>
      <c r="G3363">
        <v>464</v>
      </c>
      <c r="H3363">
        <v>20528</v>
      </c>
    </row>
    <row r="3364" spans="1:8">
      <c r="A3364">
        <v>3363</v>
      </c>
      <c r="B3364">
        <v>50</v>
      </c>
      <c r="C3364" t="s">
        <v>187</v>
      </c>
      <c r="D3364" t="s">
        <v>1413</v>
      </c>
      <c r="E3364" t="s">
        <v>1393</v>
      </c>
      <c r="F3364" t="s">
        <v>46</v>
      </c>
      <c r="G3364">
        <v>389</v>
      </c>
      <c r="H3364">
        <v>20528</v>
      </c>
    </row>
    <row r="3365" spans="1:8">
      <c r="A3365">
        <v>3364</v>
      </c>
      <c r="B3365">
        <v>50</v>
      </c>
      <c r="C3365" t="s">
        <v>187</v>
      </c>
      <c r="D3365" t="s">
        <v>1413</v>
      </c>
      <c r="E3365" t="s">
        <v>1394</v>
      </c>
      <c r="F3365" t="s">
        <v>63</v>
      </c>
      <c r="G3365">
        <v>418</v>
      </c>
      <c r="H3365">
        <v>20528</v>
      </c>
    </row>
    <row r="3366" spans="1:8">
      <c r="A3366">
        <v>3365</v>
      </c>
      <c r="B3366">
        <v>50</v>
      </c>
      <c r="C3366" t="s">
        <v>187</v>
      </c>
      <c r="D3366" t="s">
        <v>1413</v>
      </c>
      <c r="E3366" t="s">
        <v>1394</v>
      </c>
      <c r="F3366" t="s">
        <v>46</v>
      </c>
      <c r="G3366">
        <v>353</v>
      </c>
      <c r="H3366">
        <v>20528</v>
      </c>
    </row>
    <row r="3367" spans="1:8">
      <c r="A3367">
        <v>3366</v>
      </c>
      <c r="B3367">
        <v>50</v>
      </c>
      <c r="C3367" t="s">
        <v>187</v>
      </c>
      <c r="D3367" t="s">
        <v>1413</v>
      </c>
      <c r="E3367" t="s">
        <v>1395</v>
      </c>
      <c r="F3367" t="s">
        <v>63</v>
      </c>
      <c r="G3367">
        <v>299</v>
      </c>
      <c r="H3367">
        <v>20528</v>
      </c>
    </row>
    <row r="3368" spans="1:8">
      <c r="A3368">
        <v>3367</v>
      </c>
      <c r="B3368">
        <v>50</v>
      </c>
      <c r="C3368" t="s">
        <v>187</v>
      </c>
      <c r="D3368" t="s">
        <v>1413</v>
      </c>
      <c r="E3368" t="s">
        <v>1395</v>
      </c>
      <c r="F3368" t="s">
        <v>46</v>
      </c>
      <c r="G3368">
        <v>255</v>
      </c>
      <c r="H3368">
        <v>20528</v>
      </c>
    </row>
    <row r="3369" spans="1:8">
      <c r="A3369">
        <v>3368</v>
      </c>
      <c r="B3369">
        <v>50</v>
      </c>
      <c r="C3369" t="s">
        <v>187</v>
      </c>
      <c r="D3369" t="s">
        <v>1413</v>
      </c>
      <c r="E3369" t="s">
        <v>1396</v>
      </c>
      <c r="F3369" t="s">
        <v>63</v>
      </c>
      <c r="G3369">
        <v>229</v>
      </c>
      <c r="H3369">
        <v>20528</v>
      </c>
    </row>
    <row r="3370" spans="1:8">
      <c r="A3370">
        <v>3369</v>
      </c>
      <c r="B3370">
        <v>50</v>
      </c>
      <c r="C3370" t="s">
        <v>187</v>
      </c>
      <c r="D3370" t="s">
        <v>1413</v>
      </c>
      <c r="E3370" t="s">
        <v>1396</v>
      </c>
      <c r="F3370" t="s">
        <v>46</v>
      </c>
      <c r="G3370">
        <v>202</v>
      </c>
      <c r="H3370">
        <v>20528</v>
      </c>
    </row>
    <row r="3371" spans="1:8">
      <c r="A3371">
        <v>3370</v>
      </c>
      <c r="B3371">
        <v>50</v>
      </c>
      <c r="C3371" t="s">
        <v>187</v>
      </c>
      <c r="D3371" t="s">
        <v>1413</v>
      </c>
      <c r="E3371" t="s">
        <v>1397</v>
      </c>
      <c r="F3371" t="s">
        <v>63</v>
      </c>
      <c r="G3371">
        <v>159</v>
      </c>
      <c r="H3371">
        <v>20528</v>
      </c>
    </row>
    <row r="3372" spans="1:8">
      <c r="A3372">
        <v>3371</v>
      </c>
      <c r="B3372">
        <v>50</v>
      </c>
      <c r="C3372" t="s">
        <v>187</v>
      </c>
      <c r="D3372" t="s">
        <v>1413</v>
      </c>
      <c r="E3372" t="s">
        <v>1397</v>
      </c>
      <c r="F3372" t="s">
        <v>46</v>
      </c>
      <c r="G3372">
        <v>152</v>
      </c>
      <c r="H3372">
        <v>20528</v>
      </c>
    </row>
    <row r="3373" spans="1:8">
      <c r="A3373">
        <v>3372</v>
      </c>
      <c r="B3373">
        <v>50</v>
      </c>
      <c r="C3373" t="s">
        <v>187</v>
      </c>
      <c r="D3373" t="s">
        <v>1413</v>
      </c>
      <c r="E3373" t="s">
        <v>1398</v>
      </c>
      <c r="F3373" t="s">
        <v>63</v>
      </c>
      <c r="G3373">
        <v>155</v>
      </c>
      <c r="H3373">
        <v>20528</v>
      </c>
    </row>
    <row r="3374" spans="1:8">
      <c r="A3374">
        <v>3373</v>
      </c>
      <c r="B3374">
        <v>50</v>
      </c>
      <c r="C3374" t="s">
        <v>187</v>
      </c>
      <c r="D3374" t="s">
        <v>1413</v>
      </c>
      <c r="E3374" t="s">
        <v>1398</v>
      </c>
      <c r="F3374" t="s">
        <v>46</v>
      </c>
      <c r="G3374">
        <v>120</v>
      </c>
      <c r="H3374">
        <v>20528</v>
      </c>
    </row>
    <row r="3375" spans="1:8">
      <c r="A3375">
        <v>3374</v>
      </c>
      <c r="B3375">
        <v>50</v>
      </c>
      <c r="C3375" t="s">
        <v>187</v>
      </c>
      <c r="D3375" t="s">
        <v>1413</v>
      </c>
      <c r="E3375" t="s">
        <v>1399</v>
      </c>
      <c r="F3375" t="s">
        <v>63</v>
      </c>
      <c r="G3375">
        <v>91</v>
      </c>
      <c r="H3375">
        <v>20528</v>
      </c>
    </row>
    <row r="3376" spans="1:8">
      <c r="A3376">
        <v>3375</v>
      </c>
      <c r="B3376">
        <v>50</v>
      </c>
      <c r="C3376" t="s">
        <v>187</v>
      </c>
      <c r="D3376" t="s">
        <v>1413</v>
      </c>
      <c r="E3376" t="s">
        <v>1399</v>
      </c>
      <c r="F3376" t="s">
        <v>46</v>
      </c>
      <c r="G3376">
        <v>65</v>
      </c>
      <c r="H3376">
        <v>20528</v>
      </c>
    </row>
    <row r="3377" spans="1:8">
      <c r="A3377">
        <v>3376</v>
      </c>
      <c r="B3377">
        <v>50</v>
      </c>
      <c r="C3377" t="s">
        <v>187</v>
      </c>
      <c r="D3377" t="s">
        <v>1413</v>
      </c>
      <c r="E3377" t="s">
        <v>1400</v>
      </c>
      <c r="F3377" t="s">
        <v>63</v>
      </c>
      <c r="G3377">
        <v>59</v>
      </c>
      <c r="H3377">
        <v>20528</v>
      </c>
    </row>
    <row r="3378" spans="1:8">
      <c r="A3378">
        <v>3377</v>
      </c>
      <c r="B3378">
        <v>50</v>
      </c>
      <c r="C3378" t="s">
        <v>187</v>
      </c>
      <c r="D3378" t="s">
        <v>1413</v>
      </c>
      <c r="E3378" t="s">
        <v>1400</v>
      </c>
      <c r="F3378" t="s">
        <v>46</v>
      </c>
      <c r="G3378">
        <v>48</v>
      </c>
      <c r="H3378">
        <v>20528</v>
      </c>
    </row>
    <row r="3379" spans="1:8">
      <c r="A3379">
        <v>3378</v>
      </c>
      <c r="B3379">
        <v>50</v>
      </c>
      <c r="C3379" t="s">
        <v>187</v>
      </c>
      <c r="D3379" t="s">
        <v>1413</v>
      </c>
      <c r="E3379" t="s">
        <v>1401</v>
      </c>
      <c r="F3379" t="s">
        <v>63</v>
      </c>
      <c r="G3379">
        <v>40</v>
      </c>
      <c r="H3379">
        <v>20528</v>
      </c>
    </row>
    <row r="3380" spans="1:8">
      <c r="A3380">
        <v>3379</v>
      </c>
      <c r="B3380">
        <v>50</v>
      </c>
      <c r="C3380" t="s">
        <v>187</v>
      </c>
      <c r="D3380" t="s">
        <v>1413</v>
      </c>
      <c r="E3380" t="s">
        <v>1401</v>
      </c>
      <c r="F3380" t="s">
        <v>46</v>
      </c>
      <c r="G3380">
        <v>40</v>
      </c>
      <c r="H3380">
        <v>20528</v>
      </c>
    </row>
    <row r="3381" spans="1:8">
      <c r="A3381">
        <v>3380</v>
      </c>
      <c r="B3381">
        <v>50</v>
      </c>
      <c r="C3381" t="s">
        <v>187</v>
      </c>
      <c r="D3381" t="s">
        <v>1413</v>
      </c>
      <c r="E3381" t="s">
        <v>1402</v>
      </c>
      <c r="F3381" t="s">
        <v>63</v>
      </c>
      <c r="G3381">
        <v>15</v>
      </c>
      <c r="H3381">
        <v>20528</v>
      </c>
    </row>
    <row r="3382" spans="1:8">
      <c r="A3382">
        <v>3381</v>
      </c>
      <c r="B3382">
        <v>50</v>
      </c>
      <c r="C3382" t="s">
        <v>187</v>
      </c>
      <c r="D3382" t="s">
        <v>1413</v>
      </c>
      <c r="E3382" t="s">
        <v>1402</v>
      </c>
      <c r="F3382" t="s">
        <v>46</v>
      </c>
      <c r="G3382">
        <v>16</v>
      </c>
      <c r="H3382">
        <v>20528</v>
      </c>
    </row>
    <row r="3383" spans="1:8">
      <c r="A3383">
        <v>3382</v>
      </c>
      <c r="B3383">
        <v>50</v>
      </c>
      <c r="C3383" t="s">
        <v>187</v>
      </c>
      <c r="D3383" t="s">
        <v>3582</v>
      </c>
      <c r="E3383" t="s">
        <v>249</v>
      </c>
      <c r="F3383" t="s">
        <v>63</v>
      </c>
      <c r="G3383">
        <v>3</v>
      </c>
      <c r="H3383">
        <v>32</v>
      </c>
    </row>
    <row r="3384" spans="1:8">
      <c r="A3384">
        <v>3383</v>
      </c>
      <c r="B3384">
        <v>50</v>
      </c>
      <c r="C3384" t="s">
        <v>187</v>
      </c>
      <c r="D3384" t="s">
        <v>3582</v>
      </c>
      <c r="E3384" t="s">
        <v>249</v>
      </c>
      <c r="F3384" t="s">
        <v>46</v>
      </c>
      <c r="G3384">
        <v>1</v>
      </c>
      <c r="H3384">
        <v>32</v>
      </c>
    </row>
    <row r="3385" spans="1:8">
      <c r="A3385">
        <v>3384</v>
      </c>
      <c r="B3385">
        <v>50</v>
      </c>
      <c r="C3385" t="s">
        <v>187</v>
      </c>
      <c r="D3385" t="s">
        <v>3582</v>
      </c>
      <c r="E3385" t="s">
        <v>1387</v>
      </c>
      <c r="F3385" t="s">
        <v>63</v>
      </c>
      <c r="G3385">
        <v>1</v>
      </c>
      <c r="H3385">
        <v>32</v>
      </c>
    </row>
    <row r="3386" spans="1:8">
      <c r="A3386">
        <v>3385</v>
      </c>
      <c r="B3386">
        <v>50</v>
      </c>
      <c r="C3386" t="s">
        <v>187</v>
      </c>
      <c r="D3386" t="s">
        <v>3582</v>
      </c>
      <c r="E3386" t="s">
        <v>1387</v>
      </c>
      <c r="F3386" t="s">
        <v>46</v>
      </c>
      <c r="G3386">
        <v>1</v>
      </c>
      <c r="H3386">
        <v>32</v>
      </c>
    </row>
    <row r="3387" spans="1:8">
      <c r="A3387">
        <v>3386</v>
      </c>
      <c r="B3387">
        <v>50</v>
      </c>
      <c r="C3387" t="s">
        <v>187</v>
      </c>
      <c r="D3387" t="s">
        <v>3582</v>
      </c>
      <c r="E3387" t="s">
        <v>1388</v>
      </c>
      <c r="F3387" t="s">
        <v>63</v>
      </c>
      <c r="G3387">
        <v>1</v>
      </c>
      <c r="H3387">
        <v>32</v>
      </c>
    </row>
    <row r="3388" spans="1:8">
      <c r="A3388">
        <v>3387</v>
      </c>
      <c r="B3388">
        <v>50</v>
      </c>
      <c r="C3388" t="s">
        <v>187</v>
      </c>
      <c r="D3388" t="s">
        <v>3582</v>
      </c>
      <c r="E3388" t="s">
        <v>1388</v>
      </c>
      <c r="F3388" t="s">
        <v>46</v>
      </c>
      <c r="G3388">
        <v>1</v>
      </c>
      <c r="H3388">
        <v>32</v>
      </c>
    </row>
    <row r="3389" spans="1:8">
      <c r="A3389">
        <v>3388</v>
      </c>
      <c r="B3389">
        <v>50</v>
      </c>
      <c r="C3389" t="s">
        <v>187</v>
      </c>
      <c r="D3389" t="s">
        <v>3582</v>
      </c>
      <c r="E3389" t="s">
        <v>1389</v>
      </c>
      <c r="F3389" t="s">
        <v>63</v>
      </c>
      <c r="G3389">
        <v>2</v>
      </c>
      <c r="H3389">
        <v>32</v>
      </c>
    </row>
    <row r="3390" spans="1:8">
      <c r="A3390">
        <v>3389</v>
      </c>
      <c r="B3390">
        <v>50</v>
      </c>
      <c r="C3390" t="s">
        <v>187</v>
      </c>
      <c r="D3390" t="s">
        <v>3582</v>
      </c>
      <c r="E3390" t="s">
        <v>1389</v>
      </c>
      <c r="F3390" t="s">
        <v>46</v>
      </c>
      <c r="G3390">
        <v>1</v>
      </c>
      <c r="H3390">
        <v>32</v>
      </c>
    </row>
    <row r="3391" spans="1:8">
      <c r="A3391">
        <v>3390</v>
      </c>
      <c r="B3391">
        <v>50</v>
      </c>
      <c r="C3391" t="s">
        <v>187</v>
      </c>
      <c r="D3391" t="s">
        <v>3582</v>
      </c>
      <c r="E3391" t="s">
        <v>1390</v>
      </c>
      <c r="F3391" t="s">
        <v>63</v>
      </c>
      <c r="G3391">
        <v>4</v>
      </c>
      <c r="H3391">
        <v>32</v>
      </c>
    </row>
    <row r="3392" spans="1:8">
      <c r="A3392">
        <v>3391</v>
      </c>
      <c r="B3392">
        <v>50</v>
      </c>
      <c r="C3392" t="s">
        <v>187</v>
      </c>
      <c r="D3392" t="s">
        <v>3582</v>
      </c>
      <c r="E3392" t="s">
        <v>1390</v>
      </c>
      <c r="F3392" t="s">
        <v>46</v>
      </c>
      <c r="G3392">
        <v>2</v>
      </c>
      <c r="H3392">
        <v>32</v>
      </c>
    </row>
    <row r="3393" spans="1:8">
      <c r="A3393">
        <v>3392</v>
      </c>
      <c r="B3393">
        <v>50</v>
      </c>
      <c r="C3393" t="s">
        <v>187</v>
      </c>
      <c r="D3393" t="s">
        <v>3582</v>
      </c>
      <c r="E3393" t="s">
        <v>1391</v>
      </c>
      <c r="F3393" t="s">
        <v>63</v>
      </c>
      <c r="G3393">
        <v>2</v>
      </c>
      <c r="H3393">
        <v>32</v>
      </c>
    </row>
    <row r="3394" spans="1:8">
      <c r="A3394">
        <v>3393</v>
      </c>
      <c r="B3394">
        <v>50</v>
      </c>
      <c r="C3394" t="s">
        <v>187</v>
      </c>
      <c r="D3394" t="s">
        <v>3582</v>
      </c>
      <c r="E3394" t="s">
        <v>1393</v>
      </c>
      <c r="F3394" t="s">
        <v>46</v>
      </c>
      <c r="G3394">
        <v>1</v>
      </c>
      <c r="H3394">
        <v>32</v>
      </c>
    </row>
    <row r="3395" spans="1:8">
      <c r="A3395">
        <v>3394</v>
      </c>
      <c r="B3395">
        <v>50</v>
      </c>
      <c r="C3395" t="s">
        <v>187</v>
      </c>
      <c r="D3395" t="s">
        <v>3582</v>
      </c>
      <c r="E3395" t="s">
        <v>1394</v>
      </c>
      <c r="F3395" t="s">
        <v>63</v>
      </c>
      <c r="G3395">
        <v>3</v>
      </c>
      <c r="H3395">
        <v>32</v>
      </c>
    </row>
    <row r="3396" spans="1:8">
      <c r="A3396">
        <v>3395</v>
      </c>
      <c r="B3396">
        <v>50</v>
      </c>
      <c r="C3396" t="s">
        <v>187</v>
      </c>
      <c r="D3396" t="s">
        <v>3582</v>
      </c>
      <c r="E3396" t="s">
        <v>1394</v>
      </c>
      <c r="F3396" t="s">
        <v>46</v>
      </c>
      <c r="G3396">
        <v>1</v>
      </c>
      <c r="H3396">
        <v>32</v>
      </c>
    </row>
    <row r="3397" spans="1:8">
      <c r="A3397">
        <v>3396</v>
      </c>
      <c r="B3397">
        <v>50</v>
      </c>
      <c r="C3397" t="s">
        <v>187</v>
      </c>
      <c r="D3397" t="s">
        <v>3582</v>
      </c>
      <c r="E3397" t="s">
        <v>1396</v>
      </c>
      <c r="F3397" t="s">
        <v>63</v>
      </c>
      <c r="G3397">
        <v>1</v>
      </c>
      <c r="H3397">
        <v>32</v>
      </c>
    </row>
    <row r="3398" spans="1:8">
      <c r="A3398">
        <v>3397</v>
      </c>
      <c r="B3398">
        <v>50</v>
      </c>
      <c r="C3398" t="s">
        <v>187</v>
      </c>
      <c r="D3398" t="s">
        <v>3582</v>
      </c>
      <c r="E3398" t="s">
        <v>1396</v>
      </c>
      <c r="F3398" t="s">
        <v>46</v>
      </c>
      <c r="G3398">
        <v>2</v>
      </c>
      <c r="H3398">
        <v>32</v>
      </c>
    </row>
    <row r="3399" spans="1:8">
      <c r="A3399">
        <v>3398</v>
      </c>
      <c r="B3399">
        <v>50</v>
      </c>
      <c r="C3399" t="s">
        <v>187</v>
      </c>
      <c r="D3399" t="s">
        <v>3582</v>
      </c>
      <c r="E3399" t="s">
        <v>1397</v>
      </c>
      <c r="F3399" t="s">
        <v>63</v>
      </c>
      <c r="G3399">
        <v>1</v>
      </c>
      <c r="H3399">
        <v>32</v>
      </c>
    </row>
    <row r="3400" spans="1:8">
      <c r="A3400">
        <v>3399</v>
      </c>
      <c r="B3400">
        <v>50</v>
      </c>
      <c r="C3400" t="s">
        <v>187</v>
      </c>
      <c r="D3400" t="s">
        <v>3582</v>
      </c>
      <c r="E3400" t="s">
        <v>1398</v>
      </c>
      <c r="F3400" t="s">
        <v>63</v>
      </c>
      <c r="G3400">
        <v>1</v>
      </c>
      <c r="H3400">
        <v>32</v>
      </c>
    </row>
    <row r="3401" spans="1:8">
      <c r="A3401">
        <v>3400</v>
      </c>
      <c r="B3401">
        <v>50</v>
      </c>
      <c r="C3401" t="s">
        <v>187</v>
      </c>
      <c r="D3401" t="s">
        <v>3582</v>
      </c>
      <c r="E3401" t="s">
        <v>1398</v>
      </c>
      <c r="F3401" t="s">
        <v>46</v>
      </c>
      <c r="G3401">
        <v>1</v>
      </c>
      <c r="H3401">
        <v>32</v>
      </c>
    </row>
    <row r="3402" spans="1:8">
      <c r="A3402">
        <v>3401</v>
      </c>
      <c r="B3402">
        <v>50</v>
      </c>
      <c r="C3402" t="s">
        <v>187</v>
      </c>
      <c r="D3402" t="s">
        <v>3582</v>
      </c>
      <c r="E3402" t="s">
        <v>1399</v>
      </c>
      <c r="F3402" t="s">
        <v>63</v>
      </c>
      <c r="G3402">
        <v>1</v>
      </c>
      <c r="H3402">
        <v>32</v>
      </c>
    </row>
    <row r="3403" spans="1:8">
      <c r="A3403">
        <v>3402</v>
      </c>
      <c r="B3403">
        <v>50</v>
      </c>
      <c r="C3403" t="s">
        <v>187</v>
      </c>
      <c r="D3403" t="s">
        <v>3582</v>
      </c>
      <c r="E3403" t="s">
        <v>1399</v>
      </c>
      <c r="F3403" t="s">
        <v>46</v>
      </c>
      <c r="G3403">
        <v>1</v>
      </c>
      <c r="H3403">
        <v>32</v>
      </c>
    </row>
    <row r="3404" spans="1:8">
      <c r="A3404">
        <v>3403</v>
      </c>
      <c r="B3404">
        <v>50</v>
      </c>
      <c r="C3404" t="s">
        <v>187</v>
      </c>
      <c r="D3404" t="s">
        <v>3597</v>
      </c>
      <c r="E3404" t="s">
        <v>249</v>
      </c>
      <c r="F3404" t="s">
        <v>63</v>
      </c>
      <c r="G3404">
        <v>3</v>
      </c>
      <c r="H3404">
        <v>96</v>
      </c>
    </row>
    <row r="3405" spans="1:8">
      <c r="A3405">
        <v>3404</v>
      </c>
      <c r="B3405">
        <v>50</v>
      </c>
      <c r="C3405" t="s">
        <v>187</v>
      </c>
      <c r="D3405" t="s">
        <v>3597</v>
      </c>
      <c r="E3405" t="s">
        <v>249</v>
      </c>
      <c r="F3405" t="s">
        <v>46</v>
      </c>
      <c r="G3405">
        <v>2</v>
      </c>
      <c r="H3405">
        <v>96</v>
      </c>
    </row>
    <row r="3406" spans="1:8">
      <c r="A3406">
        <v>3405</v>
      </c>
      <c r="B3406">
        <v>50</v>
      </c>
      <c r="C3406" t="s">
        <v>187</v>
      </c>
      <c r="D3406" t="s">
        <v>3597</v>
      </c>
      <c r="E3406" t="s">
        <v>1386</v>
      </c>
      <c r="F3406" t="s">
        <v>63</v>
      </c>
      <c r="G3406">
        <v>7</v>
      </c>
      <c r="H3406">
        <v>96</v>
      </c>
    </row>
    <row r="3407" spans="1:8">
      <c r="A3407">
        <v>3406</v>
      </c>
      <c r="B3407">
        <v>50</v>
      </c>
      <c r="C3407" t="s">
        <v>187</v>
      </c>
      <c r="D3407" t="s">
        <v>3597</v>
      </c>
      <c r="E3407" t="s">
        <v>1386</v>
      </c>
      <c r="F3407" t="s">
        <v>46</v>
      </c>
      <c r="G3407">
        <v>1</v>
      </c>
      <c r="H3407">
        <v>96</v>
      </c>
    </row>
    <row r="3408" spans="1:8">
      <c r="A3408">
        <v>3407</v>
      </c>
      <c r="B3408">
        <v>50</v>
      </c>
      <c r="C3408" t="s">
        <v>187</v>
      </c>
      <c r="D3408" t="s">
        <v>3597</v>
      </c>
      <c r="E3408" t="s">
        <v>1387</v>
      </c>
      <c r="F3408" t="s">
        <v>63</v>
      </c>
      <c r="G3408">
        <v>3</v>
      </c>
      <c r="H3408">
        <v>96</v>
      </c>
    </row>
    <row r="3409" spans="1:8">
      <c r="A3409">
        <v>3408</v>
      </c>
      <c r="B3409">
        <v>50</v>
      </c>
      <c r="C3409" t="s">
        <v>187</v>
      </c>
      <c r="D3409" t="s">
        <v>3597</v>
      </c>
      <c r="E3409" t="s">
        <v>1387</v>
      </c>
      <c r="F3409" t="s">
        <v>46</v>
      </c>
      <c r="G3409">
        <v>4</v>
      </c>
      <c r="H3409">
        <v>96</v>
      </c>
    </row>
    <row r="3410" spans="1:8">
      <c r="A3410">
        <v>3409</v>
      </c>
      <c r="B3410">
        <v>50</v>
      </c>
      <c r="C3410" t="s">
        <v>187</v>
      </c>
      <c r="D3410" t="s">
        <v>3597</v>
      </c>
      <c r="E3410" t="s">
        <v>1388</v>
      </c>
      <c r="F3410" t="s">
        <v>63</v>
      </c>
      <c r="G3410">
        <v>6</v>
      </c>
      <c r="H3410">
        <v>96</v>
      </c>
    </row>
    <row r="3411" spans="1:8">
      <c r="A3411">
        <v>3410</v>
      </c>
      <c r="B3411">
        <v>50</v>
      </c>
      <c r="C3411" t="s">
        <v>187</v>
      </c>
      <c r="D3411" t="s">
        <v>3597</v>
      </c>
      <c r="E3411" t="s">
        <v>1388</v>
      </c>
      <c r="F3411" t="s">
        <v>46</v>
      </c>
      <c r="G3411">
        <v>3</v>
      </c>
      <c r="H3411">
        <v>96</v>
      </c>
    </row>
    <row r="3412" spans="1:8">
      <c r="A3412">
        <v>3411</v>
      </c>
      <c r="B3412">
        <v>50</v>
      </c>
      <c r="C3412" t="s">
        <v>187</v>
      </c>
      <c r="D3412" t="s">
        <v>3597</v>
      </c>
      <c r="E3412" t="s">
        <v>1389</v>
      </c>
      <c r="F3412" t="s">
        <v>63</v>
      </c>
      <c r="G3412">
        <v>5</v>
      </c>
      <c r="H3412">
        <v>96</v>
      </c>
    </row>
    <row r="3413" spans="1:8">
      <c r="A3413">
        <v>3412</v>
      </c>
      <c r="B3413">
        <v>50</v>
      </c>
      <c r="C3413" t="s">
        <v>187</v>
      </c>
      <c r="D3413" t="s">
        <v>3597</v>
      </c>
      <c r="E3413" t="s">
        <v>1389</v>
      </c>
      <c r="F3413" t="s">
        <v>46</v>
      </c>
      <c r="G3413">
        <v>3</v>
      </c>
      <c r="H3413">
        <v>96</v>
      </c>
    </row>
    <row r="3414" spans="1:8">
      <c r="A3414">
        <v>3413</v>
      </c>
      <c r="B3414">
        <v>50</v>
      </c>
      <c r="C3414" t="s">
        <v>187</v>
      </c>
      <c r="D3414" t="s">
        <v>3597</v>
      </c>
      <c r="E3414" t="s">
        <v>1390</v>
      </c>
      <c r="F3414" t="s">
        <v>63</v>
      </c>
      <c r="G3414">
        <v>9</v>
      </c>
      <c r="H3414">
        <v>96</v>
      </c>
    </row>
    <row r="3415" spans="1:8">
      <c r="A3415">
        <v>3414</v>
      </c>
      <c r="B3415">
        <v>50</v>
      </c>
      <c r="C3415" t="s">
        <v>187</v>
      </c>
      <c r="D3415" t="s">
        <v>3597</v>
      </c>
      <c r="E3415" t="s">
        <v>1390</v>
      </c>
      <c r="F3415" t="s">
        <v>46</v>
      </c>
      <c r="G3415">
        <v>4</v>
      </c>
      <c r="H3415">
        <v>96</v>
      </c>
    </row>
    <row r="3416" spans="1:8">
      <c r="A3416">
        <v>3415</v>
      </c>
      <c r="B3416">
        <v>50</v>
      </c>
      <c r="C3416" t="s">
        <v>187</v>
      </c>
      <c r="D3416" t="s">
        <v>3597</v>
      </c>
      <c r="E3416" t="s">
        <v>1391</v>
      </c>
      <c r="F3416" t="s">
        <v>63</v>
      </c>
      <c r="G3416">
        <v>5</v>
      </c>
      <c r="H3416">
        <v>96</v>
      </c>
    </row>
    <row r="3417" spans="1:8">
      <c r="A3417">
        <v>3416</v>
      </c>
      <c r="B3417">
        <v>50</v>
      </c>
      <c r="C3417" t="s">
        <v>187</v>
      </c>
      <c r="D3417" t="s">
        <v>3597</v>
      </c>
      <c r="E3417" t="s">
        <v>1391</v>
      </c>
      <c r="F3417" t="s">
        <v>46</v>
      </c>
      <c r="G3417">
        <v>2</v>
      </c>
      <c r="H3417">
        <v>96</v>
      </c>
    </row>
    <row r="3418" spans="1:8">
      <c r="A3418">
        <v>3417</v>
      </c>
      <c r="B3418">
        <v>50</v>
      </c>
      <c r="C3418" t="s">
        <v>187</v>
      </c>
      <c r="D3418" t="s">
        <v>3597</v>
      </c>
      <c r="E3418" t="s">
        <v>1392</v>
      </c>
      <c r="F3418" t="s">
        <v>63</v>
      </c>
      <c r="G3418">
        <v>6</v>
      </c>
      <c r="H3418">
        <v>96</v>
      </c>
    </row>
    <row r="3419" spans="1:8">
      <c r="A3419">
        <v>3418</v>
      </c>
      <c r="B3419">
        <v>50</v>
      </c>
      <c r="C3419" t="s">
        <v>187</v>
      </c>
      <c r="D3419" t="s">
        <v>3597</v>
      </c>
      <c r="E3419" t="s">
        <v>1392</v>
      </c>
      <c r="F3419" t="s">
        <v>46</v>
      </c>
      <c r="G3419">
        <v>7</v>
      </c>
      <c r="H3419">
        <v>96</v>
      </c>
    </row>
    <row r="3420" spans="1:8">
      <c r="A3420">
        <v>3419</v>
      </c>
      <c r="B3420">
        <v>50</v>
      </c>
      <c r="C3420" t="s">
        <v>187</v>
      </c>
      <c r="D3420" t="s">
        <v>3597</v>
      </c>
      <c r="E3420" t="s">
        <v>1393</v>
      </c>
      <c r="F3420" t="s">
        <v>63</v>
      </c>
      <c r="G3420">
        <v>5</v>
      </c>
      <c r="H3420">
        <v>96</v>
      </c>
    </row>
    <row r="3421" spans="1:8">
      <c r="A3421">
        <v>3420</v>
      </c>
      <c r="B3421">
        <v>50</v>
      </c>
      <c r="C3421" t="s">
        <v>187</v>
      </c>
      <c r="D3421" t="s">
        <v>3597</v>
      </c>
      <c r="E3421" t="s">
        <v>1393</v>
      </c>
      <c r="F3421" t="s">
        <v>46</v>
      </c>
      <c r="G3421">
        <v>5</v>
      </c>
      <c r="H3421">
        <v>96</v>
      </c>
    </row>
    <row r="3422" spans="1:8">
      <c r="A3422">
        <v>3421</v>
      </c>
      <c r="B3422">
        <v>50</v>
      </c>
      <c r="C3422" t="s">
        <v>187</v>
      </c>
      <c r="D3422" t="s">
        <v>3597</v>
      </c>
      <c r="E3422" t="s">
        <v>1394</v>
      </c>
      <c r="F3422" t="s">
        <v>63</v>
      </c>
      <c r="G3422">
        <v>2</v>
      </c>
      <c r="H3422">
        <v>96</v>
      </c>
    </row>
    <row r="3423" spans="1:8">
      <c r="A3423">
        <v>3422</v>
      </c>
      <c r="B3423">
        <v>50</v>
      </c>
      <c r="C3423" t="s">
        <v>187</v>
      </c>
      <c r="D3423" t="s">
        <v>3597</v>
      </c>
      <c r="E3423" t="s">
        <v>1394</v>
      </c>
      <c r="F3423" t="s">
        <v>46</v>
      </c>
      <c r="G3423">
        <v>4</v>
      </c>
      <c r="H3423">
        <v>96</v>
      </c>
    </row>
    <row r="3424" spans="1:8">
      <c r="A3424">
        <v>3423</v>
      </c>
      <c r="B3424">
        <v>50</v>
      </c>
      <c r="C3424" t="s">
        <v>187</v>
      </c>
      <c r="D3424" t="s">
        <v>3597</v>
      </c>
      <c r="E3424" t="s">
        <v>1395</v>
      </c>
      <c r="F3424" t="s">
        <v>63</v>
      </c>
      <c r="G3424">
        <v>1</v>
      </c>
      <c r="H3424">
        <v>96</v>
      </c>
    </row>
    <row r="3425" spans="1:8">
      <c r="A3425">
        <v>3424</v>
      </c>
      <c r="B3425">
        <v>50</v>
      </c>
      <c r="C3425" t="s">
        <v>187</v>
      </c>
      <c r="D3425" t="s">
        <v>3597</v>
      </c>
      <c r="E3425" t="s">
        <v>1395</v>
      </c>
      <c r="F3425" t="s">
        <v>46</v>
      </c>
      <c r="G3425">
        <v>2</v>
      </c>
      <c r="H3425">
        <v>96</v>
      </c>
    </row>
    <row r="3426" spans="1:8">
      <c r="A3426">
        <v>3425</v>
      </c>
      <c r="B3426">
        <v>50</v>
      </c>
      <c r="C3426" t="s">
        <v>187</v>
      </c>
      <c r="D3426" t="s">
        <v>3597</v>
      </c>
      <c r="E3426" t="s">
        <v>1396</v>
      </c>
      <c r="F3426" t="s">
        <v>63</v>
      </c>
      <c r="G3426">
        <v>1</v>
      </c>
      <c r="H3426">
        <v>96</v>
      </c>
    </row>
    <row r="3427" spans="1:8">
      <c r="A3427">
        <v>3426</v>
      </c>
      <c r="B3427">
        <v>50</v>
      </c>
      <c r="C3427" t="s">
        <v>187</v>
      </c>
      <c r="D3427" t="s">
        <v>3597</v>
      </c>
      <c r="E3427" t="s">
        <v>1397</v>
      </c>
      <c r="F3427" t="s">
        <v>46</v>
      </c>
      <c r="G3427">
        <v>2</v>
      </c>
      <c r="H3427">
        <v>96</v>
      </c>
    </row>
    <row r="3428" spans="1:8">
      <c r="A3428">
        <v>3427</v>
      </c>
      <c r="B3428">
        <v>50</v>
      </c>
      <c r="C3428" t="s">
        <v>187</v>
      </c>
      <c r="D3428" t="s">
        <v>3597</v>
      </c>
      <c r="E3428" t="s">
        <v>1398</v>
      </c>
      <c r="F3428" t="s">
        <v>63</v>
      </c>
      <c r="G3428">
        <v>2</v>
      </c>
      <c r="H3428">
        <v>96</v>
      </c>
    </row>
    <row r="3429" spans="1:8">
      <c r="A3429">
        <v>3428</v>
      </c>
      <c r="B3429">
        <v>50</v>
      </c>
      <c r="C3429" t="s">
        <v>187</v>
      </c>
      <c r="D3429" t="s">
        <v>3597</v>
      </c>
      <c r="E3429" t="s">
        <v>1398</v>
      </c>
      <c r="F3429" t="s">
        <v>46</v>
      </c>
      <c r="G3429">
        <v>1</v>
      </c>
      <c r="H3429">
        <v>96</v>
      </c>
    </row>
    <row r="3430" spans="1:8">
      <c r="A3430">
        <v>3429</v>
      </c>
      <c r="B3430">
        <v>50</v>
      </c>
      <c r="C3430" t="s">
        <v>187</v>
      </c>
      <c r="D3430" t="s">
        <v>3597</v>
      </c>
      <c r="E3430" t="s">
        <v>1400</v>
      </c>
      <c r="F3430" t="s">
        <v>63</v>
      </c>
      <c r="G3430">
        <v>1</v>
      </c>
      <c r="H3430">
        <v>96</v>
      </c>
    </row>
    <row r="3431" spans="1:8">
      <c r="A3431">
        <v>3430</v>
      </c>
      <c r="B3431">
        <v>50</v>
      </c>
      <c r="C3431" t="s">
        <v>187</v>
      </c>
      <c r="D3431" t="s">
        <v>3599</v>
      </c>
      <c r="E3431" t="s">
        <v>249</v>
      </c>
      <c r="F3431" t="s">
        <v>63</v>
      </c>
      <c r="G3431">
        <v>1</v>
      </c>
      <c r="H3431">
        <v>30</v>
      </c>
    </row>
    <row r="3432" spans="1:8">
      <c r="A3432">
        <v>3431</v>
      </c>
      <c r="B3432">
        <v>50</v>
      </c>
      <c r="C3432" t="s">
        <v>187</v>
      </c>
      <c r="D3432" t="s">
        <v>3599</v>
      </c>
      <c r="E3432" t="s">
        <v>249</v>
      </c>
      <c r="F3432" t="s">
        <v>46</v>
      </c>
      <c r="G3432">
        <v>1</v>
      </c>
      <c r="H3432">
        <v>30</v>
      </c>
    </row>
    <row r="3433" spans="1:8">
      <c r="A3433">
        <v>3432</v>
      </c>
      <c r="B3433">
        <v>50</v>
      </c>
      <c r="C3433" t="s">
        <v>187</v>
      </c>
      <c r="D3433" t="s">
        <v>3599</v>
      </c>
      <c r="E3433" t="s">
        <v>1386</v>
      </c>
      <c r="F3433" t="s">
        <v>46</v>
      </c>
      <c r="G3433">
        <v>1</v>
      </c>
      <c r="H3433">
        <v>30</v>
      </c>
    </row>
    <row r="3434" spans="1:8">
      <c r="A3434">
        <v>3433</v>
      </c>
      <c r="B3434">
        <v>50</v>
      </c>
      <c r="C3434" t="s">
        <v>187</v>
      </c>
      <c r="D3434" t="s">
        <v>3599</v>
      </c>
      <c r="E3434" t="s">
        <v>1387</v>
      </c>
      <c r="F3434" t="s">
        <v>63</v>
      </c>
      <c r="G3434">
        <v>1</v>
      </c>
      <c r="H3434">
        <v>30</v>
      </c>
    </row>
    <row r="3435" spans="1:8">
      <c r="A3435">
        <v>3434</v>
      </c>
      <c r="B3435">
        <v>50</v>
      </c>
      <c r="C3435" t="s">
        <v>187</v>
      </c>
      <c r="D3435" t="s">
        <v>3599</v>
      </c>
      <c r="E3435" t="s">
        <v>1388</v>
      </c>
      <c r="F3435" t="s">
        <v>63</v>
      </c>
      <c r="G3435">
        <v>1</v>
      </c>
      <c r="H3435">
        <v>30</v>
      </c>
    </row>
    <row r="3436" spans="1:8">
      <c r="A3436">
        <v>3435</v>
      </c>
      <c r="B3436">
        <v>50</v>
      </c>
      <c r="C3436" t="s">
        <v>187</v>
      </c>
      <c r="D3436" t="s">
        <v>3599</v>
      </c>
      <c r="E3436" t="s">
        <v>1389</v>
      </c>
      <c r="F3436" t="s">
        <v>63</v>
      </c>
      <c r="G3436">
        <v>3</v>
      </c>
      <c r="H3436">
        <v>30</v>
      </c>
    </row>
    <row r="3437" spans="1:8">
      <c r="A3437">
        <v>3436</v>
      </c>
      <c r="B3437">
        <v>50</v>
      </c>
      <c r="C3437" t="s">
        <v>187</v>
      </c>
      <c r="D3437" t="s">
        <v>3599</v>
      </c>
      <c r="E3437" t="s">
        <v>1389</v>
      </c>
      <c r="F3437" t="s">
        <v>46</v>
      </c>
      <c r="G3437">
        <v>2</v>
      </c>
      <c r="H3437">
        <v>30</v>
      </c>
    </row>
    <row r="3438" spans="1:8">
      <c r="A3438">
        <v>3437</v>
      </c>
      <c r="B3438">
        <v>50</v>
      </c>
      <c r="C3438" t="s">
        <v>187</v>
      </c>
      <c r="D3438" t="s">
        <v>3599</v>
      </c>
      <c r="E3438" t="s">
        <v>1390</v>
      </c>
      <c r="F3438" t="s">
        <v>63</v>
      </c>
      <c r="G3438">
        <v>3</v>
      </c>
      <c r="H3438">
        <v>30</v>
      </c>
    </row>
    <row r="3439" spans="1:8">
      <c r="A3439">
        <v>3438</v>
      </c>
      <c r="B3439">
        <v>50</v>
      </c>
      <c r="C3439" t="s">
        <v>187</v>
      </c>
      <c r="D3439" t="s">
        <v>3599</v>
      </c>
      <c r="E3439" t="s">
        <v>1390</v>
      </c>
      <c r="F3439" t="s">
        <v>46</v>
      </c>
      <c r="G3439">
        <v>2</v>
      </c>
      <c r="H3439">
        <v>30</v>
      </c>
    </row>
    <row r="3440" spans="1:8">
      <c r="A3440">
        <v>3439</v>
      </c>
      <c r="B3440">
        <v>50</v>
      </c>
      <c r="C3440" t="s">
        <v>187</v>
      </c>
      <c r="D3440" t="s">
        <v>3599</v>
      </c>
      <c r="E3440" t="s">
        <v>1391</v>
      </c>
      <c r="F3440" t="s">
        <v>63</v>
      </c>
      <c r="G3440">
        <v>5</v>
      </c>
      <c r="H3440">
        <v>30</v>
      </c>
    </row>
    <row r="3441" spans="1:8">
      <c r="A3441">
        <v>3440</v>
      </c>
      <c r="B3441">
        <v>50</v>
      </c>
      <c r="C3441" t="s">
        <v>187</v>
      </c>
      <c r="D3441" t="s">
        <v>3599</v>
      </c>
      <c r="E3441" t="s">
        <v>1391</v>
      </c>
      <c r="F3441" t="s">
        <v>46</v>
      </c>
      <c r="G3441">
        <v>1</v>
      </c>
      <c r="H3441">
        <v>30</v>
      </c>
    </row>
    <row r="3442" spans="1:8">
      <c r="A3442">
        <v>3441</v>
      </c>
      <c r="B3442">
        <v>50</v>
      </c>
      <c r="C3442" t="s">
        <v>187</v>
      </c>
      <c r="D3442" t="s">
        <v>3599</v>
      </c>
      <c r="E3442" t="s">
        <v>1392</v>
      </c>
      <c r="F3442" t="s">
        <v>63</v>
      </c>
      <c r="G3442">
        <v>3</v>
      </c>
      <c r="H3442">
        <v>30</v>
      </c>
    </row>
    <row r="3443" spans="1:8">
      <c r="A3443">
        <v>3442</v>
      </c>
      <c r="B3443">
        <v>50</v>
      </c>
      <c r="C3443" t="s">
        <v>187</v>
      </c>
      <c r="D3443" t="s">
        <v>3599</v>
      </c>
      <c r="E3443" t="s">
        <v>1394</v>
      </c>
      <c r="F3443" t="s">
        <v>63</v>
      </c>
      <c r="G3443">
        <v>1</v>
      </c>
      <c r="H3443">
        <v>30</v>
      </c>
    </row>
    <row r="3444" spans="1:8">
      <c r="A3444">
        <v>3443</v>
      </c>
      <c r="B3444">
        <v>50</v>
      </c>
      <c r="C3444" t="s">
        <v>187</v>
      </c>
      <c r="D3444" t="s">
        <v>3599</v>
      </c>
      <c r="E3444" t="s">
        <v>1395</v>
      </c>
      <c r="F3444" t="s">
        <v>46</v>
      </c>
      <c r="G3444">
        <v>1</v>
      </c>
      <c r="H3444">
        <v>30</v>
      </c>
    </row>
    <row r="3445" spans="1:8">
      <c r="A3445">
        <v>3444</v>
      </c>
      <c r="B3445">
        <v>50</v>
      </c>
      <c r="C3445" t="s">
        <v>187</v>
      </c>
      <c r="D3445" t="s">
        <v>3599</v>
      </c>
      <c r="E3445" t="s">
        <v>1396</v>
      </c>
      <c r="F3445" t="s">
        <v>63</v>
      </c>
      <c r="G3445">
        <v>1</v>
      </c>
      <c r="H3445">
        <v>30</v>
      </c>
    </row>
    <row r="3446" spans="1:8">
      <c r="A3446">
        <v>3445</v>
      </c>
      <c r="B3446">
        <v>50</v>
      </c>
      <c r="C3446" t="s">
        <v>187</v>
      </c>
      <c r="D3446" t="s">
        <v>3599</v>
      </c>
      <c r="E3446" t="s">
        <v>1396</v>
      </c>
      <c r="F3446" t="s">
        <v>46</v>
      </c>
      <c r="G3446">
        <v>1</v>
      </c>
      <c r="H3446">
        <v>30</v>
      </c>
    </row>
    <row r="3447" spans="1:8">
      <c r="A3447">
        <v>3446</v>
      </c>
      <c r="B3447">
        <v>50</v>
      </c>
      <c r="C3447" t="s">
        <v>187</v>
      </c>
      <c r="D3447" t="s">
        <v>3599</v>
      </c>
      <c r="E3447" t="s">
        <v>1397</v>
      </c>
      <c r="F3447" t="s">
        <v>63</v>
      </c>
      <c r="G3447">
        <v>1</v>
      </c>
      <c r="H3447">
        <v>30</v>
      </c>
    </row>
    <row r="3448" spans="1:8">
      <c r="A3448">
        <v>3447</v>
      </c>
      <c r="B3448">
        <v>50</v>
      </c>
      <c r="C3448" t="s">
        <v>187</v>
      </c>
      <c r="D3448" t="s">
        <v>3599</v>
      </c>
      <c r="E3448" t="s">
        <v>1397</v>
      </c>
      <c r="F3448" t="s">
        <v>46</v>
      </c>
      <c r="G3448">
        <v>1</v>
      </c>
      <c r="H3448">
        <v>30</v>
      </c>
    </row>
    <row r="3449" spans="1:8">
      <c r="A3449">
        <v>3448</v>
      </c>
      <c r="B3449">
        <v>50</v>
      </c>
      <c r="C3449" t="s">
        <v>187</v>
      </c>
      <c r="D3449" t="s">
        <v>3598</v>
      </c>
      <c r="E3449" t="s">
        <v>249</v>
      </c>
      <c r="F3449" t="s">
        <v>63</v>
      </c>
      <c r="G3449">
        <v>265</v>
      </c>
      <c r="H3449">
        <v>8710</v>
      </c>
    </row>
    <row r="3450" spans="1:8">
      <c r="A3450">
        <v>3449</v>
      </c>
      <c r="B3450">
        <v>50</v>
      </c>
      <c r="C3450" t="s">
        <v>187</v>
      </c>
      <c r="D3450" t="s">
        <v>3598</v>
      </c>
      <c r="E3450" t="s">
        <v>249</v>
      </c>
      <c r="F3450" t="s">
        <v>46</v>
      </c>
      <c r="G3450">
        <v>284</v>
      </c>
      <c r="H3450">
        <v>8710</v>
      </c>
    </row>
    <row r="3451" spans="1:8">
      <c r="A3451">
        <v>3450</v>
      </c>
      <c r="B3451">
        <v>50</v>
      </c>
      <c r="C3451" t="s">
        <v>187</v>
      </c>
      <c r="D3451" t="s">
        <v>3598</v>
      </c>
      <c r="E3451" t="s">
        <v>1386</v>
      </c>
      <c r="F3451" t="s">
        <v>63</v>
      </c>
      <c r="G3451">
        <v>314</v>
      </c>
      <c r="H3451">
        <v>8710</v>
      </c>
    </row>
    <row r="3452" spans="1:8">
      <c r="A3452">
        <v>3451</v>
      </c>
      <c r="B3452">
        <v>50</v>
      </c>
      <c r="C3452" t="s">
        <v>187</v>
      </c>
      <c r="D3452" t="s">
        <v>3598</v>
      </c>
      <c r="E3452" t="s">
        <v>1386</v>
      </c>
      <c r="F3452" t="s">
        <v>46</v>
      </c>
      <c r="G3452">
        <v>328</v>
      </c>
      <c r="H3452">
        <v>8710</v>
      </c>
    </row>
    <row r="3453" spans="1:8">
      <c r="A3453">
        <v>3452</v>
      </c>
      <c r="B3453">
        <v>50</v>
      </c>
      <c r="C3453" t="s">
        <v>187</v>
      </c>
      <c r="D3453" t="s">
        <v>3598</v>
      </c>
      <c r="E3453" t="s">
        <v>1387</v>
      </c>
      <c r="F3453" t="s">
        <v>63</v>
      </c>
      <c r="G3453">
        <v>416</v>
      </c>
      <c r="H3453">
        <v>8710</v>
      </c>
    </row>
    <row r="3454" spans="1:8">
      <c r="A3454">
        <v>3453</v>
      </c>
      <c r="B3454">
        <v>50</v>
      </c>
      <c r="C3454" t="s">
        <v>187</v>
      </c>
      <c r="D3454" t="s">
        <v>3598</v>
      </c>
      <c r="E3454" t="s">
        <v>1387</v>
      </c>
      <c r="F3454" t="s">
        <v>46</v>
      </c>
      <c r="G3454">
        <v>339</v>
      </c>
      <c r="H3454">
        <v>8710</v>
      </c>
    </row>
    <row r="3455" spans="1:8">
      <c r="A3455">
        <v>3454</v>
      </c>
      <c r="B3455">
        <v>50</v>
      </c>
      <c r="C3455" t="s">
        <v>187</v>
      </c>
      <c r="D3455" t="s">
        <v>3598</v>
      </c>
      <c r="E3455" t="s">
        <v>1388</v>
      </c>
      <c r="F3455" t="s">
        <v>63</v>
      </c>
      <c r="G3455">
        <v>420</v>
      </c>
      <c r="H3455">
        <v>8710</v>
      </c>
    </row>
    <row r="3456" spans="1:8">
      <c r="A3456">
        <v>3455</v>
      </c>
      <c r="B3456">
        <v>50</v>
      </c>
      <c r="C3456" t="s">
        <v>187</v>
      </c>
      <c r="D3456" t="s">
        <v>3598</v>
      </c>
      <c r="E3456" t="s">
        <v>1388</v>
      </c>
      <c r="F3456" t="s">
        <v>46</v>
      </c>
      <c r="G3456">
        <v>344</v>
      </c>
      <c r="H3456">
        <v>8710</v>
      </c>
    </row>
    <row r="3457" spans="1:8">
      <c r="A3457">
        <v>3456</v>
      </c>
      <c r="B3457">
        <v>50</v>
      </c>
      <c r="C3457" t="s">
        <v>187</v>
      </c>
      <c r="D3457" t="s">
        <v>3598</v>
      </c>
      <c r="E3457" t="s">
        <v>1389</v>
      </c>
      <c r="F3457" t="s">
        <v>63</v>
      </c>
      <c r="G3457">
        <v>445</v>
      </c>
      <c r="H3457">
        <v>8710</v>
      </c>
    </row>
    <row r="3458" spans="1:8">
      <c r="A3458">
        <v>3457</v>
      </c>
      <c r="B3458">
        <v>50</v>
      </c>
      <c r="C3458" t="s">
        <v>187</v>
      </c>
      <c r="D3458" t="s">
        <v>3598</v>
      </c>
      <c r="E3458" t="s">
        <v>1389</v>
      </c>
      <c r="F3458" t="s">
        <v>46</v>
      </c>
      <c r="G3458">
        <v>389</v>
      </c>
      <c r="H3458">
        <v>8710</v>
      </c>
    </row>
    <row r="3459" spans="1:8">
      <c r="A3459">
        <v>3458</v>
      </c>
      <c r="B3459">
        <v>50</v>
      </c>
      <c r="C3459" t="s">
        <v>187</v>
      </c>
      <c r="D3459" t="s">
        <v>3598</v>
      </c>
      <c r="E3459" t="s">
        <v>1390</v>
      </c>
      <c r="F3459" t="s">
        <v>63</v>
      </c>
      <c r="G3459">
        <v>474</v>
      </c>
      <c r="H3459">
        <v>8710</v>
      </c>
    </row>
    <row r="3460" spans="1:8">
      <c r="A3460">
        <v>3459</v>
      </c>
      <c r="B3460">
        <v>50</v>
      </c>
      <c r="C3460" t="s">
        <v>187</v>
      </c>
      <c r="D3460" t="s">
        <v>3598</v>
      </c>
      <c r="E3460" t="s">
        <v>1390</v>
      </c>
      <c r="F3460" t="s">
        <v>46</v>
      </c>
      <c r="G3460">
        <v>413</v>
      </c>
      <c r="H3460">
        <v>8710</v>
      </c>
    </row>
    <row r="3461" spans="1:8">
      <c r="A3461">
        <v>3460</v>
      </c>
      <c r="B3461">
        <v>50</v>
      </c>
      <c r="C3461" t="s">
        <v>187</v>
      </c>
      <c r="D3461" t="s">
        <v>3598</v>
      </c>
      <c r="E3461" t="s">
        <v>1391</v>
      </c>
      <c r="F3461" t="s">
        <v>63</v>
      </c>
      <c r="G3461">
        <v>485</v>
      </c>
      <c r="H3461">
        <v>8710</v>
      </c>
    </row>
    <row r="3462" spans="1:8">
      <c r="A3462">
        <v>3461</v>
      </c>
      <c r="B3462">
        <v>50</v>
      </c>
      <c r="C3462" t="s">
        <v>187</v>
      </c>
      <c r="D3462" t="s">
        <v>3598</v>
      </c>
      <c r="E3462" t="s">
        <v>1391</v>
      </c>
      <c r="F3462" t="s">
        <v>46</v>
      </c>
      <c r="G3462">
        <v>382</v>
      </c>
      <c r="H3462">
        <v>8710</v>
      </c>
    </row>
    <row r="3463" spans="1:8">
      <c r="A3463">
        <v>3462</v>
      </c>
      <c r="B3463">
        <v>50</v>
      </c>
      <c r="C3463" t="s">
        <v>187</v>
      </c>
      <c r="D3463" t="s">
        <v>3598</v>
      </c>
      <c r="E3463" t="s">
        <v>1392</v>
      </c>
      <c r="F3463" t="s">
        <v>63</v>
      </c>
      <c r="G3463">
        <v>441</v>
      </c>
      <c r="H3463">
        <v>8710</v>
      </c>
    </row>
    <row r="3464" spans="1:8">
      <c r="A3464">
        <v>3463</v>
      </c>
      <c r="B3464">
        <v>50</v>
      </c>
      <c r="C3464" t="s">
        <v>187</v>
      </c>
      <c r="D3464" t="s">
        <v>3598</v>
      </c>
      <c r="E3464" t="s">
        <v>1392</v>
      </c>
      <c r="F3464" t="s">
        <v>46</v>
      </c>
      <c r="G3464">
        <v>308</v>
      </c>
      <c r="H3464">
        <v>8710</v>
      </c>
    </row>
    <row r="3465" spans="1:8">
      <c r="A3465">
        <v>3464</v>
      </c>
      <c r="B3465">
        <v>50</v>
      </c>
      <c r="C3465" t="s">
        <v>187</v>
      </c>
      <c r="D3465" t="s">
        <v>3598</v>
      </c>
      <c r="E3465" t="s">
        <v>1393</v>
      </c>
      <c r="F3465" t="s">
        <v>63</v>
      </c>
      <c r="G3465">
        <v>353</v>
      </c>
      <c r="H3465">
        <v>8710</v>
      </c>
    </row>
    <row r="3466" spans="1:8">
      <c r="A3466">
        <v>3465</v>
      </c>
      <c r="B3466">
        <v>50</v>
      </c>
      <c r="C3466" t="s">
        <v>187</v>
      </c>
      <c r="D3466" t="s">
        <v>3598</v>
      </c>
      <c r="E3466" t="s">
        <v>1393</v>
      </c>
      <c r="F3466" t="s">
        <v>46</v>
      </c>
      <c r="G3466">
        <v>279</v>
      </c>
      <c r="H3466">
        <v>8710</v>
      </c>
    </row>
    <row r="3467" spans="1:8">
      <c r="A3467">
        <v>3466</v>
      </c>
      <c r="B3467">
        <v>50</v>
      </c>
      <c r="C3467" t="s">
        <v>187</v>
      </c>
      <c r="D3467" t="s">
        <v>3598</v>
      </c>
      <c r="E3467" t="s">
        <v>1394</v>
      </c>
      <c r="F3467" t="s">
        <v>63</v>
      </c>
      <c r="G3467">
        <v>253</v>
      </c>
      <c r="H3467">
        <v>8710</v>
      </c>
    </row>
    <row r="3468" spans="1:8">
      <c r="A3468">
        <v>3467</v>
      </c>
      <c r="B3468">
        <v>50</v>
      </c>
      <c r="C3468" t="s">
        <v>187</v>
      </c>
      <c r="D3468" t="s">
        <v>3598</v>
      </c>
      <c r="E3468" t="s">
        <v>1394</v>
      </c>
      <c r="F3468" t="s">
        <v>46</v>
      </c>
      <c r="G3468">
        <v>279</v>
      </c>
      <c r="H3468">
        <v>8710</v>
      </c>
    </row>
    <row r="3469" spans="1:8">
      <c r="A3469">
        <v>3468</v>
      </c>
      <c r="B3469">
        <v>50</v>
      </c>
      <c r="C3469" t="s">
        <v>187</v>
      </c>
      <c r="D3469" t="s">
        <v>3598</v>
      </c>
      <c r="E3469" t="s">
        <v>1395</v>
      </c>
      <c r="F3469" t="s">
        <v>63</v>
      </c>
      <c r="G3469">
        <v>264</v>
      </c>
      <c r="H3469">
        <v>8710</v>
      </c>
    </row>
    <row r="3470" spans="1:8">
      <c r="A3470">
        <v>3469</v>
      </c>
      <c r="B3470">
        <v>50</v>
      </c>
      <c r="C3470" t="s">
        <v>187</v>
      </c>
      <c r="D3470" t="s">
        <v>3598</v>
      </c>
      <c r="E3470" t="s">
        <v>1395</v>
      </c>
      <c r="F3470" t="s">
        <v>46</v>
      </c>
      <c r="G3470">
        <v>239</v>
      </c>
      <c r="H3470">
        <v>8710</v>
      </c>
    </row>
    <row r="3471" spans="1:8">
      <c r="A3471">
        <v>3470</v>
      </c>
      <c r="B3471">
        <v>50</v>
      </c>
      <c r="C3471" t="s">
        <v>187</v>
      </c>
      <c r="D3471" t="s">
        <v>3598</v>
      </c>
      <c r="E3471" t="s">
        <v>1396</v>
      </c>
      <c r="F3471" t="s">
        <v>63</v>
      </c>
      <c r="G3471">
        <v>209</v>
      </c>
      <c r="H3471">
        <v>8710</v>
      </c>
    </row>
    <row r="3472" spans="1:8">
      <c r="A3472">
        <v>3471</v>
      </c>
      <c r="B3472">
        <v>50</v>
      </c>
      <c r="C3472" t="s">
        <v>187</v>
      </c>
      <c r="D3472" t="s">
        <v>3598</v>
      </c>
      <c r="E3472" t="s">
        <v>1396</v>
      </c>
      <c r="F3472" t="s">
        <v>46</v>
      </c>
      <c r="G3472">
        <v>183</v>
      </c>
      <c r="H3472">
        <v>8710</v>
      </c>
    </row>
    <row r="3473" spans="1:8">
      <c r="A3473">
        <v>3472</v>
      </c>
      <c r="B3473">
        <v>50</v>
      </c>
      <c r="C3473" t="s">
        <v>187</v>
      </c>
      <c r="D3473" t="s">
        <v>3598</v>
      </c>
      <c r="E3473" t="s">
        <v>1397</v>
      </c>
      <c r="F3473" t="s">
        <v>63</v>
      </c>
      <c r="G3473">
        <v>102</v>
      </c>
      <c r="H3473">
        <v>8710</v>
      </c>
    </row>
    <row r="3474" spans="1:8">
      <c r="A3474">
        <v>3473</v>
      </c>
      <c r="B3474">
        <v>50</v>
      </c>
      <c r="C3474" t="s">
        <v>187</v>
      </c>
      <c r="D3474" t="s">
        <v>3598</v>
      </c>
      <c r="E3474" t="s">
        <v>1397</v>
      </c>
      <c r="F3474" t="s">
        <v>46</v>
      </c>
      <c r="G3474">
        <v>114</v>
      </c>
      <c r="H3474">
        <v>8710</v>
      </c>
    </row>
    <row r="3475" spans="1:8">
      <c r="A3475">
        <v>3474</v>
      </c>
      <c r="B3475">
        <v>50</v>
      </c>
      <c r="C3475" t="s">
        <v>187</v>
      </c>
      <c r="D3475" t="s">
        <v>3598</v>
      </c>
      <c r="E3475" t="s">
        <v>1398</v>
      </c>
      <c r="F3475" t="s">
        <v>63</v>
      </c>
      <c r="G3475">
        <v>77</v>
      </c>
      <c r="H3475">
        <v>8710</v>
      </c>
    </row>
    <row r="3476" spans="1:8">
      <c r="A3476">
        <v>3475</v>
      </c>
      <c r="B3476">
        <v>50</v>
      </c>
      <c r="C3476" t="s">
        <v>187</v>
      </c>
      <c r="D3476" t="s">
        <v>3598</v>
      </c>
      <c r="E3476" t="s">
        <v>1398</v>
      </c>
      <c r="F3476" t="s">
        <v>46</v>
      </c>
      <c r="G3476">
        <v>71</v>
      </c>
      <c r="H3476">
        <v>8710</v>
      </c>
    </row>
    <row r="3477" spans="1:8">
      <c r="A3477">
        <v>3476</v>
      </c>
      <c r="B3477">
        <v>50</v>
      </c>
      <c r="C3477" t="s">
        <v>187</v>
      </c>
      <c r="D3477" t="s">
        <v>3598</v>
      </c>
      <c r="E3477" t="s">
        <v>1399</v>
      </c>
      <c r="F3477" t="s">
        <v>63</v>
      </c>
      <c r="G3477">
        <v>47</v>
      </c>
      <c r="H3477">
        <v>8710</v>
      </c>
    </row>
    <row r="3478" spans="1:8">
      <c r="A3478">
        <v>3477</v>
      </c>
      <c r="B3478">
        <v>50</v>
      </c>
      <c r="C3478" t="s">
        <v>187</v>
      </c>
      <c r="D3478" t="s">
        <v>3598</v>
      </c>
      <c r="E3478" t="s">
        <v>1399</v>
      </c>
      <c r="F3478" t="s">
        <v>46</v>
      </c>
      <c r="G3478">
        <v>56</v>
      </c>
      <c r="H3478">
        <v>8710</v>
      </c>
    </row>
    <row r="3479" spans="1:8">
      <c r="A3479">
        <v>3478</v>
      </c>
      <c r="B3479">
        <v>50</v>
      </c>
      <c r="C3479" t="s">
        <v>187</v>
      </c>
      <c r="D3479" t="s">
        <v>3598</v>
      </c>
      <c r="E3479" t="s">
        <v>1400</v>
      </c>
      <c r="F3479" t="s">
        <v>63</v>
      </c>
      <c r="G3479">
        <v>32</v>
      </c>
      <c r="H3479">
        <v>8710</v>
      </c>
    </row>
    <row r="3480" spans="1:8">
      <c r="A3480">
        <v>3479</v>
      </c>
      <c r="B3480">
        <v>50</v>
      </c>
      <c r="C3480" t="s">
        <v>187</v>
      </c>
      <c r="D3480" t="s">
        <v>3598</v>
      </c>
      <c r="E3480" t="s">
        <v>1400</v>
      </c>
      <c r="F3480" t="s">
        <v>46</v>
      </c>
      <c r="G3480">
        <v>27</v>
      </c>
      <c r="H3480">
        <v>8710</v>
      </c>
    </row>
    <row r="3481" spans="1:8">
      <c r="A3481">
        <v>3480</v>
      </c>
      <c r="B3481">
        <v>50</v>
      </c>
      <c r="C3481" t="s">
        <v>187</v>
      </c>
      <c r="D3481" t="s">
        <v>3598</v>
      </c>
      <c r="E3481" t="s">
        <v>1401</v>
      </c>
      <c r="F3481" t="s">
        <v>63</v>
      </c>
      <c r="G3481">
        <v>21</v>
      </c>
      <c r="H3481">
        <v>8710</v>
      </c>
    </row>
    <row r="3482" spans="1:8">
      <c r="A3482">
        <v>3481</v>
      </c>
      <c r="B3482">
        <v>50</v>
      </c>
      <c r="C3482" t="s">
        <v>187</v>
      </c>
      <c r="D3482" t="s">
        <v>3598</v>
      </c>
      <c r="E3482" t="s">
        <v>1401</v>
      </c>
      <c r="F3482" t="s">
        <v>46</v>
      </c>
      <c r="G3482">
        <v>25</v>
      </c>
      <c r="H3482">
        <v>8710</v>
      </c>
    </row>
    <row r="3483" spans="1:8">
      <c r="A3483">
        <v>3482</v>
      </c>
      <c r="B3483">
        <v>50</v>
      </c>
      <c r="C3483" t="s">
        <v>187</v>
      </c>
      <c r="D3483" t="s">
        <v>3598</v>
      </c>
      <c r="E3483" t="s">
        <v>1402</v>
      </c>
      <c r="F3483" t="s">
        <v>63</v>
      </c>
      <c r="G3483">
        <v>18</v>
      </c>
      <c r="H3483">
        <v>8710</v>
      </c>
    </row>
    <row r="3484" spans="1:8">
      <c r="A3484">
        <v>3483</v>
      </c>
      <c r="B3484">
        <v>50</v>
      </c>
      <c r="C3484" t="s">
        <v>187</v>
      </c>
      <c r="D3484" t="s">
        <v>3598</v>
      </c>
      <c r="E3484" t="s">
        <v>1402</v>
      </c>
      <c r="F3484" t="s">
        <v>46</v>
      </c>
      <c r="G3484">
        <v>14</v>
      </c>
      <c r="H3484">
        <v>8710</v>
      </c>
    </row>
    <row r="3485" spans="1:8">
      <c r="A3485">
        <v>3484</v>
      </c>
      <c r="B3485">
        <v>50</v>
      </c>
      <c r="C3485" t="s">
        <v>187</v>
      </c>
      <c r="D3485" t="s">
        <v>3586</v>
      </c>
      <c r="E3485" t="s">
        <v>249</v>
      </c>
      <c r="F3485" t="s">
        <v>63</v>
      </c>
      <c r="G3485">
        <v>32935</v>
      </c>
      <c r="H3485">
        <v>869856</v>
      </c>
    </row>
    <row r="3486" spans="1:8">
      <c r="A3486">
        <v>3485</v>
      </c>
      <c r="B3486">
        <v>50</v>
      </c>
      <c r="C3486" t="s">
        <v>187</v>
      </c>
      <c r="D3486" t="s">
        <v>3586</v>
      </c>
      <c r="E3486" t="s">
        <v>249</v>
      </c>
      <c r="F3486" t="s">
        <v>46</v>
      </c>
      <c r="G3486">
        <v>31133</v>
      </c>
      <c r="H3486">
        <v>869856</v>
      </c>
    </row>
    <row r="3487" spans="1:8">
      <c r="A3487">
        <v>3486</v>
      </c>
      <c r="B3487">
        <v>50</v>
      </c>
      <c r="C3487" t="s">
        <v>187</v>
      </c>
      <c r="D3487" t="s">
        <v>3586</v>
      </c>
      <c r="E3487" t="s">
        <v>1386</v>
      </c>
      <c r="F3487" t="s">
        <v>63</v>
      </c>
      <c r="G3487">
        <v>36820</v>
      </c>
      <c r="H3487">
        <v>869856</v>
      </c>
    </row>
    <row r="3488" spans="1:8">
      <c r="A3488">
        <v>3487</v>
      </c>
      <c r="B3488">
        <v>50</v>
      </c>
      <c r="C3488" t="s">
        <v>187</v>
      </c>
      <c r="D3488" t="s">
        <v>3586</v>
      </c>
      <c r="E3488" t="s">
        <v>1386</v>
      </c>
      <c r="F3488" t="s">
        <v>46</v>
      </c>
      <c r="G3488">
        <v>34906</v>
      </c>
      <c r="H3488">
        <v>869856</v>
      </c>
    </row>
    <row r="3489" spans="1:8">
      <c r="A3489">
        <v>3488</v>
      </c>
      <c r="B3489">
        <v>50</v>
      </c>
      <c r="C3489" t="s">
        <v>187</v>
      </c>
      <c r="D3489" t="s">
        <v>3586</v>
      </c>
      <c r="E3489" t="s">
        <v>1387</v>
      </c>
      <c r="F3489" t="s">
        <v>63</v>
      </c>
      <c r="G3489">
        <v>41227</v>
      </c>
      <c r="H3489">
        <v>869856</v>
      </c>
    </row>
    <row r="3490" spans="1:8">
      <c r="A3490">
        <v>3489</v>
      </c>
      <c r="B3490">
        <v>50</v>
      </c>
      <c r="C3490" t="s">
        <v>187</v>
      </c>
      <c r="D3490" t="s">
        <v>3586</v>
      </c>
      <c r="E3490" t="s">
        <v>1387</v>
      </c>
      <c r="F3490" t="s">
        <v>46</v>
      </c>
      <c r="G3490">
        <v>39075</v>
      </c>
      <c r="H3490">
        <v>869856</v>
      </c>
    </row>
    <row r="3491" spans="1:8">
      <c r="A3491">
        <v>3490</v>
      </c>
      <c r="B3491">
        <v>50</v>
      </c>
      <c r="C3491" t="s">
        <v>187</v>
      </c>
      <c r="D3491" t="s">
        <v>3586</v>
      </c>
      <c r="E3491" t="s">
        <v>1388</v>
      </c>
      <c r="F3491" t="s">
        <v>63</v>
      </c>
      <c r="G3491">
        <v>40783</v>
      </c>
      <c r="H3491">
        <v>869856</v>
      </c>
    </row>
    <row r="3492" spans="1:8">
      <c r="A3492">
        <v>3491</v>
      </c>
      <c r="B3492">
        <v>50</v>
      </c>
      <c r="C3492" t="s">
        <v>187</v>
      </c>
      <c r="D3492" t="s">
        <v>3586</v>
      </c>
      <c r="E3492" t="s">
        <v>1388</v>
      </c>
      <c r="F3492" t="s">
        <v>46</v>
      </c>
      <c r="G3492">
        <v>38523</v>
      </c>
      <c r="H3492">
        <v>869856</v>
      </c>
    </row>
    <row r="3493" spans="1:8">
      <c r="A3493">
        <v>3492</v>
      </c>
      <c r="B3493">
        <v>50</v>
      </c>
      <c r="C3493" t="s">
        <v>187</v>
      </c>
      <c r="D3493" t="s">
        <v>3586</v>
      </c>
      <c r="E3493" t="s">
        <v>1389</v>
      </c>
      <c r="F3493" t="s">
        <v>63</v>
      </c>
      <c r="G3493">
        <v>38255</v>
      </c>
      <c r="H3493">
        <v>869856</v>
      </c>
    </row>
    <row r="3494" spans="1:8">
      <c r="A3494">
        <v>3493</v>
      </c>
      <c r="B3494">
        <v>50</v>
      </c>
      <c r="C3494" t="s">
        <v>187</v>
      </c>
      <c r="D3494" t="s">
        <v>3586</v>
      </c>
      <c r="E3494" t="s">
        <v>1389</v>
      </c>
      <c r="F3494" t="s">
        <v>46</v>
      </c>
      <c r="G3494">
        <v>37854</v>
      </c>
      <c r="H3494">
        <v>869856</v>
      </c>
    </row>
    <row r="3495" spans="1:8">
      <c r="A3495">
        <v>3494</v>
      </c>
      <c r="B3495">
        <v>50</v>
      </c>
      <c r="C3495" t="s">
        <v>187</v>
      </c>
      <c r="D3495" t="s">
        <v>3586</v>
      </c>
      <c r="E3495" t="s">
        <v>1390</v>
      </c>
      <c r="F3495" t="s">
        <v>63</v>
      </c>
      <c r="G3495">
        <v>36289</v>
      </c>
      <c r="H3495">
        <v>869856</v>
      </c>
    </row>
    <row r="3496" spans="1:8">
      <c r="A3496">
        <v>3495</v>
      </c>
      <c r="B3496">
        <v>50</v>
      </c>
      <c r="C3496" t="s">
        <v>187</v>
      </c>
      <c r="D3496" t="s">
        <v>3586</v>
      </c>
      <c r="E3496" t="s">
        <v>1390</v>
      </c>
      <c r="F3496" t="s">
        <v>46</v>
      </c>
      <c r="G3496">
        <v>36098</v>
      </c>
      <c r="H3496">
        <v>869856</v>
      </c>
    </row>
    <row r="3497" spans="1:8">
      <c r="A3497">
        <v>3496</v>
      </c>
      <c r="B3497">
        <v>50</v>
      </c>
      <c r="C3497" t="s">
        <v>187</v>
      </c>
      <c r="D3497" t="s">
        <v>3586</v>
      </c>
      <c r="E3497" t="s">
        <v>1391</v>
      </c>
      <c r="F3497" t="s">
        <v>63</v>
      </c>
      <c r="G3497">
        <v>33419</v>
      </c>
      <c r="H3497">
        <v>869856</v>
      </c>
    </row>
    <row r="3498" spans="1:8">
      <c r="A3498">
        <v>3497</v>
      </c>
      <c r="B3498">
        <v>50</v>
      </c>
      <c r="C3498" t="s">
        <v>187</v>
      </c>
      <c r="D3498" t="s">
        <v>3586</v>
      </c>
      <c r="E3498" t="s">
        <v>1391</v>
      </c>
      <c r="F3498" t="s">
        <v>46</v>
      </c>
      <c r="G3498">
        <v>33673</v>
      </c>
      <c r="H3498">
        <v>869856</v>
      </c>
    </row>
    <row r="3499" spans="1:8">
      <c r="A3499">
        <v>3498</v>
      </c>
      <c r="B3499">
        <v>50</v>
      </c>
      <c r="C3499" t="s">
        <v>187</v>
      </c>
      <c r="D3499" t="s">
        <v>3586</v>
      </c>
      <c r="E3499" t="s">
        <v>1392</v>
      </c>
      <c r="F3499" t="s">
        <v>63</v>
      </c>
      <c r="G3499">
        <v>32277</v>
      </c>
      <c r="H3499">
        <v>869856</v>
      </c>
    </row>
    <row r="3500" spans="1:8">
      <c r="A3500">
        <v>3499</v>
      </c>
      <c r="B3500">
        <v>50</v>
      </c>
      <c r="C3500" t="s">
        <v>187</v>
      </c>
      <c r="D3500" t="s">
        <v>3586</v>
      </c>
      <c r="E3500" t="s">
        <v>1392</v>
      </c>
      <c r="F3500" t="s">
        <v>46</v>
      </c>
      <c r="G3500">
        <v>32635</v>
      </c>
      <c r="H3500">
        <v>869856</v>
      </c>
    </row>
    <row r="3501" spans="1:8">
      <c r="A3501">
        <v>3500</v>
      </c>
      <c r="B3501">
        <v>50</v>
      </c>
      <c r="C3501" t="s">
        <v>187</v>
      </c>
      <c r="D3501" t="s">
        <v>3586</v>
      </c>
      <c r="E3501" t="s">
        <v>1393</v>
      </c>
      <c r="F3501" t="s">
        <v>63</v>
      </c>
      <c r="G3501">
        <v>27386</v>
      </c>
      <c r="H3501">
        <v>869856</v>
      </c>
    </row>
    <row r="3502" spans="1:8">
      <c r="A3502">
        <v>3501</v>
      </c>
      <c r="B3502">
        <v>50</v>
      </c>
      <c r="C3502" t="s">
        <v>187</v>
      </c>
      <c r="D3502" t="s">
        <v>3586</v>
      </c>
      <c r="E3502" t="s">
        <v>1393</v>
      </c>
      <c r="F3502" t="s">
        <v>46</v>
      </c>
      <c r="G3502">
        <v>28185</v>
      </c>
      <c r="H3502">
        <v>869856</v>
      </c>
    </row>
    <row r="3503" spans="1:8">
      <c r="A3503">
        <v>3502</v>
      </c>
      <c r="B3503">
        <v>50</v>
      </c>
      <c r="C3503" t="s">
        <v>187</v>
      </c>
      <c r="D3503" t="s">
        <v>3586</v>
      </c>
      <c r="E3503" t="s">
        <v>1394</v>
      </c>
      <c r="F3503" t="s">
        <v>63</v>
      </c>
      <c r="G3503">
        <v>25268</v>
      </c>
      <c r="H3503">
        <v>869856</v>
      </c>
    </row>
    <row r="3504" spans="1:8">
      <c r="A3504">
        <v>3503</v>
      </c>
      <c r="B3504">
        <v>50</v>
      </c>
      <c r="C3504" t="s">
        <v>187</v>
      </c>
      <c r="D3504" t="s">
        <v>3586</v>
      </c>
      <c r="E3504" t="s">
        <v>1394</v>
      </c>
      <c r="F3504" t="s">
        <v>46</v>
      </c>
      <c r="G3504">
        <v>26475</v>
      </c>
      <c r="H3504">
        <v>869856</v>
      </c>
    </row>
    <row r="3505" spans="1:8">
      <c r="A3505">
        <v>3504</v>
      </c>
      <c r="B3505">
        <v>50</v>
      </c>
      <c r="C3505" t="s">
        <v>187</v>
      </c>
      <c r="D3505" t="s">
        <v>3586</v>
      </c>
      <c r="E3505" t="s">
        <v>1395</v>
      </c>
      <c r="F3505" t="s">
        <v>63</v>
      </c>
      <c r="G3505">
        <v>23672</v>
      </c>
      <c r="H3505">
        <v>869856</v>
      </c>
    </row>
    <row r="3506" spans="1:8">
      <c r="A3506">
        <v>3505</v>
      </c>
      <c r="B3506">
        <v>50</v>
      </c>
      <c r="C3506" t="s">
        <v>187</v>
      </c>
      <c r="D3506" t="s">
        <v>3586</v>
      </c>
      <c r="E3506" t="s">
        <v>1395</v>
      </c>
      <c r="F3506" t="s">
        <v>46</v>
      </c>
      <c r="G3506">
        <v>25063</v>
      </c>
      <c r="H3506">
        <v>869856</v>
      </c>
    </row>
    <row r="3507" spans="1:8">
      <c r="A3507">
        <v>3506</v>
      </c>
      <c r="B3507">
        <v>50</v>
      </c>
      <c r="C3507" t="s">
        <v>187</v>
      </c>
      <c r="D3507" t="s">
        <v>3586</v>
      </c>
      <c r="E3507" t="s">
        <v>1396</v>
      </c>
      <c r="F3507" t="s">
        <v>63</v>
      </c>
      <c r="G3507">
        <v>19859</v>
      </c>
      <c r="H3507">
        <v>869856</v>
      </c>
    </row>
    <row r="3508" spans="1:8">
      <c r="A3508">
        <v>3507</v>
      </c>
      <c r="B3508">
        <v>50</v>
      </c>
      <c r="C3508" t="s">
        <v>187</v>
      </c>
      <c r="D3508" t="s">
        <v>3586</v>
      </c>
      <c r="E3508" t="s">
        <v>1396</v>
      </c>
      <c r="F3508" t="s">
        <v>46</v>
      </c>
      <c r="G3508">
        <v>21247</v>
      </c>
      <c r="H3508">
        <v>869856</v>
      </c>
    </row>
    <row r="3509" spans="1:8">
      <c r="A3509">
        <v>3508</v>
      </c>
      <c r="B3509">
        <v>50</v>
      </c>
      <c r="C3509" t="s">
        <v>187</v>
      </c>
      <c r="D3509" t="s">
        <v>3586</v>
      </c>
      <c r="E3509" t="s">
        <v>1397</v>
      </c>
      <c r="F3509" t="s">
        <v>63</v>
      </c>
      <c r="G3509">
        <v>15215</v>
      </c>
      <c r="H3509">
        <v>869856</v>
      </c>
    </row>
    <row r="3510" spans="1:8">
      <c r="A3510">
        <v>3509</v>
      </c>
      <c r="B3510">
        <v>50</v>
      </c>
      <c r="C3510" t="s">
        <v>187</v>
      </c>
      <c r="D3510" t="s">
        <v>3586</v>
      </c>
      <c r="E3510" t="s">
        <v>1397</v>
      </c>
      <c r="F3510" t="s">
        <v>46</v>
      </c>
      <c r="G3510">
        <v>16472</v>
      </c>
      <c r="H3510">
        <v>869856</v>
      </c>
    </row>
    <row r="3511" spans="1:8">
      <c r="A3511">
        <v>3510</v>
      </c>
      <c r="B3511">
        <v>50</v>
      </c>
      <c r="C3511" t="s">
        <v>187</v>
      </c>
      <c r="D3511" t="s">
        <v>3586</v>
      </c>
      <c r="E3511" t="s">
        <v>1398</v>
      </c>
      <c r="F3511" t="s">
        <v>63</v>
      </c>
      <c r="G3511">
        <v>11647</v>
      </c>
      <c r="H3511">
        <v>869856</v>
      </c>
    </row>
    <row r="3512" spans="1:8">
      <c r="A3512">
        <v>3511</v>
      </c>
      <c r="B3512">
        <v>50</v>
      </c>
      <c r="C3512" t="s">
        <v>187</v>
      </c>
      <c r="D3512" t="s">
        <v>3586</v>
      </c>
      <c r="E3512" t="s">
        <v>1398</v>
      </c>
      <c r="F3512" t="s">
        <v>46</v>
      </c>
      <c r="G3512">
        <v>11788</v>
      </c>
      <c r="H3512">
        <v>869856</v>
      </c>
    </row>
    <row r="3513" spans="1:8">
      <c r="A3513">
        <v>3512</v>
      </c>
      <c r="B3513">
        <v>50</v>
      </c>
      <c r="C3513" t="s">
        <v>187</v>
      </c>
      <c r="D3513" t="s">
        <v>3586</v>
      </c>
      <c r="E3513" t="s">
        <v>1399</v>
      </c>
      <c r="F3513" t="s">
        <v>63</v>
      </c>
      <c r="G3513">
        <v>8282</v>
      </c>
      <c r="H3513">
        <v>869856</v>
      </c>
    </row>
    <row r="3514" spans="1:8">
      <c r="A3514">
        <v>3513</v>
      </c>
      <c r="B3514">
        <v>50</v>
      </c>
      <c r="C3514" t="s">
        <v>187</v>
      </c>
      <c r="D3514" t="s">
        <v>3586</v>
      </c>
      <c r="E3514" t="s">
        <v>1399</v>
      </c>
      <c r="F3514" t="s">
        <v>46</v>
      </c>
      <c r="G3514">
        <v>8458</v>
      </c>
      <c r="H3514">
        <v>869856</v>
      </c>
    </row>
    <row r="3515" spans="1:8">
      <c r="A3515">
        <v>3514</v>
      </c>
      <c r="B3515">
        <v>50</v>
      </c>
      <c r="C3515" t="s">
        <v>187</v>
      </c>
      <c r="D3515" t="s">
        <v>3586</v>
      </c>
      <c r="E3515" t="s">
        <v>1400</v>
      </c>
      <c r="F3515" t="s">
        <v>63</v>
      </c>
      <c r="G3515">
        <v>6013</v>
      </c>
      <c r="H3515">
        <v>869856</v>
      </c>
    </row>
    <row r="3516" spans="1:8">
      <c r="A3516">
        <v>3515</v>
      </c>
      <c r="B3516">
        <v>50</v>
      </c>
      <c r="C3516" t="s">
        <v>187</v>
      </c>
      <c r="D3516" t="s">
        <v>3586</v>
      </c>
      <c r="E3516" t="s">
        <v>1400</v>
      </c>
      <c r="F3516" t="s">
        <v>46</v>
      </c>
      <c r="G3516">
        <v>5809</v>
      </c>
      <c r="H3516">
        <v>869856</v>
      </c>
    </row>
    <row r="3517" spans="1:8">
      <c r="A3517">
        <v>3516</v>
      </c>
      <c r="B3517">
        <v>50</v>
      </c>
      <c r="C3517" t="s">
        <v>187</v>
      </c>
      <c r="D3517" t="s">
        <v>3586</v>
      </c>
      <c r="E3517" t="s">
        <v>1401</v>
      </c>
      <c r="F3517" t="s">
        <v>63</v>
      </c>
      <c r="G3517">
        <v>3583</v>
      </c>
      <c r="H3517">
        <v>869856</v>
      </c>
    </row>
    <row r="3518" spans="1:8">
      <c r="A3518">
        <v>3517</v>
      </c>
      <c r="B3518">
        <v>50</v>
      </c>
      <c r="C3518" t="s">
        <v>187</v>
      </c>
      <c r="D3518" t="s">
        <v>3586</v>
      </c>
      <c r="E3518" t="s">
        <v>1401</v>
      </c>
      <c r="F3518" t="s">
        <v>46</v>
      </c>
      <c r="G3518">
        <v>3780</v>
      </c>
      <c r="H3518">
        <v>869856</v>
      </c>
    </row>
    <row r="3519" spans="1:8">
      <c r="A3519">
        <v>3518</v>
      </c>
      <c r="B3519">
        <v>50</v>
      </c>
      <c r="C3519" t="s">
        <v>187</v>
      </c>
      <c r="D3519" t="s">
        <v>3586</v>
      </c>
      <c r="E3519" t="s">
        <v>1402</v>
      </c>
      <c r="F3519" t="s">
        <v>63</v>
      </c>
      <c r="G3519">
        <v>2694</v>
      </c>
      <c r="H3519">
        <v>869856</v>
      </c>
    </row>
    <row r="3520" spans="1:8">
      <c r="A3520">
        <v>3519</v>
      </c>
      <c r="B3520">
        <v>50</v>
      </c>
      <c r="C3520" t="s">
        <v>187</v>
      </c>
      <c r="D3520" t="s">
        <v>3586</v>
      </c>
      <c r="E3520" t="s">
        <v>1402</v>
      </c>
      <c r="F3520" t="s">
        <v>46</v>
      </c>
      <c r="G3520">
        <v>3058</v>
      </c>
      <c r="H3520">
        <v>869856</v>
      </c>
    </row>
    <row r="3521" spans="1:7">
      <c r="A3521">
        <v>3520</v>
      </c>
      <c r="B3521">
        <v>50</v>
      </c>
      <c r="C3521" t="s">
        <v>187</v>
      </c>
      <c r="D3521" t="s">
        <v>45</v>
      </c>
      <c r="E3521" t="s">
        <v>249</v>
      </c>
      <c r="F3521" t="s">
        <v>63</v>
      </c>
      <c r="G3521">
        <v>402</v>
      </c>
    </row>
    <row r="3522" spans="1:7">
      <c r="A3522">
        <v>3521</v>
      </c>
      <c r="B3522">
        <v>50</v>
      </c>
      <c r="C3522" t="s">
        <v>187</v>
      </c>
      <c r="D3522" t="s">
        <v>45</v>
      </c>
      <c r="E3522" t="s">
        <v>249</v>
      </c>
      <c r="F3522" t="s">
        <v>46</v>
      </c>
      <c r="G3522">
        <v>427</v>
      </c>
    </row>
    <row r="3523" spans="1:7">
      <c r="A3523">
        <v>3522</v>
      </c>
      <c r="B3523">
        <v>50</v>
      </c>
      <c r="C3523" t="s">
        <v>187</v>
      </c>
      <c r="D3523" t="s">
        <v>45</v>
      </c>
      <c r="E3523" t="s">
        <v>1386</v>
      </c>
      <c r="F3523" t="s">
        <v>63</v>
      </c>
      <c r="G3523">
        <v>349</v>
      </c>
    </row>
    <row r="3524" spans="1:7">
      <c r="A3524">
        <v>3523</v>
      </c>
      <c r="B3524">
        <v>50</v>
      </c>
      <c r="C3524" t="s">
        <v>187</v>
      </c>
      <c r="D3524" t="s">
        <v>45</v>
      </c>
      <c r="E3524" t="s">
        <v>1386</v>
      </c>
      <c r="F3524" t="s">
        <v>46</v>
      </c>
      <c r="G3524">
        <v>328</v>
      </c>
    </row>
    <row r="3525" spans="1:7">
      <c r="A3525">
        <v>3524</v>
      </c>
      <c r="B3525">
        <v>50</v>
      </c>
      <c r="C3525" t="s">
        <v>187</v>
      </c>
      <c r="D3525" t="s">
        <v>45</v>
      </c>
      <c r="E3525" t="s">
        <v>1387</v>
      </c>
      <c r="F3525" t="s">
        <v>63</v>
      </c>
      <c r="G3525">
        <v>401</v>
      </c>
    </row>
    <row r="3526" spans="1:7">
      <c r="A3526">
        <v>3525</v>
      </c>
      <c r="B3526">
        <v>50</v>
      </c>
      <c r="C3526" t="s">
        <v>187</v>
      </c>
      <c r="D3526" t="s">
        <v>45</v>
      </c>
      <c r="E3526" t="s">
        <v>1387</v>
      </c>
      <c r="F3526" t="s">
        <v>46</v>
      </c>
      <c r="G3526">
        <v>390</v>
      </c>
    </row>
    <row r="3527" spans="1:7">
      <c r="A3527">
        <v>3526</v>
      </c>
      <c r="B3527">
        <v>50</v>
      </c>
      <c r="C3527" t="s">
        <v>187</v>
      </c>
      <c r="D3527" t="s">
        <v>45</v>
      </c>
      <c r="E3527" t="s">
        <v>1388</v>
      </c>
      <c r="F3527" t="s">
        <v>63</v>
      </c>
      <c r="G3527">
        <v>2272</v>
      </c>
    </row>
    <row r="3528" spans="1:7">
      <c r="A3528">
        <v>3527</v>
      </c>
      <c r="B3528">
        <v>50</v>
      </c>
      <c r="C3528" t="s">
        <v>187</v>
      </c>
      <c r="D3528" t="s">
        <v>45</v>
      </c>
      <c r="E3528" t="s">
        <v>1388</v>
      </c>
      <c r="F3528" t="s">
        <v>46</v>
      </c>
      <c r="G3528">
        <v>486</v>
      </c>
    </row>
    <row r="3529" spans="1:7">
      <c r="A3529">
        <v>3528</v>
      </c>
      <c r="B3529">
        <v>50</v>
      </c>
      <c r="C3529" t="s">
        <v>187</v>
      </c>
      <c r="D3529" t="s">
        <v>45</v>
      </c>
      <c r="E3529" t="s">
        <v>1389</v>
      </c>
      <c r="F3529" t="s">
        <v>63</v>
      </c>
      <c r="G3529">
        <v>2329</v>
      </c>
    </row>
    <row r="3530" spans="1:7">
      <c r="A3530">
        <v>3529</v>
      </c>
      <c r="B3530">
        <v>50</v>
      </c>
      <c r="C3530" t="s">
        <v>187</v>
      </c>
      <c r="D3530" t="s">
        <v>45</v>
      </c>
      <c r="E3530" t="s">
        <v>1389</v>
      </c>
      <c r="F3530" t="s">
        <v>46</v>
      </c>
      <c r="G3530">
        <v>646</v>
      </c>
    </row>
    <row r="3531" spans="1:7">
      <c r="A3531">
        <v>3530</v>
      </c>
      <c r="B3531">
        <v>50</v>
      </c>
      <c r="C3531" t="s">
        <v>187</v>
      </c>
      <c r="D3531" t="s">
        <v>45</v>
      </c>
      <c r="E3531" t="s">
        <v>1390</v>
      </c>
      <c r="F3531" t="s">
        <v>63</v>
      </c>
      <c r="G3531">
        <v>1443</v>
      </c>
    </row>
    <row r="3532" spans="1:7">
      <c r="A3532">
        <v>3531</v>
      </c>
      <c r="B3532">
        <v>50</v>
      </c>
      <c r="C3532" t="s">
        <v>187</v>
      </c>
      <c r="D3532" t="s">
        <v>45</v>
      </c>
      <c r="E3532" t="s">
        <v>1390</v>
      </c>
      <c r="F3532" t="s">
        <v>46</v>
      </c>
      <c r="G3532">
        <v>565</v>
      </c>
    </row>
    <row r="3533" spans="1:7">
      <c r="A3533">
        <v>3532</v>
      </c>
      <c r="B3533">
        <v>50</v>
      </c>
      <c r="C3533" t="s">
        <v>187</v>
      </c>
      <c r="D3533" t="s">
        <v>45</v>
      </c>
      <c r="E3533" t="s">
        <v>1391</v>
      </c>
      <c r="F3533" t="s">
        <v>63</v>
      </c>
      <c r="G3533">
        <v>1288</v>
      </c>
    </row>
    <row r="3534" spans="1:7">
      <c r="A3534">
        <v>3533</v>
      </c>
      <c r="B3534">
        <v>50</v>
      </c>
      <c r="C3534" t="s">
        <v>187</v>
      </c>
      <c r="D3534" t="s">
        <v>45</v>
      </c>
      <c r="E3534" t="s">
        <v>1391</v>
      </c>
      <c r="F3534" t="s">
        <v>46</v>
      </c>
      <c r="G3534">
        <v>504</v>
      </c>
    </row>
    <row r="3535" spans="1:7">
      <c r="A3535">
        <v>3534</v>
      </c>
      <c r="B3535">
        <v>50</v>
      </c>
      <c r="C3535" t="s">
        <v>187</v>
      </c>
      <c r="D3535" t="s">
        <v>45</v>
      </c>
      <c r="E3535" t="s">
        <v>1392</v>
      </c>
      <c r="F3535" t="s">
        <v>63</v>
      </c>
      <c r="G3535">
        <v>1230</v>
      </c>
    </row>
    <row r="3536" spans="1:7">
      <c r="A3536">
        <v>3535</v>
      </c>
      <c r="B3536">
        <v>50</v>
      </c>
      <c r="C3536" t="s">
        <v>187</v>
      </c>
      <c r="D3536" t="s">
        <v>45</v>
      </c>
      <c r="E3536" t="s">
        <v>1392</v>
      </c>
      <c r="F3536" t="s">
        <v>46</v>
      </c>
      <c r="G3536">
        <v>491</v>
      </c>
    </row>
    <row r="3537" spans="1:7">
      <c r="A3537">
        <v>3536</v>
      </c>
      <c r="B3537">
        <v>50</v>
      </c>
      <c r="C3537" t="s">
        <v>187</v>
      </c>
      <c r="D3537" t="s">
        <v>45</v>
      </c>
      <c r="E3537" t="s">
        <v>1393</v>
      </c>
      <c r="F3537" t="s">
        <v>63</v>
      </c>
      <c r="G3537">
        <v>972</v>
      </c>
    </row>
    <row r="3538" spans="1:7">
      <c r="A3538">
        <v>3537</v>
      </c>
      <c r="B3538">
        <v>50</v>
      </c>
      <c r="C3538" t="s">
        <v>187</v>
      </c>
      <c r="D3538" t="s">
        <v>45</v>
      </c>
      <c r="E3538" t="s">
        <v>1393</v>
      </c>
      <c r="F3538" t="s">
        <v>46</v>
      </c>
      <c r="G3538">
        <v>415</v>
      </c>
    </row>
    <row r="3539" spans="1:7">
      <c r="A3539">
        <v>3538</v>
      </c>
      <c r="B3539">
        <v>50</v>
      </c>
      <c r="C3539" t="s">
        <v>187</v>
      </c>
      <c r="D3539" t="s">
        <v>45</v>
      </c>
      <c r="E3539" t="s">
        <v>1394</v>
      </c>
      <c r="F3539" t="s">
        <v>63</v>
      </c>
      <c r="G3539">
        <v>899</v>
      </c>
    </row>
    <row r="3540" spans="1:7">
      <c r="A3540">
        <v>3539</v>
      </c>
      <c r="B3540">
        <v>50</v>
      </c>
      <c r="C3540" t="s">
        <v>187</v>
      </c>
      <c r="D3540" t="s">
        <v>45</v>
      </c>
      <c r="E3540" t="s">
        <v>1394</v>
      </c>
      <c r="F3540" t="s">
        <v>46</v>
      </c>
      <c r="G3540">
        <v>383</v>
      </c>
    </row>
    <row r="3541" spans="1:7">
      <c r="A3541">
        <v>3540</v>
      </c>
      <c r="B3541">
        <v>50</v>
      </c>
      <c r="C3541" t="s">
        <v>187</v>
      </c>
      <c r="D3541" t="s">
        <v>45</v>
      </c>
      <c r="E3541" t="s">
        <v>1395</v>
      </c>
      <c r="F3541" t="s">
        <v>63</v>
      </c>
      <c r="G3541">
        <v>952</v>
      </c>
    </row>
    <row r="3542" spans="1:7">
      <c r="A3542">
        <v>3541</v>
      </c>
      <c r="B3542">
        <v>50</v>
      </c>
      <c r="C3542" t="s">
        <v>187</v>
      </c>
      <c r="D3542" t="s">
        <v>45</v>
      </c>
      <c r="E3542" t="s">
        <v>1395</v>
      </c>
      <c r="F3542" t="s">
        <v>46</v>
      </c>
      <c r="G3542">
        <v>374</v>
      </c>
    </row>
    <row r="3543" spans="1:7">
      <c r="A3543">
        <v>3542</v>
      </c>
      <c r="B3543">
        <v>50</v>
      </c>
      <c r="C3543" t="s">
        <v>187</v>
      </c>
      <c r="D3543" t="s">
        <v>45</v>
      </c>
      <c r="E3543" t="s">
        <v>1396</v>
      </c>
      <c r="F3543" t="s">
        <v>63</v>
      </c>
      <c r="G3543">
        <v>932</v>
      </c>
    </row>
    <row r="3544" spans="1:7">
      <c r="A3544">
        <v>3543</v>
      </c>
      <c r="B3544">
        <v>50</v>
      </c>
      <c r="C3544" t="s">
        <v>187</v>
      </c>
      <c r="D3544" t="s">
        <v>45</v>
      </c>
      <c r="E3544" t="s">
        <v>1396</v>
      </c>
      <c r="F3544" t="s">
        <v>46</v>
      </c>
      <c r="G3544">
        <v>341</v>
      </c>
    </row>
    <row r="3545" spans="1:7">
      <c r="A3545">
        <v>3544</v>
      </c>
      <c r="B3545">
        <v>50</v>
      </c>
      <c r="C3545" t="s">
        <v>187</v>
      </c>
      <c r="D3545" t="s">
        <v>45</v>
      </c>
      <c r="E3545" t="s">
        <v>1397</v>
      </c>
      <c r="F3545" t="s">
        <v>63</v>
      </c>
      <c r="G3545">
        <v>275</v>
      </c>
    </row>
    <row r="3546" spans="1:7">
      <c r="A3546">
        <v>3545</v>
      </c>
      <c r="B3546">
        <v>50</v>
      </c>
      <c r="C3546" t="s">
        <v>187</v>
      </c>
      <c r="D3546" t="s">
        <v>45</v>
      </c>
      <c r="E3546" t="s">
        <v>1397</v>
      </c>
      <c r="F3546" t="s">
        <v>46</v>
      </c>
      <c r="G3546">
        <v>207</v>
      </c>
    </row>
    <row r="3547" spans="1:7">
      <c r="A3547">
        <v>3546</v>
      </c>
      <c r="B3547">
        <v>50</v>
      </c>
      <c r="C3547" t="s">
        <v>187</v>
      </c>
      <c r="D3547" t="s">
        <v>45</v>
      </c>
      <c r="E3547" t="s">
        <v>1398</v>
      </c>
      <c r="F3547" t="s">
        <v>63</v>
      </c>
      <c r="G3547">
        <v>93</v>
      </c>
    </row>
    <row r="3548" spans="1:7">
      <c r="A3548">
        <v>3547</v>
      </c>
      <c r="B3548">
        <v>50</v>
      </c>
      <c r="C3548" t="s">
        <v>187</v>
      </c>
      <c r="D3548" t="s">
        <v>45</v>
      </c>
      <c r="E3548" t="s">
        <v>1398</v>
      </c>
      <c r="F3548" t="s">
        <v>46</v>
      </c>
      <c r="G3548">
        <v>103</v>
      </c>
    </row>
    <row r="3549" spans="1:7">
      <c r="A3549">
        <v>3548</v>
      </c>
      <c r="B3549">
        <v>50</v>
      </c>
      <c r="C3549" t="s">
        <v>187</v>
      </c>
      <c r="D3549" t="s">
        <v>45</v>
      </c>
      <c r="E3549" t="s">
        <v>1399</v>
      </c>
      <c r="F3549" t="s">
        <v>63</v>
      </c>
      <c r="G3549">
        <v>64</v>
      </c>
    </row>
    <row r="3550" spans="1:7">
      <c r="A3550">
        <v>3549</v>
      </c>
      <c r="B3550">
        <v>50</v>
      </c>
      <c r="C3550" t="s">
        <v>187</v>
      </c>
      <c r="D3550" t="s">
        <v>45</v>
      </c>
      <c r="E3550" t="s">
        <v>1399</v>
      </c>
      <c r="F3550" t="s">
        <v>46</v>
      </c>
      <c r="G3550">
        <v>61</v>
      </c>
    </row>
    <row r="3551" spans="1:7">
      <c r="A3551">
        <v>3550</v>
      </c>
      <c r="B3551">
        <v>50</v>
      </c>
      <c r="C3551" t="s">
        <v>187</v>
      </c>
      <c r="D3551" t="s">
        <v>45</v>
      </c>
      <c r="E3551" t="s">
        <v>1400</v>
      </c>
      <c r="F3551" t="s">
        <v>63</v>
      </c>
      <c r="G3551">
        <v>53</v>
      </c>
    </row>
    <row r="3552" spans="1:7">
      <c r="A3552">
        <v>3551</v>
      </c>
      <c r="B3552">
        <v>50</v>
      </c>
      <c r="C3552" t="s">
        <v>187</v>
      </c>
      <c r="D3552" t="s">
        <v>45</v>
      </c>
      <c r="E3552" t="s">
        <v>1400</v>
      </c>
      <c r="F3552" t="s">
        <v>46</v>
      </c>
      <c r="G3552">
        <v>62</v>
      </c>
    </row>
    <row r="3553" spans="1:8">
      <c r="A3553">
        <v>3552</v>
      </c>
      <c r="B3553">
        <v>50</v>
      </c>
      <c r="C3553" t="s">
        <v>187</v>
      </c>
      <c r="D3553" t="s">
        <v>45</v>
      </c>
      <c r="E3553" t="s">
        <v>1401</v>
      </c>
      <c r="F3553" t="s">
        <v>63</v>
      </c>
      <c r="G3553">
        <v>34</v>
      </c>
    </row>
    <row r="3554" spans="1:8">
      <c r="A3554">
        <v>3553</v>
      </c>
      <c r="B3554">
        <v>50</v>
      </c>
      <c r="C3554" t="s">
        <v>187</v>
      </c>
      <c r="D3554" t="s">
        <v>45</v>
      </c>
      <c r="E3554" t="s">
        <v>1401</v>
      </c>
      <c r="F3554" t="s">
        <v>46</v>
      </c>
      <c r="G3554">
        <v>34</v>
      </c>
    </row>
    <row r="3555" spans="1:8">
      <c r="A3555">
        <v>3554</v>
      </c>
      <c r="B3555">
        <v>50</v>
      </c>
      <c r="C3555" t="s">
        <v>187</v>
      </c>
      <c r="D3555" t="s">
        <v>45</v>
      </c>
      <c r="E3555" t="s">
        <v>1402</v>
      </c>
      <c r="F3555" t="s">
        <v>63</v>
      </c>
      <c r="G3555">
        <v>32</v>
      </c>
    </row>
    <row r="3556" spans="1:8">
      <c r="A3556">
        <v>3555</v>
      </c>
      <c r="B3556">
        <v>50</v>
      </c>
      <c r="C3556" t="s">
        <v>187</v>
      </c>
      <c r="D3556" t="s">
        <v>45</v>
      </c>
      <c r="E3556" t="s">
        <v>1402</v>
      </c>
      <c r="F3556" t="s">
        <v>46</v>
      </c>
      <c r="G3556">
        <v>40</v>
      </c>
    </row>
    <row r="3557" spans="1:8">
      <c r="A3557">
        <v>3556</v>
      </c>
      <c r="B3557">
        <v>52</v>
      </c>
      <c r="C3557" t="s">
        <v>188</v>
      </c>
      <c r="D3557" t="s">
        <v>1413</v>
      </c>
      <c r="E3557" t="s">
        <v>249</v>
      </c>
      <c r="F3557" t="s">
        <v>63</v>
      </c>
      <c r="G3557">
        <v>8043</v>
      </c>
      <c r="H3557">
        <v>206455</v>
      </c>
    </row>
    <row r="3558" spans="1:8">
      <c r="A3558">
        <v>3557</v>
      </c>
      <c r="B3558">
        <v>52</v>
      </c>
      <c r="C3558" t="s">
        <v>188</v>
      </c>
      <c r="D3558" t="s">
        <v>1413</v>
      </c>
      <c r="E3558" t="s">
        <v>249</v>
      </c>
      <c r="F3558" t="s">
        <v>46</v>
      </c>
      <c r="G3558">
        <v>7624</v>
      </c>
      <c r="H3558">
        <v>206455</v>
      </c>
    </row>
    <row r="3559" spans="1:8">
      <c r="A3559">
        <v>3558</v>
      </c>
      <c r="B3559">
        <v>52</v>
      </c>
      <c r="C3559" t="s">
        <v>188</v>
      </c>
      <c r="D3559" t="s">
        <v>1413</v>
      </c>
      <c r="E3559" t="s">
        <v>1386</v>
      </c>
      <c r="F3559" t="s">
        <v>63</v>
      </c>
      <c r="G3559">
        <v>9591</v>
      </c>
      <c r="H3559">
        <v>206455</v>
      </c>
    </row>
    <row r="3560" spans="1:8">
      <c r="A3560">
        <v>3559</v>
      </c>
      <c r="B3560">
        <v>52</v>
      </c>
      <c r="C3560" t="s">
        <v>188</v>
      </c>
      <c r="D3560" t="s">
        <v>1413</v>
      </c>
      <c r="E3560" t="s">
        <v>1386</v>
      </c>
      <c r="F3560" t="s">
        <v>46</v>
      </c>
      <c r="G3560">
        <v>9148</v>
      </c>
      <c r="H3560">
        <v>206455</v>
      </c>
    </row>
    <row r="3561" spans="1:8">
      <c r="A3561">
        <v>3560</v>
      </c>
      <c r="B3561">
        <v>52</v>
      </c>
      <c r="C3561" t="s">
        <v>188</v>
      </c>
      <c r="D3561" t="s">
        <v>1413</v>
      </c>
      <c r="E3561" t="s">
        <v>1387</v>
      </c>
      <c r="F3561" t="s">
        <v>63</v>
      </c>
      <c r="G3561">
        <v>9977</v>
      </c>
      <c r="H3561">
        <v>206455</v>
      </c>
    </row>
    <row r="3562" spans="1:8">
      <c r="A3562">
        <v>3561</v>
      </c>
      <c r="B3562">
        <v>52</v>
      </c>
      <c r="C3562" t="s">
        <v>188</v>
      </c>
      <c r="D3562" t="s">
        <v>1413</v>
      </c>
      <c r="E3562" t="s">
        <v>1387</v>
      </c>
      <c r="F3562" t="s">
        <v>46</v>
      </c>
      <c r="G3562">
        <v>9447</v>
      </c>
      <c r="H3562">
        <v>206455</v>
      </c>
    </row>
    <row r="3563" spans="1:8">
      <c r="A3563">
        <v>3562</v>
      </c>
      <c r="B3563">
        <v>52</v>
      </c>
      <c r="C3563" t="s">
        <v>188</v>
      </c>
      <c r="D3563" t="s">
        <v>1413</v>
      </c>
      <c r="E3563" t="s">
        <v>1388</v>
      </c>
      <c r="F3563" t="s">
        <v>63</v>
      </c>
      <c r="G3563">
        <v>10463</v>
      </c>
      <c r="H3563">
        <v>206455</v>
      </c>
    </row>
    <row r="3564" spans="1:8">
      <c r="A3564">
        <v>3563</v>
      </c>
      <c r="B3564">
        <v>52</v>
      </c>
      <c r="C3564" t="s">
        <v>188</v>
      </c>
      <c r="D3564" t="s">
        <v>1413</v>
      </c>
      <c r="E3564" t="s">
        <v>1388</v>
      </c>
      <c r="F3564" t="s">
        <v>46</v>
      </c>
      <c r="G3564">
        <v>10261</v>
      </c>
      <c r="H3564">
        <v>206455</v>
      </c>
    </row>
    <row r="3565" spans="1:8">
      <c r="A3565">
        <v>3564</v>
      </c>
      <c r="B3565">
        <v>52</v>
      </c>
      <c r="C3565" t="s">
        <v>188</v>
      </c>
      <c r="D3565" t="s">
        <v>1413</v>
      </c>
      <c r="E3565" t="s">
        <v>1389</v>
      </c>
      <c r="F3565" t="s">
        <v>63</v>
      </c>
      <c r="G3565">
        <v>9996</v>
      </c>
      <c r="H3565">
        <v>206455</v>
      </c>
    </row>
    <row r="3566" spans="1:8">
      <c r="A3566">
        <v>3565</v>
      </c>
      <c r="B3566">
        <v>52</v>
      </c>
      <c r="C3566" t="s">
        <v>188</v>
      </c>
      <c r="D3566" t="s">
        <v>1413</v>
      </c>
      <c r="E3566" t="s">
        <v>1389</v>
      </c>
      <c r="F3566" t="s">
        <v>46</v>
      </c>
      <c r="G3566">
        <v>9935</v>
      </c>
      <c r="H3566">
        <v>206455</v>
      </c>
    </row>
    <row r="3567" spans="1:8">
      <c r="A3567">
        <v>3566</v>
      </c>
      <c r="B3567">
        <v>52</v>
      </c>
      <c r="C3567" t="s">
        <v>188</v>
      </c>
      <c r="D3567" t="s">
        <v>1413</v>
      </c>
      <c r="E3567" t="s">
        <v>1390</v>
      </c>
      <c r="F3567" t="s">
        <v>63</v>
      </c>
      <c r="G3567">
        <v>8799</v>
      </c>
      <c r="H3567">
        <v>206455</v>
      </c>
    </row>
    <row r="3568" spans="1:8">
      <c r="A3568">
        <v>3567</v>
      </c>
      <c r="B3568">
        <v>52</v>
      </c>
      <c r="C3568" t="s">
        <v>188</v>
      </c>
      <c r="D3568" t="s">
        <v>1413</v>
      </c>
      <c r="E3568" t="s">
        <v>1390</v>
      </c>
      <c r="F3568" t="s">
        <v>46</v>
      </c>
      <c r="G3568">
        <v>8807</v>
      </c>
      <c r="H3568">
        <v>206455</v>
      </c>
    </row>
    <row r="3569" spans="1:8">
      <c r="A3569">
        <v>3568</v>
      </c>
      <c r="B3569">
        <v>52</v>
      </c>
      <c r="C3569" t="s">
        <v>188</v>
      </c>
      <c r="D3569" t="s">
        <v>1413</v>
      </c>
      <c r="E3569" t="s">
        <v>1391</v>
      </c>
      <c r="F3569" t="s">
        <v>63</v>
      </c>
      <c r="G3569">
        <v>7966</v>
      </c>
      <c r="H3569">
        <v>206455</v>
      </c>
    </row>
    <row r="3570" spans="1:8">
      <c r="A3570">
        <v>3569</v>
      </c>
      <c r="B3570">
        <v>52</v>
      </c>
      <c r="C3570" t="s">
        <v>188</v>
      </c>
      <c r="D3570" t="s">
        <v>1413</v>
      </c>
      <c r="E3570" t="s">
        <v>1391</v>
      </c>
      <c r="F3570" t="s">
        <v>46</v>
      </c>
      <c r="G3570">
        <v>8209</v>
      </c>
      <c r="H3570">
        <v>206455</v>
      </c>
    </row>
    <row r="3571" spans="1:8">
      <c r="A3571">
        <v>3570</v>
      </c>
      <c r="B3571">
        <v>52</v>
      </c>
      <c r="C3571" t="s">
        <v>188</v>
      </c>
      <c r="D3571" t="s">
        <v>1413</v>
      </c>
      <c r="E3571" t="s">
        <v>1392</v>
      </c>
      <c r="F3571" t="s">
        <v>63</v>
      </c>
      <c r="G3571">
        <v>7107</v>
      </c>
      <c r="H3571">
        <v>206455</v>
      </c>
    </row>
    <row r="3572" spans="1:8">
      <c r="A3572">
        <v>3571</v>
      </c>
      <c r="B3572">
        <v>52</v>
      </c>
      <c r="C3572" t="s">
        <v>188</v>
      </c>
      <c r="D3572" t="s">
        <v>1413</v>
      </c>
      <c r="E3572" t="s">
        <v>1392</v>
      </c>
      <c r="F3572" t="s">
        <v>46</v>
      </c>
      <c r="G3572">
        <v>7661</v>
      </c>
      <c r="H3572">
        <v>206455</v>
      </c>
    </row>
    <row r="3573" spans="1:8">
      <c r="A3573">
        <v>3572</v>
      </c>
      <c r="B3573">
        <v>52</v>
      </c>
      <c r="C3573" t="s">
        <v>188</v>
      </c>
      <c r="D3573" t="s">
        <v>1413</v>
      </c>
      <c r="E3573" t="s">
        <v>1393</v>
      </c>
      <c r="F3573" t="s">
        <v>63</v>
      </c>
      <c r="G3573">
        <v>6075</v>
      </c>
      <c r="H3573">
        <v>206455</v>
      </c>
    </row>
    <row r="3574" spans="1:8">
      <c r="A3574">
        <v>3573</v>
      </c>
      <c r="B3574">
        <v>52</v>
      </c>
      <c r="C3574" t="s">
        <v>188</v>
      </c>
      <c r="D3574" t="s">
        <v>1413</v>
      </c>
      <c r="E3574" t="s">
        <v>1393</v>
      </c>
      <c r="F3574" t="s">
        <v>46</v>
      </c>
      <c r="G3574">
        <v>6607</v>
      </c>
      <c r="H3574">
        <v>206455</v>
      </c>
    </row>
    <row r="3575" spans="1:8">
      <c r="A3575">
        <v>3574</v>
      </c>
      <c r="B3575">
        <v>52</v>
      </c>
      <c r="C3575" t="s">
        <v>188</v>
      </c>
      <c r="D3575" t="s">
        <v>1413</v>
      </c>
      <c r="E3575" t="s">
        <v>1394</v>
      </c>
      <c r="F3575" t="s">
        <v>63</v>
      </c>
      <c r="G3575">
        <v>5420</v>
      </c>
      <c r="H3575">
        <v>206455</v>
      </c>
    </row>
    <row r="3576" spans="1:8">
      <c r="A3576">
        <v>3575</v>
      </c>
      <c r="B3576">
        <v>52</v>
      </c>
      <c r="C3576" t="s">
        <v>188</v>
      </c>
      <c r="D3576" t="s">
        <v>1413</v>
      </c>
      <c r="E3576" t="s">
        <v>1394</v>
      </c>
      <c r="F3576" t="s">
        <v>46</v>
      </c>
      <c r="G3576">
        <v>5958</v>
      </c>
      <c r="H3576">
        <v>206455</v>
      </c>
    </row>
    <row r="3577" spans="1:8">
      <c r="A3577">
        <v>3576</v>
      </c>
      <c r="B3577">
        <v>52</v>
      </c>
      <c r="C3577" t="s">
        <v>188</v>
      </c>
      <c r="D3577" t="s">
        <v>1413</v>
      </c>
      <c r="E3577" t="s">
        <v>1395</v>
      </c>
      <c r="F3577" t="s">
        <v>63</v>
      </c>
      <c r="G3577">
        <v>4401</v>
      </c>
      <c r="H3577">
        <v>206455</v>
      </c>
    </row>
    <row r="3578" spans="1:8">
      <c r="A3578">
        <v>3577</v>
      </c>
      <c r="B3578">
        <v>52</v>
      </c>
      <c r="C3578" t="s">
        <v>188</v>
      </c>
      <c r="D3578" t="s">
        <v>1413</v>
      </c>
      <c r="E3578" t="s">
        <v>1395</v>
      </c>
      <c r="F3578" t="s">
        <v>46</v>
      </c>
      <c r="G3578">
        <v>4994</v>
      </c>
      <c r="H3578">
        <v>206455</v>
      </c>
    </row>
    <row r="3579" spans="1:8">
      <c r="A3579">
        <v>3578</v>
      </c>
      <c r="B3579">
        <v>52</v>
      </c>
      <c r="C3579" t="s">
        <v>188</v>
      </c>
      <c r="D3579" t="s">
        <v>1413</v>
      </c>
      <c r="E3579" t="s">
        <v>1396</v>
      </c>
      <c r="F3579" t="s">
        <v>63</v>
      </c>
      <c r="G3579">
        <v>3726</v>
      </c>
      <c r="H3579">
        <v>206455</v>
      </c>
    </row>
    <row r="3580" spans="1:8">
      <c r="A3580">
        <v>3579</v>
      </c>
      <c r="B3580">
        <v>52</v>
      </c>
      <c r="C3580" t="s">
        <v>188</v>
      </c>
      <c r="D3580" t="s">
        <v>1413</v>
      </c>
      <c r="E3580" t="s">
        <v>1396</v>
      </c>
      <c r="F3580" t="s">
        <v>46</v>
      </c>
      <c r="G3580">
        <v>4000</v>
      </c>
      <c r="H3580">
        <v>206455</v>
      </c>
    </row>
    <row r="3581" spans="1:8">
      <c r="A3581">
        <v>3580</v>
      </c>
      <c r="B3581">
        <v>52</v>
      </c>
      <c r="C3581" t="s">
        <v>188</v>
      </c>
      <c r="D3581" t="s">
        <v>1413</v>
      </c>
      <c r="E3581" t="s">
        <v>1397</v>
      </c>
      <c r="F3581" t="s">
        <v>63</v>
      </c>
      <c r="G3581">
        <v>2805</v>
      </c>
      <c r="H3581">
        <v>206455</v>
      </c>
    </row>
    <row r="3582" spans="1:8">
      <c r="A3582">
        <v>3581</v>
      </c>
      <c r="B3582">
        <v>52</v>
      </c>
      <c r="C3582" t="s">
        <v>188</v>
      </c>
      <c r="D3582" t="s">
        <v>1413</v>
      </c>
      <c r="E3582" t="s">
        <v>1397</v>
      </c>
      <c r="F3582" t="s">
        <v>46</v>
      </c>
      <c r="G3582">
        <v>3115</v>
      </c>
      <c r="H3582">
        <v>206455</v>
      </c>
    </row>
    <row r="3583" spans="1:8">
      <c r="A3583">
        <v>3582</v>
      </c>
      <c r="B3583">
        <v>52</v>
      </c>
      <c r="C3583" t="s">
        <v>188</v>
      </c>
      <c r="D3583" t="s">
        <v>1413</v>
      </c>
      <c r="E3583" t="s">
        <v>1398</v>
      </c>
      <c r="F3583" t="s">
        <v>63</v>
      </c>
      <c r="G3583">
        <v>2424</v>
      </c>
      <c r="H3583">
        <v>206455</v>
      </c>
    </row>
    <row r="3584" spans="1:8">
      <c r="A3584">
        <v>3583</v>
      </c>
      <c r="B3584">
        <v>52</v>
      </c>
      <c r="C3584" t="s">
        <v>188</v>
      </c>
      <c r="D3584" t="s">
        <v>1413</v>
      </c>
      <c r="E3584" t="s">
        <v>1398</v>
      </c>
      <c r="F3584" t="s">
        <v>46</v>
      </c>
      <c r="G3584">
        <v>2774</v>
      </c>
      <c r="H3584">
        <v>206455</v>
      </c>
    </row>
    <row r="3585" spans="1:8">
      <c r="A3585">
        <v>3584</v>
      </c>
      <c r="B3585">
        <v>52</v>
      </c>
      <c r="C3585" t="s">
        <v>188</v>
      </c>
      <c r="D3585" t="s">
        <v>1413</v>
      </c>
      <c r="E3585" t="s">
        <v>1399</v>
      </c>
      <c r="F3585" t="s">
        <v>63</v>
      </c>
      <c r="G3585">
        <v>1940</v>
      </c>
      <c r="H3585">
        <v>206455</v>
      </c>
    </row>
    <row r="3586" spans="1:8">
      <c r="A3586">
        <v>3585</v>
      </c>
      <c r="B3586">
        <v>52</v>
      </c>
      <c r="C3586" t="s">
        <v>188</v>
      </c>
      <c r="D3586" t="s">
        <v>1413</v>
      </c>
      <c r="E3586" t="s">
        <v>1399</v>
      </c>
      <c r="F3586" t="s">
        <v>46</v>
      </c>
      <c r="G3586">
        <v>2189</v>
      </c>
      <c r="H3586">
        <v>206455</v>
      </c>
    </row>
    <row r="3587" spans="1:8">
      <c r="A3587">
        <v>3586</v>
      </c>
      <c r="B3587">
        <v>52</v>
      </c>
      <c r="C3587" t="s">
        <v>188</v>
      </c>
      <c r="D3587" t="s">
        <v>1413</v>
      </c>
      <c r="E3587" t="s">
        <v>1400</v>
      </c>
      <c r="F3587" t="s">
        <v>63</v>
      </c>
      <c r="G3587">
        <v>1441</v>
      </c>
      <c r="H3587">
        <v>206455</v>
      </c>
    </row>
    <row r="3588" spans="1:8">
      <c r="A3588">
        <v>3587</v>
      </c>
      <c r="B3588">
        <v>52</v>
      </c>
      <c r="C3588" t="s">
        <v>188</v>
      </c>
      <c r="D3588" t="s">
        <v>1413</v>
      </c>
      <c r="E3588" t="s">
        <v>1400</v>
      </c>
      <c r="F3588" t="s">
        <v>46</v>
      </c>
      <c r="G3588">
        <v>1676</v>
      </c>
      <c r="H3588">
        <v>206455</v>
      </c>
    </row>
    <row r="3589" spans="1:8">
      <c r="A3589">
        <v>3588</v>
      </c>
      <c r="B3589">
        <v>52</v>
      </c>
      <c r="C3589" t="s">
        <v>188</v>
      </c>
      <c r="D3589" t="s">
        <v>1413</v>
      </c>
      <c r="E3589" t="s">
        <v>1401</v>
      </c>
      <c r="F3589" t="s">
        <v>63</v>
      </c>
      <c r="G3589">
        <v>911</v>
      </c>
      <c r="H3589">
        <v>206455</v>
      </c>
    </row>
    <row r="3590" spans="1:8">
      <c r="A3590">
        <v>3589</v>
      </c>
      <c r="B3590">
        <v>52</v>
      </c>
      <c r="C3590" t="s">
        <v>188</v>
      </c>
      <c r="D3590" t="s">
        <v>1413</v>
      </c>
      <c r="E3590" t="s">
        <v>1401</v>
      </c>
      <c r="F3590" t="s">
        <v>46</v>
      </c>
      <c r="G3590">
        <v>1256</v>
      </c>
      <c r="H3590">
        <v>206455</v>
      </c>
    </row>
    <row r="3591" spans="1:8">
      <c r="A3591">
        <v>3590</v>
      </c>
      <c r="B3591">
        <v>52</v>
      </c>
      <c r="C3591" t="s">
        <v>188</v>
      </c>
      <c r="D3591" t="s">
        <v>1413</v>
      </c>
      <c r="E3591" t="s">
        <v>1402</v>
      </c>
      <c r="F3591" t="s">
        <v>63</v>
      </c>
      <c r="G3591">
        <v>670</v>
      </c>
      <c r="H3591">
        <v>206455</v>
      </c>
    </row>
    <row r="3592" spans="1:8">
      <c r="A3592">
        <v>3591</v>
      </c>
      <c r="B3592">
        <v>52</v>
      </c>
      <c r="C3592" t="s">
        <v>188</v>
      </c>
      <c r="D3592" t="s">
        <v>1413</v>
      </c>
      <c r="E3592" t="s">
        <v>1402</v>
      </c>
      <c r="F3592" t="s">
        <v>46</v>
      </c>
      <c r="G3592">
        <v>1039</v>
      </c>
      <c r="H3592">
        <v>206455</v>
      </c>
    </row>
    <row r="3593" spans="1:8">
      <c r="A3593">
        <v>3592</v>
      </c>
      <c r="B3593">
        <v>52</v>
      </c>
      <c r="C3593" t="s">
        <v>188</v>
      </c>
      <c r="D3593" t="s">
        <v>3582</v>
      </c>
      <c r="E3593" t="s">
        <v>249</v>
      </c>
      <c r="F3593" t="s">
        <v>63</v>
      </c>
      <c r="G3593">
        <v>2</v>
      </c>
      <c r="H3593">
        <v>141</v>
      </c>
    </row>
    <row r="3594" spans="1:8">
      <c r="A3594">
        <v>3593</v>
      </c>
      <c r="B3594">
        <v>52</v>
      </c>
      <c r="C3594" t="s">
        <v>188</v>
      </c>
      <c r="D3594" t="s">
        <v>3582</v>
      </c>
      <c r="E3594" t="s">
        <v>249</v>
      </c>
      <c r="F3594" t="s">
        <v>46</v>
      </c>
      <c r="G3594">
        <v>5</v>
      </c>
      <c r="H3594">
        <v>141</v>
      </c>
    </row>
    <row r="3595" spans="1:8">
      <c r="A3595">
        <v>3594</v>
      </c>
      <c r="B3595">
        <v>52</v>
      </c>
      <c r="C3595" t="s">
        <v>188</v>
      </c>
      <c r="D3595" t="s">
        <v>3582</v>
      </c>
      <c r="E3595" t="s">
        <v>1386</v>
      </c>
      <c r="F3595" t="s">
        <v>63</v>
      </c>
      <c r="G3595">
        <v>5</v>
      </c>
      <c r="H3595">
        <v>141</v>
      </c>
    </row>
    <row r="3596" spans="1:8">
      <c r="A3596">
        <v>3595</v>
      </c>
      <c r="B3596">
        <v>52</v>
      </c>
      <c r="C3596" t="s">
        <v>188</v>
      </c>
      <c r="D3596" t="s">
        <v>3582</v>
      </c>
      <c r="E3596" t="s">
        <v>1386</v>
      </c>
      <c r="F3596" t="s">
        <v>46</v>
      </c>
      <c r="G3596">
        <v>8</v>
      </c>
      <c r="H3596">
        <v>141</v>
      </c>
    </row>
    <row r="3597" spans="1:8">
      <c r="A3597">
        <v>3596</v>
      </c>
      <c r="B3597">
        <v>52</v>
      </c>
      <c r="C3597" t="s">
        <v>188</v>
      </c>
      <c r="D3597" t="s">
        <v>3582</v>
      </c>
      <c r="E3597" t="s">
        <v>1387</v>
      </c>
      <c r="F3597" t="s">
        <v>63</v>
      </c>
      <c r="G3597">
        <v>9</v>
      </c>
      <c r="H3597">
        <v>141</v>
      </c>
    </row>
    <row r="3598" spans="1:8">
      <c r="A3598">
        <v>3597</v>
      </c>
      <c r="B3598">
        <v>52</v>
      </c>
      <c r="C3598" t="s">
        <v>188</v>
      </c>
      <c r="D3598" t="s">
        <v>3582</v>
      </c>
      <c r="E3598" t="s">
        <v>1387</v>
      </c>
      <c r="F3598" t="s">
        <v>46</v>
      </c>
      <c r="G3598">
        <v>9</v>
      </c>
      <c r="H3598">
        <v>141</v>
      </c>
    </row>
    <row r="3599" spans="1:8">
      <c r="A3599">
        <v>3598</v>
      </c>
      <c r="B3599">
        <v>52</v>
      </c>
      <c r="C3599" t="s">
        <v>188</v>
      </c>
      <c r="D3599" t="s">
        <v>3582</v>
      </c>
      <c r="E3599" t="s">
        <v>1388</v>
      </c>
      <c r="F3599" t="s">
        <v>63</v>
      </c>
      <c r="G3599">
        <v>6</v>
      </c>
      <c r="H3599">
        <v>141</v>
      </c>
    </row>
    <row r="3600" spans="1:8">
      <c r="A3600">
        <v>3599</v>
      </c>
      <c r="B3600">
        <v>52</v>
      </c>
      <c r="C3600" t="s">
        <v>188</v>
      </c>
      <c r="D3600" t="s">
        <v>3582</v>
      </c>
      <c r="E3600" t="s">
        <v>1388</v>
      </c>
      <c r="F3600" t="s">
        <v>46</v>
      </c>
      <c r="G3600">
        <v>1</v>
      </c>
      <c r="H3600">
        <v>141</v>
      </c>
    </row>
    <row r="3601" spans="1:8">
      <c r="A3601">
        <v>3600</v>
      </c>
      <c r="B3601">
        <v>52</v>
      </c>
      <c r="C3601" t="s">
        <v>188</v>
      </c>
      <c r="D3601" t="s">
        <v>3582</v>
      </c>
      <c r="E3601" t="s">
        <v>1389</v>
      </c>
      <c r="F3601" t="s">
        <v>63</v>
      </c>
      <c r="G3601">
        <v>9</v>
      </c>
      <c r="H3601">
        <v>141</v>
      </c>
    </row>
    <row r="3602" spans="1:8">
      <c r="A3602">
        <v>3601</v>
      </c>
      <c r="B3602">
        <v>52</v>
      </c>
      <c r="C3602" t="s">
        <v>188</v>
      </c>
      <c r="D3602" t="s">
        <v>3582</v>
      </c>
      <c r="E3602" t="s">
        <v>1389</v>
      </c>
      <c r="F3602" t="s">
        <v>46</v>
      </c>
      <c r="G3602">
        <v>3</v>
      </c>
      <c r="H3602">
        <v>141</v>
      </c>
    </row>
    <row r="3603" spans="1:8">
      <c r="A3603">
        <v>3602</v>
      </c>
      <c r="B3603">
        <v>52</v>
      </c>
      <c r="C3603" t="s">
        <v>188</v>
      </c>
      <c r="D3603" t="s">
        <v>3582</v>
      </c>
      <c r="E3603" t="s">
        <v>1390</v>
      </c>
      <c r="F3603" t="s">
        <v>63</v>
      </c>
      <c r="G3603">
        <v>3</v>
      </c>
      <c r="H3603">
        <v>141</v>
      </c>
    </row>
    <row r="3604" spans="1:8">
      <c r="A3604">
        <v>3603</v>
      </c>
      <c r="B3604">
        <v>52</v>
      </c>
      <c r="C3604" t="s">
        <v>188</v>
      </c>
      <c r="D3604" t="s">
        <v>3582</v>
      </c>
      <c r="E3604" t="s">
        <v>1390</v>
      </c>
      <c r="F3604" t="s">
        <v>46</v>
      </c>
      <c r="G3604">
        <v>13</v>
      </c>
      <c r="H3604">
        <v>141</v>
      </c>
    </row>
    <row r="3605" spans="1:8">
      <c r="A3605">
        <v>3604</v>
      </c>
      <c r="B3605">
        <v>52</v>
      </c>
      <c r="C3605" t="s">
        <v>188</v>
      </c>
      <c r="D3605" t="s">
        <v>3582</v>
      </c>
      <c r="E3605" t="s">
        <v>1391</v>
      </c>
      <c r="F3605" t="s">
        <v>63</v>
      </c>
      <c r="G3605">
        <v>10</v>
      </c>
      <c r="H3605">
        <v>141</v>
      </c>
    </row>
    <row r="3606" spans="1:8">
      <c r="A3606">
        <v>3605</v>
      </c>
      <c r="B3606">
        <v>52</v>
      </c>
      <c r="C3606" t="s">
        <v>188</v>
      </c>
      <c r="D3606" t="s">
        <v>3582</v>
      </c>
      <c r="E3606" t="s">
        <v>1391</v>
      </c>
      <c r="F3606" t="s">
        <v>46</v>
      </c>
      <c r="G3606">
        <v>7</v>
      </c>
      <c r="H3606">
        <v>141</v>
      </c>
    </row>
    <row r="3607" spans="1:8">
      <c r="A3607">
        <v>3606</v>
      </c>
      <c r="B3607">
        <v>52</v>
      </c>
      <c r="C3607" t="s">
        <v>188</v>
      </c>
      <c r="D3607" t="s">
        <v>3582</v>
      </c>
      <c r="E3607" t="s">
        <v>1392</v>
      </c>
      <c r="F3607" t="s">
        <v>63</v>
      </c>
      <c r="G3607">
        <v>4</v>
      </c>
      <c r="H3607">
        <v>141</v>
      </c>
    </row>
    <row r="3608" spans="1:8">
      <c r="A3608">
        <v>3607</v>
      </c>
      <c r="B3608">
        <v>52</v>
      </c>
      <c r="C3608" t="s">
        <v>188</v>
      </c>
      <c r="D3608" t="s">
        <v>3582</v>
      </c>
      <c r="E3608" t="s">
        <v>1392</v>
      </c>
      <c r="F3608" t="s">
        <v>46</v>
      </c>
      <c r="G3608">
        <v>2</v>
      </c>
      <c r="H3608">
        <v>141</v>
      </c>
    </row>
    <row r="3609" spans="1:8">
      <c r="A3609">
        <v>3608</v>
      </c>
      <c r="B3609">
        <v>52</v>
      </c>
      <c r="C3609" t="s">
        <v>188</v>
      </c>
      <c r="D3609" t="s">
        <v>3582</v>
      </c>
      <c r="E3609" t="s">
        <v>1393</v>
      </c>
      <c r="F3609" t="s">
        <v>46</v>
      </c>
      <c r="G3609">
        <v>4</v>
      </c>
      <c r="H3609">
        <v>141</v>
      </c>
    </row>
    <row r="3610" spans="1:8">
      <c r="A3610">
        <v>3609</v>
      </c>
      <c r="B3610">
        <v>52</v>
      </c>
      <c r="C3610" t="s">
        <v>188</v>
      </c>
      <c r="D3610" t="s">
        <v>3582</v>
      </c>
      <c r="E3610" t="s">
        <v>1394</v>
      </c>
      <c r="F3610" t="s">
        <v>63</v>
      </c>
      <c r="G3610">
        <v>3</v>
      </c>
      <c r="H3610">
        <v>141</v>
      </c>
    </row>
    <row r="3611" spans="1:8">
      <c r="A3611">
        <v>3610</v>
      </c>
      <c r="B3611">
        <v>52</v>
      </c>
      <c r="C3611" t="s">
        <v>188</v>
      </c>
      <c r="D3611" t="s">
        <v>3582</v>
      </c>
      <c r="E3611" t="s">
        <v>1394</v>
      </c>
      <c r="F3611" t="s">
        <v>46</v>
      </c>
      <c r="G3611">
        <v>3</v>
      </c>
      <c r="H3611">
        <v>141</v>
      </c>
    </row>
    <row r="3612" spans="1:8">
      <c r="A3612">
        <v>3611</v>
      </c>
      <c r="B3612">
        <v>52</v>
      </c>
      <c r="C3612" t="s">
        <v>188</v>
      </c>
      <c r="D3612" t="s">
        <v>3582</v>
      </c>
      <c r="E3612" t="s">
        <v>1395</v>
      </c>
      <c r="F3612" t="s">
        <v>63</v>
      </c>
      <c r="G3612">
        <v>8</v>
      </c>
      <c r="H3612">
        <v>141</v>
      </c>
    </row>
    <row r="3613" spans="1:8">
      <c r="A3613">
        <v>3612</v>
      </c>
      <c r="B3613">
        <v>52</v>
      </c>
      <c r="C3613" t="s">
        <v>188</v>
      </c>
      <c r="D3613" t="s">
        <v>3582</v>
      </c>
      <c r="E3613" t="s">
        <v>1395</v>
      </c>
      <c r="F3613" t="s">
        <v>46</v>
      </c>
      <c r="G3613">
        <v>8</v>
      </c>
      <c r="H3613">
        <v>141</v>
      </c>
    </row>
    <row r="3614" spans="1:8">
      <c r="A3614">
        <v>3613</v>
      </c>
      <c r="B3614">
        <v>52</v>
      </c>
      <c r="C3614" t="s">
        <v>188</v>
      </c>
      <c r="D3614" t="s">
        <v>3582</v>
      </c>
      <c r="E3614" t="s">
        <v>1396</v>
      </c>
      <c r="F3614" t="s">
        <v>63</v>
      </c>
      <c r="G3614">
        <v>1</v>
      </c>
      <c r="H3614">
        <v>141</v>
      </c>
    </row>
    <row r="3615" spans="1:8">
      <c r="A3615">
        <v>3614</v>
      </c>
      <c r="B3615">
        <v>52</v>
      </c>
      <c r="C3615" t="s">
        <v>188</v>
      </c>
      <c r="D3615" t="s">
        <v>3582</v>
      </c>
      <c r="E3615" t="s">
        <v>1396</v>
      </c>
      <c r="F3615" t="s">
        <v>46</v>
      </c>
      <c r="G3615">
        <v>6</v>
      </c>
      <c r="H3615">
        <v>141</v>
      </c>
    </row>
    <row r="3616" spans="1:8">
      <c r="A3616">
        <v>3615</v>
      </c>
      <c r="B3616">
        <v>52</v>
      </c>
      <c r="C3616" t="s">
        <v>188</v>
      </c>
      <c r="D3616" t="s">
        <v>3582</v>
      </c>
      <c r="E3616" t="s">
        <v>1397</v>
      </c>
      <c r="F3616" t="s">
        <v>63</v>
      </c>
      <c r="G3616">
        <v>4</v>
      </c>
      <c r="H3616">
        <v>141</v>
      </c>
    </row>
    <row r="3617" spans="1:8">
      <c r="A3617">
        <v>3616</v>
      </c>
      <c r="B3617">
        <v>52</v>
      </c>
      <c r="C3617" t="s">
        <v>188</v>
      </c>
      <c r="D3617" t="s">
        <v>3582</v>
      </c>
      <c r="E3617" t="s">
        <v>1397</v>
      </c>
      <c r="F3617" t="s">
        <v>46</v>
      </c>
      <c r="G3617">
        <v>5</v>
      </c>
      <c r="H3617">
        <v>141</v>
      </c>
    </row>
    <row r="3618" spans="1:8">
      <c r="A3618">
        <v>3617</v>
      </c>
      <c r="B3618">
        <v>52</v>
      </c>
      <c r="C3618" t="s">
        <v>188</v>
      </c>
      <c r="D3618" t="s">
        <v>3582</v>
      </c>
      <c r="E3618" t="s">
        <v>1398</v>
      </c>
      <c r="F3618" t="s">
        <v>63</v>
      </c>
      <c r="G3618">
        <v>1</v>
      </c>
      <c r="H3618">
        <v>141</v>
      </c>
    </row>
    <row r="3619" spans="1:8">
      <c r="A3619">
        <v>3618</v>
      </c>
      <c r="B3619">
        <v>52</v>
      </c>
      <c r="C3619" t="s">
        <v>188</v>
      </c>
      <c r="D3619" t="s">
        <v>3582</v>
      </c>
      <c r="E3619" t="s">
        <v>1399</v>
      </c>
      <c r="F3619" t="s">
        <v>46</v>
      </c>
      <c r="G3619">
        <v>1</v>
      </c>
      <c r="H3619">
        <v>141</v>
      </c>
    </row>
    <row r="3620" spans="1:8">
      <c r="A3620">
        <v>3619</v>
      </c>
      <c r="B3620">
        <v>52</v>
      </c>
      <c r="C3620" t="s">
        <v>188</v>
      </c>
      <c r="D3620" t="s">
        <v>3582</v>
      </c>
      <c r="E3620" t="s">
        <v>1402</v>
      </c>
      <c r="F3620" t="s">
        <v>46</v>
      </c>
      <c r="G3620">
        <v>1</v>
      </c>
      <c r="H3620">
        <v>141</v>
      </c>
    </row>
    <row r="3621" spans="1:8">
      <c r="A3621">
        <v>3620</v>
      </c>
      <c r="B3621">
        <v>52</v>
      </c>
      <c r="C3621" t="s">
        <v>188</v>
      </c>
      <c r="D3621" t="s">
        <v>3597</v>
      </c>
      <c r="E3621" t="s">
        <v>249</v>
      </c>
      <c r="F3621" t="s">
        <v>63</v>
      </c>
      <c r="G3621">
        <v>10</v>
      </c>
      <c r="H3621">
        <v>114</v>
      </c>
    </row>
    <row r="3622" spans="1:8">
      <c r="A3622">
        <v>3621</v>
      </c>
      <c r="B3622">
        <v>52</v>
      </c>
      <c r="C3622" t="s">
        <v>188</v>
      </c>
      <c r="D3622" t="s">
        <v>3597</v>
      </c>
      <c r="E3622" t="s">
        <v>249</v>
      </c>
      <c r="F3622" t="s">
        <v>46</v>
      </c>
      <c r="G3622">
        <v>2</v>
      </c>
      <c r="H3622">
        <v>114</v>
      </c>
    </row>
    <row r="3623" spans="1:8">
      <c r="A3623">
        <v>3622</v>
      </c>
      <c r="B3623">
        <v>52</v>
      </c>
      <c r="C3623" t="s">
        <v>188</v>
      </c>
      <c r="D3623" t="s">
        <v>3597</v>
      </c>
      <c r="E3623" t="s">
        <v>1386</v>
      </c>
      <c r="F3623" t="s">
        <v>63</v>
      </c>
      <c r="G3623">
        <v>3</v>
      </c>
      <c r="H3623">
        <v>114</v>
      </c>
    </row>
    <row r="3624" spans="1:8">
      <c r="A3624">
        <v>3623</v>
      </c>
      <c r="B3624">
        <v>52</v>
      </c>
      <c r="C3624" t="s">
        <v>188</v>
      </c>
      <c r="D3624" t="s">
        <v>3597</v>
      </c>
      <c r="E3624" t="s">
        <v>1386</v>
      </c>
      <c r="F3624" t="s">
        <v>46</v>
      </c>
      <c r="G3624">
        <v>3</v>
      </c>
      <c r="H3624">
        <v>114</v>
      </c>
    </row>
    <row r="3625" spans="1:8">
      <c r="A3625">
        <v>3624</v>
      </c>
      <c r="B3625">
        <v>52</v>
      </c>
      <c r="C3625" t="s">
        <v>188</v>
      </c>
      <c r="D3625" t="s">
        <v>3597</v>
      </c>
      <c r="E3625" t="s">
        <v>1387</v>
      </c>
      <c r="F3625" t="s">
        <v>63</v>
      </c>
      <c r="G3625">
        <v>5</v>
      </c>
      <c r="H3625">
        <v>114</v>
      </c>
    </row>
    <row r="3626" spans="1:8">
      <c r="A3626">
        <v>3625</v>
      </c>
      <c r="B3626">
        <v>52</v>
      </c>
      <c r="C3626" t="s">
        <v>188</v>
      </c>
      <c r="D3626" t="s">
        <v>3597</v>
      </c>
      <c r="E3626" t="s">
        <v>1387</v>
      </c>
      <c r="F3626" t="s">
        <v>46</v>
      </c>
      <c r="G3626">
        <v>5</v>
      </c>
      <c r="H3626">
        <v>114</v>
      </c>
    </row>
    <row r="3627" spans="1:8">
      <c r="A3627">
        <v>3626</v>
      </c>
      <c r="B3627">
        <v>52</v>
      </c>
      <c r="C3627" t="s">
        <v>188</v>
      </c>
      <c r="D3627" t="s">
        <v>3597</v>
      </c>
      <c r="E3627" t="s">
        <v>1388</v>
      </c>
      <c r="F3627" t="s">
        <v>63</v>
      </c>
      <c r="G3627">
        <v>1</v>
      </c>
      <c r="H3627">
        <v>114</v>
      </c>
    </row>
    <row r="3628" spans="1:8">
      <c r="A3628">
        <v>3627</v>
      </c>
      <c r="B3628">
        <v>52</v>
      </c>
      <c r="C3628" t="s">
        <v>188</v>
      </c>
      <c r="D3628" t="s">
        <v>3597</v>
      </c>
      <c r="E3628" t="s">
        <v>1388</v>
      </c>
      <c r="F3628" t="s">
        <v>46</v>
      </c>
      <c r="G3628">
        <v>7</v>
      </c>
      <c r="H3628">
        <v>114</v>
      </c>
    </row>
    <row r="3629" spans="1:8">
      <c r="A3629">
        <v>3628</v>
      </c>
      <c r="B3629">
        <v>52</v>
      </c>
      <c r="C3629" t="s">
        <v>188</v>
      </c>
      <c r="D3629" t="s">
        <v>3597</v>
      </c>
      <c r="E3629" t="s">
        <v>1389</v>
      </c>
      <c r="F3629" t="s">
        <v>63</v>
      </c>
      <c r="G3629">
        <v>5</v>
      </c>
      <c r="H3629">
        <v>114</v>
      </c>
    </row>
    <row r="3630" spans="1:8">
      <c r="A3630">
        <v>3629</v>
      </c>
      <c r="B3630">
        <v>52</v>
      </c>
      <c r="C3630" t="s">
        <v>188</v>
      </c>
      <c r="D3630" t="s">
        <v>3597</v>
      </c>
      <c r="E3630" t="s">
        <v>1389</v>
      </c>
      <c r="F3630" t="s">
        <v>46</v>
      </c>
      <c r="G3630">
        <v>1</v>
      </c>
      <c r="H3630">
        <v>114</v>
      </c>
    </row>
    <row r="3631" spans="1:8">
      <c r="A3631">
        <v>3630</v>
      </c>
      <c r="B3631">
        <v>52</v>
      </c>
      <c r="C3631" t="s">
        <v>188</v>
      </c>
      <c r="D3631" t="s">
        <v>3597</v>
      </c>
      <c r="E3631" t="s">
        <v>1390</v>
      </c>
      <c r="F3631" t="s">
        <v>63</v>
      </c>
      <c r="G3631">
        <v>10</v>
      </c>
      <c r="H3631">
        <v>114</v>
      </c>
    </row>
    <row r="3632" spans="1:8">
      <c r="A3632">
        <v>3631</v>
      </c>
      <c r="B3632">
        <v>52</v>
      </c>
      <c r="C3632" t="s">
        <v>188</v>
      </c>
      <c r="D3632" t="s">
        <v>3597</v>
      </c>
      <c r="E3632" t="s">
        <v>1390</v>
      </c>
      <c r="F3632" t="s">
        <v>46</v>
      </c>
      <c r="G3632">
        <v>6</v>
      </c>
      <c r="H3632">
        <v>114</v>
      </c>
    </row>
    <row r="3633" spans="1:8">
      <c r="A3633">
        <v>3632</v>
      </c>
      <c r="B3633">
        <v>52</v>
      </c>
      <c r="C3633" t="s">
        <v>188</v>
      </c>
      <c r="D3633" t="s">
        <v>3597</v>
      </c>
      <c r="E3633" t="s">
        <v>1391</v>
      </c>
      <c r="F3633" t="s">
        <v>63</v>
      </c>
      <c r="G3633">
        <v>12</v>
      </c>
      <c r="H3633">
        <v>114</v>
      </c>
    </row>
    <row r="3634" spans="1:8">
      <c r="A3634">
        <v>3633</v>
      </c>
      <c r="B3634">
        <v>52</v>
      </c>
      <c r="C3634" t="s">
        <v>188</v>
      </c>
      <c r="D3634" t="s">
        <v>3597</v>
      </c>
      <c r="E3634" t="s">
        <v>1391</v>
      </c>
      <c r="F3634" t="s">
        <v>46</v>
      </c>
      <c r="G3634">
        <v>2</v>
      </c>
      <c r="H3634">
        <v>114</v>
      </c>
    </row>
    <row r="3635" spans="1:8">
      <c r="A3635">
        <v>3634</v>
      </c>
      <c r="B3635">
        <v>52</v>
      </c>
      <c r="C3635" t="s">
        <v>188</v>
      </c>
      <c r="D3635" t="s">
        <v>3597</v>
      </c>
      <c r="E3635" t="s">
        <v>1392</v>
      </c>
      <c r="F3635" t="s">
        <v>63</v>
      </c>
      <c r="G3635">
        <v>4</v>
      </c>
      <c r="H3635">
        <v>114</v>
      </c>
    </row>
    <row r="3636" spans="1:8">
      <c r="A3636">
        <v>3635</v>
      </c>
      <c r="B3636">
        <v>52</v>
      </c>
      <c r="C3636" t="s">
        <v>188</v>
      </c>
      <c r="D3636" t="s">
        <v>3597</v>
      </c>
      <c r="E3636" t="s">
        <v>1392</v>
      </c>
      <c r="F3636" t="s">
        <v>46</v>
      </c>
      <c r="G3636">
        <v>4</v>
      </c>
      <c r="H3636">
        <v>114</v>
      </c>
    </row>
    <row r="3637" spans="1:8">
      <c r="A3637">
        <v>3636</v>
      </c>
      <c r="B3637">
        <v>52</v>
      </c>
      <c r="C3637" t="s">
        <v>188</v>
      </c>
      <c r="D3637" t="s">
        <v>3597</v>
      </c>
      <c r="E3637" t="s">
        <v>1393</v>
      </c>
      <c r="F3637" t="s">
        <v>63</v>
      </c>
      <c r="G3637">
        <v>1</v>
      </c>
      <c r="H3637">
        <v>114</v>
      </c>
    </row>
    <row r="3638" spans="1:8">
      <c r="A3638">
        <v>3637</v>
      </c>
      <c r="B3638">
        <v>52</v>
      </c>
      <c r="C3638" t="s">
        <v>188</v>
      </c>
      <c r="D3638" t="s">
        <v>3597</v>
      </c>
      <c r="E3638" t="s">
        <v>1393</v>
      </c>
      <c r="F3638" t="s">
        <v>46</v>
      </c>
      <c r="G3638">
        <v>1</v>
      </c>
      <c r="H3638">
        <v>114</v>
      </c>
    </row>
    <row r="3639" spans="1:8">
      <c r="A3639">
        <v>3638</v>
      </c>
      <c r="B3639">
        <v>52</v>
      </c>
      <c r="C3639" t="s">
        <v>188</v>
      </c>
      <c r="D3639" t="s">
        <v>3597</v>
      </c>
      <c r="E3639" t="s">
        <v>1394</v>
      </c>
      <c r="F3639" t="s">
        <v>63</v>
      </c>
      <c r="G3639">
        <v>2</v>
      </c>
      <c r="H3639">
        <v>114</v>
      </c>
    </row>
    <row r="3640" spans="1:8">
      <c r="A3640">
        <v>3639</v>
      </c>
      <c r="B3640">
        <v>52</v>
      </c>
      <c r="C3640" t="s">
        <v>188</v>
      </c>
      <c r="D3640" t="s">
        <v>3597</v>
      </c>
      <c r="E3640" t="s">
        <v>1394</v>
      </c>
      <c r="F3640" t="s">
        <v>46</v>
      </c>
      <c r="G3640">
        <v>4</v>
      </c>
      <c r="H3640">
        <v>114</v>
      </c>
    </row>
    <row r="3641" spans="1:8">
      <c r="A3641">
        <v>3640</v>
      </c>
      <c r="B3641">
        <v>52</v>
      </c>
      <c r="C3641" t="s">
        <v>188</v>
      </c>
      <c r="D3641" t="s">
        <v>3597</v>
      </c>
      <c r="E3641" t="s">
        <v>1395</v>
      </c>
      <c r="F3641" t="s">
        <v>63</v>
      </c>
      <c r="G3641">
        <v>5</v>
      </c>
      <c r="H3641">
        <v>114</v>
      </c>
    </row>
    <row r="3642" spans="1:8">
      <c r="A3642">
        <v>3641</v>
      </c>
      <c r="B3642">
        <v>52</v>
      </c>
      <c r="C3642" t="s">
        <v>188</v>
      </c>
      <c r="D3642" t="s">
        <v>3597</v>
      </c>
      <c r="E3642" t="s">
        <v>1395</v>
      </c>
      <c r="F3642" t="s">
        <v>46</v>
      </c>
      <c r="G3642">
        <v>4</v>
      </c>
      <c r="H3642">
        <v>114</v>
      </c>
    </row>
    <row r="3643" spans="1:8">
      <c r="A3643">
        <v>3642</v>
      </c>
      <c r="B3643">
        <v>52</v>
      </c>
      <c r="C3643" t="s">
        <v>188</v>
      </c>
      <c r="D3643" t="s">
        <v>3597</v>
      </c>
      <c r="E3643" t="s">
        <v>1396</v>
      </c>
      <c r="F3643" t="s">
        <v>63</v>
      </c>
      <c r="G3643">
        <v>3</v>
      </c>
      <c r="H3643">
        <v>114</v>
      </c>
    </row>
    <row r="3644" spans="1:8">
      <c r="A3644">
        <v>3643</v>
      </c>
      <c r="B3644">
        <v>52</v>
      </c>
      <c r="C3644" t="s">
        <v>188</v>
      </c>
      <c r="D3644" t="s">
        <v>3597</v>
      </c>
      <c r="E3644" t="s">
        <v>1396</v>
      </c>
      <c r="F3644" t="s">
        <v>46</v>
      </c>
      <c r="G3644">
        <v>1</v>
      </c>
      <c r="H3644">
        <v>114</v>
      </c>
    </row>
    <row r="3645" spans="1:8">
      <c r="A3645">
        <v>3644</v>
      </c>
      <c r="B3645">
        <v>52</v>
      </c>
      <c r="C3645" t="s">
        <v>188</v>
      </c>
      <c r="D3645" t="s">
        <v>3597</v>
      </c>
      <c r="E3645" t="s">
        <v>1397</v>
      </c>
      <c r="F3645" t="s">
        <v>63</v>
      </c>
      <c r="G3645">
        <v>5</v>
      </c>
      <c r="H3645">
        <v>114</v>
      </c>
    </row>
    <row r="3646" spans="1:8">
      <c r="A3646">
        <v>3645</v>
      </c>
      <c r="B3646">
        <v>52</v>
      </c>
      <c r="C3646" t="s">
        <v>188</v>
      </c>
      <c r="D3646" t="s">
        <v>3597</v>
      </c>
      <c r="E3646" t="s">
        <v>1397</v>
      </c>
      <c r="F3646" t="s">
        <v>46</v>
      </c>
      <c r="G3646">
        <v>2</v>
      </c>
      <c r="H3646">
        <v>114</v>
      </c>
    </row>
    <row r="3647" spans="1:8">
      <c r="A3647">
        <v>3646</v>
      </c>
      <c r="B3647">
        <v>52</v>
      </c>
      <c r="C3647" t="s">
        <v>188</v>
      </c>
      <c r="D3647" t="s">
        <v>3597</v>
      </c>
      <c r="E3647" t="s">
        <v>1398</v>
      </c>
      <c r="F3647" t="s">
        <v>46</v>
      </c>
      <c r="G3647">
        <v>1</v>
      </c>
      <c r="H3647">
        <v>114</v>
      </c>
    </row>
    <row r="3648" spans="1:8">
      <c r="A3648">
        <v>3647</v>
      </c>
      <c r="B3648">
        <v>52</v>
      </c>
      <c r="C3648" t="s">
        <v>188</v>
      </c>
      <c r="D3648" t="s">
        <v>3597</v>
      </c>
      <c r="E3648" t="s">
        <v>1400</v>
      </c>
      <c r="F3648" t="s">
        <v>63</v>
      </c>
      <c r="G3648">
        <v>1</v>
      </c>
      <c r="H3648">
        <v>114</v>
      </c>
    </row>
    <row r="3649" spans="1:8">
      <c r="A3649">
        <v>3648</v>
      </c>
      <c r="B3649">
        <v>52</v>
      </c>
      <c r="C3649" t="s">
        <v>188</v>
      </c>
      <c r="D3649" t="s">
        <v>3597</v>
      </c>
      <c r="E3649" t="s">
        <v>1400</v>
      </c>
      <c r="F3649" t="s">
        <v>46</v>
      </c>
      <c r="G3649">
        <v>1</v>
      </c>
      <c r="H3649">
        <v>114</v>
      </c>
    </row>
    <row r="3650" spans="1:8">
      <c r="A3650">
        <v>3649</v>
      </c>
      <c r="B3650">
        <v>52</v>
      </c>
      <c r="C3650" t="s">
        <v>188</v>
      </c>
      <c r="D3650" t="s">
        <v>3597</v>
      </c>
      <c r="E3650" t="s">
        <v>1401</v>
      </c>
      <c r="F3650" t="s">
        <v>63</v>
      </c>
      <c r="G3650">
        <v>1</v>
      </c>
      <c r="H3650">
        <v>114</v>
      </c>
    </row>
    <row r="3651" spans="1:8">
      <c r="A3651">
        <v>3650</v>
      </c>
      <c r="B3651">
        <v>52</v>
      </c>
      <c r="C3651" t="s">
        <v>188</v>
      </c>
      <c r="D3651" t="s">
        <v>3597</v>
      </c>
      <c r="E3651" t="s">
        <v>1401</v>
      </c>
      <c r="F3651" t="s">
        <v>46</v>
      </c>
      <c r="G3651">
        <v>1</v>
      </c>
      <c r="H3651">
        <v>114</v>
      </c>
    </row>
    <row r="3652" spans="1:8">
      <c r="A3652">
        <v>3651</v>
      </c>
      <c r="B3652">
        <v>52</v>
      </c>
      <c r="C3652" t="s">
        <v>188</v>
      </c>
      <c r="D3652" t="s">
        <v>3597</v>
      </c>
      <c r="E3652" t="s">
        <v>1402</v>
      </c>
      <c r="F3652" t="s">
        <v>63</v>
      </c>
      <c r="G3652">
        <v>1</v>
      </c>
      <c r="H3652">
        <v>114</v>
      </c>
    </row>
    <row r="3653" spans="1:8">
      <c r="A3653">
        <v>3652</v>
      </c>
      <c r="B3653">
        <v>52</v>
      </c>
      <c r="C3653" t="s">
        <v>188</v>
      </c>
      <c r="D3653" t="s">
        <v>3599</v>
      </c>
      <c r="E3653" t="s">
        <v>249</v>
      </c>
      <c r="F3653" t="s">
        <v>63</v>
      </c>
      <c r="G3653">
        <v>2</v>
      </c>
      <c r="H3653">
        <v>101</v>
      </c>
    </row>
    <row r="3654" spans="1:8">
      <c r="A3654">
        <v>3653</v>
      </c>
      <c r="B3654">
        <v>52</v>
      </c>
      <c r="C3654" t="s">
        <v>188</v>
      </c>
      <c r="D3654" t="s">
        <v>3599</v>
      </c>
      <c r="E3654" t="s">
        <v>249</v>
      </c>
      <c r="F3654" t="s">
        <v>46</v>
      </c>
      <c r="G3654">
        <v>3</v>
      </c>
      <c r="H3654">
        <v>101</v>
      </c>
    </row>
    <row r="3655" spans="1:8">
      <c r="A3655">
        <v>3654</v>
      </c>
      <c r="B3655">
        <v>52</v>
      </c>
      <c r="C3655" t="s">
        <v>188</v>
      </c>
      <c r="D3655" t="s">
        <v>3599</v>
      </c>
      <c r="E3655" t="s">
        <v>1386</v>
      </c>
      <c r="F3655" t="s">
        <v>63</v>
      </c>
      <c r="G3655">
        <v>4</v>
      </c>
      <c r="H3655">
        <v>101</v>
      </c>
    </row>
    <row r="3656" spans="1:8">
      <c r="A3656">
        <v>3655</v>
      </c>
      <c r="B3656">
        <v>52</v>
      </c>
      <c r="C3656" t="s">
        <v>188</v>
      </c>
      <c r="D3656" t="s">
        <v>3599</v>
      </c>
      <c r="E3656" t="s">
        <v>1386</v>
      </c>
      <c r="F3656" t="s">
        <v>46</v>
      </c>
      <c r="G3656">
        <v>4</v>
      </c>
      <c r="H3656">
        <v>101</v>
      </c>
    </row>
    <row r="3657" spans="1:8">
      <c r="A3657">
        <v>3656</v>
      </c>
      <c r="B3657">
        <v>52</v>
      </c>
      <c r="C3657" t="s">
        <v>188</v>
      </c>
      <c r="D3657" t="s">
        <v>3599</v>
      </c>
      <c r="E3657" t="s">
        <v>1387</v>
      </c>
      <c r="F3657" t="s">
        <v>63</v>
      </c>
      <c r="G3657">
        <v>7</v>
      </c>
      <c r="H3657">
        <v>101</v>
      </c>
    </row>
    <row r="3658" spans="1:8">
      <c r="A3658">
        <v>3657</v>
      </c>
      <c r="B3658">
        <v>52</v>
      </c>
      <c r="C3658" t="s">
        <v>188</v>
      </c>
      <c r="D3658" t="s">
        <v>3599</v>
      </c>
      <c r="E3658" t="s">
        <v>1387</v>
      </c>
      <c r="F3658" t="s">
        <v>46</v>
      </c>
      <c r="G3658">
        <v>6</v>
      </c>
      <c r="H3658">
        <v>101</v>
      </c>
    </row>
    <row r="3659" spans="1:8">
      <c r="A3659">
        <v>3658</v>
      </c>
      <c r="B3659">
        <v>52</v>
      </c>
      <c r="C3659" t="s">
        <v>188</v>
      </c>
      <c r="D3659" t="s">
        <v>3599</v>
      </c>
      <c r="E3659" t="s">
        <v>1388</v>
      </c>
      <c r="F3659" t="s">
        <v>63</v>
      </c>
      <c r="G3659">
        <v>6</v>
      </c>
      <c r="H3659">
        <v>101</v>
      </c>
    </row>
    <row r="3660" spans="1:8">
      <c r="A3660">
        <v>3659</v>
      </c>
      <c r="B3660">
        <v>52</v>
      </c>
      <c r="C3660" t="s">
        <v>188</v>
      </c>
      <c r="D3660" t="s">
        <v>3599</v>
      </c>
      <c r="E3660" t="s">
        <v>1388</v>
      </c>
      <c r="F3660" t="s">
        <v>46</v>
      </c>
      <c r="G3660">
        <v>7</v>
      </c>
      <c r="H3660">
        <v>101</v>
      </c>
    </row>
    <row r="3661" spans="1:8">
      <c r="A3661">
        <v>3660</v>
      </c>
      <c r="B3661">
        <v>52</v>
      </c>
      <c r="C3661" t="s">
        <v>188</v>
      </c>
      <c r="D3661" t="s">
        <v>3599</v>
      </c>
      <c r="E3661" t="s">
        <v>1389</v>
      </c>
      <c r="F3661" t="s">
        <v>63</v>
      </c>
      <c r="G3661">
        <v>5</v>
      </c>
      <c r="H3661">
        <v>101</v>
      </c>
    </row>
    <row r="3662" spans="1:8">
      <c r="A3662">
        <v>3661</v>
      </c>
      <c r="B3662">
        <v>52</v>
      </c>
      <c r="C3662" t="s">
        <v>188</v>
      </c>
      <c r="D3662" t="s">
        <v>3599</v>
      </c>
      <c r="E3662" t="s">
        <v>1389</v>
      </c>
      <c r="F3662" t="s">
        <v>46</v>
      </c>
      <c r="G3662">
        <v>5</v>
      </c>
      <c r="H3662">
        <v>101</v>
      </c>
    </row>
    <row r="3663" spans="1:8">
      <c r="A3663">
        <v>3662</v>
      </c>
      <c r="B3663">
        <v>52</v>
      </c>
      <c r="C3663" t="s">
        <v>188</v>
      </c>
      <c r="D3663" t="s">
        <v>3599</v>
      </c>
      <c r="E3663" t="s">
        <v>1390</v>
      </c>
      <c r="F3663" t="s">
        <v>63</v>
      </c>
      <c r="G3663">
        <v>4</v>
      </c>
      <c r="H3663">
        <v>101</v>
      </c>
    </row>
    <row r="3664" spans="1:8">
      <c r="A3664">
        <v>3663</v>
      </c>
      <c r="B3664">
        <v>52</v>
      </c>
      <c r="C3664" t="s">
        <v>188</v>
      </c>
      <c r="D3664" t="s">
        <v>3599</v>
      </c>
      <c r="E3664" t="s">
        <v>1390</v>
      </c>
      <c r="F3664" t="s">
        <v>46</v>
      </c>
      <c r="G3664">
        <v>4</v>
      </c>
      <c r="H3664">
        <v>101</v>
      </c>
    </row>
    <row r="3665" spans="1:8">
      <c r="A3665">
        <v>3664</v>
      </c>
      <c r="B3665">
        <v>52</v>
      </c>
      <c r="C3665" t="s">
        <v>188</v>
      </c>
      <c r="D3665" t="s">
        <v>3599</v>
      </c>
      <c r="E3665" t="s">
        <v>1391</v>
      </c>
      <c r="F3665" t="s">
        <v>63</v>
      </c>
      <c r="G3665">
        <v>7</v>
      </c>
      <c r="H3665">
        <v>101</v>
      </c>
    </row>
    <row r="3666" spans="1:8">
      <c r="A3666">
        <v>3665</v>
      </c>
      <c r="B3666">
        <v>52</v>
      </c>
      <c r="C3666" t="s">
        <v>188</v>
      </c>
      <c r="D3666" t="s">
        <v>3599</v>
      </c>
      <c r="E3666" t="s">
        <v>1391</v>
      </c>
      <c r="F3666" t="s">
        <v>46</v>
      </c>
      <c r="G3666">
        <v>1</v>
      </c>
      <c r="H3666">
        <v>101</v>
      </c>
    </row>
    <row r="3667" spans="1:8">
      <c r="A3667">
        <v>3666</v>
      </c>
      <c r="B3667">
        <v>52</v>
      </c>
      <c r="C3667" t="s">
        <v>188</v>
      </c>
      <c r="D3667" t="s">
        <v>3599</v>
      </c>
      <c r="E3667" t="s">
        <v>1392</v>
      </c>
      <c r="F3667" t="s">
        <v>63</v>
      </c>
      <c r="G3667">
        <v>6</v>
      </c>
      <c r="H3667">
        <v>101</v>
      </c>
    </row>
    <row r="3668" spans="1:8">
      <c r="A3668">
        <v>3667</v>
      </c>
      <c r="B3668">
        <v>52</v>
      </c>
      <c r="C3668" t="s">
        <v>188</v>
      </c>
      <c r="D3668" t="s">
        <v>3599</v>
      </c>
      <c r="E3668" t="s">
        <v>1393</v>
      </c>
      <c r="F3668" t="s">
        <v>63</v>
      </c>
      <c r="G3668">
        <v>2</v>
      </c>
      <c r="H3668">
        <v>101</v>
      </c>
    </row>
    <row r="3669" spans="1:8">
      <c r="A3669">
        <v>3668</v>
      </c>
      <c r="B3669">
        <v>52</v>
      </c>
      <c r="C3669" t="s">
        <v>188</v>
      </c>
      <c r="D3669" t="s">
        <v>3599</v>
      </c>
      <c r="E3669" t="s">
        <v>1393</v>
      </c>
      <c r="F3669" t="s">
        <v>46</v>
      </c>
      <c r="G3669">
        <v>6</v>
      </c>
      <c r="H3669">
        <v>101</v>
      </c>
    </row>
    <row r="3670" spans="1:8">
      <c r="A3670">
        <v>3669</v>
      </c>
      <c r="B3670">
        <v>52</v>
      </c>
      <c r="C3670" t="s">
        <v>188</v>
      </c>
      <c r="D3670" t="s">
        <v>3599</v>
      </c>
      <c r="E3670" t="s">
        <v>1394</v>
      </c>
      <c r="F3670" t="s">
        <v>63</v>
      </c>
      <c r="G3670">
        <v>4</v>
      </c>
      <c r="H3670">
        <v>101</v>
      </c>
    </row>
    <row r="3671" spans="1:8">
      <c r="A3671">
        <v>3670</v>
      </c>
      <c r="B3671">
        <v>52</v>
      </c>
      <c r="C3671" t="s">
        <v>188</v>
      </c>
      <c r="D3671" t="s">
        <v>3599</v>
      </c>
      <c r="E3671" t="s">
        <v>1394</v>
      </c>
      <c r="F3671" t="s">
        <v>46</v>
      </c>
      <c r="G3671">
        <v>1</v>
      </c>
      <c r="H3671">
        <v>101</v>
      </c>
    </row>
    <row r="3672" spans="1:8">
      <c r="A3672">
        <v>3671</v>
      </c>
      <c r="B3672">
        <v>52</v>
      </c>
      <c r="C3672" t="s">
        <v>188</v>
      </c>
      <c r="D3672" t="s">
        <v>3599</v>
      </c>
      <c r="E3672" t="s">
        <v>1395</v>
      </c>
      <c r="F3672" t="s">
        <v>63</v>
      </c>
      <c r="G3672">
        <v>2</v>
      </c>
      <c r="H3672">
        <v>101</v>
      </c>
    </row>
    <row r="3673" spans="1:8">
      <c r="A3673">
        <v>3672</v>
      </c>
      <c r="B3673">
        <v>52</v>
      </c>
      <c r="C3673" t="s">
        <v>188</v>
      </c>
      <c r="D3673" t="s">
        <v>3599</v>
      </c>
      <c r="E3673" t="s">
        <v>1395</v>
      </c>
      <c r="F3673" t="s">
        <v>46</v>
      </c>
      <c r="G3673">
        <v>2</v>
      </c>
      <c r="H3673">
        <v>101</v>
      </c>
    </row>
    <row r="3674" spans="1:8">
      <c r="A3674">
        <v>3673</v>
      </c>
      <c r="B3674">
        <v>52</v>
      </c>
      <c r="C3674" t="s">
        <v>188</v>
      </c>
      <c r="D3674" t="s">
        <v>3599</v>
      </c>
      <c r="E3674" t="s">
        <v>1396</v>
      </c>
      <c r="F3674" t="s">
        <v>63</v>
      </c>
      <c r="G3674">
        <v>1</v>
      </c>
      <c r="H3674">
        <v>101</v>
      </c>
    </row>
    <row r="3675" spans="1:8">
      <c r="A3675">
        <v>3674</v>
      </c>
      <c r="B3675">
        <v>52</v>
      </c>
      <c r="C3675" t="s">
        <v>188</v>
      </c>
      <c r="D3675" t="s">
        <v>3599</v>
      </c>
      <c r="E3675" t="s">
        <v>1396</v>
      </c>
      <c r="F3675" t="s">
        <v>46</v>
      </c>
      <c r="G3675">
        <v>4</v>
      </c>
      <c r="H3675">
        <v>101</v>
      </c>
    </row>
    <row r="3676" spans="1:8">
      <c r="A3676">
        <v>3675</v>
      </c>
      <c r="B3676">
        <v>52</v>
      </c>
      <c r="C3676" t="s">
        <v>188</v>
      </c>
      <c r="D3676" t="s">
        <v>3599</v>
      </c>
      <c r="E3676" t="s">
        <v>1397</v>
      </c>
      <c r="F3676" t="s">
        <v>46</v>
      </c>
      <c r="G3676">
        <v>1</v>
      </c>
      <c r="H3676">
        <v>101</v>
      </c>
    </row>
    <row r="3677" spans="1:8">
      <c r="A3677">
        <v>3676</v>
      </c>
      <c r="B3677">
        <v>52</v>
      </c>
      <c r="C3677" t="s">
        <v>188</v>
      </c>
      <c r="D3677" t="s">
        <v>3599</v>
      </c>
      <c r="E3677" t="s">
        <v>1398</v>
      </c>
      <c r="F3677" t="s">
        <v>63</v>
      </c>
      <c r="G3677">
        <v>1</v>
      </c>
      <c r="H3677">
        <v>101</v>
      </c>
    </row>
    <row r="3678" spans="1:8">
      <c r="A3678">
        <v>3677</v>
      </c>
      <c r="B3678">
        <v>52</v>
      </c>
      <c r="C3678" t="s">
        <v>188</v>
      </c>
      <c r="D3678" t="s">
        <v>3599</v>
      </c>
      <c r="E3678" t="s">
        <v>1398</v>
      </c>
      <c r="F3678" t="s">
        <v>46</v>
      </c>
      <c r="G3678">
        <v>2</v>
      </c>
      <c r="H3678">
        <v>101</v>
      </c>
    </row>
    <row r="3679" spans="1:8">
      <c r="A3679">
        <v>3678</v>
      </c>
      <c r="B3679">
        <v>52</v>
      </c>
      <c r="C3679" t="s">
        <v>188</v>
      </c>
      <c r="D3679" t="s">
        <v>3599</v>
      </c>
      <c r="E3679" t="s">
        <v>1399</v>
      </c>
      <c r="F3679" t="s">
        <v>46</v>
      </c>
      <c r="G3679">
        <v>1</v>
      </c>
      <c r="H3679">
        <v>101</v>
      </c>
    </row>
    <row r="3680" spans="1:8">
      <c r="A3680">
        <v>3679</v>
      </c>
      <c r="B3680">
        <v>52</v>
      </c>
      <c r="C3680" t="s">
        <v>188</v>
      </c>
      <c r="D3680" t="s">
        <v>3599</v>
      </c>
      <c r="E3680" t="s">
        <v>1400</v>
      </c>
      <c r="F3680" t="s">
        <v>63</v>
      </c>
      <c r="G3680">
        <v>1</v>
      </c>
      <c r="H3680">
        <v>101</v>
      </c>
    </row>
    <row r="3681" spans="1:8">
      <c r="A3681">
        <v>3680</v>
      </c>
      <c r="B3681">
        <v>52</v>
      </c>
      <c r="C3681" t="s">
        <v>188</v>
      </c>
      <c r="D3681" t="s">
        <v>3599</v>
      </c>
      <c r="E3681" t="s">
        <v>1401</v>
      </c>
      <c r="F3681" t="s">
        <v>46</v>
      </c>
      <c r="G3681">
        <v>1</v>
      </c>
      <c r="H3681">
        <v>101</v>
      </c>
    </row>
    <row r="3682" spans="1:8">
      <c r="A3682">
        <v>3681</v>
      </c>
      <c r="B3682">
        <v>52</v>
      </c>
      <c r="C3682" t="s">
        <v>188</v>
      </c>
      <c r="D3682" t="s">
        <v>3599</v>
      </c>
      <c r="E3682" t="s">
        <v>1402</v>
      </c>
      <c r="F3682" t="s">
        <v>63</v>
      </c>
      <c r="G3682">
        <v>1</v>
      </c>
      <c r="H3682">
        <v>101</v>
      </c>
    </row>
    <row r="3683" spans="1:8">
      <c r="A3683">
        <v>3682</v>
      </c>
      <c r="B3683">
        <v>52</v>
      </c>
      <c r="C3683" t="s">
        <v>188</v>
      </c>
      <c r="D3683" t="s">
        <v>3598</v>
      </c>
      <c r="E3683" t="s">
        <v>249</v>
      </c>
      <c r="F3683" t="s">
        <v>63</v>
      </c>
      <c r="G3683">
        <v>10798</v>
      </c>
      <c r="H3683">
        <v>232847</v>
      </c>
    </row>
    <row r="3684" spans="1:8">
      <c r="A3684">
        <v>3683</v>
      </c>
      <c r="B3684">
        <v>52</v>
      </c>
      <c r="C3684" t="s">
        <v>188</v>
      </c>
      <c r="D3684" t="s">
        <v>3598</v>
      </c>
      <c r="E3684" t="s">
        <v>249</v>
      </c>
      <c r="F3684" t="s">
        <v>46</v>
      </c>
      <c r="G3684">
        <v>10552</v>
      </c>
      <c r="H3684">
        <v>232847</v>
      </c>
    </row>
    <row r="3685" spans="1:8">
      <c r="A3685">
        <v>3684</v>
      </c>
      <c r="B3685">
        <v>52</v>
      </c>
      <c r="C3685" t="s">
        <v>188</v>
      </c>
      <c r="D3685" t="s">
        <v>3598</v>
      </c>
      <c r="E3685" t="s">
        <v>1386</v>
      </c>
      <c r="F3685" t="s">
        <v>63</v>
      </c>
      <c r="G3685">
        <v>12233</v>
      </c>
      <c r="H3685">
        <v>232847</v>
      </c>
    </row>
    <row r="3686" spans="1:8">
      <c r="A3686">
        <v>3685</v>
      </c>
      <c r="B3686">
        <v>52</v>
      </c>
      <c r="C3686" t="s">
        <v>188</v>
      </c>
      <c r="D3686" t="s">
        <v>3598</v>
      </c>
      <c r="E3686" t="s">
        <v>1386</v>
      </c>
      <c r="F3686" t="s">
        <v>46</v>
      </c>
      <c r="G3686">
        <v>11892</v>
      </c>
      <c r="H3686">
        <v>232847</v>
      </c>
    </row>
    <row r="3687" spans="1:8">
      <c r="A3687">
        <v>3686</v>
      </c>
      <c r="B3687">
        <v>52</v>
      </c>
      <c r="C3687" t="s">
        <v>188</v>
      </c>
      <c r="D3687" t="s">
        <v>3598</v>
      </c>
      <c r="E3687" t="s">
        <v>1387</v>
      </c>
      <c r="F3687" t="s">
        <v>63</v>
      </c>
      <c r="G3687">
        <v>14218</v>
      </c>
      <c r="H3687">
        <v>232847</v>
      </c>
    </row>
    <row r="3688" spans="1:8">
      <c r="A3688">
        <v>3687</v>
      </c>
      <c r="B3688">
        <v>52</v>
      </c>
      <c r="C3688" t="s">
        <v>188</v>
      </c>
      <c r="D3688" t="s">
        <v>3598</v>
      </c>
      <c r="E3688" t="s">
        <v>1387</v>
      </c>
      <c r="F3688" t="s">
        <v>46</v>
      </c>
      <c r="G3688">
        <v>13677</v>
      </c>
      <c r="H3688">
        <v>232847</v>
      </c>
    </row>
    <row r="3689" spans="1:8">
      <c r="A3689">
        <v>3688</v>
      </c>
      <c r="B3689">
        <v>52</v>
      </c>
      <c r="C3689" t="s">
        <v>188</v>
      </c>
      <c r="D3689" t="s">
        <v>3598</v>
      </c>
      <c r="E3689" t="s">
        <v>1388</v>
      </c>
      <c r="F3689" t="s">
        <v>63</v>
      </c>
      <c r="G3689">
        <v>13606</v>
      </c>
      <c r="H3689">
        <v>232847</v>
      </c>
    </row>
    <row r="3690" spans="1:8">
      <c r="A3690">
        <v>3689</v>
      </c>
      <c r="B3690">
        <v>52</v>
      </c>
      <c r="C3690" t="s">
        <v>188</v>
      </c>
      <c r="D3690" t="s">
        <v>3598</v>
      </c>
      <c r="E3690" t="s">
        <v>1388</v>
      </c>
      <c r="F3690" t="s">
        <v>46</v>
      </c>
      <c r="G3690">
        <v>13474</v>
      </c>
      <c r="H3690">
        <v>232847</v>
      </c>
    </row>
    <row r="3691" spans="1:8">
      <c r="A3691">
        <v>3690</v>
      </c>
      <c r="B3691">
        <v>52</v>
      </c>
      <c r="C3691" t="s">
        <v>188</v>
      </c>
      <c r="D3691" t="s">
        <v>3598</v>
      </c>
      <c r="E3691" t="s">
        <v>1389</v>
      </c>
      <c r="F3691" t="s">
        <v>63</v>
      </c>
      <c r="G3691">
        <v>10671</v>
      </c>
      <c r="H3691">
        <v>232847</v>
      </c>
    </row>
    <row r="3692" spans="1:8">
      <c r="A3692">
        <v>3691</v>
      </c>
      <c r="B3692">
        <v>52</v>
      </c>
      <c r="C3692" t="s">
        <v>188</v>
      </c>
      <c r="D3692" t="s">
        <v>3598</v>
      </c>
      <c r="E3692" t="s">
        <v>1389</v>
      </c>
      <c r="F3692" t="s">
        <v>46</v>
      </c>
      <c r="G3692">
        <v>11418</v>
      </c>
      <c r="H3692">
        <v>232847</v>
      </c>
    </row>
    <row r="3693" spans="1:8">
      <c r="A3693">
        <v>3692</v>
      </c>
      <c r="B3693">
        <v>52</v>
      </c>
      <c r="C3693" t="s">
        <v>188</v>
      </c>
      <c r="D3693" t="s">
        <v>3598</v>
      </c>
      <c r="E3693" t="s">
        <v>1390</v>
      </c>
      <c r="F3693" t="s">
        <v>63</v>
      </c>
      <c r="G3693">
        <v>8627</v>
      </c>
      <c r="H3693">
        <v>232847</v>
      </c>
    </row>
    <row r="3694" spans="1:8">
      <c r="A3694">
        <v>3693</v>
      </c>
      <c r="B3694">
        <v>52</v>
      </c>
      <c r="C3694" t="s">
        <v>188</v>
      </c>
      <c r="D3694" t="s">
        <v>3598</v>
      </c>
      <c r="E3694" t="s">
        <v>1390</v>
      </c>
      <c r="F3694" t="s">
        <v>46</v>
      </c>
      <c r="G3694">
        <v>9823</v>
      </c>
      <c r="H3694">
        <v>232847</v>
      </c>
    </row>
    <row r="3695" spans="1:8">
      <c r="A3695">
        <v>3694</v>
      </c>
      <c r="B3695">
        <v>52</v>
      </c>
      <c r="C3695" t="s">
        <v>188</v>
      </c>
      <c r="D3695" t="s">
        <v>3598</v>
      </c>
      <c r="E3695" t="s">
        <v>1391</v>
      </c>
      <c r="F3695" t="s">
        <v>63</v>
      </c>
      <c r="G3695">
        <v>7529</v>
      </c>
      <c r="H3695">
        <v>232847</v>
      </c>
    </row>
    <row r="3696" spans="1:8">
      <c r="A3696">
        <v>3695</v>
      </c>
      <c r="B3696">
        <v>52</v>
      </c>
      <c r="C3696" t="s">
        <v>188</v>
      </c>
      <c r="D3696" t="s">
        <v>3598</v>
      </c>
      <c r="E3696" t="s">
        <v>1391</v>
      </c>
      <c r="F3696" t="s">
        <v>46</v>
      </c>
      <c r="G3696">
        <v>8822</v>
      </c>
      <c r="H3696">
        <v>232847</v>
      </c>
    </row>
    <row r="3697" spans="1:8">
      <c r="A3697">
        <v>3696</v>
      </c>
      <c r="B3697">
        <v>52</v>
      </c>
      <c r="C3697" t="s">
        <v>188</v>
      </c>
      <c r="D3697" t="s">
        <v>3598</v>
      </c>
      <c r="E3697" t="s">
        <v>1392</v>
      </c>
      <c r="F3697" t="s">
        <v>63</v>
      </c>
      <c r="G3697">
        <v>6838</v>
      </c>
      <c r="H3697">
        <v>232847</v>
      </c>
    </row>
    <row r="3698" spans="1:8">
      <c r="A3698">
        <v>3697</v>
      </c>
      <c r="B3698">
        <v>52</v>
      </c>
      <c r="C3698" t="s">
        <v>188</v>
      </c>
      <c r="D3698" t="s">
        <v>3598</v>
      </c>
      <c r="E3698" t="s">
        <v>1392</v>
      </c>
      <c r="F3698" t="s">
        <v>46</v>
      </c>
      <c r="G3698">
        <v>8035</v>
      </c>
      <c r="H3698">
        <v>232847</v>
      </c>
    </row>
    <row r="3699" spans="1:8">
      <c r="A3699">
        <v>3698</v>
      </c>
      <c r="B3699">
        <v>52</v>
      </c>
      <c r="C3699" t="s">
        <v>188</v>
      </c>
      <c r="D3699" t="s">
        <v>3598</v>
      </c>
      <c r="E3699" t="s">
        <v>1393</v>
      </c>
      <c r="F3699" t="s">
        <v>63</v>
      </c>
      <c r="G3699">
        <v>5857</v>
      </c>
      <c r="H3699">
        <v>232847</v>
      </c>
    </row>
    <row r="3700" spans="1:8">
      <c r="A3700">
        <v>3699</v>
      </c>
      <c r="B3700">
        <v>52</v>
      </c>
      <c r="C3700" t="s">
        <v>188</v>
      </c>
      <c r="D3700" t="s">
        <v>3598</v>
      </c>
      <c r="E3700" t="s">
        <v>1393</v>
      </c>
      <c r="F3700" t="s">
        <v>46</v>
      </c>
      <c r="G3700">
        <v>6635</v>
      </c>
      <c r="H3700">
        <v>232847</v>
      </c>
    </row>
    <row r="3701" spans="1:8">
      <c r="A3701">
        <v>3700</v>
      </c>
      <c r="B3701">
        <v>52</v>
      </c>
      <c r="C3701" t="s">
        <v>188</v>
      </c>
      <c r="D3701" t="s">
        <v>3598</v>
      </c>
      <c r="E3701" t="s">
        <v>1394</v>
      </c>
      <c r="F3701" t="s">
        <v>63</v>
      </c>
      <c r="G3701">
        <v>4989</v>
      </c>
      <c r="H3701">
        <v>232847</v>
      </c>
    </row>
    <row r="3702" spans="1:8">
      <c r="A3702">
        <v>3701</v>
      </c>
      <c r="B3702">
        <v>52</v>
      </c>
      <c r="C3702" t="s">
        <v>188</v>
      </c>
      <c r="D3702" t="s">
        <v>3598</v>
      </c>
      <c r="E3702" t="s">
        <v>1394</v>
      </c>
      <c r="F3702" t="s">
        <v>46</v>
      </c>
      <c r="G3702">
        <v>5692</v>
      </c>
      <c r="H3702">
        <v>232847</v>
      </c>
    </row>
    <row r="3703" spans="1:8">
      <c r="A3703">
        <v>3702</v>
      </c>
      <c r="B3703">
        <v>52</v>
      </c>
      <c r="C3703" t="s">
        <v>188</v>
      </c>
      <c r="D3703" t="s">
        <v>3598</v>
      </c>
      <c r="E3703" t="s">
        <v>1395</v>
      </c>
      <c r="F3703" t="s">
        <v>63</v>
      </c>
      <c r="G3703">
        <v>4557</v>
      </c>
      <c r="H3703">
        <v>232847</v>
      </c>
    </row>
    <row r="3704" spans="1:8">
      <c r="A3704">
        <v>3703</v>
      </c>
      <c r="B3704">
        <v>52</v>
      </c>
      <c r="C3704" t="s">
        <v>188</v>
      </c>
      <c r="D3704" t="s">
        <v>3598</v>
      </c>
      <c r="E3704" t="s">
        <v>1395</v>
      </c>
      <c r="F3704" t="s">
        <v>46</v>
      </c>
      <c r="G3704">
        <v>4816</v>
      </c>
      <c r="H3704">
        <v>232847</v>
      </c>
    </row>
    <row r="3705" spans="1:8">
      <c r="A3705">
        <v>3704</v>
      </c>
      <c r="B3705">
        <v>52</v>
      </c>
      <c r="C3705" t="s">
        <v>188</v>
      </c>
      <c r="D3705" t="s">
        <v>3598</v>
      </c>
      <c r="E3705" t="s">
        <v>1396</v>
      </c>
      <c r="F3705" t="s">
        <v>63</v>
      </c>
      <c r="G3705">
        <v>3897</v>
      </c>
      <c r="H3705">
        <v>232847</v>
      </c>
    </row>
    <row r="3706" spans="1:8">
      <c r="A3706">
        <v>3705</v>
      </c>
      <c r="B3706">
        <v>52</v>
      </c>
      <c r="C3706" t="s">
        <v>188</v>
      </c>
      <c r="D3706" t="s">
        <v>3598</v>
      </c>
      <c r="E3706" t="s">
        <v>1396</v>
      </c>
      <c r="F3706" t="s">
        <v>46</v>
      </c>
      <c r="G3706">
        <v>4273</v>
      </c>
      <c r="H3706">
        <v>232847</v>
      </c>
    </row>
    <row r="3707" spans="1:8">
      <c r="A3707">
        <v>3706</v>
      </c>
      <c r="B3707">
        <v>52</v>
      </c>
      <c r="C3707" t="s">
        <v>188</v>
      </c>
      <c r="D3707" t="s">
        <v>3598</v>
      </c>
      <c r="E3707" t="s">
        <v>1397</v>
      </c>
      <c r="F3707" t="s">
        <v>63</v>
      </c>
      <c r="G3707">
        <v>2836</v>
      </c>
      <c r="H3707">
        <v>232847</v>
      </c>
    </row>
    <row r="3708" spans="1:8">
      <c r="A3708">
        <v>3707</v>
      </c>
      <c r="B3708">
        <v>52</v>
      </c>
      <c r="C3708" t="s">
        <v>188</v>
      </c>
      <c r="D3708" t="s">
        <v>3598</v>
      </c>
      <c r="E3708" t="s">
        <v>1397</v>
      </c>
      <c r="F3708" t="s">
        <v>46</v>
      </c>
      <c r="G3708">
        <v>3187</v>
      </c>
      <c r="H3708">
        <v>232847</v>
      </c>
    </row>
    <row r="3709" spans="1:8">
      <c r="A3709">
        <v>3708</v>
      </c>
      <c r="B3709">
        <v>52</v>
      </c>
      <c r="C3709" t="s">
        <v>188</v>
      </c>
      <c r="D3709" t="s">
        <v>3598</v>
      </c>
      <c r="E3709" t="s">
        <v>1398</v>
      </c>
      <c r="F3709" t="s">
        <v>63</v>
      </c>
      <c r="G3709">
        <v>2470</v>
      </c>
      <c r="H3709">
        <v>232847</v>
      </c>
    </row>
    <row r="3710" spans="1:8">
      <c r="A3710">
        <v>3709</v>
      </c>
      <c r="B3710">
        <v>52</v>
      </c>
      <c r="C3710" t="s">
        <v>188</v>
      </c>
      <c r="D3710" t="s">
        <v>3598</v>
      </c>
      <c r="E3710" t="s">
        <v>1398</v>
      </c>
      <c r="F3710" t="s">
        <v>46</v>
      </c>
      <c r="G3710">
        <v>2486</v>
      </c>
      <c r="H3710">
        <v>232847</v>
      </c>
    </row>
    <row r="3711" spans="1:8">
      <c r="A3711">
        <v>3710</v>
      </c>
      <c r="B3711">
        <v>52</v>
      </c>
      <c r="C3711" t="s">
        <v>188</v>
      </c>
      <c r="D3711" t="s">
        <v>3598</v>
      </c>
      <c r="E3711" t="s">
        <v>1399</v>
      </c>
      <c r="F3711" t="s">
        <v>63</v>
      </c>
      <c r="G3711">
        <v>1495</v>
      </c>
      <c r="H3711">
        <v>232847</v>
      </c>
    </row>
    <row r="3712" spans="1:8">
      <c r="A3712">
        <v>3711</v>
      </c>
      <c r="B3712">
        <v>52</v>
      </c>
      <c r="C3712" t="s">
        <v>188</v>
      </c>
      <c r="D3712" t="s">
        <v>3598</v>
      </c>
      <c r="E3712" t="s">
        <v>1399</v>
      </c>
      <c r="F3712" t="s">
        <v>46</v>
      </c>
      <c r="G3712">
        <v>1681</v>
      </c>
      <c r="H3712">
        <v>232847</v>
      </c>
    </row>
    <row r="3713" spans="1:8">
      <c r="A3713">
        <v>3712</v>
      </c>
      <c r="B3713">
        <v>52</v>
      </c>
      <c r="C3713" t="s">
        <v>188</v>
      </c>
      <c r="D3713" t="s">
        <v>3598</v>
      </c>
      <c r="E3713" t="s">
        <v>1400</v>
      </c>
      <c r="F3713" t="s">
        <v>63</v>
      </c>
      <c r="G3713">
        <v>1205</v>
      </c>
      <c r="H3713">
        <v>232847</v>
      </c>
    </row>
    <row r="3714" spans="1:8">
      <c r="A3714">
        <v>3713</v>
      </c>
      <c r="B3714">
        <v>52</v>
      </c>
      <c r="C3714" t="s">
        <v>188</v>
      </c>
      <c r="D3714" t="s">
        <v>3598</v>
      </c>
      <c r="E3714" t="s">
        <v>1400</v>
      </c>
      <c r="F3714" t="s">
        <v>46</v>
      </c>
      <c r="G3714">
        <v>1316</v>
      </c>
      <c r="H3714">
        <v>232847</v>
      </c>
    </row>
    <row r="3715" spans="1:8">
      <c r="A3715">
        <v>3714</v>
      </c>
      <c r="B3715">
        <v>52</v>
      </c>
      <c r="C3715" t="s">
        <v>188</v>
      </c>
      <c r="D3715" t="s">
        <v>3598</v>
      </c>
      <c r="E3715" t="s">
        <v>1401</v>
      </c>
      <c r="F3715" t="s">
        <v>63</v>
      </c>
      <c r="G3715">
        <v>743</v>
      </c>
      <c r="H3715">
        <v>232847</v>
      </c>
    </row>
    <row r="3716" spans="1:8">
      <c r="A3716">
        <v>3715</v>
      </c>
      <c r="B3716">
        <v>52</v>
      </c>
      <c r="C3716" t="s">
        <v>188</v>
      </c>
      <c r="D3716" t="s">
        <v>3598</v>
      </c>
      <c r="E3716" t="s">
        <v>1401</v>
      </c>
      <c r="F3716" t="s">
        <v>46</v>
      </c>
      <c r="G3716">
        <v>1038</v>
      </c>
      <c r="H3716">
        <v>232847</v>
      </c>
    </row>
    <row r="3717" spans="1:8">
      <c r="A3717">
        <v>3716</v>
      </c>
      <c r="B3717">
        <v>52</v>
      </c>
      <c r="C3717" t="s">
        <v>188</v>
      </c>
      <c r="D3717" t="s">
        <v>3598</v>
      </c>
      <c r="E3717" t="s">
        <v>1402</v>
      </c>
      <c r="F3717" t="s">
        <v>63</v>
      </c>
      <c r="G3717">
        <v>588</v>
      </c>
      <c r="H3717">
        <v>232847</v>
      </c>
    </row>
    <row r="3718" spans="1:8">
      <c r="A3718">
        <v>3717</v>
      </c>
      <c r="B3718">
        <v>52</v>
      </c>
      <c r="C3718" t="s">
        <v>188</v>
      </c>
      <c r="D3718" t="s">
        <v>3598</v>
      </c>
      <c r="E3718" t="s">
        <v>1402</v>
      </c>
      <c r="F3718" t="s">
        <v>46</v>
      </c>
      <c r="G3718">
        <v>873</v>
      </c>
      <c r="H3718">
        <v>232847</v>
      </c>
    </row>
    <row r="3719" spans="1:8">
      <c r="A3719">
        <v>3718</v>
      </c>
      <c r="B3719">
        <v>52</v>
      </c>
      <c r="C3719" t="s">
        <v>188</v>
      </c>
      <c r="D3719" t="s">
        <v>3586</v>
      </c>
      <c r="E3719" t="s">
        <v>249</v>
      </c>
      <c r="F3719" t="s">
        <v>63</v>
      </c>
      <c r="G3719">
        <v>24838</v>
      </c>
      <c r="H3719">
        <v>871276</v>
      </c>
    </row>
    <row r="3720" spans="1:8">
      <c r="A3720">
        <v>3719</v>
      </c>
      <c r="B3720">
        <v>52</v>
      </c>
      <c r="C3720" t="s">
        <v>188</v>
      </c>
      <c r="D3720" t="s">
        <v>3586</v>
      </c>
      <c r="E3720" t="s">
        <v>249</v>
      </c>
      <c r="F3720" t="s">
        <v>46</v>
      </c>
      <c r="G3720">
        <v>23711</v>
      </c>
      <c r="H3720">
        <v>871276</v>
      </c>
    </row>
    <row r="3721" spans="1:8">
      <c r="A3721">
        <v>3720</v>
      </c>
      <c r="B3721">
        <v>52</v>
      </c>
      <c r="C3721" t="s">
        <v>188</v>
      </c>
      <c r="D3721" t="s">
        <v>3586</v>
      </c>
      <c r="E3721" t="s">
        <v>1386</v>
      </c>
      <c r="F3721" t="s">
        <v>63</v>
      </c>
      <c r="G3721">
        <v>26880</v>
      </c>
      <c r="H3721">
        <v>871276</v>
      </c>
    </row>
    <row r="3722" spans="1:8">
      <c r="A3722">
        <v>3721</v>
      </c>
      <c r="B3722">
        <v>52</v>
      </c>
      <c r="C3722" t="s">
        <v>188</v>
      </c>
      <c r="D3722" t="s">
        <v>3586</v>
      </c>
      <c r="E3722" t="s">
        <v>1386</v>
      </c>
      <c r="F3722" t="s">
        <v>46</v>
      </c>
      <c r="G3722">
        <v>25999</v>
      </c>
      <c r="H3722">
        <v>871276</v>
      </c>
    </row>
    <row r="3723" spans="1:8">
      <c r="A3723">
        <v>3722</v>
      </c>
      <c r="B3723">
        <v>52</v>
      </c>
      <c r="C3723" t="s">
        <v>188</v>
      </c>
      <c r="D3723" t="s">
        <v>3586</v>
      </c>
      <c r="E3723" t="s">
        <v>1387</v>
      </c>
      <c r="F3723" t="s">
        <v>63</v>
      </c>
      <c r="G3723">
        <v>32942</v>
      </c>
      <c r="H3723">
        <v>871276</v>
      </c>
    </row>
    <row r="3724" spans="1:8">
      <c r="A3724">
        <v>3723</v>
      </c>
      <c r="B3724">
        <v>52</v>
      </c>
      <c r="C3724" t="s">
        <v>188</v>
      </c>
      <c r="D3724" t="s">
        <v>3586</v>
      </c>
      <c r="E3724" t="s">
        <v>1387</v>
      </c>
      <c r="F3724" t="s">
        <v>46</v>
      </c>
      <c r="G3724">
        <v>31236</v>
      </c>
      <c r="H3724">
        <v>871276</v>
      </c>
    </row>
    <row r="3725" spans="1:8">
      <c r="A3725">
        <v>3724</v>
      </c>
      <c r="B3725">
        <v>52</v>
      </c>
      <c r="C3725" t="s">
        <v>188</v>
      </c>
      <c r="D3725" t="s">
        <v>3586</v>
      </c>
      <c r="E3725" t="s">
        <v>1388</v>
      </c>
      <c r="F3725" t="s">
        <v>63</v>
      </c>
      <c r="G3725">
        <v>38177</v>
      </c>
      <c r="H3725">
        <v>871276</v>
      </c>
    </row>
    <row r="3726" spans="1:8">
      <c r="A3726">
        <v>3725</v>
      </c>
      <c r="B3726">
        <v>52</v>
      </c>
      <c r="C3726" t="s">
        <v>188</v>
      </c>
      <c r="D3726" t="s">
        <v>3586</v>
      </c>
      <c r="E3726" t="s">
        <v>1388</v>
      </c>
      <c r="F3726" t="s">
        <v>46</v>
      </c>
      <c r="G3726">
        <v>36677</v>
      </c>
      <c r="H3726">
        <v>871276</v>
      </c>
    </row>
    <row r="3727" spans="1:8">
      <c r="A3727">
        <v>3726</v>
      </c>
      <c r="B3727">
        <v>52</v>
      </c>
      <c r="C3727" t="s">
        <v>188</v>
      </c>
      <c r="D3727" t="s">
        <v>3586</v>
      </c>
      <c r="E3727" t="s">
        <v>1389</v>
      </c>
      <c r="F3727" t="s">
        <v>63</v>
      </c>
      <c r="G3727">
        <v>38595</v>
      </c>
      <c r="H3727">
        <v>871276</v>
      </c>
    </row>
    <row r="3728" spans="1:8">
      <c r="A3728">
        <v>3727</v>
      </c>
      <c r="B3728">
        <v>52</v>
      </c>
      <c r="C3728" t="s">
        <v>188</v>
      </c>
      <c r="D3728" t="s">
        <v>3586</v>
      </c>
      <c r="E3728" t="s">
        <v>1389</v>
      </c>
      <c r="F3728" t="s">
        <v>46</v>
      </c>
      <c r="G3728">
        <v>37505</v>
      </c>
      <c r="H3728">
        <v>871276</v>
      </c>
    </row>
    <row r="3729" spans="1:8">
      <c r="A3729">
        <v>3728</v>
      </c>
      <c r="B3729">
        <v>52</v>
      </c>
      <c r="C3729" t="s">
        <v>188</v>
      </c>
      <c r="D3729" t="s">
        <v>3586</v>
      </c>
      <c r="E3729" t="s">
        <v>1390</v>
      </c>
      <c r="F3729" t="s">
        <v>63</v>
      </c>
      <c r="G3729">
        <v>35538</v>
      </c>
      <c r="H3729">
        <v>871276</v>
      </c>
    </row>
    <row r="3730" spans="1:8">
      <c r="A3730">
        <v>3729</v>
      </c>
      <c r="B3730">
        <v>52</v>
      </c>
      <c r="C3730" t="s">
        <v>188</v>
      </c>
      <c r="D3730" t="s">
        <v>3586</v>
      </c>
      <c r="E3730" t="s">
        <v>1390</v>
      </c>
      <c r="F3730" t="s">
        <v>46</v>
      </c>
      <c r="G3730">
        <v>35032</v>
      </c>
      <c r="H3730">
        <v>871276</v>
      </c>
    </row>
    <row r="3731" spans="1:8">
      <c r="A3731">
        <v>3730</v>
      </c>
      <c r="B3731">
        <v>52</v>
      </c>
      <c r="C3731" t="s">
        <v>188</v>
      </c>
      <c r="D3731" t="s">
        <v>3586</v>
      </c>
      <c r="E3731" t="s">
        <v>1391</v>
      </c>
      <c r="F3731" t="s">
        <v>63</v>
      </c>
      <c r="G3731">
        <v>33081</v>
      </c>
      <c r="H3731">
        <v>871276</v>
      </c>
    </row>
    <row r="3732" spans="1:8">
      <c r="A3732">
        <v>3731</v>
      </c>
      <c r="B3732">
        <v>52</v>
      </c>
      <c r="C3732" t="s">
        <v>188</v>
      </c>
      <c r="D3732" t="s">
        <v>3586</v>
      </c>
      <c r="E3732" t="s">
        <v>1391</v>
      </c>
      <c r="F3732" t="s">
        <v>46</v>
      </c>
      <c r="G3732">
        <v>34088</v>
      </c>
      <c r="H3732">
        <v>871276</v>
      </c>
    </row>
    <row r="3733" spans="1:8">
      <c r="A3733">
        <v>3732</v>
      </c>
      <c r="B3733">
        <v>52</v>
      </c>
      <c r="C3733" t="s">
        <v>188</v>
      </c>
      <c r="D3733" t="s">
        <v>3586</v>
      </c>
      <c r="E3733" t="s">
        <v>1392</v>
      </c>
      <c r="F3733" t="s">
        <v>63</v>
      </c>
      <c r="G3733">
        <v>32325</v>
      </c>
      <c r="H3733">
        <v>871276</v>
      </c>
    </row>
    <row r="3734" spans="1:8">
      <c r="A3734">
        <v>3733</v>
      </c>
      <c r="B3734">
        <v>52</v>
      </c>
      <c r="C3734" t="s">
        <v>188</v>
      </c>
      <c r="D3734" t="s">
        <v>3586</v>
      </c>
      <c r="E3734" t="s">
        <v>1392</v>
      </c>
      <c r="F3734" t="s">
        <v>46</v>
      </c>
      <c r="G3734">
        <v>34799</v>
      </c>
      <c r="H3734">
        <v>871276</v>
      </c>
    </row>
    <row r="3735" spans="1:8">
      <c r="A3735">
        <v>3734</v>
      </c>
      <c r="B3735">
        <v>52</v>
      </c>
      <c r="C3735" t="s">
        <v>188</v>
      </c>
      <c r="D3735" t="s">
        <v>3586</v>
      </c>
      <c r="E3735" t="s">
        <v>1393</v>
      </c>
      <c r="F3735" t="s">
        <v>63</v>
      </c>
      <c r="G3735">
        <v>27697</v>
      </c>
      <c r="H3735">
        <v>871276</v>
      </c>
    </row>
    <row r="3736" spans="1:8">
      <c r="A3736">
        <v>3735</v>
      </c>
      <c r="B3736">
        <v>52</v>
      </c>
      <c r="C3736" t="s">
        <v>188</v>
      </c>
      <c r="D3736" t="s">
        <v>3586</v>
      </c>
      <c r="E3736" t="s">
        <v>1393</v>
      </c>
      <c r="F3736" t="s">
        <v>46</v>
      </c>
      <c r="G3736">
        <v>30730</v>
      </c>
      <c r="H3736">
        <v>871276</v>
      </c>
    </row>
    <row r="3737" spans="1:8">
      <c r="A3737">
        <v>3736</v>
      </c>
      <c r="B3737">
        <v>52</v>
      </c>
      <c r="C3737" t="s">
        <v>188</v>
      </c>
      <c r="D3737" t="s">
        <v>3586</v>
      </c>
      <c r="E3737" t="s">
        <v>1394</v>
      </c>
      <c r="F3737" t="s">
        <v>63</v>
      </c>
      <c r="G3737">
        <v>26361</v>
      </c>
      <c r="H3737">
        <v>871276</v>
      </c>
    </row>
    <row r="3738" spans="1:8">
      <c r="A3738">
        <v>3737</v>
      </c>
      <c r="B3738">
        <v>52</v>
      </c>
      <c r="C3738" t="s">
        <v>188</v>
      </c>
      <c r="D3738" t="s">
        <v>3586</v>
      </c>
      <c r="E3738" t="s">
        <v>1394</v>
      </c>
      <c r="F3738" t="s">
        <v>46</v>
      </c>
      <c r="G3738">
        <v>30147</v>
      </c>
      <c r="H3738">
        <v>871276</v>
      </c>
    </row>
    <row r="3739" spans="1:8">
      <c r="A3739">
        <v>3738</v>
      </c>
      <c r="B3739">
        <v>52</v>
      </c>
      <c r="C3739" t="s">
        <v>188</v>
      </c>
      <c r="D3739" t="s">
        <v>3586</v>
      </c>
      <c r="E3739" t="s">
        <v>1395</v>
      </c>
      <c r="F3739" t="s">
        <v>63</v>
      </c>
      <c r="G3739">
        <v>24653</v>
      </c>
      <c r="H3739">
        <v>871276</v>
      </c>
    </row>
    <row r="3740" spans="1:8">
      <c r="A3740">
        <v>3739</v>
      </c>
      <c r="B3740">
        <v>52</v>
      </c>
      <c r="C3740" t="s">
        <v>188</v>
      </c>
      <c r="D3740" t="s">
        <v>3586</v>
      </c>
      <c r="E3740" t="s">
        <v>1395</v>
      </c>
      <c r="F3740" t="s">
        <v>46</v>
      </c>
      <c r="G3740">
        <v>28752</v>
      </c>
      <c r="H3740">
        <v>871276</v>
      </c>
    </row>
    <row r="3741" spans="1:8">
      <c r="A3741">
        <v>3740</v>
      </c>
      <c r="B3741">
        <v>52</v>
      </c>
      <c r="C3741" t="s">
        <v>188</v>
      </c>
      <c r="D3741" t="s">
        <v>3586</v>
      </c>
      <c r="E3741" t="s">
        <v>1396</v>
      </c>
      <c r="F3741" t="s">
        <v>63</v>
      </c>
      <c r="G3741">
        <v>20708</v>
      </c>
      <c r="H3741">
        <v>871276</v>
      </c>
    </row>
    <row r="3742" spans="1:8">
      <c r="A3742">
        <v>3741</v>
      </c>
      <c r="B3742">
        <v>52</v>
      </c>
      <c r="C3742" t="s">
        <v>188</v>
      </c>
      <c r="D3742" t="s">
        <v>3586</v>
      </c>
      <c r="E3742" t="s">
        <v>1396</v>
      </c>
      <c r="F3742" t="s">
        <v>46</v>
      </c>
      <c r="G3742">
        <v>24333</v>
      </c>
      <c r="H3742">
        <v>871276</v>
      </c>
    </row>
    <row r="3743" spans="1:8">
      <c r="A3743">
        <v>3742</v>
      </c>
      <c r="B3743">
        <v>52</v>
      </c>
      <c r="C3743" t="s">
        <v>188</v>
      </c>
      <c r="D3743" t="s">
        <v>3586</v>
      </c>
      <c r="E3743" t="s">
        <v>1397</v>
      </c>
      <c r="F3743" t="s">
        <v>63</v>
      </c>
      <c r="G3743">
        <v>17492</v>
      </c>
      <c r="H3743">
        <v>871276</v>
      </c>
    </row>
    <row r="3744" spans="1:8">
      <c r="A3744">
        <v>3743</v>
      </c>
      <c r="B3744">
        <v>52</v>
      </c>
      <c r="C3744" t="s">
        <v>188</v>
      </c>
      <c r="D3744" t="s">
        <v>3586</v>
      </c>
      <c r="E3744" t="s">
        <v>1397</v>
      </c>
      <c r="F3744" t="s">
        <v>46</v>
      </c>
      <c r="G3744">
        <v>20179</v>
      </c>
      <c r="H3744">
        <v>871276</v>
      </c>
    </row>
    <row r="3745" spans="1:8">
      <c r="A3745">
        <v>3744</v>
      </c>
      <c r="B3745">
        <v>52</v>
      </c>
      <c r="C3745" t="s">
        <v>188</v>
      </c>
      <c r="D3745" t="s">
        <v>3586</v>
      </c>
      <c r="E3745" t="s">
        <v>1398</v>
      </c>
      <c r="F3745" t="s">
        <v>63</v>
      </c>
      <c r="G3745">
        <v>14371</v>
      </c>
      <c r="H3745">
        <v>871276</v>
      </c>
    </row>
    <row r="3746" spans="1:8">
      <c r="A3746">
        <v>3745</v>
      </c>
      <c r="B3746">
        <v>52</v>
      </c>
      <c r="C3746" t="s">
        <v>188</v>
      </c>
      <c r="D3746" t="s">
        <v>3586</v>
      </c>
      <c r="E3746" t="s">
        <v>1398</v>
      </c>
      <c r="F3746" t="s">
        <v>46</v>
      </c>
      <c r="G3746">
        <v>16520</v>
      </c>
      <c r="H3746">
        <v>871276</v>
      </c>
    </row>
    <row r="3747" spans="1:8">
      <c r="A3747">
        <v>3746</v>
      </c>
      <c r="B3747">
        <v>52</v>
      </c>
      <c r="C3747" t="s">
        <v>188</v>
      </c>
      <c r="D3747" t="s">
        <v>3586</v>
      </c>
      <c r="E3747" t="s">
        <v>1399</v>
      </c>
      <c r="F3747" t="s">
        <v>63</v>
      </c>
      <c r="G3747">
        <v>11642</v>
      </c>
      <c r="H3747">
        <v>871276</v>
      </c>
    </row>
    <row r="3748" spans="1:8">
      <c r="A3748">
        <v>3747</v>
      </c>
      <c r="B3748">
        <v>52</v>
      </c>
      <c r="C3748" t="s">
        <v>188</v>
      </c>
      <c r="D3748" t="s">
        <v>3586</v>
      </c>
      <c r="E3748" t="s">
        <v>1399</v>
      </c>
      <c r="F3748" t="s">
        <v>46</v>
      </c>
      <c r="G3748">
        <v>13484</v>
      </c>
      <c r="H3748">
        <v>871276</v>
      </c>
    </row>
    <row r="3749" spans="1:8">
      <c r="A3749">
        <v>3748</v>
      </c>
      <c r="B3749">
        <v>52</v>
      </c>
      <c r="C3749" t="s">
        <v>188</v>
      </c>
      <c r="D3749" t="s">
        <v>3586</v>
      </c>
      <c r="E3749" t="s">
        <v>1400</v>
      </c>
      <c r="F3749" t="s">
        <v>63</v>
      </c>
      <c r="G3749">
        <v>8555</v>
      </c>
      <c r="H3749">
        <v>871276</v>
      </c>
    </row>
    <row r="3750" spans="1:8">
      <c r="A3750">
        <v>3749</v>
      </c>
      <c r="B3750">
        <v>52</v>
      </c>
      <c r="C3750" t="s">
        <v>188</v>
      </c>
      <c r="D3750" t="s">
        <v>3586</v>
      </c>
      <c r="E3750" t="s">
        <v>1400</v>
      </c>
      <c r="F3750" t="s">
        <v>46</v>
      </c>
      <c r="G3750">
        <v>10448</v>
      </c>
      <c r="H3750">
        <v>871276</v>
      </c>
    </row>
    <row r="3751" spans="1:8">
      <c r="A3751">
        <v>3750</v>
      </c>
      <c r="B3751">
        <v>52</v>
      </c>
      <c r="C3751" t="s">
        <v>188</v>
      </c>
      <c r="D3751" t="s">
        <v>3586</v>
      </c>
      <c r="E3751" t="s">
        <v>1401</v>
      </c>
      <c r="F3751" t="s">
        <v>63</v>
      </c>
      <c r="G3751">
        <v>5482</v>
      </c>
      <c r="H3751">
        <v>871276</v>
      </c>
    </row>
    <row r="3752" spans="1:8">
      <c r="A3752">
        <v>3751</v>
      </c>
      <c r="B3752">
        <v>52</v>
      </c>
      <c r="C3752" t="s">
        <v>188</v>
      </c>
      <c r="D3752" t="s">
        <v>3586</v>
      </c>
      <c r="E3752" t="s">
        <v>1401</v>
      </c>
      <c r="F3752" t="s">
        <v>46</v>
      </c>
      <c r="G3752">
        <v>7237</v>
      </c>
      <c r="H3752">
        <v>871276</v>
      </c>
    </row>
    <row r="3753" spans="1:8">
      <c r="A3753">
        <v>3752</v>
      </c>
      <c r="B3753">
        <v>52</v>
      </c>
      <c r="C3753" t="s">
        <v>188</v>
      </c>
      <c r="D3753" t="s">
        <v>3586</v>
      </c>
      <c r="E3753" t="s">
        <v>1402</v>
      </c>
      <c r="F3753" t="s">
        <v>63</v>
      </c>
      <c r="G3753">
        <v>4550</v>
      </c>
      <c r="H3753">
        <v>871276</v>
      </c>
    </row>
    <row r="3754" spans="1:8">
      <c r="A3754">
        <v>3753</v>
      </c>
      <c r="B3754">
        <v>52</v>
      </c>
      <c r="C3754" t="s">
        <v>188</v>
      </c>
      <c r="D3754" t="s">
        <v>3586</v>
      </c>
      <c r="E3754" t="s">
        <v>1402</v>
      </c>
      <c r="F3754" t="s">
        <v>46</v>
      </c>
      <c r="G3754">
        <v>6512</v>
      </c>
      <c r="H3754">
        <v>871276</v>
      </c>
    </row>
    <row r="3755" spans="1:8">
      <c r="A3755">
        <v>3754</v>
      </c>
      <c r="B3755">
        <v>52</v>
      </c>
      <c r="C3755" t="s">
        <v>188</v>
      </c>
      <c r="D3755" t="s">
        <v>45</v>
      </c>
      <c r="E3755" t="s">
        <v>249</v>
      </c>
      <c r="F3755" t="s">
        <v>63</v>
      </c>
      <c r="G3755">
        <v>1235</v>
      </c>
    </row>
    <row r="3756" spans="1:8">
      <c r="A3756">
        <v>3755</v>
      </c>
      <c r="B3756">
        <v>52</v>
      </c>
      <c r="C3756" t="s">
        <v>188</v>
      </c>
      <c r="D3756" t="s">
        <v>45</v>
      </c>
      <c r="E3756" t="s">
        <v>249</v>
      </c>
      <c r="F3756" t="s">
        <v>46</v>
      </c>
      <c r="G3756">
        <v>1227</v>
      </c>
    </row>
    <row r="3757" spans="1:8">
      <c r="A3757">
        <v>3756</v>
      </c>
      <c r="B3757">
        <v>52</v>
      </c>
      <c r="C3757" t="s">
        <v>188</v>
      </c>
      <c r="D3757" t="s">
        <v>45</v>
      </c>
      <c r="E3757" t="s">
        <v>1386</v>
      </c>
      <c r="F3757" t="s">
        <v>63</v>
      </c>
      <c r="G3757">
        <v>905</v>
      </c>
    </row>
    <row r="3758" spans="1:8">
      <c r="A3758">
        <v>3757</v>
      </c>
      <c r="B3758">
        <v>52</v>
      </c>
      <c r="C3758" t="s">
        <v>188</v>
      </c>
      <c r="D3758" t="s">
        <v>45</v>
      </c>
      <c r="E3758" t="s">
        <v>1386</v>
      </c>
      <c r="F3758" t="s">
        <v>46</v>
      </c>
      <c r="G3758">
        <v>729</v>
      </c>
    </row>
    <row r="3759" spans="1:8">
      <c r="A3759">
        <v>3758</v>
      </c>
      <c r="B3759">
        <v>52</v>
      </c>
      <c r="C3759" t="s">
        <v>188</v>
      </c>
      <c r="D3759" t="s">
        <v>45</v>
      </c>
      <c r="E3759" t="s">
        <v>1387</v>
      </c>
      <c r="F3759" t="s">
        <v>63</v>
      </c>
      <c r="G3759">
        <v>921</v>
      </c>
    </row>
    <row r="3760" spans="1:8">
      <c r="A3760">
        <v>3759</v>
      </c>
      <c r="B3760">
        <v>52</v>
      </c>
      <c r="C3760" t="s">
        <v>188</v>
      </c>
      <c r="D3760" t="s">
        <v>45</v>
      </c>
      <c r="E3760" t="s">
        <v>1387</v>
      </c>
      <c r="F3760" t="s">
        <v>46</v>
      </c>
      <c r="G3760">
        <v>904</v>
      </c>
    </row>
    <row r="3761" spans="1:7">
      <c r="A3761">
        <v>3760</v>
      </c>
      <c r="B3761">
        <v>52</v>
      </c>
      <c r="C3761" t="s">
        <v>188</v>
      </c>
      <c r="D3761" t="s">
        <v>45</v>
      </c>
      <c r="E3761" t="s">
        <v>1388</v>
      </c>
      <c r="F3761" t="s">
        <v>63</v>
      </c>
      <c r="G3761">
        <v>2323</v>
      </c>
    </row>
    <row r="3762" spans="1:7">
      <c r="A3762">
        <v>3761</v>
      </c>
      <c r="B3762">
        <v>52</v>
      </c>
      <c r="C3762" t="s">
        <v>188</v>
      </c>
      <c r="D3762" t="s">
        <v>45</v>
      </c>
      <c r="E3762" t="s">
        <v>1388</v>
      </c>
      <c r="F3762" t="s">
        <v>46</v>
      </c>
      <c r="G3762">
        <v>911</v>
      </c>
    </row>
    <row r="3763" spans="1:7">
      <c r="A3763">
        <v>3762</v>
      </c>
      <c r="B3763">
        <v>52</v>
      </c>
      <c r="C3763" t="s">
        <v>188</v>
      </c>
      <c r="D3763" t="s">
        <v>45</v>
      </c>
      <c r="E3763" t="s">
        <v>1389</v>
      </c>
      <c r="F3763" t="s">
        <v>63</v>
      </c>
      <c r="G3763">
        <v>2516</v>
      </c>
    </row>
    <row r="3764" spans="1:7">
      <c r="A3764">
        <v>3763</v>
      </c>
      <c r="B3764">
        <v>52</v>
      </c>
      <c r="C3764" t="s">
        <v>188</v>
      </c>
      <c r="D3764" t="s">
        <v>45</v>
      </c>
      <c r="E3764" t="s">
        <v>1389</v>
      </c>
      <c r="F3764" t="s">
        <v>46</v>
      </c>
      <c r="G3764">
        <v>920</v>
      </c>
    </row>
    <row r="3765" spans="1:7">
      <c r="A3765">
        <v>3764</v>
      </c>
      <c r="B3765">
        <v>52</v>
      </c>
      <c r="C3765" t="s">
        <v>188</v>
      </c>
      <c r="D3765" t="s">
        <v>45</v>
      </c>
      <c r="E3765" t="s">
        <v>1390</v>
      </c>
      <c r="F3765" t="s">
        <v>63</v>
      </c>
      <c r="G3765">
        <v>1606</v>
      </c>
    </row>
    <row r="3766" spans="1:7">
      <c r="A3766">
        <v>3765</v>
      </c>
      <c r="B3766">
        <v>52</v>
      </c>
      <c r="C3766" t="s">
        <v>188</v>
      </c>
      <c r="D3766" t="s">
        <v>45</v>
      </c>
      <c r="E3766" t="s">
        <v>1390</v>
      </c>
      <c r="F3766" t="s">
        <v>46</v>
      </c>
      <c r="G3766">
        <v>766</v>
      </c>
    </row>
    <row r="3767" spans="1:7">
      <c r="A3767">
        <v>3766</v>
      </c>
      <c r="B3767">
        <v>52</v>
      </c>
      <c r="C3767" t="s">
        <v>188</v>
      </c>
      <c r="D3767" t="s">
        <v>45</v>
      </c>
      <c r="E3767" t="s">
        <v>1391</v>
      </c>
      <c r="F3767" t="s">
        <v>63</v>
      </c>
      <c r="G3767">
        <v>1403</v>
      </c>
    </row>
    <row r="3768" spans="1:7">
      <c r="A3768">
        <v>3767</v>
      </c>
      <c r="B3768">
        <v>52</v>
      </c>
      <c r="C3768" t="s">
        <v>188</v>
      </c>
      <c r="D3768" t="s">
        <v>45</v>
      </c>
      <c r="E3768" t="s">
        <v>1391</v>
      </c>
      <c r="F3768" t="s">
        <v>46</v>
      </c>
      <c r="G3768">
        <v>657</v>
      </c>
    </row>
    <row r="3769" spans="1:7">
      <c r="A3769">
        <v>3768</v>
      </c>
      <c r="B3769">
        <v>52</v>
      </c>
      <c r="C3769" t="s">
        <v>188</v>
      </c>
      <c r="D3769" t="s">
        <v>45</v>
      </c>
      <c r="E3769" t="s">
        <v>1392</v>
      </c>
      <c r="F3769" t="s">
        <v>63</v>
      </c>
      <c r="G3769">
        <v>929</v>
      </c>
    </row>
    <row r="3770" spans="1:7">
      <c r="A3770">
        <v>3769</v>
      </c>
      <c r="B3770">
        <v>52</v>
      </c>
      <c r="C3770" t="s">
        <v>188</v>
      </c>
      <c r="D3770" t="s">
        <v>45</v>
      </c>
      <c r="E3770" t="s">
        <v>1392</v>
      </c>
      <c r="F3770" t="s">
        <v>46</v>
      </c>
      <c r="G3770">
        <v>645</v>
      </c>
    </row>
    <row r="3771" spans="1:7">
      <c r="A3771">
        <v>3770</v>
      </c>
      <c r="B3771">
        <v>52</v>
      </c>
      <c r="C3771" t="s">
        <v>188</v>
      </c>
      <c r="D3771" t="s">
        <v>45</v>
      </c>
      <c r="E3771" t="s">
        <v>1393</v>
      </c>
      <c r="F3771" t="s">
        <v>63</v>
      </c>
      <c r="G3771">
        <v>654</v>
      </c>
    </row>
    <row r="3772" spans="1:7">
      <c r="A3772">
        <v>3771</v>
      </c>
      <c r="B3772">
        <v>52</v>
      </c>
      <c r="C3772" t="s">
        <v>188</v>
      </c>
      <c r="D3772" t="s">
        <v>45</v>
      </c>
      <c r="E3772" t="s">
        <v>1393</v>
      </c>
      <c r="F3772" t="s">
        <v>46</v>
      </c>
      <c r="G3772">
        <v>583</v>
      </c>
    </row>
    <row r="3773" spans="1:7">
      <c r="A3773">
        <v>3772</v>
      </c>
      <c r="B3773">
        <v>52</v>
      </c>
      <c r="C3773" t="s">
        <v>188</v>
      </c>
      <c r="D3773" t="s">
        <v>45</v>
      </c>
      <c r="E3773" t="s">
        <v>1394</v>
      </c>
      <c r="F3773" t="s">
        <v>63</v>
      </c>
      <c r="G3773">
        <v>610</v>
      </c>
    </row>
    <row r="3774" spans="1:7">
      <c r="A3774">
        <v>3773</v>
      </c>
      <c r="B3774">
        <v>52</v>
      </c>
      <c r="C3774" t="s">
        <v>188</v>
      </c>
      <c r="D3774" t="s">
        <v>45</v>
      </c>
      <c r="E3774" t="s">
        <v>1394</v>
      </c>
      <c r="F3774" t="s">
        <v>46</v>
      </c>
      <c r="G3774">
        <v>537</v>
      </c>
    </row>
    <row r="3775" spans="1:7">
      <c r="A3775">
        <v>3774</v>
      </c>
      <c r="B3775">
        <v>52</v>
      </c>
      <c r="C3775" t="s">
        <v>188</v>
      </c>
      <c r="D3775" t="s">
        <v>45</v>
      </c>
      <c r="E3775" t="s">
        <v>1395</v>
      </c>
      <c r="F3775" t="s">
        <v>63</v>
      </c>
      <c r="G3775">
        <v>489</v>
      </c>
    </row>
    <row r="3776" spans="1:7">
      <c r="A3776">
        <v>3775</v>
      </c>
      <c r="B3776">
        <v>52</v>
      </c>
      <c r="C3776" t="s">
        <v>188</v>
      </c>
      <c r="D3776" t="s">
        <v>45</v>
      </c>
      <c r="E3776" t="s">
        <v>1395</v>
      </c>
      <c r="F3776" t="s">
        <v>46</v>
      </c>
      <c r="G3776">
        <v>528</v>
      </c>
    </row>
    <row r="3777" spans="1:8">
      <c r="A3777">
        <v>3776</v>
      </c>
      <c r="B3777">
        <v>52</v>
      </c>
      <c r="C3777" t="s">
        <v>188</v>
      </c>
      <c r="D3777" t="s">
        <v>45</v>
      </c>
      <c r="E3777" t="s">
        <v>1396</v>
      </c>
      <c r="F3777" t="s">
        <v>63</v>
      </c>
      <c r="G3777">
        <v>407</v>
      </c>
    </row>
    <row r="3778" spans="1:8">
      <c r="A3778">
        <v>3777</v>
      </c>
      <c r="B3778">
        <v>52</v>
      </c>
      <c r="C3778" t="s">
        <v>188</v>
      </c>
      <c r="D3778" t="s">
        <v>45</v>
      </c>
      <c r="E3778" t="s">
        <v>1396</v>
      </c>
      <c r="F3778" t="s">
        <v>46</v>
      </c>
      <c r="G3778">
        <v>445</v>
      </c>
    </row>
    <row r="3779" spans="1:8">
      <c r="A3779">
        <v>3778</v>
      </c>
      <c r="B3779">
        <v>52</v>
      </c>
      <c r="C3779" t="s">
        <v>188</v>
      </c>
      <c r="D3779" t="s">
        <v>45</v>
      </c>
      <c r="E3779" t="s">
        <v>1397</v>
      </c>
      <c r="F3779" t="s">
        <v>63</v>
      </c>
      <c r="G3779">
        <v>261</v>
      </c>
    </row>
    <row r="3780" spans="1:8">
      <c r="A3780">
        <v>3779</v>
      </c>
      <c r="B3780">
        <v>52</v>
      </c>
      <c r="C3780" t="s">
        <v>188</v>
      </c>
      <c r="D3780" t="s">
        <v>45</v>
      </c>
      <c r="E3780" t="s">
        <v>1397</v>
      </c>
      <c r="F3780" t="s">
        <v>46</v>
      </c>
      <c r="G3780">
        <v>320</v>
      </c>
    </row>
    <row r="3781" spans="1:8">
      <c r="A3781">
        <v>3780</v>
      </c>
      <c r="B3781">
        <v>52</v>
      </c>
      <c r="C3781" t="s">
        <v>188</v>
      </c>
      <c r="D3781" t="s">
        <v>45</v>
      </c>
      <c r="E3781" t="s">
        <v>1398</v>
      </c>
      <c r="F3781" t="s">
        <v>63</v>
      </c>
      <c r="G3781">
        <v>181</v>
      </c>
    </row>
    <row r="3782" spans="1:8">
      <c r="A3782">
        <v>3781</v>
      </c>
      <c r="B3782">
        <v>52</v>
      </c>
      <c r="C3782" t="s">
        <v>188</v>
      </c>
      <c r="D3782" t="s">
        <v>45</v>
      </c>
      <c r="E3782" t="s">
        <v>1398</v>
      </c>
      <c r="F3782" t="s">
        <v>46</v>
      </c>
      <c r="G3782">
        <v>244</v>
      </c>
    </row>
    <row r="3783" spans="1:8">
      <c r="A3783">
        <v>3782</v>
      </c>
      <c r="B3783">
        <v>52</v>
      </c>
      <c r="C3783" t="s">
        <v>188</v>
      </c>
      <c r="D3783" t="s">
        <v>45</v>
      </c>
      <c r="E3783" t="s">
        <v>1399</v>
      </c>
      <c r="F3783" t="s">
        <v>63</v>
      </c>
      <c r="G3783">
        <v>112</v>
      </c>
    </row>
    <row r="3784" spans="1:8">
      <c r="A3784">
        <v>3783</v>
      </c>
      <c r="B3784">
        <v>52</v>
      </c>
      <c r="C3784" t="s">
        <v>188</v>
      </c>
      <c r="D3784" t="s">
        <v>45</v>
      </c>
      <c r="E3784" t="s">
        <v>1399</v>
      </c>
      <c r="F3784" t="s">
        <v>46</v>
      </c>
      <c r="G3784">
        <v>139</v>
      </c>
    </row>
    <row r="3785" spans="1:8">
      <c r="A3785">
        <v>3784</v>
      </c>
      <c r="B3785">
        <v>52</v>
      </c>
      <c r="C3785" t="s">
        <v>188</v>
      </c>
      <c r="D3785" t="s">
        <v>45</v>
      </c>
      <c r="E3785" t="s">
        <v>1400</v>
      </c>
      <c r="F3785" t="s">
        <v>63</v>
      </c>
      <c r="G3785">
        <v>92</v>
      </c>
    </row>
    <row r="3786" spans="1:8">
      <c r="A3786">
        <v>3785</v>
      </c>
      <c r="B3786">
        <v>52</v>
      </c>
      <c r="C3786" t="s">
        <v>188</v>
      </c>
      <c r="D3786" t="s">
        <v>45</v>
      </c>
      <c r="E3786" t="s">
        <v>1400</v>
      </c>
      <c r="F3786" t="s">
        <v>46</v>
      </c>
      <c r="G3786">
        <v>105</v>
      </c>
    </row>
    <row r="3787" spans="1:8">
      <c r="A3787">
        <v>3786</v>
      </c>
      <c r="B3787">
        <v>52</v>
      </c>
      <c r="C3787" t="s">
        <v>188</v>
      </c>
      <c r="D3787" t="s">
        <v>45</v>
      </c>
      <c r="E3787" t="s">
        <v>1401</v>
      </c>
      <c r="F3787" t="s">
        <v>63</v>
      </c>
      <c r="G3787">
        <v>71</v>
      </c>
    </row>
    <row r="3788" spans="1:8">
      <c r="A3788">
        <v>3787</v>
      </c>
      <c r="B3788">
        <v>52</v>
      </c>
      <c r="C3788" t="s">
        <v>188</v>
      </c>
      <c r="D3788" t="s">
        <v>45</v>
      </c>
      <c r="E3788" t="s">
        <v>1401</v>
      </c>
      <c r="F3788" t="s">
        <v>46</v>
      </c>
      <c r="G3788">
        <v>77</v>
      </c>
    </row>
    <row r="3789" spans="1:8">
      <c r="A3789">
        <v>3788</v>
      </c>
      <c r="B3789">
        <v>52</v>
      </c>
      <c r="C3789" t="s">
        <v>188</v>
      </c>
      <c r="D3789" t="s">
        <v>45</v>
      </c>
      <c r="E3789" t="s">
        <v>1402</v>
      </c>
      <c r="F3789" t="s">
        <v>63</v>
      </c>
      <c r="G3789">
        <v>53</v>
      </c>
    </row>
    <row r="3790" spans="1:8">
      <c r="A3790">
        <v>3789</v>
      </c>
      <c r="B3790">
        <v>52</v>
      </c>
      <c r="C3790" t="s">
        <v>188</v>
      </c>
      <c r="D3790" t="s">
        <v>45</v>
      </c>
      <c r="E3790" t="s">
        <v>1402</v>
      </c>
      <c r="F3790" t="s">
        <v>46</v>
      </c>
      <c r="G3790">
        <v>82</v>
      </c>
    </row>
    <row r="3791" spans="1:8">
      <c r="A3791">
        <v>3790</v>
      </c>
      <c r="B3791">
        <v>54</v>
      </c>
      <c r="C3791" t="s">
        <v>189</v>
      </c>
      <c r="D3791" t="s">
        <v>1413</v>
      </c>
      <c r="E3791" t="s">
        <v>249</v>
      </c>
      <c r="F3791" t="s">
        <v>63</v>
      </c>
      <c r="G3791">
        <v>336</v>
      </c>
      <c r="H3791">
        <v>4545</v>
      </c>
    </row>
    <row r="3792" spans="1:8">
      <c r="A3792">
        <v>3791</v>
      </c>
      <c r="B3792">
        <v>54</v>
      </c>
      <c r="C3792" t="s">
        <v>189</v>
      </c>
      <c r="D3792" t="s">
        <v>1413</v>
      </c>
      <c r="E3792" t="s">
        <v>249</v>
      </c>
      <c r="F3792" t="s">
        <v>46</v>
      </c>
      <c r="G3792">
        <v>306</v>
      </c>
      <c r="H3792">
        <v>4545</v>
      </c>
    </row>
    <row r="3793" spans="1:8">
      <c r="A3793">
        <v>3792</v>
      </c>
      <c r="B3793">
        <v>54</v>
      </c>
      <c r="C3793" t="s">
        <v>189</v>
      </c>
      <c r="D3793" t="s">
        <v>1413</v>
      </c>
      <c r="E3793" t="s">
        <v>1386</v>
      </c>
      <c r="F3793" t="s">
        <v>63</v>
      </c>
      <c r="G3793">
        <v>327</v>
      </c>
      <c r="H3793">
        <v>4545</v>
      </c>
    </row>
    <row r="3794" spans="1:8">
      <c r="A3794">
        <v>3793</v>
      </c>
      <c r="B3794">
        <v>54</v>
      </c>
      <c r="C3794" t="s">
        <v>189</v>
      </c>
      <c r="D3794" t="s">
        <v>1413</v>
      </c>
      <c r="E3794" t="s">
        <v>1386</v>
      </c>
      <c r="F3794" t="s">
        <v>46</v>
      </c>
      <c r="G3794">
        <v>304</v>
      </c>
      <c r="H3794">
        <v>4545</v>
      </c>
    </row>
    <row r="3795" spans="1:8">
      <c r="A3795">
        <v>3794</v>
      </c>
      <c r="B3795">
        <v>54</v>
      </c>
      <c r="C3795" t="s">
        <v>189</v>
      </c>
      <c r="D3795" t="s">
        <v>1413</v>
      </c>
      <c r="E3795" t="s">
        <v>1387</v>
      </c>
      <c r="F3795" t="s">
        <v>63</v>
      </c>
      <c r="G3795">
        <v>302</v>
      </c>
      <c r="H3795">
        <v>4545</v>
      </c>
    </row>
    <row r="3796" spans="1:8">
      <c r="A3796">
        <v>3795</v>
      </c>
      <c r="B3796">
        <v>54</v>
      </c>
      <c r="C3796" t="s">
        <v>189</v>
      </c>
      <c r="D3796" t="s">
        <v>1413</v>
      </c>
      <c r="E3796" t="s">
        <v>1387</v>
      </c>
      <c r="F3796" t="s">
        <v>46</v>
      </c>
      <c r="G3796">
        <v>276</v>
      </c>
      <c r="H3796">
        <v>4545</v>
      </c>
    </row>
    <row r="3797" spans="1:8">
      <c r="A3797">
        <v>3796</v>
      </c>
      <c r="B3797">
        <v>54</v>
      </c>
      <c r="C3797" t="s">
        <v>189</v>
      </c>
      <c r="D3797" t="s">
        <v>1413</v>
      </c>
      <c r="E3797" t="s">
        <v>1388</v>
      </c>
      <c r="F3797" t="s">
        <v>63</v>
      </c>
      <c r="G3797">
        <v>290</v>
      </c>
      <c r="H3797">
        <v>4545</v>
      </c>
    </row>
    <row r="3798" spans="1:8">
      <c r="A3798">
        <v>3797</v>
      </c>
      <c r="B3798">
        <v>54</v>
      </c>
      <c r="C3798" t="s">
        <v>189</v>
      </c>
      <c r="D3798" t="s">
        <v>1413</v>
      </c>
      <c r="E3798" t="s">
        <v>1388</v>
      </c>
      <c r="F3798" t="s">
        <v>46</v>
      </c>
      <c r="G3798">
        <v>240</v>
      </c>
      <c r="H3798">
        <v>4545</v>
      </c>
    </row>
    <row r="3799" spans="1:8">
      <c r="A3799">
        <v>3798</v>
      </c>
      <c r="B3799">
        <v>54</v>
      </c>
      <c r="C3799" t="s">
        <v>189</v>
      </c>
      <c r="D3799" t="s">
        <v>1413</v>
      </c>
      <c r="E3799" t="s">
        <v>1389</v>
      </c>
      <c r="F3799" t="s">
        <v>63</v>
      </c>
      <c r="G3799">
        <v>247</v>
      </c>
      <c r="H3799">
        <v>4545</v>
      </c>
    </row>
    <row r="3800" spans="1:8">
      <c r="A3800">
        <v>3799</v>
      </c>
      <c r="B3800">
        <v>54</v>
      </c>
      <c r="C3800" t="s">
        <v>189</v>
      </c>
      <c r="D3800" t="s">
        <v>1413</v>
      </c>
      <c r="E3800" t="s">
        <v>1389</v>
      </c>
      <c r="F3800" t="s">
        <v>46</v>
      </c>
      <c r="G3800">
        <v>241</v>
      </c>
      <c r="H3800">
        <v>4545</v>
      </c>
    </row>
    <row r="3801" spans="1:8">
      <c r="A3801">
        <v>3800</v>
      </c>
      <c r="B3801">
        <v>54</v>
      </c>
      <c r="C3801" t="s">
        <v>189</v>
      </c>
      <c r="D3801" t="s">
        <v>1413</v>
      </c>
      <c r="E3801" t="s">
        <v>1390</v>
      </c>
      <c r="F3801" t="s">
        <v>63</v>
      </c>
      <c r="G3801">
        <v>182</v>
      </c>
      <c r="H3801">
        <v>4545</v>
      </c>
    </row>
    <row r="3802" spans="1:8">
      <c r="A3802">
        <v>3801</v>
      </c>
      <c r="B3802">
        <v>54</v>
      </c>
      <c r="C3802" t="s">
        <v>189</v>
      </c>
      <c r="D3802" t="s">
        <v>1413</v>
      </c>
      <c r="E3802" t="s">
        <v>1390</v>
      </c>
      <c r="F3802" t="s">
        <v>46</v>
      </c>
      <c r="G3802">
        <v>171</v>
      </c>
      <c r="H3802">
        <v>4545</v>
      </c>
    </row>
    <row r="3803" spans="1:8">
      <c r="A3803">
        <v>3802</v>
      </c>
      <c r="B3803">
        <v>54</v>
      </c>
      <c r="C3803" t="s">
        <v>189</v>
      </c>
      <c r="D3803" t="s">
        <v>1413</v>
      </c>
      <c r="E3803" t="s">
        <v>1391</v>
      </c>
      <c r="F3803" t="s">
        <v>63</v>
      </c>
      <c r="G3803">
        <v>151</v>
      </c>
      <c r="H3803">
        <v>4545</v>
      </c>
    </row>
    <row r="3804" spans="1:8">
      <c r="A3804">
        <v>3803</v>
      </c>
      <c r="B3804">
        <v>54</v>
      </c>
      <c r="C3804" t="s">
        <v>189</v>
      </c>
      <c r="D3804" t="s">
        <v>1413</v>
      </c>
      <c r="E3804" t="s">
        <v>1391</v>
      </c>
      <c r="F3804" t="s">
        <v>46</v>
      </c>
      <c r="G3804">
        <v>140</v>
      </c>
      <c r="H3804">
        <v>4545</v>
      </c>
    </row>
    <row r="3805" spans="1:8">
      <c r="A3805">
        <v>3804</v>
      </c>
      <c r="B3805">
        <v>54</v>
      </c>
      <c r="C3805" t="s">
        <v>189</v>
      </c>
      <c r="D3805" t="s">
        <v>1413</v>
      </c>
      <c r="E3805" t="s">
        <v>1392</v>
      </c>
      <c r="F3805" t="s">
        <v>63</v>
      </c>
      <c r="G3805">
        <v>130</v>
      </c>
      <c r="H3805">
        <v>4545</v>
      </c>
    </row>
    <row r="3806" spans="1:8">
      <c r="A3806">
        <v>3805</v>
      </c>
      <c r="B3806">
        <v>54</v>
      </c>
      <c r="C3806" t="s">
        <v>189</v>
      </c>
      <c r="D3806" t="s">
        <v>1413</v>
      </c>
      <c r="E3806" t="s">
        <v>1392</v>
      </c>
      <c r="F3806" t="s">
        <v>46</v>
      </c>
      <c r="G3806">
        <v>109</v>
      </c>
      <c r="H3806">
        <v>4545</v>
      </c>
    </row>
    <row r="3807" spans="1:8">
      <c r="A3807">
        <v>3806</v>
      </c>
      <c r="B3807">
        <v>54</v>
      </c>
      <c r="C3807" t="s">
        <v>189</v>
      </c>
      <c r="D3807" t="s">
        <v>1413</v>
      </c>
      <c r="E3807" t="s">
        <v>1393</v>
      </c>
      <c r="F3807" t="s">
        <v>63</v>
      </c>
      <c r="G3807">
        <v>115</v>
      </c>
      <c r="H3807">
        <v>4545</v>
      </c>
    </row>
    <row r="3808" spans="1:8">
      <c r="A3808">
        <v>3807</v>
      </c>
      <c r="B3808">
        <v>54</v>
      </c>
      <c r="C3808" t="s">
        <v>189</v>
      </c>
      <c r="D3808" t="s">
        <v>1413</v>
      </c>
      <c r="E3808" t="s">
        <v>1393</v>
      </c>
      <c r="F3808" t="s">
        <v>46</v>
      </c>
      <c r="G3808">
        <v>117</v>
      </c>
      <c r="H3808">
        <v>4545</v>
      </c>
    </row>
    <row r="3809" spans="1:8">
      <c r="A3809">
        <v>3808</v>
      </c>
      <c r="B3809">
        <v>54</v>
      </c>
      <c r="C3809" t="s">
        <v>189</v>
      </c>
      <c r="D3809" t="s">
        <v>1413</v>
      </c>
      <c r="E3809" t="s">
        <v>1394</v>
      </c>
      <c r="F3809" t="s">
        <v>63</v>
      </c>
      <c r="G3809">
        <v>84</v>
      </c>
      <c r="H3809">
        <v>4545</v>
      </c>
    </row>
    <row r="3810" spans="1:8">
      <c r="A3810">
        <v>3809</v>
      </c>
      <c r="B3810">
        <v>54</v>
      </c>
      <c r="C3810" t="s">
        <v>189</v>
      </c>
      <c r="D3810" t="s">
        <v>1413</v>
      </c>
      <c r="E3810" t="s">
        <v>1394</v>
      </c>
      <c r="F3810" t="s">
        <v>46</v>
      </c>
      <c r="G3810">
        <v>71</v>
      </c>
      <c r="H3810">
        <v>4545</v>
      </c>
    </row>
    <row r="3811" spans="1:8">
      <c r="A3811">
        <v>3810</v>
      </c>
      <c r="B3811">
        <v>54</v>
      </c>
      <c r="C3811" t="s">
        <v>189</v>
      </c>
      <c r="D3811" t="s">
        <v>1413</v>
      </c>
      <c r="E3811" t="s">
        <v>1395</v>
      </c>
      <c r="F3811" t="s">
        <v>63</v>
      </c>
      <c r="G3811">
        <v>73</v>
      </c>
      <c r="H3811">
        <v>4545</v>
      </c>
    </row>
    <row r="3812" spans="1:8">
      <c r="A3812">
        <v>3811</v>
      </c>
      <c r="B3812">
        <v>54</v>
      </c>
      <c r="C3812" t="s">
        <v>189</v>
      </c>
      <c r="D3812" t="s">
        <v>1413</v>
      </c>
      <c r="E3812" t="s">
        <v>1395</v>
      </c>
      <c r="F3812" t="s">
        <v>46</v>
      </c>
      <c r="G3812">
        <v>54</v>
      </c>
      <c r="H3812">
        <v>4545</v>
      </c>
    </row>
    <row r="3813" spans="1:8">
      <c r="A3813">
        <v>3812</v>
      </c>
      <c r="B3813">
        <v>54</v>
      </c>
      <c r="C3813" t="s">
        <v>189</v>
      </c>
      <c r="D3813" t="s">
        <v>1413</v>
      </c>
      <c r="E3813" t="s">
        <v>1396</v>
      </c>
      <c r="F3813" t="s">
        <v>63</v>
      </c>
      <c r="G3813">
        <v>37</v>
      </c>
      <c r="H3813">
        <v>4545</v>
      </c>
    </row>
    <row r="3814" spans="1:8">
      <c r="A3814">
        <v>3813</v>
      </c>
      <c r="B3814">
        <v>54</v>
      </c>
      <c r="C3814" t="s">
        <v>189</v>
      </c>
      <c r="D3814" t="s">
        <v>1413</v>
      </c>
      <c r="E3814" t="s">
        <v>1396</v>
      </c>
      <c r="F3814" t="s">
        <v>46</v>
      </c>
      <c r="G3814">
        <v>36</v>
      </c>
      <c r="H3814">
        <v>4545</v>
      </c>
    </row>
    <row r="3815" spans="1:8">
      <c r="A3815">
        <v>3814</v>
      </c>
      <c r="B3815">
        <v>54</v>
      </c>
      <c r="C3815" t="s">
        <v>189</v>
      </c>
      <c r="D3815" t="s">
        <v>1413</v>
      </c>
      <c r="E3815" t="s">
        <v>1397</v>
      </c>
      <c r="F3815" t="s">
        <v>63</v>
      </c>
      <c r="G3815">
        <v>41</v>
      </c>
      <c r="H3815">
        <v>4545</v>
      </c>
    </row>
    <row r="3816" spans="1:8">
      <c r="A3816">
        <v>3815</v>
      </c>
      <c r="B3816">
        <v>54</v>
      </c>
      <c r="C3816" t="s">
        <v>189</v>
      </c>
      <c r="D3816" t="s">
        <v>1413</v>
      </c>
      <c r="E3816" t="s">
        <v>1397</v>
      </c>
      <c r="F3816" t="s">
        <v>46</v>
      </c>
      <c r="G3816">
        <v>40</v>
      </c>
      <c r="H3816">
        <v>4545</v>
      </c>
    </row>
    <row r="3817" spans="1:8">
      <c r="A3817">
        <v>3816</v>
      </c>
      <c r="B3817">
        <v>54</v>
      </c>
      <c r="C3817" t="s">
        <v>189</v>
      </c>
      <c r="D3817" t="s">
        <v>1413</v>
      </c>
      <c r="E3817" t="s">
        <v>1398</v>
      </c>
      <c r="F3817" t="s">
        <v>63</v>
      </c>
      <c r="G3817">
        <v>18</v>
      </c>
      <c r="H3817">
        <v>4545</v>
      </c>
    </row>
    <row r="3818" spans="1:8">
      <c r="A3818">
        <v>3817</v>
      </c>
      <c r="B3818">
        <v>54</v>
      </c>
      <c r="C3818" t="s">
        <v>189</v>
      </c>
      <c r="D3818" t="s">
        <v>1413</v>
      </c>
      <c r="E3818" t="s">
        <v>1398</v>
      </c>
      <c r="F3818" t="s">
        <v>46</v>
      </c>
      <c r="G3818">
        <v>30</v>
      </c>
      <c r="H3818">
        <v>4545</v>
      </c>
    </row>
    <row r="3819" spans="1:8">
      <c r="A3819">
        <v>3818</v>
      </c>
      <c r="B3819">
        <v>54</v>
      </c>
      <c r="C3819" t="s">
        <v>189</v>
      </c>
      <c r="D3819" t="s">
        <v>1413</v>
      </c>
      <c r="E3819" t="s">
        <v>1399</v>
      </c>
      <c r="F3819" t="s">
        <v>63</v>
      </c>
      <c r="G3819">
        <v>14</v>
      </c>
      <c r="H3819">
        <v>4545</v>
      </c>
    </row>
    <row r="3820" spans="1:8">
      <c r="A3820">
        <v>3819</v>
      </c>
      <c r="B3820">
        <v>54</v>
      </c>
      <c r="C3820" t="s">
        <v>189</v>
      </c>
      <c r="D3820" t="s">
        <v>1413</v>
      </c>
      <c r="E3820" t="s">
        <v>1399</v>
      </c>
      <c r="F3820" t="s">
        <v>46</v>
      </c>
      <c r="G3820">
        <v>11</v>
      </c>
      <c r="H3820">
        <v>4545</v>
      </c>
    </row>
    <row r="3821" spans="1:8">
      <c r="A3821">
        <v>3820</v>
      </c>
      <c r="B3821">
        <v>54</v>
      </c>
      <c r="C3821" t="s">
        <v>189</v>
      </c>
      <c r="D3821" t="s">
        <v>1413</v>
      </c>
      <c r="E3821" t="s">
        <v>1400</v>
      </c>
      <c r="F3821" t="s">
        <v>63</v>
      </c>
      <c r="G3821">
        <v>14</v>
      </c>
      <c r="H3821">
        <v>4545</v>
      </c>
    </row>
    <row r="3822" spans="1:8">
      <c r="A3822">
        <v>3821</v>
      </c>
      <c r="B3822">
        <v>54</v>
      </c>
      <c r="C3822" t="s">
        <v>189</v>
      </c>
      <c r="D3822" t="s">
        <v>1413</v>
      </c>
      <c r="E3822" t="s">
        <v>1400</v>
      </c>
      <c r="F3822" t="s">
        <v>46</v>
      </c>
      <c r="G3822">
        <v>13</v>
      </c>
      <c r="H3822">
        <v>4545</v>
      </c>
    </row>
    <row r="3823" spans="1:8">
      <c r="A3823">
        <v>3822</v>
      </c>
      <c r="B3823">
        <v>54</v>
      </c>
      <c r="C3823" t="s">
        <v>189</v>
      </c>
      <c r="D3823" t="s">
        <v>1413</v>
      </c>
      <c r="E3823" t="s">
        <v>1401</v>
      </c>
      <c r="F3823" t="s">
        <v>63</v>
      </c>
      <c r="G3823">
        <v>10</v>
      </c>
      <c r="H3823">
        <v>4545</v>
      </c>
    </row>
    <row r="3824" spans="1:8">
      <c r="A3824">
        <v>3823</v>
      </c>
      <c r="B3824">
        <v>54</v>
      </c>
      <c r="C3824" t="s">
        <v>189</v>
      </c>
      <c r="D3824" t="s">
        <v>1413</v>
      </c>
      <c r="E3824" t="s">
        <v>1401</v>
      </c>
      <c r="F3824" t="s">
        <v>46</v>
      </c>
      <c r="G3824">
        <v>4</v>
      </c>
      <c r="H3824">
        <v>4545</v>
      </c>
    </row>
    <row r="3825" spans="1:8">
      <c r="A3825">
        <v>3824</v>
      </c>
      <c r="B3825">
        <v>54</v>
      </c>
      <c r="C3825" t="s">
        <v>189</v>
      </c>
      <c r="D3825" t="s">
        <v>1413</v>
      </c>
      <c r="E3825" t="s">
        <v>1402</v>
      </c>
      <c r="F3825" t="s">
        <v>63</v>
      </c>
      <c r="G3825">
        <v>3</v>
      </c>
      <c r="H3825">
        <v>4545</v>
      </c>
    </row>
    <row r="3826" spans="1:8">
      <c r="A3826">
        <v>3825</v>
      </c>
      <c r="B3826">
        <v>54</v>
      </c>
      <c r="C3826" t="s">
        <v>189</v>
      </c>
      <c r="D3826" t="s">
        <v>1413</v>
      </c>
      <c r="E3826" t="s">
        <v>1402</v>
      </c>
      <c r="F3826" t="s">
        <v>46</v>
      </c>
      <c r="G3826">
        <v>8</v>
      </c>
      <c r="H3826">
        <v>4545</v>
      </c>
    </row>
    <row r="3827" spans="1:8">
      <c r="A3827">
        <v>3826</v>
      </c>
      <c r="B3827">
        <v>54</v>
      </c>
      <c r="C3827" t="s">
        <v>189</v>
      </c>
      <c r="D3827" t="s">
        <v>3582</v>
      </c>
      <c r="E3827" t="s">
        <v>249</v>
      </c>
      <c r="F3827" t="s">
        <v>63</v>
      </c>
      <c r="G3827">
        <v>9</v>
      </c>
      <c r="H3827">
        <v>238</v>
      </c>
    </row>
    <row r="3828" spans="1:8">
      <c r="A3828">
        <v>3827</v>
      </c>
      <c r="B3828">
        <v>54</v>
      </c>
      <c r="C3828" t="s">
        <v>189</v>
      </c>
      <c r="D3828" t="s">
        <v>3582</v>
      </c>
      <c r="E3828" t="s">
        <v>249</v>
      </c>
      <c r="F3828" t="s">
        <v>46</v>
      </c>
      <c r="G3828">
        <v>9</v>
      </c>
      <c r="H3828">
        <v>238</v>
      </c>
    </row>
    <row r="3829" spans="1:8">
      <c r="A3829">
        <v>3828</v>
      </c>
      <c r="B3829">
        <v>54</v>
      </c>
      <c r="C3829" t="s">
        <v>189</v>
      </c>
      <c r="D3829" t="s">
        <v>3582</v>
      </c>
      <c r="E3829" t="s">
        <v>1386</v>
      </c>
      <c r="F3829" t="s">
        <v>63</v>
      </c>
      <c r="G3829">
        <v>10</v>
      </c>
      <c r="H3829">
        <v>238</v>
      </c>
    </row>
    <row r="3830" spans="1:8">
      <c r="A3830">
        <v>3829</v>
      </c>
      <c r="B3830">
        <v>54</v>
      </c>
      <c r="C3830" t="s">
        <v>189</v>
      </c>
      <c r="D3830" t="s">
        <v>3582</v>
      </c>
      <c r="E3830" t="s">
        <v>1386</v>
      </c>
      <c r="F3830" t="s">
        <v>46</v>
      </c>
      <c r="G3830">
        <v>4</v>
      </c>
      <c r="H3830">
        <v>238</v>
      </c>
    </row>
    <row r="3831" spans="1:8">
      <c r="A3831">
        <v>3830</v>
      </c>
      <c r="B3831">
        <v>54</v>
      </c>
      <c r="C3831" t="s">
        <v>189</v>
      </c>
      <c r="D3831" t="s">
        <v>3582</v>
      </c>
      <c r="E3831" t="s">
        <v>1387</v>
      </c>
      <c r="F3831" t="s">
        <v>63</v>
      </c>
      <c r="G3831">
        <v>14</v>
      </c>
      <c r="H3831">
        <v>238</v>
      </c>
    </row>
    <row r="3832" spans="1:8">
      <c r="A3832">
        <v>3831</v>
      </c>
      <c r="B3832">
        <v>54</v>
      </c>
      <c r="C3832" t="s">
        <v>189</v>
      </c>
      <c r="D3832" t="s">
        <v>3582</v>
      </c>
      <c r="E3832" t="s">
        <v>1387</v>
      </c>
      <c r="F3832" t="s">
        <v>46</v>
      </c>
      <c r="G3832">
        <v>8</v>
      </c>
      <c r="H3832">
        <v>238</v>
      </c>
    </row>
    <row r="3833" spans="1:8">
      <c r="A3833">
        <v>3832</v>
      </c>
      <c r="B3833">
        <v>54</v>
      </c>
      <c r="C3833" t="s">
        <v>189</v>
      </c>
      <c r="D3833" t="s">
        <v>3582</v>
      </c>
      <c r="E3833" t="s">
        <v>1388</v>
      </c>
      <c r="F3833" t="s">
        <v>63</v>
      </c>
      <c r="G3833">
        <v>15</v>
      </c>
      <c r="H3833">
        <v>238</v>
      </c>
    </row>
    <row r="3834" spans="1:8">
      <c r="A3834">
        <v>3833</v>
      </c>
      <c r="B3834">
        <v>54</v>
      </c>
      <c r="C3834" t="s">
        <v>189</v>
      </c>
      <c r="D3834" t="s">
        <v>3582</v>
      </c>
      <c r="E3834" t="s">
        <v>1388</v>
      </c>
      <c r="F3834" t="s">
        <v>46</v>
      </c>
      <c r="G3834">
        <v>15</v>
      </c>
      <c r="H3834">
        <v>238</v>
      </c>
    </row>
    <row r="3835" spans="1:8">
      <c r="A3835">
        <v>3834</v>
      </c>
      <c r="B3835">
        <v>54</v>
      </c>
      <c r="C3835" t="s">
        <v>189</v>
      </c>
      <c r="D3835" t="s">
        <v>3582</v>
      </c>
      <c r="E3835" t="s">
        <v>1389</v>
      </c>
      <c r="F3835" t="s">
        <v>63</v>
      </c>
      <c r="G3835">
        <v>18</v>
      </c>
      <c r="H3835">
        <v>238</v>
      </c>
    </row>
    <row r="3836" spans="1:8">
      <c r="A3836">
        <v>3835</v>
      </c>
      <c r="B3836">
        <v>54</v>
      </c>
      <c r="C3836" t="s">
        <v>189</v>
      </c>
      <c r="D3836" t="s">
        <v>3582</v>
      </c>
      <c r="E3836" t="s">
        <v>1389</v>
      </c>
      <c r="F3836" t="s">
        <v>46</v>
      </c>
      <c r="G3836">
        <v>13</v>
      </c>
      <c r="H3836">
        <v>238</v>
      </c>
    </row>
    <row r="3837" spans="1:8">
      <c r="A3837">
        <v>3836</v>
      </c>
      <c r="B3837">
        <v>54</v>
      </c>
      <c r="C3837" t="s">
        <v>189</v>
      </c>
      <c r="D3837" t="s">
        <v>3582</v>
      </c>
      <c r="E3837" t="s">
        <v>1390</v>
      </c>
      <c r="F3837" t="s">
        <v>63</v>
      </c>
      <c r="G3837">
        <v>8</v>
      </c>
      <c r="H3837">
        <v>238</v>
      </c>
    </row>
    <row r="3838" spans="1:8">
      <c r="A3838">
        <v>3837</v>
      </c>
      <c r="B3838">
        <v>54</v>
      </c>
      <c r="C3838" t="s">
        <v>189</v>
      </c>
      <c r="D3838" t="s">
        <v>3582</v>
      </c>
      <c r="E3838" t="s">
        <v>1390</v>
      </c>
      <c r="F3838" t="s">
        <v>46</v>
      </c>
      <c r="G3838">
        <v>12</v>
      </c>
      <c r="H3838">
        <v>238</v>
      </c>
    </row>
    <row r="3839" spans="1:8">
      <c r="A3839">
        <v>3838</v>
      </c>
      <c r="B3839">
        <v>54</v>
      </c>
      <c r="C3839" t="s">
        <v>189</v>
      </c>
      <c r="D3839" t="s">
        <v>3582</v>
      </c>
      <c r="E3839" t="s">
        <v>1391</v>
      </c>
      <c r="F3839" t="s">
        <v>63</v>
      </c>
      <c r="G3839">
        <v>7</v>
      </c>
      <c r="H3839">
        <v>238</v>
      </c>
    </row>
    <row r="3840" spans="1:8">
      <c r="A3840">
        <v>3839</v>
      </c>
      <c r="B3840">
        <v>54</v>
      </c>
      <c r="C3840" t="s">
        <v>189</v>
      </c>
      <c r="D3840" t="s">
        <v>3582</v>
      </c>
      <c r="E3840" t="s">
        <v>1391</v>
      </c>
      <c r="F3840" t="s">
        <v>46</v>
      </c>
      <c r="G3840">
        <v>5</v>
      </c>
      <c r="H3840">
        <v>238</v>
      </c>
    </row>
    <row r="3841" spans="1:8">
      <c r="A3841">
        <v>3840</v>
      </c>
      <c r="B3841">
        <v>54</v>
      </c>
      <c r="C3841" t="s">
        <v>189</v>
      </c>
      <c r="D3841" t="s">
        <v>3582</v>
      </c>
      <c r="E3841" t="s">
        <v>1392</v>
      </c>
      <c r="F3841" t="s">
        <v>63</v>
      </c>
      <c r="G3841">
        <v>4</v>
      </c>
      <c r="H3841">
        <v>238</v>
      </c>
    </row>
    <row r="3842" spans="1:8">
      <c r="A3842">
        <v>3841</v>
      </c>
      <c r="B3842">
        <v>54</v>
      </c>
      <c r="C3842" t="s">
        <v>189</v>
      </c>
      <c r="D3842" t="s">
        <v>3582</v>
      </c>
      <c r="E3842" t="s">
        <v>1392</v>
      </c>
      <c r="F3842" t="s">
        <v>46</v>
      </c>
      <c r="G3842">
        <v>11</v>
      </c>
      <c r="H3842">
        <v>238</v>
      </c>
    </row>
    <row r="3843" spans="1:8">
      <c r="A3843">
        <v>3842</v>
      </c>
      <c r="B3843">
        <v>54</v>
      </c>
      <c r="C3843" t="s">
        <v>189</v>
      </c>
      <c r="D3843" t="s">
        <v>3582</v>
      </c>
      <c r="E3843" t="s">
        <v>1393</v>
      </c>
      <c r="F3843" t="s">
        <v>63</v>
      </c>
      <c r="G3843">
        <v>10</v>
      </c>
      <c r="H3843">
        <v>238</v>
      </c>
    </row>
    <row r="3844" spans="1:8">
      <c r="A3844">
        <v>3843</v>
      </c>
      <c r="B3844">
        <v>54</v>
      </c>
      <c r="C3844" t="s">
        <v>189</v>
      </c>
      <c r="D3844" t="s">
        <v>3582</v>
      </c>
      <c r="E3844" t="s">
        <v>1393</v>
      </c>
      <c r="F3844" t="s">
        <v>46</v>
      </c>
      <c r="G3844">
        <v>5</v>
      </c>
      <c r="H3844">
        <v>238</v>
      </c>
    </row>
    <row r="3845" spans="1:8">
      <c r="A3845">
        <v>3844</v>
      </c>
      <c r="B3845">
        <v>54</v>
      </c>
      <c r="C3845" t="s">
        <v>189</v>
      </c>
      <c r="D3845" t="s">
        <v>3582</v>
      </c>
      <c r="E3845" t="s">
        <v>1394</v>
      </c>
      <c r="F3845" t="s">
        <v>63</v>
      </c>
      <c r="G3845">
        <v>8</v>
      </c>
      <c r="H3845">
        <v>238</v>
      </c>
    </row>
    <row r="3846" spans="1:8">
      <c r="A3846">
        <v>3845</v>
      </c>
      <c r="B3846">
        <v>54</v>
      </c>
      <c r="C3846" t="s">
        <v>189</v>
      </c>
      <c r="D3846" t="s">
        <v>3582</v>
      </c>
      <c r="E3846" t="s">
        <v>1394</v>
      </c>
      <c r="F3846" t="s">
        <v>46</v>
      </c>
      <c r="G3846">
        <v>9</v>
      </c>
      <c r="H3846">
        <v>238</v>
      </c>
    </row>
    <row r="3847" spans="1:8">
      <c r="A3847">
        <v>3846</v>
      </c>
      <c r="B3847">
        <v>54</v>
      </c>
      <c r="C3847" t="s">
        <v>189</v>
      </c>
      <c r="D3847" t="s">
        <v>3582</v>
      </c>
      <c r="E3847" t="s">
        <v>1395</v>
      </c>
      <c r="F3847" t="s">
        <v>63</v>
      </c>
      <c r="G3847">
        <v>8</v>
      </c>
      <c r="H3847">
        <v>238</v>
      </c>
    </row>
    <row r="3848" spans="1:8">
      <c r="A3848">
        <v>3847</v>
      </c>
      <c r="B3848">
        <v>54</v>
      </c>
      <c r="C3848" t="s">
        <v>189</v>
      </c>
      <c r="D3848" t="s">
        <v>3582</v>
      </c>
      <c r="E3848" t="s">
        <v>1395</v>
      </c>
      <c r="F3848" t="s">
        <v>46</v>
      </c>
      <c r="G3848">
        <v>7</v>
      </c>
      <c r="H3848">
        <v>238</v>
      </c>
    </row>
    <row r="3849" spans="1:8">
      <c r="A3849">
        <v>3848</v>
      </c>
      <c r="B3849">
        <v>54</v>
      </c>
      <c r="C3849" t="s">
        <v>189</v>
      </c>
      <c r="D3849" t="s">
        <v>3582</v>
      </c>
      <c r="E3849" t="s">
        <v>1396</v>
      </c>
      <c r="F3849" t="s">
        <v>63</v>
      </c>
      <c r="G3849">
        <v>2</v>
      </c>
      <c r="H3849">
        <v>238</v>
      </c>
    </row>
    <row r="3850" spans="1:8">
      <c r="A3850">
        <v>3849</v>
      </c>
      <c r="B3850">
        <v>54</v>
      </c>
      <c r="C3850" t="s">
        <v>189</v>
      </c>
      <c r="D3850" t="s">
        <v>3582</v>
      </c>
      <c r="E3850" t="s">
        <v>1396</v>
      </c>
      <c r="F3850" t="s">
        <v>46</v>
      </c>
      <c r="G3850">
        <v>4</v>
      </c>
      <c r="H3850">
        <v>238</v>
      </c>
    </row>
    <row r="3851" spans="1:8">
      <c r="A3851">
        <v>3850</v>
      </c>
      <c r="B3851">
        <v>54</v>
      </c>
      <c r="C3851" t="s">
        <v>189</v>
      </c>
      <c r="D3851" t="s">
        <v>3582</v>
      </c>
      <c r="E3851" t="s">
        <v>1397</v>
      </c>
      <c r="F3851" t="s">
        <v>63</v>
      </c>
      <c r="G3851">
        <v>4</v>
      </c>
      <c r="H3851">
        <v>238</v>
      </c>
    </row>
    <row r="3852" spans="1:8">
      <c r="A3852">
        <v>3851</v>
      </c>
      <c r="B3852">
        <v>54</v>
      </c>
      <c r="C3852" t="s">
        <v>189</v>
      </c>
      <c r="D3852" t="s">
        <v>3582</v>
      </c>
      <c r="E3852" t="s">
        <v>1397</v>
      </c>
      <c r="F3852" t="s">
        <v>46</v>
      </c>
      <c r="G3852">
        <v>4</v>
      </c>
      <c r="H3852">
        <v>238</v>
      </c>
    </row>
    <row r="3853" spans="1:8">
      <c r="A3853">
        <v>3852</v>
      </c>
      <c r="B3853">
        <v>54</v>
      </c>
      <c r="C3853" t="s">
        <v>189</v>
      </c>
      <c r="D3853" t="s">
        <v>3582</v>
      </c>
      <c r="E3853" t="s">
        <v>1398</v>
      </c>
      <c r="F3853" t="s">
        <v>46</v>
      </c>
      <c r="G3853">
        <v>4</v>
      </c>
      <c r="H3853">
        <v>238</v>
      </c>
    </row>
    <row r="3854" spans="1:8">
      <c r="A3854">
        <v>3853</v>
      </c>
      <c r="B3854">
        <v>54</v>
      </c>
      <c r="C3854" t="s">
        <v>189</v>
      </c>
      <c r="D3854" t="s">
        <v>3582</v>
      </c>
      <c r="E3854" t="s">
        <v>1399</v>
      </c>
      <c r="F3854" t="s">
        <v>46</v>
      </c>
      <c r="G3854">
        <v>4</v>
      </c>
      <c r="H3854">
        <v>238</v>
      </c>
    </row>
    <row r="3855" spans="1:8">
      <c r="A3855">
        <v>3854</v>
      </c>
      <c r="B3855">
        <v>54</v>
      </c>
      <c r="C3855" t="s">
        <v>189</v>
      </c>
      <c r="D3855" t="s">
        <v>3582</v>
      </c>
      <c r="E3855" t="s">
        <v>1400</v>
      </c>
      <c r="F3855" t="s">
        <v>63</v>
      </c>
      <c r="G3855">
        <v>4</v>
      </c>
      <c r="H3855">
        <v>238</v>
      </c>
    </row>
    <row r="3856" spans="1:8">
      <c r="A3856">
        <v>3855</v>
      </c>
      <c r="B3856">
        <v>54</v>
      </c>
      <c r="C3856" t="s">
        <v>189</v>
      </c>
      <c r="D3856" t="s">
        <v>3582</v>
      </c>
      <c r="E3856" t="s">
        <v>1400</v>
      </c>
      <c r="F3856" t="s">
        <v>46</v>
      </c>
      <c r="G3856">
        <v>1</v>
      </c>
      <c r="H3856">
        <v>238</v>
      </c>
    </row>
    <row r="3857" spans="1:8">
      <c r="A3857">
        <v>3856</v>
      </c>
      <c r="B3857">
        <v>54</v>
      </c>
      <c r="C3857" t="s">
        <v>189</v>
      </c>
      <c r="D3857" t="s">
        <v>3582</v>
      </c>
      <c r="E3857" t="s">
        <v>1401</v>
      </c>
      <c r="F3857" t="s">
        <v>46</v>
      </c>
      <c r="G3857">
        <v>1</v>
      </c>
      <c r="H3857">
        <v>238</v>
      </c>
    </row>
    <row r="3858" spans="1:8">
      <c r="A3858">
        <v>3857</v>
      </c>
      <c r="B3858">
        <v>54</v>
      </c>
      <c r="C3858" t="s">
        <v>189</v>
      </c>
      <c r="D3858" t="s">
        <v>3582</v>
      </c>
      <c r="E3858" t="s">
        <v>1402</v>
      </c>
      <c r="F3858" t="s">
        <v>63</v>
      </c>
      <c r="G3858">
        <v>1</v>
      </c>
      <c r="H3858">
        <v>238</v>
      </c>
    </row>
    <row r="3859" spans="1:8">
      <c r="A3859">
        <v>3858</v>
      </c>
      <c r="B3859">
        <v>54</v>
      </c>
      <c r="C3859" t="s">
        <v>189</v>
      </c>
      <c r="D3859" t="s">
        <v>3597</v>
      </c>
      <c r="E3859" t="s">
        <v>249</v>
      </c>
      <c r="F3859" t="s">
        <v>63</v>
      </c>
      <c r="G3859">
        <v>1</v>
      </c>
      <c r="H3859">
        <v>38</v>
      </c>
    </row>
    <row r="3860" spans="1:8">
      <c r="A3860">
        <v>3859</v>
      </c>
      <c r="B3860">
        <v>54</v>
      </c>
      <c r="C3860" t="s">
        <v>189</v>
      </c>
      <c r="D3860" t="s">
        <v>3597</v>
      </c>
      <c r="E3860" t="s">
        <v>1386</v>
      </c>
      <c r="F3860" t="s">
        <v>63</v>
      </c>
      <c r="G3860">
        <v>1</v>
      </c>
      <c r="H3860">
        <v>38</v>
      </c>
    </row>
    <row r="3861" spans="1:8">
      <c r="A3861">
        <v>3860</v>
      </c>
      <c r="B3861">
        <v>54</v>
      </c>
      <c r="C3861" t="s">
        <v>189</v>
      </c>
      <c r="D3861" t="s">
        <v>3597</v>
      </c>
      <c r="E3861" t="s">
        <v>1387</v>
      </c>
      <c r="F3861" t="s">
        <v>63</v>
      </c>
      <c r="G3861">
        <v>3</v>
      </c>
      <c r="H3861">
        <v>38</v>
      </c>
    </row>
    <row r="3862" spans="1:8">
      <c r="A3862">
        <v>3861</v>
      </c>
      <c r="B3862">
        <v>54</v>
      </c>
      <c r="C3862" t="s">
        <v>189</v>
      </c>
      <c r="D3862" t="s">
        <v>3597</v>
      </c>
      <c r="E3862" t="s">
        <v>1387</v>
      </c>
      <c r="F3862" t="s">
        <v>46</v>
      </c>
      <c r="G3862">
        <v>1</v>
      </c>
      <c r="H3862">
        <v>38</v>
      </c>
    </row>
    <row r="3863" spans="1:8">
      <c r="A3863">
        <v>3862</v>
      </c>
      <c r="B3863">
        <v>54</v>
      </c>
      <c r="C3863" t="s">
        <v>189</v>
      </c>
      <c r="D3863" t="s">
        <v>3597</v>
      </c>
      <c r="E3863" t="s">
        <v>1388</v>
      </c>
      <c r="F3863" t="s">
        <v>63</v>
      </c>
      <c r="G3863">
        <v>4</v>
      </c>
      <c r="H3863">
        <v>38</v>
      </c>
    </row>
    <row r="3864" spans="1:8">
      <c r="A3864">
        <v>3863</v>
      </c>
      <c r="B3864">
        <v>54</v>
      </c>
      <c r="C3864" t="s">
        <v>189</v>
      </c>
      <c r="D3864" t="s">
        <v>3597</v>
      </c>
      <c r="E3864" t="s">
        <v>1388</v>
      </c>
      <c r="F3864" t="s">
        <v>46</v>
      </c>
      <c r="G3864">
        <v>1</v>
      </c>
      <c r="H3864">
        <v>38</v>
      </c>
    </row>
    <row r="3865" spans="1:8">
      <c r="A3865">
        <v>3864</v>
      </c>
      <c r="B3865">
        <v>54</v>
      </c>
      <c r="C3865" t="s">
        <v>189</v>
      </c>
      <c r="D3865" t="s">
        <v>3597</v>
      </c>
      <c r="E3865" t="s">
        <v>1389</v>
      </c>
      <c r="F3865" t="s">
        <v>63</v>
      </c>
      <c r="G3865">
        <v>1</v>
      </c>
      <c r="H3865">
        <v>38</v>
      </c>
    </row>
    <row r="3866" spans="1:8">
      <c r="A3866">
        <v>3865</v>
      </c>
      <c r="B3866">
        <v>54</v>
      </c>
      <c r="C3866" t="s">
        <v>189</v>
      </c>
      <c r="D3866" t="s">
        <v>3597</v>
      </c>
      <c r="E3866" t="s">
        <v>1389</v>
      </c>
      <c r="F3866" t="s">
        <v>46</v>
      </c>
      <c r="G3866">
        <v>1</v>
      </c>
      <c r="H3866">
        <v>38</v>
      </c>
    </row>
    <row r="3867" spans="1:8">
      <c r="A3867">
        <v>3866</v>
      </c>
      <c r="B3867">
        <v>54</v>
      </c>
      <c r="C3867" t="s">
        <v>189</v>
      </c>
      <c r="D3867" t="s">
        <v>3597</v>
      </c>
      <c r="E3867" t="s">
        <v>1390</v>
      </c>
      <c r="F3867" t="s">
        <v>63</v>
      </c>
      <c r="G3867">
        <v>1</v>
      </c>
      <c r="H3867">
        <v>38</v>
      </c>
    </row>
    <row r="3868" spans="1:8">
      <c r="A3868">
        <v>3867</v>
      </c>
      <c r="B3868">
        <v>54</v>
      </c>
      <c r="C3868" t="s">
        <v>189</v>
      </c>
      <c r="D3868" t="s">
        <v>3597</v>
      </c>
      <c r="E3868" t="s">
        <v>1390</v>
      </c>
      <c r="F3868" t="s">
        <v>46</v>
      </c>
      <c r="G3868">
        <v>2</v>
      </c>
      <c r="H3868">
        <v>38</v>
      </c>
    </row>
    <row r="3869" spans="1:8">
      <c r="A3869">
        <v>3868</v>
      </c>
      <c r="B3869">
        <v>54</v>
      </c>
      <c r="C3869" t="s">
        <v>189</v>
      </c>
      <c r="D3869" t="s">
        <v>3597</v>
      </c>
      <c r="E3869" t="s">
        <v>1391</v>
      </c>
      <c r="F3869" t="s">
        <v>63</v>
      </c>
      <c r="G3869">
        <v>4</v>
      </c>
      <c r="H3869">
        <v>38</v>
      </c>
    </row>
    <row r="3870" spans="1:8">
      <c r="A3870">
        <v>3869</v>
      </c>
      <c r="B3870">
        <v>54</v>
      </c>
      <c r="C3870" t="s">
        <v>189</v>
      </c>
      <c r="D3870" t="s">
        <v>3597</v>
      </c>
      <c r="E3870" t="s">
        <v>1391</v>
      </c>
      <c r="F3870" t="s">
        <v>46</v>
      </c>
      <c r="G3870">
        <v>2</v>
      </c>
      <c r="H3870">
        <v>38</v>
      </c>
    </row>
    <row r="3871" spans="1:8">
      <c r="A3871">
        <v>3870</v>
      </c>
      <c r="B3871">
        <v>54</v>
      </c>
      <c r="C3871" t="s">
        <v>189</v>
      </c>
      <c r="D3871" t="s">
        <v>3597</v>
      </c>
      <c r="E3871" t="s">
        <v>1392</v>
      </c>
      <c r="F3871" t="s">
        <v>63</v>
      </c>
      <c r="G3871">
        <v>4</v>
      </c>
      <c r="H3871">
        <v>38</v>
      </c>
    </row>
    <row r="3872" spans="1:8">
      <c r="A3872">
        <v>3871</v>
      </c>
      <c r="B3872">
        <v>54</v>
      </c>
      <c r="C3872" t="s">
        <v>189</v>
      </c>
      <c r="D3872" t="s">
        <v>3597</v>
      </c>
      <c r="E3872" t="s">
        <v>1392</v>
      </c>
      <c r="F3872" t="s">
        <v>46</v>
      </c>
      <c r="G3872">
        <v>3</v>
      </c>
      <c r="H3872">
        <v>38</v>
      </c>
    </row>
    <row r="3873" spans="1:8">
      <c r="A3873">
        <v>3872</v>
      </c>
      <c r="B3873">
        <v>54</v>
      </c>
      <c r="C3873" t="s">
        <v>189</v>
      </c>
      <c r="D3873" t="s">
        <v>3597</v>
      </c>
      <c r="E3873" t="s">
        <v>1393</v>
      </c>
      <c r="F3873" t="s">
        <v>63</v>
      </c>
      <c r="G3873">
        <v>2</v>
      </c>
      <c r="H3873">
        <v>38</v>
      </c>
    </row>
    <row r="3874" spans="1:8">
      <c r="A3874">
        <v>3873</v>
      </c>
      <c r="B3874">
        <v>54</v>
      </c>
      <c r="C3874" t="s">
        <v>189</v>
      </c>
      <c r="D3874" t="s">
        <v>3597</v>
      </c>
      <c r="E3874" t="s">
        <v>1393</v>
      </c>
      <c r="F3874" t="s">
        <v>46</v>
      </c>
      <c r="G3874">
        <v>1</v>
      </c>
      <c r="H3874">
        <v>38</v>
      </c>
    </row>
    <row r="3875" spans="1:8">
      <c r="A3875">
        <v>3874</v>
      </c>
      <c r="B3875">
        <v>54</v>
      </c>
      <c r="C3875" t="s">
        <v>189</v>
      </c>
      <c r="D3875" t="s">
        <v>3597</v>
      </c>
      <c r="E3875" t="s">
        <v>1395</v>
      </c>
      <c r="F3875" t="s">
        <v>46</v>
      </c>
      <c r="G3875">
        <v>1</v>
      </c>
      <c r="H3875">
        <v>38</v>
      </c>
    </row>
    <row r="3876" spans="1:8">
      <c r="A3876">
        <v>3875</v>
      </c>
      <c r="B3876">
        <v>54</v>
      </c>
      <c r="C3876" t="s">
        <v>189</v>
      </c>
      <c r="D3876" t="s">
        <v>3597</v>
      </c>
      <c r="E3876" t="s">
        <v>1396</v>
      </c>
      <c r="F3876" t="s">
        <v>46</v>
      </c>
      <c r="G3876">
        <v>1</v>
      </c>
      <c r="H3876">
        <v>38</v>
      </c>
    </row>
    <row r="3877" spans="1:8">
      <c r="A3877">
        <v>3876</v>
      </c>
      <c r="B3877">
        <v>54</v>
      </c>
      <c r="C3877" t="s">
        <v>189</v>
      </c>
      <c r="D3877" t="s">
        <v>3597</v>
      </c>
      <c r="E3877" t="s">
        <v>1397</v>
      </c>
      <c r="F3877" t="s">
        <v>63</v>
      </c>
      <c r="G3877">
        <v>2</v>
      </c>
      <c r="H3877">
        <v>38</v>
      </c>
    </row>
    <row r="3878" spans="1:8">
      <c r="A3878">
        <v>3877</v>
      </c>
      <c r="B3878">
        <v>54</v>
      </c>
      <c r="C3878" t="s">
        <v>189</v>
      </c>
      <c r="D3878" t="s">
        <v>3597</v>
      </c>
      <c r="E3878" t="s">
        <v>1398</v>
      </c>
      <c r="F3878" t="s">
        <v>63</v>
      </c>
      <c r="G3878">
        <v>2</v>
      </c>
      <c r="H3878">
        <v>38</v>
      </c>
    </row>
    <row r="3879" spans="1:8">
      <c r="A3879">
        <v>3878</v>
      </c>
      <c r="B3879">
        <v>54</v>
      </c>
      <c r="C3879" t="s">
        <v>189</v>
      </c>
      <c r="D3879" t="s">
        <v>3599</v>
      </c>
      <c r="E3879" t="s">
        <v>1389</v>
      </c>
      <c r="F3879" t="s">
        <v>63</v>
      </c>
      <c r="G3879">
        <v>4</v>
      </c>
      <c r="H3879">
        <v>22</v>
      </c>
    </row>
    <row r="3880" spans="1:8">
      <c r="A3880">
        <v>3879</v>
      </c>
      <c r="B3880">
        <v>54</v>
      </c>
      <c r="C3880" t="s">
        <v>189</v>
      </c>
      <c r="D3880" t="s">
        <v>3599</v>
      </c>
      <c r="E3880" t="s">
        <v>1389</v>
      </c>
      <c r="F3880" t="s">
        <v>46</v>
      </c>
      <c r="G3880">
        <v>1</v>
      </c>
      <c r="H3880">
        <v>22</v>
      </c>
    </row>
    <row r="3881" spans="1:8">
      <c r="A3881">
        <v>3880</v>
      </c>
      <c r="B3881">
        <v>54</v>
      </c>
      <c r="C3881" t="s">
        <v>189</v>
      </c>
      <c r="D3881" t="s">
        <v>3599</v>
      </c>
      <c r="E3881" t="s">
        <v>1390</v>
      </c>
      <c r="F3881" t="s">
        <v>63</v>
      </c>
      <c r="G3881">
        <v>1</v>
      </c>
      <c r="H3881">
        <v>22</v>
      </c>
    </row>
    <row r="3882" spans="1:8">
      <c r="A3882">
        <v>3881</v>
      </c>
      <c r="B3882">
        <v>54</v>
      </c>
      <c r="C3882" t="s">
        <v>189</v>
      </c>
      <c r="D3882" t="s">
        <v>3599</v>
      </c>
      <c r="E3882" t="s">
        <v>1390</v>
      </c>
      <c r="F3882" t="s">
        <v>46</v>
      </c>
      <c r="G3882">
        <v>1</v>
      </c>
      <c r="H3882">
        <v>22</v>
      </c>
    </row>
    <row r="3883" spans="1:8">
      <c r="A3883">
        <v>3882</v>
      </c>
      <c r="B3883">
        <v>54</v>
      </c>
      <c r="C3883" t="s">
        <v>189</v>
      </c>
      <c r="D3883" t="s">
        <v>3599</v>
      </c>
      <c r="E3883" t="s">
        <v>1391</v>
      </c>
      <c r="F3883" t="s">
        <v>63</v>
      </c>
      <c r="G3883">
        <v>3</v>
      </c>
      <c r="H3883">
        <v>22</v>
      </c>
    </row>
    <row r="3884" spans="1:8">
      <c r="A3884">
        <v>3883</v>
      </c>
      <c r="B3884">
        <v>54</v>
      </c>
      <c r="C3884" t="s">
        <v>189</v>
      </c>
      <c r="D3884" t="s">
        <v>3599</v>
      </c>
      <c r="E3884" t="s">
        <v>1391</v>
      </c>
      <c r="F3884" t="s">
        <v>46</v>
      </c>
      <c r="G3884">
        <v>2</v>
      </c>
      <c r="H3884">
        <v>22</v>
      </c>
    </row>
    <row r="3885" spans="1:8">
      <c r="A3885">
        <v>3884</v>
      </c>
      <c r="B3885">
        <v>54</v>
      </c>
      <c r="C3885" t="s">
        <v>189</v>
      </c>
      <c r="D3885" t="s">
        <v>3599</v>
      </c>
      <c r="E3885" t="s">
        <v>1392</v>
      </c>
      <c r="F3885" t="s">
        <v>63</v>
      </c>
      <c r="G3885">
        <v>1</v>
      </c>
      <c r="H3885">
        <v>22</v>
      </c>
    </row>
    <row r="3886" spans="1:8">
      <c r="A3886">
        <v>3885</v>
      </c>
      <c r="B3886">
        <v>54</v>
      </c>
      <c r="C3886" t="s">
        <v>189</v>
      </c>
      <c r="D3886" t="s">
        <v>3599</v>
      </c>
      <c r="E3886" t="s">
        <v>1393</v>
      </c>
      <c r="F3886" t="s">
        <v>63</v>
      </c>
      <c r="G3886">
        <v>1</v>
      </c>
      <c r="H3886">
        <v>22</v>
      </c>
    </row>
    <row r="3887" spans="1:8">
      <c r="A3887">
        <v>3886</v>
      </c>
      <c r="B3887">
        <v>54</v>
      </c>
      <c r="C3887" t="s">
        <v>189</v>
      </c>
      <c r="D3887" t="s">
        <v>3599</v>
      </c>
      <c r="E3887" t="s">
        <v>1394</v>
      </c>
      <c r="F3887" t="s">
        <v>63</v>
      </c>
      <c r="G3887">
        <v>1</v>
      </c>
      <c r="H3887">
        <v>22</v>
      </c>
    </row>
    <row r="3888" spans="1:8">
      <c r="A3888">
        <v>3887</v>
      </c>
      <c r="B3888">
        <v>54</v>
      </c>
      <c r="C3888" t="s">
        <v>189</v>
      </c>
      <c r="D3888" t="s">
        <v>3599</v>
      </c>
      <c r="E3888" t="s">
        <v>1395</v>
      </c>
      <c r="F3888" t="s">
        <v>46</v>
      </c>
      <c r="G3888">
        <v>1</v>
      </c>
      <c r="H3888">
        <v>22</v>
      </c>
    </row>
    <row r="3889" spans="1:8">
      <c r="A3889">
        <v>3888</v>
      </c>
      <c r="B3889">
        <v>54</v>
      </c>
      <c r="C3889" t="s">
        <v>189</v>
      </c>
      <c r="D3889" t="s">
        <v>3599</v>
      </c>
      <c r="E3889" t="s">
        <v>1396</v>
      </c>
      <c r="F3889" t="s">
        <v>63</v>
      </c>
      <c r="G3889">
        <v>1</v>
      </c>
      <c r="H3889">
        <v>22</v>
      </c>
    </row>
    <row r="3890" spans="1:8">
      <c r="A3890">
        <v>3889</v>
      </c>
      <c r="B3890">
        <v>54</v>
      </c>
      <c r="C3890" t="s">
        <v>189</v>
      </c>
      <c r="D3890" t="s">
        <v>3599</v>
      </c>
      <c r="E3890" t="s">
        <v>1396</v>
      </c>
      <c r="F3890" t="s">
        <v>46</v>
      </c>
      <c r="G3890">
        <v>2</v>
      </c>
      <c r="H3890">
        <v>22</v>
      </c>
    </row>
    <row r="3891" spans="1:8">
      <c r="A3891">
        <v>3890</v>
      </c>
      <c r="B3891">
        <v>54</v>
      </c>
      <c r="C3891" t="s">
        <v>189</v>
      </c>
      <c r="D3891" t="s">
        <v>3599</v>
      </c>
      <c r="E3891" t="s">
        <v>1397</v>
      </c>
      <c r="F3891" t="s">
        <v>63</v>
      </c>
      <c r="G3891">
        <v>1</v>
      </c>
      <c r="H3891">
        <v>22</v>
      </c>
    </row>
    <row r="3892" spans="1:8">
      <c r="A3892">
        <v>3891</v>
      </c>
      <c r="B3892">
        <v>54</v>
      </c>
      <c r="C3892" t="s">
        <v>189</v>
      </c>
      <c r="D3892" t="s">
        <v>3599</v>
      </c>
      <c r="E3892" t="s">
        <v>1398</v>
      </c>
      <c r="F3892" t="s">
        <v>63</v>
      </c>
      <c r="G3892">
        <v>2</v>
      </c>
      <c r="H3892">
        <v>22</v>
      </c>
    </row>
    <row r="3893" spans="1:8">
      <c r="A3893">
        <v>3892</v>
      </c>
      <c r="B3893">
        <v>54</v>
      </c>
      <c r="C3893" t="s">
        <v>189</v>
      </c>
      <c r="D3893" t="s">
        <v>3598</v>
      </c>
      <c r="E3893" t="s">
        <v>249</v>
      </c>
      <c r="F3893" t="s">
        <v>63</v>
      </c>
      <c r="G3893">
        <v>147</v>
      </c>
      <c r="H3893">
        <v>5410</v>
      </c>
    </row>
    <row r="3894" spans="1:8">
      <c r="A3894">
        <v>3893</v>
      </c>
      <c r="B3894">
        <v>54</v>
      </c>
      <c r="C3894" t="s">
        <v>189</v>
      </c>
      <c r="D3894" t="s">
        <v>3598</v>
      </c>
      <c r="E3894" t="s">
        <v>249</v>
      </c>
      <c r="F3894" t="s">
        <v>46</v>
      </c>
      <c r="G3894">
        <v>138</v>
      </c>
      <c r="H3894">
        <v>5410</v>
      </c>
    </row>
    <row r="3895" spans="1:8">
      <c r="A3895">
        <v>3894</v>
      </c>
      <c r="B3895">
        <v>54</v>
      </c>
      <c r="C3895" t="s">
        <v>189</v>
      </c>
      <c r="D3895" t="s">
        <v>3598</v>
      </c>
      <c r="E3895" t="s">
        <v>1386</v>
      </c>
      <c r="F3895" t="s">
        <v>63</v>
      </c>
      <c r="G3895">
        <v>163</v>
      </c>
      <c r="H3895">
        <v>5410</v>
      </c>
    </row>
    <row r="3896" spans="1:8">
      <c r="A3896">
        <v>3895</v>
      </c>
      <c r="B3896">
        <v>54</v>
      </c>
      <c r="C3896" t="s">
        <v>189</v>
      </c>
      <c r="D3896" t="s">
        <v>3598</v>
      </c>
      <c r="E3896" t="s">
        <v>1386</v>
      </c>
      <c r="F3896" t="s">
        <v>46</v>
      </c>
      <c r="G3896">
        <v>159</v>
      </c>
      <c r="H3896">
        <v>5410</v>
      </c>
    </row>
    <row r="3897" spans="1:8">
      <c r="A3897">
        <v>3896</v>
      </c>
      <c r="B3897">
        <v>54</v>
      </c>
      <c r="C3897" t="s">
        <v>189</v>
      </c>
      <c r="D3897" t="s">
        <v>3598</v>
      </c>
      <c r="E3897" t="s">
        <v>1387</v>
      </c>
      <c r="F3897" t="s">
        <v>63</v>
      </c>
      <c r="G3897">
        <v>202</v>
      </c>
      <c r="H3897">
        <v>5410</v>
      </c>
    </row>
    <row r="3898" spans="1:8">
      <c r="A3898">
        <v>3897</v>
      </c>
      <c r="B3898">
        <v>54</v>
      </c>
      <c r="C3898" t="s">
        <v>189</v>
      </c>
      <c r="D3898" t="s">
        <v>3598</v>
      </c>
      <c r="E3898" t="s">
        <v>1387</v>
      </c>
      <c r="F3898" t="s">
        <v>46</v>
      </c>
      <c r="G3898">
        <v>171</v>
      </c>
      <c r="H3898">
        <v>5410</v>
      </c>
    </row>
    <row r="3899" spans="1:8">
      <c r="A3899">
        <v>3898</v>
      </c>
      <c r="B3899">
        <v>54</v>
      </c>
      <c r="C3899" t="s">
        <v>189</v>
      </c>
      <c r="D3899" t="s">
        <v>3598</v>
      </c>
      <c r="E3899" t="s">
        <v>1388</v>
      </c>
      <c r="F3899" t="s">
        <v>63</v>
      </c>
      <c r="G3899">
        <v>276</v>
      </c>
      <c r="H3899">
        <v>5410</v>
      </c>
    </row>
    <row r="3900" spans="1:8">
      <c r="A3900">
        <v>3899</v>
      </c>
      <c r="B3900">
        <v>54</v>
      </c>
      <c r="C3900" t="s">
        <v>189</v>
      </c>
      <c r="D3900" t="s">
        <v>3598</v>
      </c>
      <c r="E3900" t="s">
        <v>1388</v>
      </c>
      <c r="F3900" t="s">
        <v>46</v>
      </c>
      <c r="G3900">
        <v>189</v>
      </c>
      <c r="H3900">
        <v>5410</v>
      </c>
    </row>
    <row r="3901" spans="1:8">
      <c r="A3901">
        <v>3900</v>
      </c>
      <c r="B3901">
        <v>54</v>
      </c>
      <c r="C3901" t="s">
        <v>189</v>
      </c>
      <c r="D3901" t="s">
        <v>3598</v>
      </c>
      <c r="E3901" t="s">
        <v>1389</v>
      </c>
      <c r="F3901" t="s">
        <v>63</v>
      </c>
      <c r="G3901">
        <v>330</v>
      </c>
      <c r="H3901">
        <v>5410</v>
      </c>
    </row>
    <row r="3902" spans="1:8">
      <c r="A3902">
        <v>3901</v>
      </c>
      <c r="B3902">
        <v>54</v>
      </c>
      <c r="C3902" t="s">
        <v>189</v>
      </c>
      <c r="D3902" t="s">
        <v>3598</v>
      </c>
      <c r="E3902" t="s">
        <v>1389</v>
      </c>
      <c r="F3902" t="s">
        <v>46</v>
      </c>
      <c r="G3902">
        <v>212</v>
      </c>
      <c r="H3902">
        <v>5410</v>
      </c>
    </row>
    <row r="3903" spans="1:8">
      <c r="A3903">
        <v>3902</v>
      </c>
      <c r="B3903">
        <v>54</v>
      </c>
      <c r="C3903" t="s">
        <v>189</v>
      </c>
      <c r="D3903" t="s">
        <v>3598</v>
      </c>
      <c r="E3903" t="s">
        <v>1390</v>
      </c>
      <c r="F3903" t="s">
        <v>63</v>
      </c>
      <c r="G3903">
        <v>313</v>
      </c>
      <c r="H3903">
        <v>5410</v>
      </c>
    </row>
    <row r="3904" spans="1:8">
      <c r="A3904">
        <v>3903</v>
      </c>
      <c r="B3904">
        <v>54</v>
      </c>
      <c r="C3904" t="s">
        <v>189</v>
      </c>
      <c r="D3904" t="s">
        <v>3598</v>
      </c>
      <c r="E3904" t="s">
        <v>1390</v>
      </c>
      <c r="F3904" t="s">
        <v>46</v>
      </c>
      <c r="G3904">
        <v>235</v>
      </c>
      <c r="H3904">
        <v>5410</v>
      </c>
    </row>
    <row r="3905" spans="1:8">
      <c r="A3905">
        <v>3904</v>
      </c>
      <c r="B3905">
        <v>54</v>
      </c>
      <c r="C3905" t="s">
        <v>189</v>
      </c>
      <c r="D3905" t="s">
        <v>3598</v>
      </c>
      <c r="E3905" t="s">
        <v>1391</v>
      </c>
      <c r="F3905" t="s">
        <v>63</v>
      </c>
      <c r="G3905">
        <v>339</v>
      </c>
      <c r="H3905">
        <v>5410</v>
      </c>
    </row>
    <row r="3906" spans="1:8">
      <c r="A3906">
        <v>3905</v>
      </c>
      <c r="B3906">
        <v>54</v>
      </c>
      <c r="C3906" t="s">
        <v>189</v>
      </c>
      <c r="D3906" t="s">
        <v>3598</v>
      </c>
      <c r="E3906" t="s">
        <v>1391</v>
      </c>
      <c r="F3906" t="s">
        <v>46</v>
      </c>
      <c r="G3906">
        <v>229</v>
      </c>
      <c r="H3906">
        <v>5410</v>
      </c>
    </row>
    <row r="3907" spans="1:8">
      <c r="A3907">
        <v>3906</v>
      </c>
      <c r="B3907">
        <v>54</v>
      </c>
      <c r="C3907" t="s">
        <v>189</v>
      </c>
      <c r="D3907" t="s">
        <v>3598</v>
      </c>
      <c r="E3907" t="s">
        <v>1392</v>
      </c>
      <c r="F3907" t="s">
        <v>63</v>
      </c>
      <c r="G3907">
        <v>281</v>
      </c>
      <c r="H3907">
        <v>5410</v>
      </c>
    </row>
    <row r="3908" spans="1:8">
      <c r="A3908">
        <v>3907</v>
      </c>
      <c r="B3908">
        <v>54</v>
      </c>
      <c r="C3908" t="s">
        <v>189</v>
      </c>
      <c r="D3908" t="s">
        <v>3598</v>
      </c>
      <c r="E3908" t="s">
        <v>1392</v>
      </c>
      <c r="F3908" t="s">
        <v>46</v>
      </c>
      <c r="G3908">
        <v>203</v>
      </c>
      <c r="H3908">
        <v>5410</v>
      </c>
    </row>
    <row r="3909" spans="1:8">
      <c r="A3909">
        <v>3908</v>
      </c>
      <c r="B3909">
        <v>54</v>
      </c>
      <c r="C3909" t="s">
        <v>189</v>
      </c>
      <c r="D3909" t="s">
        <v>3598</v>
      </c>
      <c r="E3909" t="s">
        <v>1393</v>
      </c>
      <c r="F3909" t="s">
        <v>63</v>
      </c>
      <c r="G3909">
        <v>158</v>
      </c>
      <c r="H3909">
        <v>5410</v>
      </c>
    </row>
    <row r="3910" spans="1:8">
      <c r="A3910">
        <v>3909</v>
      </c>
      <c r="B3910">
        <v>54</v>
      </c>
      <c r="C3910" t="s">
        <v>189</v>
      </c>
      <c r="D3910" t="s">
        <v>3598</v>
      </c>
      <c r="E3910" t="s">
        <v>1393</v>
      </c>
      <c r="F3910" t="s">
        <v>46</v>
      </c>
      <c r="G3910">
        <v>171</v>
      </c>
      <c r="H3910">
        <v>5410</v>
      </c>
    </row>
    <row r="3911" spans="1:8">
      <c r="A3911">
        <v>3910</v>
      </c>
      <c r="B3911">
        <v>54</v>
      </c>
      <c r="C3911" t="s">
        <v>189</v>
      </c>
      <c r="D3911" t="s">
        <v>3598</v>
      </c>
      <c r="E3911" t="s">
        <v>1394</v>
      </c>
      <c r="F3911" t="s">
        <v>63</v>
      </c>
      <c r="G3911">
        <v>149</v>
      </c>
      <c r="H3911">
        <v>5410</v>
      </c>
    </row>
    <row r="3912" spans="1:8">
      <c r="A3912">
        <v>3911</v>
      </c>
      <c r="B3912">
        <v>54</v>
      </c>
      <c r="C3912" t="s">
        <v>189</v>
      </c>
      <c r="D3912" t="s">
        <v>3598</v>
      </c>
      <c r="E3912" t="s">
        <v>1394</v>
      </c>
      <c r="F3912" t="s">
        <v>46</v>
      </c>
      <c r="G3912">
        <v>177</v>
      </c>
      <c r="H3912">
        <v>5410</v>
      </c>
    </row>
    <row r="3913" spans="1:8">
      <c r="A3913">
        <v>3912</v>
      </c>
      <c r="B3913">
        <v>54</v>
      </c>
      <c r="C3913" t="s">
        <v>189</v>
      </c>
      <c r="D3913" t="s">
        <v>3598</v>
      </c>
      <c r="E3913" t="s">
        <v>1395</v>
      </c>
      <c r="F3913" t="s">
        <v>63</v>
      </c>
      <c r="G3913">
        <v>145</v>
      </c>
      <c r="H3913">
        <v>5410</v>
      </c>
    </row>
    <row r="3914" spans="1:8">
      <c r="A3914">
        <v>3913</v>
      </c>
      <c r="B3914">
        <v>54</v>
      </c>
      <c r="C3914" t="s">
        <v>189</v>
      </c>
      <c r="D3914" t="s">
        <v>3598</v>
      </c>
      <c r="E3914" t="s">
        <v>1395</v>
      </c>
      <c r="F3914" t="s">
        <v>46</v>
      </c>
      <c r="G3914">
        <v>163</v>
      </c>
      <c r="H3914">
        <v>5410</v>
      </c>
    </row>
    <row r="3915" spans="1:8">
      <c r="A3915">
        <v>3914</v>
      </c>
      <c r="B3915">
        <v>54</v>
      </c>
      <c r="C3915" t="s">
        <v>189</v>
      </c>
      <c r="D3915" t="s">
        <v>3598</v>
      </c>
      <c r="E3915" t="s">
        <v>1396</v>
      </c>
      <c r="F3915" t="s">
        <v>63</v>
      </c>
      <c r="G3915">
        <v>133</v>
      </c>
      <c r="H3915">
        <v>5410</v>
      </c>
    </row>
    <row r="3916" spans="1:8">
      <c r="A3916">
        <v>3915</v>
      </c>
      <c r="B3916">
        <v>54</v>
      </c>
      <c r="C3916" t="s">
        <v>189</v>
      </c>
      <c r="D3916" t="s">
        <v>3598</v>
      </c>
      <c r="E3916" t="s">
        <v>1396</v>
      </c>
      <c r="F3916" t="s">
        <v>46</v>
      </c>
      <c r="G3916">
        <v>132</v>
      </c>
      <c r="H3916">
        <v>5410</v>
      </c>
    </row>
    <row r="3917" spans="1:8">
      <c r="A3917">
        <v>3916</v>
      </c>
      <c r="B3917">
        <v>54</v>
      </c>
      <c r="C3917" t="s">
        <v>189</v>
      </c>
      <c r="D3917" t="s">
        <v>3598</v>
      </c>
      <c r="E3917" t="s">
        <v>1397</v>
      </c>
      <c r="F3917" t="s">
        <v>63</v>
      </c>
      <c r="G3917">
        <v>105</v>
      </c>
      <c r="H3917">
        <v>5410</v>
      </c>
    </row>
    <row r="3918" spans="1:8">
      <c r="A3918">
        <v>3917</v>
      </c>
      <c r="B3918">
        <v>54</v>
      </c>
      <c r="C3918" t="s">
        <v>189</v>
      </c>
      <c r="D3918" t="s">
        <v>3598</v>
      </c>
      <c r="E3918" t="s">
        <v>1397</v>
      </c>
      <c r="F3918" t="s">
        <v>46</v>
      </c>
      <c r="G3918">
        <v>106</v>
      </c>
      <c r="H3918">
        <v>5410</v>
      </c>
    </row>
    <row r="3919" spans="1:8">
      <c r="A3919">
        <v>3918</v>
      </c>
      <c r="B3919">
        <v>54</v>
      </c>
      <c r="C3919" t="s">
        <v>189</v>
      </c>
      <c r="D3919" t="s">
        <v>3598</v>
      </c>
      <c r="E3919" t="s">
        <v>1398</v>
      </c>
      <c r="F3919" t="s">
        <v>63</v>
      </c>
      <c r="G3919">
        <v>64</v>
      </c>
      <c r="H3919">
        <v>5410</v>
      </c>
    </row>
    <row r="3920" spans="1:8">
      <c r="A3920">
        <v>3919</v>
      </c>
      <c r="B3920">
        <v>54</v>
      </c>
      <c r="C3920" t="s">
        <v>189</v>
      </c>
      <c r="D3920" t="s">
        <v>3598</v>
      </c>
      <c r="E3920" t="s">
        <v>1398</v>
      </c>
      <c r="F3920" t="s">
        <v>46</v>
      </c>
      <c r="G3920">
        <v>81</v>
      </c>
      <c r="H3920">
        <v>5410</v>
      </c>
    </row>
    <row r="3921" spans="1:8">
      <c r="A3921">
        <v>3920</v>
      </c>
      <c r="B3921">
        <v>54</v>
      </c>
      <c r="C3921" t="s">
        <v>189</v>
      </c>
      <c r="D3921" t="s">
        <v>3598</v>
      </c>
      <c r="E3921" t="s">
        <v>1399</v>
      </c>
      <c r="F3921" t="s">
        <v>63</v>
      </c>
      <c r="G3921">
        <v>39</v>
      </c>
      <c r="H3921">
        <v>5410</v>
      </c>
    </row>
    <row r="3922" spans="1:8">
      <c r="A3922">
        <v>3921</v>
      </c>
      <c r="B3922">
        <v>54</v>
      </c>
      <c r="C3922" t="s">
        <v>189</v>
      </c>
      <c r="D3922" t="s">
        <v>3598</v>
      </c>
      <c r="E3922" t="s">
        <v>1399</v>
      </c>
      <c r="F3922" t="s">
        <v>46</v>
      </c>
      <c r="G3922">
        <v>49</v>
      </c>
      <c r="H3922">
        <v>5410</v>
      </c>
    </row>
    <row r="3923" spans="1:8">
      <c r="A3923">
        <v>3922</v>
      </c>
      <c r="B3923">
        <v>54</v>
      </c>
      <c r="C3923" t="s">
        <v>189</v>
      </c>
      <c r="D3923" t="s">
        <v>3598</v>
      </c>
      <c r="E3923" t="s">
        <v>1400</v>
      </c>
      <c r="F3923" t="s">
        <v>63</v>
      </c>
      <c r="G3923">
        <v>37</v>
      </c>
      <c r="H3923">
        <v>5410</v>
      </c>
    </row>
    <row r="3924" spans="1:8">
      <c r="A3924">
        <v>3923</v>
      </c>
      <c r="B3924">
        <v>54</v>
      </c>
      <c r="C3924" t="s">
        <v>189</v>
      </c>
      <c r="D3924" t="s">
        <v>3598</v>
      </c>
      <c r="E3924" t="s">
        <v>1400</v>
      </c>
      <c r="F3924" t="s">
        <v>46</v>
      </c>
      <c r="G3924">
        <v>40</v>
      </c>
      <c r="H3924">
        <v>5410</v>
      </c>
    </row>
    <row r="3925" spans="1:8">
      <c r="A3925">
        <v>3924</v>
      </c>
      <c r="B3925">
        <v>54</v>
      </c>
      <c r="C3925" t="s">
        <v>189</v>
      </c>
      <c r="D3925" t="s">
        <v>3598</v>
      </c>
      <c r="E3925" t="s">
        <v>1401</v>
      </c>
      <c r="F3925" t="s">
        <v>63</v>
      </c>
      <c r="G3925">
        <v>21</v>
      </c>
      <c r="H3925">
        <v>5410</v>
      </c>
    </row>
    <row r="3926" spans="1:8">
      <c r="A3926">
        <v>3925</v>
      </c>
      <c r="B3926">
        <v>54</v>
      </c>
      <c r="C3926" t="s">
        <v>189</v>
      </c>
      <c r="D3926" t="s">
        <v>3598</v>
      </c>
      <c r="E3926" t="s">
        <v>1401</v>
      </c>
      <c r="F3926" t="s">
        <v>46</v>
      </c>
      <c r="G3926">
        <v>21</v>
      </c>
      <c r="H3926">
        <v>5410</v>
      </c>
    </row>
    <row r="3927" spans="1:8">
      <c r="A3927">
        <v>3926</v>
      </c>
      <c r="B3927">
        <v>54</v>
      </c>
      <c r="C3927" t="s">
        <v>189</v>
      </c>
      <c r="D3927" t="s">
        <v>3598</v>
      </c>
      <c r="E3927" t="s">
        <v>1402</v>
      </c>
      <c r="F3927" t="s">
        <v>63</v>
      </c>
      <c r="G3927">
        <v>13</v>
      </c>
      <c r="H3927">
        <v>5410</v>
      </c>
    </row>
    <row r="3928" spans="1:8">
      <c r="A3928">
        <v>3927</v>
      </c>
      <c r="B3928">
        <v>54</v>
      </c>
      <c r="C3928" t="s">
        <v>189</v>
      </c>
      <c r="D3928" t="s">
        <v>3598</v>
      </c>
      <c r="E3928" t="s">
        <v>1402</v>
      </c>
      <c r="F3928" t="s">
        <v>46</v>
      </c>
      <c r="G3928">
        <v>19</v>
      </c>
      <c r="H3928">
        <v>5410</v>
      </c>
    </row>
    <row r="3929" spans="1:8">
      <c r="A3929">
        <v>3928</v>
      </c>
      <c r="B3929">
        <v>54</v>
      </c>
      <c r="C3929" t="s">
        <v>189</v>
      </c>
      <c r="D3929" t="s">
        <v>3586</v>
      </c>
      <c r="E3929" t="s">
        <v>249</v>
      </c>
      <c r="F3929" t="s">
        <v>63</v>
      </c>
      <c r="G3929">
        <v>50563</v>
      </c>
      <c r="H3929">
        <v>1322207</v>
      </c>
    </row>
    <row r="3930" spans="1:8">
      <c r="A3930">
        <v>3929</v>
      </c>
      <c r="B3930">
        <v>54</v>
      </c>
      <c r="C3930" t="s">
        <v>189</v>
      </c>
      <c r="D3930" t="s">
        <v>3586</v>
      </c>
      <c r="E3930" t="s">
        <v>249</v>
      </c>
      <c r="F3930" t="s">
        <v>46</v>
      </c>
      <c r="G3930">
        <v>47963</v>
      </c>
      <c r="H3930">
        <v>1322207</v>
      </c>
    </row>
    <row r="3931" spans="1:8">
      <c r="A3931">
        <v>3930</v>
      </c>
      <c r="B3931">
        <v>54</v>
      </c>
      <c r="C3931" t="s">
        <v>189</v>
      </c>
      <c r="D3931" t="s">
        <v>3586</v>
      </c>
      <c r="E3931" t="s">
        <v>1386</v>
      </c>
      <c r="F3931" t="s">
        <v>63</v>
      </c>
      <c r="G3931">
        <v>55247</v>
      </c>
      <c r="H3931">
        <v>1322207</v>
      </c>
    </row>
    <row r="3932" spans="1:8">
      <c r="A3932">
        <v>3931</v>
      </c>
      <c r="B3932">
        <v>54</v>
      </c>
      <c r="C3932" t="s">
        <v>189</v>
      </c>
      <c r="D3932" t="s">
        <v>3586</v>
      </c>
      <c r="E3932" t="s">
        <v>1386</v>
      </c>
      <c r="F3932" t="s">
        <v>46</v>
      </c>
      <c r="G3932">
        <v>52371</v>
      </c>
      <c r="H3932">
        <v>1322207</v>
      </c>
    </row>
    <row r="3933" spans="1:8">
      <c r="A3933">
        <v>3932</v>
      </c>
      <c r="B3933">
        <v>54</v>
      </c>
      <c r="C3933" t="s">
        <v>189</v>
      </c>
      <c r="D3933" t="s">
        <v>3586</v>
      </c>
      <c r="E3933" t="s">
        <v>1387</v>
      </c>
      <c r="F3933" t="s">
        <v>63</v>
      </c>
      <c r="G3933">
        <v>59570</v>
      </c>
      <c r="H3933">
        <v>1322207</v>
      </c>
    </row>
    <row r="3934" spans="1:8">
      <c r="A3934">
        <v>3933</v>
      </c>
      <c r="B3934">
        <v>54</v>
      </c>
      <c r="C3934" t="s">
        <v>189</v>
      </c>
      <c r="D3934" t="s">
        <v>3586</v>
      </c>
      <c r="E3934" t="s">
        <v>1387</v>
      </c>
      <c r="F3934" t="s">
        <v>46</v>
      </c>
      <c r="G3934">
        <v>55853</v>
      </c>
      <c r="H3934">
        <v>1322207</v>
      </c>
    </row>
    <row r="3935" spans="1:8">
      <c r="A3935">
        <v>3934</v>
      </c>
      <c r="B3935">
        <v>54</v>
      </c>
      <c r="C3935" t="s">
        <v>189</v>
      </c>
      <c r="D3935" t="s">
        <v>3586</v>
      </c>
      <c r="E3935" t="s">
        <v>1388</v>
      </c>
      <c r="F3935" t="s">
        <v>63</v>
      </c>
      <c r="G3935">
        <v>59825</v>
      </c>
      <c r="H3935">
        <v>1322207</v>
      </c>
    </row>
    <row r="3936" spans="1:8">
      <c r="A3936">
        <v>3935</v>
      </c>
      <c r="B3936">
        <v>54</v>
      </c>
      <c r="C3936" t="s">
        <v>189</v>
      </c>
      <c r="D3936" t="s">
        <v>3586</v>
      </c>
      <c r="E3936" t="s">
        <v>1388</v>
      </c>
      <c r="F3936" t="s">
        <v>46</v>
      </c>
      <c r="G3936">
        <v>58264</v>
      </c>
      <c r="H3936">
        <v>1322207</v>
      </c>
    </row>
    <row r="3937" spans="1:8">
      <c r="A3937">
        <v>3936</v>
      </c>
      <c r="B3937">
        <v>54</v>
      </c>
      <c r="C3937" t="s">
        <v>189</v>
      </c>
      <c r="D3937" t="s">
        <v>3586</v>
      </c>
      <c r="E3937" t="s">
        <v>1389</v>
      </c>
      <c r="F3937" t="s">
        <v>63</v>
      </c>
      <c r="G3937">
        <v>60289</v>
      </c>
      <c r="H3937">
        <v>1322207</v>
      </c>
    </row>
    <row r="3938" spans="1:8">
      <c r="A3938">
        <v>3937</v>
      </c>
      <c r="B3938">
        <v>54</v>
      </c>
      <c r="C3938" t="s">
        <v>189</v>
      </c>
      <c r="D3938" t="s">
        <v>3586</v>
      </c>
      <c r="E3938" t="s">
        <v>1389</v>
      </c>
      <c r="F3938" t="s">
        <v>46</v>
      </c>
      <c r="G3938">
        <v>59598</v>
      </c>
      <c r="H3938">
        <v>1322207</v>
      </c>
    </row>
    <row r="3939" spans="1:8">
      <c r="A3939">
        <v>3938</v>
      </c>
      <c r="B3939">
        <v>54</v>
      </c>
      <c r="C3939" t="s">
        <v>189</v>
      </c>
      <c r="D3939" t="s">
        <v>3586</v>
      </c>
      <c r="E3939" t="s">
        <v>1390</v>
      </c>
      <c r="F3939" t="s">
        <v>63</v>
      </c>
      <c r="G3939">
        <v>56047</v>
      </c>
      <c r="H3939">
        <v>1322207</v>
      </c>
    </row>
    <row r="3940" spans="1:8">
      <c r="A3940">
        <v>3939</v>
      </c>
      <c r="B3940">
        <v>54</v>
      </c>
      <c r="C3940" t="s">
        <v>189</v>
      </c>
      <c r="D3940" t="s">
        <v>3586</v>
      </c>
      <c r="E3940" t="s">
        <v>1390</v>
      </c>
      <c r="F3940" t="s">
        <v>46</v>
      </c>
      <c r="G3940">
        <v>54839</v>
      </c>
      <c r="H3940">
        <v>1322207</v>
      </c>
    </row>
    <row r="3941" spans="1:8">
      <c r="A3941">
        <v>3940</v>
      </c>
      <c r="B3941">
        <v>54</v>
      </c>
      <c r="C3941" t="s">
        <v>189</v>
      </c>
      <c r="D3941" t="s">
        <v>3586</v>
      </c>
      <c r="E3941" t="s">
        <v>1391</v>
      </c>
      <c r="F3941" t="s">
        <v>63</v>
      </c>
      <c r="G3941">
        <v>50200</v>
      </c>
      <c r="H3941">
        <v>1322207</v>
      </c>
    </row>
    <row r="3942" spans="1:8">
      <c r="A3942">
        <v>3941</v>
      </c>
      <c r="B3942">
        <v>54</v>
      </c>
      <c r="C3942" t="s">
        <v>189</v>
      </c>
      <c r="D3942" t="s">
        <v>3586</v>
      </c>
      <c r="E3942" t="s">
        <v>1391</v>
      </c>
      <c r="F3942" t="s">
        <v>46</v>
      </c>
      <c r="G3942">
        <v>50582</v>
      </c>
      <c r="H3942">
        <v>1322207</v>
      </c>
    </row>
    <row r="3943" spans="1:8">
      <c r="A3943">
        <v>3942</v>
      </c>
      <c r="B3943">
        <v>54</v>
      </c>
      <c r="C3943" t="s">
        <v>189</v>
      </c>
      <c r="D3943" t="s">
        <v>3586</v>
      </c>
      <c r="E3943" t="s">
        <v>1392</v>
      </c>
      <c r="F3943" t="s">
        <v>63</v>
      </c>
      <c r="G3943">
        <v>46827</v>
      </c>
      <c r="H3943">
        <v>1322207</v>
      </c>
    </row>
    <row r="3944" spans="1:8">
      <c r="A3944">
        <v>3943</v>
      </c>
      <c r="B3944">
        <v>54</v>
      </c>
      <c r="C3944" t="s">
        <v>189</v>
      </c>
      <c r="D3944" t="s">
        <v>3586</v>
      </c>
      <c r="E3944" t="s">
        <v>1392</v>
      </c>
      <c r="F3944" t="s">
        <v>46</v>
      </c>
      <c r="G3944">
        <v>48719</v>
      </c>
      <c r="H3944">
        <v>1322207</v>
      </c>
    </row>
    <row r="3945" spans="1:8">
      <c r="A3945">
        <v>3944</v>
      </c>
      <c r="B3945">
        <v>54</v>
      </c>
      <c r="C3945" t="s">
        <v>189</v>
      </c>
      <c r="D3945" t="s">
        <v>3586</v>
      </c>
      <c r="E3945" t="s">
        <v>1393</v>
      </c>
      <c r="F3945" t="s">
        <v>63</v>
      </c>
      <c r="G3945">
        <v>38959</v>
      </c>
      <c r="H3945">
        <v>1322207</v>
      </c>
    </row>
    <row r="3946" spans="1:8">
      <c r="A3946">
        <v>3945</v>
      </c>
      <c r="B3946">
        <v>54</v>
      </c>
      <c r="C3946" t="s">
        <v>189</v>
      </c>
      <c r="D3946" t="s">
        <v>3586</v>
      </c>
      <c r="E3946" t="s">
        <v>1393</v>
      </c>
      <c r="F3946" t="s">
        <v>46</v>
      </c>
      <c r="G3946">
        <v>42201</v>
      </c>
      <c r="H3946">
        <v>1322207</v>
      </c>
    </row>
    <row r="3947" spans="1:8">
      <c r="A3947">
        <v>3946</v>
      </c>
      <c r="B3947">
        <v>54</v>
      </c>
      <c r="C3947" t="s">
        <v>189</v>
      </c>
      <c r="D3947" t="s">
        <v>3586</v>
      </c>
      <c r="E3947" t="s">
        <v>1394</v>
      </c>
      <c r="F3947" t="s">
        <v>63</v>
      </c>
      <c r="G3947">
        <v>36825</v>
      </c>
      <c r="H3947">
        <v>1322207</v>
      </c>
    </row>
    <row r="3948" spans="1:8">
      <c r="A3948">
        <v>3947</v>
      </c>
      <c r="B3948">
        <v>54</v>
      </c>
      <c r="C3948" t="s">
        <v>189</v>
      </c>
      <c r="D3948" t="s">
        <v>3586</v>
      </c>
      <c r="E3948" t="s">
        <v>1394</v>
      </c>
      <c r="F3948" t="s">
        <v>46</v>
      </c>
      <c r="G3948">
        <v>41096</v>
      </c>
      <c r="H3948">
        <v>1322207</v>
      </c>
    </row>
    <row r="3949" spans="1:8">
      <c r="A3949">
        <v>3948</v>
      </c>
      <c r="B3949">
        <v>54</v>
      </c>
      <c r="C3949" t="s">
        <v>189</v>
      </c>
      <c r="D3949" t="s">
        <v>3586</v>
      </c>
      <c r="E3949" t="s">
        <v>1395</v>
      </c>
      <c r="F3949" t="s">
        <v>63</v>
      </c>
      <c r="G3949">
        <v>34139</v>
      </c>
      <c r="H3949">
        <v>1322207</v>
      </c>
    </row>
    <row r="3950" spans="1:8">
      <c r="A3950">
        <v>3949</v>
      </c>
      <c r="B3950">
        <v>54</v>
      </c>
      <c r="C3950" t="s">
        <v>189</v>
      </c>
      <c r="D3950" t="s">
        <v>3586</v>
      </c>
      <c r="E3950" t="s">
        <v>1395</v>
      </c>
      <c r="F3950" t="s">
        <v>46</v>
      </c>
      <c r="G3950">
        <v>38888</v>
      </c>
      <c r="H3950">
        <v>1322207</v>
      </c>
    </row>
    <row r="3951" spans="1:8">
      <c r="A3951">
        <v>3950</v>
      </c>
      <c r="B3951">
        <v>54</v>
      </c>
      <c r="C3951" t="s">
        <v>189</v>
      </c>
      <c r="D3951" t="s">
        <v>3586</v>
      </c>
      <c r="E3951" t="s">
        <v>1396</v>
      </c>
      <c r="F3951" t="s">
        <v>63</v>
      </c>
      <c r="G3951">
        <v>29845</v>
      </c>
      <c r="H3951">
        <v>1322207</v>
      </c>
    </row>
    <row r="3952" spans="1:8">
      <c r="A3952">
        <v>3951</v>
      </c>
      <c r="B3952">
        <v>54</v>
      </c>
      <c r="C3952" t="s">
        <v>189</v>
      </c>
      <c r="D3952" t="s">
        <v>3586</v>
      </c>
      <c r="E3952" t="s">
        <v>1396</v>
      </c>
      <c r="F3952" t="s">
        <v>46</v>
      </c>
      <c r="G3952">
        <v>33891</v>
      </c>
      <c r="H3952">
        <v>1322207</v>
      </c>
    </row>
    <row r="3953" spans="1:8">
      <c r="A3953">
        <v>3952</v>
      </c>
      <c r="B3953">
        <v>54</v>
      </c>
      <c r="C3953" t="s">
        <v>189</v>
      </c>
      <c r="D3953" t="s">
        <v>3586</v>
      </c>
      <c r="E3953" t="s">
        <v>1397</v>
      </c>
      <c r="F3953" t="s">
        <v>63</v>
      </c>
      <c r="G3953">
        <v>23418</v>
      </c>
      <c r="H3953">
        <v>1322207</v>
      </c>
    </row>
    <row r="3954" spans="1:8">
      <c r="A3954">
        <v>3953</v>
      </c>
      <c r="B3954">
        <v>54</v>
      </c>
      <c r="C3954" t="s">
        <v>189</v>
      </c>
      <c r="D3954" t="s">
        <v>3586</v>
      </c>
      <c r="E3954" t="s">
        <v>1397</v>
      </c>
      <c r="F3954" t="s">
        <v>46</v>
      </c>
      <c r="G3954">
        <v>27048</v>
      </c>
      <c r="H3954">
        <v>1322207</v>
      </c>
    </row>
    <row r="3955" spans="1:8">
      <c r="A3955">
        <v>3954</v>
      </c>
      <c r="B3955">
        <v>54</v>
      </c>
      <c r="C3955" t="s">
        <v>189</v>
      </c>
      <c r="D3955" t="s">
        <v>3586</v>
      </c>
      <c r="E3955" t="s">
        <v>1398</v>
      </c>
      <c r="F3955" t="s">
        <v>63</v>
      </c>
      <c r="G3955">
        <v>17879</v>
      </c>
      <c r="H3955">
        <v>1322207</v>
      </c>
    </row>
    <row r="3956" spans="1:8">
      <c r="A3956">
        <v>3955</v>
      </c>
      <c r="B3956">
        <v>54</v>
      </c>
      <c r="C3956" t="s">
        <v>189</v>
      </c>
      <c r="D3956" t="s">
        <v>3586</v>
      </c>
      <c r="E3956" t="s">
        <v>1398</v>
      </c>
      <c r="F3956" t="s">
        <v>46</v>
      </c>
      <c r="G3956">
        <v>20187</v>
      </c>
      <c r="H3956">
        <v>1322207</v>
      </c>
    </row>
    <row r="3957" spans="1:8">
      <c r="A3957">
        <v>3956</v>
      </c>
      <c r="B3957">
        <v>54</v>
      </c>
      <c r="C3957" t="s">
        <v>189</v>
      </c>
      <c r="D3957" t="s">
        <v>3586</v>
      </c>
      <c r="E3957" t="s">
        <v>1399</v>
      </c>
      <c r="F3957" t="s">
        <v>63</v>
      </c>
      <c r="G3957">
        <v>12358</v>
      </c>
      <c r="H3957">
        <v>1322207</v>
      </c>
    </row>
    <row r="3958" spans="1:8">
      <c r="A3958">
        <v>3957</v>
      </c>
      <c r="B3958">
        <v>54</v>
      </c>
      <c r="C3958" t="s">
        <v>189</v>
      </c>
      <c r="D3958" t="s">
        <v>3586</v>
      </c>
      <c r="E3958" t="s">
        <v>1399</v>
      </c>
      <c r="F3958" t="s">
        <v>46</v>
      </c>
      <c r="G3958">
        <v>14672</v>
      </c>
      <c r="H3958">
        <v>1322207</v>
      </c>
    </row>
    <row r="3959" spans="1:8">
      <c r="A3959">
        <v>3958</v>
      </c>
      <c r="B3959">
        <v>54</v>
      </c>
      <c r="C3959" t="s">
        <v>189</v>
      </c>
      <c r="D3959" t="s">
        <v>3586</v>
      </c>
      <c r="E3959" t="s">
        <v>1400</v>
      </c>
      <c r="F3959" t="s">
        <v>63</v>
      </c>
      <c r="G3959">
        <v>8922</v>
      </c>
      <c r="H3959">
        <v>1322207</v>
      </c>
    </row>
    <row r="3960" spans="1:8">
      <c r="A3960">
        <v>3959</v>
      </c>
      <c r="B3960">
        <v>54</v>
      </c>
      <c r="C3960" t="s">
        <v>189</v>
      </c>
      <c r="D3960" t="s">
        <v>3586</v>
      </c>
      <c r="E3960" t="s">
        <v>1400</v>
      </c>
      <c r="F3960" t="s">
        <v>46</v>
      </c>
      <c r="G3960">
        <v>11214</v>
      </c>
      <c r="H3960">
        <v>1322207</v>
      </c>
    </row>
    <row r="3961" spans="1:8">
      <c r="A3961">
        <v>3960</v>
      </c>
      <c r="B3961">
        <v>54</v>
      </c>
      <c r="C3961" t="s">
        <v>189</v>
      </c>
      <c r="D3961" t="s">
        <v>3586</v>
      </c>
      <c r="E3961" t="s">
        <v>1401</v>
      </c>
      <c r="F3961" t="s">
        <v>63</v>
      </c>
      <c r="G3961">
        <v>5309</v>
      </c>
      <c r="H3961">
        <v>1322207</v>
      </c>
    </row>
    <row r="3962" spans="1:8">
      <c r="A3962">
        <v>3961</v>
      </c>
      <c r="B3962">
        <v>54</v>
      </c>
      <c r="C3962" t="s">
        <v>189</v>
      </c>
      <c r="D3962" t="s">
        <v>3586</v>
      </c>
      <c r="E3962" t="s">
        <v>1401</v>
      </c>
      <c r="F3962" t="s">
        <v>46</v>
      </c>
      <c r="G3962">
        <v>7648</v>
      </c>
      <c r="H3962">
        <v>1322207</v>
      </c>
    </row>
    <row r="3963" spans="1:8">
      <c r="A3963">
        <v>3962</v>
      </c>
      <c r="B3963">
        <v>54</v>
      </c>
      <c r="C3963" t="s">
        <v>189</v>
      </c>
      <c r="D3963" t="s">
        <v>3586</v>
      </c>
      <c r="E3963" t="s">
        <v>1402</v>
      </c>
      <c r="F3963" t="s">
        <v>63</v>
      </c>
      <c r="G3963">
        <v>4302</v>
      </c>
      <c r="H3963">
        <v>1322207</v>
      </c>
    </row>
    <row r="3964" spans="1:8">
      <c r="A3964">
        <v>3963</v>
      </c>
      <c r="B3964">
        <v>54</v>
      </c>
      <c r="C3964" t="s">
        <v>189</v>
      </c>
      <c r="D3964" t="s">
        <v>3586</v>
      </c>
      <c r="E3964" t="s">
        <v>1402</v>
      </c>
      <c r="F3964" t="s">
        <v>46</v>
      </c>
      <c r="G3964">
        <v>6649</v>
      </c>
      <c r="H3964">
        <v>1322207</v>
      </c>
    </row>
    <row r="3965" spans="1:8">
      <c r="A3965">
        <v>3964</v>
      </c>
      <c r="B3965">
        <v>54</v>
      </c>
      <c r="C3965" t="s">
        <v>189</v>
      </c>
      <c r="D3965" t="s">
        <v>45</v>
      </c>
      <c r="E3965" t="s">
        <v>249</v>
      </c>
      <c r="F3965" t="s">
        <v>63</v>
      </c>
      <c r="G3965">
        <v>326</v>
      </c>
    </row>
    <row r="3966" spans="1:8">
      <c r="A3966">
        <v>3965</v>
      </c>
      <c r="B3966">
        <v>54</v>
      </c>
      <c r="C3966" t="s">
        <v>189</v>
      </c>
      <c r="D3966" t="s">
        <v>45</v>
      </c>
      <c r="E3966" t="s">
        <v>249</v>
      </c>
      <c r="F3966" t="s">
        <v>46</v>
      </c>
      <c r="G3966">
        <v>330</v>
      </c>
    </row>
    <row r="3967" spans="1:8">
      <c r="A3967">
        <v>3966</v>
      </c>
      <c r="B3967">
        <v>54</v>
      </c>
      <c r="C3967" t="s">
        <v>189</v>
      </c>
      <c r="D3967" t="s">
        <v>45</v>
      </c>
      <c r="E3967" t="s">
        <v>1386</v>
      </c>
      <c r="F3967" t="s">
        <v>63</v>
      </c>
      <c r="G3967">
        <v>367</v>
      </c>
    </row>
    <row r="3968" spans="1:8">
      <c r="A3968">
        <v>3967</v>
      </c>
      <c r="B3968">
        <v>54</v>
      </c>
      <c r="C3968" t="s">
        <v>189</v>
      </c>
      <c r="D3968" t="s">
        <v>45</v>
      </c>
      <c r="E3968" t="s">
        <v>1386</v>
      </c>
      <c r="F3968" t="s">
        <v>46</v>
      </c>
      <c r="G3968">
        <v>343</v>
      </c>
    </row>
    <row r="3969" spans="1:7">
      <c r="A3969">
        <v>3968</v>
      </c>
      <c r="B3969">
        <v>54</v>
      </c>
      <c r="C3969" t="s">
        <v>189</v>
      </c>
      <c r="D3969" t="s">
        <v>45</v>
      </c>
      <c r="E3969" t="s">
        <v>1387</v>
      </c>
      <c r="F3969" t="s">
        <v>63</v>
      </c>
      <c r="G3969">
        <v>416</v>
      </c>
    </row>
    <row r="3970" spans="1:7">
      <c r="A3970">
        <v>3969</v>
      </c>
      <c r="B3970">
        <v>54</v>
      </c>
      <c r="C3970" t="s">
        <v>189</v>
      </c>
      <c r="D3970" t="s">
        <v>45</v>
      </c>
      <c r="E3970" t="s">
        <v>1387</v>
      </c>
      <c r="F3970" t="s">
        <v>46</v>
      </c>
      <c r="G3970">
        <v>378</v>
      </c>
    </row>
    <row r="3971" spans="1:7">
      <c r="A3971">
        <v>3970</v>
      </c>
      <c r="B3971">
        <v>54</v>
      </c>
      <c r="C3971" t="s">
        <v>189</v>
      </c>
      <c r="D3971" t="s">
        <v>45</v>
      </c>
      <c r="E3971" t="s">
        <v>1388</v>
      </c>
      <c r="F3971" t="s">
        <v>63</v>
      </c>
      <c r="G3971">
        <v>1350</v>
      </c>
    </row>
    <row r="3972" spans="1:7">
      <c r="A3972">
        <v>3971</v>
      </c>
      <c r="B3972">
        <v>54</v>
      </c>
      <c r="C3972" t="s">
        <v>189</v>
      </c>
      <c r="D3972" t="s">
        <v>45</v>
      </c>
      <c r="E3972" t="s">
        <v>1388</v>
      </c>
      <c r="F3972" t="s">
        <v>46</v>
      </c>
      <c r="G3972">
        <v>525</v>
      </c>
    </row>
    <row r="3973" spans="1:7">
      <c r="A3973">
        <v>3972</v>
      </c>
      <c r="B3973">
        <v>54</v>
      </c>
      <c r="C3973" t="s">
        <v>189</v>
      </c>
      <c r="D3973" t="s">
        <v>45</v>
      </c>
      <c r="E3973" t="s">
        <v>1389</v>
      </c>
      <c r="F3973" t="s">
        <v>63</v>
      </c>
      <c r="G3973">
        <v>1498</v>
      </c>
    </row>
    <row r="3974" spans="1:7">
      <c r="A3974">
        <v>3973</v>
      </c>
      <c r="B3974">
        <v>54</v>
      </c>
      <c r="C3974" t="s">
        <v>189</v>
      </c>
      <c r="D3974" t="s">
        <v>45</v>
      </c>
      <c r="E3974" t="s">
        <v>1389</v>
      </c>
      <c r="F3974" t="s">
        <v>46</v>
      </c>
      <c r="G3974">
        <v>693</v>
      </c>
    </row>
    <row r="3975" spans="1:7">
      <c r="A3975">
        <v>3974</v>
      </c>
      <c r="B3975">
        <v>54</v>
      </c>
      <c r="C3975" t="s">
        <v>189</v>
      </c>
      <c r="D3975" t="s">
        <v>45</v>
      </c>
      <c r="E3975" t="s">
        <v>1390</v>
      </c>
      <c r="F3975" t="s">
        <v>63</v>
      </c>
      <c r="G3975">
        <v>829</v>
      </c>
    </row>
    <row r="3976" spans="1:7">
      <c r="A3976">
        <v>3975</v>
      </c>
      <c r="B3976">
        <v>54</v>
      </c>
      <c r="C3976" t="s">
        <v>189</v>
      </c>
      <c r="D3976" t="s">
        <v>45</v>
      </c>
      <c r="E3976" t="s">
        <v>1390</v>
      </c>
      <c r="F3976" t="s">
        <v>46</v>
      </c>
      <c r="G3976">
        <v>623</v>
      </c>
    </row>
    <row r="3977" spans="1:7">
      <c r="A3977">
        <v>3976</v>
      </c>
      <c r="B3977">
        <v>54</v>
      </c>
      <c r="C3977" t="s">
        <v>189</v>
      </c>
      <c r="D3977" t="s">
        <v>45</v>
      </c>
      <c r="E3977" t="s">
        <v>1391</v>
      </c>
      <c r="F3977" t="s">
        <v>63</v>
      </c>
      <c r="G3977">
        <v>617</v>
      </c>
    </row>
    <row r="3978" spans="1:7">
      <c r="A3978">
        <v>3977</v>
      </c>
      <c r="B3978">
        <v>54</v>
      </c>
      <c r="C3978" t="s">
        <v>189</v>
      </c>
      <c r="D3978" t="s">
        <v>45</v>
      </c>
      <c r="E3978" t="s">
        <v>1391</v>
      </c>
      <c r="F3978" t="s">
        <v>46</v>
      </c>
      <c r="G3978">
        <v>543</v>
      </c>
    </row>
    <row r="3979" spans="1:7">
      <c r="A3979">
        <v>3978</v>
      </c>
      <c r="B3979">
        <v>54</v>
      </c>
      <c r="C3979" t="s">
        <v>189</v>
      </c>
      <c r="D3979" t="s">
        <v>45</v>
      </c>
      <c r="E3979" t="s">
        <v>1392</v>
      </c>
      <c r="F3979" t="s">
        <v>63</v>
      </c>
      <c r="G3979">
        <v>587</v>
      </c>
    </row>
    <row r="3980" spans="1:7">
      <c r="A3980">
        <v>3979</v>
      </c>
      <c r="B3980">
        <v>54</v>
      </c>
      <c r="C3980" t="s">
        <v>189</v>
      </c>
      <c r="D3980" t="s">
        <v>45</v>
      </c>
      <c r="E3980" t="s">
        <v>1392</v>
      </c>
      <c r="F3980" t="s">
        <v>46</v>
      </c>
      <c r="G3980">
        <v>527</v>
      </c>
    </row>
    <row r="3981" spans="1:7">
      <c r="A3981">
        <v>3980</v>
      </c>
      <c r="B3981">
        <v>54</v>
      </c>
      <c r="C3981" t="s">
        <v>189</v>
      </c>
      <c r="D3981" t="s">
        <v>45</v>
      </c>
      <c r="E3981" t="s">
        <v>1393</v>
      </c>
      <c r="F3981" t="s">
        <v>63</v>
      </c>
      <c r="G3981">
        <v>430</v>
      </c>
    </row>
    <row r="3982" spans="1:7">
      <c r="A3982">
        <v>3981</v>
      </c>
      <c r="B3982">
        <v>54</v>
      </c>
      <c r="C3982" t="s">
        <v>189</v>
      </c>
      <c r="D3982" t="s">
        <v>45</v>
      </c>
      <c r="E3982" t="s">
        <v>1393</v>
      </c>
      <c r="F3982" t="s">
        <v>46</v>
      </c>
      <c r="G3982">
        <v>432</v>
      </c>
    </row>
    <row r="3983" spans="1:7">
      <c r="A3983">
        <v>3982</v>
      </c>
      <c r="B3983">
        <v>54</v>
      </c>
      <c r="C3983" t="s">
        <v>189</v>
      </c>
      <c r="D3983" t="s">
        <v>45</v>
      </c>
      <c r="E3983" t="s">
        <v>1394</v>
      </c>
      <c r="F3983" t="s">
        <v>63</v>
      </c>
      <c r="G3983">
        <v>383</v>
      </c>
    </row>
    <row r="3984" spans="1:7">
      <c r="A3984">
        <v>3983</v>
      </c>
      <c r="B3984">
        <v>54</v>
      </c>
      <c r="C3984" t="s">
        <v>189</v>
      </c>
      <c r="D3984" t="s">
        <v>45</v>
      </c>
      <c r="E3984" t="s">
        <v>1394</v>
      </c>
      <c r="F3984" t="s">
        <v>46</v>
      </c>
      <c r="G3984">
        <v>420</v>
      </c>
    </row>
    <row r="3985" spans="1:7">
      <c r="A3985">
        <v>3984</v>
      </c>
      <c r="B3985">
        <v>54</v>
      </c>
      <c r="C3985" t="s">
        <v>189</v>
      </c>
      <c r="D3985" t="s">
        <v>45</v>
      </c>
      <c r="E3985" t="s">
        <v>1395</v>
      </c>
      <c r="F3985" t="s">
        <v>63</v>
      </c>
      <c r="G3985">
        <v>390</v>
      </c>
    </row>
    <row r="3986" spans="1:7">
      <c r="A3986">
        <v>3985</v>
      </c>
      <c r="B3986">
        <v>54</v>
      </c>
      <c r="C3986" t="s">
        <v>189</v>
      </c>
      <c r="D3986" t="s">
        <v>45</v>
      </c>
      <c r="E3986" t="s">
        <v>1395</v>
      </c>
      <c r="F3986" t="s">
        <v>46</v>
      </c>
      <c r="G3986">
        <v>428</v>
      </c>
    </row>
    <row r="3987" spans="1:7">
      <c r="A3987">
        <v>3986</v>
      </c>
      <c r="B3987">
        <v>54</v>
      </c>
      <c r="C3987" t="s">
        <v>189</v>
      </c>
      <c r="D3987" t="s">
        <v>45</v>
      </c>
      <c r="E3987" t="s">
        <v>1396</v>
      </c>
      <c r="F3987" t="s">
        <v>63</v>
      </c>
      <c r="G3987">
        <v>312</v>
      </c>
    </row>
    <row r="3988" spans="1:7">
      <c r="A3988">
        <v>3987</v>
      </c>
      <c r="B3988">
        <v>54</v>
      </c>
      <c r="C3988" t="s">
        <v>189</v>
      </c>
      <c r="D3988" t="s">
        <v>45</v>
      </c>
      <c r="E3988" t="s">
        <v>1396</v>
      </c>
      <c r="F3988" t="s">
        <v>46</v>
      </c>
      <c r="G3988">
        <v>336</v>
      </c>
    </row>
    <row r="3989" spans="1:7">
      <c r="A3989">
        <v>3988</v>
      </c>
      <c r="B3989">
        <v>54</v>
      </c>
      <c r="C3989" t="s">
        <v>189</v>
      </c>
      <c r="D3989" t="s">
        <v>45</v>
      </c>
      <c r="E3989" t="s">
        <v>1397</v>
      </c>
      <c r="F3989" t="s">
        <v>63</v>
      </c>
      <c r="G3989">
        <v>212</v>
      </c>
    </row>
    <row r="3990" spans="1:7">
      <c r="A3990">
        <v>3989</v>
      </c>
      <c r="B3990">
        <v>54</v>
      </c>
      <c r="C3990" t="s">
        <v>189</v>
      </c>
      <c r="D3990" t="s">
        <v>45</v>
      </c>
      <c r="E3990" t="s">
        <v>1397</v>
      </c>
      <c r="F3990" t="s">
        <v>46</v>
      </c>
      <c r="G3990">
        <v>244</v>
      </c>
    </row>
    <row r="3991" spans="1:7">
      <c r="A3991">
        <v>3990</v>
      </c>
      <c r="B3991">
        <v>54</v>
      </c>
      <c r="C3991" t="s">
        <v>189</v>
      </c>
      <c r="D3991" t="s">
        <v>45</v>
      </c>
      <c r="E3991" t="s">
        <v>1398</v>
      </c>
      <c r="F3991" t="s">
        <v>63</v>
      </c>
      <c r="G3991">
        <v>142</v>
      </c>
    </row>
    <row r="3992" spans="1:7">
      <c r="A3992">
        <v>3991</v>
      </c>
      <c r="B3992">
        <v>54</v>
      </c>
      <c r="C3992" t="s">
        <v>189</v>
      </c>
      <c r="D3992" t="s">
        <v>45</v>
      </c>
      <c r="E3992" t="s">
        <v>1398</v>
      </c>
      <c r="F3992" t="s">
        <v>46</v>
      </c>
      <c r="G3992">
        <v>152</v>
      </c>
    </row>
    <row r="3993" spans="1:7">
      <c r="A3993">
        <v>3992</v>
      </c>
      <c r="B3993">
        <v>54</v>
      </c>
      <c r="C3993" t="s">
        <v>189</v>
      </c>
      <c r="D3993" t="s">
        <v>45</v>
      </c>
      <c r="E3993" t="s">
        <v>1399</v>
      </c>
      <c r="F3993" t="s">
        <v>63</v>
      </c>
      <c r="G3993">
        <v>81</v>
      </c>
    </row>
    <row r="3994" spans="1:7">
      <c r="A3994">
        <v>3993</v>
      </c>
      <c r="B3994">
        <v>54</v>
      </c>
      <c r="C3994" t="s">
        <v>189</v>
      </c>
      <c r="D3994" t="s">
        <v>45</v>
      </c>
      <c r="E3994" t="s">
        <v>1399</v>
      </c>
      <c r="F3994" t="s">
        <v>46</v>
      </c>
      <c r="G3994">
        <v>73</v>
      </c>
    </row>
    <row r="3995" spans="1:7">
      <c r="A3995">
        <v>3994</v>
      </c>
      <c r="B3995">
        <v>54</v>
      </c>
      <c r="C3995" t="s">
        <v>189</v>
      </c>
      <c r="D3995" t="s">
        <v>45</v>
      </c>
      <c r="E3995" t="s">
        <v>1400</v>
      </c>
      <c r="F3995" t="s">
        <v>63</v>
      </c>
      <c r="G3995">
        <v>69</v>
      </c>
    </row>
    <row r="3996" spans="1:7">
      <c r="A3996">
        <v>3995</v>
      </c>
      <c r="B3996">
        <v>54</v>
      </c>
      <c r="C3996" t="s">
        <v>189</v>
      </c>
      <c r="D3996" t="s">
        <v>45</v>
      </c>
      <c r="E3996" t="s">
        <v>1400</v>
      </c>
      <c r="F3996" t="s">
        <v>46</v>
      </c>
      <c r="G3996">
        <v>88</v>
      </c>
    </row>
    <row r="3997" spans="1:7">
      <c r="A3997">
        <v>3996</v>
      </c>
      <c r="B3997">
        <v>54</v>
      </c>
      <c r="C3997" t="s">
        <v>189</v>
      </c>
      <c r="D3997" t="s">
        <v>45</v>
      </c>
      <c r="E3997" t="s">
        <v>1401</v>
      </c>
      <c r="F3997" t="s">
        <v>63</v>
      </c>
      <c r="G3997">
        <v>34</v>
      </c>
    </row>
    <row r="3998" spans="1:7">
      <c r="A3998">
        <v>3997</v>
      </c>
      <c r="B3998">
        <v>54</v>
      </c>
      <c r="C3998" t="s">
        <v>189</v>
      </c>
      <c r="D3998" t="s">
        <v>45</v>
      </c>
      <c r="E3998" t="s">
        <v>1401</v>
      </c>
      <c r="F3998" t="s">
        <v>46</v>
      </c>
      <c r="G3998">
        <v>55</v>
      </c>
    </row>
    <row r="3999" spans="1:7">
      <c r="A3999">
        <v>3998</v>
      </c>
      <c r="B3999">
        <v>54</v>
      </c>
      <c r="C3999" t="s">
        <v>189</v>
      </c>
      <c r="D3999" t="s">
        <v>45</v>
      </c>
      <c r="E3999" t="s">
        <v>1402</v>
      </c>
      <c r="F3999" t="s">
        <v>63</v>
      </c>
      <c r="G3999">
        <v>39</v>
      </c>
    </row>
    <row r="4000" spans="1:7">
      <c r="A4000">
        <v>3999</v>
      </c>
      <c r="B4000">
        <v>54</v>
      </c>
      <c r="C4000" t="s">
        <v>189</v>
      </c>
      <c r="D4000" t="s">
        <v>45</v>
      </c>
      <c r="E4000" t="s">
        <v>1402</v>
      </c>
      <c r="F4000" t="s">
        <v>46</v>
      </c>
      <c r="G4000">
        <v>74</v>
      </c>
    </row>
    <row r="4001" spans="1:8">
      <c r="A4001">
        <v>4000</v>
      </c>
      <c r="B4001">
        <v>63</v>
      </c>
      <c r="C4001" t="s">
        <v>190</v>
      </c>
      <c r="D4001" t="s">
        <v>1413</v>
      </c>
      <c r="E4001" t="s">
        <v>249</v>
      </c>
      <c r="F4001" t="s">
        <v>63</v>
      </c>
      <c r="G4001">
        <v>148</v>
      </c>
      <c r="H4001">
        <v>2883</v>
      </c>
    </row>
    <row r="4002" spans="1:8">
      <c r="A4002">
        <v>4001</v>
      </c>
      <c r="B4002">
        <v>63</v>
      </c>
      <c r="C4002" t="s">
        <v>190</v>
      </c>
      <c r="D4002" t="s">
        <v>1413</v>
      </c>
      <c r="E4002" t="s">
        <v>249</v>
      </c>
      <c r="F4002" t="s">
        <v>46</v>
      </c>
      <c r="G4002">
        <v>134</v>
      </c>
      <c r="H4002">
        <v>2883</v>
      </c>
    </row>
    <row r="4003" spans="1:8">
      <c r="A4003">
        <v>4002</v>
      </c>
      <c r="B4003">
        <v>63</v>
      </c>
      <c r="C4003" t="s">
        <v>190</v>
      </c>
      <c r="D4003" t="s">
        <v>1413</v>
      </c>
      <c r="E4003" t="s">
        <v>1386</v>
      </c>
      <c r="F4003" t="s">
        <v>63</v>
      </c>
      <c r="G4003">
        <v>149</v>
      </c>
      <c r="H4003">
        <v>2883</v>
      </c>
    </row>
    <row r="4004" spans="1:8">
      <c r="A4004">
        <v>4003</v>
      </c>
      <c r="B4004">
        <v>63</v>
      </c>
      <c r="C4004" t="s">
        <v>190</v>
      </c>
      <c r="D4004" t="s">
        <v>1413</v>
      </c>
      <c r="E4004" t="s">
        <v>1386</v>
      </c>
      <c r="F4004" t="s">
        <v>46</v>
      </c>
      <c r="G4004">
        <v>142</v>
      </c>
      <c r="H4004">
        <v>2883</v>
      </c>
    </row>
    <row r="4005" spans="1:8">
      <c r="A4005">
        <v>4004</v>
      </c>
      <c r="B4005">
        <v>63</v>
      </c>
      <c r="C4005" t="s">
        <v>190</v>
      </c>
      <c r="D4005" t="s">
        <v>1413</v>
      </c>
      <c r="E4005" t="s">
        <v>1387</v>
      </c>
      <c r="F4005" t="s">
        <v>63</v>
      </c>
      <c r="G4005">
        <v>117</v>
      </c>
      <c r="H4005">
        <v>2883</v>
      </c>
    </row>
    <row r="4006" spans="1:8">
      <c r="A4006">
        <v>4005</v>
      </c>
      <c r="B4006">
        <v>63</v>
      </c>
      <c r="C4006" t="s">
        <v>190</v>
      </c>
      <c r="D4006" t="s">
        <v>1413</v>
      </c>
      <c r="E4006" t="s">
        <v>1387</v>
      </c>
      <c r="F4006" t="s">
        <v>46</v>
      </c>
      <c r="G4006">
        <v>134</v>
      </c>
      <c r="H4006">
        <v>2883</v>
      </c>
    </row>
    <row r="4007" spans="1:8">
      <c r="A4007">
        <v>4006</v>
      </c>
      <c r="B4007">
        <v>63</v>
      </c>
      <c r="C4007" t="s">
        <v>190</v>
      </c>
      <c r="D4007" t="s">
        <v>1413</v>
      </c>
      <c r="E4007" t="s">
        <v>1388</v>
      </c>
      <c r="F4007" t="s">
        <v>63</v>
      </c>
      <c r="G4007">
        <v>139</v>
      </c>
      <c r="H4007">
        <v>2883</v>
      </c>
    </row>
    <row r="4008" spans="1:8">
      <c r="A4008">
        <v>4007</v>
      </c>
      <c r="B4008">
        <v>63</v>
      </c>
      <c r="C4008" t="s">
        <v>190</v>
      </c>
      <c r="D4008" t="s">
        <v>1413</v>
      </c>
      <c r="E4008" t="s">
        <v>1388</v>
      </c>
      <c r="F4008" t="s">
        <v>46</v>
      </c>
      <c r="G4008">
        <v>158</v>
      </c>
      <c r="H4008">
        <v>2883</v>
      </c>
    </row>
    <row r="4009" spans="1:8">
      <c r="A4009">
        <v>4008</v>
      </c>
      <c r="B4009">
        <v>63</v>
      </c>
      <c r="C4009" t="s">
        <v>190</v>
      </c>
      <c r="D4009" t="s">
        <v>1413</v>
      </c>
      <c r="E4009" t="s">
        <v>1389</v>
      </c>
      <c r="F4009" t="s">
        <v>63</v>
      </c>
      <c r="G4009">
        <v>144</v>
      </c>
      <c r="H4009">
        <v>2883</v>
      </c>
    </row>
    <row r="4010" spans="1:8">
      <c r="A4010">
        <v>4009</v>
      </c>
      <c r="B4010">
        <v>63</v>
      </c>
      <c r="C4010" t="s">
        <v>190</v>
      </c>
      <c r="D4010" t="s">
        <v>1413</v>
      </c>
      <c r="E4010" t="s">
        <v>1389</v>
      </c>
      <c r="F4010" t="s">
        <v>46</v>
      </c>
      <c r="G4010">
        <v>130</v>
      </c>
      <c r="H4010">
        <v>2883</v>
      </c>
    </row>
    <row r="4011" spans="1:8">
      <c r="A4011">
        <v>4010</v>
      </c>
      <c r="B4011">
        <v>63</v>
      </c>
      <c r="C4011" t="s">
        <v>190</v>
      </c>
      <c r="D4011" t="s">
        <v>1413</v>
      </c>
      <c r="E4011" t="s">
        <v>1390</v>
      </c>
      <c r="F4011" t="s">
        <v>63</v>
      </c>
      <c r="G4011">
        <v>109</v>
      </c>
      <c r="H4011">
        <v>2883</v>
      </c>
    </row>
    <row r="4012" spans="1:8">
      <c r="A4012">
        <v>4011</v>
      </c>
      <c r="B4012">
        <v>63</v>
      </c>
      <c r="C4012" t="s">
        <v>190</v>
      </c>
      <c r="D4012" t="s">
        <v>1413</v>
      </c>
      <c r="E4012" t="s">
        <v>1390</v>
      </c>
      <c r="F4012" t="s">
        <v>46</v>
      </c>
      <c r="G4012">
        <v>133</v>
      </c>
      <c r="H4012">
        <v>2883</v>
      </c>
    </row>
    <row r="4013" spans="1:8">
      <c r="A4013">
        <v>4012</v>
      </c>
      <c r="B4013">
        <v>63</v>
      </c>
      <c r="C4013" t="s">
        <v>190</v>
      </c>
      <c r="D4013" t="s">
        <v>1413</v>
      </c>
      <c r="E4013" t="s">
        <v>1391</v>
      </c>
      <c r="F4013" t="s">
        <v>63</v>
      </c>
      <c r="G4013">
        <v>102</v>
      </c>
      <c r="H4013">
        <v>2883</v>
      </c>
    </row>
    <row r="4014" spans="1:8">
      <c r="A4014">
        <v>4013</v>
      </c>
      <c r="B4014">
        <v>63</v>
      </c>
      <c r="C4014" t="s">
        <v>190</v>
      </c>
      <c r="D4014" t="s">
        <v>1413</v>
      </c>
      <c r="E4014" t="s">
        <v>1391</v>
      </c>
      <c r="F4014" t="s">
        <v>46</v>
      </c>
      <c r="G4014">
        <v>102</v>
      </c>
      <c r="H4014">
        <v>2883</v>
      </c>
    </row>
    <row r="4015" spans="1:8">
      <c r="A4015">
        <v>4014</v>
      </c>
      <c r="B4015">
        <v>63</v>
      </c>
      <c r="C4015" t="s">
        <v>190</v>
      </c>
      <c r="D4015" t="s">
        <v>1413</v>
      </c>
      <c r="E4015" t="s">
        <v>1392</v>
      </c>
      <c r="F4015" t="s">
        <v>63</v>
      </c>
      <c r="G4015">
        <v>103</v>
      </c>
      <c r="H4015">
        <v>2883</v>
      </c>
    </row>
    <row r="4016" spans="1:8">
      <c r="A4016">
        <v>4015</v>
      </c>
      <c r="B4016">
        <v>63</v>
      </c>
      <c r="C4016" t="s">
        <v>190</v>
      </c>
      <c r="D4016" t="s">
        <v>1413</v>
      </c>
      <c r="E4016" t="s">
        <v>1392</v>
      </c>
      <c r="F4016" t="s">
        <v>46</v>
      </c>
      <c r="G4016">
        <v>101</v>
      </c>
      <c r="H4016">
        <v>2883</v>
      </c>
    </row>
    <row r="4017" spans="1:8">
      <c r="A4017">
        <v>4016</v>
      </c>
      <c r="B4017">
        <v>63</v>
      </c>
      <c r="C4017" t="s">
        <v>190</v>
      </c>
      <c r="D4017" t="s">
        <v>1413</v>
      </c>
      <c r="E4017" t="s">
        <v>1393</v>
      </c>
      <c r="F4017" t="s">
        <v>63</v>
      </c>
      <c r="G4017">
        <v>91</v>
      </c>
      <c r="H4017">
        <v>2883</v>
      </c>
    </row>
    <row r="4018" spans="1:8">
      <c r="A4018">
        <v>4017</v>
      </c>
      <c r="B4018">
        <v>63</v>
      </c>
      <c r="C4018" t="s">
        <v>190</v>
      </c>
      <c r="D4018" t="s">
        <v>1413</v>
      </c>
      <c r="E4018" t="s">
        <v>1393</v>
      </c>
      <c r="F4018" t="s">
        <v>46</v>
      </c>
      <c r="G4018">
        <v>92</v>
      </c>
      <c r="H4018">
        <v>2883</v>
      </c>
    </row>
    <row r="4019" spans="1:8">
      <c r="A4019">
        <v>4018</v>
      </c>
      <c r="B4019">
        <v>63</v>
      </c>
      <c r="C4019" t="s">
        <v>190</v>
      </c>
      <c r="D4019" t="s">
        <v>1413</v>
      </c>
      <c r="E4019" t="s">
        <v>1394</v>
      </c>
      <c r="F4019" t="s">
        <v>63</v>
      </c>
      <c r="G4019">
        <v>77</v>
      </c>
      <c r="H4019">
        <v>2883</v>
      </c>
    </row>
    <row r="4020" spans="1:8">
      <c r="A4020">
        <v>4019</v>
      </c>
      <c r="B4020">
        <v>63</v>
      </c>
      <c r="C4020" t="s">
        <v>190</v>
      </c>
      <c r="D4020" t="s">
        <v>1413</v>
      </c>
      <c r="E4020" t="s">
        <v>1394</v>
      </c>
      <c r="F4020" t="s">
        <v>46</v>
      </c>
      <c r="G4020">
        <v>67</v>
      </c>
      <c r="H4020">
        <v>2883</v>
      </c>
    </row>
    <row r="4021" spans="1:8">
      <c r="A4021">
        <v>4020</v>
      </c>
      <c r="B4021">
        <v>63</v>
      </c>
      <c r="C4021" t="s">
        <v>190</v>
      </c>
      <c r="D4021" t="s">
        <v>1413</v>
      </c>
      <c r="E4021" t="s">
        <v>1395</v>
      </c>
      <c r="F4021" t="s">
        <v>63</v>
      </c>
      <c r="G4021">
        <v>51</v>
      </c>
      <c r="H4021">
        <v>2883</v>
      </c>
    </row>
    <row r="4022" spans="1:8">
      <c r="A4022">
        <v>4021</v>
      </c>
      <c r="B4022">
        <v>63</v>
      </c>
      <c r="C4022" t="s">
        <v>190</v>
      </c>
      <c r="D4022" t="s">
        <v>1413</v>
      </c>
      <c r="E4022" t="s">
        <v>1395</v>
      </c>
      <c r="F4022" t="s">
        <v>46</v>
      </c>
      <c r="G4022">
        <v>59</v>
      </c>
      <c r="H4022">
        <v>2883</v>
      </c>
    </row>
    <row r="4023" spans="1:8">
      <c r="A4023">
        <v>4022</v>
      </c>
      <c r="B4023">
        <v>63</v>
      </c>
      <c r="C4023" t="s">
        <v>190</v>
      </c>
      <c r="D4023" t="s">
        <v>1413</v>
      </c>
      <c r="E4023" t="s">
        <v>1396</v>
      </c>
      <c r="F4023" t="s">
        <v>63</v>
      </c>
      <c r="G4023">
        <v>67</v>
      </c>
      <c r="H4023">
        <v>2883</v>
      </c>
    </row>
    <row r="4024" spans="1:8">
      <c r="A4024">
        <v>4023</v>
      </c>
      <c r="B4024">
        <v>63</v>
      </c>
      <c r="C4024" t="s">
        <v>190</v>
      </c>
      <c r="D4024" t="s">
        <v>1413</v>
      </c>
      <c r="E4024" t="s">
        <v>1396</v>
      </c>
      <c r="F4024" t="s">
        <v>46</v>
      </c>
      <c r="G4024">
        <v>62</v>
      </c>
      <c r="H4024">
        <v>2883</v>
      </c>
    </row>
    <row r="4025" spans="1:8">
      <c r="A4025">
        <v>4024</v>
      </c>
      <c r="B4025">
        <v>63</v>
      </c>
      <c r="C4025" t="s">
        <v>190</v>
      </c>
      <c r="D4025" t="s">
        <v>1413</v>
      </c>
      <c r="E4025" t="s">
        <v>1397</v>
      </c>
      <c r="F4025" t="s">
        <v>63</v>
      </c>
      <c r="G4025">
        <v>42</v>
      </c>
      <c r="H4025">
        <v>2883</v>
      </c>
    </row>
    <row r="4026" spans="1:8">
      <c r="A4026">
        <v>4025</v>
      </c>
      <c r="B4026">
        <v>63</v>
      </c>
      <c r="C4026" t="s">
        <v>190</v>
      </c>
      <c r="D4026" t="s">
        <v>1413</v>
      </c>
      <c r="E4026" t="s">
        <v>1397</v>
      </c>
      <c r="F4026" t="s">
        <v>46</v>
      </c>
      <c r="G4026">
        <v>44</v>
      </c>
      <c r="H4026">
        <v>2883</v>
      </c>
    </row>
    <row r="4027" spans="1:8">
      <c r="A4027">
        <v>4026</v>
      </c>
      <c r="B4027">
        <v>63</v>
      </c>
      <c r="C4027" t="s">
        <v>190</v>
      </c>
      <c r="D4027" t="s">
        <v>1413</v>
      </c>
      <c r="E4027" t="s">
        <v>1398</v>
      </c>
      <c r="F4027" t="s">
        <v>63</v>
      </c>
      <c r="G4027">
        <v>38</v>
      </c>
      <c r="H4027">
        <v>2883</v>
      </c>
    </row>
    <row r="4028" spans="1:8">
      <c r="A4028">
        <v>4027</v>
      </c>
      <c r="B4028">
        <v>63</v>
      </c>
      <c r="C4028" t="s">
        <v>190</v>
      </c>
      <c r="D4028" t="s">
        <v>1413</v>
      </c>
      <c r="E4028" t="s">
        <v>1398</v>
      </c>
      <c r="F4028" t="s">
        <v>46</v>
      </c>
      <c r="G4028">
        <v>40</v>
      </c>
      <c r="H4028">
        <v>2883</v>
      </c>
    </row>
    <row r="4029" spans="1:8">
      <c r="A4029">
        <v>4028</v>
      </c>
      <c r="B4029">
        <v>63</v>
      </c>
      <c r="C4029" t="s">
        <v>190</v>
      </c>
      <c r="D4029" t="s">
        <v>1413</v>
      </c>
      <c r="E4029" t="s">
        <v>1399</v>
      </c>
      <c r="F4029" t="s">
        <v>63</v>
      </c>
      <c r="G4029">
        <v>31</v>
      </c>
      <c r="H4029">
        <v>2883</v>
      </c>
    </row>
    <row r="4030" spans="1:8">
      <c r="A4030">
        <v>4029</v>
      </c>
      <c r="B4030">
        <v>63</v>
      </c>
      <c r="C4030" t="s">
        <v>190</v>
      </c>
      <c r="D4030" t="s">
        <v>1413</v>
      </c>
      <c r="E4030" t="s">
        <v>1399</v>
      </c>
      <c r="F4030" t="s">
        <v>46</v>
      </c>
      <c r="G4030">
        <v>23</v>
      </c>
      <c r="H4030">
        <v>2883</v>
      </c>
    </row>
    <row r="4031" spans="1:8">
      <c r="A4031">
        <v>4030</v>
      </c>
      <c r="B4031">
        <v>63</v>
      </c>
      <c r="C4031" t="s">
        <v>190</v>
      </c>
      <c r="D4031" t="s">
        <v>1413</v>
      </c>
      <c r="E4031" t="s">
        <v>1400</v>
      </c>
      <c r="F4031" t="s">
        <v>63</v>
      </c>
      <c r="G4031">
        <v>14</v>
      </c>
      <c r="H4031">
        <v>2883</v>
      </c>
    </row>
    <row r="4032" spans="1:8">
      <c r="A4032">
        <v>4031</v>
      </c>
      <c r="B4032">
        <v>63</v>
      </c>
      <c r="C4032" t="s">
        <v>190</v>
      </c>
      <c r="D4032" t="s">
        <v>1413</v>
      </c>
      <c r="E4032" t="s">
        <v>1400</v>
      </c>
      <c r="F4032" t="s">
        <v>46</v>
      </c>
      <c r="G4032">
        <v>16</v>
      </c>
      <c r="H4032">
        <v>2883</v>
      </c>
    </row>
    <row r="4033" spans="1:8">
      <c r="A4033">
        <v>4032</v>
      </c>
      <c r="B4033">
        <v>63</v>
      </c>
      <c r="C4033" t="s">
        <v>190</v>
      </c>
      <c r="D4033" t="s">
        <v>1413</v>
      </c>
      <c r="E4033" t="s">
        <v>1401</v>
      </c>
      <c r="F4033" t="s">
        <v>63</v>
      </c>
      <c r="G4033">
        <v>4</v>
      </c>
      <c r="H4033">
        <v>2883</v>
      </c>
    </row>
    <row r="4034" spans="1:8">
      <c r="A4034">
        <v>4033</v>
      </c>
      <c r="B4034">
        <v>63</v>
      </c>
      <c r="C4034" t="s">
        <v>190</v>
      </c>
      <c r="D4034" t="s">
        <v>1413</v>
      </c>
      <c r="E4034" t="s">
        <v>1401</v>
      </c>
      <c r="F4034" t="s">
        <v>46</v>
      </c>
      <c r="G4034">
        <v>6</v>
      </c>
      <c r="H4034">
        <v>2883</v>
      </c>
    </row>
    <row r="4035" spans="1:8">
      <c r="A4035">
        <v>4034</v>
      </c>
      <c r="B4035">
        <v>63</v>
      </c>
      <c r="C4035" t="s">
        <v>190</v>
      </c>
      <c r="D4035" t="s">
        <v>1413</v>
      </c>
      <c r="E4035" t="s">
        <v>1402</v>
      </c>
      <c r="F4035" t="s">
        <v>63</v>
      </c>
      <c r="G4035">
        <v>7</v>
      </c>
      <c r="H4035">
        <v>2883</v>
      </c>
    </row>
    <row r="4036" spans="1:8">
      <c r="A4036">
        <v>4035</v>
      </c>
      <c r="B4036">
        <v>63</v>
      </c>
      <c r="C4036" t="s">
        <v>190</v>
      </c>
      <c r="D4036" t="s">
        <v>1413</v>
      </c>
      <c r="E4036" t="s">
        <v>1402</v>
      </c>
      <c r="F4036" t="s">
        <v>46</v>
      </c>
      <c r="G4036">
        <v>7</v>
      </c>
      <c r="H4036">
        <v>2883</v>
      </c>
    </row>
    <row r="4037" spans="1:8">
      <c r="A4037">
        <v>4036</v>
      </c>
      <c r="B4037">
        <v>63</v>
      </c>
      <c r="C4037" t="s">
        <v>190</v>
      </c>
      <c r="D4037" t="s">
        <v>3582</v>
      </c>
      <c r="E4037" t="s">
        <v>1390</v>
      </c>
      <c r="F4037" t="s">
        <v>63</v>
      </c>
      <c r="G4037">
        <v>1</v>
      </c>
      <c r="H4037">
        <v>6</v>
      </c>
    </row>
    <row r="4038" spans="1:8">
      <c r="A4038">
        <v>4037</v>
      </c>
      <c r="B4038">
        <v>63</v>
      </c>
      <c r="C4038" t="s">
        <v>190</v>
      </c>
      <c r="D4038" t="s">
        <v>3582</v>
      </c>
      <c r="E4038" t="s">
        <v>1391</v>
      </c>
      <c r="F4038" t="s">
        <v>63</v>
      </c>
      <c r="G4038">
        <v>1</v>
      </c>
      <c r="H4038">
        <v>6</v>
      </c>
    </row>
    <row r="4039" spans="1:8">
      <c r="A4039">
        <v>4038</v>
      </c>
      <c r="B4039">
        <v>63</v>
      </c>
      <c r="C4039" t="s">
        <v>190</v>
      </c>
      <c r="D4039" t="s">
        <v>3582</v>
      </c>
      <c r="E4039" t="s">
        <v>1392</v>
      </c>
      <c r="F4039" t="s">
        <v>63</v>
      </c>
      <c r="G4039">
        <v>1</v>
      </c>
      <c r="H4039">
        <v>6</v>
      </c>
    </row>
    <row r="4040" spans="1:8">
      <c r="A4040">
        <v>4039</v>
      </c>
      <c r="B4040">
        <v>63</v>
      </c>
      <c r="C4040" t="s">
        <v>190</v>
      </c>
      <c r="D4040" t="s">
        <v>3582</v>
      </c>
      <c r="E4040" t="s">
        <v>1394</v>
      </c>
      <c r="F4040" t="s">
        <v>63</v>
      </c>
      <c r="G4040">
        <v>1</v>
      </c>
      <c r="H4040">
        <v>6</v>
      </c>
    </row>
    <row r="4041" spans="1:8">
      <c r="A4041">
        <v>4040</v>
      </c>
      <c r="B4041">
        <v>63</v>
      </c>
      <c r="C4041" t="s">
        <v>190</v>
      </c>
      <c r="D4041" t="s">
        <v>3582</v>
      </c>
      <c r="E4041" t="s">
        <v>1396</v>
      </c>
      <c r="F4041" t="s">
        <v>46</v>
      </c>
      <c r="G4041">
        <v>2</v>
      </c>
      <c r="H4041">
        <v>6</v>
      </c>
    </row>
    <row r="4042" spans="1:8">
      <c r="A4042">
        <v>4041</v>
      </c>
      <c r="B4042">
        <v>63</v>
      </c>
      <c r="C4042" t="s">
        <v>190</v>
      </c>
      <c r="D4042" t="s">
        <v>3597</v>
      </c>
      <c r="E4042" t="s">
        <v>1386</v>
      </c>
      <c r="F4042" t="s">
        <v>63</v>
      </c>
      <c r="G4042">
        <v>1</v>
      </c>
      <c r="H4042">
        <v>22</v>
      </c>
    </row>
    <row r="4043" spans="1:8">
      <c r="A4043">
        <v>4042</v>
      </c>
      <c r="B4043">
        <v>63</v>
      </c>
      <c r="C4043" t="s">
        <v>190</v>
      </c>
      <c r="D4043" t="s">
        <v>3597</v>
      </c>
      <c r="E4043" t="s">
        <v>1389</v>
      </c>
      <c r="F4043" t="s">
        <v>63</v>
      </c>
      <c r="G4043">
        <v>4</v>
      </c>
      <c r="H4043">
        <v>22</v>
      </c>
    </row>
    <row r="4044" spans="1:8">
      <c r="A4044">
        <v>4043</v>
      </c>
      <c r="B4044">
        <v>63</v>
      </c>
      <c r="C4044" t="s">
        <v>190</v>
      </c>
      <c r="D4044" t="s">
        <v>3597</v>
      </c>
      <c r="E4044" t="s">
        <v>1390</v>
      </c>
      <c r="F4044" t="s">
        <v>63</v>
      </c>
      <c r="G4044">
        <v>2</v>
      </c>
      <c r="H4044">
        <v>22</v>
      </c>
    </row>
    <row r="4045" spans="1:8">
      <c r="A4045">
        <v>4044</v>
      </c>
      <c r="B4045">
        <v>63</v>
      </c>
      <c r="C4045" t="s">
        <v>190</v>
      </c>
      <c r="D4045" t="s">
        <v>3597</v>
      </c>
      <c r="E4045" t="s">
        <v>1390</v>
      </c>
      <c r="F4045" t="s">
        <v>46</v>
      </c>
      <c r="G4045">
        <v>2</v>
      </c>
      <c r="H4045">
        <v>22</v>
      </c>
    </row>
    <row r="4046" spans="1:8">
      <c r="A4046">
        <v>4045</v>
      </c>
      <c r="B4046">
        <v>63</v>
      </c>
      <c r="C4046" t="s">
        <v>190</v>
      </c>
      <c r="D4046" t="s">
        <v>3597</v>
      </c>
      <c r="E4046" t="s">
        <v>1391</v>
      </c>
      <c r="F4046" t="s">
        <v>63</v>
      </c>
      <c r="G4046">
        <v>2</v>
      </c>
      <c r="H4046">
        <v>22</v>
      </c>
    </row>
    <row r="4047" spans="1:8">
      <c r="A4047">
        <v>4046</v>
      </c>
      <c r="B4047">
        <v>63</v>
      </c>
      <c r="C4047" t="s">
        <v>190</v>
      </c>
      <c r="D4047" t="s">
        <v>3597</v>
      </c>
      <c r="E4047" t="s">
        <v>1391</v>
      </c>
      <c r="F4047" t="s">
        <v>46</v>
      </c>
      <c r="G4047">
        <v>1</v>
      </c>
      <c r="H4047">
        <v>22</v>
      </c>
    </row>
    <row r="4048" spans="1:8">
      <c r="A4048">
        <v>4047</v>
      </c>
      <c r="B4048">
        <v>63</v>
      </c>
      <c r="C4048" t="s">
        <v>190</v>
      </c>
      <c r="D4048" t="s">
        <v>3597</v>
      </c>
      <c r="E4048" t="s">
        <v>1392</v>
      </c>
      <c r="F4048" t="s">
        <v>63</v>
      </c>
      <c r="G4048">
        <v>2</v>
      </c>
      <c r="H4048">
        <v>22</v>
      </c>
    </row>
    <row r="4049" spans="1:8">
      <c r="A4049">
        <v>4048</v>
      </c>
      <c r="B4049">
        <v>63</v>
      </c>
      <c r="C4049" t="s">
        <v>190</v>
      </c>
      <c r="D4049" t="s">
        <v>3597</v>
      </c>
      <c r="E4049" t="s">
        <v>1392</v>
      </c>
      <c r="F4049" t="s">
        <v>46</v>
      </c>
      <c r="G4049">
        <v>1</v>
      </c>
      <c r="H4049">
        <v>22</v>
      </c>
    </row>
    <row r="4050" spans="1:8">
      <c r="A4050">
        <v>4049</v>
      </c>
      <c r="B4050">
        <v>63</v>
      </c>
      <c r="C4050" t="s">
        <v>190</v>
      </c>
      <c r="D4050" t="s">
        <v>3597</v>
      </c>
      <c r="E4050" t="s">
        <v>1393</v>
      </c>
      <c r="F4050" t="s">
        <v>63</v>
      </c>
      <c r="G4050">
        <v>2</v>
      </c>
      <c r="H4050">
        <v>22</v>
      </c>
    </row>
    <row r="4051" spans="1:8">
      <c r="A4051">
        <v>4050</v>
      </c>
      <c r="B4051">
        <v>63</v>
      </c>
      <c r="C4051" t="s">
        <v>190</v>
      </c>
      <c r="D4051" t="s">
        <v>3597</v>
      </c>
      <c r="E4051" t="s">
        <v>1393</v>
      </c>
      <c r="F4051" t="s">
        <v>46</v>
      </c>
      <c r="G4051">
        <v>2</v>
      </c>
      <c r="H4051">
        <v>22</v>
      </c>
    </row>
    <row r="4052" spans="1:8">
      <c r="A4052">
        <v>4051</v>
      </c>
      <c r="B4052">
        <v>63</v>
      </c>
      <c r="C4052" t="s">
        <v>190</v>
      </c>
      <c r="D4052" t="s">
        <v>3597</v>
      </c>
      <c r="E4052" t="s">
        <v>1396</v>
      </c>
      <c r="F4052" t="s">
        <v>46</v>
      </c>
      <c r="G4052">
        <v>1</v>
      </c>
      <c r="H4052">
        <v>22</v>
      </c>
    </row>
    <row r="4053" spans="1:8">
      <c r="A4053">
        <v>4052</v>
      </c>
      <c r="B4053">
        <v>63</v>
      </c>
      <c r="C4053" t="s">
        <v>190</v>
      </c>
      <c r="D4053" t="s">
        <v>3597</v>
      </c>
      <c r="E4053" t="s">
        <v>1397</v>
      </c>
      <c r="F4053" t="s">
        <v>63</v>
      </c>
      <c r="G4053">
        <v>2</v>
      </c>
      <c r="H4053">
        <v>22</v>
      </c>
    </row>
    <row r="4054" spans="1:8">
      <c r="A4054">
        <v>4053</v>
      </c>
      <c r="B4054">
        <v>63</v>
      </c>
      <c r="C4054" t="s">
        <v>190</v>
      </c>
      <c r="D4054" t="s">
        <v>3599</v>
      </c>
      <c r="E4054" t="s">
        <v>1392</v>
      </c>
      <c r="F4054" t="s">
        <v>63</v>
      </c>
      <c r="G4054">
        <v>1</v>
      </c>
      <c r="H4054">
        <v>2</v>
      </c>
    </row>
    <row r="4055" spans="1:8">
      <c r="A4055">
        <v>4054</v>
      </c>
      <c r="B4055">
        <v>63</v>
      </c>
      <c r="C4055" t="s">
        <v>190</v>
      </c>
      <c r="D4055" t="s">
        <v>3599</v>
      </c>
      <c r="E4055" t="s">
        <v>1395</v>
      </c>
      <c r="F4055" t="s">
        <v>46</v>
      </c>
      <c r="G4055">
        <v>1</v>
      </c>
      <c r="H4055">
        <v>2</v>
      </c>
    </row>
    <row r="4056" spans="1:8">
      <c r="A4056">
        <v>4055</v>
      </c>
      <c r="B4056">
        <v>63</v>
      </c>
      <c r="C4056" t="s">
        <v>190</v>
      </c>
      <c r="D4056" t="s">
        <v>3598</v>
      </c>
      <c r="E4056" t="s">
        <v>249</v>
      </c>
      <c r="F4056" t="s">
        <v>63</v>
      </c>
      <c r="G4056">
        <v>193</v>
      </c>
      <c r="H4056">
        <v>6036</v>
      </c>
    </row>
    <row r="4057" spans="1:8">
      <c r="A4057">
        <v>4056</v>
      </c>
      <c r="B4057">
        <v>63</v>
      </c>
      <c r="C4057" t="s">
        <v>190</v>
      </c>
      <c r="D4057" t="s">
        <v>3598</v>
      </c>
      <c r="E4057" t="s">
        <v>249</v>
      </c>
      <c r="F4057" t="s">
        <v>46</v>
      </c>
      <c r="G4057">
        <v>225</v>
      </c>
      <c r="H4057">
        <v>6036</v>
      </c>
    </row>
    <row r="4058" spans="1:8">
      <c r="A4058">
        <v>4057</v>
      </c>
      <c r="B4058">
        <v>63</v>
      </c>
      <c r="C4058" t="s">
        <v>190</v>
      </c>
      <c r="D4058" t="s">
        <v>3598</v>
      </c>
      <c r="E4058" t="s">
        <v>1386</v>
      </c>
      <c r="F4058" t="s">
        <v>63</v>
      </c>
      <c r="G4058">
        <v>206</v>
      </c>
      <c r="H4058">
        <v>6036</v>
      </c>
    </row>
    <row r="4059" spans="1:8">
      <c r="A4059">
        <v>4058</v>
      </c>
      <c r="B4059">
        <v>63</v>
      </c>
      <c r="C4059" t="s">
        <v>190</v>
      </c>
      <c r="D4059" t="s">
        <v>3598</v>
      </c>
      <c r="E4059" t="s">
        <v>1386</v>
      </c>
      <c r="F4059" t="s">
        <v>46</v>
      </c>
      <c r="G4059">
        <v>187</v>
      </c>
      <c r="H4059">
        <v>6036</v>
      </c>
    </row>
    <row r="4060" spans="1:8">
      <c r="A4060">
        <v>4059</v>
      </c>
      <c r="B4060">
        <v>63</v>
      </c>
      <c r="C4060" t="s">
        <v>190</v>
      </c>
      <c r="D4060" t="s">
        <v>3598</v>
      </c>
      <c r="E4060" t="s">
        <v>1387</v>
      </c>
      <c r="F4060" t="s">
        <v>63</v>
      </c>
      <c r="G4060">
        <v>218</v>
      </c>
      <c r="H4060">
        <v>6036</v>
      </c>
    </row>
    <row r="4061" spans="1:8">
      <c r="A4061">
        <v>4060</v>
      </c>
      <c r="B4061">
        <v>63</v>
      </c>
      <c r="C4061" t="s">
        <v>190</v>
      </c>
      <c r="D4061" t="s">
        <v>3598</v>
      </c>
      <c r="E4061" t="s">
        <v>1387</v>
      </c>
      <c r="F4061" t="s">
        <v>46</v>
      </c>
      <c r="G4061">
        <v>244</v>
      </c>
      <c r="H4061">
        <v>6036</v>
      </c>
    </row>
    <row r="4062" spans="1:8">
      <c r="A4062">
        <v>4061</v>
      </c>
      <c r="B4062">
        <v>63</v>
      </c>
      <c r="C4062" t="s">
        <v>190</v>
      </c>
      <c r="D4062" t="s">
        <v>3598</v>
      </c>
      <c r="E4062" t="s">
        <v>1388</v>
      </c>
      <c r="F4062" t="s">
        <v>63</v>
      </c>
      <c r="G4062">
        <v>352</v>
      </c>
      <c r="H4062">
        <v>6036</v>
      </c>
    </row>
    <row r="4063" spans="1:8">
      <c r="A4063">
        <v>4062</v>
      </c>
      <c r="B4063">
        <v>63</v>
      </c>
      <c r="C4063" t="s">
        <v>190</v>
      </c>
      <c r="D4063" t="s">
        <v>3598</v>
      </c>
      <c r="E4063" t="s">
        <v>1388</v>
      </c>
      <c r="F4063" t="s">
        <v>46</v>
      </c>
      <c r="G4063">
        <v>283</v>
      </c>
      <c r="H4063">
        <v>6036</v>
      </c>
    </row>
    <row r="4064" spans="1:8">
      <c r="A4064">
        <v>4063</v>
      </c>
      <c r="B4064">
        <v>63</v>
      </c>
      <c r="C4064" t="s">
        <v>190</v>
      </c>
      <c r="D4064" t="s">
        <v>3598</v>
      </c>
      <c r="E4064" t="s">
        <v>1389</v>
      </c>
      <c r="F4064" t="s">
        <v>63</v>
      </c>
      <c r="G4064">
        <v>311</v>
      </c>
      <c r="H4064">
        <v>6036</v>
      </c>
    </row>
    <row r="4065" spans="1:8">
      <c r="A4065">
        <v>4064</v>
      </c>
      <c r="B4065">
        <v>63</v>
      </c>
      <c r="C4065" t="s">
        <v>190</v>
      </c>
      <c r="D4065" t="s">
        <v>3598</v>
      </c>
      <c r="E4065" t="s">
        <v>1389</v>
      </c>
      <c r="F4065" t="s">
        <v>46</v>
      </c>
      <c r="G4065">
        <v>297</v>
      </c>
      <c r="H4065">
        <v>6036</v>
      </c>
    </row>
    <row r="4066" spans="1:8">
      <c r="A4066">
        <v>4065</v>
      </c>
      <c r="B4066">
        <v>63</v>
      </c>
      <c r="C4066" t="s">
        <v>190</v>
      </c>
      <c r="D4066" t="s">
        <v>3598</v>
      </c>
      <c r="E4066" t="s">
        <v>1390</v>
      </c>
      <c r="F4066" t="s">
        <v>63</v>
      </c>
      <c r="G4066">
        <v>256</v>
      </c>
      <c r="H4066">
        <v>6036</v>
      </c>
    </row>
    <row r="4067" spans="1:8">
      <c r="A4067">
        <v>4066</v>
      </c>
      <c r="B4067">
        <v>63</v>
      </c>
      <c r="C4067" t="s">
        <v>190</v>
      </c>
      <c r="D4067" t="s">
        <v>3598</v>
      </c>
      <c r="E4067" t="s">
        <v>1390</v>
      </c>
      <c r="F4067" t="s">
        <v>46</v>
      </c>
      <c r="G4067">
        <v>255</v>
      </c>
      <c r="H4067">
        <v>6036</v>
      </c>
    </row>
    <row r="4068" spans="1:8">
      <c r="A4068">
        <v>4067</v>
      </c>
      <c r="B4068">
        <v>63</v>
      </c>
      <c r="C4068" t="s">
        <v>190</v>
      </c>
      <c r="D4068" t="s">
        <v>3598</v>
      </c>
      <c r="E4068" t="s">
        <v>1391</v>
      </c>
      <c r="F4068" t="s">
        <v>63</v>
      </c>
      <c r="G4068">
        <v>282</v>
      </c>
      <c r="H4068">
        <v>6036</v>
      </c>
    </row>
    <row r="4069" spans="1:8">
      <c r="A4069">
        <v>4068</v>
      </c>
      <c r="B4069">
        <v>63</v>
      </c>
      <c r="C4069" t="s">
        <v>190</v>
      </c>
      <c r="D4069" t="s">
        <v>3598</v>
      </c>
      <c r="E4069" t="s">
        <v>1391</v>
      </c>
      <c r="F4069" t="s">
        <v>46</v>
      </c>
      <c r="G4069">
        <v>218</v>
      </c>
      <c r="H4069">
        <v>6036</v>
      </c>
    </row>
    <row r="4070" spans="1:8">
      <c r="A4070">
        <v>4069</v>
      </c>
      <c r="B4070">
        <v>63</v>
      </c>
      <c r="C4070" t="s">
        <v>190</v>
      </c>
      <c r="D4070" t="s">
        <v>3598</v>
      </c>
      <c r="E4070" t="s">
        <v>1392</v>
      </c>
      <c r="F4070" t="s">
        <v>63</v>
      </c>
      <c r="G4070">
        <v>242</v>
      </c>
      <c r="H4070">
        <v>6036</v>
      </c>
    </row>
    <row r="4071" spans="1:8">
      <c r="A4071">
        <v>4070</v>
      </c>
      <c r="B4071">
        <v>63</v>
      </c>
      <c r="C4071" t="s">
        <v>190</v>
      </c>
      <c r="D4071" t="s">
        <v>3598</v>
      </c>
      <c r="E4071" t="s">
        <v>1392</v>
      </c>
      <c r="F4071" t="s">
        <v>46</v>
      </c>
      <c r="G4071">
        <v>233</v>
      </c>
      <c r="H4071">
        <v>6036</v>
      </c>
    </row>
    <row r="4072" spans="1:8">
      <c r="A4072">
        <v>4071</v>
      </c>
      <c r="B4072">
        <v>63</v>
      </c>
      <c r="C4072" t="s">
        <v>190</v>
      </c>
      <c r="D4072" t="s">
        <v>3598</v>
      </c>
      <c r="E4072" t="s">
        <v>1393</v>
      </c>
      <c r="F4072" t="s">
        <v>63</v>
      </c>
      <c r="G4072">
        <v>169</v>
      </c>
      <c r="H4072">
        <v>6036</v>
      </c>
    </row>
    <row r="4073" spans="1:8">
      <c r="A4073">
        <v>4072</v>
      </c>
      <c r="B4073">
        <v>63</v>
      </c>
      <c r="C4073" t="s">
        <v>190</v>
      </c>
      <c r="D4073" t="s">
        <v>3598</v>
      </c>
      <c r="E4073" t="s">
        <v>1393</v>
      </c>
      <c r="F4073" t="s">
        <v>46</v>
      </c>
      <c r="G4073">
        <v>196</v>
      </c>
      <c r="H4073">
        <v>6036</v>
      </c>
    </row>
    <row r="4074" spans="1:8">
      <c r="A4074">
        <v>4073</v>
      </c>
      <c r="B4074">
        <v>63</v>
      </c>
      <c r="C4074" t="s">
        <v>190</v>
      </c>
      <c r="D4074" t="s">
        <v>3598</v>
      </c>
      <c r="E4074" t="s">
        <v>1394</v>
      </c>
      <c r="F4074" t="s">
        <v>63</v>
      </c>
      <c r="G4074">
        <v>151</v>
      </c>
      <c r="H4074">
        <v>6036</v>
      </c>
    </row>
    <row r="4075" spans="1:8">
      <c r="A4075">
        <v>4074</v>
      </c>
      <c r="B4075">
        <v>63</v>
      </c>
      <c r="C4075" t="s">
        <v>190</v>
      </c>
      <c r="D4075" t="s">
        <v>3598</v>
      </c>
      <c r="E4075" t="s">
        <v>1394</v>
      </c>
      <c r="F4075" t="s">
        <v>46</v>
      </c>
      <c r="G4075">
        <v>198</v>
      </c>
      <c r="H4075">
        <v>6036</v>
      </c>
    </row>
    <row r="4076" spans="1:8">
      <c r="A4076">
        <v>4075</v>
      </c>
      <c r="B4076">
        <v>63</v>
      </c>
      <c r="C4076" t="s">
        <v>190</v>
      </c>
      <c r="D4076" t="s">
        <v>3598</v>
      </c>
      <c r="E4076" t="s">
        <v>1395</v>
      </c>
      <c r="F4076" t="s">
        <v>63</v>
      </c>
      <c r="G4076">
        <v>167</v>
      </c>
      <c r="H4076">
        <v>6036</v>
      </c>
    </row>
    <row r="4077" spans="1:8">
      <c r="A4077">
        <v>4076</v>
      </c>
      <c r="B4077">
        <v>63</v>
      </c>
      <c r="C4077" t="s">
        <v>190</v>
      </c>
      <c r="D4077" t="s">
        <v>3598</v>
      </c>
      <c r="E4077" t="s">
        <v>1395</v>
      </c>
      <c r="F4077" t="s">
        <v>46</v>
      </c>
      <c r="G4077">
        <v>189</v>
      </c>
      <c r="H4077">
        <v>6036</v>
      </c>
    </row>
    <row r="4078" spans="1:8">
      <c r="A4078">
        <v>4077</v>
      </c>
      <c r="B4078">
        <v>63</v>
      </c>
      <c r="C4078" t="s">
        <v>190</v>
      </c>
      <c r="D4078" t="s">
        <v>3598</v>
      </c>
      <c r="E4078" t="s">
        <v>1396</v>
      </c>
      <c r="F4078" t="s">
        <v>63</v>
      </c>
      <c r="G4078">
        <v>133</v>
      </c>
      <c r="H4078">
        <v>6036</v>
      </c>
    </row>
    <row r="4079" spans="1:8">
      <c r="A4079">
        <v>4078</v>
      </c>
      <c r="B4079">
        <v>63</v>
      </c>
      <c r="C4079" t="s">
        <v>190</v>
      </c>
      <c r="D4079" t="s">
        <v>3598</v>
      </c>
      <c r="E4079" t="s">
        <v>1396</v>
      </c>
      <c r="F4079" t="s">
        <v>46</v>
      </c>
      <c r="G4079">
        <v>160</v>
      </c>
      <c r="H4079">
        <v>6036</v>
      </c>
    </row>
    <row r="4080" spans="1:8">
      <c r="A4080">
        <v>4079</v>
      </c>
      <c r="B4080">
        <v>63</v>
      </c>
      <c r="C4080" t="s">
        <v>190</v>
      </c>
      <c r="D4080" t="s">
        <v>3598</v>
      </c>
      <c r="E4080" t="s">
        <v>1397</v>
      </c>
      <c r="F4080" t="s">
        <v>63</v>
      </c>
      <c r="G4080">
        <v>111</v>
      </c>
      <c r="H4080">
        <v>6036</v>
      </c>
    </row>
    <row r="4081" spans="1:8">
      <c r="A4081">
        <v>4080</v>
      </c>
      <c r="B4081">
        <v>63</v>
      </c>
      <c r="C4081" t="s">
        <v>190</v>
      </c>
      <c r="D4081" t="s">
        <v>3598</v>
      </c>
      <c r="E4081" t="s">
        <v>1397</v>
      </c>
      <c r="F4081" t="s">
        <v>46</v>
      </c>
      <c r="G4081">
        <v>110</v>
      </c>
      <c r="H4081">
        <v>6036</v>
      </c>
    </row>
    <row r="4082" spans="1:8">
      <c r="A4082">
        <v>4081</v>
      </c>
      <c r="B4082">
        <v>63</v>
      </c>
      <c r="C4082" t="s">
        <v>190</v>
      </c>
      <c r="D4082" t="s">
        <v>3598</v>
      </c>
      <c r="E4082" t="s">
        <v>1398</v>
      </c>
      <c r="F4082" t="s">
        <v>63</v>
      </c>
      <c r="G4082">
        <v>78</v>
      </c>
      <c r="H4082">
        <v>6036</v>
      </c>
    </row>
    <row r="4083" spans="1:8">
      <c r="A4083">
        <v>4082</v>
      </c>
      <c r="B4083">
        <v>63</v>
      </c>
      <c r="C4083" t="s">
        <v>190</v>
      </c>
      <c r="D4083" t="s">
        <v>3598</v>
      </c>
      <c r="E4083" t="s">
        <v>1398</v>
      </c>
      <c r="F4083" t="s">
        <v>46</v>
      </c>
      <c r="G4083">
        <v>92</v>
      </c>
      <c r="H4083">
        <v>6036</v>
      </c>
    </row>
    <row r="4084" spans="1:8">
      <c r="A4084">
        <v>4083</v>
      </c>
      <c r="B4084">
        <v>63</v>
      </c>
      <c r="C4084" t="s">
        <v>190</v>
      </c>
      <c r="D4084" t="s">
        <v>3598</v>
      </c>
      <c r="E4084" t="s">
        <v>1399</v>
      </c>
      <c r="F4084" t="s">
        <v>63</v>
      </c>
      <c r="G4084">
        <v>63</v>
      </c>
      <c r="H4084">
        <v>6036</v>
      </c>
    </row>
    <row r="4085" spans="1:8">
      <c r="A4085">
        <v>4084</v>
      </c>
      <c r="B4085">
        <v>63</v>
      </c>
      <c r="C4085" t="s">
        <v>190</v>
      </c>
      <c r="D4085" t="s">
        <v>3598</v>
      </c>
      <c r="E4085" t="s">
        <v>1399</v>
      </c>
      <c r="F4085" t="s">
        <v>46</v>
      </c>
      <c r="G4085">
        <v>47</v>
      </c>
      <c r="H4085">
        <v>6036</v>
      </c>
    </row>
    <row r="4086" spans="1:8">
      <c r="A4086">
        <v>4085</v>
      </c>
      <c r="B4086">
        <v>63</v>
      </c>
      <c r="C4086" t="s">
        <v>190</v>
      </c>
      <c r="D4086" t="s">
        <v>3598</v>
      </c>
      <c r="E4086" t="s">
        <v>1400</v>
      </c>
      <c r="F4086" t="s">
        <v>63</v>
      </c>
      <c r="G4086">
        <v>48</v>
      </c>
      <c r="H4086">
        <v>6036</v>
      </c>
    </row>
    <row r="4087" spans="1:8">
      <c r="A4087">
        <v>4086</v>
      </c>
      <c r="B4087">
        <v>63</v>
      </c>
      <c r="C4087" t="s">
        <v>190</v>
      </c>
      <c r="D4087" t="s">
        <v>3598</v>
      </c>
      <c r="E4087" t="s">
        <v>1400</v>
      </c>
      <c r="F4087" t="s">
        <v>46</v>
      </c>
      <c r="G4087">
        <v>41</v>
      </c>
      <c r="H4087">
        <v>6036</v>
      </c>
    </row>
    <row r="4088" spans="1:8">
      <c r="A4088">
        <v>4087</v>
      </c>
      <c r="B4088">
        <v>63</v>
      </c>
      <c r="C4088" t="s">
        <v>190</v>
      </c>
      <c r="D4088" t="s">
        <v>3598</v>
      </c>
      <c r="E4088" t="s">
        <v>1401</v>
      </c>
      <c r="F4088" t="s">
        <v>63</v>
      </c>
      <c r="G4088">
        <v>12</v>
      </c>
      <c r="H4088">
        <v>6036</v>
      </c>
    </row>
    <row r="4089" spans="1:8">
      <c r="A4089">
        <v>4088</v>
      </c>
      <c r="B4089">
        <v>63</v>
      </c>
      <c r="C4089" t="s">
        <v>190</v>
      </c>
      <c r="D4089" t="s">
        <v>3598</v>
      </c>
      <c r="E4089" t="s">
        <v>1401</v>
      </c>
      <c r="F4089" t="s">
        <v>46</v>
      </c>
      <c r="G4089">
        <v>29</v>
      </c>
      <c r="H4089">
        <v>6036</v>
      </c>
    </row>
    <row r="4090" spans="1:8">
      <c r="A4090">
        <v>4089</v>
      </c>
      <c r="B4090">
        <v>63</v>
      </c>
      <c r="C4090" t="s">
        <v>190</v>
      </c>
      <c r="D4090" t="s">
        <v>3598</v>
      </c>
      <c r="E4090" t="s">
        <v>1402</v>
      </c>
      <c r="F4090" t="s">
        <v>63</v>
      </c>
      <c r="G4090">
        <v>15</v>
      </c>
      <c r="H4090">
        <v>6036</v>
      </c>
    </row>
    <row r="4091" spans="1:8">
      <c r="A4091">
        <v>4090</v>
      </c>
      <c r="B4091">
        <v>63</v>
      </c>
      <c r="C4091" t="s">
        <v>190</v>
      </c>
      <c r="D4091" t="s">
        <v>3598</v>
      </c>
      <c r="E4091" t="s">
        <v>1402</v>
      </c>
      <c r="F4091" t="s">
        <v>46</v>
      </c>
      <c r="G4091">
        <v>25</v>
      </c>
      <c r="H4091">
        <v>6036</v>
      </c>
    </row>
    <row r="4092" spans="1:8">
      <c r="A4092">
        <v>4091</v>
      </c>
      <c r="B4092">
        <v>63</v>
      </c>
      <c r="C4092" t="s">
        <v>190</v>
      </c>
      <c r="D4092" t="s">
        <v>3586</v>
      </c>
      <c r="E4092" t="s">
        <v>249</v>
      </c>
      <c r="F4092" t="s">
        <v>63</v>
      </c>
      <c r="G4092">
        <v>13335</v>
      </c>
      <c r="H4092">
        <v>495236</v>
      </c>
    </row>
    <row r="4093" spans="1:8">
      <c r="A4093">
        <v>4092</v>
      </c>
      <c r="B4093">
        <v>63</v>
      </c>
      <c r="C4093" t="s">
        <v>190</v>
      </c>
      <c r="D4093" t="s">
        <v>3586</v>
      </c>
      <c r="E4093" t="s">
        <v>249</v>
      </c>
      <c r="F4093" t="s">
        <v>46</v>
      </c>
      <c r="G4093">
        <v>12677</v>
      </c>
      <c r="H4093">
        <v>495236</v>
      </c>
    </row>
    <row r="4094" spans="1:8">
      <c r="A4094">
        <v>4093</v>
      </c>
      <c r="B4094">
        <v>63</v>
      </c>
      <c r="C4094" t="s">
        <v>190</v>
      </c>
      <c r="D4094" t="s">
        <v>3586</v>
      </c>
      <c r="E4094" t="s">
        <v>1386</v>
      </c>
      <c r="F4094" t="s">
        <v>63</v>
      </c>
      <c r="G4094">
        <v>14429</v>
      </c>
      <c r="H4094">
        <v>495236</v>
      </c>
    </row>
    <row r="4095" spans="1:8">
      <c r="A4095">
        <v>4094</v>
      </c>
      <c r="B4095">
        <v>63</v>
      </c>
      <c r="C4095" t="s">
        <v>190</v>
      </c>
      <c r="D4095" t="s">
        <v>3586</v>
      </c>
      <c r="E4095" t="s">
        <v>1386</v>
      </c>
      <c r="F4095" t="s">
        <v>46</v>
      </c>
      <c r="G4095">
        <v>13897</v>
      </c>
      <c r="H4095">
        <v>495236</v>
      </c>
    </row>
    <row r="4096" spans="1:8">
      <c r="A4096">
        <v>4095</v>
      </c>
      <c r="B4096">
        <v>63</v>
      </c>
      <c r="C4096" t="s">
        <v>190</v>
      </c>
      <c r="D4096" t="s">
        <v>3586</v>
      </c>
      <c r="E4096" t="s">
        <v>1387</v>
      </c>
      <c r="F4096" t="s">
        <v>63</v>
      </c>
      <c r="G4096">
        <v>17025</v>
      </c>
      <c r="H4096">
        <v>495236</v>
      </c>
    </row>
    <row r="4097" spans="1:8">
      <c r="A4097">
        <v>4096</v>
      </c>
      <c r="B4097">
        <v>63</v>
      </c>
      <c r="C4097" t="s">
        <v>190</v>
      </c>
      <c r="D4097" t="s">
        <v>3586</v>
      </c>
      <c r="E4097" t="s">
        <v>1387</v>
      </c>
      <c r="F4097" t="s">
        <v>46</v>
      </c>
      <c r="G4097">
        <v>16060</v>
      </c>
      <c r="H4097">
        <v>495236</v>
      </c>
    </row>
    <row r="4098" spans="1:8">
      <c r="A4098">
        <v>4097</v>
      </c>
      <c r="B4098">
        <v>63</v>
      </c>
      <c r="C4098" t="s">
        <v>190</v>
      </c>
      <c r="D4098" t="s">
        <v>3586</v>
      </c>
      <c r="E4098" t="s">
        <v>1388</v>
      </c>
      <c r="F4098" t="s">
        <v>63</v>
      </c>
      <c r="G4098">
        <v>20316</v>
      </c>
      <c r="H4098">
        <v>495236</v>
      </c>
    </row>
    <row r="4099" spans="1:8">
      <c r="A4099">
        <v>4098</v>
      </c>
      <c r="B4099">
        <v>63</v>
      </c>
      <c r="C4099" t="s">
        <v>190</v>
      </c>
      <c r="D4099" t="s">
        <v>3586</v>
      </c>
      <c r="E4099" t="s">
        <v>1388</v>
      </c>
      <c r="F4099" t="s">
        <v>46</v>
      </c>
      <c r="G4099">
        <v>19314</v>
      </c>
      <c r="H4099">
        <v>495236</v>
      </c>
    </row>
    <row r="4100" spans="1:8">
      <c r="A4100">
        <v>4099</v>
      </c>
      <c r="B4100">
        <v>63</v>
      </c>
      <c r="C4100" t="s">
        <v>190</v>
      </c>
      <c r="D4100" t="s">
        <v>3586</v>
      </c>
      <c r="E4100" t="s">
        <v>1389</v>
      </c>
      <c r="F4100" t="s">
        <v>63</v>
      </c>
      <c r="G4100">
        <v>20594</v>
      </c>
      <c r="H4100">
        <v>495236</v>
      </c>
    </row>
    <row r="4101" spans="1:8">
      <c r="A4101">
        <v>4100</v>
      </c>
      <c r="B4101">
        <v>63</v>
      </c>
      <c r="C4101" t="s">
        <v>190</v>
      </c>
      <c r="D4101" t="s">
        <v>3586</v>
      </c>
      <c r="E4101" t="s">
        <v>1389</v>
      </c>
      <c r="F4101" t="s">
        <v>46</v>
      </c>
      <c r="G4101">
        <v>20858</v>
      </c>
      <c r="H4101">
        <v>495236</v>
      </c>
    </row>
    <row r="4102" spans="1:8">
      <c r="A4102">
        <v>4101</v>
      </c>
      <c r="B4102">
        <v>63</v>
      </c>
      <c r="C4102" t="s">
        <v>190</v>
      </c>
      <c r="D4102" t="s">
        <v>3586</v>
      </c>
      <c r="E4102" t="s">
        <v>1390</v>
      </c>
      <c r="F4102" t="s">
        <v>63</v>
      </c>
      <c r="G4102">
        <v>18486</v>
      </c>
      <c r="H4102">
        <v>495236</v>
      </c>
    </row>
    <row r="4103" spans="1:8">
      <c r="A4103">
        <v>4102</v>
      </c>
      <c r="B4103">
        <v>63</v>
      </c>
      <c r="C4103" t="s">
        <v>190</v>
      </c>
      <c r="D4103" t="s">
        <v>3586</v>
      </c>
      <c r="E4103" t="s">
        <v>1390</v>
      </c>
      <c r="F4103" t="s">
        <v>46</v>
      </c>
      <c r="G4103">
        <v>19184</v>
      </c>
      <c r="H4103">
        <v>495236</v>
      </c>
    </row>
    <row r="4104" spans="1:8">
      <c r="A4104">
        <v>4103</v>
      </c>
      <c r="B4104">
        <v>63</v>
      </c>
      <c r="C4104" t="s">
        <v>190</v>
      </c>
      <c r="D4104" t="s">
        <v>3586</v>
      </c>
      <c r="E4104" t="s">
        <v>1391</v>
      </c>
      <c r="F4104" t="s">
        <v>63</v>
      </c>
      <c r="G4104">
        <v>16361</v>
      </c>
      <c r="H4104">
        <v>495236</v>
      </c>
    </row>
    <row r="4105" spans="1:8">
      <c r="A4105">
        <v>4104</v>
      </c>
      <c r="B4105">
        <v>63</v>
      </c>
      <c r="C4105" t="s">
        <v>190</v>
      </c>
      <c r="D4105" t="s">
        <v>3586</v>
      </c>
      <c r="E4105" t="s">
        <v>1391</v>
      </c>
      <c r="F4105" t="s">
        <v>46</v>
      </c>
      <c r="G4105">
        <v>17639</v>
      </c>
      <c r="H4105">
        <v>495236</v>
      </c>
    </row>
    <row r="4106" spans="1:8">
      <c r="A4106">
        <v>4105</v>
      </c>
      <c r="B4106">
        <v>63</v>
      </c>
      <c r="C4106" t="s">
        <v>190</v>
      </c>
      <c r="D4106" t="s">
        <v>3586</v>
      </c>
      <c r="E4106" t="s">
        <v>1392</v>
      </c>
      <c r="F4106" t="s">
        <v>63</v>
      </c>
      <c r="G4106">
        <v>16706</v>
      </c>
      <c r="H4106">
        <v>495236</v>
      </c>
    </row>
    <row r="4107" spans="1:8">
      <c r="A4107">
        <v>4106</v>
      </c>
      <c r="B4107">
        <v>63</v>
      </c>
      <c r="C4107" t="s">
        <v>190</v>
      </c>
      <c r="D4107" t="s">
        <v>3586</v>
      </c>
      <c r="E4107" t="s">
        <v>1392</v>
      </c>
      <c r="F4107" t="s">
        <v>46</v>
      </c>
      <c r="G4107">
        <v>18245</v>
      </c>
      <c r="H4107">
        <v>495236</v>
      </c>
    </row>
    <row r="4108" spans="1:8">
      <c r="A4108">
        <v>4107</v>
      </c>
      <c r="B4108">
        <v>63</v>
      </c>
      <c r="C4108" t="s">
        <v>190</v>
      </c>
      <c r="D4108" t="s">
        <v>3586</v>
      </c>
      <c r="E4108" t="s">
        <v>1393</v>
      </c>
      <c r="F4108" t="s">
        <v>63</v>
      </c>
      <c r="G4108">
        <v>14482</v>
      </c>
      <c r="H4108">
        <v>495236</v>
      </c>
    </row>
    <row r="4109" spans="1:8">
      <c r="A4109">
        <v>4108</v>
      </c>
      <c r="B4109">
        <v>63</v>
      </c>
      <c r="C4109" t="s">
        <v>190</v>
      </c>
      <c r="D4109" t="s">
        <v>3586</v>
      </c>
      <c r="E4109" t="s">
        <v>1393</v>
      </c>
      <c r="F4109" t="s">
        <v>46</v>
      </c>
      <c r="G4109">
        <v>16160</v>
      </c>
      <c r="H4109">
        <v>495236</v>
      </c>
    </row>
    <row r="4110" spans="1:8">
      <c r="A4110">
        <v>4109</v>
      </c>
      <c r="B4110">
        <v>63</v>
      </c>
      <c r="C4110" t="s">
        <v>190</v>
      </c>
      <c r="D4110" t="s">
        <v>3586</v>
      </c>
      <c r="E4110" t="s">
        <v>1394</v>
      </c>
      <c r="F4110" t="s">
        <v>63</v>
      </c>
      <c r="G4110">
        <v>14587</v>
      </c>
      <c r="H4110">
        <v>495236</v>
      </c>
    </row>
    <row r="4111" spans="1:8">
      <c r="A4111">
        <v>4110</v>
      </c>
      <c r="B4111">
        <v>63</v>
      </c>
      <c r="C4111" t="s">
        <v>190</v>
      </c>
      <c r="D4111" t="s">
        <v>3586</v>
      </c>
      <c r="E4111" t="s">
        <v>1394</v>
      </c>
      <c r="F4111" t="s">
        <v>46</v>
      </c>
      <c r="G4111">
        <v>17165</v>
      </c>
      <c r="H4111">
        <v>495236</v>
      </c>
    </row>
    <row r="4112" spans="1:8">
      <c r="A4112">
        <v>4111</v>
      </c>
      <c r="B4112">
        <v>63</v>
      </c>
      <c r="C4112" t="s">
        <v>190</v>
      </c>
      <c r="D4112" t="s">
        <v>3586</v>
      </c>
      <c r="E4112" t="s">
        <v>1395</v>
      </c>
      <c r="F4112" t="s">
        <v>63</v>
      </c>
      <c r="G4112">
        <v>15487</v>
      </c>
      <c r="H4112">
        <v>495236</v>
      </c>
    </row>
    <row r="4113" spans="1:8">
      <c r="A4113">
        <v>4112</v>
      </c>
      <c r="B4113">
        <v>63</v>
      </c>
      <c r="C4113" t="s">
        <v>190</v>
      </c>
      <c r="D4113" t="s">
        <v>3586</v>
      </c>
      <c r="E4113" t="s">
        <v>1395</v>
      </c>
      <c r="F4113" t="s">
        <v>46</v>
      </c>
      <c r="G4113">
        <v>18364</v>
      </c>
      <c r="H4113">
        <v>495236</v>
      </c>
    </row>
    <row r="4114" spans="1:8">
      <c r="A4114">
        <v>4113</v>
      </c>
      <c r="B4114">
        <v>63</v>
      </c>
      <c r="C4114" t="s">
        <v>190</v>
      </c>
      <c r="D4114" t="s">
        <v>3586</v>
      </c>
      <c r="E4114" t="s">
        <v>1396</v>
      </c>
      <c r="F4114" t="s">
        <v>63</v>
      </c>
      <c r="G4114">
        <v>14608</v>
      </c>
      <c r="H4114">
        <v>495236</v>
      </c>
    </row>
    <row r="4115" spans="1:8">
      <c r="A4115">
        <v>4114</v>
      </c>
      <c r="B4115">
        <v>63</v>
      </c>
      <c r="C4115" t="s">
        <v>190</v>
      </c>
      <c r="D4115" t="s">
        <v>3586</v>
      </c>
      <c r="E4115" t="s">
        <v>1396</v>
      </c>
      <c r="F4115" t="s">
        <v>46</v>
      </c>
      <c r="G4115">
        <v>17269</v>
      </c>
      <c r="H4115">
        <v>495236</v>
      </c>
    </row>
    <row r="4116" spans="1:8">
      <c r="A4116">
        <v>4115</v>
      </c>
      <c r="B4116">
        <v>63</v>
      </c>
      <c r="C4116" t="s">
        <v>190</v>
      </c>
      <c r="D4116" t="s">
        <v>3586</v>
      </c>
      <c r="E4116" t="s">
        <v>1397</v>
      </c>
      <c r="F4116" t="s">
        <v>63</v>
      </c>
      <c r="G4116">
        <v>12788</v>
      </c>
      <c r="H4116">
        <v>495236</v>
      </c>
    </row>
    <row r="4117" spans="1:8">
      <c r="A4117">
        <v>4116</v>
      </c>
      <c r="B4117">
        <v>63</v>
      </c>
      <c r="C4117" t="s">
        <v>190</v>
      </c>
      <c r="D4117" t="s">
        <v>3586</v>
      </c>
      <c r="E4117" t="s">
        <v>1397</v>
      </c>
      <c r="F4117" t="s">
        <v>46</v>
      </c>
      <c r="G4117">
        <v>15180</v>
      </c>
      <c r="H4117">
        <v>495236</v>
      </c>
    </row>
    <row r="4118" spans="1:8">
      <c r="A4118">
        <v>4117</v>
      </c>
      <c r="B4118">
        <v>63</v>
      </c>
      <c r="C4118" t="s">
        <v>190</v>
      </c>
      <c r="D4118" t="s">
        <v>3586</v>
      </c>
      <c r="E4118" t="s">
        <v>1398</v>
      </c>
      <c r="F4118" t="s">
        <v>63</v>
      </c>
      <c r="G4118">
        <v>10255</v>
      </c>
      <c r="H4118">
        <v>495236</v>
      </c>
    </row>
    <row r="4119" spans="1:8">
      <c r="A4119">
        <v>4118</v>
      </c>
      <c r="B4119">
        <v>63</v>
      </c>
      <c r="C4119" t="s">
        <v>190</v>
      </c>
      <c r="D4119" t="s">
        <v>3586</v>
      </c>
      <c r="E4119" t="s">
        <v>1398</v>
      </c>
      <c r="F4119" t="s">
        <v>46</v>
      </c>
      <c r="G4119">
        <v>11735</v>
      </c>
      <c r="H4119">
        <v>495236</v>
      </c>
    </row>
    <row r="4120" spans="1:8">
      <c r="A4120">
        <v>4119</v>
      </c>
      <c r="B4120">
        <v>63</v>
      </c>
      <c r="C4120" t="s">
        <v>190</v>
      </c>
      <c r="D4120" t="s">
        <v>3586</v>
      </c>
      <c r="E4120" t="s">
        <v>1399</v>
      </c>
      <c r="F4120" t="s">
        <v>63</v>
      </c>
      <c r="G4120">
        <v>7501</v>
      </c>
      <c r="H4120">
        <v>495236</v>
      </c>
    </row>
    <row r="4121" spans="1:8">
      <c r="A4121">
        <v>4120</v>
      </c>
      <c r="B4121">
        <v>63</v>
      </c>
      <c r="C4121" t="s">
        <v>190</v>
      </c>
      <c r="D4121" t="s">
        <v>3586</v>
      </c>
      <c r="E4121" t="s">
        <v>1399</v>
      </c>
      <c r="F4121" t="s">
        <v>46</v>
      </c>
      <c r="G4121">
        <v>8724</v>
      </c>
      <c r="H4121">
        <v>495236</v>
      </c>
    </row>
    <row r="4122" spans="1:8">
      <c r="A4122">
        <v>4121</v>
      </c>
      <c r="B4122">
        <v>63</v>
      </c>
      <c r="C4122" t="s">
        <v>190</v>
      </c>
      <c r="D4122" t="s">
        <v>3586</v>
      </c>
      <c r="E4122" t="s">
        <v>1400</v>
      </c>
      <c r="F4122" t="s">
        <v>63</v>
      </c>
      <c r="G4122">
        <v>5213</v>
      </c>
      <c r="H4122">
        <v>495236</v>
      </c>
    </row>
    <row r="4123" spans="1:8">
      <c r="A4123">
        <v>4122</v>
      </c>
      <c r="B4123">
        <v>63</v>
      </c>
      <c r="C4123" t="s">
        <v>190</v>
      </c>
      <c r="D4123" t="s">
        <v>3586</v>
      </c>
      <c r="E4123" t="s">
        <v>1400</v>
      </c>
      <c r="F4123" t="s">
        <v>46</v>
      </c>
      <c r="G4123">
        <v>6348</v>
      </c>
      <c r="H4123">
        <v>495236</v>
      </c>
    </row>
    <row r="4124" spans="1:8">
      <c r="A4124">
        <v>4123</v>
      </c>
      <c r="B4124">
        <v>63</v>
      </c>
      <c r="C4124" t="s">
        <v>190</v>
      </c>
      <c r="D4124" t="s">
        <v>3586</v>
      </c>
      <c r="E4124" t="s">
        <v>1401</v>
      </c>
      <c r="F4124" t="s">
        <v>63</v>
      </c>
      <c r="G4124">
        <v>3464</v>
      </c>
      <c r="H4124">
        <v>495236</v>
      </c>
    </row>
    <row r="4125" spans="1:8">
      <c r="A4125">
        <v>4124</v>
      </c>
      <c r="B4125">
        <v>63</v>
      </c>
      <c r="C4125" t="s">
        <v>190</v>
      </c>
      <c r="D4125" t="s">
        <v>3586</v>
      </c>
      <c r="E4125" t="s">
        <v>1401</v>
      </c>
      <c r="F4125" t="s">
        <v>46</v>
      </c>
      <c r="G4125">
        <v>4363</v>
      </c>
      <c r="H4125">
        <v>495236</v>
      </c>
    </row>
    <row r="4126" spans="1:8">
      <c r="A4126">
        <v>4125</v>
      </c>
      <c r="B4126">
        <v>63</v>
      </c>
      <c r="C4126" t="s">
        <v>190</v>
      </c>
      <c r="D4126" t="s">
        <v>3586</v>
      </c>
      <c r="E4126" t="s">
        <v>1402</v>
      </c>
      <c r="F4126" t="s">
        <v>63</v>
      </c>
      <c r="G4126">
        <v>2659</v>
      </c>
      <c r="H4126">
        <v>495236</v>
      </c>
    </row>
    <row r="4127" spans="1:8">
      <c r="A4127">
        <v>4126</v>
      </c>
      <c r="B4127">
        <v>63</v>
      </c>
      <c r="C4127" t="s">
        <v>190</v>
      </c>
      <c r="D4127" t="s">
        <v>3586</v>
      </c>
      <c r="E4127" t="s">
        <v>1402</v>
      </c>
      <c r="F4127" t="s">
        <v>46</v>
      </c>
      <c r="G4127">
        <v>3758</v>
      </c>
      <c r="H4127">
        <v>495236</v>
      </c>
    </row>
    <row r="4128" spans="1:8">
      <c r="A4128">
        <v>4127</v>
      </c>
      <c r="B4128">
        <v>63</v>
      </c>
      <c r="C4128" t="s">
        <v>190</v>
      </c>
      <c r="D4128" t="s">
        <v>45</v>
      </c>
      <c r="E4128" t="s">
        <v>249</v>
      </c>
      <c r="F4128" t="s">
        <v>63</v>
      </c>
      <c r="G4128">
        <v>135</v>
      </c>
    </row>
    <row r="4129" spans="1:7">
      <c r="A4129">
        <v>4128</v>
      </c>
      <c r="B4129">
        <v>63</v>
      </c>
      <c r="C4129" t="s">
        <v>190</v>
      </c>
      <c r="D4129" t="s">
        <v>45</v>
      </c>
      <c r="E4129" t="s">
        <v>249</v>
      </c>
      <c r="F4129" t="s">
        <v>46</v>
      </c>
      <c r="G4129">
        <v>88</v>
      </c>
    </row>
    <row r="4130" spans="1:7">
      <c r="A4130">
        <v>4129</v>
      </c>
      <c r="B4130">
        <v>63</v>
      </c>
      <c r="C4130" t="s">
        <v>190</v>
      </c>
      <c r="D4130" t="s">
        <v>45</v>
      </c>
      <c r="E4130" t="s">
        <v>1386</v>
      </c>
      <c r="F4130" t="s">
        <v>63</v>
      </c>
      <c r="G4130">
        <v>104</v>
      </c>
    </row>
    <row r="4131" spans="1:7">
      <c r="A4131">
        <v>4130</v>
      </c>
      <c r="B4131">
        <v>63</v>
      </c>
      <c r="C4131" t="s">
        <v>190</v>
      </c>
      <c r="D4131" t="s">
        <v>45</v>
      </c>
      <c r="E4131" t="s">
        <v>1386</v>
      </c>
      <c r="F4131" t="s">
        <v>46</v>
      </c>
      <c r="G4131">
        <v>110</v>
      </c>
    </row>
    <row r="4132" spans="1:7">
      <c r="A4132">
        <v>4131</v>
      </c>
      <c r="B4132">
        <v>63</v>
      </c>
      <c r="C4132" t="s">
        <v>190</v>
      </c>
      <c r="D4132" t="s">
        <v>45</v>
      </c>
      <c r="E4132" t="s">
        <v>1387</v>
      </c>
      <c r="F4132" t="s">
        <v>63</v>
      </c>
      <c r="G4132">
        <v>130</v>
      </c>
    </row>
    <row r="4133" spans="1:7">
      <c r="A4133">
        <v>4132</v>
      </c>
      <c r="B4133">
        <v>63</v>
      </c>
      <c r="C4133" t="s">
        <v>190</v>
      </c>
      <c r="D4133" t="s">
        <v>45</v>
      </c>
      <c r="E4133" t="s">
        <v>1387</v>
      </c>
      <c r="F4133" t="s">
        <v>46</v>
      </c>
      <c r="G4133">
        <v>125</v>
      </c>
    </row>
    <row r="4134" spans="1:7">
      <c r="A4134">
        <v>4133</v>
      </c>
      <c r="B4134">
        <v>63</v>
      </c>
      <c r="C4134" t="s">
        <v>190</v>
      </c>
      <c r="D4134" t="s">
        <v>45</v>
      </c>
      <c r="E4134" t="s">
        <v>1388</v>
      </c>
      <c r="F4134" t="s">
        <v>63</v>
      </c>
      <c r="G4134">
        <v>450</v>
      </c>
    </row>
    <row r="4135" spans="1:7">
      <c r="A4135">
        <v>4134</v>
      </c>
      <c r="B4135">
        <v>63</v>
      </c>
      <c r="C4135" t="s">
        <v>190</v>
      </c>
      <c r="D4135" t="s">
        <v>45</v>
      </c>
      <c r="E4135" t="s">
        <v>1388</v>
      </c>
      <c r="F4135" t="s">
        <v>46</v>
      </c>
      <c r="G4135">
        <v>189</v>
      </c>
    </row>
    <row r="4136" spans="1:7">
      <c r="A4136">
        <v>4135</v>
      </c>
      <c r="B4136">
        <v>63</v>
      </c>
      <c r="C4136" t="s">
        <v>190</v>
      </c>
      <c r="D4136" t="s">
        <v>45</v>
      </c>
      <c r="E4136" t="s">
        <v>1389</v>
      </c>
      <c r="F4136" t="s">
        <v>63</v>
      </c>
      <c r="G4136">
        <v>385</v>
      </c>
    </row>
    <row r="4137" spans="1:7">
      <c r="A4137">
        <v>4136</v>
      </c>
      <c r="B4137">
        <v>63</v>
      </c>
      <c r="C4137" t="s">
        <v>190</v>
      </c>
      <c r="D4137" t="s">
        <v>45</v>
      </c>
      <c r="E4137" t="s">
        <v>1389</v>
      </c>
      <c r="F4137" t="s">
        <v>46</v>
      </c>
      <c r="G4137">
        <v>269</v>
      </c>
    </row>
    <row r="4138" spans="1:7">
      <c r="A4138">
        <v>4137</v>
      </c>
      <c r="B4138">
        <v>63</v>
      </c>
      <c r="C4138" t="s">
        <v>190</v>
      </c>
      <c r="D4138" t="s">
        <v>45</v>
      </c>
      <c r="E4138" t="s">
        <v>1390</v>
      </c>
      <c r="F4138" t="s">
        <v>63</v>
      </c>
      <c r="G4138">
        <v>277</v>
      </c>
    </row>
    <row r="4139" spans="1:7">
      <c r="A4139">
        <v>4138</v>
      </c>
      <c r="B4139">
        <v>63</v>
      </c>
      <c r="C4139" t="s">
        <v>190</v>
      </c>
      <c r="D4139" t="s">
        <v>45</v>
      </c>
      <c r="E4139" t="s">
        <v>1390</v>
      </c>
      <c r="F4139" t="s">
        <v>46</v>
      </c>
      <c r="G4139">
        <v>222</v>
      </c>
    </row>
    <row r="4140" spans="1:7">
      <c r="A4140">
        <v>4139</v>
      </c>
      <c r="B4140">
        <v>63</v>
      </c>
      <c r="C4140" t="s">
        <v>190</v>
      </c>
      <c r="D4140" t="s">
        <v>45</v>
      </c>
      <c r="E4140" t="s">
        <v>1391</v>
      </c>
      <c r="F4140" t="s">
        <v>63</v>
      </c>
      <c r="G4140">
        <v>225</v>
      </c>
    </row>
    <row r="4141" spans="1:7">
      <c r="A4141">
        <v>4140</v>
      </c>
      <c r="B4141">
        <v>63</v>
      </c>
      <c r="C4141" t="s">
        <v>190</v>
      </c>
      <c r="D4141" t="s">
        <v>45</v>
      </c>
      <c r="E4141" t="s">
        <v>1391</v>
      </c>
      <c r="F4141" t="s">
        <v>46</v>
      </c>
      <c r="G4141">
        <v>183</v>
      </c>
    </row>
    <row r="4142" spans="1:7">
      <c r="A4142">
        <v>4141</v>
      </c>
      <c r="B4142">
        <v>63</v>
      </c>
      <c r="C4142" t="s">
        <v>190</v>
      </c>
      <c r="D4142" t="s">
        <v>45</v>
      </c>
      <c r="E4142" t="s">
        <v>1392</v>
      </c>
      <c r="F4142" t="s">
        <v>63</v>
      </c>
      <c r="G4142">
        <v>213</v>
      </c>
    </row>
    <row r="4143" spans="1:7">
      <c r="A4143">
        <v>4142</v>
      </c>
      <c r="B4143">
        <v>63</v>
      </c>
      <c r="C4143" t="s">
        <v>190</v>
      </c>
      <c r="D4143" t="s">
        <v>45</v>
      </c>
      <c r="E4143" t="s">
        <v>1392</v>
      </c>
      <c r="F4143" t="s">
        <v>46</v>
      </c>
      <c r="G4143">
        <v>203</v>
      </c>
    </row>
    <row r="4144" spans="1:7">
      <c r="A4144">
        <v>4143</v>
      </c>
      <c r="B4144">
        <v>63</v>
      </c>
      <c r="C4144" t="s">
        <v>190</v>
      </c>
      <c r="D4144" t="s">
        <v>45</v>
      </c>
      <c r="E4144" t="s">
        <v>1393</v>
      </c>
      <c r="F4144" t="s">
        <v>63</v>
      </c>
      <c r="G4144">
        <v>155</v>
      </c>
    </row>
    <row r="4145" spans="1:7">
      <c r="A4145">
        <v>4144</v>
      </c>
      <c r="B4145">
        <v>63</v>
      </c>
      <c r="C4145" t="s">
        <v>190</v>
      </c>
      <c r="D4145" t="s">
        <v>45</v>
      </c>
      <c r="E4145" t="s">
        <v>1393</v>
      </c>
      <c r="F4145" t="s">
        <v>46</v>
      </c>
      <c r="G4145">
        <v>166</v>
      </c>
    </row>
    <row r="4146" spans="1:7">
      <c r="A4146">
        <v>4145</v>
      </c>
      <c r="B4146">
        <v>63</v>
      </c>
      <c r="C4146" t="s">
        <v>190</v>
      </c>
      <c r="D4146" t="s">
        <v>45</v>
      </c>
      <c r="E4146" t="s">
        <v>1394</v>
      </c>
      <c r="F4146" t="s">
        <v>63</v>
      </c>
      <c r="G4146">
        <v>160</v>
      </c>
    </row>
    <row r="4147" spans="1:7">
      <c r="A4147">
        <v>4146</v>
      </c>
      <c r="B4147">
        <v>63</v>
      </c>
      <c r="C4147" t="s">
        <v>190</v>
      </c>
      <c r="D4147" t="s">
        <v>45</v>
      </c>
      <c r="E4147" t="s">
        <v>1394</v>
      </c>
      <c r="F4147" t="s">
        <v>46</v>
      </c>
      <c r="G4147">
        <v>181</v>
      </c>
    </row>
    <row r="4148" spans="1:7">
      <c r="A4148">
        <v>4147</v>
      </c>
      <c r="B4148">
        <v>63</v>
      </c>
      <c r="C4148" t="s">
        <v>190</v>
      </c>
      <c r="D4148" t="s">
        <v>45</v>
      </c>
      <c r="E4148" t="s">
        <v>1395</v>
      </c>
      <c r="F4148" t="s">
        <v>63</v>
      </c>
      <c r="G4148">
        <v>153</v>
      </c>
    </row>
    <row r="4149" spans="1:7">
      <c r="A4149">
        <v>4148</v>
      </c>
      <c r="B4149">
        <v>63</v>
      </c>
      <c r="C4149" t="s">
        <v>190</v>
      </c>
      <c r="D4149" t="s">
        <v>45</v>
      </c>
      <c r="E4149" t="s">
        <v>1395</v>
      </c>
      <c r="F4149" t="s">
        <v>46</v>
      </c>
      <c r="G4149">
        <v>194</v>
      </c>
    </row>
    <row r="4150" spans="1:7">
      <c r="A4150">
        <v>4149</v>
      </c>
      <c r="B4150">
        <v>63</v>
      </c>
      <c r="C4150" t="s">
        <v>190</v>
      </c>
      <c r="D4150" t="s">
        <v>45</v>
      </c>
      <c r="E4150" t="s">
        <v>1396</v>
      </c>
      <c r="F4150" t="s">
        <v>63</v>
      </c>
      <c r="G4150">
        <v>126</v>
      </c>
    </row>
    <row r="4151" spans="1:7">
      <c r="A4151">
        <v>4150</v>
      </c>
      <c r="B4151">
        <v>63</v>
      </c>
      <c r="C4151" t="s">
        <v>190</v>
      </c>
      <c r="D4151" t="s">
        <v>45</v>
      </c>
      <c r="E4151" t="s">
        <v>1396</v>
      </c>
      <c r="F4151" t="s">
        <v>46</v>
      </c>
      <c r="G4151">
        <v>164</v>
      </c>
    </row>
    <row r="4152" spans="1:7">
      <c r="A4152">
        <v>4151</v>
      </c>
      <c r="B4152">
        <v>63</v>
      </c>
      <c r="C4152" t="s">
        <v>190</v>
      </c>
      <c r="D4152" t="s">
        <v>45</v>
      </c>
      <c r="E4152" t="s">
        <v>1397</v>
      </c>
      <c r="F4152" t="s">
        <v>63</v>
      </c>
      <c r="G4152">
        <v>97</v>
      </c>
    </row>
    <row r="4153" spans="1:7">
      <c r="A4153">
        <v>4152</v>
      </c>
      <c r="B4153">
        <v>63</v>
      </c>
      <c r="C4153" t="s">
        <v>190</v>
      </c>
      <c r="D4153" t="s">
        <v>45</v>
      </c>
      <c r="E4153" t="s">
        <v>1397</v>
      </c>
      <c r="F4153" t="s">
        <v>46</v>
      </c>
      <c r="G4153">
        <v>123</v>
      </c>
    </row>
    <row r="4154" spans="1:7">
      <c r="A4154">
        <v>4153</v>
      </c>
      <c r="B4154">
        <v>63</v>
      </c>
      <c r="C4154" t="s">
        <v>190</v>
      </c>
      <c r="D4154" t="s">
        <v>45</v>
      </c>
      <c r="E4154" t="s">
        <v>1398</v>
      </c>
      <c r="F4154" t="s">
        <v>63</v>
      </c>
      <c r="G4154">
        <v>93</v>
      </c>
    </row>
    <row r="4155" spans="1:7">
      <c r="A4155">
        <v>4154</v>
      </c>
      <c r="B4155">
        <v>63</v>
      </c>
      <c r="C4155" t="s">
        <v>190</v>
      </c>
      <c r="D4155" t="s">
        <v>45</v>
      </c>
      <c r="E4155" t="s">
        <v>1398</v>
      </c>
      <c r="F4155" t="s">
        <v>46</v>
      </c>
      <c r="G4155">
        <v>91</v>
      </c>
    </row>
    <row r="4156" spans="1:7">
      <c r="A4156">
        <v>4155</v>
      </c>
      <c r="B4156">
        <v>63</v>
      </c>
      <c r="C4156" t="s">
        <v>190</v>
      </c>
      <c r="D4156" t="s">
        <v>45</v>
      </c>
      <c r="E4156" t="s">
        <v>1399</v>
      </c>
      <c r="F4156" t="s">
        <v>63</v>
      </c>
      <c r="G4156">
        <v>50</v>
      </c>
    </row>
    <row r="4157" spans="1:7">
      <c r="A4157">
        <v>4156</v>
      </c>
      <c r="B4157">
        <v>63</v>
      </c>
      <c r="C4157" t="s">
        <v>190</v>
      </c>
      <c r="D4157" t="s">
        <v>45</v>
      </c>
      <c r="E4157" t="s">
        <v>1399</v>
      </c>
      <c r="F4157" t="s">
        <v>46</v>
      </c>
      <c r="G4157">
        <v>64</v>
      </c>
    </row>
    <row r="4158" spans="1:7">
      <c r="A4158">
        <v>4157</v>
      </c>
      <c r="B4158">
        <v>63</v>
      </c>
      <c r="C4158" t="s">
        <v>190</v>
      </c>
      <c r="D4158" t="s">
        <v>45</v>
      </c>
      <c r="E4158" t="s">
        <v>1400</v>
      </c>
      <c r="F4158" t="s">
        <v>63</v>
      </c>
      <c r="G4158">
        <v>57</v>
      </c>
    </row>
    <row r="4159" spans="1:7">
      <c r="A4159">
        <v>4158</v>
      </c>
      <c r="B4159">
        <v>63</v>
      </c>
      <c r="C4159" t="s">
        <v>190</v>
      </c>
      <c r="D4159" t="s">
        <v>45</v>
      </c>
      <c r="E4159" t="s">
        <v>1400</v>
      </c>
      <c r="F4159" t="s">
        <v>46</v>
      </c>
      <c r="G4159">
        <v>47</v>
      </c>
    </row>
    <row r="4160" spans="1:7">
      <c r="A4160">
        <v>4159</v>
      </c>
      <c r="B4160">
        <v>63</v>
      </c>
      <c r="C4160" t="s">
        <v>190</v>
      </c>
      <c r="D4160" t="s">
        <v>45</v>
      </c>
      <c r="E4160" t="s">
        <v>1401</v>
      </c>
      <c r="F4160" t="s">
        <v>63</v>
      </c>
      <c r="G4160">
        <v>40</v>
      </c>
    </row>
    <row r="4161" spans="1:8">
      <c r="A4161">
        <v>4160</v>
      </c>
      <c r="B4161">
        <v>63</v>
      </c>
      <c r="C4161" t="s">
        <v>190</v>
      </c>
      <c r="D4161" t="s">
        <v>45</v>
      </c>
      <c r="E4161" t="s">
        <v>1401</v>
      </c>
      <c r="F4161" t="s">
        <v>46</v>
      </c>
      <c r="G4161">
        <v>55</v>
      </c>
    </row>
    <row r="4162" spans="1:8">
      <c r="A4162">
        <v>4161</v>
      </c>
      <c r="B4162">
        <v>63</v>
      </c>
      <c r="C4162" t="s">
        <v>190</v>
      </c>
      <c r="D4162" t="s">
        <v>45</v>
      </c>
      <c r="E4162" t="s">
        <v>1402</v>
      </c>
      <c r="F4162" t="s">
        <v>63</v>
      </c>
      <c r="G4162">
        <v>57</v>
      </c>
    </row>
    <row r="4163" spans="1:8">
      <c r="A4163">
        <v>4162</v>
      </c>
      <c r="B4163">
        <v>63</v>
      </c>
      <c r="C4163" t="s">
        <v>190</v>
      </c>
      <c r="D4163" t="s">
        <v>45</v>
      </c>
      <c r="E4163" t="s">
        <v>1402</v>
      </c>
      <c r="F4163" t="s">
        <v>46</v>
      </c>
      <c r="G4163">
        <v>74</v>
      </c>
    </row>
    <row r="4164" spans="1:8">
      <c r="A4164">
        <v>4163</v>
      </c>
      <c r="B4164">
        <v>66</v>
      </c>
      <c r="C4164" t="s">
        <v>191</v>
      </c>
      <c r="D4164" t="s">
        <v>1413</v>
      </c>
      <c r="E4164" t="s">
        <v>249</v>
      </c>
      <c r="F4164" t="s">
        <v>63</v>
      </c>
      <c r="G4164">
        <v>2185</v>
      </c>
      <c r="H4164">
        <v>29909</v>
      </c>
    </row>
    <row r="4165" spans="1:8">
      <c r="A4165">
        <v>4164</v>
      </c>
      <c r="B4165">
        <v>66</v>
      </c>
      <c r="C4165" t="s">
        <v>191</v>
      </c>
      <c r="D4165" t="s">
        <v>1413</v>
      </c>
      <c r="E4165" t="s">
        <v>249</v>
      </c>
      <c r="F4165" t="s">
        <v>46</v>
      </c>
      <c r="G4165">
        <v>2084</v>
      </c>
      <c r="H4165">
        <v>29909</v>
      </c>
    </row>
    <row r="4166" spans="1:8">
      <c r="A4166">
        <v>4165</v>
      </c>
      <c r="B4166">
        <v>66</v>
      </c>
      <c r="C4166" t="s">
        <v>191</v>
      </c>
      <c r="D4166" t="s">
        <v>1413</v>
      </c>
      <c r="E4166" t="s">
        <v>1386</v>
      </c>
      <c r="F4166" t="s">
        <v>63</v>
      </c>
      <c r="G4166">
        <v>1922</v>
      </c>
      <c r="H4166">
        <v>29909</v>
      </c>
    </row>
    <row r="4167" spans="1:8">
      <c r="A4167">
        <v>4166</v>
      </c>
      <c r="B4167">
        <v>66</v>
      </c>
      <c r="C4167" t="s">
        <v>191</v>
      </c>
      <c r="D4167" t="s">
        <v>1413</v>
      </c>
      <c r="E4167" t="s">
        <v>1386</v>
      </c>
      <c r="F4167" t="s">
        <v>46</v>
      </c>
      <c r="G4167">
        <v>1942</v>
      </c>
      <c r="H4167">
        <v>29909</v>
      </c>
    </row>
    <row r="4168" spans="1:8">
      <c r="A4168">
        <v>4167</v>
      </c>
      <c r="B4168">
        <v>66</v>
      </c>
      <c r="C4168" t="s">
        <v>191</v>
      </c>
      <c r="D4168" t="s">
        <v>1413</v>
      </c>
      <c r="E4168" t="s">
        <v>1387</v>
      </c>
      <c r="F4168" t="s">
        <v>63</v>
      </c>
      <c r="G4168">
        <v>1731</v>
      </c>
      <c r="H4168">
        <v>29909</v>
      </c>
    </row>
    <row r="4169" spans="1:8">
      <c r="A4169">
        <v>4168</v>
      </c>
      <c r="B4169">
        <v>66</v>
      </c>
      <c r="C4169" t="s">
        <v>191</v>
      </c>
      <c r="D4169" t="s">
        <v>1413</v>
      </c>
      <c r="E4169" t="s">
        <v>1387</v>
      </c>
      <c r="F4169" t="s">
        <v>46</v>
      </c>
      <c r="G4169">
        <v>1727</v>
      </c>
      <c r="H4169">
        <v>29909</v>
      </c>
    </row>
    <row r="4170" spans="1:8">
      <c r="A4170">
        <v>4169</v>
      </c>
      <c r="B4170">
        <v>66</v>
      </c>
      <c r="C4170" t="s">
        <v>191</v>
      </c>
      <c r="D4170" t="s">
        <v>1413</v>
      </c>
      <c r="E4170" t="s">
        <v>1388</v>
      </c>
      <c r="F4170" t="s">
        <v>63</v>
      </c>
      <c r="G4170">
        <v>1661</v>
      </c>
      <c r="H4170">
        <v>29909</v>
      </c>
    </row>
    <row r="4171" spans="1:8">
      <c r="A4171">
        <v>4170</v>
      </c>
      <c r="B4171">
        <v>66</v>
      </c>
      <c r="C4171" t="s">
        <v>191</v>
      </c>
      <c r="D4171" t="s">
        <v>1413</v>
      </c>
      <c r="E4171" t="s">
        <v>1388</v>
      </c>
      <c r="F4171" t="s">
        <v>46</v>
      </c>
      <c r="G4171">
        <v>1691</v>
      </c>
      <c r="H4171">
        <v>29909</v>
      </c>
    </row>
    <row r="4172" spans="1:8">
      <c r="A4172">
        <v>4171</v>
      </c>
      <c r="B4172">
        <v>66</v>
      </c>
      <c r="C4172" t="s">
        <v>191</v>
      </c>
      <c r="D4172" t="s">
        <v>1413</v>
      </c>
      <c r="E4172" t="s">
        <v>1389</v>
      </c>
      <c r="F4172" t="s">
        <v>63</v>
      </c>
      <c r="G4172">
        <v>1398</v>
      </c>
      <c r="H4172">
        <v>29909</v>
      </c>
    </row>
    <row r="4173" spans="1:8">
      <c r="A4173">
        <v>4172</v>
      </c>
      <c r="B4173">
        <v>66</v>
      </c>
      <c r="C4173" t="s">
        <v>191</v>
      </c>
      <c r="D4173" t="s">
        <v>1413</v>
      </c>
      <c r="E4173" t="s">
        <v>1389</v>
      </c>
      <c r="F4173" t="s">
        <v>46</v>
      </c>
      <c r="G4173">
        <v>1315</v>
      </c>
      <c r="H4173">
        <v>29909</v>
      </c>
    </row>
    <row r="4174" spans="1:8">
      <c r="A4174">
        <v>4173</v>
      </c>
      <c r="B4174">
        <v>66</v>
      </c>
      <c r="C4174" t="s">
        <v>191</v>
      </c>
      <c r="D4174" t="s">
        <v>1413</v>
      </c>
      <c r="E4174" t="s">
        <v>1390</v>
      </c>
      <c r="F4174" t="s">
        <v>63</v>
      </c>
      <c r="G4174">
        <v>1086</v>
      </c>
      <c r="H4174">
        <v>29909</v>
      </c>
    </row>
    <row r="4175" spans="1:8">
      <c r="A4175">
        <v>4174</v>
      </c>
      <c r="B4175">
        <v>66</v>
      </c>
      <c r="C4175" t="s">
        <v>191</v>
      </c>
      <c r="D4175" t="s">
        <v>1413</v>
      </c>
      <c r="E4175" t="s">
        <v>1390</v>
      </c>
      <c r="F4175" t="s">
        <v>46</v>
      </c>
      <c r="G4175">
        <v>1069</v>
      </c>
      <c r="H4175">
        <v>29909</v>
      </c>
    </row>
    <row r="4176" spans="1:8">
      <c r="A4176">
        <v>4175</v>
      </c>
      <c r="B4176">
        <v>66</v>
      </c>
      <c r="C4176" t="s">
        <v>191</v>
      </c>
      <c r="D4176" t="s">
        <v>1413</v>
      </c>
      <c r="E4176" t="s">
        <v>1391</v>
      </c>
      <c r="F4176" t="s">
        <v>63</v>
      </c>
      <c r="G4176">
        <v>877</v>
      </c>
      <c r="H4176">
        <v>29909</v>
      </c>
    </row>
    <row r="4177" spans="1:8">
      <c r="A4177">
        <v>4176</v>
      </c>
      <c r="B4177">
        <v>66</v>
      </c>
      <c r="C4177" t="s">
        <v>191</v>
      </c>
      <c r="D4177" t="s">
        <v>1413</v>
      </c>
      <c r="E4177" t="s">
        <v>1391</v>
      </c>
      <c r="F4177" t="s">
        <v>46</v>
      </c>
      <c r="G4177">
        <v>921</v>
      </c>
      <c r="H4177">
        <v>29909</v>
      </c>
    </row>
    <row r="4178" spans="1:8">
      <c r="A4178">
        <v>4177</v>
      </c>
      <c r="B4178">
        <v>66</v>
      </c>
      <c r="C4178" t="s">
        <v>191</v>
      </c>
      <c r="D4178" t="s">
        <v>1413</v>
      </c>
      <c r="E4178" t="s">
        <v>1392</v>
      </c>
      <c r="F4178" t="s">
        <v>63</v>
      </c>
      <c r="G4178">
        <v>813</v>
      </c>
      <c r="H4178">
        <v>29909</v>
      </c>
    </row>
    <row r="4179" spans="1:8">
      <c r="A4179">
        <v>4178</v>
      </c>
      <c r="B4179">
        <v>66</v>
      </c>
      <c r="C4179" t="s">
        <v>191</v>
      </c>
      <c r="D4179" t="s">
        <v>1413</v>
      </c>
      <c r="E4179" t="s">
        <v>1392</v>
      </c>
      <c r="F4179" t="s">
        <v>46</v>
      </c>
      <c r="G4179">
        <v>828</v>
      </c>
      <c r="H4179">
        <v>29909</v>
      </c>
    </row>
    <row r="4180" spans="1:8">
      <c r="A4180">
        <v>4179</v>
      </c>
      <c r="B4180">
        <v>66</v>
      </c>
      <c r="C4180" t="s">
        <v>191</v>
      </c>
      <c r="D4180" t="s">
        <v>1413</v>
      </c>
      <c r="E4180" t="s">
        <v>1393</v>
      </c>
      <c r="F4180" t="s">
        <v>63</v>
      </c>
      <c r="G4180">
        <v>648</v>
      </c>
      <c r="H4180">
        <v>29909</v>
      </c>
    </row>
    <row r="4181" spans="1:8">
      <c r="A4181">
        <v>4180</v>
      </c>
      <c r="B4181">
        <v>66</v>
      </c>
      <c r="C4181" t="s">
        <v>191</v>
      </c>
      <c r="D4181" t="s">
        <v>1413</v>
      </c>
      <c r="E4181" t="s">
        <v>1393</v>
      </c>
      <c r="F4181" t="s">
        <v>46</v>
      </c>
      <c r="G4181">
        <v>671</v>
      </c>
      <c r="H4181">
        <v>29909</v>
      </c>
    </row>
    <row r="4182" spans="1:8">
      <c r="A4182">
        <v>4181</v>
      </c>
      <c r="B4182">
        <v>66</v>
      </c>
      <c r="C4182" t="s">
        <v>191</v>
      </c>
      <c r="D4182" t="s">
        <v>1413</v>
      </c>
      <c r="E4182" t="s">
        <v>1394</v>
      </c>
      <c r="F4182" t="s">
        <v>63</v>
      </c>
      <c r="G4182">
        <v>595</v>
      </c>
      <c r="H4182">
        <v>29909</v>
      </c>
    </row>
    <row r="4183" spans="1:8">
      <c r="A4183">
        <v>4182</v>
      </c>
      <c r="B4183">
        <v>66</v>
      </c>
      <c r="C4183" t="s">
        <v>191</v>
      </c>
      <c r="D4183" t="s">
        <v>1413</v>
      </c>
      <c r="E4183" t="s">
        <v>1394</v>
      </c>
      <c r="F4183" t="s">
        <v>46</v>
      </c>
      <c r="G4183">
        <v>612</v>
      </c>
      <c r="H4183">
        <v>29909</v>
      </c>
    </row>
    <row r="4184" spans="1:8">
      <c r="A4184">
        <v>4183</v>
      </c>
      <c r="B4184">
        <v>66</v>
      </c>
      <c r="C4184" t="s">
        <v>191</v>
      </c>
      <c r="D4184" t="s">
        <v>1413</v>
      </c>
      <c r="E4184" t="s">
        <v>1395</v>
      </c>
      <c r="F4184" t="s">
        <v>63</v>
      </c>
      <c r="G4184">
        <v>530</v>
      </c>
      <c r="H4184">
        <v>29909</v>
      </c>
    </row>
    <row r="4185" spans="1:8">
      <c r="A4185">
        <v>4184</v>
      </c>
      <c r="B4185">
        <v>66</v>
      </c>
      <c r="C4185" t="s">
        <v>191</v>
      </c>
      <c r="D4185" t="s">
        <v>1413</v>
      </c>
      <c r="E4185" t="s">
        <v>1395</v>
      </c>
      <c r="F4185" t="s">
        <v>46</v>
      </c>
      <c r="G4185">
        <v>545</v>
      </c>
      <c r="H4185">
        <v>29909</v>
      </c>
    </row>
    <row r="4186" spans="1:8">
      <c r="A4186">
        <v>4185</v>
      </c>
      <c r="B4186">
        <v>66</v>
      </c>
      <c r="C4186" t="s">
        <v>191</v>
      </c>
      <c r="D4186" t="s">
        <v>1413</v>
      </c>
      <c r="E4186" t="s">
        <v>1396</v>
      </c>
      <c r="F4186" t="s">
        <v>63</v>
      </c>
      <c r="G4186">
        <v>460</v>
      </c>
      <c r="H4186">
        <v>29909</v>
      </c>
    </row>
    <row r="4187" spans="1:8">
      <c r="A4187">
        <v>4186</v>
      </c>
      <c r="B4187">
        <v>66</v>
      </c>
      <c r="C4187" t="s">
        <v>191</v>
      </c>
      <c r="D4187" t="s">
        <v>1413</v>
      </c>
      <c r="E4187" t="s">
        <v>1396</v>
      </c>
      <c r="F4187" t="s">
        <v>46</v>
      </c>
      <c r="G4187">
        <v>462</v>
      </c>
      <c r="H4187">
        <v>29909</v>
      </c>
    </row>
    <row r="4188" spans="1:8">
      <c r="A4188">
        <v>4187</v>
      </c>
      <c r="B4188">
        <v>66</v>
      </c>
      <c r="C4188" t="s">
        <v>191</v>
      </c>
      <c r="D4188" t="s">
        <v>1413</v>
      </c>
      <c r="E4188" t="s">
        <v>1397</v>
      </c>
      <c r="F4188" t="s">
        <v>63</v>
      </c>
      <c r="G4188">
        <v>360</v>
      </c>
      <c r="H4188">
        <v>29909</v>
      </c>
    </row>
    <row r="4189" spans="1:8">
      <c r="A4189">
        <v>4188</v>
      </c>
      <c r="B4189">
        <v>66</v>
      </c>
      <c r="C4189" t="s">
        <v>191</v>
      </c>
      <c r="D4189" t="s">
        <v>1413</v>
      </c>
      <c r="E4189" t="s">
        <v>1397</v>
      </c>
      <c r="F4189" t="s">
        <v>46</v>
      </c>
      <c r="G4189">
        <v>341</v>
      </c>
      <c r="H4189">
        <v>29909</v>
      </c>
    </row>
    <row r="4190" spans="1:8">
      <c r="A4190">
        <v>4189</v>
      </c>
      <c r="B4190">
        <v>66</v>
      </c>
      <c r="C4190" t="s">
        <v>191</v>
      </c>
      <c r="D4190" t="s">
        <v>1413</v>
      </c>
      <c r="E4190" t="s">
        <v>1398</v>
      </c>
      <c r="F4190" t="s">
        <v>63</v>
      </c>
      <c r="G4190">
        <v>301</v>
      </c>
      <c r="H4190">
        <v>29909</v>
      </c>
    </row>
    <row r="4191" spans="1:8">
      <c r="A4191">
        <v>4190</v>
      </c>
      <c r="B4191">
        <v>66</v>
      </c>
      <c r="C4191" t="s">
        <v>191</v>
      </c>
      <c r="D4191" t="s">
        <v>1413</v>
      </c>
      <c r="E4191" t="s">
        <v>1398</v>
      </c>
      <c r="F4191" t="s">
        <v>46</v>
      </c>
      <c r="G4191">
        <v>253</v>
      </c>
      <c r="H4191">
        <v>29909</v>
      </c>
    </row>
    <row r="4192" spans="1:8">
      <c r="A4192">
        <v>4191</v>
      </c>
      <c r="B4192">
        <v>66</v>
      </c>
      <c r="C4192" t="s">
        <v>191</v>
      </c>
      <c r="D4192" t="s">
        <v>1413</v>
      </c>
      <c r="E4192" t="s">
        <v>1399</v>
      </c>
      <c r="F4192" t="s">
        <v>63</v>
      </c>
      <c r="G4192">
        <v>183</v>
      </c>
      <c r="H4192">
        <v>29909</v>
      </c>
    </row>
    <row r="4193" spans="1:8">
      <c r="A4193">
        <v>4192</v>
      </c>
      <c r="B4193">
        <v>66</v>
      </c>
      <c r="C4193" t="s">
        <v>191</v>
      </c>
      <c r="D4193" t="s">
        <v>1413</v>
      </c>
      <c r="E4193" t="s">
        <v>1399</v>
      </c>
      <c r="F4193" t="s">
        <v>46</v>
      </c>
      <c r="G4193">
        <v>161</v>
      </c>
      <c r="H4193">
        <v>29909</v>
      </c>
    </row>
    <row r="4194" spans="1:8">
      <c r="A4194">
        <v>4193</v>
      </c>
      <c r="B4194">
        <v>66</v>
      </c>
      <c r="C4194" t="s">
        <v>191</v>
      </c>
      <c r="D4194" t="s">
        <v>1413</v>
      </c>
      <c r="E4194" t="s">
        <v>1400</v>
      </c>
      <c r="F4194" t="s">
        <v>63</v>
      </c>
      <c r="G4194">
        <v>118</v>
      </c>
      <c r="H4194">
        <v>29909</v>
      </c>
    </row>
    <row r="4195" spans="1:8">
      <c r="A4195">
        <v>4194</v>
      </c>
      <c r="B4195">
        <v>66</v>
      </c>
      <c r="C4195" t="s">
        <v>191</v>
      </c>
      <c r="D4195" t="s">
        <v>1413</v>
      </c>
      <c r="E4195" t="s">
        <v>1400</v>
      </c>
      <c r="F4195" t="s">
        <v>46</v>
      </c>
      <c r="G4195">
        <v>138</v>
      </c>
      <c r="H4195">
        <v>29909</v>
      </c>
    </row>
    <row r="4196" spans="1:8">
      <c r="A4196">
        <v>4195</v>
      </c>
      <c r="B4196">
        <v>66</v>
      </c>
      <c r="C4196" t="s">
        <v>191</v>
      </c>
      <c r="D4196" t="s">
        <v>1413</v>
      </c>
      <c r="E4196" t="s">
        <v>1401</v>
      </c>
      <c r="F4196" t="s">
        <v>63</v>
      </c>
      <c r="G4196">
        <v>83</v>
      </c>
      <c r="H4196">
        <v>29909</v>
      </c>
    </row>
    <row r="4197" spans="1:8">
      <c r="A4197">
        <v>4196</v>
      </c>
      <c r="B4197">
        <v>66</v>
      </c>
      <c r="C4197" t="s">
        <v>191</v>
      </c>
      <c r="D4197" t="s">
        <v>1413</v>
      </c>
      <c r="E4197" t="s">
        <v>1401</v>
      </c>
      <c r="F4197" t="s">
        <v>46</v>
      </c>
      <c r="G4197">
        <v>97</v>
      </c>
      <c r="H4197">
        <v>29909</v>
      </c>
    </row>
    <row r="4198" spans="1:8">
      <c r="A4198">
        <v>4197</v>
      </c>
      <c r="B4198">
        <v>66</v>
      </c>
      <c r="C4198" t="s">
        <v>191</v>
      </c>
      <c r="D4198" t="s">
        <v>1413</v>
      </c>
      <c r="E4198" t="s">
        <v>1402</v>
      </c>
      <c r="F4198" t="s">
        <v>63</v>
      </c>
      <c r="G4198">
        <v>45</v>
      </c>
      <c r="H4198">
        <v>29909</v>
      </c>
    </row>
    <row r="4199" spans="1:8">
      <c r="A4199">
        <v>4198</v>
      </c>
      <c r="B4199">
        <v>66</v>
      </c>
      <c r="C4199" t="s">
        <v>191</v>
      </c>
      <c r="D4199" t="s">
        <v>1413</v>
      </c>
      <c r="E4199" t="s">
        <v>1402</v>
      </c>
      <c r="F4199" t="s">
        <v>46</v>
      </c>
      <c r="G4199">
        <v>56</v>
      </c>
      <c r="H4199">
        <v>29909</v>
      </c>
    </row>
    <row r="4200" spans="1:8">
      <c r="A4200">
        <v>4199</v>
      </c>
      <c r="B4200">
        <v>66</v>
      </c>
      <c r="C4200" t="s">
        <v>191</v>
      </c>
      <c r="D4200" t="s">
        <v>3582</v>
      </c>
      <c r="E4200" t="s">
        <v>249</v>
      </c>
      <c r="F4200" t="s">
        <v>46</v>
      </c>
      <c r="G4200">
        <v>1</v>
      </c>
      <c r="H4200">
        <v>18</v>
      </c>
    </row>
    <row r="4201" spans="1:8">
      <c r="A4201">
        <v>4200</v>
      </c>
      <c r="B4201">
        <v>66</v>
      </c>
      <c r="C4201" t="s">
        <v>191</v>
      </c>
      <c r="D4201" t="s">
        <v>3582</v>
      </c>
      <c r="E4201" t="s">
        <v>1387</v>
      </c>
      <c r="F4201" t="s">
        <v>63</v>
      </c>
      <c r="G4201">
        <v>1</v>
      </c>
      <c r="H4201">
        <v>18</v>
      </c>
    </row>
    <row r="4202" spans="1:8">
      <c r="A4202">
        <v>4201</v>
      </c>
      <c r="B4202">
        <v>66</v>
      </c>
      <c r="C4202" t="s">
        <v>191</v>
      </c>
      <c r="D4202" t="s">
        <v>3582</v>
      </c>
      <c r="E4202" t="s">
        <v>1388</v>
      </c>
      <c r="F4202" t="s">
        <v>63</v>
      </c>
      <c r="G4202">
        <v>2</v>
      </c>
      <c r="H4202">
        <v>18</v>
      </c>
    </row>
    <row r="4203" spans="1:8">
      <c r="A4203">
        <v>4202</v>
      </c>
      <c r="B4203">
        <v>66</v>
      </c>
      <c r="C4203" t="s">
        <v>191</v>
      </c>
      <c r="D4203" t="s">
        <v>3582</v>
      </c>
      <c r="E4203" t="s">
        <v>1390</v>
      </c>
      <c r="F4203" t="s">
        <v>63</v>
      </c>
      <c r="G4203">
        <v>1</v>
      </c>
      <c r="H4203">
        <v>18</v>
      </c>
    </row>
    <row r="4204" spans="1:8">
      <c r="A4204">
        <v>4203</v>
      </c>
      <c r="B4204">
        <v>66</v>
      </c>
      <c r="C4204" t="s">
        <v>191</v>
      </c>
      <c r="D4204" t="s">
        <v>3582</v>
      </c>
      <c r="E4204" t="s">
        <v>1391</v>
      </c>
      <c r="F4204" t="s">
        <v>63</v>
      </c>
      <c r="G4204">
        <v>1</v>
      </c>
      <c r="H4204">
        <v>18</v>
      </c>
    </row>
    <row r="4205" spans="1:8">
      <c r="A4205">
        <v>4204</v>
      </c>
      <c r="B4205">
        <v>66</v>
      </c>
      <c r="C4205" t="s">
        <v>191</v>
      </c>
      <c r="D4205" t="s">
        <v>3582</v>
      </c>
      <c r="E4205" t="s">
        <v>1391</v>
      </c>
      <c r="F4205" t="s">
        <v>46</v>
      </c>
      <c r="G4205">
        <v>1</v>
      </c>
      <c r="H4205">
        <v>18</v>
      </c>
    </row>
    <row r="4206" spans="1:8">
      <c r="A4206">
        <v>4205</v>
      </c>
      <c r="B4206">
        <v>66</v>
      </c>
      <c r="C4206" t="s">
        <v>191</v>
      </c>
      <c r="D4206" t="s">
        <v>3582</v>
      </c>
      <c r="E4206" t="s">
        <v>1393</v>
      </c>
      <c r="F4206" t="s">
        <v>63</v>
      </c>
      <c r="G4206">
        <v>1</v>
      </c>
      <c r="H4206">
        <v>18</v>
      </c>
    </row>
    <row r="4207" spans="1:8">
      <c r="A4207">
        <v>4206</v>
      </c>
      <c r="B4207">
        <v>66</v>
      </c>
      <c r="C4207" t="s">
        <v>191</v>
      </c>
      <c r="D4207" t="s">
        <v>3582</v>
      </c>
      <c r="E4207" t="s">
        <v>1394</v>
      </c>
      <c r="F4207" t="s">
        <v>63</v>
      </c>
      <c r="G4207">
        <v>2</v>
      </c>
      <c r="H4207">
        <v>18</v>
      </c>
    </row>
    <row r="4208" spans="1:8">
      <c r="A4208">
        <v>4207</v>
      </c>
      <c r="B4208">
        <v>66</v>
      </c>
      <c r="C4208" t="s">
        <v>191</v>
      </c>
      <c r="D4208" t="s">
        <v>3582</v>
      </c>
      <c r="E4208" t="s">
        <v>1394</v>
      </c>
      <c r="F4208" t="s">
        <v>46</v>
      </c>
      <c r="G4208">
        <v>2</v>
      </c>
      <c r="H4208">
        <v>18</v>
      </c>
    </row>
    <row r="4209" spans="1:8">
      <c r="A4209">
        <v>4208</v>
      </c>
      <c r="B4209">
        <v>66</v>
      </c>
      <c r="C4209" t="s">
        <v>191</v>
      </c>
      <c r="D4209" t="s">
        <v>3582</v>
      </c>
      <c r="E4209" t="s">
        <v>1396</v>
      </c>
      <c r="F4209" t="s">
        <v>63</v>
      </c>
      <c r="G4209">
        <v>1</v>
      </c>
      <c r="H4209">
        <v>18</v>
      </c>
    </row>
    <row r="4210" spans="1:8">
      <c r="A4210">
        <v>4209</v>
      </c>
      <c r="B4210">
        <v>66</v>
      </c>
      <c r="C4210" t="s">
        <v>191</v>
      </c>
      <c r="D4210" t="s">
        <v>3582</v>
      </c>
      <c r="E4210" t="s">
        <v>1396</v>
      </c>
      <c r="F4210" t="s">
        <v>46</v>
      </c>
      <c r="G4210">
        <v>1</v>
      </c>
      <c r="H4210">
        <v>18</v>
      </c>
    </row>
    <row r="4211" spans="1:8">
      <c r="A4211">
        <v>4210</v>
      </c>
      <c r="B4211">
        <v>66</v>
      </c>
      <c r="C4211" t="s">
        <v>191</v>
      </c>
      <c r="D4211" t="s">
        <v>3582</v>
      </c>
      <c r="E4211" t="s">
        <v>1397</v>
      </c>
      <c r="F4211" t="s">
        <v>63</v>
      </c>
      <c r="G4211">
        <v>1</v>
      </c>
      <c r="H4211">
        <v>18</v>
      </c>
    </row>
    <row r="4212" spans="1:8">
      <c r="A4212">
        <v>4211</v>
      </c>
      <c r="B4212">
        <v>66</v>
      </c>
      <c r="C4212" t="s">
        <v>191</v>
      </c>
      <c r="D4212" t="s">
        <v>3582</v>
      </c>
      <c r="E4212" t="s">
        <v>1399</v>
      </c>
      <c r="F4212" t="s">
        <v>46</v>
      </c>
      <c r="G4212">
        <v>1</v>
      </c>
      <c r="H4212">
        <v>18</v>
      </c>
    </row>
    <row r="4213" spans="1:8">
      <c r="A4213">
        <v>4212</v>
      </c>
      <c r="B4213">
        <v>66</v>
      </c>
      <c r="C4213" t="s">
        <v>191</v>
      </c>
      <c r="D4213" t="s">
        <v>3582</v>
      </c>
      <c r="E4213" t="s">
        <v>1400</v>
      </c>
      <c r="F4213" t="s">
        <v>46</v>
      </c>
      <c r="G4213">
        <v>1</v>
      </c>
      <c r="H4213">
        <v>18</v>
      </c>
    </row>
    <row r="4214" spans="1:8">
      <c r="A4214">
        <v>4213</v>
      </c>
      <c r="B4214">
        <v>66</v>
      </c>
      <c r="C4214" t="s">
        <v>191</v>
      </c>
      <c r="D4214" t="s">
        <v>3582</v>
      </c>
      <c r="E4214" t="s">
        <v>1401</v>
      </c>
      <c r="F4214" t="s">
        <v>46</v>
      </c>
      <c r="G4214">
        <v>1</v>
      </c>
      <c r="H4214">
        <v>18</v>
      </c>
    </row>
    <row r="4215" spans="1:8">
      <c r="A4215">
        <v>4214</v>
      </c>
      <c r="B4215">
        <v>66</v>
      </c>
      <c r="C4215" t="s">
        <v>191</v>
      </c>
      <c r="D4215" t="s">
        <v>3597</v>
      </c>
      <c r="E4215" t="s">
        <v>1386</v>
      </c>
      <c r="F4215" t="s">
        <v>63</v>
      </c>
      <c r="G4215">
        <v>1</v>
      </c>
      <c r="H4215">
        <v>96</v>
      </c>
    </row>
    <row r="4216" spans="1:8">
      <c r="A4216">
        <v>4215</v>
      </c>
      <c r="B4216">
        <v>66</v>
      </c>
      <c r="C4216" t="s">
        <v>191</v>
      </c>
      <c r="D4216" t="s">
        <v>3597</v>
      </c>
      <c r="E4216" t="s">
        <v>1386</v>
      </c>
      <c r="F4216" t="s">
        <v>46</v>
      </c>
      <c r="G4216">
        <v>2</v>
      </c>
      <c r="H4216">
        <v>96</v>
      </c>
    </row>
    <row r="4217" spans="1:8">
      <c r="A4217">
        <v>4216</v>
      </c>
      <c r="B4217">
        <v>66</v>
      </c>
      <c r="C4217" t="s">
        <v>191</v>
      </c>
      <c r="D4217" t="s">
        <v>3597</v>
      </c>
      <c r="E4217" t="s">
        <v>1387</v>
      </c>
      <c r="F4217" t="s">
        <v>63</v>
      </c>
      <c r="G4217">
        <v>4</v>
      </c>
      <c r="H4217">
        <v>96</v>
      </c>
    </row>
    <row r="4218" spans="1:8">
      <c r="A4218">
        <v>4217</v>
      </c>
      <c r="B4218">
        <v>66</v>
      </c>
      <c r="C4218" t="s">
        <v>191</v>
      </c>
      <c r="D4218" t="s">
        <v>3597</v>
      </c>
      <c r="E4218" t="s">
        <v>1387</v>
      </c>
      <c r="F4218" t="s">
        <v>46</v>
      </c>
      <c r="G4218">
        <v>1</v>
      </c>
      <c r="H4218">
        <v>96</v>
      </c>
    </row>
    <row r="4219" spans="1:8">
      <c r="A4219">
        <v>4218</v>
      </c>
      <c r="B4219">
        <v>66</v>
      </c>
      <c r="C4219" t="s">
        <v>191</v>
      </c>
      <c r="D4219" t="s">
        <v>3597</v>
      </c>
      <c r="E4219" t="s">
        <v>1388</v>
      </c>
      <c r="F4219" t="s">
        <v>63</v>
      </c>
      <c r="G4219">
        <v>7</v>
      </c>
      <c r="H4219">
        <v>96</v>
      </c>
    </row>
    <row r="4220" spans="1:8">
      <c r="A4220">
        <v>4219</v>
      </c>
      <c r="B4220">
        <v>66</v>
      </c>
      <c r="C4220" t="s">
        <v>191</v>
      </c>
      <c r="D4220" t="s">
        <v>3597</v>
      </c>
      <c r="E4220" t="s">
        <v>1388</v>
      </c>
      <c r="F4220" t="s">
        <v>46</v>
      </c>
      <c r="G4220">
        <v>3</v>
      </c>
      <c r="H4220">
        <v>96</v>
      </c>
    </row>
    <row r="4221" spans="1:8">
      <c r="A4221">
        <v>4220</v>
      </c>
      <c r="B4221">
        <v>66</v>
      </c>
      <c r="C4221" t="s">
        <v>191</v>
      </c>
      <c r="D4221" t="s">
        <v>3597</v>
      </c>
      <c r="E4221" t="s">
        <v>1389</v>
      </c>
      <c r="F4221" t="s">
        <v>63</v>
      </c>
      <c r="G4221">
        <v>6</v>
      </c>
      <c r="H4221">
        <v>96</v>
      </c>
    </row>
    <row r="4222" spans="1:8">
      <c r="A4222">
        <v>4221</v>
      </c>
      <c r="B4222">
        <v>66</v>
      </c>
      <c r="C4222" t="s">
        <v>191</v>
      </c>
      <c r="D4222" t="s">
        <v>3597</v>
      </c>
      <c r="E4222" t="s">
        <v>1389</v>
      </c>
      <c r="F4222" t="s">
        <v>46</v>
      </c>
      <c r="G4222">
        <v>5</v>
      </c>
      <c r="H4222">
        <v>96</v>
      </c>
    </row>
    <row r="4223" spans="1:8">
      <c r="A4223">
        <v>4222</v>
      </c>
      <c r="B4223">
        <v>66</v>
      </c>
      <c r="C4223" t="s">
        <v>191</v>
      </c>
      <c r="D4223" t="s">
        <v>3597</v>
      </c>
      <c r="E4223" t="s">
        <v>1390</v>
      </c>
      <c r="F4223" t="s">
        <v>63</v>
      </c>
      <c r="G4223">
        <v>8</v>
      </c>
      <c r="H4223">
        <v>96</v>
      </c>
    </row>
    <row r="4224" spans="1:8">
      <c r="A4224">
        <v>4223</v>
      </c>
      <c r="B4224">
        <v>66</v>
      </c>
      <c r="C4224" t="s">
        <v>191</v>
      </c>
      <c r="D4224" t="s">
        <v>3597</v>
      </c>
      <c r="E4224" t="s">
        <v>1390</v>
      </c>
      <c r="F4224" t="s">
        <v>46</v>
      </c>
      <c r="G4224">
        <v>7</v>
      </c>
      <c r="H4224">
        <v>96</v>
      </c>
    </row>
    <row r="4225" spans="1:8">
      <c r="A4225">
        <v>4224</v>
      </c>
      <c r="B4225">
        <v>66</v>
      </c>
      <c r="C4225" t="s">
        <v>191</v>
      </c>
      <c r="D4225" t="s">
        <v>3597</v>
      </c>
      <c r="E4225" t="s">
        <v>1391</v>
      </c>
      <c r="F4225" t="s">
        <v>63</v>
      </c>
      <c r="G4225">
        <v>7</v>
      </c>
      <c r="H4225">
        <v>96</v>
      </c>
    </row>
    <row r="4226" spans="1:8">
      <c r="A4226">
        <v>4225</v>
      </c>
      <c r="B4226">
        <v>66</v>
      </c>
      <c r="C4226" t="s">
        <v>191</v>
      </c>
      <c r="D4226" t="s">
        <v>3597</v>
      </c>
      <c r="E4226" t="s">
        <v>1391</v>
      </c>
      <c r="F4226" t="s">
        <v>46</v>
      </c>
      <c r="G4226">
        <v>8</v>
      </c>
      <c r="H4226">
        <v>96</v>
      </c>
    </row>
    <row r="4227" spans="1:8">
      <c r="A4227">
        <v>4226</v>
      </c>
      <c r="B4227">
        <v>66</v>
      </c>
      <c r="C4227" t="s">
        <v>191</v>
      </c>
      <c r="D4227" t="s">
        <v>3597</v>
      </c>
      <c r="E4227" t="s">
        <v>1392</v>
      </c>
      <c r="F4227" t="s">
        <v>63</v>
      </c>
      <c r="G4227">
        <v>6</v>
      </c>
      <c r="H4227">
        <v>96</v>
      </c>
    </row>
    <row r="4228" spans="1:8">
      <c r="A4228">
        <v>4227</v>
      </c>
      <c r="B4228">
        <v>66</v>
      </c>
      <c r="C4228" t="s">
        <v>191</v>
      </c>
      <c r="D4228" t="s">
        <v>3597</v>
      </c>
      <c r="E4228" t="s">
        <v>1392</v>
      </c>
      <c r="F4228" t="s">
        <v>46</v>
      </c>
      <c r="G4228">
        <v>4</v>
      </c>
      <c r="H4228">
        <v>96</v>
      </c>
    </row>
    <row r="4229" spans="1:8">
      <c r="A4229">
        <v>4228</v>
      </c>
      <c r="B4229">
        <v>66</v>
      </c>
      <c r="C4229" t="s">
        <v>191</v>
      </c>
      <c r="D4229" t="s">
        <v>3597</v>
      </c>
      <c r="E4229" t="s">
        <v>1393</v>
      </c>
      <c r="F4229" t="s">
        <v>63</v>
      </c>
      <c r="G4229">
        <v>4</v>
      </c>
      <c r="H4229">
        <v>96</v>
      </c>
    </row>
    <row r="4230" spans="1:8">
      <c r="A4230">
        <v>4229</v>
      </c>
      <c r="B4230">
        <v>66</v>
      </c>
      <c r="C4230" t="s">
        <v>191</v>
      </c>
      <c r="D4230" t="s">
        <v>3597</v>
      </c>
      <c r="E4230" t="s">
        <v>1393</v>
      </c>
      <c r="F4230" t="s">
        <v>46</v>
      </c>
      <c r="G4230">
        <v>3</v>
      </c>
      <c r="H4230">
        <v>96</v>
      </c>
    </row>
    <row r="4231" spans="1:8">
      <c r="A4231">
        <v>4230</v>
      </c>
      <c r="B4231">
        <v>66</v>
      </c>
      <c r="C4231" t="s">
        <v>191</v>
      </c>
      <c r="D4231" t="s">
        <v>3597</v>
      </c>
      <c r="E4231" t="s">
        <v>1394</v>
      </c>
      <c r="F4231" t="s">
        <v>63</v>
      </c>
      <c r="G4231">
        <v>2</v>
      </c>
      <c r="H4231">
        <v>96</v>
      </c>
    </row>
    <row r="4232" spans="1:8">
      <c r="A4232">
        <v>4231</v>
      </c>
      <c r="B4232">
        <v>66</v>
      </c>
      <c r="C4232" t="s">
        <v>191</v>
      </c>
      <c r="D4232" t="s">
        <v>3597</v>
      </c>
      <c r="E4232" t="s">
        <v>1394</v>
      </c>
      <c r="F4232" t="s">
        <v>46</v>
      </c>
      <c r="G4232">
        <v>2</v>
      </c>
      <c r="H4232">
        <v>96</v>
      </c>
    </row>
    <row r="4233" spans="1:8">
      <c r="A4233">
        <v>4232</v>
      </c>
      <c r="B4233">
        <v>66</v>
      </c>
      <c r="C4233" t="s">
        <v>191</v>
      </c>
      <c r="D4233" t="s">
        <v>3597</v>
      </c>
      <c r="E4233" t="s">
        <v>1395</v>
      </c>
      <c r="F4233" t="s">
        <v>46</v>
      </c>
      <c r="G4233">
        <v>3</v>
      </c>
      <c r="H4233">
        <v>96</v>
      </c>
    </row>
    <row r="4234" spans="1:8">
      <c r="A4234">
        <v>4233</v>
      </c>
      <c r="B4234">
        <v>66</v>
      </c>
      <c r="C4234" t="s">
        <v>191</v>
      </c>
      <c r="D4234" t="s">
        <v>3597</v>
      </c>
      <c r="E4234" t="s">
        <v>1396</v>
      </c>
      <c r="F4234" t="s">
        <v>63</v>
      </c>
      <c r="G4234">
        <v>3</v>
      </c>
      <c r="H4234">
        <v>96</v>
      </c>
    </row>
    <row r="4235" spans="1:8">
      <c r="A4235">
        <v>4234</v>
      </c>
      <c r="B4235">
        <v>66</v>
      </c>
      <c r="C4235" t="s">
        <v>191</v>
      </c>
      <c r="D4235" t="s">
        <v>3597</v>
      </c>
      <c r="E4235" t="s">
        <v>1396</v>
      </c>
      <c r="F4235" t="s">
        <v>46</v>
      </c>
      <c r="G4235">
        <v>1</v>
      </c>
      <c r="H4235">
        <v>96</v>
      </c>
    </row>
    <row r="4236" spans="1:8">
      <c r="A4236">
        <v>4235</v>
      </c>
      <c r="B4236">
        <v>66</v>
      </c>
      <c r="C4236" t="s">
        <v>191</v>
      </c>
      <c r="D4236" t="s">
        <v>3597</v>
      </c>
      <c r="E4236" t="s">
        <v>1397</v>
      </c>
      <c r="F4236" t="s">
        <v>63</v>
      </c>
      <c r="G4236">
        <v>2</v>
      </c>
      <c r="H4236">
        <v>96</v>
      </c>
    </row>
    <row r="4237" spans="1:8">
      <c r="A4237">
        <v>4236</v>
      </c>
      <c r="B4237">
        <v>66</v>
      </c>
      <c r="C4237" t="s">
        <v>191</v>
      </c>
      <c r="D4237" t="s">
        <v>3597</v>
      </c>
      <c r="E4237" t="s">
        <v>1397</v>
      </c>
      <c r="F4237" t="s">
        <v>46</v>
      </c>
      <c r="G4237">
        <v>2</v>
      </c>
      <c r="H4237">
        <v>96</v>
      </c>
    </row>
    <row r="4238" spans="1:8">
      <c r="A4238">
        <v>4237</v>
      </c>
      <c r="B4238">
        <v>66</v>
      </c>
      <c r="C4238" t="s">
        <v>191</v>
      </c>
      <c r="D4238" t="s">
        <v>3597</v>
      </c>
      <c r="E4238" t="s">
        <v>1398</v>
      </c>
      <c r="F4238" t="s">
        <v>46</v>
      </c>
      <c r="G4238">
        <v>2</v>
      </c>
      <c r="H4238">
        <v>96</v>
      </c>
    </row>
    <row r="4239" spans="1:8">
      <c r="A4239">
        <v>4238</v>
      </c>
      <c r="B4239">
        <v>66</v>
      </c>
      <c r="C4239" t="s">
        <v>191</v>
      </c>
      <c r="D4239" t="s">
        <v>3597</v>
      </c>
      <c r="E4239" t="s">
        <v>1399</v>
      </c>
      <c r="F4239" t="s">
        <v>63</v>
      </c>
      <c r="G4239">
        <v>1</v>
      </c>
      <c r="H4239">
        <v>96</v>
      </c>
    </row>
    <row r="4240" spans="1:8">
      <c r="A4240">
        <v>4239</v>
      </c>
      <c r="B4240">
        <v>66</v>
      </c>
      <c r="C4240" t="s">
        <v>191</v>
      </c>
      <c r="D4240" t="s">
        <v>3597</v>
      </c>
      <c r="E4240" t="s">
        <v>1400</v>
      </c>
      <c r="F4240" t="s">
        <v>63</v>
      </c>
      <c r="G4240">
        <v>1</v>
      </c>
      <c r="H4240">
        <v>96</v>
      </c>
    </row>
    <row r="4241" spans="1:8">
      <c r="A4241">
        <v>4240</v>
      </c>
      <c r="B4241">
        <v>66</v>
      </c>
      <c r="C4241" t="s">
        <v>191</v>
      </c>
      <c r="D4241" t="s">
        <v>3597</v>
      </c>
      <c r="E4241" t="s">
        <v>1401</v>
      </c>
      <c r="F4241" t="s">
        <v>63</v>
      </c>
      <c r="G4241">
        <v>1</v>
      </c>
      <c r="H4241">
        <v>96</v>
      </c>
    </row>
    <row r="4242" spans="1:8">
      <c r="A4242">
        <v>4241</v>
      </c>
      <c r="B4242">
        <v>66</v>
      </c>
      <c r="C4242" t="s">
        <v>191</v>
      </c>
      <c r="D4242" t="s">
        <v>3599</v>
      </c>
      <c r="E4242" t="s">
        <v>1386</v>
      </c>
      <c r="F4242" t="s">
        <v>46</v>
      </c>
      <c r="G4242">
        <v>2</v>
      </c>
      <c r="H4242">
        <v>29</v>
      </c>
    </row>
    <row r="4243" spans="1:8">
      <c r="A4243">
        <v>4242</v>
      </c>
      <c r="B4243">
        <v>66</v>
      </c>
      <c r="C4243" t="s">
        <v>191</v>
      </c>
      <c r="D4243" t="s">
        <v>3599</v>
      </c>
      <c r="E4243" t="s">
        <v>1387</v>
      </c>
      <c r="F4243" t="s">
        <v>63</v>
      </c>
      <c r="G4243">
        <v>1</v>
      </c>
      <c r="H4243">
        <v>29</v>
      </c>
    </row>
    <row r="4244" spans="1:8">
      <c r="A4244">
        <v>4243</v>
      </c>
      <c r="B4244">
        <v>66</v>
      </c>
      <c r="C4244" t="s">
        <v>191</v>
      </c>
      <c r="D4244" t="s">
        <v>3599</v>
      </c>
      <c r="E4244" t="s">
        <v>1388</v>
      </c>
      <c r="F4244" t="s">
        <v>63</v>
      </c>
      <c r="G4244">
        <v>4</v>
      </c>
      <c r="H4244">
        <v>29</v>
      </c>
    </row>
    <row r="4245" spans="1:8">
      <c r="A4245">
        <v>4244</v>
      </c>
      <c r="B4245">
        <v>66</v>
      </c>
      <c r="C4245" t="s">
        <v>191</v>
      </c>
      <c r="D4245" t="s">
        <v>3599</v>
      </c>
      <c r="E4245" t="s">
        <v>1388</v>
      </c>
      <c r="F4245" t="s">
        <v>46</v>
      </c>
      <c r="G4245">
        <v>2</v>
      </c>
      <c r="H4245">
        <v>29</v>
      </c>
    </row>
    <row r="4246" spans="1:8">
      <c r="A4246">
        <v>4245</v>
      </c>
      <c r="B4246">
        <v>66</v>
      </c>
      <c r="C4246" t="s">
        <v>191</v>
      </c>
      <c r="D4246" t="s">
        <v>3599</v>
      </c>
      <c r="E4246" t="s">
        <v>1389</v>
      </c>
      <c r="F4246" t="s">
        <v>63</v>
      </c>
      <c r="G4246">
        <v>1</v>
      </c>
      <c r="H4246">
        <v>29</v>
      </c>
    </row>
    <row r="4247" spans="1:8">
      <c r="A4247">
        <v>4246</v>
      </c>
      <c r="B4247">
        <v>66</v>
      </c>
      <c r="C4247" t="s">
        <v>191</v>
      </c>
      <c r="D4247" t="s">
        <v>3599</v>
      </c>
      <c r="E4247" t="s">
        <v>1389</v>
      </c>
      <c r="F4247" t="s">
        <v>46</v>
      </c>
      <c r="G4247">
        <v>2</v>
      </c>
      <c r="H4247">
        <v>29</v>
      </c>
    </row>
    <row r="4248" spans="1:8">
      <c r="A4248">
        <v>4247</v>
      </c>
      <c r="B4248">
        <v>66</v>
      </c>
      <c r="C4248" t="s">
        <v>191</v>
      </c>
      <c r="D4248" t="s">
        <v>3599</v>
      </c>
      <c r="E4248" t="s">
        <v>1390</v>
      </c>
      <c r="F4248" t="s">
        <v>63</v>
      </c>
      <c r="G4248">
        <v>1</v>
      </c>
      <c r="H4248">
        <v>29</v>
      </c>
    </row>
    <row r="4249" spans="1:8">
      <c r="A4249">
        <v>4248</v>
      </c>
      <c r="B4249">
        <v>66</v>
      </c>
      <c r="C4249" t="s">
        <v>191</v>
      </c>
      <c r="D4249" t="s">
        <v>3599</v>
      </c>
      <c r="E4249" t="s">
        <v>1390</v>
      </c>
      <c r="F4249" t="s">
        <v>46</v>
      </c>
      <c r="G4249">
        <v>2</v>
      </c>
      <c r="H4249">
        <v>29</v>
      </c>
    </row>
    <row r="4250" spans="1:8">
      <c r="A4250">
        <v>4249</v>
      </c>
      <c r="B4250">
        <v>66</v>
      </c>
      <c r="C4250" t="s">
        <v>191</v>
      </c>
      <c r="D4250" t="s">
        <v>3599</v>
      </c>
      <c r="E4250" t="s">
        <v>1391</v>
      </c>
      <c r="F4250" t="s">
        <v>63</v>
      </c>
      <c r="G4250">
        <v>2</v>
      </c>
      <c r="H4250">
        <v>29</v>
      </c>
    </row>
    <row r="4251" spans="1:8">
      <c r="A4251">
        <v>4250</v>
      </c>
      <c r="B4251">
        <v>66</v>
      </c>
      <c r="C4251" t="s">
        <v>191</v>
      </c>
      <c r="D4251" t="s">
        <v>3599</v>
      </c>
      <c r="E4251" t="s">
        <v>1391</v>
      </c>
      <c r="F4251" t="s">
        <v>46</v>
      </c>
      <c r="G4251">
        <v>1</v>
      </c>
      <c r="H4251">
        <v>29</v>
      </c>
    </row>
    <row r="4252" spans="1:8">
      <c r="A4252">
        <v>4251</v>
      </c>
      <c r="B4252">
        <v>66</v>
      </c>
      <c r="C4252" t="s">
        <v>191</v>
      </c>
      <c r="D4252" t="s">
        <v>3599</v>
      </c>
      <c r="E4252" t="s">
        <v>1392</v>
      </c>
      <c r="F4252" t="s">
        <v>63</v>
      </c>
      <c r="G4252">
        <v>2</v>
      </c>
      <c r="H4252">
        <v>29</v>
      </c>
    </row>
    <row r="4253" spans="1:8">
      <c r="A4253">
        <v>4252</v>
      </c>
      <c r="B4253">
        <v>66</v>
      </c>
      <c r="C4253" t="s">
        <v>191</v>
      </c>
      <c r="D4253" t="s">
        <v>3599</v>
      </c>
      <c r="E4253" t="s">
        <v>1392</v>
      </c>
      <c r="F4253" t="s">
        <v>46</v>
      </c>
      <c r="G4253">
        <v>2</v>
      </c>
      <c r="H4253">
        <v>29</v>
      </c>
    </row>
    <row r="4254" spans="1:8">
      <c r="A4254">
        <v>4253</v>
      </c>
      <c r="B4254">
        <v>66</v>
      </c>
      <c r="C4254" t="s">
        <v>191</v>
      </c>
      <c r="D4254" t="s">
        <v>3599</v>
      </c>
      <c r="E4254" t="s">
        <v>1393</v>
      </c>
      <c r="F4254" t="s">
        <v>63</v>
      </c>
      <c r="G4254">
        <v>1</v>
      </c>
      <c r="H4254">
        <v>29</v>
      </c>
    </row>
    <row r="4255" spans="1:8">
      <c r="A4255">
        <v>4254</v>
      </c>
      <c r="B4255">
        <v>66</v>
      </c>
      <c r="C4255" t="s">
        <v>191</v>
      </c>
      <c r="D4255" t="s">
        <v>3599</v>
      </c>
      <c r="E4255" t="s">
        <v>1393</v>
      </c>
      <c r="F4255" t="s">
        <v>46</v>
      </c>
      <c r="G4255">
        <v>1</v>
      </c>
      <c r="H4255">
        <v>29</v>
      </c>
    </row>
    <row r="4256" spans="1:8">
      <c r="A4256">
        <v>4255</v>
      </c>
      <c r="B4256">
        <v>66</v>
      </c>
      <c r="C4256" t="s">
        <v>191</v>
      </c>
      <c r="D4256" t="s">
        <v>3599</v>
      </c>
      <c r="E4256" t="s">
        <v>1394</v>
      </c>
      <c r="F4256" t="s">
        <v>63</v>
      </c>
      <c r="G4256">
        <v>1</v>
      </c>
      <c r="H4256">
        <v>29</v>
      </c>
    </row>
    <row r="4257" spans="1:8">
      <c r="A4257">
        <v>4256</v>
      </c>
      <c r="B4257">
        <v>66</v>
      </c>
      <c r="C4257" t="s">
        <v>191</v>
      </c>
      <c r="D4257" t="s">
        <v>3599</v>
      </c>
      <c r="E4257" t="s">
        <v>1395</v>
      </c>
      <c r="F4257" t="s">
        <v>63</v>
      </c>
      <c r="G4257">
        <v>1</v>
      </c>
      <c r="H4257">
        <v>29</v>
      </c>
    </row>
    <row r="4258" spans="1:8">
      <c r="A4258">
        <v>4257</v>
      </c>
      <c r="B4258">
        <v>66</v>
      </c>
      <c r="C4258" t="s">
        <v>191</v>
      </c>
      <c r="D4258" t="s">
        <v>3599</v>
      </c>
      <c r="E4258" t="s">
        <v>1397</v>
      </c>
      <c r="F4258" t="s">
        <v>63</v>
      </c>
      <c r="G4258">
        <v>1</v>
      </c>
      <c r="H4258">
        <v>29</v>
      </c>
    </row>
    <row r="4259" spans="1:8">
      <c r="A4259">
        <v>4258</v>
      </c>
      <c r="B4259">
        <v>66</v>
      </c>
      <c r="C4259" t="s">
        <v>191</v>
      </c>
      <c r="D4259" t="s">
        <v>3599</v>
      </c>
      <c r="E4259" t="s">
        <v>1398</v>
      </c>
      <c r="F4259" t="s">
        <v>63</v>
      </c>
      <c r="G4259">
        <v>1</v>
      </c>
      <c r="H4259">
        <v>29</v>
      </c>
    </row>
    <row r="4260" spans="1:8">
      <c r="A4260">
        <v>4259</v>
      </c>
      <c r="B4260">
        <v>66</v>
      </c>
      <c r="C4260" t="s">
        <v>191</v>
      </c>
      <c r="D4260" t="s">
        <v>3599</v>
      </c>
      <c r="E4260" t="s">
        <v>1401</v>
      </c>
      <c r="F4260" t="s">
        <v>63</v>
      </c>
      <c r="G4260">
        <v>1</v>
      </c>
      <c r="H4260">
        <v>29</v>
      </c>
    </row>
    <row r="4261" spans="1:8">
      <c r="A4261">
        <v>4260</v>
      </c>
      <c r="B4261">
        <v>66</v>
      </c>
      <c r="C4261" t="s">
        <v>191</v>
      </c>
      <c r="D4261" t="s">
        <v>3598</v>
      </c>
      <c r="E4261" t="s">
        <v>249</v>
      </c>
      <c r="F4261" t="s">
        <v>63</v>
      </c>
      <c r="G4261">
        <v>552</v>
      </c>
      <c r="H4261">
        <v>16608</v>
      </c>
    </row>
    <row r="4262" spans="1:8">
      <c r="A4262">
        <v>4261</v>
      </c>
      <c r="B4262">
        <v>66</v>
      </c>
      <c r="C4262" t="s">
        <v>191</v>
      </c>
      <c r="D4262" t="s">
        <v>3598</v>
      </c>
      <c r="E4262" t="s">
        <v>249</v>
      </c>
      <c r="F4262" t="s">
        <v>46</v>
      </c>
      <c r="G4262">
        <v>586</v>
      </c>
      <c r="H4262">
        <v>16608</v>
      </c>
    </row>
    <row r="4263" spans="1:8">
      <c r="A4263">
        <v>4262</v>
      </c>
      <c r="B4263">
        <v>66</v>
      </c>
      <c r="C4263" t="s">
        <v>191</v>
      </c>
      <c r="D4263" t="s">
        <v>3598</v>
      </c>
      <c r="E4263" t="s">
        <v>1386</v>
      </c>
      <c r="F4263" t="s">
        <v>63</v>
      </c>
      <c r="G4263">
        <v>633</v>
      </c>
      <c r="H4263">
        <v>16608</v>
      </c>
    </row>
    <row r="4264" spans="1:8">
      <c r="A4264">
        <v>4263</v>
      </c>
      <c r="B4264">
        <v>66</v>
      </c>
      <c r="C4264" t="s">
        <v>191</v>
      </c>
      <c r="D4264" t="s">
        <v>3598</v>
      </c>
      <c r="E4264" t="s">
        <v>1386</v>
      </c>
      <c r="F4264" t="s">
        <v>46</v>
      </c>
      <c r="G4264">
        <v>648</v>
      </c>
      <c r="H4264">
        <v>16608</v>
      </c>
    </row>
    <row r="4265" spans="1:8">
      <c r="A4265">
        <v>4264</v>
      </c>
      <c r="B4265">
        <v>66</v>
      </c>
      <c r="C4265" t="s">
        <v>191</v>
      </c>
      <c r="D4265" t="s">
        <v>3598</v>
      </c>
      <c r="E4265" t="s">
        <v>1387</v>
      </c>
      <c r="F4265" t="s">
        <v>63</v>
      </c>
      <c r="G4265">
        <v>695</v>
      </c>
      <c r="H4265">
        <v>16608</v>
      </c>
    </row>
    <row r="4266" spans="1:8">
      <c r="A4266">
        <v>4265</v>
      </c>
      <c r="B4266">
        <v>66</v>
      </c>
      <c r="C4266" t="s">
        <v>191</v>
      </c>
      <c r="D4266" t="s">
        <v>3598</v>
      </c>
      <c r="E4266" t="s">
        <v>1387</v>
      </c>
      <c r="F4266" t="s">
        <v>46</v>
      </c>
      <c r="G4266">
        <v>682</v>
      </c>
      <c r="H4266">
        <v>16608</v>
      </c>
    </row>
    <row r="4267" spans="1:8">
      <c r="A4267">
        <v>4266</v>
      </c>
      <c r="B4267">
        <v>66</v>
      </c>
      <c r="C4267" t="s">
        <v>191</v>
      </c>
      <c r="D4267" t="s">
        <v>3598</v>
      </c>
      <c r="E4267" t="s">
        <v>1388</v>
      </c>
      <c r="F4267" t="s">
        <v>63</v>
      </c>
      <c r="G4267">
        <v>865</v>
      </c>
      <c r="H4267">
        <v>16608</v>
      </c>
    </row>
    <row r="4268" spans="1:8">
      <c r="A4268">
        <v>4267</v>
      </c>
      <c r="B4268">
        <v>66</v>
      </c>
      <c r="C4268" t="s">
        <v>191</v>
      </c>
      <c r="D4268" t="s">
        <v>3598</v>
      </c>
      <c r="E4268" t="s">
        <v>1388</v>
      </c>
      <c r="F4268" t="s">
        <v>46</v>
      </c>
      <c r="G4268">
        <v>837</v>
      </c>
      <c r="H4268">
        <v>16608</v>
      </c>
    </row>
    <row r="4269" spans="1:8">
      <c r="A4269">
        <v>4268</v>
      </c>
      <c r="B4269">
        <v>66</v>
      </c>
      <c r="C4269" t="s">
        <v>191</v>
      </c>
      <c r="D4269" t="s">
        <v>3598</v>
      </c>
      <c r="E4269" t="s">
        <v>1389</v>
      </c>
      <c r="F4269" t="s">
        <v>63</v>
      </c>
      <c r="G4269">
        <v>825</v>
      </c>
      <c r="H4269">
        <v>16608</v>
      </c>
    </row>
    <row r="4270" spans="1:8">
      <c r="A4270">
        <v>4269</v>
      </c>
      <c r="B4270">
        <v>66</v>
      </c>
      <c r="C4270" t="s">
        <v>191</v>
      </c>
      <c r="D4270" t="s">
        <v>3598</v>
      </c>
      <c r="E4270" t="s">
        <v>1389</v>
      </c>
      <c r="F4270" t="s">
        <v>46</v>
      </c>
      <c r="G4270">
        <v>838</v>
      </c>
      <c r="H4270">
        <v>16608</v>
      </c>
    </row>
    <row r="4271" spans="1:8">
      <c r="A4271">
        <v>4270</v>
      </c>
      <c r="B4271">
        <v>66</v>
      </c>
      <c r="C4271" t="s">
        <v>191</v>
      </c>
      <c r="D4271" t="s">
        <v>3598</v>
      </c>
      <c r="E4271" t="s">
        <v>1390</v>
      </c>
      <c r="F4271" t="s">
        <v>63</v>
      </c>
      <c r="G4271">
        <v>734</v>
      </c>
      <c r="H4271">
        <v>16608</v>
      </c>
    </row>
    <row r="4272" spans="1:8">
      <c r="A4272">
        <v>4271</v>
      </c>
      <c r="B4272">
        <v>66</v>
      </c>
      <c r="C4272" t="s">
        <v>191</v>
      </c>
      <c r="D4272" t="s">
        <v>3598</v>
      </c>
      <c r="E4272" t="s">
        <v>1390</v>
      </c>
      <c r="F4272" t="s">
        <v>46</v>
      </c>
      <c r="G4272">
        <v>853</v>
      </c>
      <c r="H4272">
        <v>16608</v>
      </c>
    </row>
    <row r="4273" spans="1:8">
      <c r="A4273">
        <v>4272</v>
      </c>
      <c r="B4273">
        <v>66</v>
      </c>
      <c r="C4273" t="s">
        <v>191</v>
      </c>
      <c r="D4273" t="s">
        <v>3598</v>
      </c>
      <c r="E4273" t="s">
        <v>1391</v>
      </c>
      <c r="F4273" t="s">
        <v>63</v>
      </c>
      <c r="G4273">
        <v>737</v>
      </c>
      <c r="H4273">
        <v>16608</v>
      </c>
    </row>
    <row r="4274" spans="1:8">
      <c r="A4274">
        <v>4273</v>
      </c>
      <c r="B4274">
        <v>66</v>
      </c>
      <c r="C4274" t="s">
        <v>191</v>
      </c>
      <c r="D4274" t="s">
        <v>3598</v>
      </c>
      <c r="E4274" t="s">
        <v>1391</v>
      </c>
      <c r="F4274" t="s">
        <v>46</v>
      </c>
      <c r="G4274">
        <v>759</v>
      </c>
      <c r="H4274">
        <v>16608</v>
      </c>
    </row>
    <row r="4275" spans="1:8">
      <c r="A4275">
        <v>4274</v>
      </c>
      <c r="B4275">
        <v>66</v>
      </c>
      <c r="C4275" t="s">
        <v>191</v>
      </c>
      <c r="D4275" t="s">
        <v>3598</v>
      </c>
      <c r="E4275" t="s">
        <v>1392</v>
      </c>
      <c r="F4275" t="s">
        <v>63</v>
      </c>
      <c r="G4275">
        <v>610</v>
      </c>
      <c r="H4275">
        <v>16608</v>
      </c>
    </row>
    <row r="4276" spans="1:8">
      <c r="A4276">
        <v>4275</v>
      </c>
      <c r="B4276">
        <v>66</v>
      </c>
      <c r="C4276" t="s">
        <v>191</v>
      </c>
      <c r="D4276" t="s">
        <v>3598</v>
      </c>
      <c r="E4276" t="s">
        <v>1392</v>
      </c>
      <c r="F4276" t="s">
        <v>46</v>
      </c>
      <c r="G4276">
        <v>711</v>
      </c>
      <c r="H4276">
        <v>16608</v>
      </c>
    </row>
    <row r="4277" spans="1:8">
      <c r="A4277">
        <v>4276</v>
      </c>
      <c r="B4277">
        <v>66</v>
      </c>
      <c r="C4277" t="s">
        <v>191</v>
      </c>
      <c r="D4277" t="s">
        <v>3598</v>
      </c>
      <c r="E4277" t="s">
        <v>1393</v>
      </c>
      <c r="F4277" t="s">
        <v>63</v>
      </c>
      <c r="G4277">
        <v>453</v>
      </c>
      <c r="H4277">
        <v>16608</v>
      </c>
    </row>
    <row r="4278" spans="1:8">
      <c r="A4278">
        <v>4277</v>
      </c>
      <c r="B4278">
        <v>66</v>
      </c>
      <c r="C4278" t="s">
        <v>191</v>
      </c>
      <c r="D4278" t="s">
        <v>3598</v>
      </c>
      <c r="E4278" t="s">
        <v>1393</v>
      </c>
      <c r="F4278" t="s">
        <v>46</v>
      </c>
      <c r="G4278">
        <v>555</v>
      </c>
      <c r="H4278">
        <v>16608</v>
      </c>
    </row>
    <row r="4279" spans="1:8">
      <c r="A4279">
        <v>4278</v>
      </c>
      <c r="B4279">
        <v>66</v>
      </c>
      <c r="C4279" t="s">
        <v>191</v>
      </c>
      <c r="D4279" t="s">
        <v>3598</v>
      </c>
      <c r="E4279" t="s">
        <v>1394</v>
      </c>
      <c r="F4279" t="s">
        <v>63</v>
      </c>
      <c r="G4279">
        <v>391</v>
      </c>
      <c r="H4279">
        <v>16608</v>
      </c>
    </row>
    <row r="4280" spans="1:8">
      <c r="A4280">
        <v>4279</v>
      </c>
      <c r="B4280">
        <v>66</v>
      </c>
      <c r="C4280" t="s">
        <v>191</v>
      </c>
      <c r="D4280" t="s">
        <v>3598</v>
      </c>
      <c r="E4280" t="s">
        <v>1394</v>
      </c>
      <c r="F4280" t="s">
        <v>46</v>
      </c>
      <c r="G4280">
        <v>489</v>
      </c>
      <c r="H4280">
        <v>16608</v>
      </c>
    </row>
    <row r="4281" spans="1:8">
      <c r="A4281">
        <v>4280</v>
      </c>
      <c r="B4281">
        <v>66</v>
      </c>
      <c r="C4281" t="s">
        <v>191</v>
      </c>
      <c r="D4281" t="s">
        <v>3598</v>
      </c>
      <c r="E4281" t="s">
        <v>1395</v>
      </c>
      <c r="F4281" t="s">
        <v>63</v>
      </c>
      <c r="G4281">
        <v>381</v>
      </c>
      <c r="H4281">
        <v>16608</v>
      </c>
    </row>
    <row r="4282" spans="1:8">
      <c r="A4282">
        <v>4281</v>
      </c>
      <c r="B4282">
        <v>66</v>
      </c>
      <c r="C4282" t="s">
        <v>191</v>
      </c>
      <c r="D4282" t="s">
        <v>3598</v>
      </c>
      <c r="E4282" t="s">
        <v>1395</v>
      </c>
      <c r="F4282" t="s">
        <v>46</v>
      </c>
      <c r="G4282">
        <v>470</v>
      </c>
      <c r="H4282">
        <v>16608</v>
      </c>
    </row>
    <row r="4283" spans="1:8">
      <c r="A4283">
        <v>4282</v>
      </c>
      <c r="B4283">
        <v>66</v>
      </c>
      <c r="C4283" t="s">
        <v>191</v>
      </c>
      <c r="D4283" t="s">
        <v>3598</v>
      </c>
      <c r="E4283" t="s">
        <v>1396</v>
      </c>
      <c r="F4283" t="s">
        <v>63</v>
      </c>
      <c r="G4283">
        <v>303</v>
      </c>
      <c r="H4283">
        <v>16608</v>
      </c>
    </row>
    <row r="4284" spans="1:8">
      <c r="A4284">
        <v>4283</v>
      </c>
      <c r="B4284">
        <v>66</v>
      </c>
      <c r="C4284" t="s">
        <v>191</v>
      </c>
      <c r="D4284" t="s">
        <v>3598</v>
      </c>
      <c r="E4284" t="s">
        <v>1396</v>
      </c>
      <c r="F4284" t="s">
        <v>46</v>
      </c>
      <c r="G4284">
        <v>405</v>
      </c>
      <c r="H4284">
        <v>16608</v>
      </c>
    </row>
    <row r="4285" spans="1:8">
      <c r="A4285">
        <v>4284</v>
      </c>
      <c r="B4285">
        <v>66</v>
      </c>
      <c r="C4285" t="s">
        <v>191</v>
      </c>
      <c r="D4285" t="s">
        <v>3598</v>
      </c>
      <c r="E4285" t="s">
        <v>1397</v>
      </c>
      <c r="F4285" t="s">
        <v>63</v>
      </c>
      <c r="G4285">
        <v>253</v>
      </c>
      <c r="H4285">
        <v>16608</v>
      </c>
    </row>
    <row r="4286" spans="1:8">
      <c r="A4286">
        <v>4285</v>
      </c>
      <c r="B4286">
        <v>66</v>
      </c>
      <c r="C4286" t="s">
        <v>191</v>
      </c>
      <c r="D4286" t="s">
        <v>3598</v>
      </c>
      <c r="E4286" t="s">
        <v>1397</v>
      </c>
      <c r="F4286" t="s">
        <v>46</v>
      </c>
      <c r="G4286">
        <v>294</v>
      </c>
      <c r="H4286">
        <v>16608</v>
      </c>
    </row>
    <row r="4287" spans="1:8">
      <c r="A4287">
        <v>4286</v>
      </c>
      <c r="B4287">
        <v>66</v>
      </c>
      <c r="C4287" t="s">
        <v>191</v>
      </c>
      <c r="D4287" t="s">
        <v>3598</v>
      </c>
      <c r="E4287" t="s">
        <v>1398</v>
      </c>
      <c r="F4287" t="s">
        <v>63</v>
      </c>
      <c r="G4287">
        <v>181</v>
      </c>
      <c r="H4287">
        <v>16608</v>
      </c>
    </row>
    <row r="4288" spans="1:8">
      <c r="A4288">
        <v>4287</v>
      </c>
      <c r="B4288">
        <v>66</v>
      </c>
      <c r="C4288" t="s">
        <v>191</v>
      </c>
      <c r="D4288" t="s">
        <v>3598</v>
      </c>
      <c r="E4288" t="s">
        <v>1398</v>
      </c>
      <c r="F4288" t="s">
        <v>46</v>
      </c>
      <c r="G4288">
        <v>187</v>
      </c>
      <c r="H4288">
        <v>16608</v>
      </c>
    </row>
    <row r="4289" spans="1:8">
      <c r="A4289">
        <v>4288</v>
      </c>
      <c r="B4289">
        <v>66</v>
      </c>
      <c r="C4289" t="s">
        <v>191</v>
      </c>
      <c r="D4289" t="s">
        <v>3598</v>
      </c>
      <c r="E4289" t="s">
        <v>1399</v>
      </c>
      <c r="F4289" t="s">
        <v>63</v>
      </c>
      <c r="G4289">
        <v>120</v>
      </c>
      <c r="H4289">
        <v>16608</v>
      </c>
    </row>
    <row r="4290" spans="1:8">
      <c r="A4290">
        <v>4289</v>
      </c>
      <c r="B4290">
        <v>66</v>
      </c>
      <c r="C4290" t="s">
        <v>191</v>
      </c>
      <c r="D4290" t="s">
        <v>3598</v>
      </c>
      <c r="E4290" t="s">
        <v>1399</v>
      </c>
      <c r="F4290" t="s">
        <v>46</v>
      </c>
      <c r="G4290">
        <v>145</v>
      </c>
      <c r="H4290">
        <v>16608</v>
      </c>
    </row>
    <row r="4291" spans="1:8">
      <c r="A4291">
        <v>4290</v>
      </c>
      <c r="B4291">
        <v>66</v>
      </c>
      <c r="C4291" t="s">
        <v>191</v>
      </c>
      <c r="D4291" t="s">
        <v>3598</v>
      </c>
      <c r="E4291" t="s">
        <v>1400</v>
      </c>
      <c r="F4291" t="s">
        <v>63</v>
      </c>
      <c r="G4291">
        <v>91</v>
      </c>
      <c r="H4291">
        <v>16608</v>
      </c>
    </row>
    <row r="4292" spans="1:8">
      <c r="A4292">
        <v>4291</v>
      </c>
      <c r="B4292">
        <v>66</v>
      </c>
      <c r="C4292" t="s">
        <v>191</v>
      </c>
      <c r="D4292" t="s">
        <v>3598</v>
      </c>
      <c r="E4292" t="s">
        <v>1400</v>
      </c>
      <c r="F4292" t="s">
        <v>46</v>
      </c>
      <c r="G4292">
        <v>108</v>
      </c>
      <c r="H4292">
        <v>16608</v>
      </c>
    </row>
    <row r="4293" spans="1:8">
      <c r="A4293">
        <v>4292</v>
      </c>
      <c r="B4293">
        <v>66</v>
      </c>
      <c r="C4293" t="s">
        <v>191</v>
      </c>
      <c r="D4293" t="s">
        <v>3598</v>
      </c>
      <c r="E4293" t="s">
        <v>1401</v>
      </c>
      <c r="F4293" t="s">
        <v>63</v>
      </c>
      <c r="G4293">
        <v>56</v>
      </c>
      <c r="H4293">
        <v>16608</v>
      </c>
    </row>
    <row r="4294" spans="1:8">
      <c r="A4294">
        <v>4293</v>
      </c>
      <c r="B4294">
        <v>66</v>
      </c>
      <c r="C4294" t="s">
        <v>191</v>
      </c>
      <c r="D4294" t="s">
        <v>3598</v>
      </c>
      <c r="E4294" t="s">
        <v>1401</v>
      </c>
      <c r="F4294" t="s">
        <v>46</v>
      </c>
      <c r="G4294">
        <v>68</v>
      </c>
      <c r="H4294">
        <v>16608</v>
      </c>
    </row>
    <row r="4295" spans="1:8">
      <c r="A4295">
        <v>4294</v>
      </c>
      <c r="B4295">
        <v>66</v>
      </c>
      <c r="C4295" t="s">
        <v>191</v>
      </c>
      <c r="D4295" t="s">
        <v>3598</v>
      </c>
      <c r="E4295" t="s">
        <v>1402</v>
      </c>
      <c r="F4295" t="s">
        <v>63</v>
      </c>
      <c r="G4295">
        <v>36</v>
      </c>
      <c r="H4295">
        <v>16608</v>
      </c>
    </row>
    <row r="4296" spans="1:8">
      <c r="A4296">
        <v>4295</v>
      </c>
      <c r="B4296">
        <v>66</v>
      </c>
      <c r="C4296" t="s">
        <v>191</v>
      </c>
      <c r="D4296" t="s">
        <v>3598</v>
      </c>
      <c r="E4296" t="s">
        <v>1402</v>
      </c>
      <c r="F4296" t="s">
        <v>46</v>
      </c>
      <c r="G4296">
        <v>57</v>
      </c>
      <c r="H4296">
        <v>16608</v>
      </c>
    </row>
    <row r="4297" spans="1:8">
      <c r="A4297">
        <v>4296</v>
      </c>
      <c r="B4297">
        <v>66</v>
      </c>
      <c r="C4297" t="s">
        <v>191</v>
      </c>
      <c r="D4297" t="s">
        <v>3586</v>
      </c>
      <c r="E4297" t="s">
        <v>249</v>
      </c>
      <c r="F4297" t="s">
        <v>63</v>
      </c>
      <c r="G4297">
        <v>21152</v>
      </c>
      <c r="H4297">
        <v>786314</v>
      </c>
    </row>
    <row r="4298" spans="1:8">
      <c r="A4298">
        <v>4297</v>
      </c>
      <c r="B4298">
        <v>66</v>
      </c>
      <c r="C4298" t="s">
        <v>191</v>
      </c>
      <c r="D4298" t="s">
        <v>3586</v>
      </c>
      <c r="E4298" t="s">
        <v>249</v>
      </c>
      <c r="F4298" t="s">
        <v>46</v>
      </c>
      <c r="G4298">
        <v>20544</v>
      </c>
      <c r="H4298">
        <v>786314</v>
      </c>
    </row>
    <row r="4299" spans="1:8">
      <c r="A4299">
        <v>4298</v>
      </c>
      <c r="B4299">
        <v>66</v>
      </c>
      <c r="C4299" t="s">
        <v>191</v>
      </c>
      <c r="D4299" t="s">
        <v>3586</v>
      </c>
      <c r="E4299" t="s">
        <v>1386</v>
      </c>
      <c r="F4299" t="s">
        <v>63</v>
      </c>
      <c r="G4299">
        <v>24979</v>
      </c>
      <c r="H4299">
        <v>786314</v>
      </c>
    </row>
    <row r="4300" spans="1:8">
      <c r="A4300">
        <v>4299</v>
      </c>
      <c r="B4300">
        <v>66</v>
      </c>
      <c r="C4300" t="s">
        <v>191</v>
      </c>
      <c r="D4300" t="s">
        <v>3586</v>
      </c>
      <c r="E4300" t="s">
        <v>1386</v>
      </c>
      <c r="F4300" t="s">
        <v>46</v>
      </c>
      <c r="G4300">
        <v>23759</v>
      </c>
      <c r="H4300">
        <v>786314</v>
      </c>
    </row>
    <row r="4301" spans="1:8">
      <c r="A4301">
        <v>4300</v>
      </c>
      <c r="B4301">
        <v>66</v>
      </c>
      <c r="C4301" t="s">
        <v>191</v>
      </c>
      <c r="D4301" t="s">
        <v>3586</v>
      </c>
      <c r="E4301" t="s">
        <v>1387</v>
      </c>
      <c r="F4301" t="s">
        <v>63</v>
      </c>
      <c r="G4301">
        <v>28363</v>
      </c>
      <c r="H4301">
        <v>786314</v>
      </c>
    </row>
    <row r="4302" spans="1:8">
      <c r="A4302">
        <v>4301</v>
      </c>
      <c r="B4302">
        <v>66</v>
      </c>
      <c r="C4302" t="s">
        <v>191</v>
      </c>
      <c r="D4302" t="s">
        <v>3586</v>
      </c>
      <c r="E4302" t="s">
        <v>1387</v>
      </c>
      <c r="F4302" t="s">
        <v>46</v>
      </c>
      <c r="G4302">
        <v>26822</v>
      </c>
      <c r="H4302">
        <v>786314</v>
      </c>
    </row>
    <row r="4303" spans="1:8">
      <c r="A4303">
        <v>4302</v>
      </c>
      <c r="B4303">
        <v>66</v>
      </c>
      <c r="C4303" t="s">
        <v>191</v>
      </c>
      <c r="D4303" t="s">
        <v>3586</v>
      </c>
      <c r="E4303" t="s">
        <v>1388</v>
      </c>
      <c r="F4303" t="s">
        <v>63</v>
      </c>
      <c r="G4303">
        <v>31535</v>
      </c>
      <c r="H4303">
        <v>786314</v>
      </c>
    </row>
    <row r="4304" spans="1:8">
      <c r="A4304">
        <v>4303</v>
      </c>
      <c r="B4304">
        <v>66</v>
      </c>
      <c r="C4304" t="s">
        <v>191</v>
      </c>
      <c r="D4304" t="s">
        <v>3586</v>
      </c>
      <c r="E4304" t="s">
        <v>1388</v>
      </c>
      <c r="F4304" t="s">
        <v>46</v>
      </c>
      <c r="G4304">
        <v>30759</v>
      </c>
      <c r="H4304">
        <v>786314</v>
      </c>
    </row>
    <row r="4305" spans="1:8">
      <c r="A4305">
        <v>4304</v>
      </c>
      <c r="B4305">
        <v>66</v>
      </c>
      <c r="C4305" t="s">
        <v>191</v>
      </c>
      <c r="D4305" t="s">
        <v>3586</v>
      </c>
      <c r="E4305" t="s">
        <v>1389</v>
      </c>
      <c r="F4305" t="s">
        <v>63</v>
      </c>
      <c r="G4305">
        <v>32183</v>
      </c>
      <c r="H4305">
        <v>786314</v>
      </c>
    </row>
    <row r="4306" spans="1:8">
      <c r="A4306">
        <v>4305</v>
      </c>
      <c r="B4306">
        <v>66</v>
      </c>
      <c r="C4306" t="s">
        <v>191</v>
      </c>
      <c r="D4306" t="s">
        <v>3586</v>
      </c>
      <c r="E4306" t="s">
        <v>1389</v>
      </c>
      <c r="F4306" t="s">
        <v>46</v>
      </c>
      <c r="G4306">
        <v>32874</v>
      </c>
      <c r="H4306">
        <v>786314</v>
      </c>
    </row>
    <row r="4307" spans="1:8">
      <c r="A4307">
        <v>4306</v>
      </c>
      <c r="B4307">
        <v>66</v>
      </c>
      <c r="C4307" t="s">
        <v>191</v>
      </c>
      <c r="D4307" t="s">
        <v>3586</v>
      </c>
      <c r="E4307" t="s">
        <v>1390</v>
      </c>
      <c r="F4307" t="s">
        <v>63</v>
      </c>
      <c r="G4307">
        <v>30134</v>
      </c>
      <c r="H4307">
        <v>786314</v>
      </c>
    </row>
    <row r="4308" spans="1:8">
      <c r="A4308">
        <v>4307</v>
      </c>
      <c r="B4308">
        <v>66</v>
      </c>
      <c r="C4308" t="s">
        <v>191</v>
      </c>
      <c r="D4308" t="s">
        <v>3586</v>
      </c>
      <c r="E4308" t="s">
        <v>1390</v>
      </c>
      <c r="F4308" t="s">
        <v>46</v>
      </c>
      <c r="G4308">
        <v>32142</v>
      </c>
      <c r="H4308">
        <v>786314</v>
      </c>
    </row>
    <row r="4309" spans="1:8">
      <c r="A4309">
        <v>4308</v>
      </c>
      <c r="B4309">
        <v>66</v>
      </c>
      <c r="C4309" t="s">
        <v>191</v>
      </c>
      <c r="D4309" t="s">
        <v>3586</v>
      </c>
      <c r="E4309" t="s">
        <v>1391</v>
      </c>
      <c r="F4309" t="s">
        <v>63</v>
      </c>
      <c r="G4309">
        <v>27236</v>
      </c>
      <c r="H4309">
        <v>786314</v>
      </c>
    </row>
    <row r="4310" spans="1:8">
      <c r="A4310">
        <v>4309</v>
      </c>
      <c r="B4310">
        <v>66</v>
      </c>
      <c r="C4310" t="s">
        <v>191</v>
      </c>
      <c r="D4310" t="s">
        <v>3586</v>
      </c>
      <c r="E4310" t="s">
        <v>1391</v>
      </c>
      <c r="F4310" t="s">
        <v>46</v>
      </c>
      <c r="G4310">
        <v>29288</v>
      </c>
      <c r="H4310">
        <v>786314</v>
      </c>
    </row>
    <row r="4311" spans="1:8">
      <c r="A4311">
        <v>4310</v>
      </c>
      <c r="B4311">
        <v>66</v>
      </c>
      <c r="C4311" t="s">
        <v>191</v>
      </c>
      <c r="D4311" t="s">
        <v>3586</v>
      </c>
      <c r="E4311" t="s">
        <v>1392</v>
      </c>
      <c r="F4311" t="s">
        <v>63</v>
      </c>
      <c r="G4311">
        <v>27448</v>
      </c>
      <c r="H4311">
        <v>786314</v>
      </c>
    </row>
    <row r="4312" spans="1:8">
      <c r="A4312">
        <v>4311</v>
      </c>
      <c r="B4312">
        <v>66</v>
      </c>
      <c r="C4312" t="s">
        <v>191</v>
      </c>
      <c r="D4312" t="s">
        <v>3586</v>
      </c>
      <c r="E4312" t="s">
        <v>1392</v>
      </c>
      <c r="F4312" t="s">
        <v>46</v>
      </c>
      <c r="G4312">
        <v>30445</v>
      </c>
      <c r="H4312">
        <v>786314</v>
      </c>
    </row>
    <row r="4313" spans="1:8">
      <c r="A4313">
        <v>4312</v>
      </c>
      <c r="B4313">
        <v>66</v>
      </c>
      <c r="C4313" t="s">
        <v>191</v>
      </c>
      <c r="D4313" t="s">
        <v>3586</v>
      </c>
      <c r="E4313" t="s">
        <v>1393</v>
      </c>
      <c r="F4313" t="s">
        <v>63</v>
      </c>
      <c r="G4313">
        <v>23160</v>
      </c>
      <c r="H4313">
        <v>786314</v>
      </c>
    </row>
    <row r="4314" spans="1:8">
      <c r="A4314">
        <v>4313</v>
      </c>
      <c r="B4314">
        <v>66</v>
      </c>
      <c r="C4314" t="s">
        <v>191</v>
      </c>
      <c r="D4314" t="s">
        <v>3586</v>
      </c>
      <c r="E4314" t="s">
        <v>1393</v>
      </c>
      <c r="F4314" t="s">
        <v>46</v>
      </c>
      <c r="G4314">
        <v>25948</v>
      </c>
      <c r="H4314">
        <v>786314</v>
      </c>
    </row>
    <row r="4315" spans="1:8">
      <c r="A4315">
        <v>4314</v>
      </c>
      <c r="B4315">
        <v>66</v>
      </c>
      <c r="C4315" t="s">
        <v>191</v>
      </c>
      <c r="D4315" t="s">
        <v>3586</v>
      </c>
      <c r="E4315" t="s">
        <v>1394</v>
      </c>
      <c r="F4315" t="s">
        <v>63</v>
      </c>
      <c r="G4315">
        <v>23008</v>
      </c>
      <c r="H4315">
        <v>786314</v>
      </c>
    </row>
    <row r="4316" spans="1:8">
      <c r="A4316">
        <v>4315</v>
      </c>
      <c r="B4316">
        <v>66</v>
      </c>
      <c r="C4316" t="s">
        <v>191</v>
      </c>
      <c r="D4316" t="s">
        <v>3586</v>
      </c>
      <c r="E4316" t="s">
        <v>1394</v>
      </c>
      <c r="F4316" t="s">
        <v>46</v>
      </c>
      <c r="G4316">
        <v>26853</v>
      </c>
      <c r="H4316">
        <v>786314</v>
      </c>
    </row>
    <row r="4317" spans="1:8">
      <c r="A4317">
        <v>4316</v>
      </c>
      <c r="B4317">
        <v>66</v>
      </c>
      <c r="C4317" t="s">
        <v>191</v>
      </c>
      <c r="D4317" t="s">
        <v>3586</v>
      </c>
      <c r="E4317" t="s">
        <v>1395</v>
      </c>
      <c r="F4317" t="s">
        <v>63</v>
      </c>
      <c r="G4317">
        <v>23760</v>
      </c>
      <c r="H4317">
        <v>786314</v>
      </c>
    </row>
    <row r="4318" spans="1:8">
      <c r="A4318">
        <v>4317</v>
      </c>
      <c r="B4318">
        <v>66</v>
      </c>
      <c r="C4318" t="s">
        <v>191</v>
      </c>
      <c r="D4318" t="s">
        <v>3586</v>
      </c>
      <c r="E4318" t="s">
        <v>1395</v>
      </c>
      <c r="F4318" t="s">
        <v>46</v>
      </c>
      <c r="G4318">
        <v>28229</v>
      </c>
      <c r="H4318">
        <v>786314</v>
      </c>
    </row>
    <row r="4319" spans="1:8">
      <c r="A4319">
        <v>4318</v>
      </c>
      <c r="B4319">
        <v>66</v>
      </c>
      <c r="C4319" t="s">
        <v>191</v>
      </c>
      <c r="D4319" t="s">
        <v>3586</v>
      </c>
      <c r="E4319" t="s">
        <v>1396</v>
      </c>
      <c r="F4319" t="s">
        <v>63</v>
      </c>
      <c r="G4319">
        <v>21512</v>
      </c>
      <c r="H4319">
        <v>786314</v>
      </c>
    </row>
    <row r="4320" spans="1:8">
      <c r="A4320">
        <v>4319</v>
      </c>
      <c r="B4320">
        <v>66</v>
      </c>
      <c r="C4320" t="s">
        <v>191</v>
      </c>
      <c r="D4320" t="s">
        <v>3586</v>
      </c>
      <c r="E4320" t="s">
        <v>1396</v>
      </c>
      <c r="F4320" t="s">
        <v>46</v>
      </c>
      <c r="G4320">
        <v>26525</v>
      </c>
      <c r="H4320">
        <v>786314</v>
      </c>
    </row>
    <row r="4321" spans="1:8">
      <c r="A4321">
        <v>4320</v>
      </c>
      <c r="B4321">
        <v>66</v>
      </c>
      <c r="C4321" t="s">
        <v>191</v>
      </c>
      <c r="D4321" t="s">
        <v>3586</v>
      </c>
      <c r="E4321" t="s">
        <v>1397</v>
      </c>
      <c r="F4321" t="s">
        <v>63</v>
      </c>
      <c r="G4321">
        <v>19008</v>
      </c>
      <c r="H4321">
        <v>786314</v>
      </c>
    </row>
    <row r="4322" spans="1:8">
      <c r="A4322">
        <v>4321</v>
      </c>
      <c r="B4322">
        <v>66</v>
      </c>
      <c r="C4322" t="s">
        <v>191</v>
      </c>
      <c r="D4322" t="s">
        <v>3586</v>
      </c>
      <c r="E4322" t="s">
        <v>1397</v>
      </c>
      <c r="F4322" t="s">
        <v>46</v>
      </c>
      <c r="G4322">
        <v>23450</v>
      </c>
      <c r="H4322">
        <v>786314</v>
      </c>
    </row>
    <row r="4323" spans="1:8">
      <c r="A4323">
        <v>4322</v>
      </c>
      <c r="B4323">
        <v>66</v>
      </c>
      <c r="C4323" t="s">
        <v>191</v>
      </c>
      <c r="D4323" t="s">
        <v>3586</v>
      </c>
      <c r="E4323" t="s">
        <v>1398</v>
      </c>
      <c r="F4323" t="s">
        <v>63</v>
      </c>
      <c r="G4323">
        <v>14783</v>
      </c>
      <c r="H4323">
        <v>786314</v>
      </c>
    </row>
    <row r="4324" spans="1:8">
      <c r="A4324">
        <v>4323</v>
      </c>
      <c r="B4324">
        <v>66</v>
      </c>
      <c r="C4324" t="s">
        <v>191</v>
      </c>
      <c r="D4324" t="s">
        <v>3586</v>
      </c>
      <c r="E4324" t="s">
        <v>1398</v>
      </c>
      <c r="F4324" t="s">
        <v>46</v>
      </c>
      <c r="G4324">
        <v>17940</v>
      </c>
      <c r="H4324">
        <v>786314</v>
      </c>
    </row>
    <row r="4325" spans="1:8">
      <c r="A4325">
        <v>4324</v>
      </c>
      <c r="B4325">
        <v>66</v>
      </c>
      <c r="C4325" t="s">
        <v>191</v>
      </c>
      <c r="D4325" t="s">
        <v>3586</v>
      </c>
      <c r="E4325" t="s">
        <v>1399</v>
      </c>
      <c r="F4325" t="s">
        <v>63</v>
      </c>
      <c r="G4325">
        <v>10945</v>
      </c>
      <c r="H4325">
        <v>786314</v>
      </c>
    </row>
    <row r="4326" spans="1:8">
      <c r="A4326">
        <v>4325</v>
      </c>
      <c r="B4326">
        <v>66</v>
      </c>
      <c r="C4326" t="s">
        <v>191</v>
      </c>
      <c r="D4326" t="s">
        <v>3586</v>
      </c>
      <c r="E4326" t="s">
        <v>1399</v>
      </c>
      <c r="F4326" t="s">
        <v>46</v>
      </c>
      <c r="G4326">
        <v>13597</v>
      </c>
      <c r="H4326">
        <v>786314</v>
      </c>
    </row>
    <row r="4327" spans="1:8">
      <c r="A4327">
        <v>4326</v>
      </c>
      <c r="B4327">
        <v>66</v>
      </c>
      <c r="C4327" t="s">
        <v>191</v>
      </c>
      <c r="D4327" t="s">
        <v>3586</v>
      </c>
      <c r="E4327" t="s">
        <v>1400</v>
      </c>
      <c r="F4327" t="s">
        <v>63</v>
      </c>
      <c r="G4327">
        <v>7453</v>
      </c>
      <c r="H4327">
        <v>786314</v>
      </c>
    </row>
    <row r="4328" spans="1:8">
      <c r="A4328">
        <v>4327</v>
      </c>
      <c r="B4328">
        <v>66</v>
      </c>
      <c r="C4328" t="s">
        <v>191</v>
      </c>
      <c r="D4328" t="s">
        <v>3586</v>
      </c>
      <c r="E4328" t="s">
        <v>1400</v>
      </c>
      <c r="F4328" t="s">
        <v>46</v>
      </c>
      <c r="G4328">
        <v>9637</v>
      </c>
      <c r="H4328">
        <v>786314</v>
      </c>
    </row>
    <row r="4329" spans="1:8">
      <c r="A4329">
        <v>4328</v>
      </c>
      <c r="B4329">
        <v>66</v>
      </c>
      <c r="C4329" t="s">
        <v>191</v>
      </c>
      <c r="D4329" t="s">
        <v>3586</v>
      </c>
      <c r="E4329" t="s">
        <v>1401</v>
      </c>
      <c r="F4329" t="s">
        <v>63</v>
      </c>
      <c r="G4329">
        <v>4802</v>
      </c>
      <c r="H4329">
        <v>786314</v>
      </c>
    </row>
    <row r="4330" spans="1:8">
      <c r="A4330">
        <v>4329</v>
      </c>
      <c r="B4330">
        <v>66</v>
      </c>
      <c r="C4330" t="s">
        <v>191</v>
      </c>
      <c r="D4330" t="s">
        <v>3586</v>
      </c>
      <c r="E4330" t="s">
        <v>1401</v>
      </c>
      <c r="F4330" t="s">
        <v>46</v>
      </c>
      <c r="G4330">
        <v>6455</v>
      </c>
      <c r="H4330">
        <v>786314</v>
      </c>
    </row>
    <row r="4331" spans="1:8">
      <c r="A4331">
        <v>4330</v>
      </c>
      <c r="B4331">
        <v>66</v>
      </c>
      <c r="C4331" t="s">
        <v>191</v>
      </c>
      <c r="D4331" t="s">
        <v>3586</v>
      </c>
      <c r="E4331" t="s">
        <v>1402</v>
      </c>
      <c r="F4331" t="s">
        <v>63</v>
      </c>
      <c r="G4331">
        <v>3874</v>
      </c>
      <c r="H4331">
        <v>786314</v>
      </c>
    </row>
    <row r="4332" spans="1:8">
      <c r="A4332">
        <v>4331</v>
      </c>
      <c r="B4332">
        <v>66</v>
      </c>
      <c r="C4332" t="s">
        <v>191</v>
      </c>
      <c r="D4332" t="s">
        <v>3586</v>
      </c>
      <c r="E4332" t="s">
        <v>1402</v>
      </c>
      <c r="F4332" t="s">
        <v>46</v>
      </c>
      <c r="G4332">
        <v>5712</v>
      </c>
      <c r="H4332">
        <v>786314</v>
      </c>
    </row>
    <row r="4333" spans="1:8">
      <c r="A4333">
        <v>4332</v>
      </c>
      <c r="B4333">
        <v>66</v>
      </c>
      <c r="C4333" t="s">
        <v>191</v>
      </c>
      <c r="D4333" t="s">
        <v>45</v>
      </c>
      <c r="E4333" t="s">
        <v>249</v>
      </c>
      <c r="F4333" t="s">
        <v>63</v>
      </c>
      <c r="G4333">
        <v>118</v>
      </c>
    </row>
    <row r="4334" spans="1:8">
      <c r="A4334">
        <v>4333</v>
      </c>
      <c r="B4334">
        <v>66</v>
      </c>
      <c r="C4334" t="s">
        <v>191</v>
      </c>
      <c r="D4334" t="s">
        <v>45</v>
      </c>
      <c r="E4334" t="s">
        <v>249</v>
      </c>
      <c r="F4334" t="s">
        <v>46</v>
      </c>
      <c r="G4334">
        <v>131</v>
      </c>
    </row>
    <row r="4335" spans="1:8">
      <c r="A4335">
        <v>4334</v>
      </c>
      <c r="B4335">
        <v>66</v>
      </c>
      <c r="C4335" t="s">
        <v>191</v>
      </c>
      <c r="D4335" t="s">
        <v>45</v>
      </c>
      <c r="E4335" t="s">
        <v>1386</v>
      </c>
      <c r="F4335" t="s">
        <v>63</v>
      </c>
      <c r="G4335">
        <v>131</v>
      </c>
    </row>
    <row r="4336" spans="1:8">
      <c r="A4336">
        <v>4335</v>
      </c>
      <c r="B4336">
        <v>66</v>
      </c>
      <c r="C4336" t="s">
        <v>191</v>
      </c>
      <c r="D4336" t="s">
        <v>45</v>
      </c>
      <c r="E4336" t="s">
        <v>1386</v>
      </c>
      <c r="F4336" t="s">
        <v>46</v>
      </c>
      <c r="G4336">
        <v>113</v>
      </c>
    </row>
    <row r="4337" spans="1:7">
      <c r="A4337">
        <v>4336</v>
      </c>
      <c r="B4337">
        <v>66</v>
      </c>
      <c r="C4337" t="s">
        <v>191</v>
      </c>
      <c r="D4337" t="s">
        <v>45</v>
      </c>
      <c r="E4337" t="s">
        <v>1387</v>
      </c>
      <c r="F4337" t="s">
        <v>63</v>
      </c>
      <c r="G4337">
        <v>157</v>
      </c>
    </row>
    <row r="4338" spans="1:7">
      <c r="A4338">
        <v>4337</v>
      </c>
      <c r="B4338">
        <v>66</v>
      </c>
      <c r="C4338" t="s">
        <v>191</v>
      </c>
      <c r="D4338" t="s">
        <v>45</v>
      </c>
      <c r="E4338" t="s">
        <v>1387</v>
      </c>
      <c r="F4338" t="s">
        <v>46</v>
      </c>
      <c r="G4338">
        <v>148</v>
      </c>
    </row>
    <row r="4339" spans="1:7">
      <c r="A4339">
        <v>4338</v>
      </c>
      <c r="B4339">
        <v>66</v>
      </c>
      <c r="C4339" t="s">
        <v>191</v>
      </c>
      <c r="D4339" t="s">
        <v>45</v>
      </c>
      <c r="E4339" t="s">
        <v>1388</v>
      </c>
      <c r="F4339" t="s">
        <v>63</v>
      </c>
      <c r="G4339">
        <v>461</v>
      </c>
    </row>
    <row r="4340" spans="1:7">
      <c r="A4340">
        <v>4339</v>
      </c>
      <c r="B4340">
        <v>66</v>
      </c>
      <c r="C4340" t="s">
        <v>191</v>
      </c>
      <c r="D4340" t="s">
        <v>45</v>
      </c>
      <c r="E4340" t="s">
        <v>1388</v>
      </c>
      <c r="F4340" t="s">
        <v>46</v>
      </c>
      <c r="G4340">
        <v>222</v>
      </c>
    </row>
    <row r="4341" spans="1:7">
      <c r="A4341">
        <v>4340</v>
      </c>
      <c r="B4341">
        <v>66</v>
      </c>
      <c r="C4341" t="s">
        <v>191</v>
      </c>
      <c r="D4341" t="s">
        <v>45</v>
      </c>
      <c r="E4341" t="s">
        <v>1389</v>
      </c>
      <c r="F4341" t="s">
        <v>63</v>
      </c>
      <c r="G4341">
        <v>519</v>
      </c>
    </row>
    <row r="4342" spans="1:7">
      <c r="A4342">
        <v>4341</v>
      </c>
      <c r="B4342">
        <v>66</v>
      </c>
      <c r="C4342" t="s">
        <v>191</v>
      </c>
      <c r="D4342" t="s">
        <v>45</v>
      </c>
      <c r="E4342" t="s">
        <v>1389</v>
      </c>
      <c r="F4342" t="s">
        <v>46</v>
      </c>
      <c r="G4342">
        <v>352</v>
      </c>
    </row>
    <row r="4343" spans="1:7">
      <c r="A4343">
        <v>4342</v>
      </c>
      <c r="B4343">
        <v>66</v>
      </c>
      <c r="C4343" t="s">
        <v>191</v>
      </c>
      <c r="D4343" t="s">
        <v>45</v>
      </c>
      <c r="E4343" t="s">
        <v>1390</v>
      </c>
      <c r="F4343" t="s">
        <v>63</v>
      </c>
      <c r="G4343">
        <v>272</v>
      </c>
    </row>
    <row r="4344" spans="1:7">
      <c r="A4344">
        <v>4343</v>
      </c>
      <c r="B4344">
        <v>66</v>
      </c>
      <c r="C4344" t="s">
        <v>191</v>
      </c>
      <c r="D4344" t="s">
        <v>45</v>
      </c>
      <c r="E4344" t="s">
        <v>1390</v>
      </c>
      <c r="F4344" t="s">
        <v>46</v>
      </c>
      <c r="G4344">
        <v>323</v>
      </c>
    </row>
    <row r="4345" spans="1:7">
      <c r="A4345">
        <v>4344</v>
      </c>
      <c r="B4345">
        <v>66</v>
      </c>
      <c r="C4345" t="s">
        <v>191</v>
      </c>
      <c r="D4345" t="s">
        <v>45</v>
      </c>
      <c r="E4345" t="s">
        <v>1391</v>
      </c>
      <c r="F4345" t="s">
        <v>63</v>
      </c>
      <c r="G4345">
        <v>253</v>
      </c>
    </row>
    <row r="4346" spans="1:7">
      <c r="A4346">
        <v>4345</v>
      </c>
      <c r="B4346">
        <v>66</v>
      </c>
      <c r="C4346" t="s">
        <v>191</v>
      </c>
      <c r="D4346" t="s">
        <v>45</v>
      </c>
      <c r="E4346" t="s">
        <v>1391</v>
      </c>
      <c r="F4346" t="s">
        <v>46</v>
      </c>
      <c r="G4346">
        <v>257</v>
      </c>
    </row>
    <row r="4347" spans="1:7">
      <c r="A4347">
        <v>4346</v>
      </c>
      <c r="B4347">
        <v>66</v>
      </c>
      <c r="C4347" t="s">
        <v>191</v>
      </c>
      <c r="D4347" t="s">
        <v>45</v>
      </c>
      <c r="E4347" t="s">
        <v>1392</v>
      </c>
      <c r="F4347" t="s">
        <v>63</v>
      </c>
      <c r="G4347">
        <v>283</v>
      </c>
    </row>
    <row r="4348" spans="1:7">
      <c r="A4348">
        <v>4347</v>
      </c>
      <c r="B4348">
        <v>66</v>
      </c>
      <c r="C4348" t="s">
        <v>191</v>
      </c>
      <c r="D4348" t="s">
        <v>45</v>
      </c>
      <c r="E4348" t="s">
        <v>1392</v>
      </c>
      <c r="F4348" t="s">
        <v>46</v>
      </c>
      <c r="G4348">
        <v>235</v>
      </c>
    </row>
    <row r="4349" spans="1:7">
      <c r="A4349">
        <v>4348</v>
      </c>
      <c r="B4349">
        <v>66</v>
      </c>
      <c r="C4349" t="s">
        <v>191</v>
      </c>
      <c r="D4349" t="s">
        <v>45</v>
      </c>
      <c r="E4349" t="s">
        <v>1393</v>
      </c>
      <c r="F4349" t="s">
        <v>63</v>
      </c>
      <c r="G4349">
        <v>220</v>
      </c>
    </row>
    <row r="4350" spans="1:7">
      <c r="A4350">
        <v>4349</v>
      </c>
      <c r="B4350">
        <v>66</v>
      </c>
      <c r="C4350" t="s">
        <v>191</v>
      </c>
      <c r="D4350" t="s">
        <v>45</v>
      </c>
      <c r="E4350" t="s">
        <v>1393</v>
      </c>
      <c r="F4350" t="s">
        <v>46</v>
      </c>
      <c r="G4350">
        <v>228</v>
      </c>
    </row>
    <row r="4351" spans="1:7">
      <c r="A4351">
        <v>4350</v>
      </c>
      <c r="B4351">
        <v>66</v>
      </c>
      <c r="C4351" t="s">
        <v>191</v>
      </c>
      <c r="D4351" t="s">
        <v>45</v>
      </c>
      <c r="E4351" t="s">
        <v>1394</v>
      </c>
      <c r="F4351" t="s">
        <v>63</v>
      </c>
      <c r="G4351">
        <v>214</v>
      </c>
    </row>
    <row r="4352" spans="1:7">
      <c r="A4352">
        <v>4351</v>
      </c>
      <c r="B4352">
        <v>66</v>
      </c>
      <c r="C4352" t="s">
        <v>191</v>
      </c>
      <c r="D4352" t="s">
        <v>45</v>
      </c>
      <c r="E4352" t="s">
        <v>1394</v>
      </c>
      <c r="F4352" t="s">
        <v>46</v>
      </c>
      <c r="G4352">
        <v>231</v>
      </c>
    </row>
    <row r="4353" spans="1:7">
      <c r="A4353">
        <v>4352</v>
      </c>
      <c r="B4353">
        <v>66</v>
      </c>
      <c r="C4353" t="s">
        <v>191</v>
      </c>
      <c r="D4353" t="s">
        <v>45</v>
      </c>
      <c r="E4353" t="s">
        <v>1395</v>
      </c>
      <c r="F4353" t="s">
        <v>63</v>
      </c>
      <c r="G4353">
        <v>213</v>
      </c>
    </row>
    <row r="4354" spans="1:7">
      <c r="A4354">
        <v>4353</v>
      </c>
      <c r="B4354">
        <v>66</v>
      </c>
      <c r="C4354" t="s">
        <v>191</v>
      </c>
      <c r="D4354" t="s">
        <v>45</v>
      </c>
      <c r="E4354" t="s">
        <v>1395</v>
      </c>
      <c r="F4354" t="s">
        <v>46</v>
      </c>
      <c r="G4354">
        <v>272</v>
      </c>
    </row>
    <row r="4355" spans="1:7">
      <c r="A4355">
        <v>4354</v>
      </c>
      <c r="B4355">
        <v>66</v>
      </c>
      <c r="C4355" t="s">
        <v>191</v>
      </c>
      <c r="D4355" t="s">
        <v>45</v>
      </c>
      <c r="E4355" t="s">
        <v>1396</v>
      </c>
      <c r="F4355" t="s">
        <v>63</v>
      </c>
      <c r="G4355">
        <v>243</v>
      </c>
    </row>
    <row r="4356" spans="1:7">
      <c r="A4356">
        <v>4355</v>
      </c>
      <c r="B4356">
        <v>66</v>
      </c>
      <c r="C4356" t="s">
        <v>191</v>
      </c>
      <c r="D4356" t="s">
        <v>45</v>
      </c>
      <c r="E4356" t="s">
        <v>1396</v>
      </c>
      <c r="F4356" t="s">
        <v>46</v>
      </c>
      <c r="G4356">
        <v>236</v>
      </c>
    </row>
    <row r="4357" spans="1:7">
      <c r="A4357">
        <v>4356</v>
      </c>
      <c r="B4357">
        <v>66</v>
      </c>
      <c r="C4357" t="s">
        <v>191</v>
      </c>
      <c r="D4357" t="s">
        <v>45</v>
      </c>
      <c r="E4357" t="s">
        <v>1397</v>
      </c>
      <c r="F4357" t="s">
        <v>63</v>
      </c>
      <c r="G4357">
        <v>145</v>
      </c>
    </row>
    <row r="4358" spans="1:7">
      <c r="A4358">
        <v>4357</v>
      </c>
      <c r="B4358">
        <v>66</v>
      </c>
      <c r="C4358" t="s">
        <v>191</v>
      </c>
      <c r="D4358" t="s">
        <v>45</v>
      </c>
      <c r="E4358" t="s">
        <v>1397</v>
      </c>
      <c r="F4358" t="s">
        <v>46</v>
      </c>
      <c r="G4358">
        <v>151</v>
      </c>
    </row>
    <row r="4359" spans="1:7">
      <c r="A4359">
        <v>4358</v>
      </c>
      <c r="B4359">
        <v>66</v>
      </c>
      <c r="C4359" t="s">
        <v>191</v>
      </c>
      <c r="D4359" t="s">
        <v>45</v>
      </c>
      <c r="E4359" t="s">
        <v>1398</v>
      </c>
      <c r="F4359" t="s">
        <v>63</v>
      </c>
      <c r="G4359">
        <v>72</v>
      </c>
    </row>
    <row r="4360" spans="1:7">
      <c r="A4360">
        <v>4359</v>
      </c>
      <c r="B4360">
        <v>66</v>
      </c>
      <c r="C4360" t="s">
        <v>191</v>
      </c>
      <c r="D4360" t="s">
        <v>45</v>
      </c>
      <c r="E4360" t="s">
        <v>1398</v>
      </c>
      <c r="F4360" t="s">
        <v>46</v>
      </c>
      <c r="G4360">
        <v>100</v>
      </c>
    </row>
    <row r="4361" spans="1:7">
      <c r="A4361">
        <v>4360</v>
      </c>
      <c r="B4361">
        <v>66</v>
      </c>
      <c r="C4361" t="s">
        <v>191</v>
      </c>
      <c r="D4361" t="s">
        <v>45</v>
      </c>
      <c r="E4361" t="s">
        <v>1399</v>
      </c>
      <c r="F4361" t="s">
        <v>63</v>
      </c>
      <c r="G4361">
        <v>39</v>
      </c>
    </row>
    <row r="4362" spans="1:7">
      <c r="A4362">
        <v>4361</v>
      </c>
      <c r="B4362">
        <v>66</v>
      </c>
      <c r="C4362" t="s">
        <v>191</v>
      </c>
      <c r="D4362" t="s">
        <v>45</v>
      </c>
      <c r="E4362" t="s">
        <v>1399</v>
      </c>
      <c r="F4362" t="s">
        <v>46</v>
      </c>
      <c r="G4362">
        <v>74</v>
      </c>
    </row>
    <row r="4363" spans="1:7">
      <c r="A4363">
        <v>4362</v>
      </c>
      <c r="B4363">
        <v>66</v>
      </c>
      <c r="C4363" t="s">
        <v>191</v>
      </c>
      <c r="D4363" t="s">
        <v>45</v>
      </c>
      <c r="E4363" t="s">
        <v>1400</v>
      </c>
      <c r="F4363" t="s">
        <v>63</v>
      </c>
      <c r="G4363">
        <v>46</v>
      </c>
    </row>
    <row r="4364" spans="1:7">
      <c r="A4364">
        <v>4363</v>
      </c>
      <c r="B4364">
        <v>66</v>
      </c>
      <c r="C4364" t="s">
        <v>191</v>
      </c>
      <c r="D4364" t="s">
        <v>45</v>
      </c>
      <c r="E4364" t="s">
        <v>1400</v>
      </c>
      <c r="F4364" t="s">
        <v>46</v>
      </c>
      <c r="G4364">
        <v>53</v>
      </c>
    </row>
    <row r="4365" spans="1:7">
      <c r="A4365">
        <v>4364</v>
      </c>
      <c r="B4365">
        <v>66</v>
      </c>
      <c r="C4365" t="s">
        <v>191</v>
      </c>
      <c r="D4365" t="s">
        <v>45</v>
      </c>
      <c r="E4365" t="s">
        <v>1401</v>
      </c>
      <c r="F4365" t="s">
        <v>63</v>
      </c>
      <c r="G4365">
        <v>20</v>
      </c>
    </row>
    <row r="4366" spans="1:7">
      <c r="A4366">
        <v>4365</v>
      </c>
      <c r="B4366">
        <v>66</v>
      </c>
      <c r="C4366" t="s">
        <v>191</v>
      </c>
      <c r="D4366" t="s">
        <v>45</v>
      </c>
      <c r="E4366" t="s">
        <v>1401</v>
      </c>
      <c r="F4366" t="s">
        <v>46</v>
      </c>
      <c r="G4366">
        <v>35</v>
      </c>
    </row>
    <row r="4367" spans="1:7">
      <c r="A4367">
        <v>4366</v>
      </c>
      <c r="B4367">
        <v>66</v>
      </c>
      <c r="C4367" t="s">
        <v>191</v>
      </c>
      <c r="D4367" t="s">
        <v>45</v>
      </c>
      <c r="E4367" t="s">
        <v>1402</v>
      </c>
      <c r="F4367" t="s">
        <v>63</v>
      </c>
      <c r="G4367">
        <v>15</v>
      </c>
    </row>
    <row r="4368" spans="1:7">
      <c r="A4368">
        <v>4367</v>
      </c>
      <c r="B4368">
        <v>66</v>
      </c>
      <c r="C4368" t="s">
        <v>191</v>
      </c>
      <c r="D4368" t="s">
        <v>45</v>
      </c>
      <c r="E4368" t="s">
        <v>1402</v>
      </c>
      <c r="F4368" t="s">
        <v>46</v>
      </c>
      <c r="G4368">
        <v>41</v>
      </c>
    </row>
    <row r="4369" spans="1:8">
      <c r="A4369">
        <v>4368</v>
      </c>
      <c r="B4369">
        <v>68</v>
      </c>
      <c r="C4369" t="s">
        <v>192</v>
      </c>
      <c r="D4369" t="s">
        <v>1413</v>
      </c>
      <c r="E4369" t="s">
        <v>249</v>
      </c>
      <c r="F4369" t="s">
        <v>63</v>
      </c>
      <c r="G4369">
        <v>56</v>
      </c>
      <c r="H4369">
        <v>1262</v>
      </c>
    </row>
    <row r="4370" spans="1:8">
      <c r="A4370">
        <v>4369</v>
      </c>
      <c r="B4370">
        <v>68</v>
      </c>
      <c r="C4370" t="s">
        <v>192</v>
      </c>
      <c r="D4370" t="s">
        <v>1413</v>
      </c>
      <c r="E4370" t="s">
        <v>249</v>
      </c>
      <c r="F4370" t="s">
        <v>46</v>
      </c>
      <c r="G4370">
        <v>41</v>
      </c>
      <c r="H4370">
        <v>1262</v>
      </c>
    </row>
    <row r="4371" spans="1:8">
      <c r="A4371">
        <v>4370</v>
      </c>
      <c r="B4371">
        <v>68</v>
      </c>
      <c r="C4371" t="s">
        <v>192</v>
      </c>
      <c r="D4371" t="s">
        <v>1413</v>
      </c>
      <c r="E4371" t="s">
        <v>1386</v>
      </c>
      <c r="F4371" t="s">
        <v>63</v>
      </c>
      <c r="G4371">
        <v>48</v>
      </c>
      <c r="H4371">
        <v>1262</v>
      </c>
    </row>
    <row r="4372" spans="1:8">
      <c r="A4372">
        <v>4371</v>
      </c>
      <c r="B4372">
        <v>68</v>
      </c>
      <c r="C4372" t="s">
        <v>192</v>
      </c>
      <c r="D4372" t="s">
        <v>1413</v>
      </c>
      <c r="E4372" t="s">
        <v>1386</v>
      </c>
      <c r="F4372" t="s">
        <v>46</v>
      </c>
      <c r="G4372">
        <v>48</v>
      </c>
      <c r="H4372">
        <v>1262</v>
      </c>
    </row>
    <row r="4373" spans="1:8">
      <c r="A4373">
        <v>4372</v>
      </c>
      <c r="B4373">
        <v>68</v>
      </c>
      <c r="C4373" t="s">
        <v>192</v>
      </c>
      <c r="D4373" t="s">
        <v>1413</v>
      </c>
      <c r="E4373" t="s">
        <v>1387</v>
      </c>
      <c r="F4373" t="s">
        <v>63</v>
      </c>
      <c r="G4373">
        <v>67</v>
      </c>
      <c r="H4373">
        <v>1262</v>
      </c>
    </row>
    <row r="4374" spans="1:8">
      <c r="A4374">
        <v>4373</v>
      </c>
      <c r="B4374">
        <v>68</v>
      </c>
      <c r="C4374" t="s">
        <v>192</v>
      </c>
      <c r="D4374" t="s">
        <v>1413</v>
      </c>
      <c r="E4374" t="s">
        <v>1387</v>
      </c>
      <c r="F4374" t="s">
        <v>46</v>
      </c>
      <c r="G4374">
        <v>51</v>
      </c>
      <c r="H4374">
        <v>1262</v>
      </c>
    </row>
    <row r="4375" spans="1:8">
      <c r="A4375">
        <v>4374</v>
      </c>
      <c r="B4375">
        <v>68</v>
      </c>
      <c r="C4375" t="s">
        <v>192</v>
      </c>
      <c r="D4375" t="s">
        <v>1413</v>
      </c>
      <c r="E4375" t="s">
        <v>1388</v>
      </c>
      <c r="F4375" t="s">
        <v>63</v>
      </c>
      <c r="G4375">
        <v>62</v>
      </c>
      <c r="H4375">
        <v>1262</v>
      </c>
    </row>
    <row r="4376" spans="1:8">
      <c r="A4376">
        <v>4375</v>
      </c>
      <c r="B4376">
        <v>68</v>
      </c>
      <c r="C4376" t="s">
        <v>192</v>
      </c>
      <c r="D4376" t="s">
        <v>1413</v>
      </c>
      <c r="E4376" t="s">
        <v>1388</v>
      </c>
      <c r="F4376" t="s">
        <v>46</v>
      </c>
      <c r="G4376">
        <v>66</v>
      </c>
      <c r="H4376">
        <v>1262</v>
      </c>
    </row>
    <row r="4377" spans="1:8">
      <c r="A4377">
        <v>4376</v>
      </c>
      <c r="B4377">
        <v>68</v>
      </c>
      <c r="C4377" t="s">
        <v>192</v>
      </c>
      <c r="D4377" t="s">
        <v>1413</v>
      </c>
      <c r="E4377" t="s">
        <v>1389</v>
      </c>
      <c r="F4377" t="s">
        <v>63</v>
      </c>
      <c r="G4377">
        <v>72</v>
      </c>
      <c r="H4377">
        <v>1262</v>
      </c>
    </row>
    <row r="4378" spans="1:8">
      <c r="A4378">
        <v>4377</v>
      </c>
      <c r="B4378">
        <v>68</v>
      </c>
      <c r="C4378" t="s">
        <v>192</v>
      </c>
      <c r="D4378" t="s">
        <v>1413</v>
      </c>
      <c r="E4378" t="s">
        <v>1389</v>
      </c>
      <c r="F4378" t="s">
        <v>46</v>
      </c>
      <c r="G4378">
        <v>58</v>
      </c>
      <c r="H4378">
        <v>1262</v>
      </c>
    </row>
    <row r="4379" spans="1:8">
      <c r="A4379">
        <v>4378</v>
      </c>
      <c r="B4379">
        <v>68</v>
      </c>
      <c r="C4379" t="s">
        <v>192</v>
      </c>
      <c r="D4379" t="s">
        <v>1413</v>
      </c>
      <c r="E4379" t="s">
        <v>1390</v>
      </c>
      <c r="F4379" t="s">
        <v>63</v>
      </c>
      <c r="G4379">
        <v>66</v>
      </c>
      <c r="H4379">
        <v>1262</v>
      </c>
    </row>
    <row r="4380" spans="1:8">
      <c r="A4380">
        <v>4379</v>
      </c>
      <c r="B4380">
        <v>68</v>
      </c>
      <c r="C4380" t="s">
        <v>192</v>
      </c>
      <c r="D4380" t="s">
        <v>1413</v>
      </c>
      <c r="E4380" t="s">
        <v>1390</v>
      </c>
      <c r="F4380" t="s">
        <v>46</v>
      </c>
      <c r="G4380">
        <v>44</v>
      </c>
      <c r="H4380">
        <v>1262</v>
      </c>
    </row>
    <row r="4381" spans="1:8">
      <c r="A4381">
        <v>4380</v>
      </c>
      <c r="B4381">
        <v>68</v>
      </c>
      <c r="C4381" t="s">
        <v>192</v>
      </c>
      <c r="D4381" t="s">
        <v>1413</v>
      </c>
      <c r="E4381" t="s">
        <v>1391</v>
      </c>
      <c r="F4381" t="s">
        <v>63</v>
      </c>
      <c r="G4381">
        <v>57</v>
      </c>
      <c r="H4381">
        <v>1262</v>
      </c>
    </row>
    <row r="4382" spans="1:8">
      <c r="A4382">
        <v>4381</v>
      </c>
      <c r="B4382">
        <v>68</v>
      </c>
      <c r="C4382" t="s">
        <v>192</v>
      </c>
      <c r="D4382" t="s">
        <v>1413</v>
      </c>
      <c r="E4382" t="s">
        <v>1391</v>
      </c>
      <c r="F4382" t="s">
        <v>46</v>
      </c>
      <c r="G4382">
        <v>59</v>
      </c>
      <c r="H4382">
        <v>1262</v>
      </c>
    </row>
    <row r="4383" spans="1:8">
      <c r="A4383">
        <v>4382</v>
      </c>
      <c r="B4383">
        <v>68</v>
      </c>
      <c r="C4383" t="s">
        <v>192</v>
      </c>
      <c r="D4383" t="s">
        <v>1413</v>
      </c>
      <c r="E4383" t="s">
        <v>1392</v>
      </c>
      <c r="F4383" t="s">
        <v>63</v>
      </c>
      <c r="G4383">
        <v>62</v>
      </c>
      <c r="H4383">
        <v>1262</v>
      </c>
    </row>
    <row r="4384" spans="1:8">
      <c r="A4384">
        <v>4383</v>
      </c>
      <c r="B4384">
        <v>68</v>
      </c>
      <c r="C4384" t="s">
        <v>192</v>
      </c>
      <c r="D4384" t="s">
        <v>1413</v>
      </c>
      <c r="E4384" t="s">
        <v>1392</v>
      </c>
      <c r="F4384" t="s">
        <v>46</v>
      </c>
      <c r="G4384">
        <v>43</v>
      </c>
      <c r="H4384">
        <v>1262</v>
      </c>
    </row>
    <row r="4385" spans="1:8">
      <c r="A4385">
        <v>4384</v>
      </c>
      <c r="B4385">
        <v>68</v>
      </c>
      <c r="C4385" t="s">
        <v>192</v>
      </c>
      <c r="D4385" t="s">
        <v>1413</v>
      </c>
      <c r="E4385" t="s">
        <v>1393</v>
      </c>
      <c r="F4385" t="s">
        <v>63</v>
      </c>
      <c r="G4385">
        <v>46</v>
      </c>
      <c r="H4385">
        <v>1262</v>
      </c>
    </row>
    <row r="4386" spans="1:8">
      <c r="A4386">
        <v>4385</v>
      </c>
      <c r="B4386">
        <v>68</v>
      </c>
      <c r="C4386" t="s">
        <v>192</v>
      </c>
      <c r="D4386" t="s">
        <v>1413</v>
      </c>
      <c r="E4386" t="s">
        <v>1393</v>
      </c>
      <c r="F4386" t="s">
        <v>46</v>
      </c>
      <c r="G4386">
        <v>37</v>
      </c>
      <c r="H4386">
        <v>1262</v>
      </c>
    </row>
    <row r="4387" spans="1:8">
      <c r="A4387">
        <v>4386</v>
      </c>
      <c r="B4387">
        <v>68</v>
      </c>
      <c r="C4387" t="s">
        <v>192</v>
      </c>
      <c r="D4387" t="s">
        <v>1413</v>
      </c>
      <c r="E4387" t="s">
        <v>1394</v>
      </c>
      <c r="F4387" t="s">
        <v>63</v>
      </c>
      <c r="G4387">
        <v>29</v>
      </c>
      <c r="H4387">
        <v>1262</v>
      </c>
    </row>
    <row r="4388" spans="1:8">
      <c r="A4388">
        <v>4387</v>
      </c>
      <c r="B4388">
        <v>68</v>
      </c>
      <c r="C4388" t="s">
        <v>192</v>
      </c>
      <c r="D4388" t="s">
        <v>1413</v>
      </c>
      <c r="E4388" t="s">
        <v>1394</v>
      </c>
      <c r="F4388" t="s">
        <v>46</v>
      </c>
      <c r="G4388">
        <v>32</v>
      </c>
      <c r="H4388">
        <v>1262</v>
      </c>
    </row>
    <row r="4389" spans="1:8">
      <c r="A4389">
        <v>4388</v>
      </c>
      <c r="B4389">
        <v>68</v>
      </c>
      <c r="C4389" t="s">
        <v>192</v>
      </c>
      <c r="D4389" t="s">
        <v>1413</v>
      </c>
      <c r="E4389" t="s">
        <v>1395</v>
      </c>
      <c r="F4389" t="s">
        <v>63</v>
      </c>
      <c r="G4389">
        <v>24</v>
      </c>
      <c r="H4389">
        <v>1262</v>
      </c>
    </row>
    <row r="4390" spans="1:8">
      <c r="A4390">
        <v>4389</v>
      </c>
      <c r="B4390">
        <v>68</v>
      </c>
      <c r="C4390" t="s">
        <v>192</v>
      </c>
      <c r="D4390" t="s">
        <v>1413</v>
      </c>
      <c r="E4390" t="s">
        <v>1395</v>
      </c>
      <c r="F4390" t="s">
        <v>46</v>
      </c>
      <c r="G4390">
        <v>23</v>
      </c>
      <c r="H4390">
        <v>1262</v>
      </c>
    </row>
    <row r="4391" spans="1:8">
      <c r="A4391">
        <v>4390</v>
      </c>
      <c r="B4391">
        <v>68</v>
      </c>
      <c r="C4391" t="s">
        <v>192</v>
      </c>
      <c r="D4391" t="s">
        <v>1413</v>
      </c>
      <c r="E4391" t="s">
        <v>1396</v>
      </c>
      <c r="F4391" t="s">
        <v>63</v>
      </c>
      <c r="G4391">
        <v>20</v>
      </c>
      <c r="H4391">
        <v>1262</v>
      </c>
    </row>
    <row r="4392" spans="1:8">
      <c r="A4392">
        <v>4391</v>
      </c>
      <c r="B4392">
        <v>68</v>
      </c>
      <c r="C4392" t="s">
        <v>192</v>
      </c>
      <c r="D4392" t="s">
        <v>1413</v>
      </c>
      <c r="E4392" t="s">
        <v>1396</v>
      </c>
      <c r="F4392" t="s">
        <v>46</v>
      </c>
      <c r="G4392">
        <v>26</v>
      </c>
      <c r="H4392">
        <v>1262</v>
      </c>
    </row>
    <row r="4393" spans="1:8">
      <c r="A4393">
        <v>4392</v>
      </c>
      <c r="B4393">
        <v>68</v>
      </c>
      <c r="C4393" t="s">
        <v>192</v>
      </c>
      <c r="D4393" t="s">
        <v>1413</v>
      </c>
      <c r="E4393" t="s">
        <v>1397</v>
      </c>
      <c r="F4393" t="s">
        <v>63</v>
      </c>
      <c r="G4393">
        <v>31</v>
      </c>
      <c r="H4393">
        <v>1262</v>
      </c>
    </row>
    <row r="4394" spans="1:8">
      <c r="A4394">
        <v>4393</v>
      </c>
      <c r="B4394">
        <v>68</v>
      </c>
      <c r="C4394" t="s">
        <v>192</v>
      </c>
      <c r="D4394" t="s">
        <v>1413</v>
      </c>
      <c r="E4394" t="s">
        <v>1397</v>
      </c>
      <c r="F4394" t="s">
        <v>46</v>
      </c>
      <c r="G4394">
        <v>14</v>
      </c>
      <c r="H4394">
        <v>1262</v>
      </c>
    </row>
    <row r="4395" spans="1:8">
      <c r="A4395">
        <v>4394</v>
      </c>
      <c r="B4395">
        <v>68</v>
      </c>
      <c r="C4395" t="s">
        <v>192</v>
      </c>
      <c r="D4395" t="s">
        <v>1413</v>
      </c>
      <c r="E4395" t="s">
        <v>1398</v>
      </c>
      <c r="F4395" t="s">
        <v>63</v>
      </c>
      <c r="G4395">
        <v>21</v>
      </c>
      <c r="H4395">
        <v>1262</v>
      </c>
    </row>
    <row r="4396" spans="1:8">
      <c r="A4396">
        <v>4395</v>
      </c>
      <c r="B4396">
        <v>68</v>
      </c>
      <c r="C4396" t="s">
        <v>192</v>
      </c>
      <c r="D4396" t="s">
        <v>1413</v>
      </c>
      <c r="E4396" t="s">
        <v>1398</v>
      </c>
      <c r="F4396" t="s">
        <v>46</v>
      </c>
      <c r="G4396">
        <v>10</v>
      </c>
      <c r="H4396">
        <v>1262</v>
      </c>
    </row>
    <row r="4397" spans="1:8">
      <c r="A4397">
        <v>4396</v>
      </c>
      <c r="B4397">
        <v>68</v>
      </c>
      <c r="C4397" t="s">
        <v>192</v>
      </c>
      <c r="D4397" t="s">
        <v>1413</v>
      </c>
      <c r="E4397" t="s">
        <v>1399</v>
      </c>
      <c r="F4397" t="s">
        <v>63</v>
      </c>
      <c r="G4397">
        <v>19</v>
      </c>
      <c r="H4397">
        <v>1262</v>
      </c>
    </row>
    <row r="4398" spans="1:8">
      <c r="A4398">
        <v>4397</v>
      </c>
      <c r="B4398">
        <v>68</v>
      </c>
      <c r="C4398" t="s">
        <v>192</v>
      </c>
      <c r="D4398" t="s">
        <v>1413</v>
      </c>
      <c r="E4398" t="s">
        <v>1399</v>
      </c>
      <c r="F4398" t="s">
        <v>46</v>
      </c>
      <c r="G4398">
        <v>8</v>
      </c>
      <c r="H4398">
        <v>1262</v>
      </c>
    </row>
    <row r="4399" spans="1:8">
      <c r="A4399">
        <v>4398</v>
      </c>
      <c r="B4399">
        <v>68</v>
      </c>
      <c r="C4399" t="s">
        <v>192</v>
      </c>
      <c r="D4399" t="s">
        <v>1413</v>
      </c>
      <c r="E4399" t="s">
        <v>1400</v>
      </c>
      <c r="F4399" t="s">
        <v>63</v>
      </c>
      <c r="G4399">
        <v>3</v>
      </c>
      <c r="H4399">
        <v>1262</v>
      </c>
    </row>
    <row r="4400" spans="1:8">
      <c r="A4400">
        <v>4399</v>
      </c>
      <c r="B4400">
        <v>68</v>
      </c>
      <c r="C4400" t="s">
        <v>192</v>
      </c>
      <c r="D4400" t="s">
        <v>1413</v>
      </c>
      <c r="E4400" t="s">
        <v>1400</v>
      </c>
      <c r="F4400" t="s">
        <v>46</v>
      </c>
      <c r="G4400">
        <v>3</v>
      </c>
      <c r="H4400">
        <v>1262</v>
      </c>
    </row>
    <row r="4401" spans="1:8">
      <c r="A4401">
        <v>4400</v>
      </c>
      <c r="B4401">
        <v>68</v>
      </c>
      <c r="C4401" t="s">
        <v>192</v>
      </c>
      <c r="D4401" t="s">
        <v>1413</v>
      </c>
      <c r="E4401" t="s">
        <v>1401</v>
      </c>
      <c r="F4401" t="s">
        <v>63</v>
      </c>
      <c r="G4401">
        <v>3</v>
      </c>
      <c r="H4401">
        <v>1262</v>
      </c>
    </row>
    <row r="4402" spans="1:8">
      <c r="A4402">
        <v>4401</v>
      </c>
      <c r="B4402">
        <v>68</v>
      </c>
      <c r="C4402" t="s">
        <v>192</v>
      </c>
      <c r="D4402" t="s">
        <v>1413</v>
      </c>
      <c r="E4402" t="s">
        <v>1401</v>
      </c>
      <c r="F4402" t="s">
        <v>46</v>
      </c>
      <c r="G4402">
        <v>3</v>
      </c>
      <c r="H4402">
        <v>1262</v>
      </c>
    </row>
    <row r="4403" spans="1:8">
      <c r="A4403">
        <v>4402</v>
      </c>
      <c r="B4403">
        <v>68</v>
      </c>
      <c r="C4403" t="s">
        <v>192</v>
      </c>
      <c r="D4403" t="s">
        <v>1413</v>
      </c>
      <c r="E4403" t="s">
        <v>1402</v>
      </c>
      <c r="F4403" t="s">
        <v>63</v>
      </c>
      <c r="G4403">
        <v>4</v>
      </c>
      <c r="H4403">
        <v>1262</v>
      </c>
    </row>
    <row r="4404" spans="1:8">
      <c r="A4404">
        <v>4403</v>
      </c>
      <c r="B4404">
        <v>68</v>
      </c>
      <c r="C4404" t="s">
        <v>192</v>
      </c>
      <c r="D4404" t="s">
        <v>1413</v>
      </c>
      <c r="E4404" t="s">
        <v>1402</v>
      </c>
      <c r="F4404" t="s">
        <v>46</v>
      </c>
      <c r="G4404">
        <v>6</v>
      </c>
      <c r="H4404">
        <v>1262</v>
      </c>
    </row>
    <row r="4405" spans="1:8">
      <c r="A4405">
        <v>4404</v>
      </c>
      <c r="B4405">
        <v>68</v>
      </c>
      <c r="C4405" t="s">
        <v>192</v>
      </c>
      <c r="D4405" t="s">
        <v>3582</v>
      </c>
      <c r="E4405" t="s">
        <v>249</v>
      </c>
      <c r="F4405" t="s">
        <v>63</v>
      </c>
      <c r="G4405">
        <v>21</v>
      </c>
      <c r="H4405">
        <v>347</v>
      </c>
    </row>
    <row r="4406" spans="1:8">
      <c r="A4406">
        <v>4405</v>
      </c>
      <c r="B4406">
        <v>68</v>
      </c>
      <c r="C4406" t="s">
        <v>192</v>
      </c>
      <c r="D4406" t="s">
        <v>3582</v>
      </c>
      <c r="E4406" t="s">
        <v>249</v>
      </c>
      <c r="F4406" t="s">
        <v>46</v>
      </c>
      <c r="G4406">
        <v>15</v>
      </c>
      <c r="H4406">
        <v>347</v>
      </c>
    </row>
    <row r="4407" spans="1:8">
      <c r="A4407">
        <v>4406</v>
      </c>
      <c r="B4407">
        <v>68</v>
      </c>
      <c r="C4407" t="s">
        <v>192</v>
      </c>
      <c r="D4407" t="s">
        <v>3582</v>
      </c>
      <c r="E4407" t="s">
        <v>1386</v>
      </c>
      <c r="F4407" t="s">
        <v>63</v>
      </c>
      <c r="G4407">
        <v>11</v>
      </c>
      <c r="H4407">
        <v>347</v>
      </c>
    </row>
    <row r="4408" spans="1:8">
      <c r="A4408">
        <v>4407</v>
      </c>
      <c r="B4408">
        <v>68</v>
      </c>
      <c r="C4408" t="s">
        <v>192</v>
      </c>
      <c r="D4408" t="s">
        <v>3582</v>
      </c>
      <c r="E4408" t="s">
        <v>1386</v>
      </c>
      <c r="F4408" t="s">
        <v>46</v>
      </c>
      <c r="G4408">
        <v>20</v>
      </c>
      <c r="H4408">
        <v>347</v>
      </c>
    </row>
    <row r="4409" spans="1:8">
      <c r="A4409">
        <v>4408</v>
      </c>
      <c r="B4409">
        <v>68</v>
      </c>
      <c r="C4409" t="s">
        <v>192</v>
      </c>
      <c r="D4409" t="s">
        <v>3582</v>
      </c>
      <c r="E4409" t="s">
        <v>1387</v>
      </c>
      <c r="F4409" t="s">
        <v>63</v>
      </c>
      <c r="G4409">
        <v>27</v>
      </c>
      <c r="H4409">
        <v>347</v>
      </c>
    </row>
    <row r="4410" spans="1:8">
      <c r="A4410">
        <v>4409</v>
      </c>
      <c r="B4410">
        <v>68</v>
      </c>
      <c r="C4410" t="s">
        <v>192</v>
      </c>
      <c r="D4410" t="s">
        <v>3582</v>
      </c>
      <c r="E4410" t="s">
        <v>1387</v>
      </c>
      <c r="F4410" t="s">
        <v>46</v>
      </c>
      <c r="G4410">
        <v>7</v>
      </c>
      <c r="H4410">
        <v>347</v>
      </c>
    </row>
    <row r="4411" spans="1:8">
      <c r="A4411">
        <v>4410</v>
      </c>
      <c r="B4411">
        <v>68</v>
      </c>
      <c r="C4411" t="s">
        <v>192</v>
      </c>
      <c r="D4411" t="s">
        <v>3582</v>
      </c>
      <c r="E4411" t="s">
        <v>1388</v>
      </c>
      <c r="F4411" t="s">
        <v>63</v>
      </c>
      <c r="G4411">
        <v>16</v>
      </c>
      <c r="H4411">
        <v>347</v>
      </c>
    </row>
    <row r="4412" spans="1:8">
      <c r="A4412">
        <v>4411</v>
      </c>
      <c r="B4412">
        <v>68</v>
      </c>
      <c r="C4412" t="s">
        <v>192</v>
      </c>
      <c r="D4412" t="s">
        <v>3582</v>
      </c>
      <c r="E4412" t="s">
        <v>1388</v>
      </c>
      <c r="F4412" t="s">
        <v>46</v>
      </c>
      <c r="G4412">
        <v>15</v>
      </c>
      <c r="H4412">
        <v>347</v>
      </c>
    </row>
    <row r="4413" spans="1:8">
      <c r="A4413">
        <v>4412</v>
      </c>
      <c r="B4413">
        <v>68</v>
      </c>
      <c r="C4413" t="s">
        <v>192</v>
      </c>
      <c r="D4413" t="s">
        <v>3582</v>
      </c>
      <c r="E4413" t="s">
        <v>1389</v>
      </c>
      <c r="F4413" t="s">
        <v>63</v>
      </c>
      <c r="G4413">
        <v>6</v>
      </c>
      <c r="H4413">
        <v>347</v>
      </c>
    </row>
    <row r="4414" spans="1:8">
      <c r="A4414">
        <v>4413</v>
      </c>
      <c r="B4414">
        <v>68</v>
      </c>
      <c r="C4414" t="s">
        <v>192</v>
      </c>
      <c r="D4414" t="s">
        <v>3582</v>
      </c>
      <c r="E4414" t="s">
        <v>1389</v>
      </c>
      <c r="F4414" t="s">
        <v>46</v>
      </c>
      <c r="G4414">
        <v>13</v>
      </c>
      <c r="H4414">
        <v>347</v>
      </c>
    </row>
    <row r="4415" spans="1:8">
      <c r="A4415">
        <v>4414</v>
      </c>
      <c r="B4415">
        <v>68</v>
      </c>
      <c r="C4415" t="s">
        <v>192</v>
      </c>
      <c r="D4415" t="s">
        <v>3582</v>
      </c>
      <c r="E4415" t="s">
        <v>1390</v>
      </c>
      <c r="F4415" t="s">
        <v>63</v>
      </c>
      <c r="G4415">
        <v>6</v>
      </c>
      <c r="H4415">
        <v>347</v>
      </c>
    </row>
    <row r="4416" spans="1:8">
      <c r="A4416">
        <v>4415</v>
      </c>
      <c r="B4416">
        <v>68</v>
      </c>
      <c r="C4416" t="s">
        <v>192</v>
      </c>
      <c r="D4416" t="s">
        <v>3582</v>
      </c>
      <c r="E4416" t="s">
        <v>1390</v>
      </c>
      <c r="F4416" t="s">
        <v>46</v>
      </c>
      <c r="G4416">
        <v>6</v>
      </c>
      <c r="H4416">
        <v>347</v>
      </c>
    </row>
    <row r="4417" spans="1:8">
      <c r="A4417">
        <v>4416</v>
      </c>
      <c r="B4417">
        <v>68</v>
      </c>
      <c r="C4417" t="s">
        <v>192</v>
      </c>
      <c r="D4417" t="s">
        <v>3582</v>
      </c>
      <c r="E4417" t="s">
        <v>1391</v>
      </c>
      <c r="F4417" t="s">
        <v>63</v>
      </c>
      <c r="G4417">
        <v>18</v>
      </c>
      <c r="H4417">
        <v>347</v>
      </c>
    </row>
    <row r="4418" spans="1:8">
      <c r="A4418">
        <v>4417</v>
      </c>
      <c r="B4418">
        <v>68</v>
      </c>
      <c r="C4418" t="s">
        <v>192</v>
      </c>
      <c r="D4418" t="s">
        <v>3582</v>
      </c>
      <c r="E4418" t="s">
        <v>1391</v>
      </c>
      <c r="F4418" t="s">
        <v>46</v>
      </c>
      <c r="G4418">
        <v>12</v>
      </c>
      <c r="H4418">
        <v>347</v>
      </c>
    </row>
    <row r="4419" spans="1:8">
      <c r="A4419">
        <v>4418</v>
      </c>
      <c r="B4419">
        <v>68</v>
      </c>
      <c r="C4419" t="s">
        <v>192</v>
      </c>
      <c r="D4419" t="s">
        <v>3582</v>
      </c>
      <c r="E4419" t="s">
        <v>1392</v>
      </c>
      <c r="F4419" t="s">
        <v>63</v>
      </c>
      <c r="G4419">
        <v>11</v>
      </c>
      <c r="H4419">
        <v>347</v>
      </c>
    </row>
    <row r="4420" spans="1:8">
      <c r="A4420">
        <v>4419</v>
      </c>
      <c r="B4420">
        <v>68</v>
      </c>
      <c r="C4420" t="s">
        <v>192</v>
      </c>
      <c r="D4420" t="s">
        <v>3582</v>
      </c>
      <c r="E4420" t="s">
        <v>1392</v>
      </c>
      <c r="F4420" t="s">
        <v>46</v>
      </c>
      <c r="G4420">
        <v>22</v>
      </c>
      <c r="H4420">
        <v>347</v>
      </c>
    </row>
    <row r="4421" spans="1:8">
      <c r="A4421">
        <v>4420</v>
      </c>
      <c r="B4421">
        <v>68</v>
      </c>
      <c r="C4421" t="s">
        <v>192</v>
      </c>
      <c r="D4421" t="s">
        <v>3582</v>
      </c>
      <c r="E4421" t="s">
        <v>1393</v>
      </c>
      <c r="F4421" t="s">
        <v>63</v>
      </c>
      <c r="G4421">
        <v>16</v>
      </c>
      <c r="H4421">
        <v>347</v>
      </c>
    </row>
    <row r="4422" spans="1:8">
      <c r="A4422">
        <v>4421</v>
      </c>
      <c r="B4422">
        <v>68</v>
      </c>
      <c r="C4422" t="s">
        <v>192</v>
      </c>
      <c r="D4422" t="s">
        <v>3582</v>
      </c>
      <c r="E4422" t="s">
        <v>1393</v>
      </c>
      <c r="F4422" t="s">
        <v>46</v>
      </c>
      <c r="G4422">
        <v>13</v>
      </c>
      <c r="H4422">
        <v>347</v>
      </c>
    </row>
    <row r="4423" spans="1:8">
      <c r="A4423">
        <v>4422</v>
      </c>
      <c r="B4423">
        <v>68</v>
      </c>
      <c r="C4423" t="s">
        <v>192</v>
      </c>
      <c r="D4423" t="s">
        <v>3582</v>
      </c>
      <c r="E4423" t="s">
        <v>1394</v>
      </c>
      <c r="F4423" t="s">
        <v>63</v>
      </c>
      <c r="G4423">
        <v>11</v>
      </c>
      <c r="H4423">
        <v>347</v>
      </c>
    </row>
    <row r="4424" spans="1:8">
      <c r="A4424">
        <v>4423</v>
      </c>
      <c r="B4424">
        <v>68</v>
      </c>
      <c r="C4424" t="s">
        <v>192</v>
      </c>
      <c r="D4424" t="s">
        <v>3582</v>
      </c>
      <c r="E4424" t="s">
        <v>1394</v>
      </c>
      <c r="F4424" t="s">
        <v>46</v>
      </c>
      <c r="G4424">
        <v>3</v>
      </c>
      <c r="H4424">
        <v>347</v>
      </c>
    </row>
    <row r="4425" spans="1:8">
      <c r="A4425">
        <v>4424</v>
      </c>
      <c r="B4425">
        <v>68</v>
      </c>
      <c r="C4425" t="s">
        <v>192</v>
      </c>
      <c r="D4425" t="s">
        <v>3582</v>
      </c>
      <c r="E4425" t="s">
        <v>1395</v>
      </c>
      <c r="F4425" t="s">
        <v>63</v>
      </c>
      <c r="G4425">
        <v>8</v>
      </c>
      <c r="H4425">
        <v>347</v>
      </c>
    </row>
    <row r="4426" spans="1:8">
      <c r="A4426">
        <v>4425</v>
      </c>
      <c r="B4426">
        <v>68</v>
      </c>
      <c r="C4426" t="s">
        <v>192</v>
      </c>
      <c r="D4426" t="s">
        <v>3582</v>
      </c>
      <c r="E4426" t="s">
        <v>1395</v>
      </c>
      <c r="F4426" t="s">
        <v>46</v>
      </c>
      <c r="G4426">
        <v>18</v>
      </c>
      <c r="H4426">
        <v>347</v>
      </c>
    </row>
    <row r="4427" spans="1:8">
      <c r="A4427">
        <v>4426</v>
      </c>
      <c r="B4427">
        <v>68</v>
      </c>
      <c r="C4427" t="s">
        <v>192</v>
      </c>
      <c r="D4427" t="s">
        <v>3582</v>
      </c>
      <c r="E4427" t="s">
        <v>1396</v>
      </c>
      <c r="F4427" t="s">
        <v>63</v>
      </c>
      <c r="G4427">
        <v>5</v>
      </c>
      <c r="H4427">
        <v>347</v>
      </c>
    </row>
    <row r="4428" spans="1:8">
      <c r="A4428">
        <v>4427</v>
      </c>
      <c r="B4428">
        <v>68</v>
      </c>
      <c r="C4428" t="s">
        <v>192</v>
      </c>
      <c r="D4428" t="s">
        <v>3582</v>
      </c>
      <c r="E4428" t="s">
        <v>1396</v>
      </c>
      <c r="F4428" t="s">
        <v>46</v>
      </c>
      <c r="G4428">
        <v>10</v>
      </c>
      <c r="H4428">
        <v>347</v>
      </c>
    </row>
    <row r="4429" spans="1:8">
      <c r="A4429">
        <v>4428</v>
      </c>
      <c r="B4429">
        <v>68</v>
      </c>
      <c r="C4429" t="s">
        <v>192</v>
      </c>
      <c r="D4429" t="s">
        <v>3582</v>
      </c>
      <c r="E4429" t="s">
        <v>1397</v>
      </c>
      <c r="F4429" t="s">
        <v>63</v>
      </c>
      <c r="G4429">
        <v>3</v>
      </c>
      <c r="H4429">
        <v>347</v>
      </c>
    </row>
    <row r="4430" spans="1:8">
      <c r="A4430">
        <v>4429</v>
      </c>
      <c r="B4430">
        <v>68</v>
      </c>
      <c r="C4430" t="s">
        <v>192</v>
      </c>
      <c r="D4430" t="s">
        <v>3582</v>
      </c>
      <c r="E4430" t="s">
        <v>1397</v>
      </c>
      <c r="F4430" t="s">
        <v>46</v>
      </c>
      <c r="G4430">
        <v>3</v>
      </c>
      <c r="H4430">
        <v>347</v>
      </c>
    </row>
    <row r="4431" spans="1:8">
      <c r="A4431">
        <v>4430</v>
      </c>
      <c r="B4431">
        <v>68</v>
      </c>
      <c r="C4431" t="s">
        <v>192</v>
      </c>
      <c r="D4431" t="s">
        <v>3582</v>
      </c>
      <c r="E4431" t="s">
        <v>1398</v>
      </c>
      <c r="F4431" t="s">
        <v>63</v>
      </c>
      <c r="G4431">
        <v>3</v>
      </c>
      <c r="H4431">
        <v>347</v>
      </c>
    </row>
    <row r="4432" spans="1:8">
      <c r="A4432">
        <v>4431</v>
      </c>
      <c r="B4432">
        <v>68</v>
      </c>
      <c r="C4432" t="s">
        <v>192</v>
      </c>
      <c r="D4432" t="s">
        <v>3582</v>
      </c>
      <c r="E4432" t="s">
        <v>1398</v>
      </c>
      <c r="F4432" t="s">
        <v>46</v>
      </c>
      <c r="G4432">
        <v>5</v>
      </c>
      <c r="H4432">
        <v>347</v>
      </c>
    </row>
    <row r="4433" spans="1:8">
      <c r="A4433">
        <v>4432</v>
      </c>
      <c r="B4433">
        <v>68</v>
      </c>
      <c r="C4433" t="s">
        <v>192</v>
      </c>
      <c r="D4433" t="s">
        <v>3582</v>
      </c>
      <c r="E4433" t="s">
        <v>1399</v>
      </c>
      <c r="F4433" t="s">
        <v>63</v>
      </c>
      <c r="G4433">
        <v>3</v>
      </c>
      <c r="H4433">
        <v>347</v>
      </c>
    </row>
    <row r="4434" spans="1:8">
      <c r="A4434">
        <v>4433</v>
      </c>
      <c r="B4434">
        <v>68</v>
      </c>
      <c r="C4434" t="s">
        <v>192</v>
      </c>
      <c r="D4434" t="s">
        <v>3582</v>
      </c>
      <c r="E4434" t="s">
        <v>1399</v>
      </c>
      <c r="F4434" t="s">
        <v>46</v>
      </c>
      <c r="G4434">
        <v>5</v>
      </c>
      <c r="H4434">
        <v>347</v>
      </c>
    </row>
    <row r="4435" spans="1:8">
      <c r="A4435">
        <v>4434</v>
      </c>
      <c r="B4435">
        <v>68</v>
      </c>
      <c r="C4435" t="s">
        <v>192</v>
      </c>
      <c r="D4435" t="s">
        <v>3582</v>
      </c>
      <c r="E4435" t="s">
        <v>1400</v>
      </c>
      <c r="F4435" t="s">
        <v>63</v>
      </c>
      <c r="G4435">
        <v>7</v>
      </c>
      <c r="H4435">
        <v>347</v>
      </c>
    </row>
    <row r="4436" spans="1:8">
      <c r="A4436">
        <v>4435</v>
      </c>
      <c r="B4436">
        <v>68</v>
      </c>
      <c r="C4436" t="s">
        <v>192</v>
      </c>
      <c r="D4436" t="s">
        <v>3582</v>
      </c>
      <c r="E4436" t="s">
        <v>1400</v>
      </c>
      <c r="F4436" t="s">
        <v>46</v>
      </c>
      <c r="G4436">
        <v>5</v>
      </c>
      <c r="H4436">
        <v>347</v>
      </c>
    </row>
    <row r="4437" spans="1:8">
      <c r="A4437">
        <v>4436</v>
      </c>
      <c r="B4437">
        <v>68</v>
      </c>
      <c r="C4437" t="s">
        <v>192</v>
      </c>
      <c r="D4437" t="s">
        <v>3582</v>
      </c>
      <c r="E4437" t="s">
        <v>1401</v>
      </c>
      <c r="F4437" t="s">
        <v>63</v>
      </c>
      <c r="G4437">
        <v>1</v>
      </c>
      <c r="H4437">
        <v>347</v>
      </c>
    </row>
    <row r="4438" spans="1:8">
      <c r="A4438">
        <v>4437</v>
      </c>
      <c r="B4438">
        <v>68</v>
      </c>
      <c r="C4438" t="s">
        <v>192</v>
      </c>
      <c r="D4438" t="s">
        <v>3582</v>
      </c>
      <c r="E4438" t="s">
        <v>1401</v>
      </c>
      <c r="F4438" t="s">
        <v>46</v>
      </c>
      <c r="G4438">
        <v>1</v>
      </c>
      <c r="H4438">
        <v>347</v>
      </c>
    </row>
    <row r="4439" spans="1:8">
      <c r="A4439">
        <v>4438</v>
      </c>
      <c r="B4439">
        <v>68</v>
      </c>
      <c r="C4439" t="s">
        <v>192</v>
      </c>
      <c r="D4439" t="s">
        <v>3582</v>
      </c>
      <c r="E4439" t="s">
        <v>1402</v>
      </c>
      <c r="F4439" t="s">
        <v>46</v>
      </c>
      <c r="G4439">
        <v>1</v>
      </c>
      <c r="H4439">
        <v>347</v>
      </c>
    </row>
    <row r="4440" spans="1:8">
      <c r="A4440">
        <v>4439</v>
      </c>
      <c r="B4440">
        <v>68</v>
      </c>
      <c r="C4440" t="s">
        <v>192</v>
      </c>
      <c r="D4440" t="s">
        <v>3597</v>
      </c>
      <c r="E4440" t="s">
        <v>249</v>
      </c>
      <c r="F4440" t="s">
        <v>46</v>
      </c>
      <c r="G4440">
        <v>1</v>
      </c>
      <c r="H4440">
        <v>156</v>
      </c>
    </row>
    <row r="4441" spans="1:8">
      <c r="A4441">
        <v>4440</v>
      </c>
      <c r="B4441">
        <v>68</v>
      </c>
      <c r="C4441" t="s">
        <v>192</v>
      </c>
      <c r="D4441" t="s">
        <v>3597</v>
      </c>
      <c r="E4441" t="s">
        <v>1386</v>
      </c>
      <c r="F4441" t="s">
        <v>63</v>
      </c>
      <c r="G4441">
        <v>9</v>
      </c>
      <c r="H4441">
        <v>156</v>
      </c>
    </row>
    <row r="4442" spans="1:8">
      <c r="A4442">
        <v>4441</v>
      </c>
      <c r="B4442">
        <v>68</v>
      </c>
      <c r="C4442" t="s">
        <v>192</v>
      </c>
      <c r="D4442" t="s">
        <v>3597</v>
      </c>
      <c r="E4442" t="s">
        <v>1386</v>
      </c>
      <c r="F4442" t="s">
        <v>46</v>
      </c>
      <c r="G4442">
        <v>2</v>
      </c>
      <c r="H4442">
        <v>156</v>
      </c>
    </row>
    <row r="4443" spans="1:8">
      <c r="A4443">
        <v>4442</v>
      </c>
      <c r="B4443">
        <v>68</v>
      </c>
      <c r="C4443" t="s">
        <v>192</v>
      </c>
      <c r="D4443" t="s">
        <v>3597</v>
      </c>
      <c r="E4443" t="s">
        <v>1387</v>
      </c>
      <c r="F4443" t="s">
        <v>63</v>
      </c>
      <c r="G4443">
        <v>4</v>
      </c>
      <c r="H4443">
        <v>156</v>
      </c>
    </row>
    <row r="4444" spans="1:8">
      <c r="A4444">
        <v>4443</v>
      </c>
      <c r="B4444">
        <v>68</v>
      </c>
      <c r="C4444" t="s">
        <v>192</v>
      </c>
      <c r="D4444" t="s">
        <v>3597</v>
      </c>
      <c r="E4444" t="s">
        <v>1387</v>
      </c>
      <c r="F4444" t="s">
        <v>46</v>
      </c>
      <c r="G4444">
        <v>6</v>
      </c>
      <c r="H4444">
        <v>156</v>
      </c>
    </row>
    <row r="4445" spans="1:8">
      <c r="A4445">
        <v>4444</v>
      </c>
      <c r="B4445">
        <v>68</v>
      </c>
      <c r="C4445" t="s">
        <v>192</v>
      </c>
      <c r="D4445" t="s">
        <v>3597</v>
      </c>
      <c r="E4445" t="s">
        <v>1388</v>
      </c>
      <c r="F4445" t="s">
        <v>63</v>
      </c>
      <c r="G4445">
        <v>9</v>
      </c>
      <c r="H4445">
        <v>156</v>
      </c>
    </row>
    <row r="4446" spans="1:8">
      <c r="A4446">
        <v>4445</v>
      </c>
      <c r="B4446">
        <v>68</v>
      </c>
      <c r="C4446" t="s">
        <v>192</v>
      </c>
      <c r="D4446" t="s">
        <v>3597</v>
      </c>
      <c r="E4446" t="s">
        <v>1388</v>
      </c>
      <c r="F4446" t="s">
        <v>46</v>
      </c>
      <c r="G4446">
        <v>3</v>
      </c>
      <c r="H4446">
        <v>156</v>
      </c>
    </row>
    <row r="4447" spans="1:8">
      <c r="A4447">
        <v>4446</v>
      </c>
      <c r="B4447">
        <v>68</v>
      </c>
      <c r="C4447" t="s">
        <v>192</v>
      </c>
      <c r="D4447" t="s">
        <v>3597</v>
      </c>
      <c r="E4447" t="s">
        <v>1389</v>
      </c>
      <c r="F4447" t="s">
        <v>63</v>
      </c>
      <c r="G4447">
        <v>11</v>
      </c>
      <c r="H4447">
        <v>156</v>
      </c>
    </row>
    <row r="4448" spans="1:8">
      <c r="A4448">
        <v>4447</v>
      </c>
      <c r="B4448">
        <v>68</v>
      </c>
      <c r="C4448" t="s">
        <v>192</v>
      </c>
      <c r="D4448" t="s">
        <v>3597</v>
      </c>
      <c r="E4448" t="s">
        <v>1389</v>
      </c>
      <c r="F4448" t="s">
        <v>46</v>
      </c>
      <c r="G4448">
        <v>5</v>
      </c>
      <c r="H4448">
        <v>156</v>
      </c>
    </row>
    <row r="4449" spans="1:8">
      <c r="A4449">
        <v>4448</v>
      </c>
      <c r="B4449">
        <v>68</v>
      </c>
      <c r="C4449" t="s">
        <v>192</v>
      </c>
      <c r="D4449" t="s">
        <v>3597</v>
      </c>
      <c r="E4449" t="s">
        <v>1390</v>
      </c>
      <c r="F4449" t="s">
        <v>63</v>
      </c>
      <c r="G4449">
        <v>12</v>
      </c>
      <c r="H4449">
        <v>156</v>
      </c>
    </row>
    <row r="4450" spans="1:8">
      <c r="A4450">
        <v>4449</v>
      </c>
      <c r="B4450">
        <v>68</v>
      </c>
      <c r="C4450" t="s">
        <v>192</v>
      </c>
      <c r="D4450" t="s">
        <v>3597</v>
      </c>
      <c r="E4450" t="s">
        <v>1390</v>
      </c>
      <c r="F4450" t="s">
        <v>46</v>
      </c>
      <c r="G4450">
        <v>9</v>
      </c>
      <c r="H4450">
        <v>156</v>
      </c>
    </row>
    <row r="4451" spans="1:8">
      <c r="A4451">
        <v>4450</v>
      </c>
      <c r="B4451">
        <v>68</v>
      </c>
      <c r="C4451" t="s">
        <v>192</v>
      </c>
      <c r="D4451" t="s">
        <v>3597</v>
      </c>
      <c r="E4451" t="s">
        <v>1391</v>
      </c>
      <c r="F4451" t="s">
        <v>63</v>
      </c>
      <c r="G4451">
        <v>11</v>
      </c>
      <c r="H4451">
        <v>156</v>
      </c>
    </row>
    <row r="4452" spans="1:8">
      <c r="A4452">
        <v>4451</v>
      </c>
      <c r="B4452">
        <v>68</v>
      </c>
      <c r="C4452" t="s">
        <v>192</v>
      </c>
      <c r="D4452" t="s">
        <v>3597</v>
      </c>
      <c r="E4452" t="s">
        <v>1391</v>
      </c>
      <c r="F4452" t="s">
        <v>46</v>
      </c>
      <c r="G4452">
        <v>3</v>
      </c>
      <c r="H4452">
        <v>156</v>
      </c>
    </row>
    <row r="4453" spans="1:8">
      <c r="A4453">
        <v>4452</v>
      </c>
      <c r="B4453">
        <v>68</v>
      </c>
      <c r="C4453" t="s">
        <v>192</v>
      </c>
      <c r="D4453" t="s">
        <v>3597</v>
      </c>
      <c r="E4453" t="s">
        <v>1392</v>
      </c>
      <c r="F4453" t="s">
        <v>63</v>
      </c>
      <c r="G4453">
        <v>8</v>
      </c>
      <c r="H4453">
        <v>156</v>
      </c>
    </row>
    <row r="4454" spans="1:8">
      <c r="A4454">
        <v>4453</v>
      </c>
      <c r="B4454">
        <v>68</v>
      </c>
      <c r="C4454" t="s">
        <v>192</v>
      </c>
      <c r="D4454" t="s">
        <v>3597</v>
      </c>
      <c r="E4454" t="s">
        <v>1392</v>
      </c>
      <c r="F4454" t="s">
        <v>46</v>
      </c>
      <c r="G4454">
        <v>6</v>
      </c>
      <c r="H4454">
        <v>156</v>
      </c>
    </row>
    <row r="4455" spans="1:8">
      <c r="A4455">
        <v>4454</v>
      </c>
      <c r="B4455">
        <v>68</v>
      </c>
      <c r="C4455" t="s">
        <v>192</v>
      </c>
      <c r="D4455" t="s">
        <v>3597</v>
      </c>
      <c r="E4455" t="s">
        <v>1393</v>
      </c>
      <c r="F4455" t="s">
        <v>63</v>
      </c>
      <c r="G4455">
        <v>5</v>
      </c>
      <c r="H4455">
        <v>156</v>
      </c>
    </row>
    <row r="4456" spans="1:8">
      <c r="A4456">
        <v>4455</v>
      </c>
      <c r="B4456">
        <v>68</v>
      </c>
      <c r="C4456" t="s">
        <v>192</v>
      </c>
      <c r="D4456" t="s">
        <v>3597</v>
      </c>
      <c r="E4456" t="s">
        <v>1393</v>
      </c>
      <c r="F4456" t="s">
        <v>46</v>
      </c>
      <c r="G4456">
        <v>6</v>
      </c>
      <c r="H4456">
        <v>156</v>
      </c>
    </row>
    <row r="4457" spans="1:8">
      <c r="A4457">
        <v>4456</v>
      </c>
      <c r="B4457">
        <v>68</v>
      </c>
      <c r="C4457" t="s">
        <v>192</v>
      </c>
      <c r="D4457" t="s">
        <v>3597</v>
      </c>
      <c r="E4457" t="s">
        <v>1394</v>
      </c>
      <c r="F4457" t="s">
        <v>63</v>
      </c>
      <c r="G4457">
        <v>2</v>
      </c>
      <c r="H4457">
        <v>156</v>
      </c>
    </row>
    <row r="4458" spans="1:8">
      <c r="A4458">
        <v>4457</v>
      </c>
      <c r="B4458">
        <v>68</v>
      </c>
      <c r="C4458" t="s">
        <v>192</v>
      </c>
      <c r="D4458" t="s">
        <v>3597</v>
      </c>
      <c r="E4458" t="s">
        <v>1394</v>
      </c>
      <c r="F4458" t="s">
        <v>46</v>
      </c>
      <c r="G4458">
        <v>2</v>
      </c>
      <c r="H4458">
        <v>156</v>
      </c>
    </row>
    <row r="4459" spans="1:8">
      <c r="A4459">
        <v>4458</v>
      </c>
      <c r="B4459">
        <v>68</v>
      </c>
      <c r="C4459" t="s">
        <v>192</v>
      </c>
      <c r="D4459" t="s">
        <v>3597</v>
      </c>
      <c r="E4459" t="s">
        <v>1395</v>
      </c>
      <c r="F4459" t="s">
        <v>63</v>
      </c>
      <c r="G4459">
        <v>4</v>
      </c>
      <c r="H4459">
        <v>156</v>
      </c>
    </row>
    <row r="4460" spans="1:8">
      <c r="A4460">
        <v>4459</v>
      </c>
      <c r="B4460">
        <v>68</v>
      </c>
      <c r="C4460" t="s">
        <v>192</v>
      </c>
      <c r="D4460" t="s">
        <v>3597</v>
      </c>
      <c r="E4460" t="s">
        <v>1395</v>
      </c>
      <c r="F4460" t="s">
        <v>46</v>
      </c>
      <c r="G4460">
        <v>6</v>
      </c>
      <c r="H4460">
        <v>156</v>
      </c>
    </row>
    <row r="4461" spans="1:8">
      <c r="A4461">
        <v>4460</v>
      </c>
      <c r="B4461">
        <v>68</v>
      </c>
      <c r="C4461" t="s">
        <v>192</v>
      </c>
      <c r="D4461" t="s">
        <v>3597</v>
      </c>
      <c r="E4461" t="s">
        <v>1396</v>
      </c>
      <c r="F4461" t="s">
        <v>63</v>
      </c>
      <c r="G4461">
        <v>4</v>
      </c>
      <c r="H4461">
        <v>156</v>
      </c>
    </row>
    <row r="4462" spans="1:8">
      <c r="A4462">
        <v>4461</v>
      </c>
      <c r="B4462">
        <v>68</v>
      </c>
      <c r="C4462" t="s">
        <v>192</v>
      </c>
      <c r="D4462" t="s">
        <v>3597</v>
      </c>
      <c r="E4462" t="s">
        <v>1396</v>
      </c>
      <c r="F4462" t="s">
        <v>46</v>
      </c>
      <c r="G4462">
        <v>5</v>
      </c>
      <c r="H4462">
        <v>156</v>
      </c>
    </row>
    <row r="4463" spans="1:8">
      <c r="A4463">
        <v>4462</v>
      </c>
      <c r="B4463">
        <v>68</v>
      </c>
      <c r="C4463" t="s">
        <v>192</v>
      </c>
      <c r="D4463" t="s">
        <v>3597</v>
      </c>
      <c r="E4463" t="s">
        <v>1397</v>
      </c>
      <c r="F4463" t="s">
        <v>63</v>
      </c>
      <c r="G4463">
        <v>6</v>
      </c>
      <c r="H4463">
        <v>156</v>
      </c>
    </row>
    <row r="4464" spans="1:8">
      <c r="A4464">
        <v>4463</v>
      </c>
      <c r="B4464">
        <v>68</v>
      </c>
      <c r="C4464" t="s">
        <v>192</v>
      </c>
      <c r="D4464" t="s">
        <v>3597</v>
      </c>
      <c r="E4464" t="s">
        <v>1397</v>
      </c>
      <c r="F4464" t="s">
        <v>46</v>
      </c>
      <c r="G4464">
        <v>4</v>
      </c>
      <c r="H4464">
        <v>156</v>
      </c>
    </row>
    <row r="4465" spans="1:8">
      <c r="A4465">
        <v>4464</v>
      </c>
      <c r="B4465">
        <v>68</v>
      </c>
      <c r="C4465" t="s">
        <v>192</v>
      </c>
      <c r="D4465" t="s">
        <v>3597</v>
      </c>
      <c r="E4465" t="s">
        <v>1398</v>
      </c>
      <c r="F4465" t="s">
        <v>63</v>
      </c>
      <c r="G4465">
        <v>3</v>
      </c>
      <c r="H4465">
        <v>156</v>
      </c>
    </row>
    <row r="4466" spans="1:8">
      <c r="A4466">
        <v>4465</v>
      </c>
      <c r="B4466">
        <v>68</v>
      </c>
      <c r="C4466" t="s">
        <v>192</v>
      </c>
      <c r="D4466" t="s">
        <v>3597</v>
      </c>
      <c r="E4466" t="s">
        <v>1398</v>
      </c>
      <c r="F4466" t="s">
        <v>46</v>
      </c>
      <c r="G4466">
        <v>1</v>
      </c>
      <c r="H4466">
        <v>156</v>
      </c>
    </row>
    <row r="4467" spans="1:8">
      <c r="A4467">
        <v>4466</v>
      </c>
      <c r="B4467">
        <v>68</v>
      </c>
      <c r="C4467" t="s">
        <v>192</v>
      </c>
      <c r="D4467" t="s">
        <v>3597</v>
      </c>
      <c r="E4467" t="s">
        <v>1399</v>
      </c>
      <c r="F4467" t="s">
        <v>46</v>
      </c>
      <c r="G4467">
        <v>1</v>
      </c>
      <c r="H4467">
        <v>156</v>
      </c>
    </row>
    <row r="4468" spans="1:8">
      <c r="A4468">
        <v>4467</v>
      </c>
      <c r="B4468">
        <v>68</v>
      </c>
      <c r="C4468" t="s">
        <v>192</v>
      </c>
      <c r="D4468" t="s">
        <v>3597</v>
      </c>
      <c r="E4468" t="s">
        <v>1400</v>
      </c>
      <c r="F4468" t="s">
        <v>46</v>
      </c>
      <c r="G4468">
        <v>2</v>
      </c>
      <c r="H4468">
        <v>156</v>
      </c>
    </row>
    <row r="4469" spans="1:8">
      <c r="A4469">
        <v>4468</v>
      </c>
      <c r="B4469">
        <v>68</v>
      </c>
      <c r="C4469" t="s">
        <v>192</v>
      </c>
      <c r="D4469" t="s">
        <v>3597</v>
      </c>
      <c r="E4469" t="s">
        <v>1401</v>
      </c>
      <c r="F4469" t="s">
        <v>63</v>
      </c>
      <c r="G4469">
        <v>2</v>
      </c>
      <c r="H4469">
        <v>156</v>
      </c>
    </row>
    <row r="4470" spans="1:8">
      <c r="A4470">
        <v>4469</v>
      </c>
      <c r="B4470">
        <v>68</v>
      </c>
      <c r="C4470" t="s">
        <v>192</v>
      </c>
      <c r="D4470" t="s">
        <v>3597</v>
      </c>
      <c r="E4470" t="s">
        <v>1401</v>
      </c>
      <c r="F4470" t="s">
        <v>46</v>
      </c>
      <c r="G4470">
        <v>4</v>
      </c>
      <c r="H4470">
        <v>156</v>
      </c>
    </row>
    <row r="4471" spans="1:8">
      <c r="A4471">
        <v>4470</v>
      </c>
      <c r="B4471">
        <v>68</v>
      </c>
      <c r="C4471" t="s">
        <v>192</v>
      </c>
      <c r="D4471" t="s">
        <v>3599</v>
      </c>
      <c r="E4471" t="s">
        <v>249</v>
      </c>
      <c r="F4471" t="s">
        <v>63</v>
      </c>
      <c r="G4471">
        <v>4</v>
      </c>
      <c r="H4471">
        <v>49</v>
      </c>
    </row>
    <row r="4472" spans="1:8">
      <c r="A4472">
        <v>4471</v>
      </c>
      <c r="B4472">
        <v>68</v>
      </c>
      <c r="C4472" t="s">
        <v>192</v>
      </c>
      <c r="D4472" t="s">
        <v>3599</v>
      </c>
      <c r="E4472" t="s">
        <v>1386</v>
      </c>
      <c r="F4472" t="s">
        <v>63</v>
      </c>
      <c r="G4472">
        <v>1</v>
      </c>
      <c r="H4472">
        <v>49</v>
      </c>
    </row>
    <row r="4473" spans="1:8">
      <c r="A4473">
        <v>4472</v>
      </c>
      <c r="B4473">
        <v>68</v>
      </c>
      <c r="C4473" t="s">
        <v>192</v>
      </c>
      <c r="D4473" t="s">
        <v>3599</v>
      </c>
      <c r="E4473" t="s">
        <v>1386</v>
      </c>
      <c r="F4473" t="s">
        <v>46</v>
      </c>
      <c r="G4473">
        <v>2</v>
      </c>
      <c r="H4473">
        <v>49</v>
      </c>
    </row>
    <row r="4474" spans="1:8">
      <c r="A4474">
        <v>4473</v>
      </c>
      <c r="B4474">
        <v>68</v>
      </c>
      <c r="C4474" t="s">
        <v>192</v>
      </c>
      <c r="D4474" t="s">
        <v>3599</v>
      </c>
      <c r="E4474" t="s">
        <v>1387</v>
      </c>
      <c r="F4474" t="s">
        <v>63</v>
      </c>
      <c r="G4474">
        <v>2</v>
      </c>
      <c r="H4474">
        <v>49</v>
      </c>
    </row>
    <row r="4475" spans="1:8">
      <c r="A4475">
        <v>4474</v>
      </c>
      <c r="B4475">
        <v>68</v>
      </c>
      <c r="C4475" t="s">
        <v>192</v>
      </c>
      <c r="D4475" t="s">
        <v>3599</v>
      </c>
      <c r="E4475" t="s">
        <v>1388</v>
      </c>
      <c r="F4475" t="s">
        <v>46</v>
      </c>
      <c r="G4475">
        <v>2</v>
      </c>
      <c r="H4475">
        <v>49</v>
      </c>
    </row>
    <row r="4476" spans="1:8">
      <c r="A4476">
        <v>4475</v>
      </c>
      <c r="B4476">
        <v>68</v>
      </c>
      <c r="C4476" t="s">
        <v>192</v>
      </c>
      <c r="D4476" t="s">
        <v>3599</v>
      </c>
      <c r="E4476" t="s">
        <v>1389</v>
      </c>
      <c r="F4476" t="s">
        <v>63</v>
      </c>
      <c r="G4476">
        <v>3</v>
      </c>
      <c r="H4476">
        <v>49</v>
      </c>
    </row>
    <row r="4477" spans="1:8">
      <c r="A4477">
        <v>4476</v>
      </c>
      <c r="B4477">
        <v>68</v>
      </c>
      <c r="C4477" t="s">
        <v>192</v>
      </c>
      <c r="D4477" t="s">
        <v>3599</v>
      </c>
      <c r="E4477" t="s">
        <v>1389</v>
      </c>
      <c r="F4477" t="s">
        <v>46</v>
      </c>
      <c r="G4477">
        <v>4</v>
      </c>
      <c r="H4477">
        <v>49</v>
      </c>
    </row>
    <row r="4478" spans="1:8">
      <c r="A4478">
        <v>4477</v>
      </c>
      <c r="B4478">
        <v>68</v>
      </c>
      <c r="C4478" t="s">
        <v>192</v>
      </c>
      <c r="D4478" t="s">
        <v>3599</v>
      </c>
      <c r="E4478" t="s">
        <v>1390</v>
      </c>
      <c r="F4478" t="s">
        <v>63</v>
      </c>
      <c r="G4478">
        <v>3</v>
      </c>
      <c r="H4478">
        <v>49</v>
      </c>
    </row>
    <row r="4479" spans="1:8">
      <c r="A4479">
        <v>4478</v>
      </c>
      <c r="B4479">
        <v>68</v>
      </c>
      <c r="C4479" t="s">
        <v>192</v>
      </c>
      <c r="D4479" t="s">
        <v>3599</v>
      </c>
      <c r="E4479" t="s">
        <v>1390</v>
      </c>
      <c r="F4479" t="s">
        <v>46</v>
      </c>
      <c r="G4479">
        <v>2</v>
      </c>
      <c r="H4479">
        <v>49</v>
      </c>
    </row>
    <row r="4480" spans="1:8">
      <c r="A4480">
        <v>4479</v>
      </c>
      <c r="B4480">
        <v>68</v>
      </c>
      <c r="C4480" t="s">
        <v>192</v>
      </c>
      <c r="D4480" t="s">
        <v>3599</v>
      </c>
      <c r="E4480" t="s">
        <v>1391</v>
      </c>
      <c r="F4480" t="s">
        <v>63</v>
      </c>
      <c r="G4480">
        <v>4</v>
      </c>
      <c r="H4480">
        <v>49</v>
      </c>
    </row>
    <row r="4481" spans="1:8">
      <c r="A4481">
        <v>4480</v>
      </c>
      <c r="B4481">
        <v>68</v>
      </c>
      <c r="C4481" t="s">
        <v>192</v>
      </c>
      <c r="D4481" t="s">
        <v>3599</v>
      </c>
      <c r="E4481" t="s">
        <v>1391</v>
      </c>
      <c r="F4481" t="s">
        <v>46</v>
      </c>
      <c r="G4481">
        <v>1</v>
      </c>
      <c r="H4481">
        <v>49</v>
      </c>
    </row>
    <row r="4482" spans="1:8">
      <c r="A4482">
        <v>4481</v>
      </c>
      <c r="B4482">
        <v>68</v>
      </c>
      <c r="C4482" t="s">
        <v>192</v>
      </c>
      <c r="D4482" t="s">
        <v>3599</v>
      </c>
      <c r="E4482" t="s">
        <v>1392</v>
      </c>
      <c r="F4482" t="s">
        <v>63</v>
      </c>
      <c r="G4482">
        <v>3</v>
      </c>
      <c r="H4482">
        <v>49</v>
      </c>
    </row>
    <row r="4483" spans="1:8">
      <c r="A4483">
        <v>4482</v>
      </c>
      <c r="B4483">
        <v>68</v>
      </c>
      <c r="C4483" t="s">
        <v>192</v>
      </c>
      <c r="D4483" t="s">
        <v>3599</v>
      </c>
      <c r="E4483" t="s">
        <v>1392</v>
      </c>
      <c r="F4483" t="s">
        <v>46</v>
      </c>
      <c r="G4483">
        <v>1</v>
      </c>
      <c r="H4483">
        <v>49</v>
      </c>
    </row>
    <row r="4484" spans="1:8">
      <c r="A4484">
        <v>4483</v>
      </c>
      <c r="B4484">
        <v>68</v>
      </c>
      <c r="C4484" t="s">
        <v>192</v>
      </c>
      <c r="D4484" t="s">
        <v>3599</v>
      </c>
      <c r="E4484" t="s">
        <v>1393</v>
      </c>
      <c r="F4484" t="s">
        <v>63</v>
      </c>
      <c r="G4484">
        <v>1</v>
      </c>
      <c r="H4484">
        <v>49</v>
      </c>
    </row>
    <row r="4485" spans="1:8">
      <c r="A4485">
        <v>4484</v>
      </c>
      <c r="B4485">
        <v>68</v>
      </c>
      <c r="C4485" t="s">
        <v>192</v>
      </c>
      <c r="D4485" t="s">
        <v>3599</v>
      </c>
      <c r="E4485" t="s">
        <v>1393</v>
      </c>
      <c r="F4485" t="s">
        <v>46</v>
      </c>
      <c r="G4485">
        <v>2</v>
      </c>
      <c r="H4485">
        <v>49</v>
      </c>
    </row>
    <row r="4486" spans="1:8">
      <c r="A4486">
        <v>4485</v>
      </c>
      <c r="B4486">
        <v>68</v>
      </c>
      <c r="C4486" t="s">
        <v>192</v>
      </c>
      <c r="D4486" t="s">
        <v>3599</v>
      </c>
      <c r="E4486" t="s">
        <v>1394</v>
      </c>
      <c r="F4486" t="s">
        <v>63</v>
      </c>
      <c r="G4486">
        <v>2</v>
      </c>
      <c r="H4486">
        <v>49</v>
      </c>
    </row>
    <row r="4487" spans="1:8">
      <c r="A4487">
        <v>4486</v>
      </c>
      <c r="B4487">
        <v>68</v>
      </c>
      <c r="C4487" t="s">
        <v>192</v>
      </c>
      <c r="D4487" t="s">
        <v>3599</v>
      </c>
      <c r="E4487" t="s">
        <v>1394</v>
      </c>
      <c r="F4487" t="s">
        <v>46</v>
      </c>
      <c r="G4487">
        <v>2</v>
      </c>
      <c r="H4487">
        <v>49</v>
      </c>
    </row>
    <row r="4488" spans="1:8">
      <c r="A4488">
        <v>4487</v>
      </c>
      <c r="B4488">
        <v>68</v>
      </c>
      <c r="C4488" t="s">
        <v>192</v>
      </c>
      <c r="D4488" t="s">
        <v>3599</v>
      </c>
      <c r="E4488" t="s">
        <v>1395</v>
      </c>
      <c r="F4488" t="s">
        <v>63</v>
      </c>
      <c r="G4488">
        <v>1</v>
      </c>
      <c r="H4488">
        <v>49</v>
      </c>
    </row>
    <row r="4489" spans="1:8">
      <c r="A4489">
        <v>4488</v>
      </c>
      <c r="B4489">
        <v>68</v>
      </c>
      <c r="C4489" t="s">
        <v>192</v>
      </c>
      <c r="D4489" t="s">
        <v>3599</v>
      </c>
      <c r="E4489" t="s">
        <v>1395</v>
      </c>
      <c r="F4489" t="s">
        <v>46</v>
      </c>
      <c r="G4489">
        <v>1</v>
      </c>
      <c r="H4489">
        <v>49</v>
      </c>
    </row>
    <row r="4490" spans="1:8">
      <c r="A4490">
        <v>4489</v>
      </c>
      <c r="B4490">
        <v>68</v>
      </c>
      <c r="C4490" t="s">
        <v>192</v>
      </c>
      <c r="D4490" t="s">
        <v>3599</v>
      </c>
      <c r="E4490" t="s">
        <v>1397</v>
      </c>
      <c r="F4490" t="s">
        <v>46</v>
      </c>
      <c r="G4490">
        <v>2</v>
      </c>
      <c r="H4490">
        <v>49</v>
      </c>
    </row>
    <row r="4491" spans="1:8">
      <c r="A4491">
        <v>4490</v>
      </c>
      <c r="B4491">
        <v>68</v>
      </c>
      <c r="C4491" t="s">
        <v>192</v>
      </c>
      <c r="D4491" t="s">
        <v>3599</v>
      </c>
      <c r="E4491" t="s">
        <v>1398</v>
      </c>
      <c r="F4491" t="s">
        <v>63</v>
      </c>
      <c r="G4491">
        <v>3</v>
      </c>
      <c r="H4491">
        <v>49</v>
      </c>
    </row>
    <row r="4492" spans="1:8">
      <c r="A4492">
        <v>4491</v>
      </c>
      <c r="B4492">
        <v>68</v>
      </c>
      <c r="C4492" t="s">
        <v>192</v>
      </c>
      <c r="D4492" t="s">
        <v>3599</v>
      </c>
      <c r="E4492" t="s">
        <v>1399</v>
      </c>
      <c r="F4492" t="s">
        <v>46</v>
      </c>
      <c r="G4492">
        <v>2</v>
      </c>
      <c r="H4492">
        <v>49</v>
      </c>
    </row>
    <row r="4493" spans="1:8">
      <c r="A4493">
        <v>4492</v>
      </c>
      <c r="B4493">
        <v>68</v>
      </c>
      <c r="C4493" t="s">
        <v>192</v>
      </c>
      <c r="D4493" t="s">
        <v>3599</v>
      </c>
      <c r="E4493" t="s">
        <v>1401</v>
      </c>
      <c r="F4493" t="s">
        <v>46</v>
      </c>
      <c r="G4493">
        <v>1</v>
      </c>
      <c r="H4493">
        <v>49</v>
      </c>
    </row>
    <row r="4494" spans="1:8">
      <c r="A4494">
        <v>4493</v>
      </c>
      <c r="B4494">
        <v>68</v>
      </c>
      <c r="C4494" t="s">
        <v>192</v>
      </c>
      <c r="D4494" t="s">
        <v>3598</v>
      </c>
      <c r="E4494" t="s">
        <v>249</v>
      </c>
      <c r="F4494" t="s">
        <v>63</v>
      </c>
      <c r="G4494">
        <v>661</v>
      </c>
      <c r="H4494">
        <v>22554</v>
      </c>
    </row>
    <row r="4495" spans="1:8">
      <c r="A4495">
        <v>4494</v>
      </c>
      <c r="B4495">
        <v>68</v>
      </c>
      <c r="C4495" t="s">
        <v>192</v>
      </c>
      <c r="D4495" t="s">
        <v>3598</v>
      </c>
      <c r="E4495" t="s">
        <v>249</v>
      </c>
      <c r="F4495" t="s">
        <v>46</v>
      </c>
      <c r="G4495">
        <v>615</v>
      </c>
      <c r="H4495">
        <v>22554</v>
      </c>
    </row>
    <row r="4496" spans="1:8">
      <c r="A4496">
        <v>4495</v>
      </c>
      <c r="B4496">
        <v>68</v>
      </c>
      <c r="C4496" t="s">
        <v>192</v>
      </c>
      <c r="D4496" t="s">
        <v>3598</v>
      </c>
      <c r="E4496" t="s">
        <v>1386</v>
      </c>
      <c r="F4496" t="s">
        <v>63</v>
      </c>
      <c r="G4496">
        <v>824</v>
      </c>
      <c r="H4496">
        <v>22554</v>
      </c>
    </row>
    <row r="4497" spans="1:8">
      <c r="A4497">
        <v>4496</v>
      </c>
      <c r="B4497">
        <v>68</v>
      </c>
      <c r="C4497" t="s">
        <v>192</v>
      </c>
      <c r="D4497" t="s">
        <v>3598</v>
      </c>
      <c r="E4497" t="s">
        <v>1386</v>
      </c>
      <c r="F4497" t="s">
        <v>46</v>
      </c>
      <c r="G4497">
        <v>748</v>
      </c>
      <c r="H4497">
        <v>22554</v>
      </c>
    </row>
    <row r="4498" spans="1:8">
      <c r="A4498">
        <v>4497</v>
      </c>
      <c r="B4498">
        <v>68</v>
      </c>
      <c r="C4498" t="s">
        <v>192</v>
      </c>
      <c r="D4498" t="s">
        <v>3598</v>
      </c>
      <c r="E4498" t="s">
        <v>1387</v>
      </c>
      <c r="F4498" t="s">
        <v>63</v>
      </c>
      <c r="G4498">
        <v>793</v>
      </c>
      <c r="H4498">
        <v>22554</v>
      </c>
    </row>
    <row r="4499" spans="1:8">
      <c r="A4499">
        <v>4498</v>
      </c>
      <c r="B4499">
        <v>68</v>
      </c>
      <c r="C4499" t="s">
        <v>192</v>
      </c>
      <c r="D4499" t="s">
        <v>3598</v>
      </c>
      <c r="E4499" t="s">
        <v>1387</v>
      </c>
      <c r="F4499" t="s">
        <v>46</v>
      </c>
      <c r="G4499">
        <v>821</v>
      </c>
      <c r="H4499">
        <v>22554</v>
      </c>
    </row>
    <row r="4500" spans="1:8">
      <c r="A4500">
        <v>4499</v>
      </c>
      <c r="B4500">
        <v>68</v>
      </c>
      <c r="C4500" t="s">
        <v>192</v>
      </c>
      <c r="D4500" t="s">
        <v>3598</v>
      </c>
      <c r="E4500" t="s">
        <v>1388</v>
      </c>
      <c r="F4500" t="s">
        <v>63</v>
      </c>
      <c r="G4500">
        <v>895</v>
      </c>
      <c r="H4500">
        <v>22554</v>
      </c>
    </row>
    <row r="4501" spans="1:8">
      <c r="A4501">
        <v>4500</v>
      </c>
      <c r="B4501">
        <v>68</v>
      </c>
      <c r="C4501" t="s">
        <v>192</v>
      </c>
      <c r="D4501" t="s">
        <v>3598</v>
      </c>
      <c r="E4501" t="s">
        <v>1388</v>
      </c>
      <c r="F4501" t="s">
        <v>46</v>
      </c>
      <c r="G4501">
        <v>862</v>
      </c>
      <c r="H4501">
        <v>22554</v>
      </c>
    </row>
    <row r="4502" spans="1:8">
      <c r="A4502">
        <v>4501</v>
      </c>
      <c r="B4502">
        <v>68</v>
      </c>
      <c r="C4502" t="s">
        <v>192</v>
      </c>
      <c r="D4502" t="s">
        <v>3598</v>
      </c>
      <c r="E4502" t="s">
        <v>1389</v>
      </c>
      <c r="F4502" t="s">
        <v>63</v>
      </c>
      <c r="G4502">
        <v>1013</v>
      </c>
      <c r="H4502">
        <v>22554</v>
      </c>
    </row>
    <row r="4503" spans="1:8">
      <c r="A4503">
        <v>4502</v>
      </c>
      <c r="B4503">
        <v>68</v>
      </c>
      <c r="C4503" t="s">
        <v>192</v>
      </c>
      <c r="D4503" t="s">
        <v>3598</v>
      </c>
      <c r="E4503" t="s">
        <v>1389</v>
      </c>
      <c r="F4503" t="s">
        <v>46</v>
      </c>
      <c r="G4503">
        <v>978</v>
      </c>
      <c r="H4503">
        <v>22554</v>
      </c>
    </row>
    <row r="4504" spans="1:8">
      <c r="A4504">
        <v>4503</v>
      </c>
      <c r="B4504">
        <v>68</v>
      </c>
      <c r="C4504" t="s">
        <v>192</v>
      </c>
      <c r="D4504" t="s">
        <v>3598</v>
      </c>
      <c r="E4504" t="s">
        <v>1390</v>
      </c>
      <c r="F4504" t="s">
        <v>63</v>
      </c>
      <c r="G4504">
        <v>1022</v>
      </c>
      <c r="H4504">
        <v>22554</v>
      </c>
    </row>
    <row r="4505" spans="1:8">
      <c r="A4505">
        <v>4504</v>
      </c>
      <c r="B4505">
        <v>68</v>
      </c>
      <c r="C4505" t="s">
        <v>192</v>
      </c>
      <c r="D4505" t="s">
        <v>3598</v>
      </c>
      <c r="E4505" t="s">
        <v>1390</v>
      </c>
      <c r="F4505" t="s">
        <v>46</v>
      </c>
      <c r="G4505">
        <v>937</v>
      </c>
      <c r="H4505">
        <v>22554</v>
      </c>
    </row>
    <row r="4506" spans="1:8">
      <c r="A4506">
        <v>4505</v>
      </c>
      <c r="B4506">
        <v>68</v>
      </c>
      <c r="C4506" t="s">
        <v>192</v>
      </c>
      <c r="D4506" t="s">
        <v>3598</v>
      </c>
      <c r="E4506" t="s">
        <v>1391</v>
      </c>
      <c r="F4506" t="s">
        <v>63</v>
      </c>
      <c r="G4506">
        <v>992</v>
      </c>
      <c r="H4506">
        <v>22554</v>
      </c>
    </row>
    <row r="4507" spans="1:8">
      <c r="A4507">
        <v>4506</v>
      </c>
      <c r="B4507">
        <v>68</v>
      </c>
      <c r="C4507" t="s">
        <v>192</v>
      </c>
      <c r="D4507" t="s">
        <v>3598</v>
      </c>
      <c r="E4507" t="s">
        <v>1391</v>
      </c>
      <c r="F4507" t="s">
        <v>46</v>
      </c>
      <c r="G4507">
        <v>859</v>
      </c>
      <c r="H4507">
        <v>22554</v>
      </c>
    </row>
    <row r="4508" spans="1:8">
      <c r="A4508">
        <v>4507</v>
      </c>
      <c r="B4508">
        <v>68</v>
      </c>
      <c r="C4508" t="s">
        <v>192</v>
      </c>
      <c r="D4508" t="s">
        <v>3598</v>
      </c>
      <c r="E4508" t="s">
        <v>1392</v>
      </c>
      <c r="F4508" t="s">
        <v>63</v>
      </c>
      <c r="G4508">
        <v>901</v>
      </c>
      <c r="H4508">
        <v>22554</v>
      </c>
    </row>
    <row r="4509" spans="1:8">
      <c r="A4509">
        <v>4508</v>
      </c>
      <c r="B4509">
        <v>68</v>
      </c>
      <c r="C4509" t="s">
        <v>192</v>
      </c>
      <c r="D4509" t="s">
        <v>3598</v>
      </c>
      <c r="E4509" t="s">
        <v>1392</v>
      </c>
      <c r="F4509" t="s">
        <v>46</v>
      </c>
      <c r="G4509">
        <v>883</v>
      </c>
      <c r="H4509">
        <v>22554</v>
      </c>
    </row>
    <row r="4510" spans="1:8">
      <c r="A4510">
        <v>4509</v>
      </c>
      <c r="B4510">
        <v>68</v>
      </c>
      <c r="C4510" t="s">
        <v>192</v>
      </c>
      <c r="D4510" t="s">
        <v>3598</v>
      </c>
      <c r="E4510" t="s">
        <v>1393</v>
      </c>
      <c r="F4510" t="s">
        <v>63</v>
      </c>
      <c r="G4510">
        <v>761</v>
      </c>
      <c r="H4510">
        <v>22554</v>
      </c>
    </row>
    <row r="4511" spans="1:8">
      <c r="A4511">
        <v>4510</v>
      </c>
      <c r="B4511">
        <v>68</v>
      </c>
      <c r="C4511" t="s">
        <v>192</v>
      </c>
      <c r="D4511" t="s">
        <v>3598</v>
      </c>
      <c r="E4511" t="s">
        <v>1393</v>
      </c>
      <c r="F4511" t="s">
        <v>46</v>
      </c>
      <c r="G4511">
        <v>804</v>
      </c>
      <c r="H4511">
        <v>22554</v>
      </c>
    </row>
    <row r="4512" spans="1:8">
      <c r="A4512">
        <v>4511</v>
      </c>
      <c r="B4512">
        <v>68</v>
      </c>
      <c r="C4512" t="s">
        <v>192</v>
      </c>
      <c r="D4512" t="s">
        <v>3598</v>
      </c>
      <c r="E4512" t="s">
        <v>1394</v>
      </c>
      <c r="F4512" t="s">
        <v>63</v>
      </c>
      <c r="G4512">
        <v>697</v>
      </c>
      <c r="H4512">
        <v>22554</v>
      </c>
    </row>
    <row r="4513" spans="1:8">
      <c r="A4513">
        <v>4512</v>
      </c>
      <c r="B4513">
        <v>68</v>
      </c>
      <c r="C4513" t="s">
        <v>192</v>
      </c>
      <c r="D4513" t="s">
        <v>3598</v>
      </c>
      <c r="E4513" t="s">
        <v>1394</v>
      </c>
      <c r="F4513" t="s">
        <v>46</v>
      </c>
      <c r="G4513">
        <v>837</v>
      </c>
      <c r="H4513">
        <v>22554</v>
      </c>
    </row>
    <row r="4514" spans="1:8">
      <c r="A4514">
        <v>4513</v>
      </c>
      <c r="B4514">
        <v>68</v>
      </c>
      <c r="C4514" t="s">
        <v>192</v>
      </c>
      <c r="D4514" t="s">
        <v>3598</v>
      </c>
      <c r="E4514" t="s">
        <v>1395</v>
      </c>
      <c r="F4514" t="s">
        <v>63</v>
      </c>
      <c r="G4514">
        <v>708</v>
      </c>
      <c r="H4514">
        <v>22554</v>
      </c>
    </row>
    <row r="4515" spans="1:8">
      <c r="A4515">
        <v>4514</v>
      </c>
      <c r="B4515">
        <v>68</v>
      </c>
      <c r="C4515" t="s">
        <v>192</v>
      </c>
      <c r="D4515" t="s">
        <v>3598</v>
      </c>
      <c r="E4515" t="s">
        <v>1395</v>
      </c>
      <c r="F4515" t="s">
        <v>46</v>
      </c>
      <c r="G4515">
        <v>815</v>
      </c>
      <c r="H4515">
        <v>22554</v>
      </c>
    </row>
    <row r="4516" spans="1:8">
      <c r="A4516">
        <v>4515</v>
      </c>
      <c r="B4516">
        <v>68</v>
      </c>
      <c r="C4516" t="s">
        <v>192</v>
      </c>
      <c r="D4516" t="s">
        <v>3598</v>
      </c>
      <c r="E4516" t="s">
        <v>1396</v>
      </c>
      <c r="F4516" t="s">
        <v>63</v>
      </c>
      <c r="G4516">
        <v>563</v>
      </c>
      <c r="H4516">
        <v>22554</v>
      </c>
    </row>
    <row r="4517" spans="1:8">
      <c r="A4517">
        <v>4516</v>
      </c>
      <c r="B4517">
        <v>68</v>
      </c>
      <c r="C4517" t="s">
        <v>192</v>
      </c>
      <c r="D4517" t="s">
        <v>3598</v>
      </c>
      <c r="E4517" t="s">
        <v>1396</v>
      </c>
      <c r="F4517" t="s">
        <v>46</v>
      </c>
      <c r="G4517">
        <v>677</v>
      </c>
      <c r="H4517">
        <v>22554</v>
      </c>
    </row>
    <row r="4518" spans="1:8">
      <c r="A4518">
        <v>4517</v>
      </c>
      <c r="B4518">
        <v>68</v>
      </c>
      <c r="C4518" t="s">
        <v>192</v>
      </c>
      <c r="D4518" t="s">
        <v>3598</v>
      </c>
      <c r="E4518" t="s">
        <v>1397</v>
      </c>
      <c r="F4518" t="s">
        <v>63</v>
      </c>
      <c r="G4518">
        <v>454</v>
      </c>
      <c r="H4518">
        <v>22554</v>
      </c>
    </row>
    <row r="4519" spans="1:8">
      <c r="A4519">
        <v>4518</v>
      </c>
      <c r="B4519">
        <v>68</v>
      </c>
      <c r="C4519" t="s">
        <v>192</v>
      </c>
      <c r="D4519" t="s">
        <v>3598</v>
      </c>
      <c r="E4519" t="s">
        <v>1397</v>
      </c>
      <c r="F4519" t="s">
        <v>46</v>
      </c>
      <c r="G4519">
        <v>516</v>
      </c>
      <c r="H4519">
        <v>22554</v>
      </c>
    </row>
    <row r="4520" spans="1:8">
      <c r="A4520">
        <v>4519</v>
      </c>
      <c r="B4520">
        <v>68</v>
      </c>
      <c r="C4520" t="s">
        <v>192</v>
      </c>
      <c r="D4520" t="s">
        <v>3598</v>
      </c>
      <c r="E4520" t="s">
        <v>1398</v>
      </c>
      <c r="F4520" t="s">
        <v>63</v>
      </c>
      <c r="G4520">
        <v>304</v>
      </c>
      <c r="H4520">
        <v>22554</v>
      </c>
    </row>
    <row r="4521" spans="1:8">
      <c r="A4521">
        <v>4520</v>
      </c>
      <c r="B4521">
        <v>68</v>
      </c>
      <c r="C4521" t="s">
        <v>192</v>
      </c>
      <c r="D4521" t="s">
        <v>3598</v>
      </c>
      <c r="E4521" t="s">
        <v>1398</v>
      </c>
      <c r="F4521" t="s">
        <v>46</v>
      </c>
      <c r="G4521">
        <v>336</v>
      </c>
      <c r="H4521">
        <v>22554</v>
      </c>
    </row>
    <row r="4522" spans="1:8">
      <c r="A4522">
        <v>4521</v>
      </c>
      <c r="B4522">
        <v>68</v>
      </c>
      <c r="C4522" t="s">
        <v>192</v>
      </c>
      <c r="D4522" t="s">
        <v>3598</v>
      </c>
      <c r="E4522" t="s">
        <v>1399</v>
      </c>
      <c r="F4522" t="s">
        <v>63</v>
      </c>
      <c r="G4522">
        <v>199</v>
      </c>
      <c r="H4522">
        <v>22554</v>
      </c>
    </row>
    <row r="4523" spans="1:8">
      <c r="A4523">
        <v>4522</v>
      </c>
      <c r="B4523">
        <v>68</v>
      </c>
      <c r="C4523" t="s">
        <v>192</v>
      </c>
      <c r="D4523" t="s">
        <v>3598</v>
      </c>
      <c r="E4523" t="s">
        <v>1399</v>
      </c>
      <c r="F4523" t="s">
        <v>46</v>
      </c>
      <c r="G4523">
        <v>258</v>
      </c>
      <c r="H4523">
        <v>22554</v>
      </c>
    </row>
    <row r="4524" spans="1:8">
      <c r="A4524">
        <v>4523</v>
      </c>
      <c r="B4524">
        <v>68</v>
      </c>
      <c r="C4524" t="s">
        <v>192</v>
      </c>
      <c r="D4524" t="s">
        <v>3598</v>
      </c>
      <c r="E4524" t="s">
        <v>1400</v>
      </c>
      <c r="F4524" t="s">
        <v>63</v>
      </c>
      <c r="G4524">
        <v>154</v>
      </c>
      <c r="H4524">
        <v>22554</v>
      </c>
    </row>
    <row r="4525" spans="1:8">
      <c r="A4525">
        <v>4524</v>
      </c>
      <c r="B4525">
        <v>68</v>
      </c>
      <c r="C4525" t="s">
        <v>192</v>
      </c>
      <c r="D4525" t="s">
        <v>3598</v>
      </c>
      <c r="E4525" t="s">
        <v>1400</v>
      </c>
      <c r="F4525" t="s">
        <v>46</v>
      </c>
      <c r="G4525">
        <v>198</v>
      </c>
      <c r="H4525">
        <v>22554</v>
      </c>
    </row>
    <row r="4526" spans="1:8">
      <c r="A4526">
        <v>4525</v>
      </c>
      <c r="B4526">
        <v>68</v>
      </c>
      <c r="C4526" t="s">
        <v>192</v>
      </c>
      <c r="D4526" t="s">
        <v>3598</v>
      </c>
      <c r="E4526" t="s">
        <v>1401</v>
      </c>
      <c r="F4526" t="s">
        <v>63</v>
      </c>
      <c r="G4526">
        <v>96</v>
      </c>
      <c r="H4526">
        <v>22554</v>
      </c>
    </row>
    <row r="4527" spans="1:8">
      <c r="A4527">
        <v>4526</v>
      </c>
      <c r="B4527">
        <v>68</v>
      </c>
      <c r="C4527" t="s">
        <v>192</v>
      </c>
      <c r="D4527" t="s">
        <v>3598</v>
      </c>
      <c r="E4527" t="s">
        <v>1401</v>
      </c>
      <c r="F4527" t="s">
        <v>46</v>
      </c>
      <c r="G4527">
        <v>161</v>
      </c>
      <c r="H4527">
        <v>22554</v>
      </c>
    </row>
    <row r="4528" spans="1:8">
      <c r="A4528">
        <v>4527</v>
      </c>
      <c r="B4528">
        <v>68</v>
      </c>
      <c r="C4528" t="s">
        <v>192</v>
      </c>
      <c r="D4528" t="s">
        <v>3598</v>
      </c>
      <c r="E4528" t="s">
        <v>1402</v>
      </c>
      <c r="F4528" t="s">
        <v>63</v>
      </c>
      <c r="G4528">
        <v>97</v>
      </c>
      <c r="H4528">
        <v>22554</v>
      </c>
    </row>
    <row r="4529" spans="1:8">
      <c r="A4529">
        <v>4528</v>
      </c>
      <c r="B4529">
        <v>68</v>
      </c>
      <c r="C4529" t="s">
        <v>192</v>
      </c>
      <c r="D4529" t="s">
        <v>3598</v>
      </c>
      <c r="E4529" t="s">
        <v>1402</v>
      </c>
      <c r="F4529" t="s">
        <v>46</v>
      </c>
      <c r="G4529">
        <v>115</v>
      </c>
      <c r="H4529">
        <v>22554</v>
      </c>
    </row>
    <row r="4530" spans="1:8">
      <c r="A4530">
        <v>4529</v>
      </c>
      <c r="B4530">
        <v>68</v>
      </c>
      <c r="C4530" t="s">
        <v>192</v>
      </c>
      <c r="D4530" t="s">
        <v>3586</v>
      </c>
      <c r="E4530" t="s">
        <v>249</v>
      </c>
      <c r="F4530" t="s">
        <v>63</v>
      </c>
      <c r="G4530">
        <v>67986</v>
      </c>
      <c r="H4530">
        <v>1959197</v>
      </c>
    </row>
    <row r="4531" spans="1:8">
      <c r="A4531">
        <v>4530</v>
      </c>
      <c r="B4531">
        <v>68</v>
      </c>
      <c r="C4531" t="s">
        <v>192</v>
      </c>
      <c r="D4531" t="s">
        <v>3586</v>
      </c>
      <c r="E4531" t="s">
        <v>249</v>
      </c>
      <c r="F4531" t="s">
        <v>46</v>
      </c>
      <c r="G4531">
        <v>64452</v>
      </c>
      <c r="H4531">
        <v>1959197</v>
      </c>
    </row>
    <row r="4532" spans="1:8">
      <c r="A4532">
        <v>4531</v>
      </c>
      <c r="B4532">
        <v>68</v>
      </c>
      <c r="C4532" t="s">
        <v>192</v>
      </c>
      <c r="D4532" t="s">
        <v>3586</v>
      </c>
      <c r="E4532" t="s">
        <v>1386</v>
      </c>
      <c r="F4532" t="s">
        <v>63</v>
      </c>
      <c r="G4532">
        <v>73949</v>
      </c>
      <c r="H4532">
        <v>1959197</v>
      </c>
    </row>
    <row r="4533" spans="1:8">
      <c r="A4533">
        <v>4532</v>
      </c>
      <c r="B4533">
        <v>68</v>
      </c>
      <c r="C4533" t="s">
        <v>192</v>
      </c>
      <c r="D4533" t="s">
        <v>3586</v>
      </c>
      <c r="E4533" t="s">
        <v>1386</v>
      </c>
      <c r="F4533" t="s">
        <v>46</v>
      </c>
      <c r="G4533">
        <v>70470</v>
      </c>
      <c r="H4533">
        <v>1959197</v>
      </c>
    </row>
    <row r="4534" spans="1:8">
      <c r="A4534">
        <v>4533</v>
      </c>
      <c r="B4534">
        <v>68</v>
      </c>
      <c r="C4534" t="s">
        <v>192</v>
      </c>
      <c r="D4534" t="s">
        <v>3586</v>
      </c>
      <c r="E4534" t="s">
        <v>1387</v>
      </c>
      <c r="F4534" t="s">
        <v>63</v>
      </c>
      <c r="G4534">
        <v>78503</v>
      </c>
      <c r="H4534">
        <v>1959197</v>
      </c>
    </row>
    <row r="4535" spans="1:8">
      <c r="A4535">
        <v>4534</v>
      </c>
      <c r="B4535">
        <v>68</v>
      </c>
      <c r="C4535" t="s">
        <v>192</v>
      </c>
      <c r="D4535" t="s">
        <v>3586</v>
      </c>
      <c r="E4535" t="s">
        <v>1387</v>
      </c>
      <c r="F4535" t="s">
        <v>46</v>
      </c>
      <c r="G4535">
        <v>74479</v>
      </c>
      <c r="H4535">
        <v>1959197</v>
      </c>
    </row>
    <row r="4536" spans="1:8">
      <c r="A4536">
        <v>4535</v>
      </c>
      <c r="B4536">
        <v>68</v>
      </c>
      <c r="C4536" t="s">
        <v>192</v>
      </c>
      <c r="D4536" t="s">
        <v>3586</v>
      </c>
      <c r="E4536" t="s">
        <v>1388</v>
      </c>
      <c r="F4536" t="s">
        <v>63</v>
      </c>
      <c r="G4536">
        <v>80790</v>
      </c>
      <c r="H4536">
        <v>1959197</v>
      </c>
    </row>
    <row r="4537" spans="1:8">
      <c r="A4537">
        <v>4536</v>
      </c>
      <c r="B4537">
        <v>68</v>
      </c>
      <c r="C4537" t="s">
        <v>192</v>
      </c>
      <c r="D4537" t="s">
        <v>3586</v>
      </c>
      <c r="E4537" t="s">
        <v>1388</v>
      </c>
      <c r="F4537" t="s">
        <v>46</v>
      </c>
      <c r="G4537">
        <v>77944</v>
      </c>
      <c r="H4537">
        <v>1959197</v>
      </c>
    </row>
    <row r="4538" spans="1:8">
      <c r="A4538">
        <v>4537</v>
      </c>
      <c r="B4538">
        <v>68</v>
      </c>
      <c r="C4538" t="s">
        <v>192</v>
      </c>
      <c r="D4538" t="s">
        <v>3586</v>
      </c>
      <c r="E4538" t="s">
        <v>1389</v>
      </c>
      <c r="F4538" t="s">
        <v>63</v>
      </c>
      <c r="G4538">
        <v>84710</v>
      </c>
      <c r="H4538">
        <v>1959197</v>
      </c>
    </row>
    <row r="4539" spans="1:8">
      <c r="A4539">
        <v>4538</v>
      </c>
      <c r="B4539">
        <v>68</v>
      </c>
      <c r="C4539" t="s">
        <v>192</v>
      </c>
      <c r="D4539" t="s">
        <v>3586</v>
      </c>
      <c r="E4539" t="s">
        <v>1389</v>
      </c>
      <c r="F4539" t="s">
        <v>46</v>
      </c>
      <c r="G4539">
        <v>83605</v>
      </c>
      <c r="H4539">
        <v>1959197</v>
      </c>
    </row>
    <row r="4540" spans="1:8">
      <c r="A4540">
        <v>4539</v>
      </c>
      <c r="B4540">
        <v>68</v>
      </c>
      <c r="C4540" t="s">
        <v>192</v>
      </c>
      <c r="D4540" t="s">
        <v>3586</v>
      </c>
      <c r="E4540" t="s">
        <v>1390</v>
      </c>
      <c r="F4540" t="s">
        <v>63</v>
      </c>
      <c r="G4540">
        <v>79230</v>
      </c>
      <c r="H4540">
        <v>1959197</v>
      </c>
    </row>
    <row r="4541" spans="1:8">
      <c r="A4541">
        <v>4540</v>
      </c>
      <c r="B4541">
        <v>68</v>
      </c>
      <c r="C4541" t="s">
        <v>192</v>
      </c>
      <c r="D4541" t="s">
        <v>3586</v>
      </c>
      <c r="E4541" t="s">
        <v>1390</v>
      </c>
      <c r="F4541" t="s">
        <v>46</v>
      </c>
      <c r="G4541">
        <v>79605</v>
      </c>
      <c r="H4541">
        <v>1959197</v>
      </c>
    </row>
    <row r="4542" spans="1:8">
      <c r="A4542">
        <v>4541</v>
      </c>
      <c r="B4542">
        <v>68</v>
      </c>
      <c r="C4542" t="s">
        <v>192</v>
      </c>
      <c r="D4542" t="s">
        <v>3586</v>
      </c>
      <c r="E4542" t="s">
        <v>1391</v>
      </c>
      <c r="F4542" t="s">
        <v>63</v>
      </c>
      <c r="G4542">
        <v>73182</v>
      </c>
      <c r="H4542">
        <v>1959197</v>
      </c>
    </row>
    <row r="4543" spans="1:8">
      <c r="A4543">
        <v>4542</v>
      </c>
      <c r="B4543">
        <v>68</v>
      </c>
      <c r="C4543" t="s">
        <v>192</v>
      </c>
      <c r="D4543" t="s">
        <v>3586</v>
      </c>
      <c r="E4543" t="s">
        <v>1391</v>
      </c>
      <c r="F4543" t="s">
        <v>46</v>
      </c>
      <c r="G4543">
        <v>74131</v>
      </c>
      <c r="H4543">
        <v>1959197</v>
      </c>
    </row>
    <row r="4544" spans="1:8">
      <c r="A4544">
        <v>4543</v>
      </c>
      <c r="B4544">
        <v>68</v>
      </c>
      <c r="C4544" t="s">
        <v>192</v>
      </c>
      <c r="D4544" t="s">
        <v>3586</v>
      </c>
      <c r="E4544" t="s">
        <v>1392</v>
      </c>
      <c r="F4544" t="s">
        <v>63</v>
      </c>
      <c r="G4544">
        <v>70132</v>
      </c>
      <c r="H4544">
        <v>1959197</v>
      </c>
    </row>
    <row r="4545" spans="1:8">
      <c r="A4545">
        <v>4544</v>
      </c>
      <c r="B4545">
        <v>68</v>
      </c>
      <c r="C4545" t="s">
        <v>192</v>
      </c>
      <c r="D4545" t="s">
        <v>3586</v>
      </c>
      <c r="E4545" t="s">
        <v>1392</v>
      </c>
      <c r="F4545" t="s">
        <v>46</v>
      </c>
      <c r="G4545">
        <v>72770</v>
      </c>
      <c r="H4545">
        <v>1959197</v>
      </c>
    </row>
    <row r="4546" spans="1:8">
      <c r="A4546">
        <v>4545</v>
      </c>
      <c r="B4546">
        <v>68</v>
      </c>
      <c r="C4546" t="s">
        <v>192</v>
      </c>
      <c r="D4546" t="s">
        <v>3586</v>
      </c>
      <c r="E4546" t="s">
        <v>1393</v>
      </c>
      <c r="F4546" t="s">
        <v>63</v>
      </c>
      <c r="G4546">
        <v>60514</v>
      </c>
      <c r="H4546">
        <v>1959197</v>
      </c>
    </row>
    <row r="4547" spans="1:8">
      <c r="A4547">
        <v>4546</v>
      </c>
      <c r="B4547">
        <v>68</v>
      </c>
      <c r="C4547" t="s">
        <v>192</v>
      </c>
      <c r="D4547" t="s">
        <v>3586</v>
      </c>
      <c r="E4547" t="s">
        <v>1393</v>
      </c>
      <c r="F4547" t="s">
        <v>46</v>
      </c>
      <c r="G4547">
        <v>65403</v>
      </c>
      <c r="H4547">
        <v>1959197</v>
      </c>
    </row>
    <row r="4548" spans="1:8">
      <c r="A4548">
        <v>4547</v>
      </c>
      <c r="B4548">
        <v>68</v>
      </c>
      <c r="C4548" t="s">
        <v>192</v>
      </c>
      <c r="D4548" t="s">
        <v>3586</v>
      </c>
      <c r="E4548" t="s">
        <v>1394</v>
      </c>
      <c r="F4548" t="s">
        <v>63</v>
      </c>
      <c r="G4548">
        <v>58791</v>
      </c>
      <c r="H4548">
        <v>1959197</v>
      </c>
    </row>
    <row r="4549" spans="1:8">
      <c r="A4549">
        <v>4548</v>
      </c>
      <c r="B4549">
        <v>68</v>
      </c>
      <c r="C4549" t="s">
        <v>192</v>
      </c>
      <c r="D4549" t="s">
        <v>3586</v>
      </c>
      <c r="E4549" t="s">
        <v>1394</v>
      </c>
      <c r="F4549" t="s">
        <v>46</v>
      </c>
      <c r="G4549">
        <v>65717</v>
      </c>
      <c r="H4549">
        <v>1959197</v>
      </c>
    </row>
    <row r="4550" spans="1:8">
      <c r="A4550">
        <v>4549</v>
      </c>
      <c r="B4550">
        <v>68</v>
      </c>
      <c r="C4550" t="s">
        <v>192</v>
      </c>
      <c r="D4550" t="s">
        <v>3586</v>
      </c>
      <c r="E4550" t="s">
        <v>1395</v>
      </c>
      <c r="F4550" t="s">
        <v>63</v>
      </c>
      <c r="G4550">
        <v>56867</v>
      </c>
      <c r="H4550">
        <v>1959197</v>
      </c>
    </row>
    <row r="4551" spans="1:8">
      <c r="A4551">
        <v>4550</v>
      </c>
      <c r="B4551">
        <v>68</v>
      </c>
      <c r="C4551" t="s">
        <v>192</v>
      </c>
      <c r="D4551" t="s">
        <v>3586</v>
      </c>
      <c r="E4551" t="s">
        <v>1395</v>
      </c>
      <c r="F4551" t="s">
        <v>46</v>
      </c>
      <c r="G4551">
        <v>64471</v>
      </c>
      <c r="H4551">
        <v>1959197</v>
      </c>
    </row>
    <row r="4552" spans="1:8">
      <c r="A4552">
        <v>4551</v>
      </c>
      <c r="B4552">
        <v>68</v>
      </c>
      <c r="C4552" t="s">
        <v>192</v>
      </c>
      <c r="D4552" t="s">
        <v>3586</v>
      </c>
      <c r="E4552" t="s">
        <v>1396</v>
      </c>
      <c r="F4552" t="s">
        <v>63</v>
      </c>
      <c r="G4552">
        <v>48508</v>
      </c>
      <c r="H4552">
        <v>1959197</v>
      </c>
    </row>
    <row r="4553" spans="1:8">
      <c r="A4553">
        <v>4552</v>
      </c>
      <c r="B4553">
        <v>68</v>
      </c>
      <c r="C4553" t="s">
        <v>192</v>
      </c>
      <c r="D4553" t="s">
        <v>3586</v>
      </c>
      <c r="E4553" t="s">
        <v>1396</v>
      </c>
      <c r="F4553" t="s">
        <v>46</v>
      </c>
      <c r="G4553">
        <v>55985</v>
      </c>
      <c r="H4553">
        <v>1959197</v>
      </c>
    </row>
    <row r="4554" spans="1:8">
      <c r="A4554">
        <v>4553</v>
      </c>
      <c r="B4554">
        <v>68</v>
      </c>
      <c r="C4554" t="s">
        <v>192</v>
      </c>
      <c r="D4554" t="s">
        <v>3586</v>
      </c>
      <c r="E4554" t="s">
        <v>1397</v>
      </c>
      <c r="F4554" t="s">
        <v>63</v>
      </c>
      <c r="G4554">
        <v>38671</v>
      </c>
      <c r="H4554">
        <v>1959197</v>
      </c>
    </row>
    <row r="4555" spans="1:8">
      <c r="A4555">
        <v>4554</v>
      </c>
      <c r="B4555">
        <v>68</v>
      </c>
      <c r="C4555" t="s">
        <v>192</v>
      </c>
      <c r="D4555" t="s">
        <v>3586</v>
      </c>
      <c r="E4555" t="s">
        <v>1397</v>
      </c>
      <c r="F4555" t="s">
        <v>46</v>
      </c>
      <c r="G4555">
        <v>45064</v>
      </c>
      <c r="H4555">
        <v>1959197</v>
      </c>
    </row>
    <row r="4556" spans="1:8">
      <c r="A4556">
        <v>4555</v>
      </c>
      <c r="B4556">
        <v>68</v>
      </c>
      <c r="C4556" t="s">
        <v>192</v>
      </c>
      <c r="D4556" t="s">
        <v>3586</v>
      </c>
      <c r="E4556" t="s">
        <v>1398</v>
      </c>
      <c r="F4556" t="s">
        <v>63</v>
      </c>
      <c r="G4556">
        <v>30352</v>
      </c>
      <c r="H4556">
        <v>1959197</v>
      </c>
    </row>
    <row r="4557" spans="1:8">
      <c r="A4557">
        <v>4556</v>
      </c>
      <c r="B4557">
        <v>68</v>
      </c>
      <c r="C4557" t="s">
        <v>192</v>
      </c>
      <c r="D4557" t="s">
        <v>3586</v>
      </c>
      <c r="E4557" t="s">
        <v>1398</v>
      </c>
      <c r="F4557" t="s">
        <v>46</v>
      </c>
      <c r="G4557">
        <v>34918</v>
      </c>
      <c r="H4557">
        <v>1959197</v>
      </c>
    </row>
    <row r="4558" spans="1:8">
      <c r="A4558">
        <v>4557</v>
      </c>
      <c r="B4558">
        <v>68</v>
      </c>
      <c r="C4558" t="s">
        <v>192</v>
      </c>
      <c r="D4558" t="s">
        <v>3586</v>
      </c>
      <c r="E4558" t="s">
        <v>1399</v>
      </c>
      <c r="F4558" t="s">
        <v>63</v>
      </c>
      <c r="G4558">
        <v>21826</v>
      </c>
      <c r="H4558">
        <v>1959197</v>
      </c>
    </row>
    <row r="4559" spans="1:8">
      <c r="A4559">
        <v>4558</v>
      </c>
      <c r="B4559">
        <v>68</v>
      </c>
      <c r="C4559" t="s">
        <v>192</v>
      </c>
      <c r="D4559" t="s">
        <v>3586</v>
      </c>
      <c r="E4559" t="s">
        <v>1399</v>
      </c>
      <c r="F4559" t="s">
        <v>46</v>
      </c>
      <c r="G4559">
        <v>26571</v>
      </c>
      <c r="H4559">
        <v>1959197</v>
      </c>
    </row>
    <row r="4560" spans="1:8">
      <c r="A4560">
        <v>4559</v>
      </c>
      <c r="B4560">
        <v>68</v>
      </c>
      <c r="C4560" t="s">
        <v>192</v>
      </c>
      <c r="D4560" t="s">
        <v>3586</v>
      </c>
      <c r="E4560" t="s">
        <v>1400</v>
      </c>
      <c r="F4560" t="s">
        <v>63</v>
      </c>
      <c r="G4560">
        <v>15468</v>
      </c>
      <c r="H4560">
        <v>1959197</v>
      </c>
    </row>
    <row r="4561" spans="1:8">
      <c r="A4561">
        <v>4560</v>
      </c>
      <c r="B4561">
        <v>68</v>
      </c>
      <c r="C4561" t="s">
        <v>192</v>
      </c>
      <c r="D4561" t="s">
        <v>3586</v>
      </c>
      <c r="E4561" t="s">
        <v>1400</v>
      </c>
      <c r="F4561" t="s">
        <v>46</v>
      </c>
      <c r="G4561">
        <v>20218</v>
      </c>
      <c r="H4561">
        <v>1959197</v>
      </c>
    </row>
    <row r="4562" spans="1:8">
      <c r="A4562">
        <v>4561</v>
      </c>
      <c r="B4562">
        <v>68</v>
      </c>
      <c r="C4562" t="s">
        <v>192</v>
      </c>
      <c r="D4562" t="s">
        <v>3586</v>
      </c>
      <c r="E4562" t="s">
        <v>1401</v>
      </c>
      <c r="F4562" t="s">
        <v>63</v>
      </c>
      <c r="G4562">
        <v>9768</v>
      </c>
      <c r="H4562">
        <v>1959197</v>
      </c>
    </row>
    <row r="4563" spans="1:8">
      <c r="A4563">
        <v>4562</v>
      </c>
      <c r="B4563">
        <v>68</v>
      </c>
      <c r="C4563" t="s">
        <v>192</v>
      </c>
      <c r="D4563" t="s">
        <v>3586</v>
      </c>
      <c r="E4563" t="s">
        <v>1401</v>
      </c>
      <c r="F4563" t="s">
        <v>46</v>
      </c>
      <c r="G4563">
        <v>13801</v>
      </c>
      <c r="H4563">
        <v>1959197</v>
      </c>
    </row>
    <row r="4564" spans="1:8">
      <c r="A4564">
        <v>4563</v>
      </c>
      <c r="B4564">
        <v>68</v>
      </c>
      <c r="C4564" t="s">
        <v>192</v>
      </c>
      <c r="D4564" t="s">
        <v>3586</v>
      </c>
      <c r="E4564" t="s">
        <v>1402</v>
      </c>
      <c r="F4564" t="s">
        <v>63</v>
      </c>
      <c r="G4564">
        <v>7801</v>
      </c>
      <c r="H4564">
        <v>1959197</v>
      </c>
    </row>
    <row r="4565" spans="1:8">
      <c r="A4565">
        <v>4564</v>
      </c>
      <c r="B4565">
        <v>68</v>
      </c>
      <c r="C4565" t="s">
        <v>192</v>
      </c>
      <c r="D4565" t="s">
        <v>3586</v>
      </c>
      <c r="E4565" t="s">
        <v>1402</v>
      </c>
      <c r="F4565" t="s">
        <v>46</v>
      </c>
      <c r="G4565">
        <v>12545</v>
      </c>
      <c r="H4565">
        <v>1959197</v>
      </c>
    </row>
    <row r="4566" spans="1:8">
      <c r="A4566">
        <v>4565</v>
      </c>
      <c r="B4566">
        <v>68</v>
      </c>
      <c r="C4566" t="s">
        <v>192</v>
      </c>
      <c r="D4566" t="s">
        <v>45</v>
      </c>
      <c r="E4566" t="s">
        <v>249</v>
      </c>
      <c r="F4566" t="s">
        <v>63</v>
      </c>
      <c r="G4566">
        <v>609</v>
      </c>
    </row>
    <row r="4567" spans="1:8">
      <c r="A4567">
        <v>4566</v>
      </c>
      <c r="B4567">
        <v>68</v>
      </c>
      <c r="C4567" t="s">
        <v>192</v>
      </c>
      <c r="D4567" t="s">
        <v>45</v>
      </c>
      <c r="E4567" t="s">
        <v>249</v>
      </c>
      <c r="F4567" t="s">
        <v>46</v>
      </c>
      <c r="G4567">
        <v>535</v>
      </c>
    </row>
    <row r="4568" spans="1:8">
      <c r="A4568">
        <v>4567</v>
      </c>
      <c r="B4568">
        <v>68</v>
      </c>
      <c r="C4568" t="s">
        <v>192</v>
      </c>
      <c r="D4568" t="s">
        <v>45</v>
      </c>
      <c r="E4568" t="s">
        <v>1386</v>
      </c>
      <c r="F4568" t="s">
        <v>63</v>
      </c>
      <c r="G4568">
        <v>585</v>
      </c>
    </row>
    <row r="4569" spans="1:8">
      <c r="A4569">
        <v>4568</v>
      </c>
      <c r="B4569">
        <v>68</v>
      </c>
      <c r="C4569" t="s">
        <v>192</v>
      </c>
      <c r="D4569" t="s">
        <v>45</v>
      </c>
      <c r="E4569" t="s">
        <v>1386</v>
      </c>
      <c r="F4569" t="s">
        <v>46</v>
      </c>
      <c r="G4569">
        <v>555</v>
      </c>
    </row>
    <row r="4570" spans="1:8">
      <c r="A4570">
        <v>4569</v>
      </c>
      <c r="B4570">
        <v>68</v>
      </c>
      <c r="C4570" t="s">
        <v>192</v>
      </c>
      <c r="D4570" t="s">
        <v>45</v>
      </c>
      <c r="E4570" t="s">
        <v>1387</v>
      </c>
      <c r="F4570" t="s">
        <v>63</v>
      </c>
      <c r="G4570">
        <v>675</v>
      </c>
    </row>
    <row r="4571" spans="1:8">
      <c r="A4571">
        <v>4570</v>
      </c>
      <c r="B4571">
        <v>68</v>
      </c>
      <c r="C4571" t="s">
        <v>192</v>
      </c>
      <c r="D4571" t="s">
        <v>45</v>
      </c>
      <c r="E4571" t="s">
        <v>1387</v>
      </c>
      <c r="F4571" t="s">
        <v>46</v>
      </c>
      <c r="G4571">
        <v>647</v>
      </c>
    </row>
    <row r="4572" spans="1:8">
      <c r="A4572">
        <v>4571</v>
      </c>
      <c r="B4572">
        <v>68</v>
      </c>
      <c r="C4572" t="s">
        <v>192</v>
      </c>
      <c r="D4572" t="s">
        <v>45</v>
      </c>
      <c r="E4572" t="s">
        <v>1388</v>
      </c>
      <c r="F4572" t="s">
        <v>63</v>
      </c>
      <c r="G4572">
        <v>2804</v>
      </c>
    </row>
    <row r="4573" spans="1:8">
      <c r="A4573">
        <v>4572</v>
      </c>
      <c r="B4573">
        <v>68</v>
      </c>
      <c r="C4573" t="s">
        <v>192</v>
      </c>
      <c r="D4573" t="s">
        <v>45</v>
      </c>
      <c r="E4573" t="s">
        <v>1388</v>
      </c>
      <c r="F4573" t="s">
        <v>46</v>
      </c>
      <c r="G4573">
        <v>847</v>
      </c>
    </row>
    <row r="4574" spans="1:8">
      <c r="A4574">
        <v>4573</v>
      </c>
      <c r="B4574">
        <v>68</v>
      </c>
      <c r="C4574" t="s">
        <v>192</v>
      </c>
      <c r="D4574" t="s">
        <v>45</v>
      </c>
      <c r="E4574" t="s">
        <v>1389</v>
      </c>
      <c r="F4574" t="s">
        <v>63</v>
      </c>
      <c r="G4574">
        <v>2485</v>
      </c>
    </row>
    <row r="4575" spans="1:8">
      <c r="A4575">
        <v>4574</v>
      </c>
      <c r="B4575">
        <v>68</v>
      </c>
      <c r="C4575" t="s">
        <v>192</v>
      </c>
      <c r="D4575" t="s">
        <v>45</v>
      </c>
      <c r="E4575" t="s">
        <v>1389</v>
      </c>
      <c r="F4575" t="s">
        <v>46</v>
      </c>
      <c r="G4575">
        <v>1139</v>
      </c>
    </row>
    <row r="4576" spans="1:8">
      <c r="A4576">
        <v>4575</v>
      </c>
      <c r="B4576">
        <v>68</v>
      </c>
      <c r="C4576" t="s">
        <v>192</v>
      </c>
      <c r="D4576" t="s">
        <v>45</v>
      </c>
      <c r="E4576" t="s">
        <v>1390</v>
      </c>
      <c r="F4576" t="s">
        <v>63</v>
      </c>
      <c r="G4576">
        <v>1120</v>
      </c>
    </row>
    <row r="4577" spans="1:7">
      <c r="A4577">
        <v>4576</v>
      </c>
      <c r="B4577">
        <v>68</v>
      </c>
      <c r="C4577" t="s">
        <v>192</v>
      </c>
      <c r="D4577" t="s">
        <v>45</v>
      </c>
      <c r="E4577" t="s">
        <v>1390</v>
      </c>
      <c r="F4577" t="s">
        <v>46</v>
      </c>
      <c r="G4577">
        <v>1046</v>
      </c>
    </row>
    <row r="4578" spans="1:7">
      <c r="A4578">
        <v>4577</v>
      </c>
      <c r="B4578">
        <v>68</v>
      </c>
      <c r="C4578" t="s">
        <v>192</v>
      </c>
      <c r="D4578" t="s">
        <v>45</v>
      </c>
      <c r="E4578" t="s">
        <v>1391</v>
      </c>
      <c r="F4578" t="s">
        <v>63</v>
      </c>
      <c r="G4578">
        <v>976</v>
      </c>
    </row>
    <row r="4579" spans="1:7">
      <c r="A4579">
        <v>4578</v>
      </c>
      <c r="B4579">
        <v>68</v>
      </c>
      <c r="C4579" t="s">
        <v>192</v>
      </c>
      <c r="D4579" t="s">
        <v>45</v>
      </c>
      <c r="E4579" t="s">
        <v>1391</v>
      </c>
      <c r="F4579" t="s">
        <v>46</v>
      </c>
      <c r="G4579">
        <v>860</v>
      </c>
    </row>
    <row r="4580" spans="1:7">
      <c r="A4580">
        <v>4579</v>
      </c>
      <c r="B4580">
        <v>68</v>
      </c>
      <c r="C4580" t="s">
        <v>192</v>
      </c>
      <c r="D4580" t="s">
        <v>45</v>
      </c>
      <c r="E4580" t="s">
        <v>1392</v>
      </c>
      <c r="F4580" t="s">
        <v>63</v>
      </c>
      <c r="G4580">
        <v>882</v>
      </c>
    </row>
    <row r="4581" spans="1:7">
      <c r="A4581">
        <v>4580</v>
      </c>
      <c r="B4581">
        <v>68</v>
      </c>
      <c r="C4581" t="s">
        <v>192</v>
      </c>
      <c r="D4581" t="s">
        <v>45</v>
      </c>
      <c r="E4581" t="s">
        <v>1392</v>
      </c>
      <c r="F4581" t="s">
        <v>46</v>
      </c>
      <c r="G4581">
        <v>829</v>
      </c>
    </row>
    <row r="4582" spans="1:7">
      <c r="A4582">
        <v>4581</v>
      </c>
      <c r="B4582">
        <v>68</v>
      </c>
      <c r="C4582" t="s">
        <v>192</v>
      </c>
      <c r="D4582" t="s">
        <v>45</v>
      </c>
      <c r="E4582" t="s">
        <v>1393</v>
      </c>
      <c r="F4582" t="s">
        <v>63</v>
      </c>
      <c r="G4582">
        <v>755</v>
      </c>
    </row>
    <row r="4583" spans="1:7">
      <c r="A4583">
        <v>4582</v>
      </c>
      <c r="B4583">
        <v>68</v>
      </c>
      <c r="C4583" t="s">
        <v>192</v>
      </c>
      <c r="D4583" t="s">
        <v>45</v>
      </c>
      <c r="E4583" t="s">
        <v>1393</v>
      </c>
      <c r="F4583" t="s">
        <v>46</v>
      </c>
      <c r="G4583">
        <v>795</v>
      </c>
    </row>
    <row r="4584" spans="1:7">
      <c r="A4584">
        <v>4583</v>
      </c>
      <c r="B4584">
        <v>68</v>
      </c>
      <c r="C4584" t="s">
        <v>192</v>
      </c>
      <c r="D4584" t="s">
        <v>45</v>
      </c>
      <c r="E4584" t="s">
        <v>1394</v>
      </c>
      <c r="F4584" t="s">
        <v>63</v>
      </c>
      <c r="G4584">
        <v>773</v>
      </c>
    </row>
    <row r="4585" spans="1:7">
      <c r="A4585">
        <v>4584</v>
      </c>
      <c r="B4585">
        <v>68</v>
      </c>
      <c r="C4585" t="s">
        <v>192</v>
      </c>
      <c r="D4585" t="s">
        <v>45</v>
      </c>
      <c r="E4585" t="s">
        <v>1394</v>
      </c>
      <c r="F4585" t="s">
        <v>46</v>
      </c>
      <c r="G4585">
        <v>797</v>
      </c>
    </row>
    <row r="4586" spans="1:7">
      <c r="A4586">
        <v>4585</v>
      </c>
      <c r="B4586">
        <v>68</v>
      </c>
      <c r="C4586" t="s">
        <v>192</v>
      </c>
      <c r="D4586" t="s">
        <v>45</v>
      </c>
      <c r="E4586" t="s">
        <v>1395</v>
      </c>
      <c r="F4586" t="s">
        <v>63</v>
      </c>
      <c r="G4586">
        <v>713</v>
      </c>
    </row>
    <row r="4587" spans="1:7">
      <c r="A4587">
        <v>4586</v>
      </c>
      <c r="B4587">
        <v>68</v>
      </c>
      <c r="C4587" t="s">
        <v>192</v>
      </c>
      <c r="D4587" t="s">
        <v>45</v>
      </c>
      <c r="E4587" t="s">
        <v>1395</v>
      </c>
      <c r="F4587" t="s">
        <v>46</v>
      </c>
      <c r="G4587">
        <v>792</v>
      </c>
    </row>
    <row r="4588" spans="1:7">
      <c r="A4588">
        <v>4587</v>
      </c>
      <c r="B4588">
        <v>68</v>
      </c>
      <c r="C4588" t="s">
        <v>192</v>
      </c>
      <c r="D4588" t="s">
        <v>45</v>
      </c>
      <c r="E4588" t="s">
        <v>1396</v>
      </c>
      <c r="F4588" t="s">
        <v>63</v>
      </c>
      <c r="G4588">
        <v>635</v>
      </c>
    </row>
    <row r="4589" spans="1:7">
      <c r="A4589">
        <v>4588</v>
      </c>
      <c r="B4589">
        <v>68</v>
      </c>
      <c r="C4589" t="s">
        <v>192</v>
      </c>
      <c r="D4589" t="s">
        <v>45</v>
      </c>
      <c r="E4589" t="s">
        <v>1396</v>
      </c>
      <c r="F4589" t="s">
        <v>46</v>
      </c>
      <c r="G4589">
        <v>714</v>
      </c>
    </row>
    <row r="4590" spans="1:7">
      <c r="A4590">
        <v>4589</v>
      </c>
      <c r="B4590">
        <v>68</v>
      </c>
      <c r="C4590" t="s">
        <v>192</v>
      </c>
      <c r="D4590" t="s">
        <v>45</v>
      </c>
      <c r="E4590" t="s">
        <v>1397</v>
      </c>
      <c r="F4590" t="s">
        <v>63</v>
      </c>
      <c r="G4590">
        <v>405</v>
      </c>
    </row>
    <row r="4591" spans="1:7">
      <c r="A4591">
        <v>4590</v>
      </c>
      <c r="B4591">
        <v>68</v>
      </c>
      <c r="C4591" t="s">
        <v>192</v>
      </c>
      <c r="D4591" t="s">
        <v>45</v>
      </c>
      <c r="E4591" t="s">
        <v>1397</v>
      </c>
      <c r="F4591" t="s">
        <v>46</v>
      </c>
      <c r="G4591">
        <v>468</v>
      </c>
    </row>
    <row r="4592" spans="1:7">
      <c r="A4592">
        <v>4591</v>
      </c>
      <c r="B4592">
        <v>68</v>
      </c>
      <c r="C4592" t="s">
        <v>192</v>
      </c>
      <c r="D4592" t="s">
        <v>45</v>
      </c>
      <c r="E4592" t="s">
        <v>1398</v>
      </c>
      <c r="F4592" t="s">
        <v>63</v>
      </c>
      <c r="G4592">
        <v>278</v>
      </c>
    </row>
    <row r="4593" spans="1:8">
      <c r="A4593">
        <v>4592</v>
      </c>
      <c r="B4593">
        <v>68</v>
      </c>
      <c r="C4593" t="s">
        <v>192</v>
      </c>
      <c r="D4593" t="s">
        <v>45</v>
      </c>
      <c r="E4593" t="s">
        <v>1398</v>
      </c>
      <c r="F4593" t="s">
        <v>46</v>
      </c>
      <c r="G4593">
        <v>295</v>
      </c>
    </row>
    <row r="4594" spans="1:8">
      <c r="A4594">
        <v>4593</v>
      </c>
      <c r="B4594">
        <v>68</v>
      </c>
      <c r="C4594" t="s">
        <v>192</v>
      </c>
      <c r="D4594" t="s">
        <v>45</v>
      </c>
      <c r="E4594" t="s">
        <v>1399</v>
      </c>
      <c r="F4594" t="s">
        <v>63</v>
      </c>
      <c r="G4594">
        <v>165</v>
      </c>
    </row>
    <row r="4595" spans="1:8">
      <c r="A4595">
        <v>4594</v>
      </c>
      <c r="B4595">
        <v>68</v>
      </c>
      <c r="C4595" t="s">
        <v>192</v>
      </c>
      <c r="D4595" t="s">
        <v>45</v>
      </c>
      <c r="E4595" t="s">
        <v>1399</v>
      </c>
      <c r="F4595" t="s">
        <v>46</v>
      </c>
      <c r="G4595">
        <v>224</v>
      </c>
    </row>
    <row r="4596" spans="1:8">
      <c r="A4596">
        <v>4595</v>
      </c>
      <c r="B4596">
        <v>68</v>
      </c>
      <c r="C4596" t="s">
        <v>192</v>
      </c>
      <c r="D4596" t="s">
        <v>45</v>
      </c>
      <c r="E4596" t="s">
        <v>1400</v>
      </c>
      <c r="F4596" t="s">
        <v>63</v>
      </c>
      <c r="G4596">
        <v>165</v>
      </c>
    </row>
    <row r="4597" spans="1:8">
      <c r="A4597">
        <v>4596</v>
      </c>
      <c r="B4597">
        <v>68</v>
      </c>
      <c r="C4597" t="s">
        <v>192</v>
      </c>
      <c r="D4597" t="s">
        <v>45</v>
      </c>
      <c r="E4597" t="s">
        <v>1400</v>
      </c>
      <c r="F4597" t="s">
        <v>46</v>
      </c>
      <c r="G4597">
        <v>184</v>
      </c>
    </row>
    <row r="4598" spans="1:8">
      <c r="A4598">
        <v>4597</v>
      </c>
      <c r="B4598">
        <v>68</v>
      </c>
      <c r="C4598" t="s">
        <v>192</v>
      </c>
      <c r="D4598" t="s">
        <v>45</v>
      </c>
      <c r="E4598" t="s">
        <v>1401</v>
      </c>
      <c r="F4598" t="s">
        <v>63</v>
      </c>
      <c r="G4598">
        <v>136</v>
      </c>
    </row>
    <row r="4599" spans="1:8">
      <c r="A4599">
        <v>4598</v>
      </c>
      <c r="B4599">
        <v>68</v>
      </c>
      <c r="C4599" t="s">
        <v>192</v>
      </c>
      <c r="D4599" t="s">
        <v>45</v>
      </c>
      <c r="E4599" t="s">
        <v>1401</v>
      </c>
      <c r="F4599" t="s">
        <v>46</v>
      </c>
      <c r="G4599">
        <v>124</v>
      </c>
    </row>
    <row r="4600" spans="1:8">
      <c r="A4600">
        <v>4599</v>
      </c>
      <c r="B4600">
        <v>68</v>
      </c>
      <c r="C4600" t="s">
        <v>192</v>
      </c>
      <c r="D4600" t="s">
        <v>45</v>
      </c>
      <c r="E4600" t="s">
        <v>1402</v>
      </c>
      <c r="F4600" t="s">
        <v>63</v>
      </c>
      <c r="G4600">
        <v>116</v>
      </c>
    </row>
    <row r="4601" spans="1:8">
      <c r="A4601">
        <v>4600</v>
      </c>
      <c r="B4601">
        <v>68</v>
      </c>
      <c r="C4601" t="s">
        <v>192</v>
      </c>
      <c r="D4601" t="s">
        <v>45</v>
      </c>
      <c r="E4601" t="s">
        <v>1402</v>
      </c>
      <c r="F4601" t="s">
        <v>46</v>
      </c>
      <c r="G4601">
        <v>148</v>
      </c>
    </row>
    <row r="4602" spans="1:8">
      <c r="A4602">
        <v>4601</v>
      </c>
      <c r="B4602">
        <v>70</v>
      </c>
      <c r="C4602" t="s">
        <v>193</v>
      </c>
      <c r="D4602" t="s">
        <v>1413</v>
      </c>
      <c r="E4602" t="s">
        <v>249</v>
      </c>
      <c r="F4602" t="s">
        <v>63</v>
      </c>
      <c r="G4602">
        <v>4027</v>
      </c>
      <c r="H4602">
        <v>104890</v>
      </c>
    </row>
    <row r="4603" spans="1:8">
      <c r="A4603">
        <v>4602</v>
      </c>
      <c r="B4603">
        <v>70</v>
      </c>
      <c r="C4603" t="s">
        <v>193</v>
      </c>
      <c r="D4603" t="s">
        <v>1413</v>
      </c>
      <c r="E4603" t="s">
        <v>249</v>
      </c>
      <c r="F4603" t="s">
        <v>46</v>
      </c>
      <c r="G4603">
        <v>3850</v>
      </c>
      <c r="H4603">
        <v>104890</v>
      </c>
    </row>
    <row r="4604" spans="1:8">
      <c r="A4604">
        <v>4603</v>
      </c>
      <c r="B4604">
        <v>70</v>
      </c>
      <c r="C4604" t="s">
        <v>193</v>
      </c>
      <c r="D4604" t="s">
        <v>1413</v>
      </c>
      <c r="E4604" t="s">
        <v>1386</v>
      </c>
      <c r="F4604" t="s">
        <v>63</v>
      </c>
      <c r="G4604">
        <v>4849</v>
      </c>
      <c r="H4604">
        <v>104890</v>
      </c>
    </row>
    <row r="4605" spans="1:8">
      <c r="A4605">
        <v>4604</v>
      </c>
      <c r="B4605">
        <v>70</v>
      </c>
      <c r="C4605" t="s">
        <v>193</v>
      </c>
      <c r="D4605" t="s">
        <v>1413</v>
      </c>
      <c r="E4605" t="s">
        <v>1386</v>
      </c>
      <c r="F4605" t="s">
        <v>46</v>
      </c>
      <c r="G4605">
        <v>4712</v>
      </c>
      <c r="H4605">
        <v>104890</v>
      </c>
    </row>
    <row r="4606" spans="1:8">
      <c r="A4606">
        <v>4605</v>
      </c>
      <c r="B4606">
        <v>70</v>
      </c>
      <c r="C4606" t="s">
        <v>193</v>
      </c>
      <c r="D4606" t="s">
        <v>1413</v>
      </c>
      <c r="E4606" t="s">
        <v>1387</v>
      </c>
      <c r="F4606" t="s">
        <v>63</v>
      </c>
      <c r="G4606">
        <v>5452</v>
      </c>
      <c r="H4606">
        <v>104890</v>
      </c>
    </row>
    <row r="4607" spans="1:8">
      <c r="A4607">
        <v>4606</v>
      </c>
      <c r="B4607">
        <v>70</v>
      </c>
      <c r="C4607" t="s">
        <v>193</v>
      </c>
      <c r="D4607" t="s">
        <v>1413</v>
      </c>
      <c r="E4607" t="s">
        <v>1387</v>
      </c>
      <c r="F4607" t="s">
        <v>46</v>
      </c>
      <c r="G4607">
        <v>5064</v>
      </c>
      <c r="H4607">
        <v>104890</v>
      </c>
    </row>
    <row r="4608" spans="1:8">
      <c r="A4608">
        <v>4607</v>
      </c>
      <c r="B4608">
        <v>70</v>
      </c>
      <c r="C4608" t="s">
        <v>193</v>
      </c>
      <c r="D4608" t="s">
        <v>1413</v>
      </c>
      <c r="E4608" t="s">
        <v>1388</v>
      </c>
      <c r="F4608" t="s">
        <v>63</v>
      </c>
      <c r="G4608">
        <v>5705</v>
      </c>
      <c r="H4608">
        <v>104890</v>
      </c>
    </row>
    <row r="4609" spans="1:8">
      <c r="A4609">
        <v>4608</v>
      </c>
      <c r="B4609">
        <v>70</v>
      </c>
      <c r="C4609" t="s">
        <v>193</v>
      </c>
      <c r="D4609" t="s">
        <v>1413</v>
      </c>
      <c r="E4609" t="s">
        <v>1388</v>
      </c>
      <c r="F4609" t="s">
        <v>46</v>
      </c>
      <c r="G4609">
        <v>5446</v>
      </c>
      <c r="H4609">
        <v>104890</v>
      </c>
    </row>
    <row r="4610" spans="1:8">
      <c r="A4610">
        <v>4609</v>
      </c>
      <c r="B4610">
        <v>70</v>
      </c>
      <c r="C4610" t="s">
        <v>193</v>
      </c>
      <c r="D4610" t="s">
        <v>1413</v>
      </c>
      <c r="E4610" t="s">
        <v>1389</v>
      </c>
      <c r="F4610" t="s">
        <v>63</v>
      </c>
      <c r="G4610">
        <v>5012</v>
      </c>
      <c r="H4610">
        <v>104890</v>
      </c>
    </row>
    <row r="4611" spans="1:8">
      <c r="A4611">
        <v>4610</v>
      </c>
      <c r="B4611">
        <v>70</v>
      </c>
      <c r="C4611" t="s">
        <v>193</v>
      </c>
      <c r="D4611" t="s">
        <v>1413</v>
      </c>
      <c r="E4611" t="s">
        <v>1389</v>
      </c>
      <c r="F4611" t="s">
        <v>46</v>
      </c>
      <c r="G4611">
        <v>4858</v>
      </c>
      <c r="H4611">
        <v>104890</v>
      </c>
    </row>
    <row r="4612" spans="1:8">
      <c r="A4612">
        <v>4611</v>
      </c>
      <c r="B4612">
        <v>70</v>
      </c>
      <c r="C4612" t="s">
        <v>193</v>
      </c>
      <c r="D4612" t="s">
        <v>1413</v>
      </c>
      <c r="E4612" t="s">
        <v>1390</v>
      </c>
      <c r="F4612" t="s">
        <v>63</v>
      </c>
      <c r="G4612">
        <v>4267</v>
      </c>
      <c r="H4612">
        <v>104890</v>
      </c>
    </row>
    <row r="4613" spans="1:8">
      <c r="A4613">
        <v>4612</v>
      </c>
      <c r="B4613">
        <v>70</v>
      </c>
      <c r="C4613" t="s">
        <v>193</v>
      </c>
      <c r="D4613" t="s">
        <v>1413</v>
      </c>
      <c r="E4613" t="s">
        <v>1390</v>
      </c>
      <c r="F4613" t="s">
        <v>46</v>
      </c>
      <c r="G4613">
        <v>4055</v>
      </c>
      <c r="H4613">
        <v>104890</v>
      </c>
    </row>
    <row r="4614" spans="1:8">
      <c r="A4614">
        <v>4613</v>
      </c>
      <c r="B4614">
        <v>70</v>
      </c>
      <c r="C4614" t="s">
        <v>193</v>
      </c>
      <c r="D4614" t="s">
        <v>1413</v>
      </c>
      <c r="E4614" t="s">
        <v>1391</v>
      </c>
      <c r="F4614" t="s">
        <v>63</v>
      </c>
      <c r="G4614">
        <v>3394</v>
      </c>
      <c r="H4614">
        <v>104890</v>
      </c>
    </row>
    <row r="4615" spans="1:8">
      <c r="A4615">
        <v>4614</v>
      </c>
      <c r="B4615">
        <v>70</v>
      </c>
      <c r="C4615" t="s">
        <v>193</v>
      </c>
      <c r="D4615" t="s">
        <v>1413</v>
      </c>
      <c r="E4615" t="s">
        <v>1391</v>
      </c>
      <c r="F4615" t="s">
        <v>46</v>
      </c>
      <c r="G4615">
        <v>3589</v>
      </c>
      <c r="H4615">
        <v>104890</v>
      </c>
    </row>
    <row r="4616" spans="1:8">
      <c r="A4616">
        <v>4615</v>
      </c>
      <c r="B4616">
        <v>70</v>
      </c>
      <c r="C4616" t="s">
        <v>193</v>
      </c>
      <c r="D4616" t="s">
        <v>1413</v>
      </c>
      <c r="E4616" t="s">
        <v>1392</v>
      </c>
      <c r="F4616" t="s">
        <v>63</v>
      </c>
      <c r="G4616">
        <v>3129</v>
      </c>
      <c r="H4616">
        <v>104890</v>
      </c>
    </row>
    <row r="4617" spans="1:8">
      <c r="A4617">
        <v>4616</v>
      </c>
      <c r="B4617">
        <v>70</v>
      </c>
      <c r="C4617" t="s">
        <v>193</v>
      </c>
      <c r="D4617" t="s">
        <v>1413</v>
      </c>
      <c r="E4617" t="s">
        <v>1392</v>
      </c>
      <c r="F4617" t="s">
        <v>46</v>
      </c>
      <c r="G4617">
        <v>3595</v>
      </c>
      <c r="H4617">
        <v>104890</v>
      </c>
    </row>
    <row r="4618" spans="1:8">
      <c r="A4618">
        <v>4617</v>
      </c>
      <c r="B4618">
        <v>70</v>
      </c>
      <c r="C4618" t="s">
        <v>193</v>
      </c>
      <c r="D4618" t="s">
        <v>1413</v>
      </c>
      <c r="E4618" t="s">
        <v>1393</v>
      </c>
      <c r="F4618" t="s">
        <v>63</v>
      </c>
      <c r="G4618">
        <v>3024</v>
      </c>
      <c r="H4618">
        <v>104890</v>
      </c>
    </row>
    <row r="4619" spans="1:8">
      <c r="A4619">
        <v>4618</v>
      </c>
      <c r="B4619">
        <v>70</v>
      </c>
      <c r="C4619" t="s">
        <v>193</v>
      </c>
      <c r="D4619" t="s">
        <v>1413</v>
      </c>
      <c r="E4619" t="s">
        <v>1393</v>
      </c>
      <c r="F4619" t="s">
        <v>46</v>
      </c>
      <c r="G4619">
        <v>3204</v>
      </c>
      <c r="H4619">
        <v>104890</v>
      </c>
    </row>
    <row r="4620" spans="1:8">
      <c r="A4620">
        <v>4619</v>
      </c>
      <c r="B4620">
        <v>70</v>
      </c>
      <c r="C4620" t="s">
        <v>193</v>
      </c>
      <c r="D4620" t="s">
        <v>1413</v>
      </c>
      <c r="E4620" t="s">
        <v>1394</v>
      </c>
      <c r="F4620" t="s">
        <v>63</v>
      </c>
      <c r="G4620">
        <v>3030</v>
      </c>
      <c r="H4620">
        <v>104890</v>
      </c>
    </row>
    <row r="4621" spans="1:8">
      <c r="A4621">
        <v>4620</v>
      </c>
      <c r="B4621">
        <v>70</v>
      </c>
      <c r="C4621" t="s">
        <v>193</v>
      </c>
      <c r="D4621" t="s">
        <v>1413</v>
      </c>
      <c r="E4621" t="s">
        <v>1394</v>
      </c>
      <c r="F4621" t="s">
        <v>46</v>
      </c>
      <c r="G4621">
        <v>3146</v>
      </c>
      <c r="H4621">
        <v>104890</v>
      </c>
    </row>
    <row r="4622" spans="1:8">
      <c r="A4622">
        <v>4621</v>
      </c>
      <c r="B4622">
        <v>70</v>
      </c>
      <c r="C4622" t="s">
        <v>193</v>
      </c>
      <c r="D4622" t="s">
        <v>1413</v>
      </c>
      <c r="E4622" t="s">
        <v>1395</v>
      </c>
      <c r="F4622" t="s">
        <v>63</v>
      </c>
      <c r="G4622">
        <v>2890</v>
      </c>
      <c r="H4622">
        <v>104890</v>
      </c>
    </row>
    <row r="4623" spans="1:8">
      <c r="A4623">
        <v>4622</v>
      </c>
      <c r="B4623">
        <v>70</v>
      </c>
      <c r="C4623" t="s">
        <v>193</v>
      </c>
      <c r="D4623" t="s">
        <v>1413</v>
      </c>
      <c r="E4623" t="s">
        <v>1395</v>
      </c>
      <c r="F4623" t="s">
        <v>46</v>
      </c>
      <c r="G4623">
        <v>2815</v>
      </c>
      <c r="H4623">
        <v>104890</v>
      </c>
    </row>
    <row r="4624" spans="1:8">
      <c r="A4624">
        <v>4623</v>
      </c>
      <c r="B4624">
        <v>70</v>
      </c>
      <c r="C4624" t="s">
        <v>193</v>
      </c>
      <c r="D4624" t="s">
        <v>1413</v>
      </c>
      <c r="E4624" t="s">
        <v>1396</v>
      </c>
      <c r="F4624" t="s">
        <v>63</v>
      </c>
      <c r="G4624">
        <v>2309</v>
      </c>
      <c r="H4624">
        <v>104890</v>
      </c>
    </row>
    <row r="4625" spans="1:8">
      <c r="A4625">
        <v>4624</v>
      </c>
      <c r="B4625">
        <v>70</v>
      </c>
      <c r="C4625" t="s">
        <v>193</v>
      </c>
      <c r="D4625" t="s">
        <v>1413</v>
      </c>
      <c r="E4625" t="s">
        <v>1396</v>
      </c>
      <c r="F4625" t="s">
        <v>46</v>
      </c>
      <c r="G4625">
        <v>2194</v>
      </c>
      <c r="H4625">
        <v>104890</v>
      </c>
    </row>
    <row r="4626" spans="1:8">
      <c r="A4626">
        <v>4625</v>
      </c>
      <c r="B4626">
        <v>70</v>
      </c>
      <c r="C4626" t="s">
        <v>193</v>
      </c>
      <c r="D4626" t="s">
        <v>1413</v>
      </c>
      <c r="E4626" t="s">
        <v>1397</v>
      </c>
      <c r="F4626" t="s">
        <v>63</v>
      </c>
      <c r="G4626">
        <v>1722</v>
      </c>
      <c r="H4626">
        <v>104890</v>
      </c>
    </row>
    <row r="4627" spans="1:8">
      <c r="A4627">
        <v>4626</v>
      </c>
      <c r="B4627">
        <v>70</v>
      </c>
      <c r="C4627" t="s">
        <v>193</v>
      </c>
      <c r="D4627" t="s">
        <v>1413</v>
      </c>
      <c r="E4627" t="s">
        <v>1397</v>
      </c>
      <c r="F4627" t="s">
        <v>46</v>
      </c>
      <c r="G4627">
        <v>1576</v>
      </c>
      <c r="H4627">
        <v>104890</v>
      </c>
    </row>
    <row r="4628" spans="1:8">
      <c r="A4628">
        <v>4627</v>
      </c>
      <c r="B4628">
        <v>70</v>
      </c>
      <c r="C4628" t="s">
        <v>193</v>
      </c>
      <c r="D4628" t="s">
        <v>1413</v>
      </c>
      <c r="E4628" t="s">
        <v>1398</v>
      </c>
      <c r="F4628" t="s">
        <v>63</v>
      </c>
      <c r="G4628">
        <v>1455</v>
      </c>
      <c r="H4628">
        <v>104890</v>
      </c>
    </row>
    <row r="4629" spans="1:8">
      <c r="A4629">
        <v>4628</v>
      </c>
      <c r="B4629">
        <v>70</v>
      </c>
      <c r="C4629" t="s">
        <v>193</v>
      </c>
      <c r="D4629" t="s">
        <v>1413</v>
      </c>
      <c r="E4629" t="s">
        <v>1398</v>
      </c>
      <c r="F4629" t="s">
        <v>46</v>
      </c>
      <c r="G4629">
        <v>1342</v>
      </c>
      <c r="H4629">
        <v>104890</v>
      </c>
    </row>
    <row r="4630" spans="1:8">
      <c r="A4630">
        <v>4629</v>
      </c>
      <c r="B4630">
        <v>70</v>
      </c>
      <c r="C4630" t="s">
        <v>193</v>
      </c>
      <c r="D4630" t="s">
        <v>1413</v>
      </c>
      <c r="E4630" t="s">
        <v>1399</v>
      </c>
      <c r="F4630" t="s">
        <v>63</v>
      </c>
      <c r="G4630">
        <v>1092</v>
      </c>
      <c r="H4630">
        <v>104890</v>
      </c>
    </row>
    <row r="4631" spans="1:8">
      <c r="A4631">
        <v>4630</v>
      </c>
      <c r="B4631">
        <v>70</v>
      </c>
      <c r="C4631" t="s">
        <v>193</v>
      </c>
      <c r="D4631" t="s">
        <v>1413</v>
      </c>
      <c r="E4631" t="s">
        <v>1399</v>
      </c>
      <c r="F4631" t="s">
        <v>46</v>
      </c>
      <c r="G4631">
        <v>974</v>
      </c>
      <c r="H4631">
        <v>104890</v>
      </c>
    </row>
    <row r="4632" spans="1:8">
      <c r="A4632">
        <v>4631</v>
      </c>
      <c r="B4632">
        <v>70</v>
      </c>
      <c r="C4632" t="s">
        <v>193</v>
      </c>
      <c r="D4632" t="s">
        <v>1413</v>
      </c>
      <c r="E4632" t="s">
        <v>1400</v>
      </c>
      <c r="F4632" t="s">
        <v>63</v>
      </c>
      <c r="G4632">
        <v>781</v>
      </c>
      <c r="H4632">
        <v>104890</v>
      </c>
    </row>
    <row r="4633" spans="1:8">
      <c r="A4633">
        <v>4632</v>
      </c>
      <c r="B4633">
        <v>70</v>
      </c>
      <c r="C4633" t="s">
        <v>193</v>
      </c>
      <c r="D4633" t="s">
        <v>1413</v>
      </c>
      <c r="E4633" t="s">
        <v>1400</v>
      </c>
      <c r="F4633" t="s">
        <v>46</v>
      </c>
      <c r="G4633">
        <v>693</v>
      </c>
      <c r="H4633">
        <v>104890</v>
      </c>
    </row>
    <row r="4634" spans="1:8">
      <c r="A4634">
        <v>4633</v>
      </c>
      <c r="B4634">
        <v>70</v>
      </c>
      <c r="C4634" t="s">
        <v>193</v>
      </c>
      <c r="D4634" t="s">
        <v>1413</v>
      </c>
      <c r="E4634" t="s">
        <v>1401</v>
      </c>
      <c r="F4634" t="s">
        <v>63</v>
      </c>
      <c r="G4634">
        <v>442</v>
      </c>
      <c r="H4634">
        <v>104890</v>
      </c>
    </row>
    <row r="4635" spans="1:8">
      <c r="A4635">
        <v>4634</v>
      </c>
      <c r="B4635">
        <v>70</v>
      </c>
      <c r="C4635" t="s">
        <v>193</v>
      </c>
      <c r="D4635" t="s">
        <v>1413</v>
      </c>
      <c r="E4635" t="s">
        <v>1401</v>
      </c>
      <c r="F4635" t="s">
        <v>46</v>
      </c>
      <c r="G4635">
        <v>442</v>
      </c>
      <c r="H4635">
        <v>104890</v>
      </c>
    </row>
    <row r="4636" spans="1:8">
      <c r="A4636">
        <v>4635</v>
      </c>
      <c r="B4636">
        <v>70</v>
      </c>
      <c r="C4636" t="s">
        <v>193</v>
      </c>
      <c r="D4636" t="s">
        <v>1413</v>
      </c>
      <c r="E4636" t="s">
        <v>1402</v>
      </c>
      <c r="F4636" t="s">
        <v>63</v>
      </c>
      <c r="G4636">
        <v>360</v>
      </c>
      <c r="H4636">
        <v>104890</v>
      </c>
    </row>
    <row r="4637" spans="1:8">
      <c r="A4637">
        <v>4636</v>
      </c>
      <c r="B4637">
        <v>70</v>
      </c>
      <c r="C4637" t="s">
        <v>193</v>
      </c>
      <c r="D4637" t="s">
        <v>1413</v>
      </c>
      <c r="E4637" t="s">
        <v>1402</v>
      </c>
      <c r="F4637" t="s">
        <v>46</v>
      </c>
      <c r="G4637">
        <v>395</v>
      </c>
      <c r="H4637">
        <v>104890</v>
      </c>
    </row>
    <row r="4638" spans="1:8">
      <c r="A4638">
        <v>4637</v>
      </c>
      <c r="B4638">
        <v>70</v>
      </c>
      <c r="C4638" t="s">
        <v>193</v>
      </c>
      <c r="D4638" t="s">
        <v>3582</v>
      </c>
      <c r="E4638" t="s">
        <v>249</v>
      </c>
      <c r="F4638" t="s">
        <v>63</v>
      </c>
      <c r="G4638">
        <v>5</v>
      </c>
      <c r="H4638">
        <v>134</v>
      </c>
    </row>
    <row r="4639" spans="1:8">
      <c r="A4639">
        <v>4638</v>
      </c>
      <c r="B4639">
        <v>70</v>
      </c>
      <c r="C4639" t="s">
        <v>193</v>
      </c>
      <c r="D4639" t="s">
        <v>3582</v>
      </c>
      <c r="E4639" t="s">
        <v>249</v>
      </c>
      <c r="F4639" t="s">
        <v>46</v>
      </c>
      <c r="G4639">
        <v>7</v>
      </c>
      <c r="H4639">
        <v>134</v>
      </c>
    </row>
    <row r="4640" spans="1:8">
      <c r="A4640">
        <v>4639</v>
      </c>
      <c r="B4640">
        <v>70</v>
      </c>
      <c r="C4640" t="s">
        <v>193</v>
      </c>
      <c r="D4640" t="s">
        <v>3582</v>
      </c>
      <c r="E4640" t="s">
        <v>1386</v>
      </c>
      <c r="F4640" t="s">
        <v>63</v>
      </c>
      <c r="G4640">
        <v>8</v>
      </c>
      <c r="H4640">
        <v>134</v>
      </c>
    </row>
    <row r="4641" spans="1:8">
      <c r="A4641">
        <v>4640</v>
      </c>
      <c r="B4641">
        <v>70</v>
      </c>
      <c r="C4641" t="s">
        <v>193</v>
      </c>
      <c r="D4641" t="s">
        <v>3582</v>
      </c>
      <c r="E4641" t="s">
        <v>1386</v>
      </c>
      <c r="F4641" t="s">
        <v>46</v>
      </c>
      <c r="G4641">
        <v>4</v>
      </c>
      <c r="H4641">
        <v>134</v>
      </c>
    </row>
    <row r="4642" spans="1:8">
      <c r="A4642">
        <v>4641</v>
      </c>
      <c r="B4642">
        <v>70</v>
      </c>
      <c r="C4642" t="s">
        <v>193</v>
      </c>
      <c r="D4642" t="s">
        <v>3582</v>
      </c>
      <c r="E4642" t="s">
        <v>1387</v>
      </c>
      <c r="F4642" t="s">
        <v>63</v>
      </c>
      <c r="G4642">
        <v>7</v>
      </c>
      <c r="H4642">
        <v>134</v>
      </c>
    </row>
    <row r="4643" spans="1:8">
      <c r="A4643">
        <v>4642</v>
      </c>
      <c r="B4643">
        <v>70</v>
      </c>
      <c r="C4643" t="s">
        <v>193</v>
      </c>
      <c r="D4643" t="s">
        <v>3582</v>
      </c>
      <c r="E4643" t="s">
        <v>1387</v>
      </c>
      <c r="F4643" t="s">
        <v>46</v>
      </c>
      <c r="G4643">
        <v>6</v>
      </c>
      <c r="H4643">
        <v>134</v>
      </c>
    </row>
    <row r="4644" spans="1:8">
      <c r="A4644">
        <v>4643</v>
      </c>
      <c r="B4644">
        <v>70</v>
      </c>
      <c r="C4644" t="s">
        <v>193</v>
      </c>
      <c r="D4644" t="s">
        <v>3582</v>
      </c>
      <c r="E4644" t="s">
        <v>1388</v>
      </c>
      <c r="F4644" t="s">
        <v>63</v>
      </c>
      <c r="G4644">
        <v>7</v>
      </c>
      <c r="H4644">
        <v>134</v>
      </c>
    </row>
    <row r="4645" spans="1:8">
      <c r="A4645">
        <v>4644</v>
      </c>
      <c r="B4645">
        <v>70</v>
      </c>
      <c r="C4645" t="s">
        <v>193</v>
      </c>
      <c r="D4645" t="s">
        <v>3582</v>
      </c>
      <c r="E4645" t="s">
        <v>1388</v>
      </c>
      <c r="F4645" t="s">
        <v>46</v>
      </c>
      <c r="G4645">
        <v>4</v>
      </c>
      <c r="H4645">
        <v>134</v>
      </c>
    </row>
    <row r="4646" spans="1:8">
      <c r="A4646">
        <v>4645</v>
      </c>
      <c r="B4646">
        <v>70</v>
      </c>
      <c r="C4646" t="s">
        <v>193</v>
      </c>
      <c r="D4646" t="s">
        <v>3582</v>
      </c>
      <c r="E4646" t="s">
        <v>1389</v>
      </c>
      <c r="F4646" t="s">
        <v>63</v>
      </c>
      <c r="G4646">
        <v>4</v>
      </c>
      <c r="H4646">
        <v>134</v>
      </c>
    </row>
    <row r="4647" spans="1:8">
      <c r="A4647">
        <v>4646</v>
      </c>
      <c r="B4647">
        <v>70</v>
      </c>
      <c r="C4647" t="s">
        <v>193</v>
      </c>
      <c r="D4647" t="s">
        <v>3582</v>
      </c>
      <c r="E4647" t="s">
        <v>1389</v>
      </c>
      <c r="F4647" t="s">
        <v>46</v>
      </c>
      <c r="G4647">
        <v>1</v>
      </c>
      <c r="H4647">
        <v>134</v>
      </c>
    </row>
    <row r="4648" spans="1:8">
      <c r="A4648">
        <v>4647</v>
      </c>
      <c r="B4648">
        <v>70</v>
      </c>
      <c r="C4648" t="s">
        <v>193</v>
      </c>
      <c r="D4648" t="s">
        <v>3582</v>
      </c>
      <c r="E4648" t="s">
        <v>1390</v>
      </c>
      <c r="F4648" t="s">
        <v>63</v>
      </c>
      <c r="G4648">
        <v>3</v>
      </c>
      <c r="H4648">
        <v>134</v>
      </c>
    </row>
    <row r="4649" spans="1:8">
      <c r="A4649">
        <v>4648</v>
      </c>
      <c r="B4649">
        <v>70</v>
      </c>
      <c r="C4649" t="s">
        <v>193</v>
      </c>
      <c r="D4649" t="s">
        <v>3582</v>
      </c>
      <c r="E4649" t="s">
        <v>1390</v>
      </c>
      <c r="F4649" t="s">
        <v>46</v>
      </c>
      <c r="G4649">
        <v>9</v>
      </c>
      <c r="H4649">
        <v>134</v>
      </c>
    </row>
    <row r="4650" spans="1:8">
      <c r="A4650">
        <v>4649</v>
      </c>
      <c r="B4650">
        <v>70</v>
      </c>
      <c r="C4650" t="s">
        <v>193</v>
      </c>
      <c r="D4650" t="s">
        <v>3582</v>
      </c>
      <c r="E4650" t="s">
        <v>1391</v>
      </c>
      <c r="F4650" t="s">
        <v>63</v>
      </c>
      <c r="G4650">
        <v>6</v>
      </c>
      <c r="H4650">
        <v>134</v>
      </c>
    </row>
    <row r="4651" spans="1:8">
      <c r="A4651">
        <v>4650</v>
      </c>
      <c r="B4651">
        <v>70</v>
      </c>
      <c r="C4651" t="s">
        <v>193</v>
      </c>
      <c r="D4651" t="s">
        <v>3582</v>
      </c>
      <c r="E4651" t="s">
        <v>1391</v>
      </c>
      <c r="F4651" t="s">
        <v>46</v>
      </c>
      <c r="G4651">
        <v>9</v>
      </c>
      <c r="H4651">
        <v>134</v>
      </c>
    </row>
    <row r="4652" spans="1:8">
      <c r="A4652">
        <v>4651</v>
      </c>
      <c r="B4652">
        <v>70</v>
      </c>
      <c r="C4652" t="s">
        <v>193</v>
      </c>
      <c r="D4652" t="s">
        <v>3582</v>
      </c>
      <c r="E4652" t="s">
        <v>1392</v>
      </c>
      <c r="F4652" t="s">
        <v>63</v>
      </c>
      <c r="G4652">
        <v>4</v>
      </c>
      <c r="H4652">
        <v>134</v>
      </c>
    </row>
    <row r="4653" spans="1:8">
      <c r="A4653">
        <v>4652</v>
      </c>
      <c r="B4653">
        <v>70</v>
      </c>
      <c r="C4653" t="s">
        <v>193</v>
      </c>
      <c r="D4653" t="s">
        <v>3582</v>
      </c>
      <c r="E4653" t="s">
        <v>1392</v>
      </c>
      <c r="F4653" t="s">
        <v>46</v>
      </c>
      <c r="G4653">
        <v>3</v>
      </c>
      <c r="H4653">
        <v>134</v>
      </c>
    </row>
    <row r="4654" spans="1:8">
      <c r="A4654">
        <v>4653</v>
      </c>
      <c r="B4654">
        <v>70</v>
      </c>
      <c r="C4654" t="s">
        <v>193</v>
      </c>
      <c r="D4654" t="s">
        <v>3582</v>
      </c>
      <c r="E4654" t="s">
        <v>1393</v>
      </c>
      <c r="F4654" t="s">
        <v>63</v>
      </c>
      <c r="G4654">
        <v>6</v>
      </c>
      <c r="H4654">
        <v>134</v>
      </c>
    </row>
    <row r="4655" spans="1:8">
      <c r="A4655">
        <v>4654</v>
      </c>
      <c r="B4655">
        <v>70</v>
      </c>
      <c r="C4655" t="s">
        <v>193</v>
      </c>
      <c r="D4655" t="s">
        <v>3582</v>
      </c>
      <c r="E4655" t="s">
        <v>1393</v>
      </c>
      <c r="F4655" t="s">
        <v>46</v>
      </c>
      <c r="G4655">
        <v>3</v>
      </c>
      <c r="H4655">
        <v>134</v>
      </c>
    </row>
    <row r="4656" spans="1:8">
      <c r="A4656">
        <v>4655</v>
      </c>
      <c r="B4656">
        <v>70</v>
      </c>
      <c r="C4656" t="s">
        <v>193</v>
      </c>
      <c r="D4656" t="s">
        <v>3582</v>
      </c>
      <c r="E4656" t="s">
        <v>1394</v>
      </c>
      <c r="F4656" t="s">
        <v>63</v>
      </c>
      <c r="G4656">
        <v>6</v>
      </c>
      <c r="H4656">
        <v>134</v>
      </c>
    </row>
    <row r="4657" spans="1:8">
      <c r="A4657">
        <v>4656</v>
      </c>
      <c r="B4657">
        <v>70</v>
      </c>
      <c r="C4657" t="s">
        <v>193</v>
      </c>
      <c r="D4657" t="s">
        <v>3582</v>
      </c>
      <c r="E4657" t="s">
        <v>1394</v>
      </c>
      <c r="F4657" t="s">
        <v>46</v>
      </c>
      <c r="G4657">
        <v>3</v>
      </c>
      <c r="H4657">
        <v>134</v>
      </c>
    </row>
    <row r="4658" spans="1:8">
      <c r="A4658">
        <v>4657</v>
      </c>
      <c r="B4658">
        <v>70</v>
      </c>
      <c r="C4658" t="s">
        <v>193</v>
      </c>
      <c r="D4658" t="s">
        <v>3582</v>
      </c>
      <c r="E4658" t="s">
        <v>1395</v>
      </c>
      <c r="F4658" t="s">
        <v>63</v>
      </c>
      <c r="G4658">
        <v>5</v>
      </c>
      <c r="H4658">
        <v>134</v>
      </c>
    </row>
    <row r="4659" spans="1:8">
      <c r="A4659">
        <v>4658</v>
      </c>
      <c r="B4659">
        <v>70</v>
      </c>
      <c r="C4659" t="s">
        <v>193</v>
      </c>
      <c r="D4659" t="s">
        <v>3582</v>
      </c>
      <c r="E4659" t="s">
        <v>1395</v>
      </c>
      <c r="F4659" t="s">
        <v>46</v>
      </c>
      <c r="G4659">
        <v>4</v>
      </c>
      <c r="H4659">
        <v>134</v>
      </c>
    </row>
    <row r="4660" spans="1:8">
      <c r="A4660">
        <v>4659</v>
      </c>
      <c r="B4660">
        <v>70</v>
      </c>
      <c r="C4660" t="s">
        <v>193</v>
      </c>
      <c r="D4660" t="s">
        <v>3582</v>
      </c>
      <c r="E4660" t="s">
        <v>1396</v>
      </c>
      <c r="F4660" t="s">
        <v>63</v>
      </c>
      <c r="G4660">
        <v>1</v>
      </c>
      <c r="H4660">
        <v>134</v>
      </c>
    </row>
    <row r="4661" spans="1:8">
      <c r="A4661">
        <v>4660</v>
      </c>
      <c r="B4661">
        <v>70</v>
      </c>
      <c r="C4661" t="s">
        <v>193</v>
      </c>
      <c r="D4661" t="s">
        <v>3582</v>
      </c>
      <c r="E4661" t="s">
        <v>1396</v>
      </c>
      <c r="F4661" t="s">
        <v>46</v>
      </c>
      <c r="G4661">
        <v>3</v>
      </c>
      <c r="H4661">
        <v>134</v>
      </c>
    </row>
    <row r="4662" spans="1:8">
      <c r="A4662">
        <v>4661</v>
      </c>
      <c r="B4662">
        <v>70</v>
      </c>
      <c r="C4662" t="s">
        <v>193</v>
      </c>
      <c r="D4662" t="s">
        <v>3582</v>
      </c>
      <c r="E4662" t="s">
        <v>1397</v>
      </c>
      <c r="F4662" t="s">
        <v>46</v>
      </c>
      <c r="G4662">
        <v>4</v>
      </c>
      <c r="H4662">
        <v>134</v>
      </c>
    </row>
    <row r="4663" spans="1:8">
      <c r="A4663">
        <v>4662</v>
      </c>
      <c r="B4663">
        <v>70</v>
      </c>
      <c r="C4663" t="s">
        <v>193</v>
      </c>
      <c r="D4663" t="s">
        <v>3582</v>
      </c>
      <c r="E4663" t="s">
        <v>1398</v>
      </c>
      <c r="F4663" t="s">
        <v>63</v>
      </c>
      <c r="G4663">
        <v>3</v>
      </c>
      <c r="H4663">
        <v>134</v>
      </c>
    </row>
    <row r="4664" spans="1:8">
      <c r="A4664">
        <v>4663</v>
      </c>
      <c r="B4664">
        <v>70</v>
      </c>
      <c r="C4664" t="s">
        <v>193</v>
      </c>
      <c r="D4664" t="s">
        <v>3582</v>
      </c>
      <c r="E4664" t="s">
        <v>1398</v>
      </c>
      <c r="F4664" t="s">
        <v>46</v>
      </c>
      <c r="G4664">
        <v>4</v>
      </c>
      <c r="H4664">
        <v>134</v>
      </c>
    </row>
    <row r="4665" spans="1:8">
      <c r="A4665">
        <v>4664</v>
      </c>
      <c r="B4665">
        <v>70</v>
      </c>
      <c r="C4665" t="s">
        <v>193</v>
      </c>
      <c r="D4665" t="s">
        <v>3582</v>
      </c>
      <c r="E4665" t="s">
        <v>1399</v>
      </c>
      <c r="F4665" t="s">
        <v>63</v>
      </c>
      <c r="G4665">
        <v>1</v>
      </c>
      <c r="H4665">
        <v>134</v>
      </c>
    </row>
    <row r="4666" spans="1:8">
      <c r="A4666">
        <v>4665</v>
      </c>
      <c r="B4666">
        <v>70</v>
      </c>
      <c r="C4666" t="s">
        <v>193</v>
      </c>
      <c r="D4666" t="s">
        <v>3582</v>
      </c>
      <c r="E4666" t="s">
        <v>1400</v>
      </c>
      <c r="F4666" t="s">
        <v>46</v>
      </c>
      <c r="G4666">
        <v>3</v>
      </c>
      <c r="H4666">
        <v>134</v>
      </c>
    </row>
    <row r="4667" spans="1:8">
      <c r="A4667">
        <v>4666</v>
      </c>
      <c r="B4667">
        <v>70</v>
      </c>
      <c r="C4667" t="s">
        <v>193</v>
      </c>
      <c r="D4667" t="s">
        <v>3582</v>
      </c>
      <c r="E4667" t="s">
        <v>1401</v>
      </c>
      <c r="F4667" t="s">
        <v>46</v>
      </c>
      <c r="G4667">
        <v>1</v>
      </c>
      <c r="H4667">
        <v>134</v>
      </c>
    </row>
    <row r="4668" spans="1:8">
      <c r="A4668">
        <v>4667</v>
      </c>
      <c r="B4668">
        <v>70</v>
      </c>
      <c r="C4668" t="s">
        <v>193</v>
      </c>
      <c r="D4668" t="s">
        <v>3597</v>
      </c>
      <c r="E4668" t="s">
        <v>249</v>
      </c>
      <c r="F4668" t="s">
        <v>63</v>
      </c>
      <c r="G4668">
        <v>2</v>
      </c>
      <c r="H4668">
        <v>135</v>
      </c>
    </row>
    <row r="4669" spans="1:8">
      <c r="A4669">
        <v>4668</v>
      </c>
      <c r="B4669">
        <v>70</v>
      </c>
      <c r="C4669" t="s">
        <v>193</v>
      </c>
      <c r="D4669" t="s">
        <v>3597</v>
      </c>
      <c r="E4669" t="s">
        <v>249</v>
      </c>
      <c r="F4669" t="s">
        <v>46</v>
      </c>
      <c r="G4669">
        <v>1</v>
      </c>
      <c r="H4669">
        <v>135</v>
      </c>
    </row>
    <row r="4670" spans="1:8">
      <c r="A4670">
        <v>4669</v>
      </c>
      <c r="B4670">
        <v>70</v>
      </c>
      <c r="C4670" t="s">
        <v>193</v>
      </c>
      <c r="D4670" t="s">
        <v>3597</v>
      </c>
      <c r="E4670" t="s">
        <v>1386</v>
      </c>
      <c r="F4670" t="s">
        <v>63</v>
      </c>
      <c r="G4670">
        <v>5</v>
      </c>
      <c r="H4670">
        <v>135</v>
      </c>
    </row>
    <row r="4671" spans="1:8">
      <c r="A4671">
        <v>4670</v>
      </c>
      <c r="B4671">
        <v>70</v>
      </c>
      <c r="C4671" t="s">
        <v>193</v>
      </c>
      <c r="D4671" t="s">
        <v>3597</v>
      </c>
      <c r="E4671" t="s">
        <v>1386</v>
      </c>
      <c r="F4671" t="s">
        <v>46</v>
      </c>
      <c r="G4671">
        <v>3</v>
      </c>
      <c r="H4671">
        <v>135</v>
      </c>
    </row>
    <row r="4672" spans="1:8">
      <c r="A4672">
        <v>4671</v>
      </c>
      <c r="B4672">
        <v>70</v>
      </c>
      <c r="C4672" t="s">
        <v>193</v>
      </c>
      <c r="D4672" t="s">
        <v>3597</v>
      </c>
      <c r="E4672" t="s">
        <v>1387</v>
      </c>
      <c r="F4672" t="s">
        <v>63</v>
      </c>
      <c r="G4672">
        <v>3</v>
      </c>
      <c r="H4672">
        <v>135</v>
      </c>
    </row>
    <row r="4673" spans="1:8">
      <c r="A4673">
        <v>4672</v>
      </c>
      <c r="B4673">
        <v>70</v>
      </c>
      <c r="C4673" t="s">
        <v>193</v>
      </c>
      <c r="D4673" t="s">
        <v>3597</v>
      </c>
      <c r="E4673" t="s">
        <v>1387</v>
      </c>
      <c r="F4673" t="s">
        <v>46</v>
      </c>
      <c r="G4673">
        <v>6</v>
      </c>
      <c r="H4673">
        <v>135</v>
      </c>
    </row>
    <row r="4674" spans="1:8">
      <c r="A4674">
        <v>4673</v>
      </c>
      <c r="B4674">
        <v>70</v>
      </c>
      <c r="C4674" t="s">
        <v>193</v>
      </c>
      <c r="D4674" t="s">
        <v>3597</v>
      </c>
      <c r="E4674" t="s">
        <v>1388</v>
      </c>
      <c r="F4674" t="s">
        <v>63</v>
      </c>
      <c r="G4674">
        <v>10</v>
      </c>
      <c r="H4674">
        <v>135</v>
      </c>
    </row>
    <row r="4675" spans="1:8">
      <c r="A4675">
        <v>4674</v>
      </c>
      <c r="B4675">
        <v>70</v>
      </c>
      <c r="C4675" t="s">
        <v>193</v>
      </c>
      <c r="D4675" t="s">
        <v>3597</v>
      </c>
      <c r="E4675" t="s">
        <v>1388</v>
      </c>
      <c r="F4675" t="s">
        <v>46</v>
      </c>
      <c r="G4675">
        <v>2</v>
      </c>
      <c r="H4675">
        <v>135</v>
      </c>
    </row>
    <row r="4676" spans="1:8">
      <c r="A4676">
        <v>4675</v>
      </c>
      <c r="B4676">
        <v>70</v>
      </c>
      <c r="C4676" t="s">
        <v>193</v>
      </c>
      <c r="D4676" t="s">
        <v>3597</v>
      </c>
      <c r="E4676" t="s">
        <v>1389</v>
      </c>
      <c r="F4676" t="s">
        <v>63</v>
      </c>
      <c r="G4676">
        <v>3</v>
      </c>
      <c r="H4676">
        <v>135</v>
      </c>
    </row>
    <row r="4677" spans="1:8">
      <c r="A4677">
        <v>4676</v>
      </c>
      <c r="B4677">
        <v>70</v>
      </c>
      <c r="C4677" t="s">
        <v>193</v>
      </c>
      <c r="D4677" t="s">
        <v>3597</v>
      </c>
      <c r="E4677" t="s">
        <v>1389</v>
      </c>
      <c r="F4677" t="s">
        <v>46</v>
      </c>
      <c r="G4677">
        <v>3</v>
      </c>
      <c r="H4677">
        <v>135</v>
      </c>
    </row>
    <row r="4678" spans="1:8">
      <c r="A4678">
        <v>4677</v>
      </c>
      <c r="B4678">
        <v>70</v>
      </c>
      <c r="C4678" t="s">
        <v>193</v>
      </c>
      <c r="D4678" t="s">
        <v>3597</v>
      </c>
      <c r="E4678" t="s">
        <v>1390</v>
      </c>
      <c r="F4678" t="s">
        <v>63</v>
      </c>
      <c r="G4678">
        <v>7</v>
      </c>
      <c r="H4678">
        <v>135</v>
      </c>
    </row>
    <row r="4679" spans="1:8">
      <c r="A4679">
        <v>4678</v>
      </c>
      <c r="B4679">
        <v>70</v>
      </c>
      <c r="C4679" t="s">
        <v>193</v>
      </c>
      <c r="D4679" t="s">
        <v>3597</v>
      </c>
      <c r="E4679" t="s">
        <v>1390</v>
      </c>
      <c r="F4679" t="s">
        <v>46</v>
      </c>
      <c r="G4679">
        <v>6</v>
      </c>
      <c r="H4679">
        <v>135</v>
      </c>
    </row>
    <row r="4680" spans="1:8">
      <c r="A4680">
        <v>4679</v>
      </c>
      <c r="B4680">
        <v>70</v>
      </c>
      <c r="C4680" t="s">
        <v>193</v>
      </c>
      <c r="D4680" t="s">
        <v>3597</v>
      </c>
      <c r="E4680" t="s">
        <v>1391</v>
      </c>
      <c r="F4680" t="s">
        <v>63</v>
      </c>
      <c r="G4680">
        <v>9</v>
      </c>
      <c r="H4680">
        <v>135</v>
      </c>
    </row>
    <row r="4681" spans="1:8">
      <c r="A4681">
        <v>4680</v>
      </c>
      <c r="B4681">
        <v>70</v>
      </c>
      <c r="C4681" t="s">
        <v>193</v>
      </c>
      <c r="D4681" t="s">
        <v>3597</v>
      </c>
      <c r="E4681" t="s">
        <v>1391</v>
      </c>
      <c r="F4681" t="s">
        <v>46</v>
      </c>
      <c r="G4681">
        <v>6</v>
      </c>
      <c r="H4681">
        <v>135</v>
      </c>
    </row>
    <row r="4682" spans="1:8">
      <c r="A4682">
        <v>4681</v>
      </c>
      <c r="B4682">
        <v>70</v>
      </c>
      <c r="C4682" t="s">
        <v>193</v>
      </c>
      <c r="D4682" t="s">
        <v>3597</v>
      </c>
      <c r="E4682" t="s">
        <v>1392</v>
      </c>
      <c r="F4682" t="s">
        <v>63</v>
      </c>
      <c r="G4682">
        <v>3</v>
      </c>
      <c r="H4682">
        <v>135</v>
      </c>
    </row>
    <row r="4683" spans="1:8">
      <c r="A4683">
        <v>4682</v>
      </c>
      <c r="B4683">
        <v>70</v>
      </c>
      <c r="C4683" t="s">
        <v>193</v>
      </c>
      <c r="D4683" t="s">
        <v>3597</v>
      </c>
      <c r="E4683" t="s">
        <v>1392</v>
      </c>
      <c r="F4683" t="s">
        <v>46</v>
      </c>
      <c r="G4683">
        <v>8</v>
      </c>
      <c r="H4683">
        <v>135</v>
      </c>
    </row>
    <row r="4684" spans="1:8">
      <c r="A4684">
        <v>4683</v>
      </c>
      <c r="B4684">
        <v>70</v>
      </c>
      <c r="C4684" t="s">
        <v>193</v>
      </c>
      <c r="D4684" t="s">
        <v>3597</v>
      </c>
      <c r="E4684" t="s">
        <v>1393</v>
      </c>
      <c r="F4684" t="s">
        <v>63</v>
      </c>
      <c r="G4684">
        <v>9</v>
      </c>
      <c r="H4684">
        <v>135</v>
      </c>
    </row>
    <row r="4685" spans="1:8">
      <c r="A4685">
        <v>4684</v>
      </c>
      <c r="B4685">
        <v>70</v>
      </c>
      <c r="C4685" t="s">
        <v>193</v>
      </c>
      <c r="D4685" t="s">
        <v>3597</v>
      </c>
      <c r="E4685" t="s">
        <v>1393</v>
      </c>
      <c r="F4685" t="s">
        <v>46</v>
      </c>
      <c r="G4685">
        <v>6</v>
      </c>
      <c r="H4685">
        <v>135</v>
      </c>
    </row>
    <row r="4686" spans="1:8">
      <c r="A4686">
        <v>4685</v>
      </c>
      <c r="B4686">
        <v>70</v>
      </c>
      <c r="C4686" t="s">
        <v>193</v>
      </c>
      <c r="D4686" t="s">
        <v>3597</v>
      </c>
      <c r="E4686" t="s">
        <v>1394</v>
      </c>
      <c r="F4686" t="s">
        <v>63</v>
      </c>
      <c r="G4686">
        <v>3</v>
      </c>
      <c r="H4686">
        <v>135</v>
      </c>
    </row>
    <row r="4687" spans="1:8">
      <c r="A4687">
        <v>4686</v>
      </c>
      <c r="B4687">
        <v>70</v>
      </c>
      <c r="C4687" t="s">
        <v>193</v>
      </c>
      <c r="D4687" t="s">
        <v>3597</v>
      </c>
      <c r="E4687" t="s">
        <v>1394</v>
      </c>
      <c r="F4687" t="s">
        <v>46</v>
      </c>
      <c r="G4687">
        <v>3</v>
      </c>
      <c r="H4687">
        <v>135</v>
      </c>
    </row>
    <row r="4688" spans="1:8">
      <c r="A4688">
        <v>4687</v>
      </c>
      <c r="B4688">
        <v>70</v>
      </c>
      <c r="C4688" t="s">
        <v>193</v>
      </c>
      <c r="D4688" t="s">
        <v>3597</v>
      </c>
      <c r="E4688" t="s">
        <v>1395</v>
      </c>
      <c r="F4688" t="s">
        <v>63</v>
      </c>
      <c r="G4688">
        <v>5</v>
      </c>
      <c r="H4688">
        <v>135</v>
      </c>
    </row>
    <row r="4689" spans="1:8">
      <c r="A4689">
        <v>4688</v>
      </c>
      <c r="B4689">
        <v>70</v>
      </c>
      <c r="C4689" t="s">
        <v>193</v>
      </c>
      <c r="D4689" t="s">
        <v>3597</v>
      </c>
      <c r="E4689" t="s">
        <v>1395</v>
      </c>
      <c r="F4689" t="s">
        <v>46</v>
      </c>
      <c r="G4689">
        <v>3</v>
      </c>
      <c r="H4689">
        <v>135</v>
      </c>
    </row>
    <row r="4690" spans="1:8">
      <c r="A4690">
        <v>4689</v>
      </c>
      <c r="B4690">
        <v>70</v>
      </c>
      <c r="C4690" t="s">
        <v>193</v>
      </c>
      <c r="D4690" t="s">
        <v>3597</v>
      </c>
      <c r="E4690" t="s">
        <v>1396</v>
      </c>
      <c r="F4690" t="s">
        <v>63</v>
      </c>
      <c r="G4690">
        <v>5</v>
      </c>
      <c r="H4690">
        <v>135</v>
      </c>
    </row>
    <row r="4691" spans="1:8">
      <c r="A4691">
        <v>4690</v>
      </c>
      <c r="B4691">
        <v>70</v>
      </c>
      <c r="C4691" t="s">
        <v>193</v>
      </c>
      <c r="D4691" t="s">
        <v>3597</v>
      </c>
      <c r="E4691" t="s">
        <v>1396</v>
      </c>
      <c r="F4691" t="s">
        <v>46</v>
      </c>
      <c r="G4691">
        <v>7</v>
      </c>
      <c r="H4691">
        <v>135</v>
      </c>
    </row>
    <row r="4692" spans="1:8">
      <c r="A4692">
        <v>4691</v>
      </c>
      <c r="B4692">
        <v>70</v>
      </c>
      <c r="C4692" t="s">
        <v>193</v>
      </c>
      <c r="D4692" t="s">
        <v>3597</v>
      </c>
      <c r="E4692" t="s">
        <v>1397</v>
      </c>
      <c r="F4692" t="s">
        <v>63</v>
      </c>
      <c r="G4692">
        <v>2</v>
      </c>
      <c r="H4692">
        <v>135</v>
      </c>
    </row>
    <row r="4693" spans="1:8">
      <c r="A4693">
        <v>4692</v>
      </c>
      <c r="B4693">
        <v>70</v>
      </c>
      <c r="C4693" t="s">
        <v>193</v>
      </c>
      <c r="D4693" t="s">
        <v>3597</v>
      </c>
      <c r="E4693" t="s">
        <v>1397</v>
      </c>
      <c r="F4693" t="s">
        <v>46</v>
      </c>
      <c r="G4693">
        <v>2</v>
      </c>
      <c r="H4693">
        <v>135</v>
      </c>
    </row>
    <row r="4694" spans="1:8">
      <c r="A4694">
        <v>4693</v>
      </c>
      <c r="B4694">
        <v>70</v>
      </c>
      <c r="C4694" t="s">
        <v>193</v>
      </c>
      <c r="D4694" t="s">
        <v>3597</v>
      </c>
      <c r="E4694" t="s">
        <v>1398</v>
      </c>
      <c r="F4694" t="s">
        <v>63</v>
      </c>
      <c r="G4694">
        <v>2</v>
      </c>
      <c r="H4694">
        <v>135</v>
      </c>
    </row>
    <row r="4695" spans="1:8">
      <c r="A4695">
        <v>4694</v>
      </c>
      <c r="B4695">
        <v>70</v>
      </c>
      <c r="C4695" t="s">
        <v>193</v>
      </c>
      <c r="D4695" t="s">
        <v>3597</v>
      </c>
      <c r="E4695" t="s">
        <v>1398</v>
      </c>
      <c r="F4695" t="s">
        <v>46</v>
      </c>
      <c r="G4695">
        <v>3</v>
      </c>
      <c r="H4695">
        <v>135</v>
      </c>
    </row>
    <row r="4696" spans="1:8">
      <c r="A4696">
        <v>4695</v>
      </c>
      <c r="B4696">
        <v>70</v>
      </c>
      <c r="C4696" t="s">
        <v>193</v>
      </c>
      <c r="D4696" t="s">
        <v>3597</v>
      </c>
      <c r="E4696" t="s">
        <v>1399</v>
      </c>
      <c r="F4696" t="s">
        <v>63</v>
      </c>
      <c r="G4696">
        <v>1</v>
      </c>
      <c r="H4696">
        <v>135</v>
      </c>
    </row>
    <row r="4697" spans="1:8">
      <c r="A4697">
        <v>4696</v>
      </c>
      <c r="B4697">
        <v>70</v>
      </c>
      <c r="C4697" t="s">
        <v>193</v>
      </c>
      <c r="D4697" t="s">
        <v>3597</v>
      </c>
      <c r="E4697" t="s">
        <v>1399</v>
      </c>
      <c r="F4697" t="s">
        <v>46</v>
      </c>
      <c r="G4697">
        <v>4</v>
      </c>
      <c r="H4697">
        <v>135</v>
      </c>
    </row>
    <row r="4698" spans="1:8">
      <c r="A4698">
        <v>4697</v>
      </c>
      <c r="B4698">
        <v>70</v>
      </c>
      <c r="C4698" t="s">
        <v>193</v>
      </c>
      <c r="D4698" t="s">
        <v>3597</v>
      </c>
      <c r="E4698" t="s">
        <v>1400</v>
      </c>
      <c r="F4698" t="s">
        <v>63</v>
      </c>
      <c r="G4698">
        <v>1</v>
      </c>
      <c r="H4698">
        <v>135</v>
      </c>
    </row>
    <row r="4699" spans="1:8">
      <c r="A4699">
        <v>4698</v>
      </c>
      <c r="B4699">
        <v>70</v>
      </c>
      <c r="C4699" t="s">
        <v>193</v>
      </c>
      <c r="D4699" t="s">
        <v>3597</v>
      </c>
      <c r="E4699" t="s">
        <v>1401</v>
      </c>
      <c r="F4699" t="s">
        <v>46</v>
      </c>
      <c r="G4699">
        <v>1</v>
      </c>
      <c r="H4699">
        <v>135</v>
      </c>
    </row>
    <row r="4700" spans="1:8">
      <c r="A4700">
        <v>4699</v>
      </c>
      <c r="B4700">
        <v>70</v>
      </c>
      <c r="C4700" t="s">
        <v>193</v>
      </c>
      <c r="D4700" t="s">
        <v>3597</v>
      </c>
      <c r="E4700" t="s">
        <v>1402</v>
      </c>
      <c r="F4700" t="s">
        <v>46</v>
      </c>
      <c r="G4700">
        <v>1</v>
      </c>
      <c r="H4700">
        <v>135</v>
      </c>
    </row>
    <row r="4701" spans="1:8">
      <c r="A4701">
        <v>4700</v>
      </c>
      <c r="B4701">
        <v>70</v>
      </c>
      <c r="C4701" t="s">
        <v>193</v>
      </c>
      <c r="D4701" t="s">
        <v>3599</v>
      </c>
      <c r="E4701" t="s">
        <v>249</v>
      </c>
      <c r="F4701" t="s">
        <v>63</v>
      </c>
      <c r="G4701">
        <v>4</v>
      </c>
      <c r="H4701">
        <v>46</v>
      </c>
    </row>
    <row r="4702" spans="1:8">
      <c r="A4702">
        <v>4701</v>
      </c>
      <c r="B4702">
        <v>70</v>
      </c>
      <c r="C4702" t="s">
        <v>193</v>
      </c>
      <c r="D4702" t="s">
        <v>3599</v>
      </c>
      <c r="E4702" t="s">
        <v>249</v>
      </c>
      <c r="F4702" t="s">
        <v>46</v>
      </c>
      <c r="G4702">
        <v>1</v>
      </c>
      <c r="H4702">
        <v>46</v>
      </c>
    </row>
    <row r="4703" spans="1:8">
      <c r="A4703">
        <v>4702</v>
      </c>
      <c r="B4703">
        <v>70</v>
      </c>
      <c r="C4703" t="s">
        <v>193</v>
      </c>
      <c r="D4703" t="s">
        <v>3599</v>
      </c>
      <c r="E4703" t="s">
        <v>1386</v>
      </c>
      <c r="F4703" t="s">
        <v>63</v>
      </c>
      <c r="G4703">
        <v>1</v>
      </c>
      <c r="H4703">
        <v>46</v>
      </c>
    </row>
    <row r="4704" spans="1:8">
      <c r="A4704">
        <v>4703</v>
      </c>
      <c r="B4704">
        <v>70</v>
      </c>
      <c r="C4704" t="s">
        <v>193</v>
      </c>
      <c r="D4704" t="s">
        <v>3599</v>
      </c>
      <c r="E4704" t="s">
        <v>1387</v>
      </c>
      <c r="F4704" t="s">
        <v>63</v>
      </c>
      <c r="G4704">
        <v>2</v>
      </c>
      <c r="H4704">
        <v>46</v>
      </c>
    </row>
    <row r="4705" spans="1:8">
      <c r="A4705">
        <v>4704</v>
      </c>
      <c r="B4705">
        <v>70</v>
      </c>
      <c r="C4705" t="s">
        <v>193</v>
      </c>
      <c r="D4705" t="s">
        <v>3599</v>
      </c>
      <c r="E4705" t="s">
        <v>1387</v>
      </c>
      <c r="F4705" t="s">
        <v>46</v>
      </c>
      <c r="G4705">
        <v>3</v>
      </c>
      <c r="H4705">
        <v>46</v>
      </c>
    </row>
    <row r="4706" spans="1:8">
      <c r="A4706">
        <v>4705</v>
      </c>
      <c r="B4706">
        <v>70</v>
      </c>
      <c r="C4706" t="s">
        <v>193</v>
      </c>
      <c r="D4706" t="s">
        <v>3599</v>
      </c>
      <c r="E4706" t="s">
        <v>1388</v>
      </c>
      <c r="F4706" t="s">
        <v>46</v>
      </c>
      <c r="G4706">
        <v>2</v>
      </c>
      <c r="H4706">
        <v>46</v>
      </c>
    </row>
    <row r="4707" spans="1:8">
      <c r="A4707">
        <v>4706</v>
      </c>
      <c r="B4707">
        <v>70</v>
      </c>
      <c r="C4707" t="s">
        <v>193</v>
      </c>
      <c r="D4707" t="s">
        <v>3599</v>
      </c>
      <c r="E4707" t="s">
        <v>1389</v>
      </c>
      <c r="F4707" t="s">
        <v>63</v>
      </c>
      <c r="G4707">
        <v>1</v>
      </c>
      <c r="H4707">
        <v>46</v>
      </c>
    </row>
    <row r="4708" spans="1:8">
      <c r="A4708">
        <v>4707</v>
      </c>
      <c r="B4708">
        <v>70</v>
      </c>
      <c r="C4708" t="s">
        <v>193</v>
      </c>
      <c r="D4708" t="s">
        <v>3599</v>
      </c>
      <c r="E4708" t="s">
        <v>1389</v>
      </c>
      <c r="F4708" t="s">
        <v>46</v>
      </c>
      <c r="G4708">
        <v>3</v>
      </c>
      <c r="H4708">
        <v>46</v>
      </c>
    </row>
    <row r="4709" spans="1:8">
      <c r="A4709">
        <v>4708</v>
      </c>
      <c r="B4709">
        <v>70</v>
      </c>
      <c r="C4709" t="s">
        <v>193</v>
      </c>
      <c r="D4709" t="s">
        <v>3599</v>
      </c>
      <c r="E4709" t="s">
        <v>1390</v>
      </c>
      <c r="F4709" t="s">
        <v>63</v>
      </c>
      <c r="G4709">
        <v>4</v>
      </c>
      <c r="H4709">
        <v>46</v>
      </c>
    </row>
    <row r="4710" spans="1:8">
      <c r="A4710">
        <v>4709</v>
      </c>
      <c r="B4710">
        <v>70</v>
      </c>
      <c r="C4710" t="s">
        <v>193</v>
      </c>
      <c r="D4710" t="s">
        <v>3599</v>
      </c>
      <c r="E4710" t="s">
        <v>1390</v>
      </c>
      <c r="F4710" t="s">
        <v>46</v>
      </c>
      <c r="G4710">
        <v>2</v>
      </c>
      <c r="H4710">
        <v>46</v>
      </c>
    </row>
    <row r="4711" spans="1:8">
      <c r="A4711">
        <v>4710</v>
      </c>
      <c r="B4711">
        <v>70</v>
      </c>
      <c r="C4711" t="s">
        <v>193</v>
      </c>
      <c r="D4711" t="s">
        <v>3599</v>
      </c>
      <c r="E4711" t="s">
        <v>1391</v>
      </c>
      <c r="F4711" t="s">
        <v>63</v>
      </c>
      <c r="G4711">
        <v>2</v>
      </c>
      <c r="H4711">
        <v>46</v>
      </c>
    </row>
    <row r="4712" spans="1:8">
      <c r="A4712">
        <v>4711</v>
      </c>
      <c r="B4712">
        <v>70</v>
      </c>
      <c r="C4712" t="s">
        <v>193</v>
      </c>
      <c r="D4712" t="s">
        <v>3599</v>
      </c>
      <c r="E4712" t="s">
        <v>1391</v>
      </c>
      <c r="F4712" t="s">
        <v>46</v>
      </c>
      <c r="G4712">
        <v>1</v>
      </c>
      <c r="H4712">
        <v>46</v>
      </c>
    </row>
    <row r="4713" spans="1:8">
      <c r="A4713">
        <v>4712</v>
      </c>
      <c r="B4713">
        <v>70</v>
      </c>
      <c r="C4713" t="s">
        <v>193</v>
      </c>
      <c r="D4713" t="s">
        <v>3599</v>
      </c>
      <c r="E4713" t="s">
        <v>1392</v>
      </c>
      <c r="F4713" t="s">
        <v>63</v>
      </c>
      <c r="G4713">
        <v>2</v>
      </c>
      <c r="H4713">
        <v>46</v>
      </c>
    </row>
    <row r="4714" spans="1:8">
      <c r="A4714">
        <v>4713</v>
      </c>
      <c r="B4714">
        <v>70</v>
      </c>
      <c r="C4714" t="s">
        <v>193</v>
      </c>
      <c r="D4714" t="s">
        <v>3599</v>
      </c>
      <c r="E4714" t="s">
        <v>1392</v>
      </c>
      <c r="F4714" t="s">
        <v>46</v>
      </c>
      <c r="G4714">
        <v>1</v>
      </c>
      <c r="H4714">
        <v>46</v>
      </c>
    </row>
    <row r="4715" spans="1:8">
      <c r="A4715">
        <v>4714</v>
      </c>
      <c r="B4715">
        <v>70</v>
      </c>
      <c r="C4715" t="s">
        <v>193</v>
      </c>
      <c r="D4715" t="s">
        <v>3599</v>
      </c>
      <c r="E4715" t="s">
        <v>1393</v>
      </c>
      <c r="F4715" t="s">
        <v>63</v>
      </c>
      <c r="G4715">
        <v>2</v>
      </c>
      <c r="H4715">
        <v>46</v>
      </c>
    </row>
    <row r="4716" spans="1:8">
      <c r="A4716">
        <v>4715</v>
      </c>
      <c r="B4716">
        <v>70</v>
      </c>
      <c r="C4716" t="s">
        <v>193</v>
      </c>
      <c r="D4716" t="s">
        <v>3599</v>
      </c>
      <c r="E4716" t="s">
        <v>1393</v>
      </c>
      <c r="F4716" t="s">
        <v>46</v>
      </c>
      <c r="G4716">
        <v>2</v>
      </c>
      <c r="H4716">
        <v>46</v>
      </c>
    </row>
    <row r="4717" spans="1:8">
      <c r="A4717">
        <v>4716</v>
      </c>
      <c r="B4717">
        <v>70</v>
      </c>
      <c r="C4717" t="s">
        <v>193</v>
      </c>
      <c r="D4717" t="s">
        <v>3599</v>
      </c>
      <c r="E4717" t="s">
        <v>1394</v>
      </c>
      <c r="F4717" t="s">
        <v>63</v>
      </c>
      <c r="G4717">
        <v>3</v>
      </c>
      <c r="H4717">
        <v>46</v>
      </c>
    </row>
    <row r="4718" spans="1:8">
      <c r="A4718">
        <v>4717</v>
      </c>
      <c r="B4718">
        <v>70</v>
      </c>
      <c r="C4718" t="s">
        <v>193</v>
      </c>
      <c r="D4718" t="s">
        <v>3599</v>
      </c>
      <c r="E4718" t="s">
        <v>1394</v>
      </c>
      <c r="F4718" t="s">
        <v>46</v>
      </c>
      <c r="G4718">
        <v>1</v>
      </c>
      <c r="H4718">
        <v>46</v>
      </c>
    </row>
    <row r="4719" spans="1:8">
      <c r="A4719">
        <v>4718</v>
      </c>
      <c r="B4719">
        <v>70</v>
      </c>
      <c r="C4719" t="s">
        <v>193</v>
      </c>
      <c r="D4719" t="s">
        <v>3599</v>
      </c>
      <c r="E4719" t="s">
        <v>1395</v>
      </c>
      <c r="F4719" t="s">
        <v>46</v>
      </c>
      <c r="G4719">
        <v>1</v>
      </c>
      <c r="H4719">
        <v>46</v>
      </c>
    </row>
    <row r="4720" spans="1:8">
      <c r="A4720">
        <v>4719</v>
      </c>
      <c r="B4720">
        <v>70</v>
      </c>
      <c r="C4720" t="s">
        <v>193</v>
      </c>
      <c r="D4720" t="s">
        <v>3599</v>
      </c>
      <c r="E4720" t="s">
        <v>1396</v>
      </c>
      <c r="F4720" t="s">
        <v>46</v>
      </c>
      <c r="G4720">
        <v>1</v>
      </c>
      <c r="H4720">
        <v>46</v>
      </c>
    </row>
    <row r="4721" spans="1:8">
      <c r="A4721">
        <v>4720</v>
      </c>
      <c r="B4721">
        <v>70</v>
      </c>
      <c r="C4721" t="s">
        <v>193</v>
      </c>
      <c r="D4721" t="s">
        <v>3599</v>
      </c>
      <c r="E4721" t="s">
        <v>1397</v>
      </c>
      <c r="F4721" t="s">
        <v>46</v>
      </c>
      <c r="G4721">
        <v>2</v>
      </c>
      <c r="H4721">
        <v>46</v>
      </c>
    </row>
    <row r="4722" spans="1:8">
      <c r="A4722">
        <v>4721</v>
      </c>
      <c r="B4722">
        <v>70</v>
      </c>
      <c r="C4722" t="s">
        <v>193</v>
      </c>
      <c r="D4722" t="s">
        <v>3599</v>
      </c>
      <c r="E4722" t="s">
        <v>1400</v>
      </c>
      <c r="F4722" t="s">
        <v>63</v>
      </c>
      <c r="G4722">
        <v>1</v>
      </c>
      <c r="H4722">
        <v>46</v>
      </c>
    </row>
    <row r="4723" spans="1:8">
      <c r="A4723">
        <v>4722</v>
      </c>
      <c r="B4723">
        <v>70</v>
      </c>
      <c r="C4723" t="s">
        <v>193</v>
      </c>
      <c r="D4723" t="s">
        <v>3599</v>
      </c>
      <c r="E4723" t="s">
        <v>1400</v>
      </c>
      <c r="F4723" t="s">
        <v>46</v>
      </c>
      <c r="G4723">
        <v>1</v>
      </c>
      <c r="H4723">
        <v>46</v>
      </c>
    </row>
    <row r="4724" spans="1:8">
      <c r="A4724">
        <v>4723</v>
      </c>
      <c r="B4724">
        <v>70</v>
      </c>
      <c r="C4724" t="s">
        <v>193</v>
      </c>
      <c r="D4724" t="s">
        <v>3599</v>
      </c>
      <c r="E4724" t="s">
        <v>1401</v>
      </c>
      <c r="F4724" t="s">
        <v>63</v>
      </c>
      <c r="G4724">
        <v>1</v>
      </c>
      <c r="H4724">
        <v>46</v>
      </c>
    </row>
    <row r="4725" spans="1:8">
      <c r="A4725">
        <v>4724</v>
      </c>
      <c r="B4725">
        <v>70</v>
      </c>
      <c r="C4725" t="s">
        <v>193</v>
      </c>
      <c r="D4725" t="s">
        <v>3599</v>
      </c>
      <c r="E4725" t="s">
        <v>1402</v>
      </c>
      <c r="F4725" t="s">
        <v>46</v>
      </c>
      <c r="G4725">
        <v>2</v>
      </c>
      <c r="H4725">
        <v>46</v>
      </c>
    </row>
    <row r="4726" spans="1:8">
      <c r="A4726">
        <v>4725</v>
      </c>
      <c r="B4726">
        <v>70</v>
      </c>
      <c r="C4726" t="s">
        <v>193</v>
      </c>
      <c r="D4726" t="s">
        <v>3598</v>
      </c>
      <c r="E4726" t="s">
        <v>249</v>
      </c>
      <c r="F4726" t="s">
        <v>63</v>
      </c>
      <c r="G4726">
        <v>4442</v>
      </c>
      <c r="H4726">
        <v>102655</v>
      </c>
    </row>
    <row r="4727" spans="1:8">
      <c r="A4727">
        <v>4726</v>
      </c>
      <c r="B4727">
        <v>70</v>
      </c>
      <c r="C4727" t="s">
        <v>193</v>
      </c>
      <c r="D4727" t="s">
        <v>3598</v>
      </c>
      <c r="E4727" t="s">
        <v>249</v>
      </c>
      <c r="F4727" t="s">
        <v>46</v>
      </c>
      <c r="G4727">
        <v>4082</v>
      </c>
      <c r="H4727">
        <v>102655</v>
      </c>
    </row>
    <row r="4728" spans="1:8">
      <c r="A4728">
        <v>4727</v>
      </c>
      <c r="B4728">
        <v>70</v>
      </c>
      <c r="C4728" t="s">
        <v>193</v>
      </c>
      <c r="D4728" t="s">
        <v>3598</v>
      </c>
      <c r="E4728" t="s">
        <v>1386</v>
      </c>
      <c r="F4728" t="s">
        <v>63</v>
      </c>
      <c r="G4728">
        <v>5246</v>
      </c>
      <c r="H4728">
        <v>102655</v>
      </c>
    </row>
    <row r="4729" spans="1:8">
      <c r="A4729">
        <v>4728</v>
      </c>
      <c r="B4729">
        <v>70</v>
      </c>
      <c r="C4729" t="s">
        <v>193</v>
      </c>
      <c r="D4729" t="s">
        <v>3598</v>
      </c>
      <c r="E4729" t="s">
        <v>1386</v>
      </c>
      <c r="F4729" t="s">
        <v>46</v>
      </c>
      <c r="G4729">
        <v>5076</v>
      </c>
      <c r="H4729">
        <v>102655</v>
      </c>
    </row>
    <row r="4730" spans="1:8">
      <c r="A4730">
        <v>4729</v>
      </c>
      <c r="B4730">
        <v>70</v>
      </c>
      <c r="C4730" t="s">
        <v>193</v>
      </c>
      <c r="D4730" t="s">
        <v>3598</v>
      </c>
      <c r="E4730" t="s">
        <v>1387</v>
      </c>
      <c r="F4730" t="s">
        <v>63</v>
      </c>
      <c r="G4730">
        <v>5737</v>
      </c>
      <c r="H4730">
        <v>102655</v>
      </c>
    </row>
    <row r="4731" spans="1:8">
      <c r="A4731">
        <v>4730</v>
      </c>
      <c r="B4731">
        <v>70</v>
      </c>
      <c r="C4731" t="s">
        <v>193</v>
      </c>
      <c r="D4731" t="s">
        <v>3598</v>
      </c>
      <c r="E4731" t="s">
        <v>1387</v>
      </c>
      <c r="F4731" t="s">
        <v>46</v>
      </c>
      <c r="G4731">
        <v>5456</v>
      </c>
      <c r="H4731">
        <v>102655</v>
      </c>
    </row>
    <row r="4732" spans="1:8">
      <c r="A4732">
        <v>4731</v>
      </c>
      <c r="B4732">
        <v>70</v>
      </c>
      <c r="C4732" t="s">
        <v>193</v>
      </c>
      <c r="D4732" t="s">
        <v>3598</v>
      </c>
      <c r="E4732" t="s">
        <v>1388</v>
      </c>
      <c r="F4732" t="s">
        <v>63</v>
      </c>
      <c r="G4732">
        <v>5454</v>
      </c>
      <c r="H4732">
        <v>102655</v>
      </c>
    </row>
    <row r="4733" spans="1:8">
      <c r="A4733">
        <v>4732</v>
      </c>
      <c r="B4733">
        <v>70</v>
      </c>
      <c r="C4733" t="s">
        <v>193</v>
      </c>
      <c r="D4733" t="s">
        <v>3598</v>
      </c>
      <c r="E4733" t="s">
        <v>1388</v>
      </c>
      <c r="F4733" t="s">
        <v>46</v>
      </c>
      <c r="G4733">
        <v>5056</v>
      </c>
      <c r="H4733">
        <v>102655</v>
      </c>
    </row>
    <row r="4734" spans="1:8">
      <c r="A4734">
        <v>4733</v>
      </c>
      <c r="B4734">
        <v>70</v>
      </c>
      <c r="C4734" t="s">
        <v>193</v>
      </c>
      <c r="D4734" t="s">
        <v>3598</v>
      </c>
      <c r="E4734" t="s">
        <v>1389</v>
      </c>
      <c r="F4734" t="s">
        <v>63</v>
      </c>
      <c r="G4734">
        <v>4215</v>
      </c>
      <c r="H4734">
        <v>102655</v>
      </c>
    </row>
    <row r="4735" spans="1:8">
      <c r="A4735">
        <v>4734</v>
      </c>
      <c r="B4735">
        <v>70</v>
      </c>
      <c r="C4735" t="s">
        <v>193</v>
      </c>
      <c r="D4735" t="s">
        <v>3598</v>
      </c>
      <c r="E4735" t="s">
        <v>1389</v>
      </c>
      <c r="F4735" t="s">
        <v>46</v>
      </c>
      <c r="G4735">
        <v>3995</v>
      </c>
      <c r="H4735">
        <v>102655</v>
      </c>
    </row>
    <row r="4736" spans="1:8">
      <c r="A4736">
        <v>4735</v>
      </c>
      <c r="B4736">
        <v>70</v>
      </c>
      <c r="C4736" t="s">
        <v>193</v>
      </c>
      <c r="D4736" t="s">
        <v>3598</v>
      </c>
      <c r="E4736" t="s">
        <v>1390</v>
      </c>
      <c r="F4736" t="s">
        <v>63</v>
      </c>
      <c r="G4736">
        <v>3602</v>
      </c>
      <c r="H4736">
        <v>102655</v>
      </c>
    </row>
    <row r="4737" spans="1:8">
      <c r="A4737">
        <v>4736</v>
      </c>
      <c r="B4737">
        <v>70</v>
      </c>
      <c r="C4737" t="s">
        <v>193</v>
      </c>
      <c r="D4737" t="s">
        <v>3598</v>
      </c>
      <c r="E4737" t="s">
        <v>1390</v>
      </c>
      <c r="F4737" t="s">
        <v>46</v>
      </c>
      <c r="G4737">
        <v>3764</v>
      </c>
      <c r="H4737">
        <v>102655</v>
      </c>
    </row>
    <row r="4738" spans="1:8">
      <c r="A4738">
        <v>4737</v>
      </c>
      <c r="B4738">
        <v>70</v>
      </c>
      <c r="C4738" t="s">
        <v>193</v>
      </c>
      <c r="D4738" t="s">
        <v>3598</v>
      </c>
      <c r="E4738" t="s">
        <v>1391</v>
      </c>
      <c r="F4738" t="s">
        <v>63</v>
      </c>
      <c r="G4738">
        <v>3377</v>
      </c>
      <c r="H4738">
        <v>102655</v>
      </c>
    </row>
    <row r="4739" spans="1:8">
      <c r="A4739">
        <v>4738</v>
      </c>
      <c r="B4739">
        <v>70</v>
      </c>
      <c r="C4739" t="s">
        <v>193</v>
      </c>
      <c r="D4739" t="s">
        <v>3598</v>
      </c>
      <c r="E4739" t="s">
        <v>1391</v>
      </c>
      <c r="F4739" t="s">
        <v>46</v>
      </c>
      <c r="G4739">
        <v>3487</v>
      </c>
      <c r="H4739">
        <v>102655</v>
      </c>
    </row>
    <row r="4740" spans="1:8">
      <c r="A4740">
        <v>4739</v>
      </c>
      <c r="B4740">
        <v>70</v>
      </c>
      <c r="C4740" t="s">
        <v>193</v>
      </c>
      <c r="D4740" t="s">
        <v>3598</v>
      </c>
      <c r="E4740" t="s">
        <v>1392</v>
      </c>
      <c r="F4740" t="s">
        <v>63</v>
      </c>
      <c r="G4740">
        <v>3189</v>
      </c>
      <c r="H4740">
        <v>102655</v>
      </c>
    </row>
    <row r="4741" spans="1:8">
      <c r="A4741">
        <v>4740</v>
      </c>
      <c r="B4741">
        <v>70</v>
      </c>
      <c r="C4741" t="s">
        <v>193</v>
      </c>
      <c r="D4741" t="s">
        <v>3598</v>
      </c>
      <c r="E4741" t="s">
        <v>1392</v>
      </c>
      <c r="F4741" t="s">
        <v>46</v>
      </c>
      <c r="G4741">
        <v>3187</v>
      </c>
      <c r="H4741">
        <v>102655</v>
      </c>
    </row>
    <row r="4742" spans="1:8">
      <c r="A4742">
        <v>4741</v>
      </c>
      <c r="B4742">
        <v>70</v>
      </c>
      <c r="C4742" t="s">
        <v>193</v>
      </c>
      <c r="D4742" t="s">
        <v>3598</v>
      </c>
      <c r="E4742" t="s">
        <v>1393</v>
      </c>
      <c r="F4742" t="s">
        <v>63</v>
      </c>
      <c r="G4742">
        <v>2804</v>
      </c>
      <c r="H4742">
        <v>102655</v>
      </c>
    </row>
    <row r="4743" spans="1:8">
      <c r="A4743">
        <v>4742</v>
      </c>
      <c r="B4743">
        <v>70</v>
      </c>
      <c r="C4743" t="s">
        <v>193</v>
      </c>
      <c r="D4743" t="s">
        <v>3598</v>
      </c>
      <c r="E4743" t="s">
        <v>1393</v>
      </c>
      <c r="F4743" t="s">
        <v>46</v>
      </c>
      <c r="G4743">
        <v>2974</v>
      </c>
      <c r="H4743">
        <v>102655</v>
      </c>
    </row>
    <row r="4744" spans="1:8">
      <c r="A4744">
        <v>4743</v>
      </c>
      <c r="B4744">
        <v>70</v>
      </c>
      <c r="C4744" t="s">
        <v>193</v>
      </c>
      <c r="D4744" t="s">
        <v>3598</v>
      </c>
      <c r="E4744" t="s">
        <v>1394</v>
      </c>
      <c r="F4744" t="s">
        <v>63</v>
      </c>
      <c r="G4744">
        <v>2840</v>
      </c>
      <c r="H4744">
        <v>102655</v>
      </c>
    </row>
    <row r="4745" spans="1:8">
      <c r="A4745">
        <v>4744</v>
      </c>
      <c r="B4745">
        <v>70</v>
      </c>
      <c r="C4745" t="s">
        <v>193</v>
      </c>
      <c r="D4745" t="s">
        <v>3598</v>
      </c>
      <c r="E4745" t="s">
        <v>1394</v>
      </c>
      <c r="F4745" t="s">
        <v>46</v>
      </c>
      <c r="G4745">
        <v>2929</v>
      </c>
      <c r="H4745">
        <v>102655</v>
      </c>
    </row>
    <row r="4746" spans="1:8">
      <c r="A4746">
        <v>4745</v>
      </c>
      <c r="B4746">
        <v>70</v>
      </c>
      <c r="C4746" t="s">
        <v>193</v>
      </c>
      <c r="D4746" t="s">
        <v>3598</v>
      </c>
      <c r="E4746" t="s">
        <v>1395</v>
      </c>
      <c r="F4746" t="s">
        <v>63</v>
      </c>
      <c r="G4746">
        <v>2774</v>
      </c>
      <c r="H4746">
        <v>102655</v>
      </c>
    </row>
    <row r="4747" spans="1:8">
      <c r="A4747">
        <v>4746</v>
      </c>
      <c r="B4747">
        <v>70</v>
      </c>
      <c r="C4747" t="s">
        <v>193</v>
      </c>
      <c r="D4747" t="s">
        <v>3598</v>
      </c>
      <c r="E4747" t="s">
        <v>1395</v>
      </c>
      <c r="F4747" t="s">
        <v>46</v>
      </c>
      <c r="G4747">
        <v>2645</v>
      </c>
      <c r="H4747">
        <v>102655</v>
      </c>
    </row>
    <row r="4748" spans="1:8">
      <c r="A4748">
        <v>4747</v>
      </c>
      <c r="B4748">
        <v>70</v>
      </c>
      <c r="C4748" t="s">
        <v>193</v>
      </c>
      <c r="D4748" t="s">
        <v>3598</v>
      </c>
      <c r="E4748" t="s">
        <v>1396</v>
      </c>
      <c r="F4748" t="s">
        <v>63</v>
      </c>
      <c r="G4748">
        <v>2344</v>
      </c>
      <c r="H4748">
        <v>102655</v>
      </c>
    </row>
    <row r="4749" spans="1:8">
      <c r="A4749">
        <v>4748</v>
      </c>
      <c r="B4749">
        <v>70</v>
      </c>
      <c r="C4749" t="s">
        <v>193</v>
      </c>
      <c r="D4749" t="s">
        <v>3598</v>
      </c>
      <c r="E4749" t="s">
        <v>1396</v>
      </c>
      <c r="F4749" t="s">
        <v>46</v>
      </c>
      <c r="G4749">
        <v>2299</v>
      </c>
      <c r="H4749">
        <v>102655</v>
      </c>
    </row>
    <row r="4750" spans="1:8">
      <c r="A4750">
        <v>4749</v>
      </c>
      <c r="B4750">
        <v>70</v>
      </c>
      <c r="C4750" t="s">
        <v>193</v>
      </c>
      <c r="D4750" t="s">
        <v>3598</v>
      </c>
      <c r="E4750" t="s">
        <v>1397</v>
      </c>
      <c r="F4750" t="s">
        <v>63</v>
      </c>
      <c r="G4750">
        <v>1734</v>
      </c>
      <c r="H4750">
        <v>102655</v>
      </c>
    </row>
    <row r="4751" spans="1:8">
      <c r="A4751">
        <v>4750</v>
      </c>
      <c r="B4751">
        <v>70</v>
      </c>
      <c r="C4751" t="s">
        <v>193</v>
      </c>
      <c r="D4751" t="s">
        <v>3598</v>
      </c>
      <c r="E4751" t="s">
        <v>1397</v>
      </c>
      <c r="F4751" t="s">
        <v>46</v>
      </c>
      <c r="G4751">
        <v>1768</v>
      </c>
      <c r="H4751">
        <v>102655</v>
      </c>
    </row>
    <row r="4752" spans="1:8">
      <c r="A4752">
        <v>4751</v>
      </c>
      <c r="B4752">
        <v>70</v>
      </c>
      <c r="C4752" t="s">
        <v>193</v>
      </c>
      <c r="D4752" t="s">
        <v>3598</v>
      </c>
      <c r="E4752" t="s">
        <v>1398</v>
      </c>
      <c r="F4752" t="s">
        <v>63</v>
      </c>
      <c r="G4752">
        <v>1363</v>
      </c>
      <c r="H4752">
        <v>102655</v>
      </c>
    </row>
    <row r="4753" spans="1:8">
      <c r="A4753">
        <v>4752</v>
      </c>
      <c r="B4753">
        <v>70</v>
      </c>
      <c r="C4753" t="s">
        <v>193</v>
      </c>
      <c r="D4753" t="s">
        <v>3598</v>
      </c>
      <c r="E4753" t="s">
        <v>1398</v>
      </c>
      <c r="F4753" t="s">
        <v>46</v>
      </c>
      <c r="G4753">
        <v>1399</v>
      </c>
      <c r="H4753">
        <v>102655</v>
      </c>
    </row>
    <row r="4754" spans="1:8">
      <c r="A4754">
        <v>4753</v>
      </c>
      <c r="B4754">
        <v>70</v>
      </c>
      <c r="C4754" t="s">
        <v>193</v>
      </c>
      <c r="D4754" t="s">
        <v>3598</v>
      </c>
      <c r="E4754" t="s">
        <v>1399</v>
      </c>
      <c r="F4754" t="s">
        <v>63</v>
      </c>
      <c r="G4754">
        <v>994</v>
      </c>
      <c r="H4754">
        <v>102655</v>
      </c>
    </row>
    <row r="4755" spans="1:8">
      <c r="A4755">
        <v>4754</v>
      </c>
      <c r="B4755">
        <v>70</v>
      </c>
      <c r="C4755" t="s">
        <v>193</v>
      </c>
      <c r="D4755" t="s">
        <v>3598</v>
      </c>
      <c r="E4755" t="s">
        <v>1399</v>
      </c>
      <c r="F4755" t="s">
        <v>46</v>
      </c>
      <c r="G4755">
        <v>1015</v>
      </c>
      <c r="H4755">
        <v>102655</v>
      </c>
    </row>
    <row r="4756" spans="1:8">
      <c r="A4756">
        <v>4755</v>
      </c>
      <c r="B4756">
        <v>70</v>
      </c>
      <c r="C4756" t="s">
        <v>193</v>
      </c>
      <c r="D4756" t="s">
        <v>3598</v>
      </c>
      <c r="E4756" t="s">
        <v>1400</v>
      </c>
      <c r="F4756" t="s">
        <v>63</v>
      </c>
      <c r="G4756">
        <v>720</v>
      </c>
      <c r="H4756">
        <v>102655</v>
      </c>
    </row>
    <row r="4757" spans="1:8">
      <c r="A4757">
        <v>4756</v>
      </c>
      <c r="B4757">
        <v>70</v>
      </c>
      <c r="C4757" t="s">
        <v>193</v>
      </c>
      <c r="D4757" t="s">
        <v>3598</v>
      </c>
      <c r="E4757" t="s">
        <v>1400</v>
      </c>
      <c r="F4757" t="s">
        <v>46</v>
      </c>
      <c r="G4757">
        <v>844</v>
      </c>
      <c r="H4757">
        <v>102655</v>
      </c>
    </row>
    <row r="4758" spans="1:8">
      <c r="A4758">
        <v>4757</v>
      </c>
      <c r="B4758">
        <v>70</v>
      </c>
      <c r="C4758" t="s">
        <v>193</v>
      </c>
      <c r="D4758" t="s">
        <v>3598</v>
      </c>
      <c r="E4758" t="s">
        <v>1401</v>
      </c>
      <c r="F4758" t="s">
        <v>63</v>
      </c>
      <c r="G4758">
        <v>477</v>
      </c>
      <c r="H4758">
        <v>102655</v>
      </c>
    </row>
    <row r="4759" spans="1:8">
      <c r="A4759">
        <v>4758</v>
      </c>
      <c r="B4759">
        <v>70</v>
      </c>
      <c r="C4759" t="s">
        <v>193</v>
      </c>
      <c r="D4759" t="s">
        <v>3598</v>
      </c>
      <c r="E4759" t="s">
        <v>1401</v>
      </c>
      <c r="F4759" t="s">
        <v>46</v>
      </c>
      <c r="G4759">
        <v>516</v>
      </c>
      <c r="H4759">
        <v>102655</v>
      </c>
    </row>
    <row r="4760" spans="1:8">
      <c r="A4760">
        <v>4759</v>
      </c>
      <c r="B4760">
        <v>70</v>
      </c>
      <c r="C4760" t="s">
        <v>193</v>
      </c>
      <c r="D4760" t="s">
        <v>3598</v>
      </c>
      <c r="E4760" t="s">
        <v>1402</v>
      </c>
      <c r="F4760" t="s">
        <v>63</v>
      </c>
      <c r="G4760">
        <v>412</v>
      </c>
      <c r="H4760">
        <v>102655</v>
      </c>
    </row>
    <row r="4761" spans="1:8">
      <c r="A4761">
        <v>4760</v>
      </c>
      <c r="B4761">
        <v>70</v>
      </c>
      <c r="C4761" t="s">
        <v>193</v>
      </c>
      <c r="D4761" t="s">
        <v>3598</v>
      </c>
      <c r="E4761" t="s">
        <v>1402</v>
      </c>
      <c r="F4761" t="s">
        <v>46</v>
      </c>
      <c r="G4761">
        <v>439</v>
      </c>
      <c r="H4761">
        <v>102655</v>
      </c>
    </row>
    <row r="4762" spans="1:8">
      <c r="A4762">
        <v>4761</v>
      </c>
      <c r="B4762">
        <v>70</v>
      </c>
      <c r="C4762" t="s">
        <v>193</v>
      </c>
      <c r="D4762" t="s">
        <v>3586</v>
      </c>
      <c r="E4762" t="s">
        <v>249</v>
      </c>
      <c r="F4762" t="s">
        <v>63</v>
      </c>
      <c r="G4762">
        <v>27323</v>
      </c>
      <c r="H4762">
        <v>649027</v>
      </c>
    </row>
    <row r="4763" spans="1:8">
      <c r="A4763">
        <v>4762</v>
      </c>
      <c r="B4763">
        <v>70</v>
      </c>
      <c r="C4763" t="s">
        <v>193</v>
      </c>
      <c r="D4763" t="s">
        <v>3586</v>
      </c>
      <c r="E4763" t="s">
        <v>249</v>
      </c>
      <c r="F4763" t="s">
        <v>46</v>
      </c>
      <c r="G4763">
        <v>26350</v>
      </c>
      <c r="H4763">
        <v>649027</v>
      </c>
    </row>
    <row r="4764" spans="1:8">
      <c r="A4764">
        <v>4763</v>
      </c>
      <c r="B4764">
        <v>70</v>
      </c>
      <c r="C4764" t="s">
        <v>193</v>
      </c>
      <c r="D4764" t="s">
        <v>3586</v>
      </c>
      <c r="E4764" t="s">
        <v>1386</v>
      </c>
      <c r="F4764" t="s">
        <v>63</v>
      </c>
      <c r="G4764">
        <v>30156</v>
      </c>
      <c r="H4764">
        <v>649027</v>
      </c>
    </row>
    <row r="4765" spans="1:8">
      <c r="A4765">
        <v>4764</v>
      </c>
      <c r="B4765">
        <v>70</v>
      </c>
      <c r="C4765" t="s">
        <v>193</v>
      </c>
      <c r="D4765" t="s">
        <v>3586</v>
      </c>
      <c r="E4765" t="s">
        <v>1386</v>
      </c>
      <c r="F4765" t="s">
        <v>46</v>
      </c>
      <c r="G4765">
        <v>28370</v>
      </c>
      <c r="H4765">
        <v>649027</v>
      </c>
    </row>
    <row r="4766" spans="1:8">
      <c r="A4766">
        <v>4765</v>
      </c>
      <c r="B4766">
        <v>70</v>
      </c>
      <c r="C4766" t="s">
        <v>193</v>
      </c>
      <c r="D4766" t="s">
        <v>3586</v>
      </c>
      <c r="E4766" t="s">
        <v>1387</v>
      </c>
      <c r="F4766" t="s">
        <v>63</v>
      </c>
      <c r="G4766">
        <v>30919</v>
      </c>
      <c r="H4766">
        <v>649027</v>
      </c>
    </row>
    <row r="4767" spans="1:8">
      <c r="A4767">
        <v>4766</v>
      </c>
      <c r="B4767">
        <v>70</v>
      </c>
      <c r="C4767" t="s">
        <v>193</v>
      </c>
      <c r="D4767" t="s">
        <v>3586</v>
      </c>
      <c r="E4767" t="s">
        <v>1387</v>
      </c>
      <c r="F4767" t="s">
        <v>46</v>
      </c>
      <c r="G4767">
        <v>29289</v>
      </c>
      <c r="H4767">
        <v>649027</v>
      </c>
    </row>
    <row r="4768" spans="1:8">
      <c r="A4768">
        <v>4767</v>
      </c>
      <c r="B4768">
        <v>70</v>
      </c>
      <c r="C4768" t="s">
        <v>193</v>
      </c>
      <c r="D4768" t="s">
        <v>3586</v>
      </c>
      <c r="E4768" t="s">
        <v>1388</v>
      </c>
      <c r="F4768" t="s">
        <v>63</v>
      </c>
      <c r="G4768">
        <v>29335</v>
      </c>
      <c r="H4768">
        <v>649027</v>
      </c>
    </row>
    <row r="4769" spans="1:8">
      <c r="A4769">
        <v>4768</v>
      </c>
      <c r="B4769">
        <v>70</v>
      </c>
      <c r="C4769" t="s">
        <v>193</v>
      </c>
      <c r="D4769" t="s">
        <v>3586</v>
      </c>
      <c r="E4769" t="s">
        <v>1388</v>
      </c>
      <c r="F4769" t="s">
        <v>46</v>
      </c>
      <c r="G4769">
        <v>28193</v>
      </c>
      <c r="H4769">
        <v>649027</v>
      </c>
    </row>
    <row r="4770" spans="1:8">
      <c r="A4770">
        <v>4769</v>
      </c>
      <c r="B4770">
        <v>70</v>
      </c>
      <c r="C4770" t="s">
        <v>193</v>
      </c>
      <c r="D4770" t="s">
        <v>3586</v>
      </c>
      <c r="E4770" t="s">
        <v>1389</v>
      </c>
      <c r="F4770" t="s">
        <v>63</v>
      </c>
      <c r="G4770">
        <v>26796</v>
      </c>
      <c r="H4770">
        <v>649027</v>
      </c>
    </row>
    <row r="4771" spans="1:8">
      <c r="A4771">
        <v>4770</v>
      </c>
      <c r="B4771">
        <v>70</v>
      </c>
      <c r="C4771" t="s">
        <v>193</v>
      </c>
      <c r="D4771" t="s">
        <v>3586</v>
      </c>
      <c r="E4771" t="s">
        <v>1389</v>
      </c>
      <c r="F4771" t="s">
        <v>46</v>
      </c>
      <c r="G4771">
        <v>26543</v>
      </c>
      <c r="H4771">
        <v>649027</v>
      </c>
    </row>
    <row r="4772" spans="1:8">
      <c r="A4772">
        <v>4771</v>
      </c>
      <c r="B4772">
        <v>70</v>
      </c>
      <c r="C4772" t="s">
        <v>193</v>
      </c>
      <c r="D4772" t="s">
        <v>3586</v>
      </c>
      <c r="E4772" t="s">
        <v>1390</v>
      </c>
      <c r="F4772" t="s">
        <v>63</v>
      </c>
      <c r="G4772">
        <v>25257</v>
      </c>
      <c r="H4772">
        <v>649027</v>
      </c>
    </row>
    <row r="4773" spans="1:8">
      <c r="A4773">
        <v>4772</v>
      </c>
      <c r="B4773">
        <v>70</v>
      </c>
      <c r="C4773" t="s">
        <v>193</v>
      </c>
      <c r="D4773" t="s">
        <v>3586</v>
      </c>
      <c r="E4773" t="s">
        <v>1390</v>
      </c>
      <c r="F4773" t="s">
        <v>46</v>
      </c>
      <c r="G4773">
        <v>25617</v>
      </c>
      <c r="H4773">
        <v>649027</v>
      </c>
    </row>
    <row r="4774" spans="1:8">
      <c r="A4774">
        <v>4773</v>
      </c>
      <c r="B4774">
        <v>70</v>
      </c>
      <c r="C4774" t="s">
        <v>193</v>
      </c>
      <c r="D4774" t="s">
        <v>3586</v>
      </c>
      <c r="E4774" t="s">
        <v>1391</v>
      </c>
      <c r="F4774" t="s">
        <v>63</v>
      </c>
      <c r="G4774">
        <v>22460</v>
      </c>
      <c r="H4774">
        <v>649027</v>
      </c>
    </row>
    <row r="4775" spans="1:8">
      <c r="A4775">
        <v>4774</v>
      </c>
      <c r="B4775">
        <v>70</v>
      </c>
      <c r="C4775" t="s">
        <v>193</v>
      </c>
      <c r="D4775" t="s">
        <v>3586</v>
      </c>
      <c r="E4775" t="s">
        <v>1391</v>
      </c>
      <c r="F4775" t="s">
        <v>46</v>
      </c>
      <c r="G4775">
        <v>23129</v>
      </c>
      <c r="H4775">
        <v>649027</v>
      </c>
    </row>
    <row r="4776" spans="1:8">
      <c r="A4776">
        <v>4775</v>
      </c>
      <c r="B4776">
        <v>70</v>
      </c>
      <c r="C4776" t="s">
        <v>193</v>
      </c>
      <c r="D4776" t="s">
        <v>3586</v>
      </c>
      <c r="E4776" t="s">
        <v>1392</v>
      </c>
      <c r="F4776" t="s">
        <v>63</v>
      </c>
      <c r="G4776">
        <v>21642</v>
      </c>
      <c r="H4776">
        <v>649027</v>
      </c>
    </row>
    <row r="4777" spans="1:8">
      <c r="A4777">
        <v>4776</v>
      </c>
      <c r="B4777">
        <v>70</v>
      </c>
      <c r="C4777" t="s">
        <v>193</v>
      </c>
      <c r="D4777" t="s">
        <v>3586</v>
      </c>
      <c r="E4777" t="s">
        <v>1392</v>
      </c>
      <c r="F4777" t="s">
        <v>46</v>
      </c>
      <c r="G4777">
        <v>22266</v>
      </c>
      <c r="H4777">
        <v>649027</v>
      </c>
    </row>
    <row r="4778" spans="1:8">
      <c r="A4778">
        <v>4777</v>
      </c>
      <c r="B4778">
        <v>70</v>
      </c>
      <c r="C4778" t="s">
        <v>193</v>
      </c>
      <c r="D4778" t="s">
        <v>3586</v>
      </c>
      <c r="E4778" t="s">
        <v>1393</v>
      </c>
      <c r="F4778" t="s">
        <v>63</v>
      </c>
      <c r="G4778">
        <v>19033</v>
      </c>
      <c r="H4778">
        <v>649027</v>
      </c>
    </row>
    <row r="4779" spans="1:8">
      <c r="A4779">
        <v>4778</v>
      </c>
      <c r="B4779">
        <v>70</v>
      </c>
      <c r="C4779" t="s">
        <v>193</v>
      </c>
      <c r="D4779" t="s">
        <v>3586</v>
      </c>
      <c r="E4779" t="s">
        <v>1393</v>
      </c>
      <c r="F4779" t="s">
        <v>46</v>
      </c>
      <c r="G4779">
        <v>19352</v>
      </c>
      <c r="H4779">
        <v>649027</v>
      </c>
    </row>
    <row r="4780" spans="1:8">
      <c r="A4780">
        <v>4779</v>
      </c>
      <c r="B4780">
        <v>70</v>
      </c>
      <c r="C4780" t="s">
        <v>193</v>
      </c>
      <c r="D4780" t="s">
        <v>3586</v>
      </c>
      <c r="E4780" t="s">
        <v>1394</v>
      </c>
      <c r="F4780" t="s">
        <v>63</v>
      </c>
      <c r="G4780">
        <v>18621</v>
      </c>
      <c r="H4780">
        <v>649027</v>
      </c>
    </row>
    <row r="4781" spans="1:8">
      <c r="A4781">
        <v>4780</v>
      </c>
      <c r="B4781">
        <v>70</v>
      </c>
      <c r="C4781" t="s">
        <v>193</v>
      </c>
      <c r="D4781" t="s">
        <v>3586</v>
      </c>
      <c r="E4781" t="s">
        <v>1394</v>
      </c>
      <c r="F4781" t="s">
        <v>46</v>
      </c>
      <c r="G4781">
        <v>19108</v>
      </c>
      <c r="H4781">
        <v>649027</v>
      </c>
    </row>
    <row r="4782" spans="1:8">
      <c r="A4782">
        <v>4781</v>
      </c>
      <c r="B4782">
        <v>70</v>
      </c>
      <c r="C4782" t="s">
        <v>193</v>
      </c>
      <c r="D4782" t="s">
        <v>3586</v>
      </c>
      <c r="E4782" t="s">
        <v>1395</v>
      </c>
      <c r="F4782" t="s">
        <v>63</v>
      </c>
      <c r="G4782">
        <v>17735</v>
      </c>
      <c r="H4782">
        <v>649027</v>
      </c>
    </row>
    <row r="4783" spans="1:8">
      <c r="A4783">
        <v>4782</v>
      </c>
      <c r="B4783">
        <v>70</v>
      </c>
      <c r="C4783" t="s">
        <v>193</v>
      </c>
      <c r="D4783" t="s">
        <v>3586</v>
      </c>
      <c r="E4783" t="s">
        <v>1395</v>
      </c>
      <c r="F4783" t="s">
        <v>46</v>
      </c>
      <c r="G4783">
        <v>17803</v>
      </c>
      <c r="H4783">
        <v>649027</v>
      </c>
    </row>
    <row r="4784" spans="1:8">
      <c r="A4784">
        <v>4783</v>
      </c>
      <c r="B4784">
        <v>70</v>
      </c>
      <c r="C4784" t="s">
        <v>193</v>
      </c>
      <c r="D4784" t="s">
        <v>3586</v>
      </c>
      <c r="E4784" t="s">
        <v>1396</v>
      </c>
      <c r="F4784" t="s">
        <v>63</v>
      </c>
      <c r="G4784">
        <v>15009</v>
      </c>
      <c r="H4784">
        <v>649027</v>
      </c>
    </row>
    <row r="4785" spans="1:8">
      <c r="A4785">
        <v>4784</v>
      </c>
      <c r="B4785">
        <v>70</v>
      </c>
      <c r="C4785" t="s">
        <v>193</v>
      </c>
      <c r="D4785" t="s">
        <v>3586</v>
      </c>
      <c r="E4785" t="s">
        <v>1396</v>
      </c>
      <c r="F4785" t="s">
        <v>46</v>
      </c>
      <c r="G4785">
        <v>15292</v>
      </c>
      <c r="H4785">
        <v>649027</v>
      </c>
    </row>
    <row r="4786" spans="1:8">
      <c r="A4786">
        <v>4785</v>
      </c>
      <c r="B4786">
        <v>70</v>
      </c>
      <c r="C4786" t="s">
        <v>193</v>
      </c>
      <c r="D4786" t="s">
        <v>3586</v>
      </c>
      <c r="E4786" t="s">
        <v>1397</v>
      </c>
      <c r="F4786" t="s">
        <v>63</v>
      </c>
      <c r="G4786">
        <v>12019</v>
      </c>
      <c r="H4786">
        <v>649027</v>
      </c>
    </row>
    <row r="4787" spans="1:8">
      <c r="A4787">
        <v>4786</v>
      </c>
      <c r="B4787">
        <v>70</v>
      </c>
      <c r="C4787" t="s">
        <v>193</v>
      </c>
      <c r="D4787" t="s">
        <v>3586</v>
      </c>
      <c r="E4787" t="s">
        <v>1397</v>
      </c>
      <c r="F4787" t="s">
        <v>46</v>
      </c>
      <c r="G4787">
        <v>12523</v>
      </c>
      <c r="H4787">
        <v>649027</v>
      </c>
    </row>
    <row r="4788" spans="1:8">
      <c r="A4788">
        <v>4787</v>
      </c>
      <c r="B4788">
        <v>70</v>
      </c>
      <c r="C4788" t="s">
        <v>193</v>
      </c>
      <c r="D4788" t="s">
        <v>3586</v>
      </c>
      <c r="E4788" t="s">
        <v>1398</v>
      </c>
      <c r="F4788" t="s">
        <v>63</v>
      </c>
      <c r="G4788">
        <v>9931</v>
      </c>
      <c r="H4788">
        <v>649027</v>
      </c>
    </row>
    <row r="4789" spans="1:8">
      <c r="A4789">
        <v>4788</v>
      </c>
      <c r="B4789">
        <v>70</v>
      </c>
      <c r="C4789" t="s">
        <v>193</v>
      </c>
      <c r="D4789" t="s">
        <v>3586</v>
      </c>
      <c r="E4789" t="s">
        <v>1398</v>
      </c>
      <c r="F4789" t="s">
        <v>46</v>
      </c>
      <c r="G4789">
        <v>10294</v>
      </c>
      <c r="H4789">
        <v>649027</v>
      </c>
    </row>
    <row r="4790" spans="1:8">
      <c r="A4790">
        <v>4789</v>
      </c>
      <c r="B4790">
        <v>70</v>
      </c>
      <c r="C4790" t="s">
        <v>193</v>
      </c>
      <c r="D4790" t="s">
        <v>3586</v>
      </c>
      <c r="E4790" t="s">
        <v>1399</v>
      </c>
      <c r="F4790" t="s">
        <v>63</v>
      </c>
      <c r="G4790">
        <v>7235</v>
      </c>
      <c r="H4790">
        <v>649027</v>
      </c>
    </row>
    <row r="4791" spans="1:8">
      <c r="A4791">
        <v>4790</v>
      </c>
      <c r="B4791">
        <v>70</v>
      </c>
      <c r="C4791" t="s">
        <v>193</v>
      </c>
      <c r="D4791" t="s">
        <v>3586</v>
      </c>
      <c r="E4791" t="s">
        <v>1399</v>
      </c>
      <c r="F4791" t="s">
        <v>46</v>
      </c>
      <c r="G4791">
        <v>7315</v>
      </c>
      <c r="H4791">
        <v>649027</v>
      </c>
    </row>
    <row r="4792" spans="1:8">
      <c r="A4792">
        <v>4791</v>
      </c>
      <c r="B4792">
        <v>70</v>
      </c>
      <c r="C4792" t="s">
        <v>193</v>
      </c>
      <c r="D4792" t="s">
        <v>3586</v>
      </c>
      <c r="E4792" t="s">
        <v>1400</v>
      </c>
      <c r="F4792" t="s">
        <v>63</v>
      </c>
      <c r="G4792">
        <v>5264</v>
      </c>
      <c r="H4792">
        <v>649027</v>
      </c>
    </row>
    <row r="4793" spans="1:8">
      <c r="A4793">
        <v>4792</v>
      </c>
      <c r="B4793">
        <v>70</v>
      </c>
      <c r="C4793" t="s">
        <v>193</v>
      </c>
      <c r="D4793" t="s">
        <v>3586</v>
      </c>
      <c r="E4793" t="s">
        <v>1400</v>
      </c>
      <c r="F4793" t="s">
        <v>46</v>
      </c>
      <c r="G4793">
        <v>5535</v>
      </c>
      <c r="H4793">
        <v>649027</v>
      </c>
    </row>
    <row r="4794" spans="1:8">
      <c r="A4794">
        <v>4793</v>
      </c>
      <c r="B4794">
        <v>70</v>
      </c>
      <c r="C4794" t="s">
        <v>193</v>
      </c>
      <c r="D4794" t="s">
        <v>3586</v>
      </c>
      <c r="E4794" t="s">
        <v>1401</v>
      </c>
      <c r="F4794" t="s">
        <v>63</v>
      </c>
      <c r="G4794">
        <v>3311</v>
      </c>
      <c r="H4794">
        <v>649027</v>
      </c>
    </row>
    <row r="4795" spans="1:8">
      <c r="A4795">
        <v>4794</v>
      </c>
      <c r="B4795">
        <v>70</v>
      </c>
      <c r="C4795" t="s">
        <v>193</v>
      </c>
      <c r="D4795" t="s">
        <v>3586</v>
      </c>
      <c r="E4795" t="s">
        <v>1401</v>
      </c>
      <c r="F4795" t="s">
        <v>46</v>
      </c>
      <c r="G4795">
        <v>3716</v>
      </c>
      <c r="H4795">
        <v>649027</v>
      </c>
    </row>
    <row r="4796" spans="1:8">
      <c r="A4796">
        <v>4795</v>
      </c>
      <c r="B4796">
        <v>70</v>
      </c>
      <c r="C4796" t="s">
        <v>193</v>
      </c>
      <c r="D4796" t="s">
        <v>3586</v>
      </c>
      <c r="E4796" t="s">
        <v>1402</v>
      </c>
      <c r="F4796" t="s">
        <v>63</v>
      </c>
      <c r="G4796">
        <v>2781</v>
      </c>
      <c r="H4796">
        <v>649027</v>
      </c>
    </row>
    <row r="4797" spans="1:8">
      <c r="A4797">
        <v>4796</v>
      </c>
      <c r="B4797">
        <v>70</v>
      </c>
      <c r="C4797" t="s">
        <v>193</v>
      </c>
      <c r="D4797" t="s">
        <v>3586</v>
      </c>
      <c r="E4797" t="s">
        <v>1402</v>
      </c>
      <c r="F4797" t="s">
        <v>46</v>
      </c>
      <c r="G4797">
        <v>3505</v>
      </c>
      <c r="H4797">
        <v>649027</v>
      </c>
    </row>
    <row r="4798" spans="1:8">
      <c r="A4798">
        <v>4797</v>
      </c>
      <c r="B4798">
        <v>70</v>
      </c>
      <c r="C4798" t="s">
        <v>193</v>
      </c>
      <c r="D4798" t="s">
        <v>45</v>
      </c>
      <c r="E4798" t="s">
        <v>249</v>
      </c>
      <c r="F4798" t="s">
        <v>63</v>
      </c>
      <c r="G4798">
        <v>140</v>
      </c>
    </row>
    <row r="4799" spans="1:8">
      <c r="A4799">
        <v>4798</v>
      </c>
      <c r="B4799">
        <v>70</v>
      </c>
      <c r="C4799" t="s">
        <v>193</v>
      </c>
      <c r="D4799" t="s">
        <v>45</v>
      </c>
      <c r="E4799" t="s">
        <v>249</v>
      </c>
      <c r="F4799" t="s">
        <v>46</v>
      </c>
      <c r="G4799">
        <v>133</v>
      </c>
    </row>
    <row r="4800" spans="1:8">
      <c r="A4800">
        <v>4799</v>
      </c>
      <c r="B4800">
        <v>70</v>
      </c>
      <c r="C4800" t="s">
        <v>193</v>
      </c>
      <c r="D4800" t="s">
        <v>45</v>
      </c>
      <c r="E4800" t="s">
        <v>1386</v>
      </c>
      <c r="F4800" t="s">
        <v>63</v>
      </c>
      <c r="G4800">
        <v>147</v>
      </c>
    </row>
    <row r="4801" spans="1:7">
      <c r="A4801">
        <v>4800</v>
      </c>
      <c r="B4801">
        <v>70</v>
      </c>
      <c r="C4801" t="s">
        <v>193</v>
      </c>
      <c r="D4801" t="s">
        <v>45</v>
      </c>
      <c r="E4801" t="s">
        <v>1386</v>
      </c>
      <c r="F4801" t="s">
        <v>46</v>
      </c>
      <c r="G4801">
        <v>136</v>
      </c>
    </row>
    <row r="4802" spans="1:7">
      <c r="A4802">
        <v>4801</v>
      </c>
      <c r="B4802">
        <v>70</v>
      </c>
      <c r="C4802" t="s">
        <v>193</v>
      </c>
      <c r="D4802" t="s">
        <v>45</v>
      </c>
      <c r="E4802" t="s">
        <v>1387</v>
      </c>
      <c r="F4802" t="s">
        <v>63</v>
      </c>
      <c r="G4802">
        <v>154</v>
      </c>
    </row>
    <row r="4803" spans="1:7">
      <c r="A4803">
        <v>4802</v>
      </c>
      <c r="B4803">
        <v>70</v>
      </c>
      <c r="C4803" t="s">
        <v>193</v>
      </c>
      <c r="D4803" t="s">
        <v>45</v>
      </c>
      <c r="E4803" t="s">
        <v>1387</v>
      </c>
      <c r="F4803" t="s">
        <v>46</v>
      </c>
      <c r="G4803">
        <v>132</v>
      </c>
    </row>
    <row r="4804" spans="1:7">
      <c r="A4804">
        <v>4803</v>
      </c>
      <c r="B4804">
        <v>70</v>
      </c>
      <c r="C4804" t="s">
        <v>193</v>
      </c>
      <c r="D4804" t="s">
        <v>45</v>
      </c>
      <c r="E4804" t="s">
        <v>1388</v>
      </c>
      <c r="F4804" t="s">
        <v>63</v>
      </c>
      <c r="G4804">
        <v>1653</v>
      </c>
    </row>
    <row r="4805" spans="1:7">
      <c r="A4805">
        <v>4804</v>
      </c>
      <c r="B4805">
        <v>70</v>
      </c>
      <c r="C4805" t="s">
        <v>193</v>
      </c>
      <c r="D4805" t="s">
        <v>45</v>
      </c>
      <c r="E4805" t="s">
        <v>1388</v>
      </c>
      <c r="F4805" t="s">
        <v>46</v>
      </c>
      <c r="G4805">
        <v>184</v>
      </c>
    </row>
    <row r="4806" spans="1:7">
      <c r="A4806">
        <v>4805</v>
      </c>
      <c r="B4806">
        <v>70</v>
      </c>
      <c r="C4806" t="s">
        <v>193</v>
      </c>
      <c r="D4806" t="s">
        <v>45</v>
      </c>
      <c r="E4806" t="s">
        <v>1389</v>
      </c>
      <c r="F4806" t="s">
        <v>63</v>
      </c>
      <c r="G4806">
        <v>1126</v>
      </c>
    </row>
    <row r="4807" spans="1:7">
      <c r="A4807">
        <v>4806</v>
      </c>
      <c r="B4807">
        <v>70</v>
      </c>
      <c r="C4807" t="s">
        <v>193</v>
      </c>
      <c r="D4807" t="s">
        <v>45</v>
      </c>
      <c r="E4807" t="s">
        <v>1389</v>
      </c>
      <c r="F4807" t="s">
        <v>46</v>
      </c>
      <c r="G4807">
        <v>243</v>
      </c>
    </row>
    <row r="4808" spans="1:7">
      <c r="A4808">
        <v>4807</v>
      </c>
      <c r="B4808">
        <v>70</v>
      </c>
      <c r="C4808" t="s">
        <v>193</v>
      </c>
      <c r="D4808" t="s">
        <v>45</v>
      </c>
      <c r="E4808" t="s">
        <v>1390</v>
      </c>
      <c r="F4808" t="s">
        <v>63</v>
      </c>
      <c r="G4808">
        <v>258</v>
      </c>
    </row>
    <row r="4809" spans="1:7">
      <c r="A4809">
        <v>4808</v>
      </c>
      <c r="B4809">
        <v>70</v>
      </c>
      <c r="C4809" t="s">
        <v>193</v>
      </c>
      <c r="D4809" t="s">
        <v>45</v>
      </c>
      <c r="E4809" t="s">
        <v>1390</v>
      </c>
      <c r="F4809" t="s">
        <v>46</v>
      </c>
      <c r="G4809">
        <v>225</v>
      </c>
    </row>
    <row r="4810" spans="1:7">
      <c r="A4810">
        <v>4809</v>
      </c>
      <c r="B4810">
        <v>70</v>
      </c>
      <c r="C4810" t="s">
        <v>193</v>
      </c>
      <c r="D4810" t="s">
        <v>45</v>
      </c>
      <c r="E4810" t="s">
        <v>1391</v>
      </c>
      <c r="F4810" t="s">
        <v>63</v>
      </c>
      <c r="G4810">
        <v>229</v>
      </c>
    </row>
    <row r="4811" spans="1:7">
      <c r="A4811">
        <v>4810</v>
      </c>
      <c r="B4811">
        <v>70</v>
      </c>
      <c r="C4811" t="s">
        <v>193</v>
      </c>
      <c r="D4811" t="s">
        <v>45</v>
      </c>
      <c r="E4811" t="s">
        <v>1391</v>
      </c>
      <c r="F4811" t="s">
        <v>46</v>
      </c>
      <c r="G4811">
        <v>207</v>
      </c>
    </row>
    <row r="4812" spans="1:7">
      <c r="A4812">
        <v>4811</v>
      </c>
      <c r="B4812">
        <v>70</v>
      </c>
      <c r="C4812" t="s">
        <v>193</v>
      </c>
      <c r="D4812" t="s">
        <v>45</v>
      </c>
      <c r="E4812" t="s">
        <v>1392</v>
      </c>
      <c r="F4812" t="s">
        <v>63</v>
      </c>
      <c r="G4812">
        <v>200</v>
      </c>
    </row>
    <row r="4813" spans="1:7">
      <c r="A4813">
        <v>4812</v>
      </c>
      <c r="B4813">
        <v>70</v>
      </c>
      <c r="C4813" t="s">
        <v>193</v>
      </c>
      <c r="D4813" t="s">
        <v>45</v>
      </c>
      <c r="E4813" t="s">
        <v>1392</v>
      </c>
      <c r="F4813" t="s">
        <v>46</v>
      </c>
      <c r="G4813">
        <v>180</v>
      </c>
    </row>
    <row r="4814" spans="1:7">
      <c r="A4814">
        <v>4813</v>
      </c>
      <c r="B4814">
        <v>70</v>
      </c>
      <c r="C4814" t="s">
        <v>193</v>
      </c>
      <c r="D4814" t="s">
        <v>45</v>
      </c>
      <c r="E4814" t="s">
        <v>1393</v>
      </c>
      <c r="F4814" t="s">
        <v>63</v>
      </c>
      <c r="G4814">
        <v>174</v>
      </c>
    </row>
    <row r="4815" spans="1:7">
      <c r="A4815">
        <v>4814</v>
      </c>
      <c r="B4815">
        <v>70</v>
      </c>
      <c r="C4815" t="s">
        <v>193</v>
      </c>
      <c r="D4815" t="s">
        <v>45</v>
      </c>
      <c r="E4815" t="s">
        <v>1393</v>
      </c>
      <c r="F4815" t="s">
        <v>46</v>
      </c>
      <c r="G4815">
        <v>193</v>
      </c>
    </row>
    <row r="4816" spans="1:7">
      <c r="A4816">
        <v>4815</v>
      </c>
      <c r="B4816">
        <v>70</v>
      </c>
      <c r="C4816" t="s">
        <v>193</v>
      </c>
      <c r="D4816" t="s">
        <v>45</v>
      </c>
      <c r="E4816" t="s">
        <v>1394</v>
      </c>
      <c r="F4816" t="s">
        <v>63</v>
      </c>
      <c r="G4816">
        <v>168</v>
      </c>
    </row>
    <row r="4817" spans="1:7">
      <c r="A4817">
        <v>4816</v>
      </c>
      <c r="B4817">
        <v>70</v>
      </c>
      <c r="C4817" t="s">
        <v>193</v>
      </c>
      <c r="D4817" t="s">
        <v>45</v>
      </c>
      <c r="E4817" t="s">
        <v>1394</v>
      </c>
      <c r="F4817" t="s">
        <v>46</v>
      </c>
      <c r="G4817">
        <v>166</v>
      </c>
    </row>
    <row r="4818" spans="1:7">
      <c r="A4818">
        <v>4817</v>
      </c>
      <c r="B4818">
        <v>70</v>
      </c>
      <c r="C4818" t="s">
        <v>193</v>
      </c>
      <c r="D4818" t="s">
        <v>45</v>
      </c>
      <c r="E4818" t="s">
        <v>1395</v>
      </c>
      <c r="F4818" t="s">
        <v>63</v>
      </c>
      <c r="G4818">
        <v>167</v>
      </c>
    </row>
    <row r="4819" spans="1:7">
      <c r="A4819">
        <v>4818</v>
      </c>
      <c r="B4819">
        <v>70</v>
      </c>
      <c r="C4819" t="s">
        <v>193</v>
      </c>
      <c r="D4819" t="s">
        <v>45</v>
      </c>
      <c r="E4819" t="s">
        <v>1395</v>
      </c>
      <c r="F4819" t="s">
        <v>46</v>
      </c>
      <c r="G4819">
        <v>153</v>
      </c>
    </row>
    <row r="4820" spans="1:7">
      <c r="A4820">
        <v>4819</v>
      </c>
      <c r="B4820">
        <v>70</v>
      </c>
      <c r="C4820" t="s">
        <v>193</v>
      </c>
      <c r="D4820" t="s">
        <v>45</v>
      </c>
      <c r="E4820" t="s">
        <v>1396</v>
      </c>
      <c r="F4820" t="s">
        <v>63</v>
      </c>
      <c r="G4820">
        <v>129</v>
      </c>
    </row>
    <row r="4821" spans="1:7">
      <c r="A4821">
        <v>4820</v>
      </c>
      <c r="B4821">
        <v>70</v>
      </c>
      <c r="C4821" t="s">
        <v>193</v>
      </c>
      <c r="D4821" t="s">
        <v>45</v>
      </c>
      <c r="E4821" t="s">
        <v>1396</v>
      </c>
      <c r="F4821" t="s">
        <v>46</v>
      </c>
      <c r="G4821">
        <v>129</v>
      </c>
    </row>
    <row r="4822" spans="1:7">
      <c r="A4822">
        <v>4821</v>
      </c>
      <c r="B4822">
        <v>70</v>
      </c>
      <c r="C4822" t="s">
        <v>193</v>
      </c>
      <c r="D4822" t="s">
        <v>45</v>
      </c>
      <c r="E4822" t="s">
        <v>1397</v>
      </c>
      <c r="F4822" t="s">
        <v>63</v>
      </c>
      <c r="G4822">
        <v>100</v>
      </c>
    </row>
    <row r="4823" spans="1:7">
      <c r="A4823">
        <v>4822</v>
      </c>
      <c r="B4823">
        <v>70</v>
      </c>
      <c r="C4823" t="s">
        <v>193</v>
      </c>
      <c r="D4823" t="s">
        <v>45</v>
      </c>
      <c r="E4823" t="s">
        <v>1397</v>
      </c>
      <c r="F4823" t="s">
        <v>46</v>
      </c>
      <c r="G4823">
        <v>92</v>
      </c>
    </row>
    <row r="4824" spans="1:7">
      <c r="A4824">
        <v>4823</v>
      </c>
      <c r="B4824">
        <v>70</v>
      </c>
      <c r="C4824" t="s">
        <v>193</v>
      </c>
      <c r="D4824" t="s">
        <v>45</v>
      </c>
      <c r="E4824" t="s">
        <v>1398</v>
      </c>
      <c r="F4824" t="s">
        <v>63</v>
      </c>
      <c r="G4824">
        <v>57</v>
      </c>
    </row>
    <row r="4825" spans="1:7">
      <c r="A4825">
        <v>4824</v>
      </c>
      <c r="B4825">
        <v>70</v>
      </c>
      <c r="C4825" t="s">
        <v>193</v>
      </c>
      <c r="D4825" t="s">
        <v>45</v>
      </c>
      <c r="E4825" t="s">
        <v>1398</v>
      </c>
      <c r="F4825" t="s">
        <v>46</v>
      </c>
      <c r="G4825">
        <v>67</v>
      </c>
    </row>
    <row r="4826" spans="1:7">
      <c r="A4826">
        <v>4825</v>
      </c>
      <c r="B4826">
        <v>70</v>
      </c>
      <c r="C4826" t="s">
        <v>193</v>
      </c>
      <c r="D4826" t="s">
        <v>45</v>
      </c>
      <c r="E4826" t="s">
        <v>1399</v>
      </c>
      <c r="F4826" t="s">
        <v>63</v>
      </c>
      <c r="G4826">
        <v>41</v>
      </c>
    </row>
    <row r="4827" spans="1:7">
      <c r="A4827">
        <v>4826</v>
      </c>
      <c r="B4827">
        <v>70</v>
      </c>
      <c r="C4827" t="s">
        <v>193</v>
      </c>
      <c r="D4827" t="s">
        <v>45</v>
      </c>
      <c r="E4827" t="s">
        <v>1399</v>
      </c>
      <c r="F4827" t="s">
        <v>46</v>
      </c>
      <c r="G4827">
        <v>40</v>
      </c>
    </row>
    <row r="4828" spans="1:7">
      <c r="A4828">
        <v>4827</v>
      </c>
      <c r="B4828">
        <v>70</v>
      </c>
      <c r="C4828" t="s">
        <v>193</v>
      </c>
      <c r="D4828" t="s">
        <v>45</v>
      </c>
      <c r="E4828" t="s">
        <v>1400</v>
      </c>
      <c r="F4828" t="s">
        <v>63</v>
      </c>
      <c r="G4828">
        <v>24</v>
      </c>
    </row>
    <row r="4829" spans="1:7">
      <c r="A4829">
        <v>4828</v>
      </c>
      <c r="B4829">
        <v>70</v>
      </c>
      <c r="C4829" t="s">
        <v>193</v>
      </c>
      <c r="D4829" t="s">
        <v>45</v>
      </c>
      <c r="E4829" t="s">
        <v>1400</v>
      </c>
      <c r="F4829" t="s">
        <v>46</v>
      </c>
      <c r="G4829">
        <v>20</v>
      </c>
    </row>
    <row r="4830" spans="1:7">
      <c r="A4830">
        <v>4829</v>
      </c>
      <c r="B4830">
        <v>70</v>
      </c>
      <c r="C4830" t="s">
        <v>193</v>
      </c>
      <c r="D4830" t="s">
        <v>45</v>
      </c>
      <c r="E4830" t="s">
        <v>1401</v>
      </c>
      <c r="F4830" t="s">
        <v>63</v>
      </c>
      <c r="G4830">
        <v>16</v>
      </c>
    </row>
    <row r="4831" spans="1:7">
      <c r="A4831">
        <v>4830</v>
      </c>
      <c r="B4831">
        <v>70</v>
      </c>
      <c r="C4831" t="s">
        <v>193</v>
      </c>
      <c r="D4831" t="s">
        <v>45</v>
      </c>
      <c r="E4831" t="s">
        <v>1401</v>
      </c>
      <c r="F4831" t="s">
        <v>46</v>
      </c>
      <c r="G4831">
        <v>17</v>
      </c>
    </row>
    <row r="4832" spans="1:7">
      <c r="A4832">
        <v>4831</v>
      </c>
      <c r="B4832">
        <v>70</v>
      </c>
      <c r="C4832" t="s">
        <v>193</v>
      </c>
      <c r="D4832" t="s">
        <v>45</v>
      </c>
      <c r="E4832" t="s">
        <v>1402</v>
      </c>
      <c r="F4832" t="s">
        <v>63</v>
      </c>
      <c r="G4832">
        <v>26</v>
      </c>
    </row>
    <row r="4833" spans="1:8">
      <c r="A4833">
        <v>4832</v>
      </c>
      <c r="B4833">
        <v>70</v>
      </c>
      <c r="C4833" t="s">
        <v>193</v>
      </c>
      <c r="D4833" t="s">
        <v>45</v>
      </c>
      <c r="E4833" t="s">
        <v>1402</v>
      </c>
      <c r="F4833" t="s">
        <v>46</v>
      </c>
      <c r="G4833">
        <v>23</v>
      </c>
    </row>
    <row r="4834" spans="1:8">
      <c r="A4834">
        <v>4833</v>
      </c>
      <c r="B4834">
        <v>73</v>
      </c>
      <c r="C4834" t="s">
        <v>194</v>
      </c>
      <c r="D4834" t="s">
        <v>1413</v>
      </c>
      <c r="E4834" t="s">
        <v>249</v>
      </c>
      <c r="F4834" t="s">
        <v>63</v>
      </c>
      <c r="G4834">
        <v>1662</v>
      </c>
      <c r="H4834">
        <v>45269</v>
      </c>
    </row>
    <row r="4835" spans="1:8">
      <c r="A4835">
        <v>4834</v>
      </c>
      <c r="B4835">
        <v>73</v>
      </c>
      <c r="C4835" t="s">
        <v>194</v>
      </c>
      <c r="D4835" t="s">
        <v>1413</v>
      </c>
      <c r="E4835" t="s">
        <v>249</v>
      </c>
      <c r="F4835" t="s">
        <v>46</v>
      </c>
      <c r="G4835">
        <v>1640</v>
      </c>
      <c r="H4835">
        <v>45269</v>
      </c>
    </row>
    <row r="4836" spans="1:8">
      <c r="A4836">
        <v>4835</v>
      </c>
      <c r="B4836">
        <v>73</v>
      </c>
      <c r="C4836" t="s">
        <v>194</v>
      </c>
      <c r="D4836" t="s">
        <v>1413</v>
      </c>
      <c r="E4836" t="s">
        <v>1386</v>
      </c>
      <c r="F4836" t="s">
        <v>63</v>
      </c>
      <c r="G4836">
        <v>2126</v>
      </c>
      <c r="H4836">
        <v>45269</v>
      </c>
    </row>
    <row r="4837" spans="1:8">
      <c r="A4837">
        <v>4836</v>
      </c>
      <c r="B4837">
        <v>73</v>
      </c>
      <c r="C4837" t="s">
        <v>194</v>
      </c>
      <c r="D4837" t="s">
        <v>1413</v>
      </c>
      <c r="E4837" t="s">
        <v>1386</v>
      </c>
      <c r="F4837" t="s">
        <v>46</v>
      </c>
      <c r="G4837">
        <v>1901</v>
      </c>
      <c r="H4837">
        <v>45269</v>
      </c>
    </row>
    <row r="4838" spans="1:8">
      <c r="A4838">
        <v>4837</v>
      </c>
      <c r="B4838">
        <v>73</v>
      </c>
      <c r="C4838" t="s">
        <v>194</v>
      </c>
      <c r="D4838" t="s">
        <v>1413</v>
      </c>
      <c r="E4838" t="s">
        <v>1387</v>
      </c>
      <c r="F4838" t="s">
        <v>63</v>
      </c>
      <c r="G4838">
        <v>2263</v>
      </c>
      <c r="H4838">
        <v>45269</v>
      </c>
    </row>
    <row r="4839" spans="1:8">
      <c r="A4839">
        <v>4838</v>
      </c>
      <c r="B4839">
        <v>73</v>
      </c>
      <c r="C4839" t="s">
        <v>194</v>
      </c>
      <c r="D4839" t="s">
        <v>1413</v>
      </c>
      <c r="E4839" t="s">
        <v>1387</v>
      </c>
      <c r="F4839" t="s">
        <v>46</v>
      </c>
      <c r="G4839">
        <v>2177</v>
      </c>
      <c r="H4839">
        <v>45269</v>
      </c>
    </row>
    <row r="4840" spans="1:8">
      <c r="A4840">
        <v>4839</v>
      </c>
      <c r="B4840">
        <v>73</v>
      </c>
      <c r="C4840" t="s">
        <v>194</v>
      </c>
      <c r="D4840" t="s">
        <v>1413</v>
      </c>
      <c r="E4840" t="s">
        <v>1388</v>
      </c>
      <c r="F4840" t="s">
        <v>63</v>
      </c>
      <c r="G4840">
        <v>2356</v>
      </c>
      <c r="H4840">
        <v>45269</v>
      </c>
    </row>
    <row r="4841" spans="1:8">
      <c r="A4841">
        <v>4840</v>
      </c>
      <c r="B4841">
        <v>73</v>
      </c>
      <c r="C4841" t="s">
        <v>194</v>
      </c>
      <c r="D4841" t="s">
        <v>1413</v>
      </c>
      <c r="E4841" t="s">
        <v>1388</v>
      </c>
      <c r="F4841" t="s">
        <v>46</v>
      </c>
      <c r="G4841">
        <v>2217</v>
      </c>
      <c r="H4841">
        <v>45269</v>
      </c>
    </row>
    <row r="4842" spans="1:8">
      <c r="A4842">
        <v>4841</v>
      </c>
      <c r="B4842">
        <v>73</v>
      </c>
      <c r="C4842" t="s">
        <v>194</v>
      </c>
      <c r="D4842" t="s">
        <v>1413</v>
      </c>
      <c r="E4842" t="s">
        <v>1389</v>
      </c>
      <c r="F4842" t="s">
        <v>63</v>
      </c>
      <c r="G4842">
        <v>1883</v>
      </c>
      <c r="H4842">
        <v>45269</v>
      </c>
    </row>
    <row r="4843" spans="1:8">
      <c r="A4843">
        <v>4842</v>
      </c>
      <c r="B4843">
        <v>73</v>
      </c>
      <c r="C4843" t="s">
        <v>194</v>
      </c>
      <c r="D4843" t="s">
        <v>1413</v>
      </c>
      <c r="E4843" t="s">
        <v>1389</v>
      </c>
      <c r="F4843" t="s">
        <v>46</v>
      </c>
      <c r="G4843">
        <v>1909</v>
      </c>
      <c r="H4843">
        <v>45269</v>
      </c>
    </row>
    <row r="4844" spans="1:8">
      <c r="A4844">
        <v>4843</v>
      </c>
      <c r="B4844">
        <v>73</v>
      </c>
      <c r="C4844" t="s">
        <v>194</v>
      </c>
      <c r="D4844" t="s">
        <v>1413</v>
      </c>
      <c r="E4844" t="s">
        <v>1390</v>
      </c>
      <c r="F4844" t="s">
        <v>63</v>
      </c>
      <c r="G4844">
        <v>1518</v>
      </c>
      <c r="H4844">
        <v>45269</v>
      </c>
    </row>
    <row r="4845" spans="1:8">
      <c r="A4845">
        <v>4844</v>
      </c>
      <c r="B4845">
        <v>73</v>
      </c>
      <c r="C4845" t="s">
        <v>194</v>
      </c>
      <c r="D4845" t="s">
        <v>1413</v>
      </c>
      <c r="E4845" t="s">
        <v>1390</v>
      </c>
      <c r="F4845" t="s">
        <v>46</v>
      </c>
      <c r="G4845">
        <v>1558</v>
      </c>
      <c r="H4845">
        <v>45269</v>
      </c>
    </row>
    <row r="4846" spans="1:8">
      <c r="A4846">
        <v>4845</v>
      </c>
      <c r="B4846">
        <v>73</v>
      </c>
      <c r="C4846" t="s">
        <v>194</v>
      </c>
      <c r="D4846" t="s">
        <v>1413</v>
      </c>
      <c r="E4846" t="s">
        <v>1391</v>
      </c>
      <c r="F4846" t="s">
        <v>63</v>
      </c>
      <c r="G4846">
        <v>1324</v>
      </c>
      <c r="H4846">
        <v>45269</v>
      </c>
    </row>
    <row r="4847" spans="1:8">
      <c r="A4847">
        <v>4846</v>
      </c>
      <c r="B4847">
        <v>73</v>
      </c>
      <c r="C4847" t="s">
        <v>194</v>
      </c>
      <c r="D4847" t="s">
        <v>1413</v>
      </c>
      <c r="E4847" t="s">
        <v>1391</v>
      </c>
      <c r="F4847" t="s">
        <v>46</v>
      </c>
      <c r="G4847">
        <v>1412</v>
      </c>
      <c r="H4847">
        <v>45269</v>
      </c>
    </row>
    <row r="4848" spans="1:8">
      <c r="A4848">
        <v>4847</v>
      </c>
      <c r="B4848">
        <v>73</v>
      </c>
      <c r="C4848" t="s">
        <v>194</v>
      </c>
      <c r="D4848" t="s">
        <v>1413</v>
      </c>
      <c r="E4848" t="s">
        <v>1392</v>
      </c>
      <c r="F4848" t="s">
        <v>63</v>
      </c>
      <c r="G4848">
        <v>1326</v>
      </c>
      <c r="H4848">
        <v>45269</v>
      </c>
    </row>
    <row r="4849" spans="1:8">
      <c r="A4849">
        <v>4848</v>
      </c>
      <c r="B4849">
        <v>73</v>
      </c>
      <c r="C4849" t="s">
        <v>194</v>
      </c>
      <c r="D4849" t="s">
        <v>1413</v>
      </c>
      <c r="E4849" t="s">
        <v>1392</v>
      </c>
      <c r="F4849" t="s">
        <v>46</v>
      </c>
      <c r="G4849">
        <v>1368</v>
      </c>
      <c r="H4849">
        <v>45269</v>
      </c>
    </row>
    <row r="4850" spans="1:8">
      <c r="A4850">
        <v>4849</v>
      </c>
      <c r="B4850">
        <v>73</v>
      </c>
      <c r="C4850" t="s">
        <v>194</v>
      </c>
      <c r="D4850" t="s">
        <v>1413</v>
      </c>
      <c r="E4850" t="s">
        <v>1393</v>
      </c>
      <c r="F4850" t="s">
        <v>63</v>
      </c>
      <c r="G4850">
        <v>1220</v>
      </c>
      <c r="H4850">
        <v>45269</v>
      </c>
    </row>
    <row r="4851" spans="1:8">
      <c r="A4851">
        <v>4850</v>
      </c>
      <c r="B4851">
        <v>73</v>
      </c>
      <c r="C4851" t="s">
        <v>194</v>
      </c>
      <c r="D4851" t="s">
        <v>1413</v>
      </c>
      <c r="E4851" t="s">
        <v>1393</v>
      </c>
      <c r="F4851" t="s">
        <v>46</v>
      </c>
      <c r="G4851">
        <v>1294</v>
      </c>
      <c r="H4851">
        <v>45269</v>
      </c>
    </row>
    <row r="4852" spans="1:8">
      <c r="A4852">
        <v>4851</v>
      </c>
      <c r="B4852">
        <v>73</v>
      </c>
      <c r="C4852" t="s">
        <v>194</v>
      </c>
      <c r="D4852" t="s">
        <v>1413</v>
      </c>
      <c r="E4852" t="s">
        <v>1394</v>
      </c>
      <c r="F4852" t="s">
        <v>63</v>
      </c>
      <c r="G4852">
        <v>1292</v>
      </c>
      <c r="H4852">
        <v>45269</v>
      </c>
    </row>
    <row r="4853" spans="1:8">
      <c r="A4853">
        <v>4852</v>
      </c>
      <c r="B4853">
        <v>73</v>
      </c>
      <c r="C4853" t="s">
        <v>194</v>
      </c>
      <c r="D4853" t="s">
        <v>1413</v>
      </c>
      <c r="E4853" t="s">
        <v>1394</v>
      </c>
      <c r="F4853" t="s">
        <v>46</v>
      </c>
      <c r="G4853">
        <v>1381</v>
      </c>
      <c r="H4853">
        <v>45269</v>
      </c>
    </row>
    <row r="4854" spans="1:8">
      <c r="A4854">
        <v>4853</v>
      </c>
      <c r="B4854">
        <v>73</v>
      </c>
      <c r="C4854" t="s">
        <v>194</v>
      </c>
      <c r="D4854" t="s">
        <v>1413</v>
      </c>
      <c r="E4854" t="s">
        <v>1395</v>
      </c>
      <c r="F4854" t="s">
        <v>63</v>
      </c>
      <c r="G4854">
        <v>1293</v>
      </c>
      <c r="H4854">
        <v>45269</v>
      </c>
    </row>
    <row r="4855" spans="1:8">
      <c r="A4855">
        <v>4854</v>
      </c>
      <c r="B4855">
        <v>73</v>
      </c>
      <c r="C4855" t="s">
        <v>194</v>
      </c>
      <c r="D4855" t="s">
        <v>1413</v>
      </c>
      <c r="E4855" t="s">
        <v>1395</v>
      </c>
      <c r="F4855" t="s">
        <v>46</v>
      </c>
      <c r="G4855">
        <v>1213</v>
      </c>
      <c r="H4855">
        <v>45269</v>
      </c>
    </row>
    <row r="4856" spans="1:8">
      <c r="A4856">
        <v>4855</v>
      </c>
      <c r="B4856">
        <v>73</v>
      </c>
      <c r="C4856" t="s">
        <v>194</v>
      </c>
      <c r="D4856" t="s">
        <v>1413</v>
      </c>
      <c r="E4856" t="s">
        <v>1396</v>
      </c>
      <c r="F4856" t="s">
        <v>63</v>
      </c>
      <c r="G4856">
        <v>1100</v>
      </c>
      <c r="H4856">
        <v>45269</v>
      </c>
    </row>
    <row r="4857" spans="1:8">
      <c r="A4857">
        <v>4856</v>
      </c>
      <c r="B4857">
        <v>73</v>
      </c>
      <c r="C4857" t="s">
        <v>194</v>
      </c>
      <c r="D4857" t="s">
        <v>1413</v>
      </c>
      <c r="E4857" t="s">
        <v>1396</v>
      </c>
      <c r="F4857" t="s">
        <v>46</v>
      </c>
      <c r="G4857">
        <v>1167</v>
      </c>
      <c r="H4857">
        <v>45269</v>
      </c>
    </row>
    <row r="4858" spans="1:8">
      <c r="A4858">
        <v>4857</v>
      </c>
      <c r="B4858">
        <v>73</v>
      </c>
      <c r="C4858" t="s">
        <v>194</v>
      </c>
      <c r="D4858" t="s">
        <v>1413</v>
      </c>
      <c r="E4858" t="s">
        <v>1397</v>
      </c>
      <c r="F4858" t="s">
        <v>63</v>
      </c>
      <c r="G4858">
        <v>943</v>
      </c>
      <c r="H4858">
        <v>45269</v>
      </c>
    </row>
    <row r="4859" spans="1:8">
      <c r="A4859">
        <v>4858</v>
      </c>
      <c r="B4859">
        <v>73</v>
      </c>
      <c r="C4859" t="s">
        <v>194</v>
      </c>
      <c r="D4859" t="s">
        <v>1413</v>
      </c>
      <c r="E4859" t="s">
        <v>1397</v>
      </c>
      <c r="F4859" t="s">
        <v>46</v>
      </c>
      <c r="G4859">
        <v>881</v>
      </c>
      <c r="H4859">
        <v>45269</v>
      </c>
    </row>
    <row r="4860" spans="1:8">
      <c r="A4860">
        <v>4859</v>
      </c>
      <c r="B4860">
        <v>73</v>
      </c>
      <c r="C4860" t="s">
        <v>194</v>
      </c>
      <c r="D4860" t="s">
        <v>1413</v>
      </c>
      <c r="E4860" t="s">
        <v>1398</v>
      </c>
      <c r="F4860" t="s">
        <v>63</v>
      </c>
      <c r="G4860">
        <v>891</v>
      </c>
      <c r="H4860">
        <v>45269</v>
      </c>
    </row>
    <row r="4861" spans="1:8">
      <c r="A4861">
        <v>4860</v>
      </c>
      <c r="B4861">
        <v>73</v>
      </c>
      <c r="C4861" t="s">
        <v>194</v>
      </c>
      <c r="D4861" t="s">
        <v>1413</v>
      </c>
      <c r="E4861" t="s">
        <v>1398</v>
      </c>
      <c r="F4861" t="s">
        <v>46</v>
      </c>
      <c r="G4861">
        <v>704</v>
      </c>
      <c r="H4861">
        <v>45269</v>
      </c>
    </row>
    <row r="4862" spans="1:8">
      <c r="A4862">
        <v>4861</v>
      </c>
      <c r="B4862">
        <v>73</v>
      </c>
      <c r="C4862" t="s">
        <v>194</v>
      </c>
      <c r="D4862" t="s">
        <v>1413</v>
      </c>
      <c r="E4862" t="s">
        <v>1399</v>
      </c>
      <c r="F4862" t="s">
        <v>63</v>
      </c>
      <c r="G4862">
        <v>701</v>
      </c>
      <c r="H4862">
        <v>45269</v>
      </c>
    </row>
    <row r="4863" spans="1:8">
      <c r="A4863">
        <v>4862</v>
      </c>
      <c r="B4863">
        <v>73</v>
      </c>
      <c r="C4863" t="s">
        <v>194</v>
      </c>
      <c r="D4863" t="s">
        <v>1413</v>
      </c>
      <c r="E4863" t="s">
        <v>1399</v>
      </c>
      <c r="F4863" t="s">
        <v>46</v>
      </c>
      <c r="G4863">
        <v>601</v>
      </c>
      <c r="H4863">
        <v>45269</v>
      </c>
    </row>
    <row r="4864" spans="1:8">
      <c r="A4864">
        <v>4863</v>
      </c>
      <c r="B4864">
        <v>73</v>
      </c>
      <c r="C4864" t="s">
        <v>194</v>
      </c>
      <c r="D4864" t="s">
        <v>1413</v>
      </c>
      <c r="E4864" t="s">
        <v>1400</v>
      </c>
      <c r="F4864" t="s">
        <v>63</v>
      </c>
      <c r="G4864">
        <v>417</v>
      </c>
      <c r="H4864">
        <v>45269</v>
      </c>
    </row>
    <row r="4865" spans="1:8">
      <c r="A4865">
        <v>4864</v>
      </c>
      <c r="B4865">
        <v>73</v>
      </c>
      <c r="C4865" t="s">
        <v>194</v>
      </c>
      <c r="D4865" t="s">
        <v>1413</v>
      </c>
      <c r="E4865" t="s">
        <v>1400</v>
      </c>
      <c r="F4865" t="s">
        <v>46</v>
      </c>
      <c r="G4865">
        <v>461</v>
      </c>
      <c r="H4865">
        <v>45269</v>
      </c>
    </row>
    <row r="4866" spans="1:8">
      <c r="A4866">
        <v>4865</v>
      </c>
      <c r="B4866">
        <v>73</v>
      </c>
      <c r="C4866" t="s">
        <v>194</v>
      </c>
      <c r="D4866" t="s">
        <v>1413</v>
      </c>
      <c r="E4866" t="s">
        <v>1401</v>
      </c>
      <c r="F4866" t="s">
        <v>63</v>
      </c>
      <c r="G4866">
        <v>317</v>
      </c>
      <c r="H4866">
        <v>45269</v>
      </c>
    </row>
    <row r="4867" spans="1:8">
      <c r="A4867">
        <v>4866</v>
      </c>
      <c r="B4867">
        <v>73</v>
      </c>
      <c r="C4867" t="s">
        <v>194</v>
      </c>
      <c r="D4867" t="s">
        <v>1413</v>
      </c>
      <c r="E4867" t="s">
        <v>1401</v>
      </c>
      <c r="F4867" t="s">
        <v>46</v>
      </c>
      <c r="G4867">
        <v>294</v>
      </c>
      <c r="H4867">
        <v>45269</v>
      </c>
    </row>
    <row r="4868" spans="1:8">
      <c r="A4868">
        <v>4867</v>
      </c>
      <c r="B4868">
        <v>73</v>
      </c>
      <c r="C4868" t="s">
        <v>194</v>
      </c>
      <c r="D4868" t="s">
        <v>1413</v>
      </c>
      <c r="E4868" t="s">
        <v>1402</v>
      </c>
      <c r="F4868" t="s">
        <v>63</v>
      </c>
      <c r="G4868">
        <v>231</v>
      </c>
      <c r="H4868">
        <v>45269</v>
      </c>
    </row>
    <row r="4869" spans="1:8">
      <c r="A4869">
        <v>4868</v>
      </c>
      <c r="B4869">
        <v>73</v>
      </c>
      <c r="C4869" t="s">
        <v>194</v>
      </c>
      <c r="D4869" t="s">
        <v>1413</v>
      </c>
      <c r="E4869" t="s">
        <v>1402</v>
      </c>
      <c r="F4869" t="s">
        <v>46</v>
      </c>
      <c r="G4869">
        <v>228</v>
      </c>
      <c r="H4869">
        <v>45269</v>
      </c>
    </row>
    <row r="4870" spans="1:8">
      <c r="A4870">
        <v>4869</v>
      </c>
      <c r="B4870">
        <v>73</v>
      </c>
      <c r="C4870" t="s">
        <v>194</v>
      </c>
      <c r="D4870" t="s">
        <v>3582</v>
      </c>
      <c r="E4870" t="s">
        <v>249</v>
      </c>
      <c r="F4870" t="s">
        <v>63</v>
      </c>
      <c r="G4870">
        <v>3</v>
      </c>
      <c r="H4870">
        <v>161</v>
      </c>
    </row>
    <row r="4871" spans="1:8">
      <c r="A4871">
        <v>4870</v>
      </c>
      <c r="B4871">
        <v>73</v>
      </c>
      <c r="C4871" t="s">
        <v>194</v>
      </c>
      <c r="D4871" t="s">
        <v>3582</v>
      </c>
      <c r="E4871" t="s">
        <v>249</v>
      </c>
      <c r="F4871" t="s">
        <v>46</v>
      </c>
      <c r="G4871">
        <v>4</v>
      </c>
      <c r="H4871">
        <v>161</v>
      </c>
    </row>
    <row r="4872" spans="1:8">
      <c r="A4872">
        <v>4871</v>
      </c>
      <c r="B4872">
        <v>73</v>
      </c>
      <c r="C4872" t="s">
        <v>194</v>
      </c>
      <c r="D4872" t="s">
        <v>3582</v>
      </c>
      <c r="E4872" t="s">
        <v>1386</v>
      </c>
      <c r="F4872" t="s">
        <v>63</v>
      </c>
      <c r="G4872">
        <v>10</v>
      </c>
      <c r="H4872">
        <v>161</v>
      </c>
    </row>
    <row r="4873" spans="1:8">
      <c r="A4873">
        <v>4872</v>
      </c>
      <c r="B4873">
        <v>73</v>
      </c>
      <c r="C4873" t="s">
        <v>194</v>
      </c>
      <c r="D4873" t="s">
        <v>3582</v>
      </c>
      <c r="E4873" t="s">
        <v>1386</v>
      </c>
      <c r="F4873" t="s">
        <v>46</v>
      </c>
      <c r="G4873">
        <v>11</v>
      </c>
      <c r="H4873">
        <v>161</v>
      </c>
    </row>
    <row r="4874" spans="1:8">
      <c r="A4874">
        <v>4873</v>
      </c>
      <c r="B4874">
        <v>73</v>
      </c>
      <c r="C4874" t="s">
        <v>194</v>
      </c>
      <c r="D4874" t="s">
        <v>3582</v>
      </c>
      <c r="E4874" t="s">
        <v>1387</v>
      </c>
      <c r="F4874" t="s">
        <v>63</v>
      </c>
      <c r="G4874">
        <v>7</v>
      </c>
      <c r="H4874">
        <v>161</v>
      </c>
    </row>
    <row r="4875" spans="1:8">
      <c r="A4875">
        <v>4874</v>
      </c>
      <c r="B4875">
        <v>73</v>
      </c>
      <c r="C4875" t="s">
        <v>194</v>
      </c>
      <c r="D4875" t="s">
        <v>3582</v>
      </c>
      <c r="E4875" t="s">
        <v>1387</v>
      </c>
      <c r="F4875" t="s">
        <v>46</v>
      </c>
      <c r="G4875">
        <v>7</v>
      </c>
      <c r="H4875">
        <v>161</v>
      </c>
    </row>
    <row r="4876" spans="1:8">
      <c r="A4876">
        <v>4875</v>
      </c>
      <c r="B4876">
        <v>73</v>
      </c>
      <c r="C4876" t="s">
        <v>194</v>
      </c>
      <c r="D4876" t="s">
        <v>3582</v>
      </c>
      <c r="E4876" t="s">
        <v>1388</v>
      </c>
      <c r="F4876" t="s">
        <v>63</v>
      </c>
      <c r="G4876">
        <v>10</v>
      </c>
      <c r="H4876">
        <v>161</v>
      </c>
    </row>
    <row r="4877" spans="1:8">
      <c r="A4877">
        <v>4876</v>
      </c>
      <c r="B4877">
        <v>73</v>
      </c>
      <c r="C4877" t="s">
        <v>194</v>
      </c>
      <c r="D4877" t="s">
        <v>3582</v>
      </c>
      <c r="E4877" t="s">
        <v>1388</v>
      </c>
      <c r="F4877" t="s">
        <v>46</v>
      </c>
      <c r="G4877">
        <v>8</v>
      </c>
      <c r="H4877">
        <v>161</v>
      </c>
    </row>
    <row r="4878" spans="1:8">
      <c r="A4878">
        <v>4877</v>
      </c>
      <c r="B4878">
        <v>73</v>
      </c>
      <c r="C4878" t="s">
        <v>194</v>
      </c>
      <c r="D4878" t="s">
        <v>3582</v>
      </c>
      <c r="E4878" t="s">
        <v>1389</v>
      </c>
      <c r="F4878" t="s">
        <v>63</v>
      </c>
      <c r="G4878">
        <v>8</v>
      </c>
      <c r="H4878">
        <v>161</v>
      </c>
    </row>
    <row r="4879" spans="1:8">
      <c r="A4879">
        <v>4878</v>
      </c>
      <c r="B4879">
        <v>73</v>
      </c>
      <c r="C4879" t="s">
        <v>194</v>
      </c>
      <c r="D4879" t="s">
        <v>3582</v>
      </c>
      <c r="E4879" t="s">
        <v>1389</v>
      </c>
      <c r="F4879" t="s">
        <v>46</v>
      </c>
      <c r="G4879">
        <v>10</v>
      </c>
      <c r="H4879">
        <v>161</v>
      </c>
    </row>
    <row r="4880" spans="1:8">
      <c r="A4880">
        <v>4879</v>
      </c>
      <c r="B4880">
        <v>73</v>
      </c>
      <c r="C4880" t="s">
        <v>194</v>
      </c>
      <c r="D4880" t="s">
        <v>3582</v>
      </c>
      <c r="E4880" t="s">
        <v>1390</v>
      </c>
      <c r="F4880" t="s">
        <v>63</v>
      </c>
      <c r="G4880">
        <v>6</v>
      </c>
      <c r="H4880">
        <v>161</v>
      </c>
    </row>
    <row r="4881" spans="1:8">
      <c r="A4881">
        <v>4880</v>
      </c>
      <c r="B4881">
        <v>73</v>
      </c>
      <c r="C4881" t="s">
        <v>194</v>
      </c>
      <c r="D4881" t="s">
        <v>3582</v>
      </c>
      <c r="E4881" t="s">
        <v>1390</v>
      </c>
      <c r="F4881" t="s">
        <v>46</v>
      </c>
      <c r="G4881">
        <v>6</v>
      </c>
      <c r="H4881">
        <v>161</v>
      </c>
    </row>
    <row r="4882" spans="1:8">
      <c r="A4882">
        <v>4881</v>
      </c>
      <c r="B4882">
        <v>73</v>
      </c>
      <c r="C4882" t="s">
        <v>194</v>
      </c>
      <c r="D4882" t="s">
        <v>3582</v>
      </c>
      <c r="E4882" t="s">
        <v>1391</v>
      </c>
      <c r="F4882" t="s">
        <v>63</v>
      </c>
      <c r="G4882">
        <v>5</v>
      </c>
      <c r="H4882">
        <v>161</v>
      </c>
    </row>
    <row r="4883" spans="1:8">
      <c r="A4883">
        <v>4882</v>
      </c>
      <c r="B4883">
        <v>73</v>
      </c>
      <c r="C4883" t="s">
        <v>194</v>
      </c>
      <c r="D4883" t="s">
        <v>3582</v>
      </c>
      <c r="E4883" t="s">
        <v>1391</v>
      </c>
      <c r="F4883" t="s">
        <v>46</v>
      </c>
      <c r="G4883">
        <v>5</v>
      </c>
      <c r="H4883">
        <v>161</v>
      </c>
    </row>
    <row r="4884" spans="1:8">
      <c r="A4884">
        <v>4883</v>
      </c>
      <c r="B4884">
        <v>73</v>
      </c>
      <c r="C4884" t="s">
        <v>194</v>
      </c>
      <c r="D4884" t="s">
        <v>3582</v>
      </c>
      <c r="E4884" t="s">
        <v>1392</v>
      </c>
      <c r="F4884" t="s">
        <v>63</v>
      </c>
      <c r="G4884">
        <v>6</v>
      </c>
      <c r="H4884">
        <v>161</v>
      </c>
    </row>
    <row r="4885" spans="1:8">
      <c r="A4885">
        <v>4884</v>
      </c>
      <c r="B4885">
        <v>73</v>
      </c>
      <c r="C4885" t="s">
        <v>194</v>
      </c>
      <c r="D4885" t="s">
        <v>3582</v>
      </c>
      <c r="E4885" t="s">
        <v>1392</v>
      </c>
      <c r="F4885" t="s">
        <v>46</v>
      </c>
      <c r="G4885">
        <v>6</v>
      </c>
      <c r="H4885">
        <v>161</v>
      </c>
    </row>
    <row r="4886" spans="1:8">
      <c r="A4886">
        <v>4885</v>
      </c>
      <c r="B4886">
        <v>73</v>
      </c>
      <c r="C4886" t="s">
        <v>194</v>
      </c>
      <c r="D4886" t="s">
        <v>3582</v>
      </c>
      <c r="E4886" t="s">
        <v>1393</v>
      </c>
      <c r="F4886" t="s">
        <v>63</v>
      </c>
      <c r="G4886">
        <v>6</v>
      </c>
      <c r="H4886">
        <v>161</v>
      </c>
    </row>
    <row r="4887" spans="1:8">
      <c r="A4887">
        <v>4886</v>
      </c>
      <c r="B4887">
        <v>73</v>
      </c>
      <c r="C4887" t="s">
        <v>194</v>
      </c>
      <c r="D4887" t="s">
        <v>3582</v>
      </c>
      <c r="E4887" t="s">
        <v>1393</v>
      </c>
      <c r="F4887" t="s">
        <v>46</v>
      </c>
      <c r="G4887">
        <v>4</v>
      </c>
      <c r="H4887">
        <v>161</v>
      </c>
    </row>
    <row r="4888" spans="1:8">
      <c r="A4888">
        <v>4887</v>
      </c>
      <c r="B4888">
        <v>73</v>
      </c>
      <c r="C4888" t="s">
        <v>194</v>
      </c>
      <c r="D4888" t="s">
        <v>3582</v>
      </c>
      <c r="E4888" t="s">
        <v>1394</v>
      </c>
      <c r="F4888" t="s">
        <v>63</v>
      </c>
      <c r="G4888">
        <v>3</v>
      </c>
      <c r="H4888">
        <v>161</v>
      </c>
    </row>
    <row r="4889" spans="1:8">
      <c r="A4889">
        <v>4888</v>
      </c>
      <c r="B4889">
        <v>73</v>
      </c>
      <c r="C4889" t="s">
        <v>194</v>
      </c>
      <c r="D4889" t="s">
        <v>3582</v>
      </c>
      <c r="E4889" t="s">
        <v>1394</v>
      </c>
      <c r="F4889" t="s">
        <v>46</v>
      </c>
      <c r="G4889">
        <v>5</v>
      </c>
      <c r="H4889">
        <v>161</v>
      </c>
    </row>
    <row r="4890" spans="1:8">
      <c r="A4890">
        <v>4889</v>
      </c>
      <c r="B4890">
        <v>73</v>
      </c>
      <c r="C4890" t="s">
        <v>194</v>
      </c>
      <c r="D4890" t="s">
        <v>3582</v>
      </c>
      <c r="E4890" t="s">
        <v>1395</v>
      </c>
      <c r="F4890" t="s">
        <v>63</v>
      </c>
      <c r="G4890">
        <v>1</v>
      </c>
      <c r="H4890">
        <v>161</v>
      </c>
    </row>
    <row r="4891" spans="1:8">
      <c r="A4891">
        <v>4890</v>
      </c>
      <c r="B4891">
        <v>73</v>
      </c>
      <c r="C4891" t="s">
        <v>194</v>
      </c>
      <c r="D4891" t="s">
        <v>3582</v>
      </c>
      <c r="E4891" t="s">
        <v>1395</v>
      </c>
      <c r="F4891" t="s">
        <v>46</v>
      </c>
      <c r="G4891">
        <v>4</v>
      </c>
      <c r="H4891">
        <v>161</v>
      </c>
    </row>
    <row r="4892" spans="1:8">
      <c r="A4892">
        <v>4891</v>
      </c>
      <c r="B4892">
        <v>73</v>
      </c>
      <c r="C4892" t="s">
        <v>194</v>
      </c>
      <c r="D4892" t="s">
        <v>3582</v>
      </c>
      <c r="E4892" t="s">
        <v>1396</v>
      </c>
      <c r="F4892" t="s">
        <v>63</v>
      </c>
      <c r="G4892">
        <v>4</v>
      </c>
      <c r="H4892">
        <v>161</v>
      </c>
    </row>
    <row r="4893" spans="1:8">
      <c r="A4893">
        <v>4892</v>
      </c>
      <c r="B4893">
        <v>73</v>
      </c>
      <c r="C4893" t="s">
        <v>194</v>
      </c>
      <c r="D4893" t="s">
        <v>3582</v>
      </c>
      <c r="E4893" t="s">
        <v>1396</v>
      </c>
      <c r="F4893" t="s">
        <v>46</v>
      </c>
      <c r="G4893">
        <v>4</v>
      </c>
      <c r="H4893">
        <v>161</v>
      </c>
    </row>
    <row r="4894" spans="1:8">
      <c r="A4894">
        <v>4893</v>
      </c>
      <c r="B4894">
        <v>73</v>
      </c>
      <c r="C4894" t="s">
        <v>194</v>
      </c>
      <c r="D4894" t="s">
        <v>3582</v>
      </c>
      <c r="E4894" t="s">
        <v>1397</v>
      </c>
      <c r="F4894" t="s">
        <v>63</v>
      </c>
      <c r="G4894">
        <v>2</v>
      </c>
      <c r="H4894">
        <v>161</v>
      </c>
    </row>
    <row r="4895" spans="1:8">
      <c r="A4895">
        <v>4894</v>
      </c>
      <c r="B4895">
        <v>73</v>
      </c>
      <c r="C4895" t="s">
        <v>194</v>
      </c>
      <c r="D4895" t="s">
        <v>3582</v>
      </c>
      <c r="E4895" t="s">
        <v>1397</v>
      </c>
      <c r="F4895" t="s">
        <v>46</v>
      </c>
      <c r="G4895">
        <v>5</v>
      </c>
      <c r="H4895">
        <v>161</v>
      </c>
    </row>
    <row r="4896" spans="1:8">
      <c r="A4896">
        <v>4895</v>
      </c>
      <c r="B4896">
        <v>73</v>
      </c>
      <c r="C4896" t="s">
        <v>194</v>
      </c>
      <c r="D4896" t="s">
        <v>3582</v>
      </c>
      <c r="E4896" t="s">
        <v>1398</v>
      </c>
      <c r="F4896" t="s">
        <v>63</v>
      </c>
      <c r="G4896">
        <v>4</v>
      </c>
      <c r="H4896">
        <v>161</v>
      </c>
    </row>
    <row r="4897" spans="1:8">
      <c r="A4897">
        <v>4896</v>
      </c>
      <c r="B4897">
        <v>73</v>
      </c>
      <c r="C4897" t="s">
        <v>194</v>
      </c>
      <c r="D4897" t="s">
        <v>3582</v>
      </c>
      <c r="E4897" t="s">
        <v>1398</v>
      </c>
      <c r="F4897" t="s">
        <v>46</v>
      </c>
      <c r="G4897">
        <v>2</v>
      </c>
      <c r="H4897">
        <v>161</v>
      </c>
    </row>
    <row r="4898" spans="1:8">
      <c r="A4898">
        <v>4897</v>
      </c>
      <c r="B4898">
        <v>73</v>
      </c>
      <c r="C4898" t="s">
        <v>194</v>
      </c>
      <c r="D4898" t="s">
        <v>3582</v>
      </c>
      <c r="E4898" t="s">
        <v>1399</v>
      </c>
      <c r="F4898" t="s">
        <v>46</v>
      </c>
      <c r="G4898">
        <v>1</v>
      </c>
      <c r="H4898">
        <v>161</v>
      </c>
    </row>
    <row r="4899" spans="1:8">
      <c r="A4899">
        <v>4898</v>
      </c>
      <c r="B4899">
        <v>73</v>
      </c>
      <c r="C4899" t="s">
        <v>194</v>
      </c>
      <c r="D4899" t="s">
        <v>3582</v>
      </c>
      <c r="E4899" t="s">
        <v>1400</v>
      </c>
      <c r="F4899" t="s">
        <v>63</v>
      </c>
      <c r="G4899">
        <v>1</v>
      </c>
      <c r="H4899">
        <v>161</v>
      </c>
    </row>
    <row r="4900" spans="1:8">
      <c r="A4900">
        <v>4899</v>
      </c>
      <c r="B4900">
        <v>73</v>
      </c>
      <c r="C4900" t="s">
        <v>194</v>
      </c>
      <c r="D4900" t="s">
        <v>3582</v>
      </c>
      <c r="E4900" t="s">
        <v>1400</v>
      </c>
      <c r="F4900" t="s">
        <v>46</v>
      </c>
      <c r="G4900">
        <v>1</v>
      </c>
      <c r="H4900">
        <v>161</v>
      </c>
    </row>
    <row r="4901" spans="1:8">
      <c r="A4901">
        <v>4900</v>
      </c>
      <c r="B4901">
        <v>73</v>
      </c>
      <c r="C4901" t="s">
        <v>194</v>
      </c>
      <c r="D4901" t="s">
        <v>3582</v>
      </c>
      <c r="E4901" t="s">
        <v>1401</v>
      </c>
      <c r="F4901" t="s">
        <v>46</v>
      </c>
      <c r="G4901">
        <v>1</v>
      </c>
      <c r="H4901">
        <v>161</v>
      </c>
    </row>
    <row r="4902" spans="1:8">
      <c r="A4902">
        <v>4901</v>
      </c>
      <c r="B4902">
        <v>73</v>
      </c>
      <c r="C4902" t="s">
        <v>194</v>
      </c>
      <c r="D4902" t="s">
        <v>3582</v>
      </c>
      <c r="E4902" t="s">
        <v>1402</v>
      </c>
      <c r="F4902" t="s">
        <v>63</v>
      </c>
      <c r="G4902">
        <v>1</v>
      </c>
      <c r="H4902">
        <v>161</v>
      </c>
    </row>
    <row r="4903" spans="1:8">
      <c r="A4903">
        <v>4902</v>
      </c>
      <c r="B4903">
        <v>73</v>
      </c>
      <c r="C4903" t="s">
        <v>194</v>
      </c>
      <c r="D4903" t="s">
        <v>3597</v>
      </c>
      <c r="E4903" t="s">
        <v>249</v>
      </c>
      <c r="F4903" t="s">
        <v>63</v>
      </c>
      <c r="G4903">
        <v>1</v>
      </c>
      <c r="H4903">
        <v>60</v>
      </c>
    </row>
    <row r="4904" spans="1:8">
      <c r="A4904">
        <v>4903</v>
      </c>
      <c r="B4904">
        <v>73</v>
      </c>
      <c r="C4904" t="s">
        <v>194</v>
      </c>
      <c r="D4904" t="s">
        <v>3597</v>
      </c>
      <c r="E4904" t="s">
        <v>1386</v>
      </c>
      <c r="F4904" t="s">
        <v>63</v>
      </c>
      <c r="G4904">
        <v>2</v>
      </c>
      <c r="H4904">
        <v>60</v>
      </c>
    </row>
    <row r="4905" spans="1:8">
      <c r="A4905">
        <v>4904</v>
      </c>
      <c r="B4905">
        <v>73</v>
      </c>
      <c r="C4905" t="s">
        <v>194</v>
      </c>
      <c r="D4905" t="s">
        <v>3597</v>
      </c>
      <c r="E4905" t="s">
        <v>1386</v>
      </c>
      <c r="F4905" t="s">
        <v>46</v>
      </c>
      <c r="G4905">
        <v>1</v>
      </c>
      <c r="H4905">
        <v>60</v>
      </c>
    </row>
    <row r="4906" spans="1:8">
      <c r="A4906">
        <v>4905</v>
      </c>
      <c r="B4906">
        <v>73</v>
      </c>
      <c r="C4906" t="s">
        <v>194</v>
      </c>
      <c r="D4906" t="s">
        <v>3597</v>
      </c>
      <c r="E4906" t="s">
        <v>1387</v>
      </c>
      <c r="F4906" t="s">
        <v>63</v>
      </c>
      <c r="G4906">
        <v>1</v>
      </c>
      <c r="H4906">
        <v>60</v>
      </c>
    </row>
    <row r="4907" spans="1:8">
      <c r="A4907">
        <v>4906</v>
      </c>
      <c r="B4907">
        <v>73</v>
      </c>
      <c r="C4907" t="s">
        <v>194</v>
      </c>
      <c r="D4907" t="s">
        <v>3597</v>
      </c>
      <c r="E4907" t="s">
        <v>1387</v>
      </c>
      <c r="F4907" t="s">
        <v>46</v>
      </c>
      <c r="G4907">
        <v>2</v>
      </c>
      <c r="H4907">
        <v>60</v>
      </c>
    </row>
    <row r="4908" spans="1:8">
      <c r="A4908">
        <v>4907</v>
      </c>
      <c r="B4908">
        <v>73</v>
      </c>
      <c r="C4908" t="s">
        <v>194</v>
      </c>
      <c r="D4908" t="s">
        <v>3597</v>
      </c>
      <c r="E4908" t="s">
        <v>1388</v>
      </c>
      <c r="F4908" t="s">
        <v>63</v>
      </c>
      <c r="G4908">
        <v>6</v>
      </c>
      <c r="H4908">
        <v>60</v>
      </c>
    </row>
    <row r="4909" spans="1:8">
      <c r="A4909">
        <v>4908</v>
      </c>
      <c r="B4909">
        <v>73</v>
      </c>
      <c r="C4909" t="s">
        <v>194</v>
      </c>
      <c r="D4909" t="s">
        <v>3597</v>
      </c>
      <c r="E4909" t="s">
        <v>1388</v>
      </c>
      <c r="F4909" t="s">
        <v>46</v>
      </c>
      <c r="G4909">
        <v>1</v>
      </c>
      <c r="H4909">
        <v>60</v>
      </c>
    </row>
    <row r="4910" spans="1:8">
      <c r="A4910">
        <v>4909</v>
      </c>
      <c r="B4910">
        <v>73</v>
      </c>
      <c r="C4910" t="s">
        <v>194</v>
      </c>
      <c r="D4910" t="s">
        <v>3597</v>
      </c>
      <c r="E4910" t="s">
        <v>1389</v>
      </c>
      <c r="F4910" t="s">
        <v>63</v>
      </c>
      <c r="G4910">
        <v>5</v>
      </c>
      <c r="H4910">
        <v>60</v>
      </c>
    </row>
    <row r="4911" spans="1:8">
      <c r="A4911">
        <v>4910</v>
      </c>
      <c r="B4911">
        <v>73</v>
      </c>
      <c r="C4911" t="s">
        <v>194</v>
      </c>
      <c r="D4911" t="s">
        <v>3597</v>
      </c>
      <c r="E4911" t="s">
        <v>1389</v>
      </c>
      <c r="F4911" t="s">
        <v>46</v>
      </c>
      <c r="G4911">
        <v>4</v>
      </c>
      <c r="H4911">
        <v>60</v>
      </c>
    </row>
    <row r="4912" spans="1:8">
      <c r="A4912">
        <v>4911</v>
      </c>
      <c r="B4912">
        <v>73</v>
      </c>
      <c r="C4912" t="s">
        <v>194</v>
      </c>
      <c r="D4912" t="s">
        <v>3597</v>
      </c>
      <c r="E4912" t="s">
        <v>1390</v>
      </c>
      <c r="F4912" t="s">
        <v>63</v>
      </c>
      <c r="G4912">
        <v>11</v>
      </c>
      <c r="H4912">
        <v>60</v>
      </c>
    </row>
    <row r="4913" spans="1:8">
      <c r="A4913">
        <v>4912</v>
      </c>
      <c r="B4913">
        <v>73</v>
      </c>
      <c r="C4913" t="s">
        <v>194</v>
      </c>
      <c r="D4913" t="s">
        <v>3597</v>
      </c>
      <c r="E4913" t="s">
        <v>1390</v>
      </c>
      <c r="F4913" t="s">
        <v>46</v>
      </c>
      <c r="G4913">
        <v>2</v>
      </c>
      <c r="H4913">
        <v>60</v>
      </c>
    </row>
    <row r="4914" spans="1:8">
      <c r="A4914">
        <v>4913</v>
      </c>
      <c r="B4914">
        <v>73</v>
      </c>
      <c r="C4914" t="s">
        <v>194</v>
      </c>
      <c r="D4914" t="s">
        <v>3597</v>
      </c>
      <c r="E4914" t="s">
        <v>1391</v>
      </c>
      <c r="F4914" t="s">
        <v>63</v>
      </c>
      <c r="G4914">
        <v>4</v>
      </c>
      <c r="H4914">
        <v>60</v>
      </c>
    </row>
    <row r="4915" spans="1:8">
      <c r="A4915">
        <v>4914</v>
      </c>
      <c r="B4915">
        <v>73</v>
      </c>
      <c r="C4915" t="s">
        <v>194</v>
      </c>
      <c r="D4915" t="s">
        <v>3597</v>
      </c>
      <c r="E4915" t="s">
        <v>1391</v>
      </c>
      <c r="F4915" t="s">
        <v>46</v>
      </c>
      <c r="G4915">
        <v>3</v>
      </c>
      <c r="H4915">
        <v>60</v>
      </c>
    </row>
    <row r="4916" spans="1:8">
      <c r="A4916">
        <v>4915</v>
      </c>
      <c r="B4916">
        <v>73</v>
      </c>
      <c r="C4916" t="s">
        <v>194</v>
      </c>
      <c r="D4916" t="s">
        <v>3597</v>
      </c>
      <c r="E4916" t="s">
        <v>1392</v>
      </c>
      <c r="F4916" t="s">
        <v>63</v>
      </c>
      <c r="G4916">
        <v>2</v>
      </c>
      <c r="H4916">
        <v>60</v>
      </c>
    </row>
    <row r="4917" spans="1:8">
      <c r="A4917">
        <v>4916</v>
      </c>
      <c r="B4917">
        <v>73</v>
      </c>
      <c r="C4917" t="s">
        <v>194</v>
      </c>
      <c r="D4917" t="s">
        <v>3597</v>
      </c>
      <c r="E4917" t="s">
        <v>1392</v>
      </c>
      <c r="F4917" t="s">
        <v>46</v>
      </c>
      <c r="G4917">
        <v>3</v>
      </c>
      <c r="H4917">
        <v>60</v>
      </c>
    </row>
    <row r="4918" spans="1:8">
      <c r="A4918">
        <v>4917</v>
      </c>
      <c r="B4918">
        <v>73</v>
      </c>
      <c r="C4918" t="s">
        <v>194</v>
      </c>
      <c r="D4918" t="s">
        <v>3597</v>
      </c>
      <c r="E4918" t="s">
        <v>1393</v>
      </c>
      <c r="F4918" t="s">
        <v>46</v>
      </c>
      <c r="G4918">
        <v>2</v>
      </c>
      <c r="H4918">
        <v>60</v>
      </c>
    </row>
    <row r="4919" spans="1:8">
      <c r="A4919">
        <v>4918</v>
      </c>
      <c r="B4919">
        <v>73</v>
      </c>
      <c r="C4919" t="s">
        <v>194</v>
      </c>
      <c r="D4919" t="s">
        <v>3597</v>
      </c>
      <c r="E4919" t="s">
        <v>1394</v>
      </c>
      <c r="F4919" t="s">
        <v>63</v>
      </c>
      <c r="G4919">
        <v>2</v>
      </c>
      <c r="H4919">
        <v>60</v>
      </c>
    </row>
    <row r="4920" spans="1:8">
      <c r="A4920">
        <v>4919</v>
      </c>
      <c r="B4920">
        <v>73</v>
      </c>
      <c r="C4920" t="s">
        <v>194</v>
      </c>
      <c r="D4920" t="s">
        <v>3597</v>
      </c>
      <c r="E4920" t="s">
        <v>1394</v>
      </c>
      <c r="F4920" t="s">
        <v>46</v>
      </c>
      <c r="G4920">
        <v>2</v>
      </c>
      <c r="H4920">
        <v>60</v>
      </c>
    </row>
    <row r="4921" spans="1:8">
      <c r="A4921">
        <v>4920</v>
      </c>
      <c r="B4921">
        <v>73</v>
      </c>
      <c r="C4921" t="s">
        <v>194</v>
      </c>
      <c r="D4921" t="s">
        <v>3597</v>
      </c>
      <c r="E4921" t="s">
        <v>1395</v>
      </c>
      <c r="F4921" t="s">
        <v>63</v>
      </c>
      <c r="G4921">
        <v>2</v>
      </c>
      <c r="H4921">
        <v>60</v>
      </c>
    </row>
    <row r="4922" spans="1:8">
      <c r="A4922">
        <v>4921</v>
      </c>
      <c r="B4922">
        <v>73</v>
      </c>
      <c r="C4922" t="s">
        <v>194</v>
      </c>
      <c r="D4922" t="s">
        <v>3597</v>
      </c>
      <c r="E4922" t="s">
        <v>1396</v>
      </c>
      <c r="F4922" t="s">
        <v>63</v>
      </c>
      <c r="G4922">
        <v>1</v>
      </c>
      <c r="H4922">
        <v>60</v>
      </c>
    </row>
    <row r="4923" spans="1:8">
      <c r="A4923">
        <v>4922</v>
      </c>
      <c r="B4923">
        <v>73</v>
      </c>
      <c r="C4923" t="s">
        <v>194</v>
      </c>
      <c r="D4923" t="s">
        <v>3597</v>
      </c>
      <c r="E4923" t="s">
        <v>1396</v>
      </c>
      <c r="F4923" t="s">
        <v>46</v>
      </c>
      <c r="G4923">
        <v>1</v>
      </c>
      <c r="H4923">
        <v>60</v>
      </c>
    </row>
    <row r="4924" spans="1:8">
      <c r="A4924">
        <v>4923</v>
      </c>
      <c r="B4924">
        <v>73</v>
      </c>
      <c r="C4924" t="s">
        <v>194</v>
      </c>
      <c r="D4924" t="s">
        <v>3597</v>
      </c>
      <c r="E4924" t="s">
        <v>1397</v>
      </c>
      <c r="F4924" t="s">
        <v>63</v>
      </c>
      <c r="G4924">
        <v>1</v>
      </c>
      <c r="H4924">
        <v>60</v>
      </c>
    </row>
    <row r="4925" spans="1:8">
      <c r="A4925">
        <v>4924</v>
      </c>
      <c r="B4925">
        <v>73</v>
      </c>
      <c r="C4925" t="s">
        <v>194</v>
      </c>
      <c r="D4925" t="s">
        <v>3597</v>
      </c>
      <c r="E4925" t="s">
        <v>1397</v>
      </c>
      <c r="F4925" t="s">
        <v>46</v>
      </c>
      <c r="G4925">
        <v>1</v>
      </c>
      <c r="H4925">
        <v>60</v>
      </c>
    </row>
    <row r="4926" spans="1:8">
      <c r="A4926">
        <v>4925</v>
      </c>
      <c r="B4926">
        <v>73</v>
      </c>
      <c r="C4926" t="s">
        <v>194</v>
      </c>
      <c r="D4926" t="s">
        <v>3599</v>
      </c>
      <c r="E4926" t="s">
        <v>249</v>
      </c>
      <c r="F4926" t="s">
        <v>63</v>
      </c>
      <c r="G4926">
        <v>2</v>
      </c>
      <c r="H4926">
        <v>37</v>
      </c>
    </row>
    <row r="4927" spans="1:8">
      <c r="A4927">
        <v>4926</v>
      </c>
      <c r="B4927">
        <v>73</v>
      </c>
      <c r="C4927" t="s">
        <v>194</v>
      </c>
      <c r="D4927" t="s">
        <v>3599</v>
      </c>
      <c r="E4927" t="s">
        <v>1386</v>
      </c>
      <c r="F4927" t="s">
        <v>63</v>
      </c>
      <c r="G4927">
        <v>3</v>
      </c>
      <c r="H4927">
        <v>37</v>
      </c>
    </row>
    <row r="4928" spans="1:8">
      <c r="A4928">
        <v>4927</v>
      </c>
      <c r="B4928">
        <v>73</v>
      </c>
      <c r="C4928" t="s">
        <v>194</v>
      </c>
      <c r="D4928" t="s">
        <v>3599</v>
      </c>
      <c r="E4928" t="s">
        <v>1386</v>
      </c>
      <c r="F4928" t="s">
        <v>46</v>
      </c>
      <c r="G4928">
        <v>1</v>
      </c>
      <c r="H4928">
        <v>37</v>
      </c>
    </row>
    <row r="4929" spans="1:8">
      <c r="A4929">
        <v>4928</v>
      </c>
      <c r="B4929">
        <v>73</v>
      </c>
      <c r="C4929" t="s">
        <v>194</v>
      </c>
      <c r="D4929" t="s">
        <v>3599</v>
      </c>
      <c r="E4929" t="s">
        <v>1388</v>
      </c>
      <c r="F4929" t="s">
        <v>63</v>
      </c>
      <c r="G4929">
        <v>2</v>
      </c>
      <c r="H4929">
        <v>37</v>
      </c>
    </row>
    <row r="4930" spans="1:8">
      <c r="A4930">
        <v>4929</v>
      </c>
      <c r="B4930">
        <v>73</v>
      </c>
      <c r="C4930" t="s">
        <v>194</v>
      </c>
      <c r="D4930" t="s">
        <v>3599</v>
      </c>
      <c r="E4930" t="s">
        <v>1388</v>
      </c>
      <c r="F4930" t="s">
        <v>46</v>
      </c>
      <c r="G4930">
        <v>2</v>
      </c>
      <c r="H4930">
        <v>37</v>
      </c>
    </row>
    <row r="4931" spans="1:8">
      <c r="A4931">
        <v>4930</v>
      </c>
      <c r="B4931">
        <v>73</v>
      </c>
      <c r="C4931" t="s">
        <v>194</v>
      </c>
      <c r="D4931" t="s">
        <v>3599</v>
      </c>
      <c r="E4931" t="s">
        <v>1389</v>
      </c>
      <c r="F4931" t="s">
        <v>63</v>
      </c>
      <c r="G4931">
        <v>3</v>
      </c>
      <c r="H4931">
        <v>37</v>
      </c>
    </row>
    <row r="4932" spans="1:8">
      <c r="A4932">
        <v>4931</v>
      </c>
      <c r="B4932">
        <v>73</v>
      </c>
      <c r="C4932" t="s">
        <v>194</v>
      </c>
      <c r="D4932" t="s">
        <v>3599</v>
      </c>
      <c r="E4932" t="s">
        <v>1389</v>
      </c>
      <c r="F4932" t="s">
        <v>46</v>
      </c>
      <c r="G4932">
        <v>2</v>
      </c>
      <c r="H4932">
        <v>37</v>
      </c>
    </row>
    <row r="4933" spans="1:8">
      <c r="A4933">
        <v>4932</v>
      </c>
      <c r="B4933">
        <v>73</v>
      </c>
      <c r="C4933" t="s">
        <v>194</v>
      </c>
      <c r="D4933" t="s">
        <v>3599</v>
      </c>
      <c r="E4933" t="s">
        <v>1390</v>
      </c>
      <c r="F4933" t="s">
        <v>63</v>
      </c>
      <c r="G4933">
        <v>3</v>
      </c>
      <c r="H4933">
        <v>37</v>
      </c>
    </row>
    <row r="4934" spans="1:8">
      <c r="A4934">
        <v>4933</v>
      </c>
      <c r="B4934">
        <v>73</v>
      </c>
      <c r="C4934" t="s">
        <v>194</v>
      </c>
      <c r="D4934" t="s">
        <v>3599</v>
      </c>
      <c r="E4934" t="s">
        <v>1390</v>
      </c>
      <c r="F4934" t="s">
        <v>46</v>
      </c>
      <c r="G4934">
        <v>1</v>
      </c>
      <c r="H4934">
        <v>37</v>
      </c>
    </row>
    <row r="4935" spans="1:8">
      <c r="A4935">
        <v>4934</v>
      </c>
      <c r="B4935">
        <v>73</v>
      </c>
      <c r="C4935" t="s">
        <v>194</v>
      </c>
      <c r="D4935" t="s">
        <v>3599</v>
      </c>
      <c r="E4935" t="s">
        <v>1391</v>
      </c>
      <c r="F4935" t="s">
        <v>63</v>
      </c>
      <c r="G4935">
        <v>4</v>
      </c>
      <c r="H4935">
        <v>37</v>
      </c>
    </row>
    <row r="4936" spans="1:8">
      <c r="A4936">
        <v>4935</v>
      </c>
      <c r="B4936">
        <v>73</v>
      </c>
      <c r="C4936" t="s">
        <v>194</v>
      </c>
      <c r="D4936" t="s">
        <v>3599</v>
      </c>
      <c r="E4936" t="s">
        <v>1391</v>
      </c>
      <c r="F4936" t="s">
        <v>46</v>
      </c>
      <c r="G4936">
        <v>2</v>
      </c>
      <c r="H4936">
        <v>37</v>
      </c>
    </row>
    <row r="4937" spans="1:8">
      <c r="A4937">
        <v>4936</v>
      </c>
      <c r="B4937">
        <v>73</v>
      </c>
      <c r="C4937" t="s">
        <v>194</v>
      </c>
      <c r="D4937" t="s">
        <v>3599</v>
      </c>
      <c r="E4937" t="s">
        <v>1392</v>
      </c>
      <c r="F4937" t="s">
        <v>63</v>
      </c>
      <c r="G4937">
        <v>3</v>
      </c>
      <c r="H4937">
        <v>37</v>
      </c>
    </row>
    <row r="4938" spans="1:8">
      <c r="A4938">
        <v>4937</v>
      </c>
      <c r="B4938">
        <v>73</v>
      </c>
      <c r="C4938" t="s">
        <v>194</v>
      </c>
      <c r="D4938" t="s">
        <v>3599</v>
      </c>
      <c r="E4938" t="s">
        <v>1392</v>
      </c>
      <c r="F4938" t="s">
        <v>46</v>
      </c>
      <c r="G4938">
        <v>1</v>
      </c>
      <c r="H4938">
        <v>37</v>
      </c>
    </row>
    <row r="4939" spans="1:8">
      <c r="A4939">
        <v>4938</v>
      </c>
      <c r="B4939">
        <v>73</v>
      </c>
      <c r="C4939" t="s">
        <v>194</v>
      </c>
      <c r="D4939" t="s">
        <v>3599</v>
      </c>
      <c r="E4939" t="s">
        <v>1393</v>
      </c>
      <c r="F4939" t="s">
        <v>46</v>
      </c>
      <c r="G4939">
        <v>3</v>
      </c>
      <c r="H4939">
        <v>37</v>
      </c>
    </row>
    <row r="4940" spans="1:8">
      <c r="A4940">
        <v>4939</v>
      </c>
      <c r="B4940">
        <v>73</v>
      </c>
      <c r="C4940" t="s">
        <v>194</v>
      </c>
      <c r="D4940" t="s">
        <v>3599</v>
      </c>
      <c r="E4940" t="s">
        <v>1397</v>
      </c>
      <c r="F4940" t="s">
        <v>46</v>
      </c>
      <c r="G4940">
        <v>2</v>
      </c>
      <c r="H4940">
        <v>37</v>
      </c>
    </row>
    <row r="4941" spans="1:8">
      <c r="A4941">
        <v>4940</v>
      </c>
      <c r="B4941">
        <v>73</v>
      </c>
      <c r="C4941" t="s">
        <v>194</v>
      </c>
      <c r="D4941" t="s">
        <v>3599</v>
      </c>
      <c r="E4941" t="s">
        <v>1400</v>
      </c>
      <c r="F4941" t="s">
        <v>63</v>
      </c>
      <c r="G4941">
        <v>1</v>
      </c>
      <c r="H4941">
        <v>37</v>
      </c>
    </row>
    <row r="4942" spans="1:8">
      <c r="A4942">
        <v>4941</v>
      </c>
      <c r="B4942">
        <v>73</v>
      </c>
      <c r="C4942" t="s">
        <v>194</v>
      </c>
      <c r="D4942" t="s">
        <v>3599</v>
      </c>
      <c r="E4942" t="s">
        <v>1402</v>
      </c>
      <c r="F4942" t="s">
        <v>63</v>
      </c>
      <c r="G4942">
        <v>2</v>
      </c>
      <c r="H4942">
        <v>37</v>
      </c>
    </row>
    <row r="4943" spans="1:8">
      <c r="A4943">
        <v>4942</v>
      </c>
      <c r="B4943">
        <v>73</v>
      </c>
      <c r="C4943" t="s">
        <v>194</v>
      </c>
      <c r="D4943" t="s">
        <v>3598</v>
      </c>
      <c r="E4943" t="s">
        <v>249</v>
      </c>
      <c r="F4943" t="s">
        <v>63</v>
      </c>
      <c r="G4943">
        <v>170</v>
      </c>
      <c r="H4943">
        <v>5110</v>
      </c>
    </row>
    <row r="4944" spans="1:8">
      <c r="A4944">
        <v>4943</v>
      </c>
      <c r="B4944">
        <v>73</v>
      </c>
      <c r="C4944" t="s">
        <v>194</v>
      </c>
      <c r="D4944" t="s">
        <v>3598</v>
      </c>
      <c r="E4944" t="s">
        <v>249</v>
      </c>
      <c r="F4944" t="s">
        <v>46</v>
      </c>
      <c r="G4944">
        <v>133</v>
      </c>
      <c r="H4944">
        <v>5110</v>
      </c>
    </row>
    <row r="4945" spans="1:8">
      <c r="A4945">
        <v>4944</v>
      </c>
      <c r="B4945">
        <v>73</v>
      </c>
      <c r="C4945" t="s">
        <v>194</v>
      </c>
      <c r="D4945" t="s">
        <v>3598</v>
      </c>
      <c r="E4945" t="s">
        <v>1386</v>
      </c>
      <c r="F4945" t="s">
        <v>63</v>
      </c>
      <c r="G4945">
        <v>177</v>
      </c>
      <c r="H4945">
        <v>5110</v>
      </c>
    </row>
    <row r="4946" spans="1:8">
      <c r="A4946">
        <v>4945</v>
      </c>
      <c r="B4946">
        <v>73</v>
      </c>
      <c r="C4946" t="s">
        <v>194</v>
      </c>
      <c r="D4946" t="s">
        <v>3598</v>
      </c>
      <c r="E4946" t="s">
        <v>1386</v>
      </c>
      <c r="F4946" t="s">
        <v>46</v>
      </c>
      <c r="G4946">
        <v>169</v>
      </c>
      <c r="H4946">
        <v>5110</v>
      </c>
    </row>
    <row r="4947" spans="1:8">
      <c r="A4947">
        <v>4946</v>
      </c>
      <c r="B4947">
        <v>73</v>
      </c>
      <c r="C4947" t="s">
        <v>194</v>
      </c>
      <c r="D4947" t="s">
        <v>3598</v>
      </c>
      <c r="E4947" t="s">
        <v>1387</v>
      </c>
      <c r="F4947" t="s">
        <v>63</v>
      </c>
      <c r="G4947">
        <v>181</v>
      </c>
      <c r="H4947">
        <v>5110</v>
      </c>
    </row>
    <row r="4948" spans="1:8">
      <c r="A4948">
        <v>4947</v>
      </c>
      <c r="B4948">
        <v>73</v>
      </c>
      <c r="C4948" t="s">
        <v>194</v>
      </c>
      <c r="D4948" t="s">
        <v>3598</v>
      </c>
      <c r="E4948" t="s">
        <v>1387</v>
      </c>
      <c r="F4948" t="s">
        <v>46</v>
      </c>
      <c r="G4948">
        <v>164</v>
      </c>
      <c r="H4948">
        <v>5110</v>
      </c>
    </row>
    <row r="4949" spans="1:8">
      <c r="A4949">
        <v>4948</v>
      </c>
      <c r="B4949">
        <v>73</v>
      </c>
      <c r="C4949" t="s">
        <v>194</v>
      </c>
      <c r="D4949" t="s">
        <v>3598</v>
      </c>
      <c r="E4949" t="s">
        <v>1388</v>
      </c>
      <c r="F4949" t="s">
        <v>63</v>
      </c>
      <c r="G4949">
        <v>283</v>
      </c>
      <c r="H4949">
        <v>5110</v>
      </c>
    </row>
    <row r="4950" spans="1:8">
      <c r="A4950">
        <v>4949</v>
      </c>
      <c r="B4950">
        <v>73</v>
      </c>
      <c r="C4950" t="s">
        <v>194</v>
      </c>
      <c r="D4950" t="s">
        <v>3598</v>
      </c>
      <c r="E4950" t="s">
        <v>1388</v>
      </c>
      <c r="F4950" t="s">
        <v>46</v>
      </c>
      <c r="G4950">
        <v>187</v>
      </c>
      <c r="H4950">
        <v>5110</v>
      </c>
    </row>
    <row r="4951" spans="1:8">
      <c r="A4951">
        <v>4950</v>
      </c>
      <c r="B4951">
        <v>73</v>
      </c>
      <c r="C4951" t="s">
        <v>194</v>
      </c>
      <c r="D4951" t="s">
        <v>3598</v>
      </c>
      <c r="E4951" t="s">
        <v>1389</v>
      </c>
      <c r="F4951" t="s">
        <v>63</v>
      </c>
      <c r="G4951">
        <v>314</v>
      </c>
      <c r="H4951">
        <v>5110</v>
      </c>
    </row>
    <row r="4952" spans="1:8">
      <c r="A4952">
        <v>4951</v>
      </c>
      <c r="B4952">
        <v>73</v>
      </c>
      <c r="C4952" t="s">
        <v>194</v>
      </c>
      <c r="D4952" t="s">
        <v>3598</v>
      </c>
      <c r="E4952" t="s">
        <v>1389</v>
      </c>
      <c r="F4952" t="s">
        <v>46</v>
      </c>
      <c r="G4952">
        <v>196</v>
      </c>
      <c r="H4952">
        <v>5110</v>
      </c>
    </row>
    <row r="4953" spans="1:8">
      <c r="A4953">
        <v>4952</v>
      </c>
      <c r="B4953">
        <v>73</v>
      </c>
      <c r="C4953" t="s">
        <v>194</v>
      </c>
      <c r="D4953" t="s">
        <v>3598</v>
      </c>
      <c r="E4953" t="s">
        <v>1390</v>
      </c>
      <c r="F4953" t="s">
        <v>63</v>
      </c>
      <c r="G4953">
        <v>303</v>
      </c>
      <c r="H4953">
        <v>5110</v>
      </c>
    </row>
    <row r="4954" spans="1:8">
      <c r="A4954">
        <v>4953</v>
      </c>
      <c r="B4954">
        <v>73</v>
      </c>
      <c r="C4954" t="s">
        <v>194</v>
      </c>
      <c r="D4954" t="s">
        <v>3598</v>
      </c>
      <c r="E4954" t="s">
        <v>1390</v>
      </c>
      <c r="F4954" t="s">
        <v>46</v>
      </c>
      <c r="G4954">
        <v>202</v>
      </c>
      <c r="H4954">
        <v>5110</v>
      </c>
    </row>
    <row r="4955" spans="1:8">
      <c r="A4955">
        <v>4954</v>
      </c>
      <c r="B4955">
        <v>73</v>
      </c>
      <c r="C4955" t="s">
        <v>194</v>
      </c>
      <c r="D4955" t="s">
        <v>3598</v>
      </c>
      <c r="E4955" t="s">
        <v>1391</v>
      </c>
      <c r="F4955" t="s">
        <v>63</v>
      </c>
      <c r="G4955">
        <v>361</v>
      </c>
      <c r="H4955">
        <v>5110</v>
      </c>
    </row>
    <row r="4956" spans="1:8">
      <c r="A4956">
        <v>4955</v>
      </c>
      <c r="B4956">
        <v>73</v>
      </c>
      <c r="C4956" t="s">
        <v>194</v>
      </c>
      <c r="D4956" t="s">
        <v>3598</v>
      </c>
      <c r="E4956" t="s">
        <v>1391</v>
      </c>
      <c r="F4956" t="s">
        <v>46</v>
      </c>
      <c r="G4956">
        <v>197</v>
      </c>
      <c r="H4956">
        <v>5110</v>
      </c>
    </row>
    <row r="4957" spans="1:8">
      <c r="A4957">
        <v>4956</v>
      </c>
      <c r="B4957">
        <v>73</v>
      </c>
      <c r="C4957" t="s">
        <v>194</v>
      </c>
      <c r="D4957" t="s">
        <v>3598</v>
      </c>
      <c r="E4957" t="s">
        <v>1392</v>
      </c>
      <c r="F4957" t="s">
        <v>63</v>
      </c>
      <c r="G4957">
        <v>320</v>
      </c>
      <c r="H4957">
        <v>5110</v>
      </c>
    </row>
    <row r="4958" spans="1:8">
      <c r="A4958">
        <v>4957</v>
      </c>
      <c r="B4958">
        <v>73</v>
      </c>
      <c r="C4958" t="s">
        <v>194</v>
      </c>
      <c r="D4958" t="s">
        <v>3598</v>
      </c>
      <c r="E4958" t="s">
        <v>1392</v>
      </c>
      <c r="F4958" t="s">
        <v>46</v>
      </c>
      <c r="G4958">
        <v>198</v>
      </c>
      <c r="H4958">
        <v>5110</v>
      </c>
    </row>
    <row r="4959" spans="1:8">
      <c r="A4959">
        <v>4958</v>
      </c>
      <c r="B4959">
        <v>73</v>
      </c>
      <c r="C4959" t="s">
        <v>194</v>
      </c>
      <c r="D4959" t="s">
        <v>3598</v>
      </c>
      <c r="E4959" t="s">
        <v>1393</v>
      </c>
      <c r="F4959" t="s">
        <v>63</v>
      </c>
      <c r="G4959">
        <v>220</v>
      </c>
      <c r="H4959">
        <v>5110</v>
      </c>
    </row>
    <row r="4960" spans="1:8">
      <c r="A4960">
        <v>4959</v>
      </c>
      <c r="B4960">
        <v>73</v>
      </c>
      <c r="C4960" t="s">
        <v>194</v>
      </c>
      <c r="D4960" t="s">
        <v>3598</v>
      </c>
      <c r="E4960" t="s">
        <v>1393</v>
      </c>
      <c r="F4960" t="s">
        <v>46</v>
      </c>
      <c r="G4960">
        <v>149</v>
      </c>
      <c r="H4960">
        <v>5110</v>
      </c>
    </row>
    <row r="4961" spans="1:8">
      <c r="A4961">
        <v>4960</v>
      </c>
      <c r="B4961">
        <v>73</v>
      </c>
      <c r="C4961" t="s">
        <v>194</v>
      </c>
      <c r="D4961" t="s">
        <v>3598</v>
      </c>
      <c r="E4961" t="s">
        <v>1394</v>
      </c>
      <c r="F4961" t="s">
        <v>63</v>
      </c>
      <c r="G4961">
        <v>140</v>
      </c>
      <c r="H4961">
        <v>5110</v>
      </c>
    </row>
    <row r="4962" spans="1:8">
      <c r="A4962">
        <v>4961</v>
      </c>
      <c r="B4962">
        <v>73</v>
      </c>
      <c r="C4962" t="s">
        <v>194</v>
      </c>
      <c r="D4962" t="s">
        <v>3598</v>
      </c>
      <c r="E4962" t="s">
        <v>1394</v>
      </c>
      <c r="F4962" t="s">
        <v>46</v>
      </c>
      <c r="G4962">
        <v>121</v>
      </c>
      <c r="H4962">
        <v>5110</v>
      </c>
    </row>
    <row r="4963" spans="1:8">
      <c r="A4963">
        <v>4962</v>
      </c>
      <c r="B4963">
        <v>73</v>
      </c>
      <c r="C4963" t="s">
        <v>194</v>
      </c>
      <c r="D4963" t="s">
        <v>3598</v>
      </c>
      <c r="E4963" t="s">
        <v>1395</v>
      </c>
      <c r="F4963" t="s">
        <v>63</v>
      </c>
      <c r="G4963">
        <v>119</v>
      </c>
      <c r="H4963">
        <v>5110</v>
      </c>
    </row>
    <row r="4964" spans="1:8">
      <c r="A4964">
        <v>4963</v>
      </c>
      <c r="B4964">
        <v>73</v>
      </c>
      <c r="C4964" t="s">
        <v>194</v>
      </c>
      <c r="D4964" t="s">
        <v>3598</v>
      </c>
      <c r="E4964" t="s">
        <v>1395</v>
      </c>
      <c r="F4964" t="s">
        <v>46</v>
      </c>
      <c r="G4964">
        <v>112</v>
      </c>
      <c r="H4964">
        <v>5110</v>
      </c>
    </row>
    <row r="4965" spans="1:8">
      <c r="A4965">
        <v>4964</v>
      </c>
      <c r="B4965">
        <v>73</v>
      </c>
      <c r="C4965" t="s">
        <v>194</v>
      </c>
      <c r="D4965" t="s">
        <v>3598</v>
      </c>
      <c r="E4965" t="s">
        <v>1396</v>
      </c>
      <c r="F4965" t="s">
        <v>63</v>
      </c>
      <c r="G4965">
        <v>103</v>
      </c>
      <c r="H4965">
        <v>5110</v>
      </c>
    </row>
    <row r="4966" spans="1:8">
      <c r="A4966">
        <v>4965</v>
      </c>
      <c r="B4966">
        <v>73</v>
      </c>
      <c r="C4966" t="s">
        <v>194</v>
      </c>
      <c r="D4966" t="s">
        <v>3598</v>
      </c>
      <c r="E4966" t="s">
        <v>1396</v>
      </c>
      <c r="F4966" t="s">
        <v>46</v>
      </c>
      <c r="G4966">
        <v>110</v>
      </c>
      <c r="H4966">
        <v>5110</v>
      </c>
    </row>
    <row r="4967" spans="1:8">
      <c r="A4967">
        <v>4966</v>
      </c>
      <c r="B4967">
        <v>73</v>
      </c>
      <c r="C4967" t="s">
        <v>194</v>
      </c>
      <c r="D4967" t="s">
        <v>3598</v>
      </c>
      <c r="E4967" t="s">
        <v>1397</v>
      </c>
      <c r="F4967" t="s">
        <v>63</v>
      </c>
      <c r="G4967">
        <v>105</v>
      </c>
      <c r="H4967">
        <v>5110</v>
      </c>
    </row>
    <row r="4968" spans="1:8">
      <c r="A4968">
        <v>4967</v>
      </c>
      <c r="B4968">
        <v>73</v>
      </c>
      <c r="C4968" t="s">
        <v>194</v>
      </c>
      <c r="D4968" t="s">
        <v>3598</v>
      </c>
      <c r="E4968" t="s">
        <v>1397</v>
      </c>
      <c r="F4968" t="s">
        <v>46</v>
      </c>
      <c r="G4968">
        <v>73</v>
      </c>
      <c r="H4968">
        <v>5110</v>
      </c>
    </row>
    <row r="4969" spans="1:8">
      <c r="A4969">
        <v>4968</v>
      </c>
      <c r="B4969">
        <v>73</v>
      </c>
      <c r="C4969" t="s">
        <v>194</v>
      </c>
      <c r="D4969" t="s">
        <v>3598</v>
      </c>
      <c r="E4969" t="s">
        <v>1398</v>
      </c>
      <c r="F4969" t="s">
        <v>63</v>
      </c>
      <c r="G4969">
        <v>57</v>
      </c>
      <c r="H4969">
        <v>5110</v>
      </c>
    </row>
    <row r="4970" spans="1:8">
      <c r="A4970">
        <v>4969</v>
      </c>
      <c r="B4970">
        <v>73</v>
      </c>
      <c r="C4970" t="s">
        <v>194</v>
      </c>
      <c r="D4970" t="s">
        <v>3598</v>
      </c>
      <c r="E4970" t="s">
        <v>1398</v>
      </c>
      <c r="F4970" t="s">
        <v>46</v>
      </c>
      <c r="G4970">
        <v>48</v>
      </c>
      <c r="H4970">
        <v>5110</v>
      </c>
    </row>
    <row r="4971" spans="1:8">
      <c r="A4971">
        <v>4970</v>
      </c>
      <c r="B4971">
        <v>73</v>
      </c>
      <c r="C4971" t="s">
        <v>194</v>
      </c>
      <c r="D4971" t="s">
        <v>3598</v>
      </c>
      <c r="E4971" t="s">
        <v>1399</v>
      </c>
      <c r="F4971" t="s">
        <v>63</v>
      </c>
      <c r="G4971">
        <v>50</v>
      </c>
      <c r="H4971">
        <v>5110</v>
      </c>
    </row>
    <row r="4972" spans="1:8">
      <c r="A4972">
        <v>4971</v>
      </c>
      <c r="B4972">
        <v>73</v>
      </c>
      <c r="C4972" t="s">
        <v>194</v>
      </c>
      <c r="D4972" t="s">
        <v>3598</v>
      </c>
      <c r="E4972" t="s">
        <v>1399</v>
      </c>
      <c r="F4972" t="s">
        <v>46</v>
      </c>
      <c r="G4972">
        <v>28</v>
      </c>
      <c r="H4972">
        <v>5110</v>
      </c>
    </row>
    <row r="4973" spans="1:8">
      <c r="A4973">
        <v>4972</v>
      </c>
      <c r="B4973">
        <v>73</v>
      </c>
      <c r="C4973" t="s">
        <v>194</v>
      </c>
      <c r="D4973" t="s">
        <v>3598</v>
      </c>
      <c r="E4973" t="s">
        <v>1400</v>
      </c>
      <c r="F4973" t="s">
        <v>63</v>
      </c>
      <c r="G4973">
        <v>24</v>
      </c>
      <c r="H4973">
        <v>5110</v>
      </c>
    </row>
    <row r="4974" spans="1:8">
      <c r="A4974">
        <v>4973</v>
      </c>
      <c r="B4974">
        <v>73</v>
      </c>
      <c r="C4974" t="s">
        <v>194</v>
      </c>
      <c r="D4974" t="s">
        <v>3598</v>
      </c>
      <c r="E4974" t="s">
        <v>1400</v>
      </c>
      <c r="F4974" t="s">
        <v>46</v>
      </c>
      <c r="G4974">
        <v>27</v>
      </c>
      <c r="H4974">
        <v>5110</v>
      </c>
    </row>
    <row r="4975" spans="1:8">
      <c r="A4975">
        <v>4974</v>
      </c>
      <c r="B4975">
        <v>73</v>
      </c>
      <c r="C4975" t="s">
        <v>194</v>
      </c>
      <c r="D4975" t="s">
        <v>3598</v>
      </c>
      <c r="E4975" t="s">
        <v>1401</v>
      </c>
      <c r="F4975" t="s">
        <v>63</v>
      </c>
      <c r="G4975">
        <v>25</v>
      </c>
      <c r="H4975">
        <v>5110</v>
      </c>
    </row>
    <row r="4976" spans="1:8">
      <c r="A4976">
        <v>4975</v>
      </c>
      <c r="B4976">
        <v>73</v>
      </c>
      <c r="C4976" t="s">
        <v>194</v>
      </c>
      <c r="D4976" t="s">
        <v>3598</v>
      </c>
      <c r="E4976" t="s">
        <v>1401</v>
      </c>
      <c r="F4976" t="s">
        <v>46</v>
      </c>
      <c r="G4976">
        <v>22</v>
      </c>
      <c r="H4976">
        <v>5110</v>
      </c>
    </row>
    <row r="4977" spans="1:8">
      <c r="A4977">
        <v>4976</v>
      </c>
      <c r="B4977">
        <v>73</v>
      </c>
      <c r="C4977" t="s">
        <v>194</v>
      </c>
      <c r="D4977" t="s">
        <v>3598</v>
      </c>
      <c r="E4977" t="s">
        <v>1402</v>
      </c>
      <c r="F4977" t="s">
        <v>63</v>
      </c>
      <c r="G4977">
        <v>9</v>
      </c>
      <c r="H4977">
        <v>5110</v>
      </c>
    </row>
    <row r="4978" spans="1:8">
      <c r="A4978">
        <v>4977</v>
      </c>
      <c r="B4978">
        <v>73</v>
      </c>
      <c r="C4978" t="s">
        <v>194</v>
      </c>
      <c r="D4978" t="s">
        <v>3598</v>
      </c>
      <c r="E4978" t="s">
        <v>1402</v>
      </c>
      <c r="F4978" t="s">
        <v>46</v>
      </c>
      <c r="G4978">
        <v>13</v>
      </c>
      <c r="H4978">
        <v>5110</v>
      </c>
    </row>
    <row r="4979" spans="1:8">
      <c r="A4979">
        <v>4978</v>
      </c>
      <c r="B4979">
        <v>73</v>
      </c>
      <c r="C4979" t="s">
        <v>194</v>
      </c>
      <c r="D4979" t="s">
        <v>3586</v>
      </c>
      <c r="E4979" t="s">
        <v>249</v>
      </c>
      <c r="F4979" t="s">
        <v>63</v>
      </c>
      <c r="G4979">
        <v>38341</v>
      </c>
      <c r="H4979">
        <v>1165360</v>
      </c>
    </row>
    <row r="4980" spans="1:8">
      <c r="A4980">
        <v>4979</v>
      </c>
      <c r="B4980">
        <v>73</v>
      </c>
      <c r="C4980" t="s">
        <v>194</v>
      </c>
      <c r="D4980" t="s">
        <v>3586</v>
      </c>
      <c r="E4980" t="s">
        <v>249</v>
      </c>
      <c r="F4980" t="s">
        <v>46</v>
      </c>
      <c r="G4980">
        <v>36386</v>
      </c>
      <c r="H4980">
        <v>1165360</v>
      </c>
    </row>
    <row r="4981" spans="1:8">
      <c r="A4981">
        <v>4980</v>
      </c>
      <c r="B4981">
        <v>73</v>
      </c>
      <c r="C4981" t="s">
        <v>194</v>
      </c>
      <c r="D4981" t="s">
        <v>3586</v>
      </c>
      <c r="E4981" t="s">
        <v>1386</v>
      </c>
      <c r="F4981" t="s">
        <v>63</v>
      </c>
      <c r="G4981">
        <v>43523</v>
      </c>
      <c r="H4981">
        <v>1165360</v>
      </c>
    </row>
    <row r="4982" spans="1:8">
      <c r="A4982">
        <v>4981</v>
      </c>
      <c r="B4982">
        <v>73</v>
      </c>
      <c r="C4982" t="s">
        <v>194</v>
      </c>
      <c r="D4982" t="s">
        <v>3586</v>
      </c>
      <c r="E4982" t="s">
        <v>1386</v>
      </c>
      <c r="F4982" t="s">
        <v>46</v>
      </c>
      <c r="G4982">
        <v>41580</v>
      </c>
      <c r="H4982">
        <v>1165360</v>
      </c>
    </row>
    <row r="4983" spans="1:8">
      <c r="A4983">
        <v>4982</v>
      </c>
      <c r="B4983">
        <v>73</v>
      </c>
      <c r="C4983" t="s">
        <v>194</v>
      </c>
      <c r="D4983" t="s">
        <v>3586</v>
      </c>
      <c r="E4983" t="s">
        <v>1387</v>
      </c>
      <c r="F4983" t="s">
        <v>63</v>
      </c>
      <c r="G4983">
        <v>49397</v>
      </c>
      <c r="H4983">
        <v>1165360</v>
      </c>
    </row>
    <row r="4984" spans="1:8">
      <c r="A4984">
        <v>4983</v>
      </c>
      <c r="B4984">
        <v>73</v>
      </c>
      <c r="C4984" t="s">
        <v>194</v>
      </c>
      <c r="D4984" t="s">
        <v>3586</v>
      </c>
      <c r="E4984" t="s">
        <v>1387</v>
      </c>
      <c r="F4984" t="s">
        <v>46</v>
      </c>
      <c r="G4984">
        <v>46737</v>
      </c>
      <c r="H4984">
        <v>1165360</v>
      </c>
    </row>
    <row r="4985" spans="1:8">
      <c r="A4985">
        <v>4984</v>
      </c>
      <c r="B4985">
        <v>73</v>
      </c>
      <c r="C4985" t="s">
        <v>194</v>
      </c>
      <c r="D4985" t="s">
        <v>3586</v>
      </c>
      <c r="E4985" t="s">
        <v>1388</v>
      </c>
      <c r="F4985" t="s">
        <v>63</v>
      </c>
      <c r="G4985">
        <v>51671</v>
      </c>
      <c r="H4985">
        <v>1165360</v>
      </c>
    </row>
    <row r="4986" spans="1:8">
      <c r="A4986">
        <v>4985</v>
      </c>
      <c r="B4986">
        <v>73</v>
      </c>
      <c r="C4986" t="s">
        <v>194</v>
      </c>
      <c r="D4986" t="s">
        <v>3586</v>
      </c>
      <c r="E4986" t="s">
        <v>1388</v>
      </c>
      <c r="F4986" t="s">
        <v>46</v>
      </c>
      <c r="G4986">
        <v>48465</v>
      </c>
      <c r="H4986">
        <v>1165360</v>
      </c>
    </row>
    <row r="4987" spans="1:8">
      <c r="A4987">
        <v>4986</v>
      </c>
      <c r="B4987">
        <v>73</v>
      </c>
      <c r="C4987" t="s">
        <v>194</v>
      </c>
      <c r="D4987" t="s">
        <v>3586</v>
      </c>
      <c r="E4987" t="s">
        <v>1389</v>
      </c>
      <c r="F4987" t="s">
        <v>63</v>
      </c>
      <c r="G4987">
        <v>46712</v>
      </c>
      <c r="H4987">
        <v>1165360</v>
      </c>
    </row>
    <row r="4988" spans="1:8">
      <c r="A4988">
        <v>4987</v>
      </c>
      <c r="B4988">
        <v>73</v>
      </c>
      <c r="C4988" t="s">
        <v>194</v>
      </c>
      <c r="D4988" t="s">
        <v>3586</v>
      </c>
      <c r="E4988" t="s">
        <v>1389</v>
      </c>
      <c r="F4988" t="s">
        <v>46</v>
      </c>
      <c r="G4988">
        <v>45279</v>
      </c>
      <c r="H4988">
        <v>1165360</v>
      </c>
    </row>
    <row r="4989" spans="1:8">
      <c r="A4989">
        <v>4988</v>
      </c>
      <c r="B4989">
        <v>73</v>
      </c>
      <c r="C4989" t="s">
        <v>194</v>
      </c>
      <c r="D4989" t="s">
        <v>3586</v>
      </c>
      <c r="E4989" t="s">
        <v>1390</v>
      </c>
      <c r="F4989" t="s">
        <v>63</v>
      </c>
      <c r="G4989">
        <v>42176</v>
      </c>
      <c r="H4989">
        <v>1165360</v>
      </c>
    </row>
    <row r="4990" spans="1:8">
      <c r="A4990">
        <v>4989</v>
      </c>
      <c r="B4990">
        <v>73</v>
      </c>
      <c r="C4990" t="s">
        <v>194</v>
      </c>
      <c r="D4990" t="s">
        <v>3586</v>
      </c>
      <c r="E4990" t="s">
        <v>1390</v>
      </c>
      <c r="F4990" t="s">
        <v>46</v>
      </c>
      <c r="G4990">
        <v>41736</v>
      </c>
      <c r="H4990">
        <v>1165360</v>
      </c>
    </row>
    <row r="4991" spans="1:8">
      <c r="A4991">
        <v>4990</v>
      </c>
      <c r="B4991">
        <v>73</v>
      </c>
      <c r="C4991" t="s">
        <v>194</v>
      </c>
      <c r="D4991" t="s">
        <v>3586</v>
      </c>
      <c r="E4991" t="s">
        <v>1391</v>
      </c>
      <c r="F4991" t="s">
        <v>63</v>
      </c>
      <c r="G4991">
        <v>37720</v>
      </c>
      <c r="H4991">
        <v>1165360</v>
      </c>
    </row>
    <row r="4992" spans="1:8">
      <c r="A4992">
        <v>4991</v>
      </c>
      <c r="B4992">
        <v>73</v>
      </c>
      <c r="C4992" t="s">
        <v>194</v>
      </c>
      <c r="D4992" t="s">
        <v>3586</v>
      </c>
      <c r="E4992" t="s">
        <v>1391</v>
      </c>
      <c r="F4992" t="s">
        <v>46</v>
      </c>
      <c r="G4992">
        <v>38808</v>
      </c>
      <c r="H4992">
        <v>1165360</v>
      </c>
    </row>
    <row r="4993" spans="1:8">
      <c r="A4993">
        <v>4992</v>
      </c>
      <c r="B4993">
        <v>73</v>
      </c>
      <c r="C4993" t="s">
        <v>194</v>
      </c>
      <c r="D4993" t="s">
        <v>3586</v>
      </c>
      <c r="E4993" t="s">
        <v>1392</v>
      </c>
      <c r="F4993" t="s">
        <v>63</v>
      </c>
      <c r="G4993">
        <v>37975</v>
      </c>
      <c r="H4993">
        <v>1165360</v>
      </c>
    </row>
    <row r="4994" spans="1:8">
      <c r="A4994">
        <v>4993</v>
      </c>
      <c r="B4994">
        <v>73</v>
      </c>
      <c r="C4994" t="s">
        <v>194</v>
      </c>
      <c r="D4994" t="s">
        <v>3586</v>
      </c>
      <c r="E4994" t="s">
        <v>1392</v>
      </c>
      <c r="F4994" t="s">
        <v>46</v>
      </c>
      <c r="G4994">
        <v>39520</v>
      </c>
      <c r="H4994">
        <v>1165360</v>
      </c>
    </row>
    <row r="4995" spans="1:8">
      <c r="A4995">
        <v>4994</v>
      </c>
      <c r="B4995">
        <v>73</v>
      </c>
      <c r="C4995" t="s">
        <v>194</v>
      </c>
      <c r="D4995" t="s">
        <v>3586</v>
      </c>
      <c r="E4995" t="s">
        <v>1393</v>
      </c>
      <c r="F4995" t="s">
        <v>63</v>
      </c>
      <c r="G4995">
        <v>34054</v>
      </c>
      <c r="H4995">
        <v>1165360</v>
      </c>
    </row>
    <row r="4996" spans="1:8">
      <c r="A4996">
        <v>4995</v>
      </c>
      <c r="B4996">
        <v>73</v>
      </c>
      <c r="C4996" t="s">
        <v>194</v>
      </c>
      <c r="D4996" t="s">
        <v>3586</v>
      </c>
      <c r="E4996" t="s">
        <v>1393</v>
      </c>
      <c r="F4996" t="s">
        <v>46</v>
      </c>
      <c r="G4996">
        <v>36532</v>
      </c>
      <c r="H4996">
        <v>1165360</v>
      </c>
    </row>
    <row r="4997" spans="1:8">
      <c r="A4997">
        <v>4996</v>
      </c>
      <c r="B4997">
        <v>73</v>
      </c>
      <c r="C4997" t="s">
        <v>194</v>
      </c>
      <c r="D4997" t="s">
        <v>3586</v>
      </c>
      <c r="E4997" t="s">
        <v>1394</v>
      </c>
      <c r="F4997" t="s">
        <v>63</v>
      </c>
      <c r="G4997">
        <v>34634</v>
      </c>
      <c r="H4997">
        <v>1165360</v>
      </c>
    </row>
    <row r="4998" spans="1:8">
      <c r="A4998">
        <v>4997</v>
      </c>
      <c r="B4998">
        <v>73</v>
      </c>
      <c r="C4998" t="s">
        <v>194</v>
      </c>
      <c r="D4998" t="s">
        <v>3586</v>
      </c>
      <c r="E4998" t="s">
        <v>1394</v>
      </c>
      <c r="F4998" t="s">
        <v>46</v>
      </c>
      <c r="G4998">
        <v>37529</v>
      </c>
      <c r="H4998">
        <v>1165360</v>
      </c>
    </row>
    <row r="4999" spans="1:8">
      <c r="A4999">
        <v>4998</v>
      </c>
      <c r="B4999">
        <v>73</v>
      </c>
      <c r="C4999" t="s">
        <v>194</v>
      </c>
      <c r="D4999" t="s">
        <v>3586</v>
      </c>
      <c r="E4999" t="s">
        <v>1395</v>
      </c>
      <c r="F4999" t="s">
        <v>63</v>
      </c>
      <c r="G4999">
        <v>35248</v>
      </c>
      <c r="H4999">
        <v>1165360</v>
      </c>
    </row>
    <row r="5000" spans="1:8">
      <c r="A5000">
        <v>4999</v>
      </c>
      <c r="B5000">
        <v>73</v>
      </c>
      <c r="C5000" t="s">
        <v>194</v>
      </c>
      <c r="D5000" t="s">
        <v>3586</v>
      </c>
      <c r="E5000" t="s">
        <v>1395</v>
      </c>
      <c r="F5000" t="s">
        <v>46</v>
      </c>
      <c r="G5000">
        <v>38923</v>
      </c>
      <c r="H5000">
        <v>1165360</v>
      </c>
    </row>
    <row r="5001" spans="1:8">
      <c r="A5001">
        <v>5000</v>
      </c>
      <c r="B5001">
        <v>73</v>
      </c>
      <c r="C5001" t="s">
        <v>194</v>
      </c>
      <c r="D5001" t="s">
        <v>3586</v>
      </c>
      <c r="E5001" t="s">
        <v>1396</v>
      </c>
      <c r="F5001" t="s">
        <v>63</v>
      </c>
      <c r="G5001">
        <v>32185</v>
      </c>
      <c r="H5001">
        <v>1165360</v>
      </c>
    </row>
    <row r="5002" spans="1:8">
      <c r="A5002">
        <v>5001</v>
      </c>
      <c r="B5002">
        <v>73</v>
      </c>
      <c r="C5002" t="s">
        <v>194</v>
      </c>
      <c r="D5002" t="s">
        <v>3586</v>
      </c>
      <c r="E5002" t="s">
        <v>1396</v>
      </c>
      <c r="F5002" t="s">
        <v>46</v>
      </c>
      <c r="G5002">
        <v>35235</v>
      </c>
      <c r="H5002">
        <v>1165360</v>
      </c>
    </row>
    <row r="5003" spans="1:8">
      <c r="A5003">
        <v>5002</v>
      </c>
      <c r="B5003">
        <v>73</v>
      </c>
      <c r="C5003" t="s">
        <v>194</v>
      </c>
      <c r="D5003" t="s">
        <v>3586</v>
      </c>
      <c r="E5003" t="s">
        <v>1397</v>
      </c>
      <c r="F5003" t="s">
        <v>63</v>
      </c>
      <c r="G5003">
        <v>27330</v>
      </c>
      <c r="H5003">
        <v>1165360</v>
      </c>
    </row>
    <row r="5004" spans="1:8">
      <c r="A5004">
        <v>5003</v>
      </c>
      <c r="B5004">
        <v>73</v>
      </c>
      <c r="C5004" t="s">
        <v>194</v>
      </c>
      <c r="D5004" t="s">
        <v>3586</v>
      </c>
      <c r="E5004" t="s">
        <v>1397</v>
      </c>
      <c r="F5004" t="s">
        <v>46</v>
      </c>
      <c r="G5004">
        <v>29532</v>
      </c>
      <c r="H5004">
        <v>1165360</v>
      </c>
    </row>
    <row r="5005" spans="1:8">
      <c r="A5005">
        <v>5004</v>
      </c>
      <c r="B5005">
        <v>73</v>
      </c>
      <c r="C5005" t="s">
        <v>194</v>
      </c>
      <c r="D5005" t="s">
        <v>3586</v>
      </c>
      <c r="E5005" t="s">
        <v>1398</v>
      </c>
      <c r="F5005" t="s">
        <v>63</v>
      </c>
      <c r="G5005">
        <v>22169</v>
      </c>
      <c r="H5005">
        <v>1165360</v>
      </c>
    </row>
    <row r="5006" spans="1:8">
      <c r="A5006">
        <v>5005</v>
      </c>
      <c r="B5006">
        <v>73</v>
      </c>
      <c r="C5006" t="s">
        <v>194</v>
      </c>
      <c r="D5006" t="s">
        <v>3586</v>
      </c>
      <c r="E5006" t="s">
        <v>1398</v>
      </c>
      <c r="F5006" t="s">
        <v>46</v>
      </c>
      <c r="G5006">
        <v>23617</v>
      </c>
      <c r="H5006">
        <v>1165360</v>
      </c>
    </row>
    <row r="5007" spans="1:8">
      <c r="A5007">
        <v>5006</v>
      </c>
      <c r="B5007">
        <v>73</v>
      </c>
      <c r="C5007" t="s">
        <v>194</v>
      </c>
      <c r="D5007" t="s">
        <v>3586</v>
      </c>
      <c r="E5007" t="s">
        <v>1399</v>
      </c>
      <c r="F5007" t="s">
        <v>63</v>
      </c>
      <c r="G5007">
        <v>16819</v>
      </c>
      <c r="H5007">
        <v>1165360</v>
      </c>
    </row>
    <row r="5008" spans="1:8">
      <c r="A5008">
        <v>5007</v>
      </c>
      <c r="B5008">
        <v>73</v>
      </c>
      <c r="C5008" t="s">
        <v>194</v>
      </c>
      <c r="D5008" t="s">
        <v>3586</v>
      </c>
      <c r="E5008" t="s">
        <v>1399</v>
      </c>
      <c r="F5008" t="s">
        <v>46</v>
      </c>
      <c r="G5008">
        <v>18002</v>
      </c>
      <c r="H5008">
        <v>1165360</v>
      </c>
    </row>
    <row r="5009" spans="1:8">
      <c r="A5009">
        <v>5008</v>
      </c>
      <c r="B5009">
        <v>73</v>
      </c>
      <c r="C5009" t="s">
        <v>194</v>
      </c>
      <c r="D5009" t="s">
        <v>3586</v>
      </c>
      <c r="E5009" t="s">
        <v>1400</v>
      </c>
      <c r="F5009" t="s">
        <v>63</v>
      </c>
      <c r="G5009">
        <v>12238</v>
      </c>
      <c r="H5009">
        <v>1165360</v>
      </c>
    </row>
    <row r="5010" spans="1:8">
      <c r="A5010">
        <v>5009</v>
      </c>
      <c r="B5010">
        <v>73</v>
      </c>
      <c r="C5010" t="s">
        <v>194</v>
      </c>
      <c r="D5010" t="s">
        <v>3586</v>
      </c>
      <c r="E5010" t="s">
        <v>1400</v>
      </c>
      <c r="F5010" t="s">
        <v>46</v>
      </c>
      <c r="G5010">
        <v>13513</v>
      </c>
      <c r="H5010">
        <v>1165360</v>
      </c>
    </row>
    <row r="5011" spans="1:8">
      <c r="A5011">
        <v>5010</v>
      </c>
      <c r="B5011">
        <v>73</v>
      </c>
      <c r="C5011" t="s">
        <v>194</v>
      </c>
      <c r="D5011" t="s">
        <v>3586</v>
      </c>
      <c r="E5011" t="s">
        <v>1401</v>
      </c>
      <c r="F5011" t="s">
        <v>63</v>
      </c>
      <c r="G5011">
        <v>7775</v>
      </c>
      <c r="H5011">
        <v>1165360</v>
      </c>
    </row>
    <row r="5012" spans="1:8">
      <c r="A5012">
        <v>5011</v>
      </c>
      <c r="B5012">
        <v>73</v>
      </c>
      <c r="C5012" t="s">
        <v>194</v>
      </c>
      <c r="D5012" t="s">
        <v>3586</v>
      </c>
      <c r="E5012" t="s">
        <v>1401</v>
      </c>
      <c r="F5012" t="s">
        <v>46</v>
      </c>
      <c r="G5012">
        <v>9437</v>
      </c>
      <c r="H5012">
        <v>1165360</v>
      </c>
    </row>
    <row r="5013" spans="1:8">
      <c r="A5013">
        <v>5012</v>
      </c>
      <c r="B5013">
        <v>73</v>
      </c>
      <c r="C5013" t="s">
        <v>194</v>
      </c>
      <c r="D5013" t="s">
        <v>3586</v>
      </c>
      <c r="E5013" t="s">
        <v>1402</v>
      </c>
      <c r="F5013" t="s">
        <v>63</v>
      </c>
      <c r="G5013">
        <v>6263</v>
      </c>
      <c r="H5013">
        <v>1165360</v>
      </c>
    </row>
    <row r="5014" spans="1:8">
      <c r="A5014">
        <v>5013</v>
      </c>
      <c r="B5014">
        <v>73</v>
      </c>
      <c r="C5014" t="s">
        <v>194</v>
      </c>
      <c r="D5014" t="s">
        <v>3586</v>
      </c>
      <c r="E5014" t="s">
        <v>1402</v>
      </c>
      <c r="F5014" t="s">
        <v>46</v>
      </c>
      <c r="G5014">
        <v>8299</v>
      </c>
      <c r="H5014">
        <v>1165360</v>
      </c>
    </row>
    <row r="5015" spans="1:8">
      <c r="A5015">
        <v>5014</v>
      </c>
      <c r="B5015">
        <v>73</v>
      </c>
      <c r="C5015" t="s">
        <v>194</v>
      </c>
      <c r="D5015" t="s">
        <v>45</v>
      </c>
      <c r="E5015" t="s">
        <v>249</v>
      </c>
      <c r="F5015" t="s">
        <v>63</v>
      </c>
      <c r="G5015">
        <v>310</v>
      </c>
    </row>
    <row r="5016" spans="1:8">
      <c r="A5016">
        <v>5015</v>
      </c>
      <c r="B5016">
        <v>73</v>
      </c>
      <c r="C5016" t="s">
        <v>194</v>
      </c>
      <c r="D5016" t="s">
        <v>45</v>
      </c>
      <c r="E5016" t="s">
        <v>249</v>
      </c>
      <c r="F5016" t="s">
        <v>46</v>
      </c>
      <c r="G5016">
        <v>292</v>
      </c>
    </row>
    <row r="5017" spans="1:8">
      <c r="A5017">
        <v>5016</v>
      </c>
      <c r="B5017">
        <v>73</v>
      </c>
      <c r="C5017" t="s">
        <v>194</v>
      </c>
      <c r="D5017" t="s">
        <v>45</v>
      </c>
      <c r="E5017" t="s">
        <v>1386</v>
      </c>
      <c r="F5017" t="s">
        <v>63</v>
      </c>
      <c r="G5017">
        <v>305</v>
      </c>
    </row>
    <row r="5018" spans="1:8">
      <c r="A5018">
        <v>5017</v>
      </c>
      <c r="B5018">
        <v>73</v>
      </c>
      <c r="C5018" t="s">
        <v>194</v>
      </c>
      <c r="D5018" t="s">
        <v>45</v>
      </c>
      <c r="E5018" t="s">
        <v>1386</v>
      </c>
      <c r="F5018" t="s">
        <v>46</v>
      </c>
      <c r="G5018">
        <v>272</v>
      </c>
    </row>
    <row r="5019" spans="1:8">
      <c r="A5019">
        <v>5018</v>
      </c>
      <c r="B5019">
        <v>73</v>
      </c>
      <c r="C5019" t="s">
        <v>194</v>
      </c>
      <c r="D5019" t="s">
        <v>45</v>
      </c>
      <c r="E5019" t="s">
        <v>1387</v>
      </c>
      <c r="F5019" t="s">
        <v>63</v>
      </c>
      <c r="G5019">
        <v>464</v>
      </c>
    </row>
    <row r="5020" spans="1:8">
      <c r="A5020">
        <v>5019</v>
      </c>
      <c r="B5020">
        <v>73</v>
      </c>
      <c r="C5020" t="s">
        <v>194</v>
      </c>
      <c r="D5020" t="s">
        <v>45</v>
      </c>
      <c r="E5020" t="s">
        <v>1387</v>
      </c>
      <c r="F5020" t="s">
        <v>46</v>
      </c>
      <c r="G5020">
        <v>334</v>
      </c>
    </row>
    <row r="5021" spans="1:8">
      <c r="A5021">
        <v>5020</v>
      </c>
      <c r="B5021">
        <v>73</v>
      </c>
      <c r="C5021" t="s">
        <v>194</v>
      </c>
      <c r="D5021" t="s">
        <v>45</v>
      </c>
      <c r="E5021" t="s">
        <v>1388</v>
      </c>
      <c r="F5021" t="s">
        <v>63</v>
      </c>
      <c r="G5021">
        <v>1166</v>
      </c>
    </row>
    <row r="5022" spans="1:8">
      <c r="A5022">
        <v>5021</v>
      </c>
      <c r="B5022">
        <v>73</v>
      </c>
      <c r="C5022" t="s">
        <v>194</v>
      </c>
      <c r="D5022" t="s">
        <v>45</v>
      </c>
      <c r="E5022" t="s">
        <v>1388</v>
      </c>
      <c r="F5022" t="s">
        <v>46</v>
      </c>
      <c r="G5022">
        <v>495</v>
      </c>
    </row>
    <row r="5023" spans="1:8">
      <c r="A5023">
        <v>5022</v>
      </c>
      <c r="B5023">
        <v>73</v>
      </c>
      <c r="C5023" t="s">
        <v>194</v>
      </c>
      <c r="D5023" t="s">
        <v>45</v>
      </c>
      <c r="E5023" t="s">
        <v>1389</v>
      </c>
      <c r="F5023" t="s">
        <v>63</v>
      </c>
      <c r="G5023">
        <v>885</v>
      </c>
    </row>
    <row r="5024" spans="1:8">
      <c r="A5024">
        <v>5023</v>
      </c>
      <c r="B5024">
        <v>73</v>
      </c>
      <c r="C5024" t="s">
        <v>194</v>
      </c>
      <c r="D5024" t="s">
        <v>45</v>
      </c>
      <c r="E5024" t="s">
        <v>1389</v>
      </c>
      <c r="F5024" t="s">
        <v>46</v>
      </c>
      <c r="G5024">
        <v>659</v>
      </c>
    </row>
    <row r="5025" spans="1:7">
      <c r="A5025">
        <v>5024</v>
      </c>
      <c r="B5025">
        <v>73</v>
      </c>
      <c r="C5025" t="s">
        <v>194</v>
      </c>
      <c r="D5025" t="s">
        <v>45</v>
      </c>
      <c r="E5025" t="s">
        <v>1390</v>
      </c>
      <c r="F5025" t="s">
        <v>63</v>
      </c>
      <c r="G5025">
        <v>619</v>
      </c>
    </row>
    <row r="5026" spans="1:7">
      <c r="A5026">
        <v>5025</v>
      </c>
      <c r="B5026">
        <v>73</v>
      </c>
      <c r="C5026" t="s">
        <v>194</v>
      </c>
      <c r="D5026" t="s">
        <v>45</v>
      </c>
      <c r="E5026" t="s">
        <v>1390</v>
      </c>
      <c r="F5026" t="s">
        <v>46</v>
      </c>
      <c r="G5026">
        <v>555</v>
      </c>
    </row>
    <row r="5027" spans="1:7">
      <c r="A5027">
        <v>5026</v>
      </c>
      <c r="B5027">
        <v>73</v>
      </c>
      <c r="C5027" t="s">
        <v>194</v>
      </c>
      <c r="D5027" t="s">
        <v>45</v>
      </c>
      <c r="E5027" t="s">
        <v>1391</v>
      </c>
      <c r="F5027" t="s">
        <v>63</v>
      </c>
      <c r="G5027">
        <v>516</v>
      </c>
    </row>
    <row r="5028" spans="1:7">
      <c r="A5028">
        <v>5027</v>
      </c>
      <c r="B5028">
        <v>73</v>
      </c>
      <c r="C5028" t="s">
        <v>194</v>
      </c>
      <c r="D5028" t="s">
        <v>45</v>
      </c>
      <c r="E5028" t="s">
        <v>1391</v>
      </c>
      <c r="F5028" t="s">
        <v>46</v>
      </c>
      <c r="G5028">
        <v>493</v>
      </c>
    </row>
    <row r="5029" spans="1:7">
      <c r="A5029">
        <v>5028</v>
      </c>
      <c r="B5029">
        <v>73</v>
      </c>
      <c r="C5029" t="s">
        <v>194</v>
      </c>
      <c r="D5029" t="s">
        <v>45</v>
      </c>
      <c r="E5029" t="s">
        <v>1392</v>
      </c>
      <c r="F5029" t="s">
        <v>63</v>
      </c>
      <c r="G5029">
        <v>520</v>
      </c>
    </row>
    <row r="5030" spans="1:7">
      <c r="A5030">
        <v>5029</v>
      </c>
      <c r="B5030">
        <v>73</v>
      </c>
      <c r="C5030" t="s">
        <v>194</v>
      </c>
      <c r="D5030" t="s">
        <v>45</v>
      </c>
      <c r="E5030" t="s">
        <v>1392</v>
      </c>
      <c r="F5030" t="s">
        <v>46</v>
      </c>
      <c r="G5030">
        <v>457</v>
      </c>
    </row>
    <row r="5031" spans="1:7">
      <c r="A5031">
        <v>5030</v>
      </c>
      <c r="B5031">
        <v>73</v>
      </c>
      <c r="C5031" t="s">
        <v>194</v>
      </c>
      <c r="D5031" t="s">
        <v>45</v>
      </c>
      <c r="E5031" t="s">
        <v>1393</v>
      </c>
      <c r="F5031" t="s">
        <v>63</v>
      </c>
      <c r="G5031">
        <v>378</v>
      </c>
    </row>
    <row r="5032" spans="1:7">
      <c r="A5032">
        <v>5031</v>
      </c>
      <c r="B5032">
        <v>73</v>
      </c>
      <c r="C5032" t="s">
        <v>194</v>
      </c>
      <c r="D5032" t="s">
        <v>45</v>
      </c>
      <c r="E5032" t="s">
        <v>1393</v>
      </c>
      <c r="F5032" t="s">
        <v>46</v>
      </c>
      <c r="G5032">
        <v>404</v>
      </c>
    </row>
    <row r="5033" spans="1:7">
      <c r="A5033">
        <v>5032</v>
      </c>
      <c r="B5033">
        <v>73</v>
      </c>
      <c r="C5033" t="s">
        <v>194</v>
      </c>
      <c r="D5033" t="s">
        <v>45</v>
      </c>
      <c r="E5033" t="s">
        <v>1394</v>
      </c>
      <c r="F5033" t="s">
        <v>63</v>
      </c>
      <c r="G5033">
        <v>337</v>
      </c>
    </row>
    <row r="5034" spans="1:7">
      <c r="A5034">
        <v>5033</v>
      </c>
      <c r="B5034">
        <v>73</v>
      </c>
      <c r="C5034" t="s">
        <v>194</v>
      </c>
      <c r="D5034" t="s">
        <v>45</v>
      </c>
      <c r="E5034" t="s">
        <v>1394</v>
      </c>
      <c r="F5034" t="s">
        <v>46</v>
      </c>
      <c r="G5034">
        <v>401</v>
      </c>
    </row>
    <row r="5035" spans="1:7">
      <c r="A5035">
        <v>5034</v>
      </c>
      <c r="B5035">
        <v>73</v>
      </c>
      <c r="C5035" t="s">
        <v>194</v>
      </c>
      <c r="D5035" t="s">
        <v>45</v>
      </c>
      <c r="E5035" t="s">
        <v>1395</v>
      </c>
      <c r="F5035" t="s">
        <v>63</v>
      </c>
      <c r="G5035">
        <v>351</v>
      </c>
    </row>
    <row r="5036" spans="1:7">
      <c r="A5036">
        <v>5035</v>
      </c>
      <c r="B5036">
        <v>73</v>
      </c>
      <c r="C5036" t="s">
        <v>194</v>
      </c>
      <c r="D5036" t="s">
        <v>45</v>
      </c>
      <c r="E5036" t="s">
        <v>1395</v>
      </c>
      <c r="F5036" t="s">
        <v>46</v>
      </c>
      <c r="G5036">
        <v>450</v>
      </c>
    </row>
    <row r="5037" spans="1:7">
      <c r="A5037">
        <v>5036</v>
      </c>
      <c r="B5037">
        <v>73</v>
      </c>
      <c r="C5037" t="s">
        <v>194</v>
      </c>
      <c r="D5037" t="s">
        <v>45</v>
      </c>
      <c r="E5037" t="s">
        <v>1396</v>
      </c>
      <c r="F5037" t="s">
        <v>63</v>
      </c>
      <c r="G5037">
        <v>341</v>
      </c>
    </row>
    <row r="5038" spans="1:7">
      <c r="A5038">
        <v>5037</v>
      </c>
      <c r="B5038">
        <v>73</v>
      </c>
      <c r="C5038" t="s">
        <v>194</v>
      </c>
      <c r="D5038" t="s">
        <v>45</v>
      </c>
      <c r="E5038" t="s">
        <v>1396</v>
      </c>
      <c r="F5038" t="s">
        <v>46</v>
      </c>
      <c r="G5038">
        <v>346</v>
      </c>
    </row>
    <row r="5039" spans="1:7">
      <c r="A5039">
        <v>5038</v>
      </c>
      <c r="B5039">
        <v>73</v>
      </c>
      <c r="C5039" t="s">
        <v>194</v>
      </c>
      <c r="D5039" t="s">
        <v>45</v>
      </c>
      <c r="E5039" t="s">
        <v>1397</v>
      </c>
      <c r="F5039" t="s">
        <v>63</v>
      </c>
      <c r="G5039">
        <v>241</v>
      </c>
    </row>
    <row r="5040" spans="1:7">
      <c r="A5040">
        <v>5039</v>
      </c>
      <c r="B5040">
        <v>73</v>
      </c>
      <c r="C5040" t="s">
        <v>194</v>
      </c>
      <c r="D5040" t="s">
        <v>45</v>
      </c>
      <c r="E5040" t="s">
        <v>1397</v>
      </c>
      <c r="F5040" t="s">
        <v>46</v>
      </c>
      <c r="G5040">
        <v>298</v>
      </c>
    </row>
    <row r="5041" spans="1:8">
      <c r="A5041">
        <v>5040</v>
      </c>
      <c r="B5041">
        <v>73</v>
      </c>
      <c r="C5041" t="s">
        <v>194</v>
      </c>
      <c r="D5041" t="s">
        <v>45</v>
      </c>
      <c r="E5041" t="s">
        <v>1398</v>
      </c>
      <c r="F5041" t="s">
        <v>63</v>
      </c>
      <c r="G5041">
        <v>156</v>
      </c>
    </row>
    <row r="5042" spans="1:8">
      <c r="A5042">
        <v>5041</v>
      </c>
      <c r="B5042">
        <v>73</v>
      </c>
      <c r="C5042" t="s">
        <v>194</v>
      </c>
      <c r="D5042" t="s">
        <v>45</v>
      </c>
      <c r="E5042" t="s">
        <v>1398</v>
      </c>
      <c r="F5042" t="s">
        <v>46</v>
      </c>
      <c r="G5042">
        <v>184</v>
      </c>
    </row>
    <row r="5043" spans="1:8">
      <c r="A5043">
        <v>5042</v>
      </c>
      <c r="B5043">
        <v>73</v>
      </c>
      <c r="C5043" t="s">
        <v>194</v>
      </c>
      <c r="D5043" t="s">
        <v>45</v>
      </c>
      <c r="E5043" t="s">
        <v>1399</v>
      </c>
      <c r="F5043" t="s">
        <v>63</v>
      </c>
      <c r="G5043">
        <v>89</v>
      </c>
    </row>
    <row r="5044" spans="1:8">
      <c r="A5044">
        <v>5043</v>
      </c>
      <c r="B5044">
        <v>73</v>
      </c>
      <c r="C5044" t="s">
        <v>194</v>
      </c>
      <c r="D5044" t="s">
        <v>45</v>
      </c>
      <c r="E5044" t="s">
        <v>1399</v>
      </c>
      <c r="F5044" t="s">
        <v>46</v>
      </c>
      <c r="G5044">
        <v>117</v>
      </c>
    </row>
    <row r="5045" spans="1:8">
      <c r="A5045">
        <v>5044</v>
      </c>
      <c r="B5045">
        <v>73</v>
      </c>
      <c r="C5045" t="s">
        <v>194</v>
      </c>
      <c r="D5045" t="s">
        <v>45</v>
      </c>
      <c r="E5045" t="s">
        <v>1400</v>
      </c>
      <c r="F5045" t="s">
        <v>63</v>
      </c>
      <c r="G5045">
        <v>61</v>
      </c>
    </row>
    <row r="5046" spans="1:8">
      <c r="A5046">
        <v>5045</v>
      </c>
      <c r="B5046">
        <v>73</v>
      </c>
      <c r="C5046" t="s">
        <v>194</v>
      </c>
      <c r="D5046" t="s">
        <v>45</v>
      </c>
      <c r="E5046" t="s">
        <v>1400</v>
      </c>
      <c r="F5046" t="s">
        <v>46</v>
      </c>
      <c r="G5046">
        <v>72</v>
      </c>
    </row>
    <row r="5047" spans="1:8">
      <c r="A5047">
        <v>5046</v>
      </c>
      <c r="B5047">
        <v>73</v>
      </c>
      <c r="C5047" t="s">
        <v>194</v>
      </c>
      <c r="D5047" t="s">
        <v>45</v>
      </c>
      <c r="E5047" t="s">
        <v>1401</v>
      </c>
      <c r="F5047" t="s">
        <v>63</v>
      </c>
      <c r="G5047">
        <v>46</v>
      </c>
    </row>
    <row r="5048" spans="1:8">
      <c r="A5048">
        <v>5047</v>
      </c>
      <c r="B5048">
        <v>73</v>
      </c>
      <c r="C5048" t="s">
        <v>194</v>
      </c>
      <c r="D5048" t="s">
        <v>45</v>
      </c>
      <c r="E5048" t="s">
        <v>1401</v>
      </c>
      <c r="F5048" t="s">
        <v>46</v>
      </c>
      <c r="G5048">
        <v>52</v>
      </c>
    </row>
    <row r="5049" spans="1:8">
      <c r="A5049">
        <v>5048</v>
      </c>
      <c r="B5049">
        <v>73</v>
      </c>
      <c r="C5049" t="s">
        <v>194</v>
      </c>
      <c r="D5049" t="s">
        <v>45</v>
      </c>
      <c r="E5049" t="s">
        <v>1402</v>
      </c>
      <c r="F5049" t="s">
        <v>63</v>
      </c>
      <c r="G5049">
        <v>40</v>
      </c>
    </row>
    <row r="5050" spans="1:8">
      <c r="A5050">
        <v>5049</v>
      </c>
      <c r="B5050">
        <v>73</v>
      </c>
      <c r="C5050" t="s">
        <v>194</v>
      </c>
      <c r="D5050" t="s">
        <v>45</v>
      </c>
      <c r="E5050" t="s">
        <v>1402</v>
      </c>
      <c r="F5050" t="s">
        <v>46</v>
      </c>
      <c r="G5050">
        <v>60</v>
      </c>
    </row>
    <row r="5051" spans="1:8">
      <c r="A5051">
        <v>5050</v>
      </c>
      <c r="B5051">
        <v>76</v>
      </c>
      <c r="C5051" t="s">
        <v>195</v>
      </c>
      <c r="D5051" t="s">
        <v>1413</v>
      </c>
      <c r="E5051" t="s">
        <v>249</v>
      </c>
      <c r="F5051" t="s">
        <v>63</v>
      </c>
      <c r="G5051">
        <v>1418</v>
      </c>
      <c r="H5051">
        <v>30844</v>
      </c>
    </row>
    <row r="5052" spans="1:8">
      <c r="A5052">
        <v>5051</v>
      </c>
      <c r="B5052">
        <v>76</v>
      </c>
      <c r="C5052" t="s">
        <v>195</v>
      </c>
      <c r="D5052" t="s">
        <v>1413</v>
      </c>
      <c r="E5052" t="s">
        <v>249</v>
      </c>
      <c r="F5052" t="s">
        <v>46</v>
      </c>
      <c r="G5052">
        <v>1353</v>
      </c>
      <c r="H5052">
        <v>30844</v>
      </c>
    </row>
    <row r="5053" spans="1:8">
      <c r="A5053">
        <v>5052</v>
      </c>
      <c r="B5053">
        <v>76</v>
      </c>
      <c r="C5053" t="s">
        <v>195</v>
      </c>
      <c r="D5053" t="s">
        <v>1413</v>
      </c>
      <c r="E5053" t="s">
        <v>1386</v>
      </c>
      <c r="F5053" t="s">
        <v>63</v>
      </c>
      <c r="G5053">
        <v>1518</v>
      </c>
      <c r="H5053">
        <v>30844</v>
      </c>
    </row>
    <row r="5054" spans="1:8">
      <c r="A5054">
        <v>5053</v>
      </c>
      <c r="B5054">
        <v>76</v>
      </c>
      <c r="C5054" t="s">
        <v>195</v>
      </c>
      <c r="D5054" t="s">
        <v>1413</v>
      </c>
      <c r="E5054" t="s">
        <v>1386</v>
      </c>
      <c r="F5054" t="s">
        <v>46</v>
      </c>
      <c r="G5054">
        <v>1447</v>
      </c>
      <c r="H5054">
        <v>30844</v>
      </c>
    </row>
    <row r="5055" spans="1:8">
      <c r="A5055">
        <v>5054</v>
      </c>
      <c r="B5055">
        <v>76</v>
      </c>
      <c r="C5055" t="s">
        <v>195</v>
      </c>
      <c r="D5055" t="s">
        <v>1413</v>
      </c>
      <c r="E5055" t="s">
        <v>1387</v>
      </c>
      <c r="F5055" t="s">
        <v>63</v>
      </c>
      <c r="G5055">
        <v>1440</v>
      </c>
      <c r="H5055">
        <v>30844</v>
      </c>
    </row>
    <row r="5056" spans="1:8">
      <c r="A5056">
        <v>5055</v>
      </c>
      <c r="B5056">
        <v>76</v>
      </c>
      <c r="C5056" t="s">
        <v>195</v>
      </c>
      <c r="D5056" t="s">
        <v>1413</v>
      </c>
      <c r="E5056" t="s">
        <v>1387</v>
      </c>
      <c r="F5056" t="s">
        <v>46</v>
      </c>
      <c r="G5056">
        <v>1346</v>
      </c>
      <c r="H5056">
        <v>30844</v>
      </c>
    </row>
    <row r="5057" spans="1:8">
      <c r="A5057">
        <v>5056</v>
      </c>
      <c r="B5057">
        <v>76</v>
      </c>
      <c r="C5057" t="s">
        <v>195</v>
      </c>
      <c r="D5057" t="s">
        <v>1413</v>
      </c>
      <c r="E5057" t="s">
        <v>1388</v>
      </c>
      <c r="F5057" t="s">
        <v>63</v>
      </c>
      <c r="G5057">
        <v>1446</v>
      </c>
      <c r="H5057">
        <v>30844</v>
      </c>
    </row>
    <row r="5058" spans="1:8">
      <c r="A5058">
        <v>5057</v>
      </c>
      <c r="B5058">
        <v>76</v>
      </c>
      <c r="C5058" t="s">
        <v>195</v>
      </c>
      <c r="D5058" t="s">
        <v>1413</v>
      </c>
      <c r="E5058" t="s">
        <v>1388</v>
      </c>
      <c r="F5058" t="s">
        <v>46</v>
      </c>
      <c r="G5058">
        <v>1489</v>
      </c>
      <c r="H5058">
        <v>30844</v>
      </c>
    </row>
    <row r="5059" spans="1:8">
      <c r="A5059">
        <v>5058</v>
      </c>
      <c r="B5059">
        <v>76</v>
      </c>
      <c r="C5059" t="s">
        <v>195</v>
      </c>
      <c r="D5059" t="s">
        <v>1413</v>
      </c>
      <c r="E5059" t="s">
        <v>1389</v>
      </c>
      <c r="F5059" t="s">
        <v>63</v>
      </c>
      <c r="G5059">
        <v>1390</v>
      </c>
      <c r="H5059">
        <v>30844</v>
      </c>
    </row>
    <row r="5060" spans="1:8">
      <c r="A5060">
        <v>5059</v>
      </c>
      <c r="B5060">
        <v>76</v>
      </c>
      <c r="C5060" t="s">
        <v>195</v>
      </c>
      <c r="D5060" t="s">
        <v>1413</v>
      </c>
      <c r="E5060" t="s">
        <v>1389</v>
      </c>
      <c r="F5060" t="s">
        <v>46</v>
      </c>
      <c r="G5060">
        <v>1492</v>
      </c>
      <c r="H5060">
        <v>30844</v>
      </c>
    </row>
    <row r="5061" spans="1:8">
      <c r="A5061">
        <v>5060</v>
      </c>
      <c r="B5061">
        <v>76</v>
      </c>
      <c r="C5061" t="s">
        <v>195</v>
      </c>
      <c r="D5061" t="s">
        <v>1413</v>
      </c>
      <c r="E5061" t="s">
        <v>1390</v>
      </c>
      <c r="F5061" t="s">
        <v>63</v>
      </c>
      <c r="G5061">
        <v>1316</v>
      </c>
      <c r="H5061">
        <v>30844</v>
      </c>
    </row>
    <row r="5062" spans="1:8">
      <c r="A5062">
        <v>5061</v>
      </c>
      <c r="B5062">
        <v>76</v>
      </c>
      <c r="C5062" t="s">
        <v>195</v>
      </c>
      <c r="D5062" t="s">
        <v>1413</v>
      </c>
      <c r="E5062" t="s">
        <v>1390</v>
      </c>
      <c r="F5062" t="s">
        <v>46</v>
      </c>
      <c r="G5062">
        <v>1334</v>
      </c>
      <c r="H5062">
        <v>30844</v>
      </c>
    </row>
    <row r="5063" spans="1:8">
      <c r="A5063">
        <v>5062</v>
      </c>
      <c r="B5063">
        <v>76</v>
      </c>
      <c r="C5063" t="s">
        <v>195</v>
      </c>
      <c r="D5063" t="s">
        <v>1413</v>
      </c>
      <c r="E5063" t="s">
        <v>1391</v>
      </c>
      <c r="F5063" t="s">
        <v>63</v>
      </c>
      <c r="G5063">
        <v>1069</v>
      </c>
      <c r="H5063">
        <v>30844</v>
      </c>
    </row>
    <row r="5064" spans="1:8">
      <c r="A5064">
        <v>5063</v>
      </c>
      <c r="B5064">
        <v>76</v>
      </c>
      <c r="C5064" t="s">
        <v>195</v>
      </c>
      <c r="D5064" t="s">
        <v>1413</v>
      </c>
      <c r="E5064" t="s">
        <v>1391</v>
      </c>
      <c r="F5064" t="s">
        <v>46</v>
      </c>
      <c r="G5064">
        <v>1200</v>
      </c>
      <c r="H5064">
        <v>30844</v>
      </c>
    </row>
    <row r="5065" spans="1:8">
      <c r="A5065">
        <v>5064</v>
      </c>
      <c r="B5065">
        <v>76</v>
      </c>
      <c r="C5065" t="s">
        <v>195</v>
      </c>
      <c r="D5065" t="s">
        <v>1413</v>
      </c>
      <c r="E5065" t="s">
        <v>1392</v>
      </c>
      <c r="F5065" t="s">
        <v>63</v>
      </c>
      <c r="G5065">
        <v>962</v>
      </c>
      <c r="H5065">
        <v>30844</v>
      </c>
    </row>
    <row r="5066" spans="1:8">
      <c r="A5066">
        <v>5065</v>
      </c>
      <c r="B5066">
        <v>76</v>
      </c>
      <c r="C5066" t="s">
        <v>195</v>
      </c>
      <c r="D5066" t="s">
        <v>1413</v>
      </c>
      <c r="E5066" t="s">
        <v>1392</v>
      </c>
      <c r="F5066" t="s">
        <v>46</v>
      </c>
      <c r="G5066">
        <v>1152</v>
      </c>
      <c r="H5066">
        <v>30844</v>
      </c>
    </row>
    <row r="5067" spans="1:8">
      <c r="A5067">
        <v>5066</v>
      </c>
      <c r="B5067">
        <v>76</v>
      </c>
      <c r="C5067" t="s">
        <v>195</v>
      </c>
      <c r="D5067" t="s">
        <v>1413</v>
      </c>
      <c r="E5067" t="s">
        <v>1393</v>
      </c>
      <c r="F5067" t="s">
        <v>63</v>
      </c>
      <c r="G5067">
        <v>882</v>
      </c>
      <c r="H5067">
        <v>30844</v>
      </c>
    </row>
    <row r="5068" spans="1:8">
      <c r="A5068">
        <v>5067</v>
      </c>
      <c r="B5068">
        <v>76</v>
      </c>
      <c r="C5068" t="s">
        <v>195</v>
      </c>
      <c r="D5068" t="s">
        <v>1413</v>
      </c>
      <c r="E5068" t="s">
        <v>1393</v>
      </c>
      <c r="F5068" t="s">
        <v>46</v>
      </c>
      <c r="G5068">
        <v>1055</v>
      </c>
      <c r="H5068">
        <v>30844</v>
      </c>
    </row>
    <row r="5069" spans="1:8">
      <c r="A5069">
        <v>5068</v>
      </c>
      <c r="B5069">
        <v>76</v>
      </c>
      <c r="C5069" t="s">
        <v>195</v>
      </c>
      <c r="D5069" t="s">
        <v>1413</v>
      </c>
      <c r="E5069" t="s">
        <v>1394</v>
      </c>
      <c r="F5069" t="s">
        <v>63</v>
      </c>
      <c r="G5069">
        <v>835</v>
      </c>
      <c r="H5069">
        <v>30844</v>
      </c>
    </row>
    <row r="5070" spans="1:8">
      <c r="A5070">
        <v>5069</v>
      </c>
      <c r="B5070">
        <v>76</v>
      </c>
      <c r="C5070" t="s">
        <v>195</v>
      </c>
      <c r="D5070" t="s">
        <v>1413</v>
      </c>
      <c r="E5070" t="s">
        <v>1394</v>
      </c>
      <c r="F5070" t="s">
        <v>46</v>
      </c>
      <c r="G5070">
        <v>934</v>
      </c>
      <c r="H5070">
        <v>30844</v>
      </c>
    </row>
    <row r="5071" spans="1:8">
      <c r="A5071">
        <v>5070</v>
      </c>
      <c r="B5071">
        <v>76</v>
      </c>
      <c r="C5071" t="s">
        <v>195</v>
      </c>
      <c r="D5071" t="s">
        <v>1413</v>
      </c>
      <c r="E5071" t="s">
        <v>1395</v>
      </c>
      <c r="F5071" t="s">
        <v>63</v>
      </c>
      <c r="G5071">
        <v>716</v>
      </c>
      <c r="H5071">
        <v>30844</v>
      </c>
    </row>
    <row r="5072" spans="1:8">
      <c r="A5072">
        <v>5071</v>
      </c>
      <c r="B5072">
        <v>76</v>
      </c>
      <c r="C5072" t="s">
        <v>195</v>
      </c>
      <c r="D5072" t="s">
        <v>1413</v>
      </c>
      <c r="E5072" t="s">
        <v>1395</v>
      </c>
      <c r="F5072" t="s">
        <v>46</v>
      </c>
      <c r="G5072">
        <v>813</v>
      </c>
      <c r="H5072">
        <v>30844</v>
      </c>
    </row>
    <row r="5073" spans="1:8">
      <c r="A5073">
        <v>5072</v>
      </c>
      <c r="B5073">
        <v>76</v>
      </c>
      <c r="C5073" t="s">
        <v>195</v>
      </c>
      <c r="D5073" t="s">
        <v>1413</v>
      </c>
      <c r="E5073" t="s">
        <v>1396</v>
      </c>
      <c r="F5073" t="s">
        <v>63</v>
      </c>
      <c r="G5073">
        <v>565</v>
      </c>
      <c r="H5073">
        <v>30844</v>
      </c>
    </row>
    <row r="5074" spans="1:8">
      <c r="A5074">
        <v>5073</v>
      </c>
      <c r="B5074">
        <v>76</v>
      </c>
      <c r="C5074" t="s">
        <v>195</v>
      </c>
      <c r="D5074" t="s">
        <v>1413</v>
      </c>
      <c r="E5074" t="s">
        <v>1396</v>
      </c>
      <c r="F5074" t="s">
        <v>46</v>
      </c>
      <c r="G5074">
        <v>647</v>
      </c>
      <c r="H5074">
        <v>30844</v>
      </c>
    </row>
    <row r="5075" spans="1:8">
      <c r="A5075">
        <v>5074</v>
      </c>
      <c r="B5075">
        <v>76</v>
      </c>
      <c r="C5075" t="s">
        <v>195</v>
      </c>
      <c r="D5075" t="s">
        <v>1413</v>
      </c>
      <c r="E5075" t="s">
        <v>1397</v>
      </c>
      <c r="F5075" t="s">
        <v>63</v>
      </c>
      <c r="G5075">
        <v>463</v>
      </c>
      <c r="H5075">
        <v>30844</v>
      </c>
    </row>
    <row r="5076" spans="1:8">
      <c r="A5076">
        <v>5075</v>
      </c>
      <c r="B5076">
        <v>76</v>
      </c>
      <c r="C5076" t="s">
        <v>195</v>
      </c>
      <c r="D5076" t="s">
        <v>1413</v>
      </c>
      <c r="E5076" t="s">
        <v>1397</v>
      </c>
      <c r="F5076" t="s">
        <v>46</v>
      </c>
      <c r="G5076">
        <v>534</v>
      </c>
      <c r="H5076">
        <v>30844</v>
      </c>
    </row>
    <row r="5077" spans="1:8">
      <c r="A5077">
        <v>5076</v>
      </c>
      <c r="B5077">
        <v>76</v>
      </c>
      <c r="C5077" t="s">
        <v>195</v>
      </c>
      <c r="D5077" t="s">
        <v>1413</v>
      </c>
      <c r="E5077" t="s">
        <v>1398</v>
      </c>
      <c r="F5077" t="s">
        <v>63</v>
      </c>
      <c r="G5077">
        <v>348</v>
      </c>
      <c r="H5077">
        <v>30844</v>
      </c>
    </row>
    <row r="5078" spans="1:8">
      <c r="A5078">
        <v>5077</v>
      </c>
      <c r="B5078">
        <v>76</v>
      </c>
      <c r="C5078" t="s">
        <v>195</v>
      </c>
      <c r="D5078" t="s">
        <v>1413</v>
      </c>
      <c r="E5078" t="s">
        <v>1398</v>
      </c>
      <c r="F5078" t="s">
        <v>46</v>
      </c>
      <c r="G5078">
        <v>366</v>
      </c>
      <c r="H5078">
        <v>30844</v>
      </c>
    </row>
    <row r="5079" spans="1:8">
      <c r="A5079">
        <v>5078</v>
      </c>
      <c r="B5079">
        <v>76</v>
      </c>
      <c r="C5079" t="s">
        <v>195</v>
      </c>
      <c r="D5079" t="s">
        <v>1413</v>
      </c>
      <c r="E5079" t="s">
        <v>1399</v>
      </c>
      <c r="F5079" t="s">
        <v>63</v>
      </c>
      <c r="G5079">
        <v>274</v>
      </c>
      <c r="H5079">
        <v>30844</v>
      </c>
    </row>
    <row r="5080" spans="1:8">
      <c r="A5080">
        <v>5079</v>
      </c>
      <c r="B5080">
        <v>76</v>
      </c>
      <c r="C5080" t="s">
        <v>195</v>
      </c>
      <c r="D5080" t="s">
        <v>1413</v>
      </c>
      <c r="E5080" t="s">
        <v>1399</v>
      </c>
      <c r="F5080" t="s">
        <v>46</v>
      </c>
      <c r="G5080">
        <v>271</v>
      </c>
      <c r="H5080">
        <v>30844</v>
      </c>
    </row>
    <row r="5081" spans="1:8">
      <c r="A5081">
        <v>5080</v>
      </c>
      <c r="B5081">
        <v>76</v>
      </c>
      <c r="C5081" t="s">
        <v>195</v>
      </c>
      <c r="D5081" t="s">
        <v>1413</v>
      </c>
      <c r="E5081" t="s">
        <v>1400</v>
      </c>
      <c r="F5081" t="s">
        <v>63</v>
      </c>
      <c r="G5081">
        <v>175</v>
      </c>
      <c r="H5081">
        <v>30844</v>
      </c>
    </row>
    <row r="5082" spans="1:8">
      <c r="A5082">
        <v>5081</v>
      </c>
      <c r="B5082">
        <v>76</v>
      </c>
      <c r="C5082" t="s">
        <v>195</v>
      </c>
      <c r="D5082" t="s">
        <v>1413</v>
      </c>
      <c r="E5082" t="s">
        <v>1400</v>
      </c>
      <c r="F5082" t="s">
        <v>46</v>
      </c>
      <c r="G5082">
        <v>161</v>
      </c>
      <c r="H5082">
        <v>30844</v>
      </c>
    </row>
    <row r="5083" spans="1:8">
      <c r="A5083">
        <v>5082</v>
      </c>
      <c r="B5083">
        <v>76</v>
      </c>
      <c r="C5083" t="s">
        <v>195</v>
      </c>
      <c r="D5083" t="s">
        <v>1413</v>
      </c>
      <c r="E5083" t="s">
        <v>1401</v>
      </c>
      <c r="F5083" t="s">
        <v>63</v>
      </c>
      <c r="G5083">
        <v>101</v>
      </c>
      <c r="H5083">
        <v>30844</v>
      </c>
    </row>
    <row r="5084" spans="1:8">
      <c r="A5084">
        <v>5083</v>
      </c>
      <c r="B5084">
        <v>76</v>
      </c>
      <c r="C5084" t="s">
        <v>195</v>
      </c>
      <c r="D5084" t="s">
        <v>1413</v>
      </c>
      <c r="E5084" t="s">
        <v>1401</v>
      </c>
      <c r="F5084" t="s">
        <v>46</v>
      </c>
      <c r="G5084">
        <v>143</v>
      </c>
      <c r="H5084">
        <v>30844</v>
      </c>
    </row>
    <row r="5085" spans="1:8">
      <c r="A5085">
        <v>5084</v>
      </c>
      <c r="B5085">
        <v>76</v>
      </c>
      <c r="C5085" t="s">
        <v>195</v>
      </c>
      <c r="D5085" t="s">
        <v>1413</v>
      </c>
      <c r="E5085" t="s">
        <v>1402</v>
      </c>
      <c r="F5085" t="s">
        <v>63</v>
      </c>
      <c r="G5085">
        <v>82</v>
      </c>
      <c r="H5085">
        <v>30844</v>
      </c>
    </row>
    <row r="5086" spans="1:8">
      <c r="A5086">
        <v>5085</v>
      </c>
      <c r="B5086">
        <v>76</v>
      </c>
      <c r="C5086" t="s">
        <v>195</v>
      </c>
      <c r="D5086" t="s">
        <v>1413</v>
      </c>
      <c r="E5086" t="s">
        <v>1402</v>
      </c>
      <c r="F5086" t="s">
        <v>46</v>
      </c>
      <c r="G5086">
        <v>107</v>
      </c>
      <c r="H5086">
        <v>30844</v>
      </c>
    </row>
    <row r="5087" spans="1:8">
      <c r="A5087">
        <v>5086</v>
      </c>
      <c r="B5087">
        <v>76</v>
      </c>
      <c r="C5087" t="s">
        <v>195</v>
      </c>
      <c r="D5087" t="s">
        <v>3582</v>
      </c>
      <c r="E5087" t="s">
        <v>249</v>
      </c>
      <c r="F5087" t="s">
        <v>63</v>
      </c>
      <c r="G5087">
        <v>1</v>
      </c>
      <c r="H5087">
        <v>136</v>
      </c>
    </row>
    <row r="5088" spans="1:8">
      <c r="A5088">
        <v>5087</v>
      </c>
      <c r="B5088">
        <v>76</v>
      </c>
      <c r="C5088" t="s">
        <v>195</v>
      </c>
      <c r="D5088" t="s">
        <v>3582</v>
      </c>
      <c r="E5088" t="s">
        <v>249</v>
      </c>
      <c r="F5088" t="s">
        <v>46</v>
      </c>
      <c r="G5088">
        <v>2</v>
      </c>
      <c r="H5088">
        <v>136</v>
      </c>
    </row>
    <row r="5089" spans="1:8">
      <c r="A5089">
        <v>5088</v>
      </c>
      <c r="B5089">
        <v>76</v>
      </c>
      <c r="C5089" t="s">
        <v>195</v>
      </c>
      <c r="D5089" t="s">
        <v>3582</v>
      </c>
      <c r="E5089" t="s">
        <v>1386</v>
      </c>
      <c r="F5089" t="s">
        <v>63</v>
      </c>
      <c r="G5089">
        <v>2</v>
      </c>
      <c r="H5089">
        <v>136</v>
      </c>
    </row>
    <row r="5090" spans="1:8">
      <c r="A5090">
        <v>5089</v>
      </c>
      <c r="B5090">
        <v>76</v>
      </c>
      <c r="C5090" t="s">
        <v>195</v>
      </c>
      <c r="D5090" t="s">
        <v>3582</v>
      </c>
      <c r="E5090" t="s">
        <v>1386</v>
      </c>
      <c r="F5090" t="s">
        <v>46</v>
      </c>
      <c r="G5090">
        <v>1</v>
      </c>
      <c r="H5090">
        <v>136</v>
      </c>
    </row>
    <row r="5091" spans="1:8">
      <c r="A5091">
        <v>5090</v>
      </c>
      <c r="B5091">
        <v>76</v>
      </c>
      <c r="C5091" t="s">
        <v>195</v>
      </c>
      <c r="D5091" t="s">
        <v>3582</v>
      </c>
      <c r="E5091" t="s">
        <v>1387</v>
      </c>
      <c r="F5091" t="s">
        <v>63</v>
      </c>
      <c r="G5091">
        <v>3</v>
      </c>
      <c r="H5091">
        <v>136</v>
      </c>
    </row>
    <row r="5092" spans="1:8">
      <c r="A5092">
        <v>5091</v>
      </c>
      <c r="B5092">
        <v>76</v>
      </c>
      <c r="C5092" t="s">
        <v>195</v>
      </c>
      <c r="D5092" t="s">
        <v>3582</v>
      </c>
      <c r="E5092" t="s">
        <v>1387</v>
      </c>
      <c r="F5092" t="s">
        <v>46</v>
      </c>
      <c r="G5092">
        <v>1</v>
      </c>
      <c r="H5092">
        <v>136</v>
      </c>
    </row>
    <row r="5093" spans="1:8">
      <c r="A5093">
        <v>5092</v>
      </c>
      <c r="B5093">
        <v>76</v>
      </c>
      <c r="C5093" t="s">
        <v>195</v>
      </c>
      <c r="D5093" t="s">
        <v>3582</v>
      </c>
      <c r="E5093" t="s">
        <v>1388</v>
      </c>
      <c r="F5093" t="s">
        <v>63</v>
      </c>
      <c r="G5093">
        <v>3</v>
      </c>
      <c r="H5093">
        <v>136</v>
      </c>
    </row>
    <row r="5094" spans="1:8">
      <c r="A5094">
        <v>5093</v>
      </c>
      <c r="B5094">
        <v>76</v>
      </c>
      <c r="C5094" t="s">
        <v>195</v>
      </c>
      <c r="D5094" t="s">
        <v>3582</v>
      </c>
      <c r="E5094" t="s">
        <v>1388</v>
      </c>
      <c r="F5094" t="s">
        <v>46</v>
      </c>
      <c r="G5094">
        <v>2</v>
      </c>
      <c r="H5094">
        <v>136</v>
      </c>
    </row>
    <row r="5095" spans="1:8">
      <c r="A5095">
        <v>5094</v>
      </c>
      <c r="B5095">
        <v>76</v>
      </c>
      <c r="C5095" t="s">
        <v>195</v>
      </c>
      <c r="D5095" t="s">
        <v>3582</v>
      </c>
      <c r="E5095" t="s">
        <v>1389</v>
      </c>
      <c r="F5095" t="s">
        <v>63</v>
      </c>
      <c r="G5095">
        <v>4</v>
      </c>
      <c r="H5095">
        <v>136</v>
      </c>
    </row>
    <row r="5096" spans="1:8">
      <c r="A5096">
        <v>5095</v>
      </c>
      <c r="B5096">
        <v>76</v>
      </c>
      <c r="C5096" t="s">
        <v>195</v>
      </c>
      <c r="D5096" t="s">
        <v>3582</v>
      </c>
      <c r="E5096" t="s">
        <v>1389</v>
      </c>
      <c r="F5096" t="s">
        <v>46</v>
      </c>
      <c r="G5096">
        <v>6</v>
      </c>
      <c r="H5096">
        <v>136</v>
      </c>
    </row>
    <row r="5097" spans="1:8">
      <c r="A5097">
        <v>5096</v>
      </c>
      <c r="B5097">
        <v>76</v>
      </c>
      <c r="C5097" t="s">
        <v>195</v>
      </c>
      <c r="D5097" t="s">
        <v>3582</v>
      </c>
      <c r="E5097" t="s">
        <v>1390</v>
      </c>
      <c r="F5097" t="s">
        <v>63</v>
      </c>
      <c r="G5097">
        <v>3</v>
      </c>
      <c r="H5097">
        <v>136</v>
      </c>
    </row>
    <row r="5098" spans="1:8">
      <c r="A5098">
        <v>5097</v>
      </c>
      <c r="B5098">
        <v>76</v>
      </c>
      <c r="C5098" t="s">
        <v>195</v>
      </c>
      <c r="D5098" t="s">
        <v>3582</v>
      </c>
      <c r="E5098" t="s">
        <v>1390</v>
      </c>
      <c r="F5098" t="s">
        <v>46</v>
      </c>
      <c r="G5098">
        <v>2</v>
      </c>
      <c r="H5098">
        <v>136</v>
      </c>
    </row>
    <row r="5099" spans="1:8">
      <c r="A5099">
        <v>5098</v>
      </c>
      <c r="B5099">
        <v>76</v>
      </c>
      <c r="C5099" t="s">
        <v>195</v>
      </c>
      <c r="D5099" t="s">
        <v>3582</v>
      </c>
      <c r="E5099" t="s">
        <v>1391</v>
      </c>
      <c r="F5099" t="s">
        <v>63</v>
      </c>
      <c r="G5099">
        <v>9</v>
      </c>
      <c r="H5099">
        <v>136</v>
      </c>
    </row>
    <row r="5100" spans="1:8">
      <c r="A5100">
        <v>5099</v>
      </c>
      <c r="B5100">
        <v>76</v>
      </c>
      <c r="C5100" t="s">
        <v>195</v>
      </c>
      <c r="D5100" t="s">
        <v>3582</v>
      </c>
      <c r="E5100" t="s">
        <v>1391</v>
      </c>
      <c r="F5100" t="s">
        <v>46</v>
      </c>
      <c r="G5100">
        <v>6</v>
      </c>
      <c r="H5100">
        <v>136</v>
      </c>
    </row>
    <row r="5101" spans="1:8">
      <c r="A5101">
        <v>5100</v>
      </c>
      <c r="B5101">
        <v>76</v>
      </c>
      <c r="C5101" t="s">
        <v>195</v>
      </c>
      <c r="D5101" t="s">
        <v>3582</v>
      </c>
      <c r="E5101" t="s">
        <v>1392</v>
      </c>
      <c r="F5101" t="s">
        <v>63</v>
      </c>
      <c r="G5101">
        <v>11</v>
      </c>
      <c r="H5101">
        <v>136</v>
      </c>
    </row>
    <row r="5102" spans="1:8">
      <c r="A5102">
        <v>5101</v>
      </c>
      <c r="B5102">
        <v>76</v>
      </c>
      <c r="C5102" t="s">
        <v>195</v>
      </c>
      <c r="D5102" t="s">
        <v>3582</v>
      </c>
      <c r="E5102" t="s">
        <v>1392</v>
      </c>
      <c r="F5102" t="s">
        <v>46</v>
      </c>
      <c r="G5102">
        <v>5</v>
      </c>
      <c r="H5102">
        <v>136</v>
      </c>
    </row>
    <row r="5103" spans="1:8">
      <c r="A5103">
        <v>5102</v>
      </c>
      <c r="B5103">
        <v>76</v>
      </c>
      <c r="C5103" t="s">
        <v>195</v>
      </c>
      <c r="D5103" t="s">
        <v>3582</v>
      </c>
      <c r="E5103" t="s">
        <v>1393</v>
      </c>
      <c r="F5103" t="s">
        <v>63</v>
      </c>
      <c r="G5103">
        <v>7</v>
      </c>
      <c r="H5103">
        <v>136</v>
      </c>
    </row>
    <row r="5104" spans="1:8">
      <c r="A5104">
        <v>5103</v>
      </c>
      <c r="B5104">
        <v>76</v>
      </c>
      <c r="C5104" t="s">
        <v>195</v>
      </c>
      <c r="D5104" t="s">
        <v>3582</v>
      </c>
      <c r="E5104" t="s">
        <v>1393</v>
      </c>
      <c r="F5104" t="s">
        <v>46</v>
      </c>
      <c r="G5104">
        <v>7</v>
      </c>
      <c r="H5104">
        <v>136</v>
      </c>
    </row>
    <row r="5105" spans="1:8">
      <c r="A5105">
        <v>5104</v>
      </c>
      <c r="B5105">
        <v>76</v>
      </c>
      <c r="C5105" t="s">
        <v>195</v>
      </c>
      <c r="D5105" t="s">
        <v>3582</v>
      </c>
      <c r="E5105" t="s">
        <v>1394</v>
      </c>
      <c r="F5105" t="s">
        <v>63</v>
      </c>
      <c r="G5105">
        <v>6</v>
      </c>
      <c r="H5105">
        <v>136</v>
      </c>
    </row>
    <row r="5106" spans="1:8">
      <c r="A5106">
        <v>5105</v>
      </c>
      <c r="B5106">
        <v>76</v>
      </c>
      <c r="C5106" t="s">
        <v>195</v>
      </c>
      <c r="D5106" t="s">
        <v>3582</v>
      </c>
      <c r="E5106" t="s">
        <v>1394</v>
      </c>
      <c r="F5106" t="s">
        <v>46</v>
      </c>
      <c r="G5106">
        <v>6</v>
      </c>
      <c r="H5106">
        <v>136</v>
      </c>
    </row>
    <row r="5107" spans="1:8">
      <c r="A5107">
        <v>5106</v>
      </c>
      <c r="B5107">
        <v>76</v>
      </c>
      <c r="C5107" t="s">
        <v>195</v>
      </c>
      <c r="D5107" t="s">
        <v>3582</v>
      </c>
      <c r="E5107" t="s">
        <v>1395</v>
      </c>
      <c r="F5107" t="s">
        <v>63</v>
      </c>
      <c r="G5107">
        <v>2</v>
      </c>
      <c r="H5107">
        <v>136</v>
      </c>
    </row>
    <row r="5108" spans="1:8">
      <c r="A5108">
        <v>5107</v>
      </c>
      <c r="B5108">
        <v>76</v>
      </c>
      <c r="C5108" t="s">
        <v>195</v>
      </c>
      <c r="D5108" t="s">
        <v>3582</v>
      </c>
      <c r="E5108" t="s">
        <v>1395</v>
      </c>
      <c r="F5108" t="s">
        <v>46</v>
      </c>
      <c r="G5108">
        <v>4</v>
      </c>
      <c r="H5108">
        <v>136</v>
      </c>
    </row>
    <row r="5109" spans="1:8">
      <c r="A5109">
        <v>5108</v>
      </c>
      <c r="B5109">
        <v>76</v>
      </c>
      <c r="C5109" t="s">
        <v>195</v>
      </c>
      <c r="D5109" t="s">
        <v>3582</v>
      </c>
      <c r="E5109" t="s">
        <v>1396</v>
      </c>
      <c r="F5109" t="s">
        <v>63</v>
      </c>
      <c r="G5109">
        <v>10</v>
      </c>
      <c r="H5109">
        <v>136</v>
      </c>
    </row>
    <row r="5110" spans="1:8">
      <c r="A5110">
        <v>5109</v>
      </c>
      <c r="B5110">
        <v>76</v>
      </c>
      <c r="C5110" t="s">
        <v>195</v>
      </c>
      <c r="D5110" t="s">
        <v>3582</v>
      </c>
      <c r="E5110" t="s">
        <v>1396</v>
      </c>
      <c r="F5110" t="s">
        <v>46</v>
      </c>
      <c r="G5110">
        <v>9</v>
      </c>
      <c r="H5110">
        <v>136</v>
      </c>
    </row>
    <row r="5111" spans="1:8">
      <c r="A5111">
        <v>5110</v>
      </c>
      <c r="B5111">
        <v>76</v>
      </c>
      <c r="C5111" t="s">
        <v>195</v>
      </c>
      <c r="D5111" t="s">
        <v>3582</v>
      </c>
      <c r="E5111" t="s">
        <v>1397</v>
      </c>
      <c r="F5111" t="s">
        <v>63</v>
      </c>
      <c r="G5111">
        <v>2</v>
      </c>
      <c r="H5111">
        <v>136</v>
      </c>
    </row>
    <row r="5112" spans="1:8">
      <c r="A5112">
        <v>5111</v>
      </c>
      <c r="B5112">
        <v>76</v>
      </c>
      <c r="C5112" t="s">
        <v>195</v>
      </c>
      <c r="D5112" t="s">
        <v>3582</v>
      </c>
      <c r="E5112" t="s">
        <v>1397</v>
      </c>
      <c r="F5112" t="s">
        <v>46</v>
      </c>
      <c r="G5112">
        <v>5</v>
      </c>
      <c r="H5112">
        <v>136</v>
      </c>
    </row>
    <row r="5113" spans="1:8">
      <c r="A5113">
        <v>5112</v>
      </c>
      <c r="B5113">
        <v>76</v>
      </c>
      <c r="C5113" t="s">
        <v>195</v>
      </c>
      <c r="D5113" t="s">
        <v>3582</v>
      </c>
      <c r="E5113" t="s">
        <v>1398</v>
      </c>
      <c r="F5113" t="s">
        <v>63</v>
      </c>
      <c r="G5113">
        <v>5</v>
      </c>
      <c r="H5113">
        <v>136</v>
      </c>
    </row>
    <row r="5114" spans="1:8">
      <c r="A5114">
        <v>5113</v>
      </c>
      <c r="B5114">
        <v>76</v>
      </c>
      <c r="C5114" t="s">
        <v>195</v>
      </c>
      <c r="D5114" t="s">
        <v>3582</v>
      </c>
      <c r="E5114" t="s">
        <v>1398</v>
      </c>
      <c r="F5114" t="s">
        <v>46</v>
      </c>
      <c r="G5114">
        <v>3</v>
      </c>
      <c r="H5114">
        <v>136</v>
      </c>
    </row>
    <row r="5115" spans="1:8">
      <c r="A5115">
        <v>5114</v>
      </c>
      <c r="B5115">
        <v>76</v>
      </c>
      <c r="C5115" t="s">
        <v>195</v>
      </c>
      <c r="D5115" t="s">
        <v>3582</v>
      </c>
      <c r="E5115" t="s">
        <v>1399</v>
      </c>
      <c r="F5115" t="s">
        <v>46</v>
      </c>
      <c r="G5115">
        <v>2</v>
      </c>
      <c r="H5115">
        <v>136</v>
      </c>
    </row>
    <row r="5116" spans="1:8">
      <c r="A5116">
        <v>5115</v>
      </c>
      <c r="B5116">
        <v>76</v>
      </c>
      <c r="C5116" t="s">
        <v>195</v>
      </c>
      <c r="D5116" t="s">
        <v>3582</v>
      </c>
      <c r="E5116" t="s">
        <v>1400</v>
      </c>
      <c r="F5116" t="s">
        <v>63</v>
      </c>
      <c r="G5116">
        <v>1</v>
      </c>
      <c r="H5116">
        <v>136</v>
      </c>
    </row>
    <row r="5117" spans="1:8">
      <c r="A5117">
        <v>5116</v>
      </c>
      <c r="B5117">
        <v>76</v>
      </c>
      <c r="C5117" t="s">
        <v>195</v>
      </c>
      <c r="D5117" t="s">
        <v>3582</v>
      </c>
      <c r="E5117" t="s">
        <v>1400</v>
      </c>
      <c r="F5117" t="s">
        <v>46</v>
      </c>
      <c r="G5117">
        <v>2</v>
      </c>
      <c r="H5117">
        <v>136</v>
      </c>
    </row>
    <row r="5118" spans="1:8">
      <c r="A5118">
        <v>5117</v>
      </c>
      <c r="B5118">
        <v>76</v>
      </c>
      <c r="C5118" t="s">
        <v>195</v>
      </c>
      <c r="D5118" t="s">
        <v>3582</v>
      </c>
      <c r="E5118" t="s">
        <v>1401</v>
      </c>
      <c r="F5118" t="s">
        <v>63</v>
      </c>
      <c r="G5118">
        <v>1</v>
      </c>
      <c r="H5118">
        <v>136</v>
      </c>
    </row>
    <row r="5119" spans="1:8">
      <c r="A5119">
        <v>5118</v>
      </c>
      <c r="B5119">
        <v>76</v>
      </c>
      <c r="C5119" t="s">
        <v>195</v>
      </c>
      <c r="D5119" t="s">
        <v>3582</v>
      </c>
      <c r="E5119" t="s">
        <v>1401</v>
      </c>
      <c r="F5119" t="s">
        <v>46</v>
      </c>
      <c r="G5119">
        <v>2</v>
      </c>
      <c r="H5119">
        <v>136</v>
      </c>
    </row>
    <row r="5120" spans="1:8">
      <c r="A5120">
        <v>5119</v>
      </c>
      <c r="B5120">
        <v>76</v>
      </c>
      <c r="C5120" t="s">
        <v>195</v>
      </c>
      <c r="D5120" t="s">
        <v>3582</v>
      </c>
      <c r="E5120" t="s">
        <v>1402</v>
      </c>
      <c r="F5120" t="s">
        <v>46</v>
      </c>
      <c r="G5120">
        <v>1</v>
      </c>
      <c r="H5120">
        <v>136</v>
      </c>
    </row>
    <row r="5121" spans="1:8">
      <c r="A5121">
        <v>5120</v>
      </c>
      <c r="B5121">
        <v>76</v>
      </c>
      <c r="C5121" t="s">
        <v>195</v>
      </c>
      <c r="D5121" t="s">
        <v>3597</v>
      </c>
      <c r="E5121" t="s">
        <v>249</v>
      </c>
      <c r="F5121" t="s">
        <v>63</v>
      </c>
      <c r="G5121">
        <v>7</v>
      </c>
      <c r="H5121">
        <v>474</v>
      </c>
    </row>
    <row r="5122" spans="1:8">
      <c r="A5122">
        <v>5121</v>
      </c>
      <c r="B5122">
        <v>76</v>
      </c>
      <c r="C5122" t="s">
        <v>195</v>
      </c>
      <c r="D5122" t="s">
        <v>3597</v>
      </c>
      <c r="E5122" t="s">
        <v>249</v>
      </c>
      <c r="F5122" t="s">
        <v>46</v>
      </c>
      <c r="G5122">
        <v>6</v>
      </c>
      <c r="H5122">
        <v>474</v>
      </c>
    </row>
    <row r="5123" spans="1:8">
      <c r="A5123">
        <v>5122</v>
      </c>
      <c r="B5123">
        <v>76</v>
      </c>
      <c r="C5123" t="s">
        <v>195</v>
      </c>
      <c r="D5123" t="s">
        <v>3597</v>
      </c>
      <c r="E5123" t="s">
        <v>1386</v>
      </c>
      <c r="F5123" t="s">
        <v>63</v>
      </c>
      <c r="G5123">
        <v>9</v>
      </c>
      <c r="H5123">
        <v>474</v>
      </c>
    </row>
    <row r="5124" spans="1:8">
      <c r="A5124">
        <v>5123</v>
      </c>
      <c r="B5124">
        <v>76</v>
      </c>
      <c r="C5124" t="s">
        <v>195</v>
      </c>
      <c r="D5124" t="s">
        <v>3597</v>
      </c>
      <c r="E5124" t="s">
        <v>1386</v>
      </c>
      <c r="F5124" t="s">
        <v>46</v>
      </c>
      <c r="G5124">
        <v>3</v>
      </c>
      <c r="H5124">
        <v>474</v>
      </c>
    </row>
    <row r="5125" spans="1:8">
      <c r="A5125">
        <v>5124</v>
      </c>
      <c r="B5125">
        <v>76</v>
      </c>
      <c r="C5125" t="s">
        <v>195</v>
      </c>
      <c r="D5125" t="s">
        <v>3597</v>
      </c>
      <c r="E5125" t="s">
        <v>1387</v>
      </c>
      <c r="F5125" t="s">
        <v>63</v>
      </c>
      <c r="G5125">
        <v>6</v>
      </c>
      <c r="H5125">
        <v>474</v>
      </c>
    </row>
    <row r="5126" spans="1:8">
      <c r="A5126">
        <v>5125</v>
      </c>
      <c r="B5126">
        <v>76</v>
      </c>
      <c r="C5126" t="s">
        <v>195</v>
      </c>
      <c r="D5126" t="s">
        <v>3597</v>
      </c>
      <c r="E5126" t="s">
        <v>1387</v>
      </c>
      <c r="F5126" t="s">
        <v>46</v>
      </c>
      <c r="G5126">
        <v>9</v>
      </c>
      <c r="H5126">
        <v>474</v>
      </c>
    </row>
    <row r="5127" spans="1:8">
      <c r="A5127">
        <v>5126</v>
      </c>
      <c r="B5127">
        <v>76</v>
      </c>
      <c r="C5127" t="s">
        <v>195</v>
      </c>
      <c r="D5127" t="s">
        <v>3597</v>
      </c>
      <c r="E5127" t="s">
        <v>1388</v>
      </c>
      <c r="F5127" t="s">
        <v>63</v>
      </c>
      <c r="G5127">
        <v>27</v>
      </c>
      <c r="H5127">
        <v>474</v>
      </c>
    </row>
    <row r="5128" spans="1:8">
      <c r="A5128">
        <v>5127</v>
      </c>
      <c r="B5128">
        <v>76</v>
      </c>
      <c r="C5128" t="s">
        <v>195</v>
      </c>
      <c r="D5128" t="s">
        <v>3597</v>
      </c>
      <c r="E5128" t="s">
        <v>1388</v>
      </c>
      <c r="F5128" t="s">
        <v>46</v>
      </c>
      <c r="G5128">
        <v>13</v>
      </c>
      <c r="H5128">
        <v>474</v>
      </c>
    </row>
    <row r="5129" spans="1:8">
      <c r="A5129">
        <v>5128</v>
      </c>
      <c r="B5129">
        <v>76</v>
      </c>
      <c r="C5129" t="s">
        <v>195</v>
      </c>
      <c r="D5129" t="s">
        <v>3597</v>
      </c>
      <c r="E5129" t="s">
        <v>1389</v>
      </c>
      <c r="F5129" t="s">
        <v>63</v>
      </c>
      <c r="G5129">
        <v>26</v>
      </c>
      <c r="H5129">
        <v>474</v>
      </c>
    </row>
    <row r="5130" spans="1:8">
      <c r="A5130">
        <v>5129</v>
      </c>
      <c r="B5130">
        <v>76</v>
      </c>
      <c r="C5130" t="s">
        <v>195</v>
      </c>
      <c r="D5130" t="s">
        <v>3597</v>
      </c>
      <c r="E5130" t="s">
        <v>1389</v>
      </c>
      <c r="F5130" t="s">
        <v>46</v>
      </c>
      <c r="G5130">
        <v>23</v>
      </c>
      <c r="H5130">
        <v>474</v>
      </c>
    </row>
    <row r="5131" spans="1:8">
      <c r="A5131">
        <v>5130</v>
      </c>
      <c r="B5131">
        <v>76</v>
      </c>
      <c r="C5131" t="s">
        <v>195</v>
      </c>
      <c r="D5131" t="s">
        <v>3597</v>
      </c>
      <c r="E5131" t="s">
        <v>1390</v>
      </c>
      <c r="F5131" t="s">
        <v>63</v>
      </c>
      <c r="G5131">
        <v>38</v>
      </c>
      <c r="H5131">
        <v>474</v>
      </c>
    </row>
    <row r="5132" spans="1:8">
      <c r="A5132">
        <v>5131</v>
      </c>
      <c r="B5132">
        <v>76</v>
      </c>
      <c r="C5132" t="s">
        <v>195</v>
      </c>
      <c r="D5132" t="s">
        <v>3597</v>
      </c>
      <c r="E5132" t="s">
        <v>1390</v>
      </c>
      <c r="F5132" t="s">
        <v>46</v>
      </c>
      <c r="G5132">
        <v>29</v>
      </c>
      <c r="H5132">
        <v>474</v>
      </c>
    </row>
    <row r="5133" spans="1:8">
      <c r="A5133">
        <v>5132</v>
      </c>
      <c r="B5133">
        <v>76</v>
      </c>
      <c r="C5133" t="s">
        <v>195</v>
      </c>
      <c r="D5133" t="s">
        <v>3597</v>
      </c>
      <c r="E5133" t="s">
        <v>1391</v>
      </c>
      <c r="F5133" t="s">
        <v>63</v>
      </c>
      <c r="G5133">
        <v>33</v>
      </c>
      <c r="H5133">
        <v>474</v>
      </c>
    </row>
    <row r="5134" spans="1:8">
      <c r="A5134">
        <v>5133</v>
      </c>
      <c r="B5134">
        <v>76</v>
      </c>
      <c r="C5134" t="s">
        <v>195</v>
      </c>
      <c r="D5134" t="s">
        <v>3597</v>
      </c>
      <c r="E5134" t="s">
        <v>1391</v>
      </c>
      <c r="F5134" t="s">
        <v>46</v>
      </c>
      <c r="G5134">
        <v>13</v>
      </c>
      <c r="H5134">
        <v>474</v>
      </c>
    </row>
    <row r="5135" spans="1:8">
      <c r="A5135">
        <v>5134</v>
      </c>
      <c r="B5135">
        <v>76</v>
      </c>
      <c r="C5135" t="s">
        <v>195</v>
      </c>
      <c r="D5135" t="s">
        <v>3597</v>
      </c>
      <c r="E5135" t="s">
        <v>1392</v>
      </c>
      <c r="F5135" t="s">
        <v>63</v>
      </c>
      <c r="G5135">
        <v>24</v>
      </c>
      <c r="H5135">
        <v>474</v>
      </c>
    </row>
    <row r="5136" spans="1:8">
      <c r="A5136">
        <v>5135</v>
      </c>
      <c r="B5136">
        <v>76</v>
      </c>
      <c r="C5136" t="s">
        <v>195</v>
      </c>
      <c r="D5136" t="s">
        <v>3597</v>
      </c>
      <c r="E5136" t="s">
        <v>1392</v>
      </c>
      <c r="F5136" t="s">
        <v>46</v>
      </c>
      <c r="G5136">
        <v>16</v>
      </c>
      <c r="H5136">
        <v>474</v>
      </c>
    </row>
    <row r="5137" spans="1:8">
      <c r="A5137">
        <v>5136</v>
      </c>
      <c r="B5137">
        <v>76</v>
      </c>
      <c r="C5137" t="s">
        <v>195</v>
      </c>
      <c r="D5137" t="s">
        <v>3597</v>
      </c>
      <c r="E5137" t="s">
        <v>1393</v>
      </c>
      <c r="F5137" t="s">
        <v>63</v>
      </c>
      <c r="G5137">
        <v>18</v>
      </c>
      <c r="H5137">
        <v>474</v>
      </c>
    </row>
    <row r="5138" spans="1:8">
      <c r="A5138">
        <v>5137</v>
      </c>
      <c r="B5138">
        <v>76</v>
      </c>
      <c r="C5138" t="s">
        <v>195</v>
      </c>
      <c r="D5138" t="s">
        <v>3597</v>
      </c>
      <c r="E5138" t="s">
        <v>1393</v>
      </c>
      <c r="F5138" t="s">
        <v>46</v>
      </c>
      <c r="G5138">
        <v>12</v>
      </c>
      <c r="H5138">
        <v>474</v>
      </c>
    </row>
    <row r="5139" spans="1:8">
      <c r="A5139">
        <v>5138</v>
      </c>
      <c r="B5139">
        <v>76</v>
      </c>
      <c r="C5139" t="s">
        <v>195</v>
      </c>
      <c r="D5139" t="s">
        <v>3597</v>
      </c>
      <c r="E5139" t="s">
        <v>1394</v>
      </c>
      <c r="F5139" t="s">
        <v>63</v>
      </c>
      <c r="G5139">
        <v>13</v>
      </c>
      <c r="H5139">
        <v>474</v>
      </c>
    </row>
    <row r="5140" spans="1:8">
      <c r="A5140">
        <v>5139</v>
      </c>
      <c r="B5140">
        <v>76</v>
      </c>
      <c r="C5140" t="s">
        <v>195</v>
      </c>
      <c r="D5140" t="s">
        <v>3597</v>
      </c>
      <c r="E5140" t="s">
        <v>1394</v>
      </c>
      <c r="F5140" t="s">
        <v>46</v>
      </c>
      <c r="G5140">
        <v>14</v>
      </c>
      <c r="H5140">
        <v>474</v>
      </c>
    </row>
    <row r="5141" spans="1:8">
      <c r="A5141">
        <v>5140</v>
      </c>
      <c r="B5141">
        <v>76</v>
      </c>
      <c r="C5141" t="s">
        <v>195</v>
      </c>
      <c r="D5141" t="s">
        <v>3597</v>
      </c>
      <c r="E5141" t="s">
        <v>1395</v>
      </c>
      <c r="F5141" t="s">
        <v>63</v>
      </c>
      <c r="G5141">
        <v>11</v>
      </c>
      <c r="H5141">
        <v>474</v>
      </c>
    </row>
    <row r="5142" spans="1:8">
      <c r="A5142">
        <v>5141</v>
      </c>
      <c r="B5142">
        <v>76</v>
      </c>
      <c r="C5142" t="s">
        <v>195</v>
      </c>
      <c r="D5142" t="s">
        <v>3597</v>
      </c>
      <c r="E5142" t="s">
        <v>1395</v>
      </c>
      <c r="F5142" t="s">
        <v>46</v>
      </c>
      <c r="G5142">
        <v>11</v>
      </c>
      <c r="H5142">
        <v>474</v>
      </c>
    </row>
    <row r="5143" spans="1:8">
      <c r="A5143">
        <v>5142</v>
      </c>
      <c r="B5143">
        <v>76</v>
      </c>
      <c r="C5143" t="s">
        <v>195</v>
      </c>
      <c r="D5143" t="s">
        <v>3597</v>
      </c>
      <c r="E5143" t="s">
        <v>1396</v>
      </c>
      <c r="F5143" t="s">
        <v>63</v>
      </c>
      <c r="G5143">
        <v>16</v>
      </c>
      <c r="H5143">
        <v>474</v>
      </c>
    </row>
    <row r="5144" spans="1:8">
      <c r="A5144">
        <v>5143</v>
      </c>
      <c r="B5144">
        <v>76</v>
      </c>
      <c r="C5144" t="s">
        <v>195</v>
      </c>
      <c r="D5144" t="s">
        <v>3597</v>
      </c>
      <c r="E5144" t="s">
        <v>1396</v>
      </c>
      <c r="F5144" t="s">
        <v>46</v>
      </c>
      <c r="G5144">
        <v>12</v>
      </c>
      <c r="H5144">
        <v>474</v>
      </c>
    </row>
    <row r="5145" spans="1:8">
      <c r="A5145">
        <v>5144</v>
      </c>
      <c r="B5145">
        <v>76</v>
      </c>
      <c r="C5145" t="s">
        <v>195</v>
      </c>
      <c r="D5145" t="s">
        <v>3597</v>
      </c>
      <c r="E5145" t="s">
        <v>1397</v>
      </c>
      <c r="F5145" t="s">
        <v>63</v>
      </c>
      <c r="G5145">
        <v>18</v>
      </c>
      <c r="H5145">
        <v>474</v>
      </c>
    </row>
    <row r="5146" spans="1:8">
      <c r="A5146">
        <v>5145</v>
      </c>
      <c r="B5146">
        <v>76</v>
      </c>
      <c r="C5146" t="s">
        <v>195</v>
      </c>
      <c r="D5146" t="s">
        <v>3597</v>
      </c>
      <c r="E5146" t="s">
        <v>1397</v>
      </c>
      <c r="F5146" t="s">
        <v>46</v>
      </c>
      <c r="G5146">
        <v>6</v>
      </c>
      <c r="H5146">
        <v>474</v>
      </c>
    </row>
    <row r="5147" spans="1:8">
      <c r="A5147">
        <v>5146</v>
      </c>
      <c r="B5147">
        <v>76</v>
      </c>
      <c r="C5147" t="s">
        <v>195</v>
      </c>
      <c r="D5147" t="s">
        <v>3597</v>
      </c>
      <c r="E5147" t="s">
        <v>1398</v>
      </c>
      <c r="F5147" t="s">
        <v>63</v>
      </c>
      <c r="G5147">
        <v>10</v>
      </c>
      <c r="H5147">
        <v>474</v>
      </c>
    </row>
    <row r="5148" spans="1:8">
      <c r="A5148">
        <v>5147</v>
      </c>
      <c r="B5148">
        <v>76</v>
      </c>
      <c r="C5148" t="s">
        <v>195</v>
      </c>
      <c r="D5148" t="s">
        <v>3597</v>
      </c>
      <c r="E5148" t="s">
        <v>1398</v>
      </c>
      <c r="F5148" t="s">
        <v>46</v>
      </c>
      <c r="G5148">
        <v>14</v>
      </c>
      <c r="H5148">
        <v>474</v>
      </c>
    </row>
    <row r="5149" spans="1:8">
      <c r="A5149">
        <v>5148</v>
      </c>
      <c r="B5149">
        <v>76</v>
      </c>
      <c r="C5149" t="s">
        <v>195</v>
      </c>
      <c r="D5149" t="s">
        <v>3597</v>
      </c>
      <c r="E5149" t="s">
        <v>1399</v>
      </c>
      <c r="F5149" t="s">
        <v>63</v>
      </c>
      <c r="G5149">
        <v>9</v>
      </c>
      <c r="H5149">
        <v>474</v>
      </c>
    </row>
    <row r="5150" spans="1:8">
      <c r="A5150">
        <v>5149</v>
      </c>
      <c r="B5150">
        <v>76</v>
      </c>
      <c r="C5150" t="s">
        <v>195</v>
      </c>
      <c r="D5150" t="s">
        <v>3597</v>
      </c>
      <c r="E5150" t="s">
        <v>1399</v>
      </c>
      <c r="F5150" t="s">
        <v>46</v>
      </c>
      <c r="G5150">
        <v>9</v>
      </c>
      <c r="H5150">
        <v>474</v>
      </c>
    </row>
    <row r="5151" spans="1:8">
      <c r="A5151">
        <v>5150</v>
      </c>
      <c r="B5151">
        <v>76</v>
      </c>
      <c r="C5151" t="s">
        <v>195</v>
      </c>
      <c r="D5151" t="s">
        <v>3597</v>
      </c>
      <c r="E5151" t="s">
        <v>1400</v>
      </c>
      <c r="F5151" t="s">
        <v>63</v>
      </c>
      <c r="G5151">
        <v>4</v>
      </c>
      <c r="H5151">
        <v>474</v>
      </c>
    </row>
    <row r="5152" spans="1:8">
      <c r="A5152">
        <v>5151</v>
      </c>
      <c r="B5152">
        <v>76</v>
      </c>
      <c r="C5152" t="s">
        <v>195</v>
      </c>
      <c r="D5152" t="s">
        <v>3597</v>
      </c>
      <c r="E5152" t="s">
        <v>1400</v>
      </c>
      <c r="F5152" t="s">
        <v>46</v>
      </c>
      <c r="G5152">
        <v>2</v>
      </c>
      <c r="H5152">
        <v>474</v>
      </c>
    </row>
    <row r="5153" spans="1:8">
      <c r="A5153">
        <v>5152</v>
      </c>
      <c r="B5153">
        <v>76</v>
      </c>
      <c r="C5153" t="s">
        <v>195</v>
      </c>
      <c r="D5153" t="s">
        <v>3597</v>
      </c>
      <c r="E5153" t="s">
        <v>1401</v>
      </c>
      <c r="F5153" t="s">
        <v>63</v>
      </c>
      <c r="G5153">
        <v>6</v>
      </c>
      <c r="H5153">
        <v>474</v>
      </c>
    </row>
    <row r="5154" spans="1:8">
      <c r="A5154">
        <v>5153</v>
      </c>
      <c r="B5154">
        <v>76</v>
      </c>
      <c r="C5154" t="s">
        <v>195</v>
      </c>
      <c r="D5154" t="s">
        <v>3597</v>
      </c>
      <c r="E5154" t="s">
        <v>1401</v>
      </c>
      <c r="F5154" t="s">
        <v>46</v>
      </c>
      <c r="G5154">
        <v>1</v>
      </c>
      <c r="H5154">
        <v>474</v>
      </c>
    </row>
    <row r="5155" spans="1:8">
      <c r="A5155">
        <v>5154</v>
      </c>
      <c r="B5155">
        <v>76</v>
      </c>
      <c r="C5155" t="s">
        <v>195</v>
      </c>
      <c r="D5155" t="s">
        <v>3597</v>
      </c>
      <c r="E5155" t="s">
        <v>1402</v>
      </c>
      <c r="F5155" t="s">
        <v>63</v>
      </c>
      <c r="G5155">
        <v>3</v>
      </c>
      <c r="H5155">
        <v>474</v>
      </c>
    </row>
    <row r="5156" spans="1:8">
      <c r="A5156">
        <v>5155</v>
      </c>
      <c r="B5156">
        <v>76</v>
      </c>
      <c r="C5156" t="s">
        <v>195</v>
      </c>
      <c r="D5156" t="s">
        <v>3597</v>
      </c>
      <c r="E5156" t="s">
        <v>1402</v>
      </c>
      <c r="F5156" t="s">
        <v>46</v>
      </c>
      <c r="G5156">
        <v>3</v>
      </c>
      <c r="H5156">
        <v>474</v>
      </c>
    </row>
    <row r="5157" spans="1:8">
      <c r="A5157">
        <v>5156</v>
      </c>
      <c r="B5157">
        <v>76</v>
      </c>
      <c r="C5157" t="s">
        <v>195</v>
      </c>
      <c r="D5157" t="s">
        <v>3599</v>
      </c>
      <c r="E5157" t="s">
        <v>249</v>
      </c>
      <c r="F5157" t="s">
        <v>63</v>
      </c>
      <c r="G5157">
        <v>4</v>
      </c>
      <c r="H5157">
        <v>290</v>
      </c>
    </row>
    <row r="5158" spans="1:8">
      <c r="A5158">
        <v>5157</v>
      </c>
      <c r="B5158">
        <v>76</v>
      </c>
      <c r="C5158" t="s">
        <v>195</v>
      </c>
      <c r="D5158" t="s">
        <v>3599</v>
      </c>
      <c r="E5158" t="s">
        <v>249</v>
      </c>
      <c r="F5158" t="s">
        <v>46</v>
      </c>
      <c r="G5158">
        <v>8</v>
      </c>
      <c r="H5158">
        <v>290</v>
      </c>
    </row>
    <row r="5159" spans="1:8">
      <c r="A5159">
        <v>5158</v>
      </c>
      <c r="B5159">
        <v>76</v>
      </c>
      <c r="C5159" t="s">
        <v>195</v>
      </c>
      <c r="D5159" t="s">
        <v>3599</v>
      </c>
      <c r="E5159" t="s">
        <v>1386</v>
      </c>
      <c r="F5159" t="s">
        <v>63</v>
      </c>
      <c r="G5159">
        <v>10</v>
      </c>
      <c r="H5159">
        <v>290</v>
      </c>
    </row>
    <row r="5160" spans="1:8">
      <c r="A5160">
        <v>5159</v>
      </c>
      <c r="B5160">
        <v>76</v>
      </c>
      <c r="C5160" t="s">
        <v>195</v>
      </c>
      <c r="D5160" t="s">
        <v>3599</v>
      </c>
      <c r="E5160" t="s">
        <v>1386</v>
      </c>
      <c r="F5160" t="s">
        <v>46</v>
      </c>
      <c r="G5160">
        <v>6</v>
      </c>
      <c r="H5160">
        <v>290</v>
      </c>
    </row>
    <row r="5161" spans="1:8">
      <c r="A5161">
        <v>5160</v>
      </c>
      <c r="B5161">
        <v>76</v>
      </c>
      <c r="C5161" t="s">
        <v>195</v>
      </c>
      <c r="D5161" t="s">
        <v>3599</v>
      </c>
      <c r="E5161" t="s">
        <v>1387</v>
      </c>
      <c r="F5161" t="s">
        <v>63</v>
      </c>
      <c r="G5161">
        <v>11</v>
      </c>
      <c r="H5161">
        <v>290</v>
      </c>
    </row>
    <row r="5162" spans="1:8">
      <c r="A5162">
        <v>5161</v>
      </c>
      <c r="B5162">
        <v>76</v>
      </c>
      <c r="C5162" t="s">
        <v>195</v>
      </c>
      <c r="D5162" t="s">
        <v>3599</v>
      </c>
      <c r="E5162" t="s">
        <v>1387</v>
      </c>
      <c r="F5162" t="s">
        <v>46</v>
      </c>
      <c r="G5162">
        <v>9</v>
      </c>
      <c r="H5162">
        <v>290</v>
      </c>
    </row>
    <row r="5163" spans="1:8">
      <c r="A5163">
        <v>5162</v>
      </c>
      <c r="B5163">
        <v>76</v>
      </c>
      <c r="C5163" t="s">
        <v>195</v>
      </c>
      <c r="D5163" t="s">
        <v>3599</v>
      </c>
      <c r="E5163" t="s">
        <v>1388</v>
      </c>
      <c r="F5163" t="s">
        <v>63</v>
      </c>
      <c r="G5163">
        <v>8</v>
      </c>
      <c r="H5163">
        <v>290</v>
      </c>
    </row>
    <row r="5164" spans="1:8">
      <c r="A5164">
        <v>5163</v>
      </c>
      <c r="B5164">
        <v>76</v>
      </c>
      <c r="C5164" t="s">
        <v>195</v>
      </c>
      <c r="D5164" t="s">
        <v>3599</v>
      </c>
      <c r="E5164" t="s">
        <v>1388</v>
      </c>
      <c r="F5164" t="s">
        <v>46</v>
      </c>
      <c r="G5164">
        <v>9</v>
      </c>
      <c r="H5164">
        <v>290</v>
      </c>
    </row>
    <row r="5165" spans="1:8">
      <c r="A5165">
        <v>5164</v>
      </c>
      <c r="B5165">
        <v>76</v>
      </c>
      <c r="C5165" t="s">
        <v>195</v>
      </c>
      <c r="D5165" t="s">
        <v>3599</v>
      </c>
      <c r="E5165" t="s">
        <v>1389</v>
      </c>
      <c r="F5165" t="s">
        <v>63</v>
      </c>
      <c r="G5165">
        <v>15</v>
      </c>
      <c r="H5165">
        <v>290</v>
      </c>
    </row>
    <row r="5166" spans="1:8">
      <c r="A5166">
        <v>5165</v>
      </c>
      <c r="B5166">
        <v>76</v>
      </c>
      <c r="C5166" t="s">
        <v>195</v>
      </c>
      <c r="D5166" t="s">
        <v>3599</v>
      </c>
      <c r="E5166" t="s">
        <v>1389</v>
      </c>
      <c r="F5166" t="s">
        <v>46</v>
      </c>
      <c r="G5166">
        <v>12</v>
      </c>
      <c r="H5166">
        <v>290</v>
      </c>
    </row>
    <row r="5167" spans="1:8">
      <c r="A5167">
        <v>5166</v>
      </c>
      <c r="B5167">
        <v>76</v>
      </c>
      <c r="C5167" t="s">
        <v>195</v>
      </c>
      <c r="D5167" t="s">
        <v>3599</v>
      </c>
      <c r="E5167" t="s">
        <v>1390</v>
      </c>
      <c r="F5167" t="s">
        <v>63</v>
      </c>
      <c r="G5167">
        <v>14</v>
      </c>
      <c r="H5167">
        <v>290</v>
      </c>
    </row>
    <row r="5168" spans="1:8">
      <c r="A5168">
        <v>5167</v>
      </c>
      <c r="B5168">
        <v>76</v>
      </c>
      <c r="C5168" t="s">
        <v>195</v>
      </c>
      <c r="D5168" t="s">
        <v>3599</v>
      </c>
      <c r="E5168" t="s">
        <v>1390</v>
      </c>
      <c r="F5168" t="s">
        <v>46</v>
      </c>
      <c r="G5168">
        <v>9</v>
      </c>
      <c r="H5168">
        <v>290</v>
      </c>
    </row>
    <row r="5169" spans="1:8">
      <c r="A5169">
        <v>5168</v>
      </c>
      <c r="B5169">
        <v>76</v>
      </c>
      <c r="C5169" t="s">
        <v>195</v>
      </c>
      <c r="D5169" t="s">
        <v>3599</v>
      </c>
      <c r="E5169" t="s">
        <v>1391</v>
      </c>
      <c r="F5169" t="s">
        <v>63</v>
      </c>
      <c r="G5169">
        <v>18</v>
      </c>
      <c r="H5169">
        <v>290</v>
      </c>
    </row>
    <row r="5170" spans="1:8">
      <c r="A5170">
        <v>5169</v>
      </c>
      <c r="B5170">
        <v>76</v>
      </c>
      <c r="C5170" t="s">
        <v>195</v>
      </c>
      <c r="D5170" t="s">
        <v>3599</v>
      </c>
      <c r="E5170" t="s">
        <v>1391</v>
      </c>
      <c r="F5170" t="s">
        <v>46</v>
      </c>
      <c r="G5170">
        <v>11</v>
      </c>
      <c r="H5170">
        <v>290</v>
      </c>
    </row>
    <row r="5171" spans="1:8">
      <c r="A5171">
        <v>5170</v>
      </c>
      <c r="B5171">
        <v>76</v>
      </c>
      <c r="C5171" t="s">
        <v>195</v>
      </c>
      <c r="D5171" t="s">
        <v>3599</v>
      </c>
      <c r="E5171" t="s">
        <v>1392</v>
      </c>
      <c r="F5171" t="s">
        <v>63</v>
      </c>
      <c r="G5171">
        <v>21</v>
      </c>
      <c r="H5171">
        <v>290</v>
      </c>
    </row>
    <row r="5172" spans="1:8">
      <c r="A5172">
        <v>5171</v>
      </c>
      <c r="B5172">
        <v>76</v>
      </c>
      <c r="C5172" t="s">
        <v>195</v>
      </c>
      <c r="D5172" t="s">
        <v>3599</v>
      </c>
      <c r="E5172" t="s">
        <v>1392</v>
      </c>
      <c r="F5172" t="s">
        <v>46</v>
      </c>
      <c r="G5172">
        <v>13</v>
      </c>
      <c r="H5172">
        <v>290</v>
      </c>
    </row>
    <row r="5173" spans="1:8">
      <c r="A5173">
        <v>5172</v>
      </c>
      <c r="B5173">
        <v>76</v>
      </c>
      <c r="C5173" t="s">
        <v>195</v>
      </c>
      <c r="D5173" t="s">
        <v>3599</v>
      </c>
      <c r="E5173" t="s">
        <v>1393</v>
      </c>
      <c r="F5173" t="s">
        <v>63</v>
      </c>
      <c r="G5173">
        <v>10</v>
      </c>
      <c r="H5173">
        <v>290</v>
      </c>
    </row>
    <row r="5174" spans="1:8">
      <c r="A5174">
        <v>5173</v>
      </c>
      <c r="B5174">
        <v>76</v>
      </c>
      <c r="C5174" t="s">
        <v>195</v>
      </c>
      <c r="D5174" t="s">
        <v>3599</v>
      </c>
      <c r="E5174" t="s">
        <v>1393</v>
      </c>
      <c r="F5174" t="s">
        <v>46</v>
      </c>
      <c r="G5174">
        <v>14</v>
      </c>
      <c r="H5174">
        <v>290</v>
      </c>
    </row>
    <row r="5175" spans="1:8">
      <c r="A5175">
        <v>5174</v>
      </c>
      <c r="B5175">
        <v>76</v>
      </c>
      <c r="C5175" t="s">
        <v>195</v>
      </c>
      <c r="D5175" t="s">
        <v>3599</v>
      </c>
      <c r="E5175" t="s">
        <v>1394</v>
      </c>
      <c r="F5175" t="s">
        <v>63</v>
      </c>
      <c r="G5175">
        <v>11</v>
      </c>
      <c r="H5175">
        <v>290</v>
      </c>
    </row>
    <row r="5176" spans="1:8">
      <c r="A5176">
        <v>5175</v>
      </c>
      <c r="B5176">
        <v>76</v>
      </c>
      <c r="C5176" t="s">
        <v>195</v>
      </c>
      <c r="D5176" t="s">
        <v>3599</v>
      </c>
      <c r="E5176" t="s">
        <v>1394</v>
      </c>
      <c r="F5176" t="s">
        <v>46</v>
      </c>
      <c r="G5176">
        <v>10</v>
      </c>
      <c r="H5176">
        <v>290</v>
      </c>
    </row>
    <row r="5177" spans="1:8">
      <c r="A5177">
        <v>5176</v>
      </c>
      <c r="B5177">
        <v>76</v>
      </c>
      <c r="C5177" t="s">
        <v>195</v>
      </c>
      <c r="D5177" t="s">
        <v>3599</v>
      </c>
      <c r="E5177" t="s">
        <v>1395</v>
      </c>
      <c r="F5177" t="s">
        <v>63</v>
      </c>
      <c r="G5177">
        <v>9</v>
      </c>
      <c r="H5177">
        <v>290</v>
      </c>
    </row>
    <row r="5178" spans="1:8">
      <c r="A5178">
        <v>5177</v>
      </c>
      <c r="B5178">
        <v>76</v>
      </c>
      <c r="C5178" t="s">
        <v>195</v>
      </c>
      <c r="D5178" t="s">
        <v>3599</v>
      </c>
      <c r="E5178" t="s">
        <v>1395</v>
      </c>
      <c r="F5178" t="s">
        <v>46</v>
      </c>
      <c r="G5178">
        <v>12</v>
      </c>
      <c r="H5178">
        <v>290</v>
      </c>
    </row>
    <row r="5179" spans="1:8">
      <c r="A5179">
        <v>5178</v>
      </c>
      <c r="B5179">
        <v>76</v>
      </c>
      <c r="C5179" t="s">
        <v>195</v>
      </c>
      <c r="D5179" t="s">
        <v>3599</v>
      </c>
      <c r="E5179" t="s">
        <v>1396</v>
      </c>
      <c r="F5179" t="s">
        <v>63</v>
      </c>
      <c r="G5179">
        <v>7</v>
      </c>
      <c r="H5179">
        <v>290</v>
      </c>
    </row>
    <row r="5180" spans="1:8">
      <c r="A5180">
        <v>5179</v>
      </c>
      <c r="B5180">
        <v>76</v>
      </c>
      <c r="C5180" t="s">
        <v>195</v>
      </c>
      <c r="D5180" t="s">
        <v>3599</v>
      </c>
      <c r="E5180" t="s">
        <v>1396</v>
      </c>
      <c r="F5180" t="s">
        <v>46</v>
      </c>
      <c r="G5180">
        <v>8</v>
      </c>
      <c r="H5180">
        <v>290</v>
      </c>
    </row>
    <row r="5181" spans="1:8">
      <c r="A5181">
        <v>5180</v>
      </c>
      <c r="B5181">
        <v>76</v>
      </c>
      <c r="C5181" t="s">
        <v>195</v>
      </c>
      <c r="D5181" t="s">
        <v>3599</v>
      </c>
      <c r="E5181" t="s">
        <v>1397</v>
      </c>
      <c r="F5181" t="s">
        <v>63</v>
      </c>
      <c r="G5181">
        <v>4</v>
      </c>
      <c r="H5181">
        <v>290</v>
      </c>
    </row>
    <row r="5182" spans="1:8">
      <c r="A5182">
        <v>5181</v>
      </c>
      <c r="B5182">
        <v>76</v>
      </c>
      <c r="C5182" t="s">
        <v>195</v>
      </c>
      <c r="D5182" t="s">
        <v>3599</v>
      </c>
      <c r="E5182" t="s">
        <v>1397</v>
      </c>
      <c r="F5182" t="s">
        <v>46</v>
      </c>
      <c r="G5182">
        <v>4</v>
      </c>
      <c r="H5182">
        <v>290</v>
      </c>
    </row>
    <row r="5183" spans="1:8">
      <c r="A5183">
        <v>5182</v>
      </c>
      <c r="B5183">
        <v>76</v>
      </c>
      <c r="C5183" t="s">
        <v>195</v>
      </c>
      <c r="D5183" t="s">
        <v>3599</v>
      </c>
      <c r="E5183" t="s">
        <v>1398</v>
      </c>
      <c r="F5183" t="s">
        <v>63</v>
      </c>
      <c r="G5183">
        <v>3</v>
      </c>
      <c r="H5183">
        <v>290</v>
      </c>
    </row>
    <row r="5184" spans="1:8">
      <c r="A5184">
        <v>5183</v>
      </c>
      <c r="B5184">
        <v>76</v>
      </c>
      <c r="C5184" t="s">
        <v>195</v>
      </c>
      <c r="D5184" t="s">
        <v>3599</v>
      </c>
      <c r="E5184" t="s">
        <v>1398</v>
      </c>
      <c r="F5184" t="s">
        <v>46</v>
      </c>
      <c r="G5184">
        <v>3</v>
      </c>
      <c r="H5184">
        <v>290</v>
      </c>
    </row>
    <row r="5185" spans="1:8">
      <c r="A5185">
        <v>5184</v>
      </c>
      <c r="B5185">
        <v>76</v>
      </c>
      <c r="C5185" t="s">
        <v>195</v>
      </c>
      <c r="D5185" t="s">
        <v>3599</v>
      </c>
      <c r="E5185" t="s">
        <v>1399</v>
      </c>
      <c r="F5185" t="s">
        <v>63</v>
      </c>
      <c r="G5185">
        <v>2</v>
      </c>
      <c r="H5185">
        <v>290</v>
      </c>
    </row>
    <row r="5186" spans="1:8">
      <c r="A5186">
        <v>5185</v>
      </c>
      <c r="B5186">
        <v>76</v>
      </c>
      <c r="C5186" t="s">
        <v>195</v>
      </c>
      <c r="D5186" t="s">
        <v>3599</v>
      </c>
      <c r="E5186" t="s">
        <v>1399</v>
      </c>
      <c r="F5186" t="s">
        <v>46</v>
      </c>
      <c r="G5186">
        <v>6</v>
      </c>
      <c r="H5186">
        <v>290</v>
      </c>
    </row>
    <row r="5187" spans="1:8">
      <c r="A5187">
        <v>5186</v>
      </c>
      <c r="B5187">
        <v>76</v>
      </c>
      <c r="C5187" t="s">
        <v>195</v>
      </c>
      <c r="D5187" t="s">
        <v>3599</v>
      </c>
      <c r="E5187" t="s">
        <v>1400</v>
      </c>
      <c r="F5187" t="s">
        <v>63</v>
      </c>
      <c r="G5187">
        <v>2</v>
      </c>
      <c r="H5187">
        <v>290</v>
      </c>
    </row>
    <row r="5188" spans="1:8">
      <c r="A5188">
        <v>5187</v>
      </c>
      <c r="B5188">
        <v>76</v>
      </c>
      <c r="C5188" t="s">
        <v>195</v>
      </c>
      <c r="D5188" t="s">
        <v>3599</v>
      </c>
      <c r="E5188" t="s">
        <v>1400</v>
      </c>
      <c r="F5188" t="s">
        <v>46</v>
      </c>
      <c r="G5188">
        <v>3</v>
      </c>
      <c r="H5188">
        <v>290</v>
      </c>
    </row>
    <row r="5189" spans="1:8">
      <c r="A5189">
        <v>5188</v>
      </c>
      <c r="B5189">
        <v>76</v>
      </c>
      <c r="C5189" t="s">
        <v>195</v>
      </c>
      <c r="D5189" t="s">
        <v>3599</v>
      </c>
      <c r="E5189" t="s">
        <v>1401</v>
      </c>
      <c r="F5189" t="s">
        <v>46</v>
      </c>
      <c r="G5189">
        <v>2</v>
      </c>
      <c r="H5189">
        <v>290</v>
      </c>
    </row>
    <row r="5190" spans="1:8">
      <c r="A5190">
        <v>5189</v>
      </c>
      <c r="B5190">
        <v>76</v>
      </c>
      <c r="C5190" t="s">
        <v>195</v>
      </c>
      <c r="D5190" t="s">
        <v>3599</v>
      </c>
      <c r="E5190" t="s">
        <v>1402</v>
      </c>
      <c r="F5190" t="s">
        <v>63</v>
      </c>
      <c r="G5190">
        <v>2</v>
      </c>
      <c r="H5190">
        <v>290</v>
      </c>
    </row>
    <row r="5191" spans="1:8">
      <c r="A5191">
        <v>5190</v>
      </c>
      <c r="B5191">
        <v>76</v>
      </c>
      <c r="C5191" t="s">
        <v>195</v>
      </c>
      <c r="D5191" t="s">
        <v>3598</v>
      </c>
      <c r="E5191" t="s">
        <v>249</v>
      </c>
      <c r="F5191" t="s">
        <v>63</v>
      </c>
      <c r="G5191">
        <v>22572</v>
      </c>
      <c r="H5191">
        <v>646762</v>
      </c>
    </row>
    <row r="5192" spans="1:8">
      <c r="A5192">
        <v>5191</v>
      </c>
      <c r="B5192">
        <v>76</v>
      </c>
      <c r="C5192" t="s">
        <v>195</v>
      </c>
      <c r="D5192" t="s">
        <v>3598</v>
      </c>
      <c r="E5192" t="s">
        <v>249</v>
      </c>
      <c r="F5192" t="s">
        <v>46</v>
      </c>
      <c r="G5192">
        <v>21820</v>
      </c>
      <c r="H5192">
        <v>646762</v>
      </c>
    </row>
    <row r="5193" spans="1:8">
      <c r="A5193">
        <v>5192</v>
      </c>
      <c r="B5193">
        <v>76</v>
      </c>
      <c r="C5193" t="s">
        <v>195</v>
      </c>
      <c r="D5193" t="s">
        <v>3598</v>
      </c>
      <c r="E5193" t="s">
        <v>1386</v>
      </c>
      <c r="F5193" t="s">
        <v>63</v>
      </c>
      <c r="G5193">
        <v>26702</v>
      </c>
      <c r="H5193">
        <v>646762</v>
      </c>
    </row>
    <row r="5194" spans="1:8">
      <c r="A5194">
        <v>5193</v>
      </c>
      <c r="B5194">
        <v>76</v>
      </c>
      <c r="C5194" t="s">
        <v>195</v>
      </c>
      <c r="D5194" t="s">
        <v>3598</v>
      </c>
      <c r="E5194" t="s">
        <v>1386</v>
      </c>
      <c r="F5194" t="s">
        <v>46</v>
      </c>
      <c r="G5194">
        <v>25819</v>
      </c>
      <c r="H5194">
        <v>646762</v>
      </c>
    </row>
    <row r="5195" spans="1:8">
      <c r="A5195">
        <v>5194</v>
      </c>
      <c r="B5195">
        <v>76</v>
      </c>
      <c r="C5195" t="s">
        <v>195</v>
      </c>
      <c r="D5195" t="s">
        <v>3598</v>
      </c>
      <c r="E5195" t="s">
        <v>1387</v>
      </c>
      <c r="F5195" t="s">
        <v>63</v>
      </c>
      <c r="G5195">
        <v>29243</v>
      </c>
      <c r="H5195">
        <v>646762</v>
      </c>
    </row>
    <row r="5196" spans="1:8">
      <c r="A5196">
        <v>5195</v>
      </c>
      <c r="B5196">
        <v>76</v>
      </c>
      <c r="C5196" t="s">
        <v>195</v>
      </c>
      <c r="D5196" t="s">
        <v>3598</v>
      </c>
      <c r="E5196" t="s">
        <v>1387</v>
      </c>
      <c r="F5196" t="s">
        <v>46</v>
      </c>
      <c r="G5196">
        <v>28591</v>
      </c>
      <c r="H5196">
        <v>646762</v>
      </c>
    </row>
    <row r="5197" spans="1:8">
      <c r="A5197">
        <v>5196</v>
      </c>
      <c r="B5197">
        <v>76</v>
      </c>
      <c r="C5197" t="s">
        <v>195</v>
      </c>
      <c r="D5197" t="s">
        <v>3598</v>
      </c>
      <c r="E5197" t="s">
        <v>1388</v>
      </c>
      <c r="F5197" t="s">
        <v>63</v>
      </c>
      <c r="G5197">
        <v>30023</v>
      </c>
      <c r="H5197">
        <v>646762</v>
      </c>
    </row>
    <row r="5198" spans="1:8">
      <c r="A5198">
        <v>5197</v>
      </c>
      <c r="B5198">
        <v>76</v>
      </c>
      <c r="C5198" t="s">
        <v>195</v>
      </c>
      <c r="D5198" t="s">
        <v>3598</v>
      </c>
      <c r="E5198" t="s">
        <v>1388</v>
      </c>
      <c r="F5198" t="s">
        <v>46</v>
      </c>
      <c r="G5198">
        <v>30536</v>
      </c>
      <c r="H5198">
        <v>646762</v>
      </c>
    </row>
    <row r="5199" spans="1:8">
      <c r="A5199">
        <v>5198</v>
      </c>
      <c r="B5199">
        <v>76</v>
      </c>
      <c r="C5199" t="s">
        <v>195</v>
      </c>
      <c r="D5199" t="s">
        <v>3598</v>
      </c>
      <c r="E5199" t="s">
        <v>1389</v>
      </c>
      <c r="F5199" t="s">
        <v>63</v>
      </c>
      <c r="G5199">
        <v>29040</v>
      </c>
      <c r="H5199">
        <v>646762</v>
      </c>
    </row>
    <row r="5200" spans="1:8">
      <c r="A5200">
        <v>5199</v>
      </c>
      <c r="B5200">
        <v>76</v>
      </c>
      <c r="C5200" t="s">
        <v>195</v>
      </c>
      <c r="D5200" t="s">
        <v>3598</v>
      </c>
      <c r="E5200" t="s">
        <v>1389</v>
      </c>
      <c r="F5200" t="s">
        <v>46</v>
      </c>
      <c r="G5200">
        <v>31813</v>
      </c>
      <c r="H5200">
        <v>646762</v>
      </c>
    </row>
    <row r="5201" spans="1:8">
      <c r="A5201">
        <v>5200</v>
      </c>
      <c r="B5201">
        <v>76</v>
      </c>
      <c r="C5201" t="s">
        <v>195</v>
      </c>
      <c r="D5201" t="s">
        <v>3598</v>
      </c>
      <c r="E5201" t="s">
        <v>1390</v>
      </c>
      <c r="F5201" t="s">
        <v>63</v>
      </c>
      <c r="G5201">
        <v>25744</v>
      </c>
      <c r="H5201">
        <v>646762</v>
      </c>
    </row>
    <row r="5202" spans="1:8">
      <c r="A5202">
        <v>5201</v>
      </c>
      <c r="B5202">
        <v>76</v>
      </c>
      <c r="C5202" t="s">
        <v>195</v>
      </c>
      <c r="D5202" t="s">
        <v>3598</v>
      </c>
      <c r="E5202" t="s">
        <v>1390</v>
      </c>
      <c r="F5202" t="s">
        <v>46</v>
      </c>
      <c r="G5202">
        <v>28924</v>
      </c>
      <c r="H5202">
        <v>646762</v>
      </c>
    </row>
    <row r="5203" spans="1:8">
      <c r="A5203">
        <v>5202</v>
      </c>
      <c r="B5203">
        <v>76</v>
      </c>
      <c r="C5203" t="s">
        <v>195</v>
      </c>
      <c r="D5203" t="s">
        <v>3598</v>
      </c>
      <c r="E5203" t="s">
        <v>1391</v>
      </c>
      <c r="F5203" t="s">
        <v>63</v>
      </c>
      <c r="G5203">
        <v>22375</v>
      </c>
      <c r="H5203">
        <v>646762</v>
      </c>
    </row>
    <row r="5204" spans="1:8">
      <c r="A5204">
        <v>5203</v>
      </c>
      <c r="B5204">
        <v>76</v>
      </c>
      <c r="C5204" t="s">
        <v>195</v>
      </c>
      <c r="D5204" t="s">
        <v>3598</v>
      </c>
      <c r="E5204" t="s">
        <v>1391</v>
      </c>
      <c r="F5204" t="s">
        <v>46</v>
      </c>
      <c r="G5204">
        <v>26284</v>
      </c>
      <c r="H5204">
        <v>646762</v>
      </c>
    </row>
    <row r="5205" spans="1:8">
      <c r="A5205">
        <v>5204</v>
      </c>
      <c r="B5205">
        <v>76</v>
      </c>
      <c r="C5205" t="s">
        <v>195</v>
      </c>
      <c r="D5205" t="s">
        <v>3598</v>
      </c>
      <c r="E5205" t="s">
        <v>1392</v>
      </c>
      <c r="F5205" t="s">
        <v>63</v>
      </c>
      <c r="G5205">
        <v>21062</v>
      </c>
      <c r="H5205">
        <v>646762</v>
      </c>
    </row>
    <row r="5206" spans="1:8">
      <c r="A5206">
        <v>5205</v>
      </c>
      <c r="B5206">
        <v>76</v>
      </c>
      <c r="C5206" t="s">
        <v>195</v>
      </c>
      <c r="D5206" t="s">
        <v>3598</v>
      </c>
      <c r="E5206" t="s">
        <v>1392</v>
      </c>
      <c r="F5206" t="s">
        <v>46</v>
      </c>
      <c r="G5206">
        <v>25489</v>
      </c>
      <c r="H5206">
        <v>646762</v>
      </c>
    </row>
    <row r="5207" spans="1:8">
      <c r="A5207">
        <v>5206</v>
      </c>
      <c r="B5207">
        <v>76</v>
      </c>
      <c r="C5207" t="s">
        <v>195</v>
      </c>
      <c r="D5207" t="s">
        <v>3598</v>
      </c>
      <c r="E5207" t="s">
        <v>1393</v>
      </c>
      <c r="F5207" t="s">
        <v>63</v>
      </c>
      <c r="G5207">
        <v>17922</v>
      </c>
      <c r="H5207">
        <v>646762</v>
      </c>
    </row>
    <row r="5208" spans="1:8">
      <c r="A5208">
        <v>5207</v>
      </c>
      <c r="B5208">
        <v>76</v>
      </c>
      <c r="C5208" t="s">
        <v>195</v>
      </c>
      <c r="D5208" t="s">
        <v>3598</v>
      </c>
      <c r="E5208" t="s">
        <v>1393</v>
      </c>
      <c r="F5208" t="s">
        <v>46</v>
      </c>
      <c r="G5208">
        <v>22550</v>
      </c>
      <c r="H5208">
        <v>646762</v>
      </c>
    </row>
    <row r="5209" spans="1:8">
      <c r="A5209">
        <v>5208</v>
      </c>
      <c r="B5209">
        <v>76</v>
      </c>
      <c r="C5209" t="s">
        <v>195</v>
      </c>
      <c r="D5209" t="s">
        <v>3598</v>
      </c>
      <c r="E5209" t="s">
        <v>1394</v>
      </c>
      <c r="F5209" t="s">
        <v>63</v>
      </c>
      <c r="G5209">
        <v>16836</v>
      </c>
      <c r="H5209">
        <v>646762</v>
      </c>
    </row>
    <row r="5210" spans="1:8">
      <c r="A5210">
        <v>5209</v>
      </c>
      <c r="B5210">
        <v>76</v>
      </c>
      <c r="C5210" t="s">
        <v>195</v>
      </c>
      <c r="D5210" t="s">
        <v>3598</v>
      </c>
      <c r="E5210" t="s">
        <v>1394</v>
      </c>
      <c r="F5210" t="s">
        <v>46</v>
      </c>
      <c r="G5210">
        <v>21410</v>
      </c>
      <c r="H5210">
        <v>646762</v>
      </c>
    </row>
    <row r="5211" spans="1:8">
      <c r="A5211">
        <v>5210</v>
      </c>
      <c r="B5211">
        <v>76</v>
      </c>
      <c r="C5211" t="s">
        <v>195</v>
      </c>
      <c r="D5211" t="s">
        <v>3598</v>
      </c>
      <c r="E5211" t="s">
        <v>1395</v>
      </c>
      <c r="F5211" t="s">
        <v>63</v>
      </c>
      <c r="G5211">
        <v>15982</v>
      </c>
      <c r="H5211">
        <v>646762</v>
      </c>
    </row>
    <row r="5212" spans="1:8">
      <c r="A5212">
        <v>5211</v>
      </c>
      <c r="B5212">
        <v>76</v>
      </c>
      <c r="C5212" t="s">
        <v>195</v>
      </c>
      <c r="D5212" t="s">
        <v>3598</v>
      </c>
      <c r="E5212" t="s">
        <v>1395</v>
      </c>
      <c r="F5212" t="s">
        <v>46</v>
      </c>
      <c r="G5212">
        <v>20406</v>
      </c>
      <c r="H5212">
        <v>646762</v>
      </c>
    </row>
    <row r="5213" spans="1:8">
      <c r="A5213">
        <v>5212</v>
      </c>
      <c r="B5213">
        <v>76</v>
      </c>
      <c r="C5213" t="s">
        <v>195</v>
      </c>
      <c r="D5213" t="s">
        <v>3598</v>
      </c>
      <c r="E5213" t="s">
        <v>1396</v>
      </c>
      <c r="F5213" t="s">
        <v>63</v>
      </c>
      <c r="G5213">
        <v>13425</v>
      </c>
      <c r="H5213">
        <v>646762</v>
      </c>
    </row>
    <row r="5214" spans="1:8">
      <c r="A5214">
        <v>5213</v>
      </c>
      <c r="B5214">
        <v>76</v>
      </c>
      <c r="C5214" t="s">
        <v>195</v>
      </c>
      <c r="D5214" t="s">
        <v>3598</v>
      </c>
      <c r="E5214" t="s">
        <v>1396</v>
      </c>
      <c r="F5214" t="s">
        <v>46</v>
      </c>
      <c r="G5214">
        <v>17475</v>
      </c>
      <c r="H5214">
        <v>646762</v>
      </c>
    </row>
    <row r="5215" spans="1:8">
      <c r="A5215">
        <v>5214</v>
      </c>
      <c r="B5215">
        <v>76</v>
      </c>
      <c r="C5215" t="s">
        <v>195</v>
      </c>
      <c r="D5215" t="s">
        <v>3598</v>
      </c>
      <c r="E5215" t="s">
        <v>1397</v>
      </c>
      <c r="F5215" t="s">
        <v>63</v>
      </c>
      <c r="G5215">
        <v>10577</v>
      </c>
      <c r="H5215">
        <v>646762</v>
      </c>
    </row>
    <row r="5216" spans="1:8">
      <c r="A5216">
        <v>5215</v>
      </c>
      <c r="B5216">
        <v>76</v>
      </c>
      <c r="C5216" t="s">
        <v>195</v>
      </c>
      <c r="D5216" t="s">
        <v>3598</v>
      </c>
      <c r="E5216" t="s">
        <v>1397</v>
      </c>
      <c r="F5216" t="s">
        <v>46</v>
      </c>
      <c r="G5216">
        <v>13887</v>
      </c>
      <c r="H5216">
        <v>646762</v>
      </c>
    </row>
    <row r="5217" spans="1:8">
      <c r="A5217">
        <v>5216</v>
      </c>
      <c r="B5217">
        <v>76</v>
      </c>
      <c r="C5217" t="s">
        <v>195</v>
      </c>
      <c r="D5217" t="s">
        <v>3598</v>
      </c>
      <c r="E5217" t="s">
        <v>1398</v>
      </c>
      <c r="F5217" t="s">
        <v>63</v>
      </c>
      <c r="G5217">
        <v>7782</v>
      </c>
      <c r="H5217">
        <v>646762</v>
      </c>
    </row>
    <row r="5218" spans="1:8">
      <c r="A5218">
        <v>5217</v>
      </c>
      <c r="B5218">
        <v>76</v>
      </c>
      <c r="C5218" t="s">
        <v>195</v>
      </c>
      <c r="D5218" t="s">
        <v>3598</v>
      </c>
      <c r="E5218" t="s">
        <v>1398</v>
      </c>
      <c r="F5218" t="s">
        <v>46</v>
      </c>
      <c r="G5218">
        <v>10115</v>
      </c>
      <c r="H5218">
        <v>646762</v>
      </c>
    </row>
    <row r="5219" spans="1:8">
      <c r="A5219">
        <v>5218</v>
      </c>
      <c r="B5219">
        <v>76</v>
      </c>
      <c r="C5219" t="s">
        <v>195</v>
      </c>
      <c r="D5219" t="s">
        <v>3598</v>
      </c>
      <c r="E5219" t="s">
        <v>1399</v>
      </c>
      <c r="F5219" t="s">
        <v>63</v>
      </c>
      <c r="G5219">
        <v>5414</v>
      </c>
      <c r="H5219">
        <v>646762</v>
      </c>
    </row>
    <row r="5220" spans="1:8">
      <c r="A5220">
        <v>5219</v>
      </c>
      <c r="B5220">
        <v>76</v>
      </c>
      <c r="C5220" t="s">
        <v>195</v>
      </c>
      <c r="D5220" t="s">
        <v>3598</v>
      </c>
      <c r="E5220" t="s">
        <v>1399</v>
      </c>
      <c r="F5220" t="s">
        <v>46</v>
      </c>
      <c r="G5220">
        <v>6848</v>
      </c>
      <c r="H5220">
        <v>646762</v>
      </c>
    </row>
    <row r="5221" spans="1:8">
      <c r="A5221">
        <v>5220</v>
      </c>
      <c r="B5221">
        <v>76</v>
      </c>
      <c r="C5221" t="s">
        <v>195</v>
      </c>
      <c r="D5221" t="s">
        <v>3598</v>
      </c>
      <c r="E5221" t="s">
        <v>1400</v>
      </c>
      <c r="F5221" t="s">
        <v>63</v>
      </c>
      <c r="G5221">
        <v>3735</v>
      </c>
      <c r="H5221">
        <v>646762</v>
      </c>
    </row>
    <row r="5222" spans="1:8">
      <c r="A5222">
        <v>5221</v>
      </c>
      <c r="B5222">
        <v>76</v>
      </c>
      <c r="C5222" t="s">
        <v>195</v>
      </c>
      <c r="D5222" t="s">
        <v>3598</v>
      </c>
      <c r="E5222" t="s">
        <v>1400</v>
      </c>
      <c r="F5222" t="s">
        <v>46</v>
      </c>
      <c r="G5222">
        <v>5177</v>
      </c>
      <c r="H5222">
        <v>646762</v>
      </c>
    </row>
    <row r="5223" spans="1:8">
      <c r="A5223">
        <v>5222</v>
      </c>
      <c r="B5223">
        <v>76</v>
      </c>
      <c r="C5223" t="s">
        <v>195</v>
      </c>
      <c r="D5223" t="s">
        <v>3598</v>
      </c>
      <c r="E5223" t="s">
        <v>1401</v>
      </c>
      <c r="F5223" t="s">
        <v>63</v>
      </c>
      <c r="G5223">
        <v>2477</v>
      </c>
      <c r="H5223">
        <v>646762</v>
      </c>
    </row>
    <row r="5224" spans="1:8">
      <c r="A5224">
        <v>5223</v>
      </c>
      <c r="B5224">
        <v>76</v>
      </c>
      <c r="C5224" t="s">
        <v>195</v>
      </c>
      <c r="D5224" t="s">
        <v>3598</v>
      </c>
      <c r="E5224" t="s">
        <v>1401</v>
      </c>
      <c r="F5224" t="s">
        <v>46</v>
      </c>
      <c r="G5224">
        <v>3705</v>
      </c>
      <c r="H5224">
        <v>646762</v>
      </c>
    </row>
    <row r="5225" spans="1:8">
      <c r="A5225">
        <v>5224</v>
      </c>
      <c r="B5225">
        <v>76</v>
      </c>
      <c r="C5225" t="s">
        <v>195</v>
      </c>
      <c r="D5225" t="s">
        <v>3598</v>
      </c>
      <c r="E5225" t="s">
        <v>1402</v>
      </c>
      <c r="F5225" t="s">
        <v>63</v>
      </c>
      <c r="G5225">
        <v>1856</v>
      </c>
      <c r="H5225">
        <v>646762</v>
      </c>
    </row>
    <row r="5226" spans="1:8">
      <c r="A5226">
        <v>5225</v>
      </c>
      <c r="B5226">
        <v>76</v>
      </c>
      <c r="C5226" t="s">
        <v>195</v>
      </c>
      <c r="D5226" t="s">
        <v>3598</v>
      </c>
      <c r="E5226" t="s">
        <v>1402</v>
      </c>
      <c r="F5226" t="s">
        <v>46</v>
      </c>
      <c r="G5226">
        <v>3146</v>
      </c>
      <c r="H5226">
        <v>646762</v>
      </c>
    </row>
    <row r="5227" spans="1:8">
      <c r="A5227">
        <v>5226</v>
      </c>
      <c r="B5227">
        <v>76</v>
      </c>
      <c r="C5227" t="s">
        <v>195</v>
      </c>
      <c r="D5227" t="s">
        <v>3586</v>
      </c>
      <c r="E5227" t="s">
        <v>249</v>
      </c>
      <c r="F5227" t="s">
        <v>63</v>
      </c>
      <c r="G5227">
        <v>86103</v>
      </c>
      <c r="H5227">
        <v>3066708</v>
      </c>
    </row>
    <row r="5228" spans="1:8">
      <c r="A5228">
        <v>5227</v>
      </c>
      <c r="B5228">
        <v>76</v>
      </c>
      <c r="C5228" t="s">
        <v>195</v>
      </c>
      <c r="D5228" t="s">
        <v>3586</v>
      </c>
      <c r="E5228" t="s">
        <v>249</v>
      </c>
      <c r="F5228" t="s">
        <v>46</v>
      </c>
      <c r="G5228">
        <v>81627</v>
      </c>
      <c r="H5228">
        <v>3066708</v>
      </c>
    </row>
    <row r="5229" spans="1:8">
      <c r="A5229">
        <v>5228</v>
      </c>
      <c r="B5229">
        <v>76</v>
      </c>
      <c r="C5229" t="s">
        <v>195</v>
      </c>
      <c r="D5229" t="s">
        <v>3586</v>
      </c>
      <c r="E5229" t="s">
        <v>1386</v>
      </c>
      <c r="F5229" t="s">
        <v>63</v>
      </c>
      <c r="G5229">
        <v>95181</v>
      </c>
      <c r="H5229">
        <v>3066708</v>
      </c>
    </row>
    <row r="5230" spans="1:8">
      <c r="A5230">
        <v>5229</v>
      </c>
      <c r="B5230">
        <v>76</v>
      </c>
      <c r="C5230" t="s">
        <v>195</v>
      </c>
      <c r="D5230" t="s">
        <v>3586</v>
      </c>
      <c r="E5230" t="s">
        <v>1386</v>
      </c>
      <c r="F5230" t="s">
        <v>46</v>
      </c>
      <c r="G5230">
        <v>90794</v>
      </c>
      <c r="H5230">
        <v>3066708</v>
      </c>
    </row>
    <row r="5231" spans="1:8">
      <c r="A5231">
        <v>5230</v>
      </c>
      <c r="B5231">
        <v>76</v>
      </c>
      <c r="C5231" t="s">
        <v>195</v>
      </c>
      <c r="D5231" t="s">
        <v>3586</v>
      </c>
      <c r="E5231" t="s">
        <v>1387</v>
      </c>
      <c r="F5231" t="s">
        <v>63</v>
      </c>
      <c r="G5231">
        <v>106610</v>
      </c>
      <c r="H5231">
        <v>3066708</v>
      </c>
    </row>
    <row r="5232" spans="1:8">
      <c r="A5232">
        <v>5231</v>
      </c>
      <c r="B5232">
        <v>76</v>
      </c>
      <c r="C5232" t="s">
        <v>195</v>
      </c>
      <c r="D5232" t="s">
        <v>3586</v>
      </c>
      <c r="E5232" t="s">
        <v>1387</v>
      </c>
      <c r="F5232" t="s">
        <v>46</v>
      </c>
      <c r="G5232">
        <v>101999</v>
      </c>
      <c r="H5232">
        <v>3066708</v>
      </c>
    </row>
    <row r="5233" spans="1:8">
      <c r="A5233">
        <v>5232</v>
      </c>
      <c r="B5233">
        <v>76</v>
      </c>
      <c r="C5233" t="s">
        <v>195</v>
      </c>
      <c r="D5233" t="s">
        <v>3586</v>
      </c>
      <c r="E5233" t="s">
        <v>1388</v>
      </c>
      <c r="F5233" t="s">
        <v>63</v>
      </c>
      <c r="G5233">
        <v>116339</v>
      </c>
      <c r="H5233">
        <v>3066708</v>
      </c>
    </row>
    <row r="5234" spans="1:8">
      <c r="A5234">
        <v>5233</v>
      </c>
      <c r="B5234">
        <v>76</v>
      </c>
      <c r="C5234" t="s">
        <v>195</v>
      </c>
      <c r="D5234" t="s">
        <v>3586</v>
      </c>
      <c r="E5234" t="s">
        <v>1388</v>
      </c>
      <c r="F5234" t="s">
        <v>46</v>
      </c>
      <c r="G5234">
        <v>114987</v>
      </c>
      <c r="H5234">
        <v>3066708</v>
      </c>
    </row>
    <row r="5235" spans="1:8">
      <c r="A5235">
        <v>5234</v>
      </c>
      <c r="B5235">
        <v>76</v>
      </c>
      <c r="C5235" t="s">
        <v>195</v>
      </c>
      <c r="D5235" t="s">
        <v>3586</v>
      </c>
      <c r="E5235" t="s">
        <v>1389</v>
      </c>
      <c r="F5235" t="s">
        <v>63</v>
      </c>
      <c r="G5235">
        <v>126494</v>
      </c>
      <c r="H5235">
        <v>3066708</v>
      </c>
    </row>
    <row r="5236" spans="1:8">
      <c r="A5236">
        <v>5235</v>
      </c>
      <c r="B5236">
        <v>76</v>
      </c>
      <c r="C5236" t="s">
        <v>195</v>
      </c>
      <c r="D5236" t="s">
        <v>3586</v>
      </c>
      <c r="E5236" t="s">
        <v>1389</v>
      </c>
      <c r="F5236" t="s">
        <v>46</v>
      </c>
      <c r="G5236">
        <v>128133</v>
      </c>
      <c r="H5236">
        <v>3066708</v>
      </c>
    </row>
    <row r="5237" spans="1:8">
      <c r="A5237">
        <v>5236</v>
      </c>
      <c r="B5237">
        <v>76</v>
      </c>
      <c r="C5237" t="s">
        <v>195</v>
      </c>
      <c r="D5237" t="s">
        <v>3586</v>
      </c>
      <c r="E5237" t="s">
        <v>1390</v>
      </c>
      <c r="F5237" t="s">
        <v>63</v>
      </c>
      <c r="G5237">
        <v>120653</v>
      </c>
      <c r="H5237">
        <v>3066708</v>
      </c>
    </row>
    <row r="5238" spans="1:8">
      <c r="A5238">
        <v>5237</v>
      </c>
      <c r="B5238">
        <v>76</v>
      </c>
      <c r="C5238" t="s">
        <v>195</v>
      </c>
      <c r="D5238" t="s">
        <v>3586</v>
      </c>
      <c r="E5238" t="s">
        <v>1390</v>
      </c>
      <c r="F5238" t="s">
        <v>46</v>
      </c>
      <c r="G5238">
        <v>126257</v>
      </c>
      <c r="H5238">
        <v>3066708</v>
      </c>
    </row>
    <row r="5239" spans="1:8">
      <c r="A5239">
        <v>5238</v>
      </c>
      <c r="B5239">
        <v>76</v>
      </c>
      <c r="C5239" t="s">
        <v>195</v>
      </c>
      <c r="D5239" t="s">
        <v>3586</v>
      </c>
      <c r="E5239" t="s">
        <v>1391</v>
      </c>
      <c r="F5239" t="s">
        <v>63</v>
      </c>
      <c r="G5239">
        <v>109191</v>
      </c>
      <c r="H5239">
        <v>3066708</v>
      </c>
    </row>
    <row r="5240" spans="1:8">
      <c r="A5240">
        <v>5239</v>
      </c>
      <c r="B5240">
        <v>76</v>
      </c>
      <c r="C5240" t="s">
        <v>195</v>
      </c>
      <c r="D5240" t="s">
        <v>3586</v>
      </c>
      <c r="E5240" t="s">
        <v>1391</v>
      </c>
      <c r="F5240" t="s">
        <v>46</v>
      </c>
      <c r="G5240">
        <v>116062</v>
      </c>
      <c r="H5240">
        <v>3066708</v>
      </c>
    </row>
    <row r="5241" spans="1:8">
      <c r="A5241">
        <v>5240</v>
      </c>
      <c r="B5241">
        <v>76</v>
      </c>
      <c r="C5241" t="s">
        <v>195</v>
      </c>
      <c r="D5241" t="s">
        <v>3586</v>
      </c>
      <c r="E5241" t="s">
        <v>1392</v>
      </c>
      <c r="F5241" t="s">
        <v>63</v>
      </c>
      <c r="G5241">
        <v>106849</v>
      </c>
      <c r="H5241">
        <v>3066708</v>
      </c>
    </row>
    <row r="5242" spans="1:8">
      <c r="A5242">
        <v>5241</v>
      </c>
      <c r="B5242">
        <v>76</v>
      </c>
      <c r="C5242" t="s">
        <v>195</v>
      </c>
      <c r="D5242" t="s">
        <v>3586</v>
      </c>
      <c r="E5242" t="s">
        <v>1392</v>
      </c>
      <c r="F5242" t="s">
        <v>46</v>
      </c>
      <c r="G5242">
        <v>118059</v>
      </c>
      <c r="H5242">
        <v>3066708</v>
      </c>
    </row>
    <row r="5243" spans="1:8">
      <c r="A5243">
        <v>5242</v>
      </c>
      <c r="B5243">
        <v>76</v>
      </c>
      <c r="C5243" t="s">
        <v>195</v>
      </c>
      <c r="D5243" t="s">
        <v>3586</v>
      </c>
      <c r="E5243" t="s">
        <v>1393</v>
      </c>
      <c r="F5243" t="s">
        <v>63</v>
      </c>
      <c r="G5243">
        <v>93213</v>
      </c>
      <c r="H5243">
        <v>3066708</v>
      </c>
    </row>
    <row r="5244" spans="1:8">
      <c r="A5244">
        <v>5243</v>
      </c>
      <c r="B5244">
        <v>76</v>
      </c>
      <c r="C5244" t="s">
        <v>195</v>
      </c>
      <c r="D5244" t="s">
        <v>3586</v>
      </c>
      <c r="E5244" t="s">
        <v>1393</v>
      </c>
      <c r="F5244" t="s">
        <v>46</v>
      </c>
      <c r="G5244">
        <v>105735</v>
      </c>
      <c r="H5244">
        <v>3066708</v>
      </c>
    </row>
    <row r="5245" spans="1:8">
      <c r="A5245">
        <v>5244</v>
      </c>
      <c r="B5245">
        <v>76</v>
      </c>
      <c r="C5245" t="s">
        <v>195</v>
      </c>
      <c r="D5245" t="s">
        <v>3586</v>
      </c>
      <c r="E5245" t="s">
        <v>1394</v>
      </c>
      <c r="F5245" t="s">
        <v>63</v>
      </c>
      <c r="G5245">
        <v>93279</v>
      </c>
      <c r="H5245">
        <v>3066708</v>
      </c>
    </row>
    <row r="5246" spans="1:8">
      <c r="A5246">
        <v>5245</v>
      </c>
      <c r="B5246">
        <v>76</v>
      </c>
      <c r="C5246" t="s">
        <v>195</v>
      </c>
      <c r="D5246" t="s">
        <v>3586</v>
      </c>
      <c r="E5246" t="s">
        <v>1394</v>
      </c>
      <c r="F5246" t="s">
        <v>46</v>
      </c>
      <c r="G5246">
        <v>108888</v>
      </c>
      <c r="H5246">
        <v>3066708</v>
      </c>
    </row>
    <row r="5247" spans="1:8">
      <c r="A5247">
        <v>5246</v>
      </c>
      <c r="B5247">
        <v>76</v>
      </c>
      <c r="C5247" t="s">
        <v>195</v>
      </c>
      <c r="D5247" t="s">
        <v>3586</v>
      </c>
      <c r="E5247" t="s">
        <v>1395</v>
      </c>
      <c r="F5247" t="s">
        <v>63</v>
      </c>
      <c r="G5247">
        <v>94579</v>
      </c>
      <c r="H5247">
        <v>3066708</v>
      </c>
    </row>
    <row r="5248" spans="1:8">
      <c r="A5248">
        <v>5247</v>
      </c>
      <c r="B5248">
        <v>76</v>
      </c>
      <c r="C5248" t="s">
        <v>195</v>
      </c>
      <c r="D5248" t="s">
        <v>3586</v>
      </c>
      <c r="E5248" t="s">
        <v>1395</v>
      </c>
      <c r="F5248" t="s">
        <v>46</v>
      </c>
      <c r="G5248">
        <v>112203</v>
      </c>
      <c r="H5248">
        <v>3066708</v>
      </c>
    </row>
    <row r="5249" spans="1:8">
      <c r="A5249">
        <v>5248</v>
      </c>
      <c r="B5249">
        <v>76</v>
      </c>
      <c r="C5249" t="s">
        <v>195</v>
      </c>
      <c r="D5249" t="s">
        <v>3586</v>
      </c>
      <c r="E5249" t="s">
        <v>1396</v>
      </c>
      <c r="F5249" t="s">
        <v>63</v>
      </c>
      <c r="G5249">
        <v>83814</v>
      </c>
      <c r="H5249">
        <v>3066708</v>
      </c>
    </row>
    <row r="5250" spans="1:8">
      <c r="A5250">
        <v>5249</v>
      </c>
      <c r="B5250">
        <v>76</v>
      </c>
      <c r="C5250" t="s">
        <v>195</v>
      </c>
      <c r="D5250" t="s">
        <v>3586</v>
      </c>
      <c r="E5250" t="s">
        <v>1396</v>
      </c>
      <c r="F5250" t="s">
        <v>46</v>
      </c>
      <c r="G5250">
        <v>102449</v>
      </c>
      <c r="H5250">
        <v>3066708</v>
      </c>
    </row>
    <row r="5251" spans="1:8">
      <c r="A5251">
        <v>5250</v>
      </c>
      <c r="B5251">
        <v>76</v>
      </c>
      <c r="C5251" t="s">
        <v>195</v>
      </c>
      <c r="D5251" t="s">
        <v>3586</v>
      </c>
      <c r="E5251" t="s">
        <v>1397</v>
      </c>
      <c r="F5251" t="s">
        <v>63</v>
      </c>
      <c r="G5251">
        <v>68928</v>
      </c>
      <c r="H5251">
        <v>3066708</v>
      </c>
    </row>
    <row r="5252" spans="1:8">
      <c r="A5252">
        <v>5251</v>
      </c>
      <c r="B5252">
        <v>76</v>
      </c>
      <c r="C5252" t="s">
        <v>195</v>
      </c>
      <c r="D5252" t="s">
        <v>3586</v>
      </c>
      <c r="E5252" t="s">
        <v>1397</v>
      </c>
      <c r="F5252" t="s">
        <v>46</v>
      </c>
      <c r="G5252">
        <v>87948</v>
      </c>
      <c r="H5252">
        <v>3066708</v>
      </c>
    </row>
    <row r="5253" spans="1:8">
      <c r="A5253">
        <v>5252</v>
      </c>
      <c r="B5253">
        <v>76</v>
      </c>
      <c r="C5253" t="s">
        <v>195</v>
      </c>
      <c r="D5253" t="s">
        <v>3586</v>
      </c>
      <c r="E5253" t="s">
        <v>1398</v>
      </c>
      <c r="F5253" t="s">
        <v>63</v>
      </c>
      <c r="G5253">
        <v>53909</v>
      </c>
      <c r="H5253">
        <v>3066708</v>
      </c>
    </row>
    <row r="5254" spans="1:8">
      <c r="A5254">
        <v>5253</v>
      </c>
      <c r="B5254">
        <v>76</v>
      </c>
      <c r="C5254" t="s">
        <v>195</v>
      </c>
      <c r="D5254" t="s">
        <v>3586</v>
      </c>
      <c r="E5254" t="s">
        <v>1398</v>
      </c>
      <c r="F5254" t="s">
        <v>46</v>
      </c>
      <c r="G5254">
        <v>68244</v>
      </c>
      <c r="H5254">
        <v>3066708</v>
      </c>
    </row>
    <row r="5255" spans="1:8">
      <c r="A5255">
        <v>5254</v>
      </c>
      <c r="B5255">
        <v>76</v>
      </c>
      <c r="C5255" t="s">
        <v>195</v>
      </c>
      <c r="D5255" t="s">
        <v>3586</v>
      </c>
      <c r="E5255" t="s">
        <v>1399</v>
      </c>
      <c r="F5255" t="s">
        <v>63</v>
      </c>
      <c r="G5255">
        <v>40090</v>
      </c>
      <c r="H5255">
        <v>3066708</v>
      </c>
    </row>
    <row r="5256" spans="1:8">
      <c r="A5256">
        <v>5255</v>
      </c>
      <c r="B5256">
        <v>76</v>
      </c>
      <c r="C5256" t="s">
        <v>195</v>
      </c>
      <c r="D5256" t="s">
        <v>3586</v>
      </c>
      <c r="E5256" t="s">
        <v>1399</v>
      </c>
      <c r="F5256" t="s">
        <v>46</v>
      </c>
      <c r="G5256">
        <v>51617</v>
      </c>
      <c r="H5256">
        <v>3066708</v>
      </c>
    </row>
    <row r="5257" spans="1:8">
      <c r="A5257">
        <v>5256</v>
      </c>
      <c r="B5257">
        <v>76</v>
      </c>
      <c r="C5257" t="s">
        <v>195</v>
      </c>
      <c r="D5257" t="s">
        <v>3586</v>
      </c>
      <c r="E5257" t="s">
        <v>1400</v>
      </c>
      <c r="F5257" t="s">
        <v>63</v>
      </c>
      <c r="G5257">
        <v>29014</v>
      </c>
      <c r="H5257">
        <v>3066708</v>
      </c>
    </row>
    <row r="5258" spans="1:8">
      <c r="A5258">
        <v>5257</v>
      </c>
      <c r="B5258">
        <v>76</v>
      </c>
      <c r="C5258" t="s">
        <v>195</v>
      </c>
      <c r="D5258" t="s">
        <v>3586</v>
      </c>
      <c r="E5258" t="s">
        <v>1400</v>
      </c>
      <c r="F5258" t="s">
        <v>46</v>
      </c>
      <c r="G5258">
        <v>38964</v>
      </c>
      <c r="H5258">
        <v>3066708</v>
      </c>
    </row>
    <row r="5259" spans="1:8">
      <c r="A5259">
        <v>5258</v>
      </c>
      <c r="B5259">
        <v>76</v>
      </c>
      <c r="C5259" t="s">
        <v>195</v>
      </c>
      <c r="D5259" t="s">
        <v>3586</v>
      </c>
      <c r="E5259" t="s">
        <v>1401</v>
      </c>
      <c r="F5259" t="s">
        <v>63</v>
      </c>
      <c r="G5259">
        <v>19018</v>
      </c>
      <c r="H5259">
        <v>3066708</v>
      </c>
    </row>
    <row r="5260" spans="1:8">
      <c r="A5260">
        <v>5259</v>
      </c>
      <c r="B5260">
        <v>76</v>
      </c>
      <c r="C5260" t="s">
        <v>195</v>
      </c>
      <c r="D5260" t="s">
        <v>3586</v>
      </c>
      <c r="E5260" t="s">
        <v>1401</v>
      </c>
      <c r="F5260" t="s">
        <v>46</v>
      </c>
      <c r="G5260">
        <v>27812</v>
      </c>
      <c r="H5260">
        <v>3066708</v>
      </c>
    </row>
    <row r="5261" spans="1:8">
      <c r="A5261">
        <v>5260</v>
      </c>
      <c r="B5261">
        <v>76</v>
      </c>
      <c r="C5261" t="s">
        <v>195</v>
      </c>
      <c r="D5261" t="s">
        <v>3586</v>
      </c>
      <c r="E5261" t="s">
        <v>1402</v>
      </c>
      <c r="F5261" t="s">
        <v>63</v>
      </c>
      <c r="G5261">
        <v>15919</v>
      </c>
      <c r="H5261">
        <v>3066708</v>
      </c>
    </row>
    <row r="5262" spans="1:8">
      <c r="A5262">
        <v>5261</v>
      </c>
      <c r="B5262">
        <v>76</v>
      </c>
      <c r="C5262" t="s">
        <v>195</v>
      </c>
      <c r="D5262" t="s">
        <v>3586</v>
      </c>
      <c r="E5262" t="s">
        <v>1402</v>
      </c>
      <c r="F5262" t="s">
        <v>46</v>
      </c>
      <c r="G5262">
        <v>25747</v>
      </c>
      <c r="H5262">
        <v>3066708</v>
      </c>
    </row>
    <row r="5263" spans="1:8">
      <c r="A5263">
        <v>5262</v>
      </c>
      <c r="B5263">
        <v>76</v>
      </c>
      <c r="C5263" t="s">
        <v>195</v>
      </c>
      <c r="D5263" t="s">
        <v>45</v>
      </c>
      <c r="E5263" t="s">
        <v>249</v>
      </c>
      <c r="F5263" t="s">
        <v>63</v>
      </c>
      <c r="G5263">
        <v>1164</v>
      </c>
    </row>
    <row r="5264" spans="1:8">
      <c r="A5264">
        <v>5263</v>
      </c>
      <c r="B5264">
        <v>76</v>
      </c>
      <c r="C5264" t="s">
        <v>195</v>
      </c>
      <c r="D5264" t="s">
        <v>45</v>
      </c>
      <c r="E5264" t="s">
        <v>249</v>
      </c>
      <c r="F5264" t="s">
        <v>46</v>
      </c>
      <c r="G5264">
        <v>1087</v>
      </c>
    </row>
    <row r="5265" spans="1:7">
      <c r="A5265">
        <v>5264</v>
      </c>
      <c r="B5265">
        <v>76</v>
      </c>
      <c r="C5265" t="s">
        <v>195</v>
      </c>
      <c r="D5265" t="s">
        <v>45</v>
      </c>
      <c r="E5265" t="s">
        <v>1386</v>
      </c>
      <c r="F5265" t="s">
        <v>63</v>
      </c>
      <c r="G5265">
        <v>997</v>
      </c>
    </row>
    <row r="5266" spans="1:7">
      <c r="A5266">
        <v>5265</v>
      </c>
      <c r="B5266">
        <v>76</v>
      </c>
      <c r="C5266" t="s">
        <v>195</v>
      </c>
      <c r="D5266" t="s">
        <v>45</v>
      </c>
      <c r="E5266" t="s">
        <v>1386</v>
      </c>
      <c r="F5266" t="s">
        <v>46</v>
      </c>
      <c r="G5266">
        <v>1030</v>
      </c>
    </row>
    <row r="5267" spans="1:7">
      <c r="A5267">
        <v>5266</v>
      </c>
      <c r="B5267">
        <v>76</v>
      </c>
      <c r="C5267" t="s">
        <v>195</v>
      </c>
      <c r="D5267" t="s">
        <v>45</v>
      </c>
      <c r="E5267" t="s">
        <v>1387</v>
      </c>
      <c r="F5267" t="s">
        <v>63</v>
      </c>
      <c r="G5267">
        <v>1236</v>
      </c>
    </row>
    <row r="5268" spans="1:7">
      <c r="A5268">
        <v>5267</v>
      </c>
      <c r="B5268">
        <v>76</v>
      </c>
      <c r="C5268" t="s">
        <v>195</v>
      </c>
      <c r="D5268" t="s">
        <v>45</v>
      </c>
      <c r="E5268" t="s">
        <v>1387</v>
      </c>
      <c r="F5268" t="s">
        <v>46</v>
      </c>
      <c r="G5268">
        <v>1112</v>
      </c>
    </row>
    <row r="5269" spans="1:7">
      <c r="A5269">
        <v>5268</v>
      </c>
      <c r="B5269">
        <v>76</v>
      </c>
      <c r="C5269" t="s">
        <v>195</v>
      </c>
      <c r="D5269" t="s">
        <v>45</v>
      </c>
      <c r="E5269" t="s">
        <v>1388</v>
      </c>
      <c r="F5269" t="s">
        <v>63</v>
      </c>
      <c r="G5269">
        <v>3628</v>
      </c>
    </row>
    <row r="5270" spans="1:7">
      <c r="A5270">
        <v>5269</v>
      </c>
      <c r="B5270">
        <v>76</v>
      </c>
      <c r="C5270" t="s">
        <v>195</v>
      </c>
      <c r="D5270" t="s">
        <v>45</v>
      </c>
      <c r="E5270" t="s">
        <v>1388</v>
      </c>
      <c r="F5270" t="s">
        <v>46</v>
      </c>
      <c r="G5270">
        <v>1583</v>
      </c>
    </row>
    <row r="5271" spans="1:7">
      <c r="A5271">
        <v>5270</v>
      </c>
      <c r="B5271">
        <v>76</v>
      </c>
      <c r="C5271" t="s">
        <v>195</v>
      </c>
      <c r="D5271" t="s">
        <v>45</v>
      </c>
      <c r="E5271" t="s">
        <v>1389</v>
      </c>
      <c r="F5271" t="s">
        <v>63</v>
      </c>
      <c r="G5271">
        <v>3467</v>
      </c>
    </row>
    <row r="5272" spans="1:7">
      <c r="A5272">
        <v>5271</v>
      </c>
      <c r="B5272">
        <v>76</v>
      </c>
      <c r="C5272" t="s">
        <v>195</v>
      </c>
      <c r="D5272" t="s">
        <v>45</v>
      </c>
      <c r="E5272" t="s">
        <v>1389</v>
      </c>
      <c r="F5272" t="s">
        <v>46</v>
      </c>
      <c r="G5272">
        <v>2232</v>
      </c>
    </row>
    <row r="5273" spans="1:7">
      <c r="A5273">
        <v>5272</v>
      </c>
      <c r="B5273">
        <v>76</v>
      </c>
      <c r="C5273" t="s">
        <v>195</v>
      </c>
      <c r="D5273" t="s">
        <v>45</v>
      </c>
      <c r="E5273" t="s">
        <v>1390</v>
      </c>
      <c r="F5273" t="s">
        <v>63</v>
      </c>
      <c r="G5273">
        <v>2022</v>
      </c>
    </row>
    <row r="5274" spans="1:7">
      <c r="A5274">
        <v>5273</v>
      </c>
      <c r="B5274">
        <v>76</v>
      </c>
      <c r="C5274" t="s">
        <v>195</v>
      </c>
      <c r="D5274" t="s">
        <v>45</v>
      </c>
      <c r="E5274" t="s">
        <v>1390</v>
      </c>
      <c r="F5274" t="s">
        <v>46</v>
      </c>
      <c r="G5274">
        <v>2102</v>
      </c>
    </row>
    <row r="5275" spans="1:7">
      <c r="A5275">
        <v>5274</v>
      </c>
      <c r="B5275">
        <v>76</v>
      </c>
      <c r="C5275" t="s">
        <v>195</v>
      </c>
      <c r="D5275" t="s">
        <v>45</v>
      </c>
      <c r="E5275" t="s">
        <v>1391</v>
      </c>
      <c r="F5275" t="s">
        <v>63</v>
      </c>
      <c r="G5275">
        <v>1777</v>
      </c>
    </row>
    <row r="5276" spans="1:7">
      <c r="A5276">
        <v>5275</v>
      </c>
      <c r="B5276">
        <v>76</v>
      </c>
      <c r="C5276" t="s">
        <v>195</v>
      </c>
      <c r="D5276" t="s">
        <v>45</v>
      </c>
      <c r="E5276" t="s">
        <v>1391</v>
      </c>
      <c r="F5276" t="s">
        <v>46</v>
      </c>
      <c r="G5276">
        <v>1815</v>
      </c>
    </row>
    <row r="5277" spans="1:7">
      <c r="A5277">
        <v>5276</v>
      </c>
      <c r="B5277">
        <v>76</v>
      </c>
      <c r="C5277" t="s">
        <v>195</v>
      </c>
      <c r="D5277" t="s">
        <v>45</v>
      </c>
      <c r="E5277" t="s">
        <v>1392</v>
      </c>
      <c r="F5277" t="s">
        <v>63</v>
      </c>
      <c r="G5277">
        <v>1588</v>
      </c>
    </row>
    <row r="5278" spans="1:7">
      <c r="A5278">
        <v>5277</v>
      </c>
      <c r="B5278">
        <v>76</v>
      </c>
      <c r="C5278" t="s">
        <v>195</v>
      </c>
      <c r="D5278" t="s">
        <v>45</v>
      </c>
      <c r="E5278" t="s">
        <v>1392</v>
      </c>
      <c r="F5278" t="s">
        <v>46</v>
      </c>
      <c r="G5278">
        <v>1704</v>
      </c>
    </row>
    <row r="5279" spans="1:7">
      <c r="A5279">
        <v>5278</v>
      </c>
      <c r="B5279">
        <v>76</v>
      </c>
      <c r="C5279" t="s">
        <v>195</v>
      </c>
      <c r="D5279" t="s">
        <v>45</v>
      </c>
      <c r="E5279" t="s">
        <v>1393</v>
      </c>
      <c r="F5279" t="s">
        <v>63</v>
      </c>
      <c r="G5279">
        <v>1376</v>
      </c>
    </row>
    <row r="5280" spans="1:7">
      <c r="A5280">
        <v>5279</v>
      </c>
      <c r="B5280">
        <v>76</v>
      </c>
      <c r="C5280" t="s">
        <v>195</v>
      </c>
      <c r="D5280" t="s">
        <v>45</v>
      </c>
      <c r="E5280" t="s">
        <v>1393</v>
      </c>
      <c r="F5280" t="s">
        <v>46</v>
      </c>
      <c r="G5280">
        <v>1527</v>
      </c>
    </row>
    <row r="5281" spans="1:7">
      <c r="A5281">
        <v>5280</v>
      </c>
      <c r="B5281">
        <v>76</v>
      </c>
      <c r="C5281" t="s">
        <v>195</v>
      </c>
      <c r="D5281" t="s">
        <v>45</v>
      </c>
      <c r="E5281" t="s">
        <v>1394</v>
      </c>
      <c r="F5281" t="s">
        <v>63</v>
      </c>
      <c r="G5281">
        <v>1345</v>
      </c>
    </row>
    <row r="5282" spans="1:7">
      <c r="A5282">
        <v>5281</v>
      </c>
      <c r="B5282">
        <v>76</v>
      </c>
      <c r="C5282" t="s">
        <v>195</v>
      </c>
      <c r="D5282" t="s">
        <v>45</v>
      </c>
      <c r="E5282" t="s">
        <v>1394</v>
      </c>
      <c r="F5282" t="s">
        <v>46</v>
      </c>
      <c r="G5282">
        <v>1563</v>
      </c>
    </row>
    <row r="5283" spans="1:7">
      <c r="A5283">
        <v>5282</v>
      </c>
      <c r="B5283">
        <v>76</v>
      </c>
      <c r="C5283" t="s">
        <v>195</v>
      </c>
      <c r="D5283" t="s">
        <v>45</v>
      </c>
      <c r="E5283" t="s">
        <v>1395</v>
      </c>
      <c r="F5283" t="s">
        <v>63</v>
      </c>
      <c r="G5283">
        <v>1305</v>
      </c>
    </row>
    <row r="5284" spans="1:7">
      <c r="A5284">
        <v>5283</v>
      </c>
      <c r="B5284">
        <v>76</v>
      </c>
      <c r="C5284" t="s">
        <v>195</v>
      </c>
      <c r="D5284" t="s">
        <v>45</v>
      </c>
      <c r="E5284" t="s">
        <v>1395</v>
      </c>
      <c r="F5284" t="s">
        <v>46</v>
      </c>
      <c r="G5284">
        <v>1532</v>
      </c>
    </row>
    <row r="5285" spans="1:7">
      <c r="A5285">
        <v>5284</v>
      </c>
      <c r="B5285">
        <v>76</v>
      </c>
      <c r="C5285" t="s">
        <v>195</v>
      </c>
      <c r="D5285" t="s">
        <v>45</v>
      </c>
      <c r="E5285" t="s">
        <v>1396</v>
      </c>
      <c r="F5285" t="s">
        <v>63</v>
      </c>
      <c r="G5285">
        <v>1102</v>
      </c>
    </row>
    <row r="5286" spans="1:7">
      <c r="A5286">
        <v>5285</v>
      </c>
      <c r="B5286">
        <v>76</v>
      </c>
      <c r="C5286" t="s">
        <v>195</v>
      </c>
      <c r="D5286" t="s">
        <v>45</v>
      </c>
      <c r="E5286" t="s">
        <v>1396</v>
      </c>
      <c r="F5286" t="s">
        <v>46</v>
      </c>
      <c r="G5286">
        <v>1359</v>
      </c>
    </row>
    <row r="5287" spans="1:7">
      <c r="A5287">
        <v>5286</v>
      </c>
      <c r="B5287">
        <v>76</v>
      </c>
      <c r="C5287" t="s">
        <v>195</v>
      </c>
      <c r="D5287" t="s">
        <v>45</v>
      </c>
      <c r="E5287" t="s">
        <v>1397</v>
      </c>
      <c r="F5287" t="s">
        <v>63</v>
      </c>
      <c r="G5287">
        <v>741</v>
      </c>
    </row>
    <row r="5288" spans="1:7">
      <c r="A5288">
        <v>5287</v>
      </c>
      <c r="B5288">
        <v>76</v>
      </c>
      <c r="C5288" t="s">
        <v>195</v>
      </c>
      <c r="D5288" t="s">
        <v>45</v>
      </c>
      <c r="E5288" t="s">
        <v>1397</v>
      </c>
      <c r="F5288" t="s">
        <v>46</v>
      </c>
      <c r="G5288">
        <v>897</v>
      </c>
    </row>
    <row r="5289" spans="1:7">
      <c r="A5289">
        <v>5288</v>
      </c>
      <c r="B5289">
        <v>76</v>
      </c>
      <c r="C5289" t="s">
        <v>195</v>
      </c>
      <c r="D5289" t="s">
        <v>45</v>
      </c>
      <c r="E5289" t="s">
        <v>1398</v>
      </c>
      <c r="F5289" t="s">
        <v>63</v>
      </c>
      <c r="G5289">
        <v>475</v>
      </c>
    </row>
    <row r="5290" spans="1:7">
      <c r="A5290">
        <v>5289</v>
      </c>
      <c r="B5290">
        <v>76</v>
      </c>
      <c r="C5290" t="s">
        <v>195</v>
      </c>
      <c r="D5290" t="s">
        <v>45</v>
      </c>
      <c r="E5290" t="s">
        <v>1398</v>
      </c>
      <c r="F5290" t="s">
        <v>46</v>
      </c>
      <c r="G5290">
        <v>635</v>
      </c>
    </row>
    <row r="5291" spans="1:7">
      <c r="A5291">
        <v>5290</v>
      </c>
      <c r="B5291">
        <v>76</v>
      </c>
      <c r="C5291" t="s">
        <v>195</v>
      </c>
      <c r="D5291" t="s">
        <v>45</v>
      </c>
      <c r="E5291" t="s">
        <v>1399</v>
      </c>
      <c r="F5291" t="s">
        <v>63</v>
      </c>
      <c r="G5291">
        <v>317</v>
      </c>
    </row>
    <row r="5292" spans="1:7">
      <c r="A5292">
        <v>5291</v>
      </c>
      <c r="B5292">
        <v>76</v>
      </c>
      <c r="C5292" t="s">
        <v>195</v>
      </c>
      <c r="D5292" t="s">
        <v>45</v>
      </c>
      <c r="E5292" t="s">
        <v>1399</v>
      </c>
      <c r="F5292" t="s">
        <v>46</v>
      </c>
      <c r="G5292">
        <v>419</v>
      </c>
    </row>
    <row r="5293" spans="1:7">
      <c r="A5293">
        <v>5292</v>
      </c>
      <c r="B5293">
        <v>76</v>
      </c>
      <c r="C5293" t="s">
        <v>195</v>
      </c>
      <c r="D5293" t="s">
        <v>45</v>
      </c>
      <c r="E5293" t="s">
        <v>1400</v>
      </c>
      <c r="F5293" t="s">
        <v>63</v>
      </c>
      <c r="G5293">
        <v>238</v>
      </c>
    </row>
    <row r="5294" spans="1:7">
      <c r="A5294">
        <v>5293</v>
      </c>
      <c r="B5294">
        <v>76</v>
      </c>
      <c r="C5294" t="s">
        <v>195</v>
      </c>
      <c r="D5294" t="s">
        <v>45</v>
      </c>
      <c r="E5294" t="s">
        <v>1400</v>
      </c>
      <c r="F5294" t="s">
        <v>46</v>
      </c>
      <c r="G5294">
        <v>314</v>
      </c>
    </row>
    <row r="5295" spans="1:7">
      <c r="A5295">
        <v>5294</v>
      </c>
      <c r="B5295">
        <v>76</v>
      </c>
      <c r="C5295" t="s">
        <v>195</v>
      </c>
      <c r="D5295" t="s">
        <v>45</v>
      </c>
      <c r="E5295" t="s">
        <v>1401</v>
      </c>
      <c r="F5295" t="s">
        <v>63</v>
      </c>
      <c r="G5295">
        <v>199</v>
      </c>
    </row>
    <row r="5296" spans="1:7">
      <c r="A5296">
        <v>5295</v>
      </c>
      <c r="B5296">
        <v>76</v>
      </c>
      <c r="C5296" t="s">
        <v>195</v>
      </c>
      <c r="D5296" t="s">
        <v>45</v>
      </c>
      <c r="E5296" t="s">
        <v>1401</v>
      </c>
      <c r="F5296" t="s">
        <v>46</v>
      </c>
      <c r="G5296">
        <v>279</v>
      </c>
    </row>
    <row r="5297" spans="1:8">
      <c r="A5297">
        <v>5296</v>
      </c>
      <c r="B5297">
        <v>76</v>
      </c>
      <c r="C5297" t="s">
        <v>195</v>
      </c>
      <c r="D5297" t="s">
        <v>45</v>
      </c>
      <c r="E5297" t="s">
        <v>1402</v>
      </c>
      <c r="F5297" t="s">
        <v>63</v>
      </c>
      <c r="G5297">
        <v>188</v>
      </c>
    </row>
    <row r="5298" spans="1:8">
      <c r="A5298">
        <v>5297</v>
      </c>
      <c r="B5298">
        <v>76</v>
      </c>
      <c r="C5298" t="s">
        <v>195</v>
      </c>
      <c r="D5298" t="s">
        <v>45</v>
      </c>
      <c r="E5298" t="s">
        <v>1402</v>
      </c>
      <c r="F5298" t="s">
        <v>46</v>
      </c>
      <c r="G5298">
        <v>305</v>
      </c>
    </row>
    <row r="5299" spans="1:8">
      <c r="A5299">
        <v>5298</v>
      </c>
      <c r="B5299">
        <v>81</v>
      </c>
      <c r="C5299" t="s">
        <v>196</v>
      </c>
      <c r="D5299" t="s">
        <v>1413</v>
      </c>
      <c r="E5299" t="s">
        <v>249</v>
      </c>
      <c r="F5299" t="s">
        <v>63</v>
      </c>
      <c r="G5299">
        <v>553</v>
      </c>
      <c r="H5299">
        <v>6573</v>
      </c>
    </row>
    <row r="5300" spans="1:8">
      <c r="A5300">
        <v>5299</v>
      </c>
      <c r="B5300">
        <v>81</v>
      </c>
      <c r="C5300" t="s">
        <v>196</v>
      </c>
      <c r="D5300" t="s">
        <v>1413</v>
      </c>
      <c r="E5300" t="s">
        <v>249</v>
      </c>
      <c r="F5300" t="s">
        <v>46</v>
      </c>
      <c r="G5300">
        <v>543</v>
      </c>
      <c r="H5300">
        <v>6573</v>
      </c>
    </row>
    <row r="5301" spans="1:8">
      <c r="A5301">
        <v>5300</v>
      </c>
      <c r="B5301">
        <v>81</v>
      </c>
      <c r="C5301" t="s">
        <v>196</v>
      </c>
      <c r="D5301" t="s">
        <v>1413</v>
      </c>
      <c r="E5301" t="s">
        <v>1386</v>
      </c>
      <c r="F5301" t="s">
        <v>63</v>
      </c>
      <c r="G5301">
        <v>525</v>
      </c>
      <c r="H5301">
        <v>6573</v>
      </c>
    </row>
    <row r="5302" spans="1:8">
      <c r="A5302">
        <v>5301</v>
      </c>
      <c r="B5302">
        <v>81</v>
      </c>
      <c r="C5302" t="s">
        <v>196</v>
      </c>
      <c r="D5302" t="s">
        <v>1413</v>
      </c>
      <c r="E5302" t="s">
        <v>1386</v>
      </c>
      <c r="F5302" t="s">
        <v>46</v>
      </c>
      <c r="G5302">
        <v>539</v>
      </c>
      <c r="H5302">
        <v>6573</v>
      </c>
    </row>
    <row r="5303" spans="1:8">
      <c r="A5303">
        <v>5302</v>
      </c>
      <c r="B5303">
        <v>81</v>
      </c>
      <c r="C5303" t="s">
        <v>196</v>
      </c>
      <c r="D5303" t="s">
        <v>1413</v>
      </c>
      <c r="E5303" t="s">
        <v>1387</v>
      </c>
      <c r="F5303" t="s">
        <v>63</v>
      </c>
      <c r="G5303">
        <v>523</v>
      </c>
      <c r="H5303">
        <v>6573</v>
      </c>
    </row>
    <row r="5304" spans="1:8">
      <c r="A5304">
        <v>5303</v>
      </c>
      <c r="B5304">
        <v>81</v>
      </c>
      <c r="C5304" t="s">
        <v>196</v>
      </c>
      <c r="D5304" t="s">
        <v>1413</v>
      </c>
      <c r="E5304" t="s">
        <v>1387</v>
      </c>
      <c r="F5304" t="s">
        <v>46</v>
      </c>
      <c r="G5304">
        <v>522</v>
      </c>
      <c r="H5304">
        <v>6573</v>
      </c>
    </row>
    <row r="5305" spans="1:8">
      <c r="A5305">
        <v>5304</v>
      </c>
      <c r="B5305">
        <v>81</v>
      </c>
      <c r="C5305" t="s">
        <v>196</v>
      </c>
      <c r="D5305" t="s">
        <v>1413</v>
      </c>
      <c r="E5305" t="s">
        <v>1388</v>
      </c>
      <c r="F5305" t="s">
        <v>63</v>
      </c>
      <c r="G5305">
        <v>441</v>
      </c>
      <c r="H5305">
        <v>6573</v>
      </c>
    </row>
    <row r="5306" spans="1:8">
      <c r="A5306">
        <v>5305</v>
      </c>
      <c r="B5306">
        <v>81</v>
      </c>
      <c r="C5306" t="s">
        <v>196</v>
      </c>
      <c r="D5306" t="s">
        <v>1413</v>
      </c>
      <c r="E5306" t="s">
        <v>1388</v>
      </c>
      <c r="F5306" t="s">
        <v>46</v>
      </c>
      <c r="G5306">
        <v>402</v>
      </c>
      <c r="H5306">
        <v>6573</v>
      </c>
    </row>
    <row r="5307" spans="1:8">
      <c r="A5307">
        <v>5306</v>
      </c>
      <c r="B5307">
        <v>81</v>
      </c>
      <c r="C5307" t="s">
        <v>196</v>
      </c>
      <c r="D5307" t="s">
        <v>1413</v>
      </c>
      <c r="E5307" t="s">
        <v>1389</v>
      </c>
      <c r="F5307" t="s">
        <v>63</v>
      </c>
      <c r="G5307">
        <v>286</v>
      </c>
      <c r="H5307">
        <v>6573</v>
      </c>
    </row>
    <row r="5308" spans="1:8">
      <c r="A5308">
        <v>5307</v>
      </c>
      <c r="B5308">
        <v>81</v>
      </c>
      <c r="C5308" t="s">
        <v>196</v>
      </c>
      <c r="D5308" t="s">
        <v>1413</v>
      </c>
      <c r="E5308" t="s">
        <v>1389</v>
      </c>
      <c r="F5308" t="s">
        <v>46</v>
      </c>
      <c r="G5308">
        <v>274</v>
      </c>
      <c r="H5308">
        <v>6573</v>
      </c>
    </row>
    <row r="5309" spans="1:8">
      <c r="A5309">
        <v>5308</v>
      </c>
      <c r="B5309">
        <v>81</v>
      </c>
      <c r="C5309" t="s">
        <v>196</v>
      </c>
      <c r="D5309" t="s">
        <v>1413</v>
      </c>
      <c r="E5309" t="s">
        <v>1390</v>
      </c>
      <c r="F5309" t="s">
        <v>63</v>
      </c>
      <c r="G5309">
        <v>200</v>
      </c>
      <c r="H5309">
        <v>6573</v>
      </c>
    </row>
    <row r="5310" spans="1:8">
      <c r="A5310">
        <v>5309</v>
      </c>
      <c r="B5310">
        <v>81</v>
      </c>
      <c r="C5310" t="s">
        <v>196</v>
      </c>
      <c r="D5310" t="s">
        <v>1413</v>
      </c>
      <c r="E5310" t="s">
        <v>1390</v>
      </c>
      <c r="F5310" t="s">
        <v>46</v>
      </c>
      <c r="G5310">
        <v>227</v>
      </c>
      <c r="H5310">
        <v>6573</v>
      </c>
    </row>
    <row r="5311" spans="1:8">
      <c r="A5311">
        <v>5310</v>
      </c>
      <c r="B5311">
        <v>81</v>
      </c>
      <c r="C5311" t="s">
        <v>196</v>
      </c>
      <c r="D5311" t="s">
        <v>1413</v>
      </c>
      <c r="E5311" t="s">
        <v>1391</v>
      </c>
      <c r="F5311" t="s">
        <v>63</v>
      </c>
      <c r="G5311">
        <v>179</v>
      </c>
      <c r="H5311">
        <v>6573</v>
      </c>
    </row>
    <row r="5312" spans="1:8">
      <c r="A5312">
        <v>5311</v>
      </c>
      <c r="B5312">
        <v>81</v>
      </c>
      <c r="C5312" t="s">
        <v>196</v>
      </c>
      <c r="D5312" t="s">
        <v>1413</v>
      </c>
      <c r="E5312" t="s">
        <v>1391</v>
      </c>
      <c r="F5312" t="s">
        <v>46</v>
      </c>
      <c r="G5312">
        <v>186</v>
      </c>
      <c r="H5312">
        <v>6573</v>
      </c>
    </row>
    <row r="5313" spans="1:8">
      <c r="A5313">
        <v>5312</v>
      </c>
      <c r="B5313">
        <v>81</v>
      </c>
      <c r="C5313" t="s">
        <v>196</v>
      </c>
      <c r="D5313" t="s">
        <v>1413</v>
      </c>
      <c r="E5313" t="s">
        <v>1392</v>
      </c>
      <c r="F5313" t="s">
        <v>63</v>
      </c>
      <c r="G5313">
        <v>129</v>
      </c>
      <c r="H5313">
        <v>6573</v>
      </c>
    </row>
    <row r="5314" spans="1:8">
      <c r="A5314">
        <v>5313</v>
      </c>
      <c r="B5314">
        <v>81</v>
      </c>
      <c r="C5314" t="s">
        <v>196</v>
      </c>
      <c r="D5314" t="s">
        <v>1413</v>
      </c>
      <c r="E5314" t="s">
        <v>1392</v>
      </c>
      <c r="F5314" t="s">
        <v>46</v>
      </c>
      <c r="G5314">
        <v>153</v>
      </c>
      <c r="H5314">
        <v>6573</v>
      </c>
    </row>
    <row r="5315" spans="1:8">
      <c r="A5315">
        <v>5314</v>
      </c>
      <c r="B5315">
        <v>81</v>
      </c>
      <c r="C5315" t="s">
        <v>196</v>
      </c>
      <c r="D5315" t="s">
        <v>1413</v>
      </c>
      <c r="E5315" t="s">
        <v>1393</v>
      </c>
      <c r="F5315" t="s">
        <v>63</v>
      </c>
      <c r="G5315">
        <v>121</v>
      </c>
      <c r="H5315">
        <v>6573</v>
      </c>
    </row>
    <row r="5316" spans="1:8">
      <c r="A5316">
        <v>5315</v>
      </c>
      <c r="B5316">
        <v>81</v>
      </c>
      <c r="C5316" t="s">
        <v>196</v>
      </c>
      <c r="D5316" t="s">
        <v>1413</v>
      </c>
      <c r="E5316" t="s">
        <v>1393</v>
      </c>
      <c r="F5316" t="s">
        <v>46</v>
      </c>
      <c r="G5316">
        <v>101</v>
      </c>
      <c r="H5316">
        <v>6573</v>
      </c>
    </row>
    <row r="5317" spans="1:8">
      <c r="A5317">
        <v>5316</v>
      </c>
      <c r="B5317">
        <v>81</v>
      </c>
      <c r="C5317" t="s">
        <v>196</v>
      </c>
      <c r="D5317" t="s">
        <v>1413</v>
      </c>
      <c r="E5317" t="s">
        <v>1394</v>
      </c>
      <c r="F5317" t="s">
        <v>63</v>
      </c>
      <c r="G5317">
        <v>81</v>
      </c>
      <c r="H5317">
        <v>6573</v>
      </c>
    </row>
    <row r="5318" spans="1:8">
      <c r="A5318">
        <v>5317</v>
      </c>
      <c r="B5318">
        <v>81</v>
      </c>
      <c r="C5318" t="s">
        <v>196</v>
      </c>
      <c r="D5318" t="s">
        <v>1413</v>
      </c>
      <c r="E5318" t="s">
        <v>1394</v>
      </c>
      <c r="F5318" t="s">
        <v>46</v>
      </c>
      <c r="G5318">
        <v>85</v>
      </c>
      <c r="H5318">
        <v>6573</v>
      </c>
    </row>
    <row r="5319" spans="1:8">
      <c r="A5319">
        <v>5318</v>
      </c>
      <c r="B5319">
        <v>81</v>
      </c>
      <c r="C5319" t="s">
        <v>196</v>
      </c>
      <c r="D5319" t="s">
        <v>1413</v>
      </c>
      <c r="E5319" t="s">
        <v>1395</v>
      </c>
      <c r="F5319" t="s">
        <v>63</v>
      </c>
      <c r="G5319">
        <v>75</v>
      </c>
      <c r="H5319">
        <v>6573</v>
      </c>
    </row>
    <row r="5320" spans="1:8">
      <c r="A5320">
        <v>5319</v>
      </c>
      <c r="B5320">
        <v>81</v>
      </c>
      <c r="C5320" t="s">
        <v>196</v>
      </c>
      <c r="D5320" t="s">
        <v>1413</v>
      </c>
      <c r="E5320" t="s">
        <v>1395</v>
      </c>
      <c r="F5320" t="s">
        <v>46</v>
      </c>
      <c r="G5320">
        <v>83</v>
      </c>
      <c r="H5320">
        <v>6573</v>
      </c>
    </row>
    <row r="5321" spans="1:8">
      <c r="A5321">
        <v>5320</v>
      </c>
      <c r="B5321">
        <v>81</v>
      </c>
      <c r="C5321" t="s">
        <v>196</v>
      </c>
      <c r="D5321" t="s">
        <v>1413</v>
      </c>
      <c r="E5321" t="s">
        <v>1396</v>
      </c>
      <c r="F5321" t="s">
        <v>63</v>
      </c>
      <c r="G5321">
        <v>49</v>
      </c>
      <c r="H5321">
        <v>6573</v>
      </c>
    </row>
    <row r="5322" spans="1:8">
      <c r="A5322">
        <v>5321</v>
      </c>
      <c r="B5322">
        <v>81</v>
      </c>
      <c r="C5322" t="s">
        <v>196</v>
      </c>
      <c r="D5322" t="s">
        <v>1413</v>
      </c>
      <c r="E5322" t="s">
        <v>1396</v>
      </c>
      <c r="F5322" t="s">
        <v>46</v>
      </c>
      <c r="G5322">
        <v>44</v>
      </c>
      <c r="H5322">
        <v>6573</v>
      </c>
    </row>
    <row r="5323" spans="1:8">
      <c r="A5323">
        <v>5322</v>
      </c>
      <c r="B5323">
        <v>81</v>
      </c>
      <c r="C5323" t="s">
        <v>196</v>
      </c>
      <c r="D5323" t="s">
        <v>1413</v>
      </c>
      <c r="E5323" t="s">
        <v>1397</v>
      </c>
      <c r="F5323" t="s">
        <v>63</v>
      </c>
      <c r="G5323">
        <v>46</v>
      </c>
      <c r="H5323">
        <v>6573</v>
      </c>
    </row>
    <row r="5324" spans="1:8">
      <c r="A5324">
        <v>5323</v>
      </c>
      <c r="B5324">
        <v>81</v>
      </c>
      <c r="C5324" t="s">
        <v>196</v>
      </c>
      <c r="D5324" t="s">
        <v>1413</v>
      </c>
      <c r="E5324" t="s">
        <v>1397</v>
      </c>
      <c r="F5324" t="s">
        <v>46</v>
      </c>
      <c r="G5324">
        <v>39</v>
      </c>
      <c r="H5324">
        <v>6573</v>
      </c>
    </row>
    <row r="5325" spans="1:8">
      <c r="A5325">
        <v>5324</v>
      </c>
      <c r="B5325">
        <v>81</v>
      </c>
      <c r="C5325" t="s">
        <v>196</v>
      </c>
      <c r="D5325" t="s">
        <v>1413</v>
      </c>
      <c r="E5325" t="s">
        <v>1398</v>
      </c>
      <c r="F5325" t="s">
        <v>63</v>
      </c>
      <c r="G5325">
        <v>23</v>
      </c>
      <c r="H5325">
        <v>6573</v>
      </c>
    </row>
    <row r="5326" spans="1:8">
      <c r="A5326">
        <v>5325</v>
      </c>
      <c r="B5326">
        <v>81</v>
      </c>
      <c r="C5326" t="s">
        <v>196</v>
      </c>
      <c r="D5326" t="s">
        <v>1413</v>
      </c>
      <c r="E5326" t="s">
        <v>1398</v>
      </c>
      <c r="F5326" t="s">
        <v>46</v>
      </c>
      <c r="G5326">
        <v>24</v>
      </c>
      <c r="H5326">
        <v>6573</v>
      </c>
    </row>
    <row r="5327" spans="1:8">
      <c r="A5327">
        <v>5326</v>
      </c>
      <c r="B5327">
        <v>81</v>
      </c>
      <c r="C5327" t="s">
        <v>196</v>
      </c>
      <c r="D5327" t="s">
        <v>1413</v>
      </c>
      <c r="E5327" t="s">
        <v>1399</v>
      </c>
      <c r="F5327" t="s">
        <v>63</v>
      </c>
      <c r="G5327">
        <v>28</v>
      </c>
      <c r="H5327">
        <v>6573</v>
      </c>
    </row>
    <row r="5328" spans="1:8">
      <c r="A5328">
        <v>5327</v>
      </c>
      <c r="B5328">
        <v>81</v>
      </c>
      <c r="C5328" t="s">
        <v>196</v>
      </c>
      <c r="D5328" t="s">
        <v>1413</v>
      </c>
      <c r="E5328" t="s">
        <v>1399</v>
      </c>
      <c r="F5328" t="s">
        <v>46</v>
      </c>
      <c r="G5328">
        <v>18</v>
      </c>
      <c r="H5328">
        <v>6573</v>
      </c>
    </row>
    <row r="5329" spans="1:8">
      <c r="A5329">
        <v>5328</v>
      </c>
      <c r="B5329">
        <v>81</v>
      </c>
      <c r="C5329" t="s">
        <v>196</v>
      </c>
      <c r="D5329" t="s">
        <v>1413</v>
      </c>
      <c r="E5329" t="s">
        <v>1400</v>
      </c>
      <c r="F5329" t="s">
        <v>63</v>
      </c>
      <c r="G5329">
        <v>20</v>
      </c>
      <c r="H5329">
        <v>6573</v>
      </c>
    </row>
    <row r="5330" spans="1:8">
      <c r="A5330">
        <v>5329</v>
      </c>
      <c r="B5330">
        <v>81</v>
      </c>
      <c r="C5330" t="s">
        <v>196</v>
      </c>
      <c r="D5330" t="s">
        <v>1413</v>
      </c>
      <c r="E5330" t="s">
        <v>1400</v>
      </c>
      <c r="F5330" t="s">
        <v>46</v>
      </c>
      <c r="G5330">
        <v>13</v>
      </c>
      <c r="H5330">
        <v>6573</v>
      </c>
    </row>
    <row r="5331" spans="1:8">
      <c r="A5331">
        <v>5330</v>
      </c>
      <c r="B5331">
        <v>81</v>
      </c>
      <c r="C5331" t="s">
        <v>196</v>
      </c>
      <c r="D5331" t="s">
        <v>1413</v>
      </c>
      <c r="E5331" t="s">
        <v>1401</v>
      </c>
      <c r="F5331" t="s">
        <v>63</v>
      </c>
      <c r="G5331">
        <v>8</v>
      </c>
      <c r="H5331">
        <v>6573</v>
      </c>
    </row>
    <row r="5332" spans="1:8">
      <c r="A5332">
        <v>5331</v>
      </c>
      <c r="B5332">
        <v>81</v>
      </c>
      <c r="C5332" t="s">
        <v>196</v>
      </c>
      <c r="D5332" t="s">
        <v>1413</v>
      </c>
      <c r="E5332" t="s">
        <v>1401</v>
      </c>
      <c r="F5332" t="s">
        <v>46</v>
      </c>
      <c r="G5332">
        <v>9</v>
      </c>
      <c r="H5332">
        <v>6573</v>
      </c>
    </row>
    <row r="5333" spans="1:8">
      <c r="A5333">
        <v>5332</v>
      </c>
      <c r="B5333">
        <v>81</v>
      </c>
      <c r="C5333" t="s">
        <v>196</v>
      </c>
      <c r="D5333" t="s">
        <v>1413</v>
      </c>
      <c r="E5333" t="s">
        <v>1402</v>
      </c>
      <c r="F5333" t="s">
        <v>63</v>
      </c>
      <c r="G5333">
        <v>10</v>
      </c>
      <c r="H5333">
        <v>6573</v>
      </c>
    </row>
    <row r="5334" spans="1:8">
      <c r="A5334">
        <v>5333</v>
      </c>
      <c r="B5334">
        <v>81</v>
      </c>
      <c r="C5334" t="s">
        <v>196</v>
      </c>
      <c r="D5334" t="s">
        <v>1413</v>
      </c>
      <c r="E5334" t="s">
        <v>1402</v>
      </c>
      <c r="F5334" t="s">
        <v>46</v>
      </c>
      <c r="G5334">
        <v>14</v>
      </c>
      <c r="H5334">
        <v>6573</v>
      </c>
    </row>
    <row r="5335" spans="1:8">
      <c r="A5335">
        <v>5334</v>
      </c>
      <c r="B5335">
        <v>81</v>
      </c>
      <c r="C5335" t="s">
        <v>196</v>
      </c>
      <c r="D5335" t="s">
        <v>3582</v>
      </c>
      <c r="E5335" t="s">
        <v>1388</v>
      </c>
      <c r="F5335" t="s">
        <v>63</v>
      </c>
      <c r="G5335">
        <v>2</v>
      </c>
      <c r="H5335">
        <v>4</v>
      </c>
    </row>
    <row r="5336" spans="1:8">
      <c r="A5336">
        <v>5335</v>
      </c>
      <c r="B5336">
        <v>81</v>
      </c>
      <c r="C5336" t="s">
        <v>196</v>
      </c>
      <c r="D5336" t="s">
        <v>3582</v>
      </c>
      <c r="E5336" t="s">
        <v>1392</v>
      </c>
      <c r="F5336" t="s">
        <v>63</v>
      </c>
      <c r="G5336">
        <v>1</v>
      </c>
      <c r="H5336">
        <v>4</v>
      </c>
    </row>
    <row r="5337" spans="1:8">
      <c r="A5337">
        <v>5336</v>
      </c>
      <c r="B5337">
        <v>81</v>
      </c>
      <c r="C5337" t="s">
        <v>196</v>
      </c>
      <c r="D5337" t="s">
        <v>3582</v>
      </c>
      <c r="E5337" t="s">
        <v>1393</v>
      </c>
      <c r="F5337" t="s">
        <v>63</v>
      </c>
      <c r="G5337">
        <v>1</v>
      </c>
      <c r="H5337">
        <v>4</v>
      </c>
    </row>
    <row r="5338" spans="1:8">
      <c r="A5338">
        <v>5337</v>
      </c>
      <c r="B5338">
        <v>81</v>
      </c>
      <c r="C5338" t="s">
        <v>196</v>
      </c>
      <c r="D5338" t="s">
        <v>3597</v>
      </c>
      <c r="E5338" t="s">
        <v>249</v>
      </c>
      <c r="F5338" t="s">
        <v>46</v>
      </c>
      <c r="G5338">
        <v>2</v>
      </c>
      <c r="H5338">
        <v>51</v>
      </c>
    </row>
    <row r="5339" spans="1:8">
      <c r="A5339">
        <v>5338</v>
      </c>
      <c r="B5339">
        <v>81</v>
      </c>
      <c r="C5339" t="s">
        <v>196</v>
      </c>
      <c r="D5339" t="s">
        <v>3597</v>
      </c>
      <c r="E5339" t="s">
        <v>1386</v>
      </c>
      <c r="F5339" t="s">
        <v>63</v>
      </c>
      <c r="G5339">
        <v>2</v>
      </c>
      <c r="H5339">
        <v>51</v>
      </c>
    </row>
    <row r="5340" spans="1:8">
      <c r="A5340">
        <v>5339</v>
      </c>
      <c r="B5340">
        <v>81</v>
      </c>
      <c r="C5340" t="s">
        <v>196</v>
      </c>
      <c r="D5340" t="s">
        <v>3597</v>
      </c>
      <c r="E5340" t="s">
        <v>1386</v>
      </c>
      <c r="F5340" t="s">
        <v>46</v>
      </c>
      <c r="G5340">
        <v>3</v>
      </c>
      <c r="H5340">
        <v>51</v>
      </c>
    </row>
    <row r="5341" spans="1:8">
      <c r="A5341">
        <v>5340</v>
      </c>
      <c r="B5341">
        <v>81</v>
      </c>
      <c r="C5341" t="s">
        <v>196</v>
      </c>
      <c r="D5341" t="s">
        <v>3597</v>
      </c>
      <c r="E5341" t="s">
        <v>1387</v>
      </c>
      <c r="F5341" t="s">
        <v>46</v>
      </c>
      <c r="G5341">
        <v>3</v>
      </c>
      <c r="H5341">
        <v>51</v>
      </c>
    </row>
    <row r="5342" spans="1:8">
      <c r="A5342">
        <v>5341</v>
      </c>
      <c r="B5342">
        <v>81</v>
      </c>
      <c r="C5342" t="s">
        <v>196</v>
      </c>
      <c r="D5342" t="s">
        <v>3597</v>
      </c>
      <c r="E5342" t="s">
        <v>1388</v>
      </c>
      <c r="F5342" t="s">
        <v>63</v>
      </c>
      <c r="G5342">
        <v>5</v>
      </c>
      <c r="H5342">
        <v>51</v>
      </c>
    </row>
    <row r="5343" spans="1:8">
      <c r="A5343">
        <v>5342</v>
      </c>
      <c r="B5343">
        <v>81</v>
      </c>
      <c r="C5343" t="s">
        <v>196</v>
      </c>
      <c r="D5343" t="s">
        <v>3597</v>
      </c>
      <c r="E5343" t="s">
        <v>1389</v>
      </c>
      <c r="F5343" t="s">
        <v>63</v>
      </c>
      <c r="G5343">
        <v>4</v>
      </c>
      <c r="H5343">
        <v>51</v>
      </c>
    </row>
    <row r="5344" spans="1:8">
      <c r="A5344">
        <v>5343</v>
      </c>
      <c r="B5344">
        <v>81</v>
      </c>
      <c r="C5344" t="s">
        <v>196</v>
      </c>
      <c r="D5344" t="s">
        <v>3597</v>
      </c>
      <c r="E5344" t="s">
        <v>1389</v>
      </c>
      <c r="F5344" t="s">
        <v>46</v>
      </c>
      <c r="G5344">
        <v>2</v>
      </c>
      <c r="H5344">
        <v>51</v>
      </c>
    </row>
    <row r="5345" spans="1:8">
      <c r="A5345">
        <v>5344</v>
      </c>
      <c r="B5345">
        <v>81</v>
      </c>
      <c r="C5345" t="s">
        <v>196</v>
      </c>
      <c r="D5345" t="s">
        <v>3597</v>
      </c>
      <c r="E5345" t="s">
        <v>1390</v>
      </c>
      <c r="F5345" t="s">
        <v>63</v>
      </c>
      <c r="G5345">
        <v>3</v>
      </c>
      <c r="H5345">
        <v>51</v>
      </c>
    </row>
    <row r="5346" spans="1:8">
      <c r="A5346">
        <v>5345</v>
      </c>
      <c r="B5346">
        <v>81</v>
      </c>
      <c r="C5346" t="s">
        <v>196</v>
      </c>
      <c r="D5346" t="s">
        <v>3597</v>
      </c>
      <c r="E5346" t="s">
        <v>1390</v>
      </c>
      <c r="F5346" t="s">
        <v>46</v>
      </c>
      <c r="G5346">
        <v>4</v>
      </c>
      <c r="H5346">
        <v>51</v>
      </c>
    </row>
    <row r="5347" spans="1:8">
      <c r="A5347">
        <v>5346</v>
      </c>
      <c r="B5347">
        <v>81</v>
      </c>
      <c r="C5347" t="s">
        <v>196</v>
      </c>
      <c r="D5347" t="s">
        <v>3597</v>
      </c>
      <c r="E5347" t="s">
        <v>1391</v>
      </c>
      <c r="F5347" t="s">
        <v>63</v>
      </c>
      <c r="G5347">
        <v>4</v>
      </c>
      <c r="H5347">
        <v>51</v>
      </c>
    </row>
    <row r="5348" spans="1:8">
      <c r="A5348">
        <v>5347</v>
      </c>
      <c r="B5348">
        <v>81</v>
      </c>
      <c r="C5348" t="s">
        <v>196</v>
      </c>
      <c r="D5348" t="s">
        <v>3597</v>
      </c>
      <c r="E5348" t="s">
        <v>1391</v>
      </c>
      <c r="F5348" t="s">
        <v>46</v>
      </c>
      <c r="G5348">
        <v>2</v>
      </c>
      <c r="H5348">
        <v>51</v>
      </c>
    </row>
    <row r="5349" spans="1:8">
      <c r="A5349">
        <v>5348</v>
      </c>
      <c r="B5349">
        <v>81</v>
      </c>
      <c r="C5349" t="s">
        <v>196</v>
      </c>
      <c r="D5349" t="s">
        <v>3597</v>
      </c>
      <c r="E5349" t="s">
        <v>1392</v>
      </c>
      <c r="F5349" t="s">
        <v>63</v>
      </c>
      <c r="G5349">
        <v>4</v>
      </c>
      <c r="H5349">
        <v>51</v>
      </c>
    </row>
    <row r="5350" spans="1:8">
      <c r="A5350">
        <v>5349</v>
      </c>
      <c r="B5350">
        <v>81</v>
      </c>
      <c r="C5350" t="s">
        <v>196</v>
      </c>
      <c r="D5350" t="s">
        <v>3597</v>
      </c>
      <c r="E5350" t="s">
        <v>1393</v>
      </c>
      <c r="F5350" t="s">
        <v>46</v>
      </c>
      <c r="G5350">
        <v>3</v>
      </c>
      <c r="H5350">
        <v>51</v>
      </c>
    </row>
    <row r="5351" spans="1:8">
      <c r="A5351">
        <v>5350</v>
      </c>
      <c r="B5351">
        <v>81</v>
      </c>
      <c r="C5351" t="s">
        <v>196</v>
      </c>
      <c r="D5351" t="s">
        <v>3597</v>
      </c>
      <c r="E5351" t="s">
        <v>1394</v>
      </c>
      <c r="F5351" t="s">
        <v>63</v>
      </c>
      <c r="G5351">
        <v>1</v>
      </c>
      <c r="H5351">
        <v>51</v>
      </c>
    </row>
    <row r="5352" spans="1:8">
      <c r="A5352">
        <v>5351</v>
      </c>
      <c r="B5352">
        <v>81</v>
      </c>
      <c r="C5352" t="s">
        <v>196</v>
      </c>
      <c r="D5352" t="s">
        <v>3597</v>
      </c>
      <c r="E5352" t="s">
        <v>1394</v>
      </c>
      <c r="F5352" t="s">
        <v>46</v>
      </c>
      <c r="G5352">
        <v>2</v>
      </c>
      <c r="H5352">
        <v>51</v>
      </c>
    </row>
    <row r="5353" spans="1:8">
      <c r="A5353">
        <v>5352</v>
      </c>
      <c r="B5353">
        <v>81</v>
      </c>
      <c r="C5353" t="s">
        <v>196</v>
      </c>
      <c r="D5353" t="s">
        <v>3597</v>
      </c>
      <c r="E5353" t="s">
        <v>1395</v>
      </c>
      <c r="F5353" t="s">
        <v>63</v>
      </c>
      <c r="G5353">
        <v>2</v>
      </c>
      <c r="H5353">
        <v>51</v>
      </c>
    </row>
    <row r="5354" spans="1:8">
      <c r="A5354">
        <v>5353</v>
      </c>
      <c r="B5354">
        <v>81</v>
      </c>
      <c r="C5354" t="s">
        <v>196</v>
      </c>
      <c r="D5354" t="s">
        <v>3597</v>
      </c>
      <c r="E5354" t="s">
        <v>1395</v>
      </c>
      <c r="F5354" t="s">
        <v>46</v>
      </c>
      <c r="G5354">
        <v>1</v>
      </c>
      <c r="H5354">
        <v>51</v>
      </c>
    </row>
    <row r="5355" spans="1:8">
      <c r="A5355">
        <v>5354</v>
      </c>
      <c r="B5355">
        <v>81</v>
      </c>
      <c r="C5355" t="s">
        <v>196</v>
      </c>
      <c r="D5355" t="s">
        <v>3597</v>
      </c>
      <c r="E5355" t="s">
        <v>1397</v>
      </c>
      <c r="F5355" t="s">
        <v>63</v>
      </c>
      <c r="G5355">
        <v>4</v>
      </c>
      <c r="H5355">
        <v>51</v>
      </c>
    </row>
    <row r="5356" spans="1:8">
      <c r="A5356">
        <v>5355</v>
      </c>
      <c r="B5356">
        <v>81</v>
      </c>
      <c r="C5356" t="s">
        <v>196</v>
      </c>
      <c r="D5356" t="s">
        <v>3599</v>
      </c>
      <c r="E5356" t="s">
        <v>1387</v>
      </c>
      <c r="F5356" t="s">
        <v>46</v>
      </c>
      <c r="G5356">
        <v>1</v>
      </c>
      <c r="H5356">
        <v>13</v>
      </c>
    </row>
    <row r="5357" spans="1:8">
      <c r="A5357">
        <v>5356</v>
      </c>
      <c r="B5357">
        <v>81</v>
      </c>
      <c r="C5357" t="s">
        <v>196</v>
      </c>
      <c r="D5357" t="s">
        <v>3599</v>
      </c>
      <c r="E5357" t="s">
        <v>1388</v>
      </c>
      <c r="F5357" t="s">
        <v>63</v>
      </c>
      <c r="G5357">
        <v>1</v>
      </c>
      <c r="H5357">
        <v>13</v>
      </c>
    </row>
    <row r="5358" spans="1:8">
      <c r="A5358">
        <v>5357</v>
      </c>
      <c r="B5358">
        <v>81</v>
      </c>
      <c r="C5358" t="s">
        <v>196</v>
      </c>
      <c r="D5358" t="s">
        <v>3599</v>
      </c>
      <c r="E5358" t="s">
        <v>1389</v>
      </c>
      <c r="F5358" t="s">
        <v>63</v>
      </c>
      <c r="G5358">
        <v>1</v>
      </c>
      <c r="H5358">
        <v>13</v>
      </c>
    </row>
    <row r="5359" spans="1:8">
      <c r="A5359">
        <v>5358</v>
      </c>
      <c r="B5359">
        <v>81</v>
      </c>
      <c r="C5359" t="s">
        <v>196</v>
      </c>
      <c r="D5359" t="s">
        <v>3599</v>
      </c>
      <c r="E5359" t="s">
        <v>1389</v>
      </c>
      <c r="F5359" t="s">
        <v>46</v>
      </c>
      <c r="G5359">
        <v>1</v>
      </c>
      <c r="H5359">
        <v>13</v>
      </c>
    </row>
    <row r="5360" spans="1:8">
      <c r="A5360">
        <v>5359</v>
      </c>
      <c r="B5360">
        <v>81</v>
      </c>
      <c r="C5360" t="s">
        <v>196</v>
      </c>
      <c r="D5360" t="s">
        <v>3599</v>
      </c>
      <c r="E5360" t="s">
        <v>1390</v>
      </c>
      <c r="F5360" t="s">
        <v>63</v>
      </c>
      <c r="G5360">
        <v>2</v>
      </c>
      <c r="H5360">
        <v>13</v>
      </c>
    </row>
    <row r="5361" spans="1:8">
      <c r="A5361">
        <v>5360</v>
      </c>
      <c r="B5361">
        <v>81</v>
      </c>
      <c r="C5361" t="s">
        <v>196</v>
      </c>
      <c r="D5361" t="s">
        <v>3599</v>
      </c>
      <c r="E5361" t="s">
        <v>1392</v>
      </c>
      <c r="F5361" t="s">
        <v>63</v>
      </c>
      <c r="G5361">
        <v>2</v>
      </c>
      <c r="H5361">
        <v>13</v>
      </c>
    </row>
    <row r="5362" spans="1:8">
      <c r="A5362">
        <v>5361</v>
      </c>
      <c r="B5362">
        <v>81</v>
      </c>
      <c r="C5362" t="s">
        <v>196</v>
      </c>
      <c r="D5362" t="s">
        <v>3599</v>
      </c>
      <c r="E5362" t="s">
        <v>1393</v>
      </c>
      <c r="F5362" t="s">
        <v>63</v>
      </c>
      <c r="G5362">
        <v>2</v>
      </c>
      <c r="H5362">
        <v>13</v>
      </c>
    </row>
    <row r="5363" spans="1:8">
      <c r="A5363">
        <v>5362</v>
      </c>
      <c r="B5363">
        <v>81</v>
      </c>
      <c r="C5363" t="s">
        <v>196</v>
      </c>
      <c r="D5363" t="s">
        <v>3599</v>
      </c>
      <c r="E5363" t="s">
        <v>1394</v>
      </c>
      <c r="F5363" t="s">
        <v>63</v>
      </c>
      <c r="G5363">
        <v>1</v>
      </c>
      <c r="H5363">
        <v>13</v>
      </c>
    </row>
    <row r="5364" spans="1:8">
      <c r="A5364">
        <v>5363</v>
      </c>
      <c r="B5364">
        <v>81</v>
      </c>
      <c r="C5364" t="s">
        <v>196</v>
      </c>
      <c r="D5364" t="s">
        <v>3599</v>
      </c>
      <c r="E5364" t="s">
        <v>1395</v>
      </c>
      <c r="F5364" t="s">
        <v>46</v>
      </c>
      <c r="G5364">
        <v>1</v>
      </c>
      <c r="H5364">
        <v>13</v>
      </c>
    </row>
    <row r="5365" spans="1:8">
      <c r="A5365">
        <v>5364</v>
      </c>
      <c r="B5365">
        <v>81</v>
      </c>
      <c r="C5365" t="s">
        <v>196</v>
      </c>
      <c r="D5365" t="s">
        <v>3599</v>
      </c>
      <c r="E5365" t="s">
        <v>1396</v>
      </c>
      <c r="F5365" t="s">
        <v>46</v>
      </c>
      <c r="G5365">
        <v>1</v>
      </c>
      <c r="H5365">
        <v>13</v>
      </c>
    </row>
    <row r="5366" spans="1:8">
      <c r="A5366">
        <v>5365</v>
      </c>
      <c r="B5366">
        <v>81</v>
      </c>
      <c r="C5366" t="s">
        <v>196</v>
      </c>
      <c r="D5366" t="s">
        <v>3598</v>
      </c>
      <c r="E5366" t="s">
        <v>249</v>
      </c>
      <c r="F5366" t="s">
        <v>63</v>
      </c>
      <c r="G5366">
        <v>427</v>
      </c>
      <c r="H5366">
        <v>9994</v>
      </c>
    </row>
    <row r="5367" spans="1:8">
      <c r="A5367">
        <v>5366</v>
      </c>
      <c r="B5367">
        <v>81</v>
      </c>
      <c r="C5367" t="s">
        <v>196</v>
      </c>
      <c r="D5367" t="s">
        <v>3598</v>
      </c>
      <c r="E5367" t="s">
        <v>249</v>
      </c>
      <c r="F5367" t="s">
        <v>46</v>
      </c>
      <c r="G5367">
        <v>394</v>
      </c>
      <c r="H5367">
        <v>9994</v>
      </c>
    </row>
    <row r="5368" spans="1:8">
      <c r="A5368">
        <v>5367</v>
      </c>
      <c r="B5368">
        <v>81</v>
      </c>
      <c r="C5368" t="s">
        <v>196</v>
      </c>
      <c r="D5368" t="s">
        <v>3598</v>
      </c>
      <c r="E5368" t="s">
        <v>1386</v>
      </c>
      <c r="F5368" t="s">
        <v>63</v>
      </c>
      <c r="G5368">
        <v>470</v>
      </c>
      <c r="H5368">
        <v>9994</v>
      </c>
    </row>
    <row r="5369" spans="1:8">
      <c r="A5369">
        <v>5368</v>
      </c>
      <c r="B5369">
        <v>81</v>
      </c>
      <c r="C5369" t="s">
        <v>196</v>
      </c>
      <c r="D5369" t="s">
        <v>3598</v>
      </c>
      <c r="E5369" t="s">
        <v>1386</v>
      </c>
      <c r="F5369" t="s">
        <v>46</v>
      </c>
      <c r="G5369">
        <v>474</v>
      </c>
      <c r="H5369">
        <v>9994</v>
      </c>
    </row>
    <row r="5370" spans="1:8">
      <c r="A5370">
        <v>5369</v>
      </c>
      <c r="B5370">
        <v>81</v>
      </c>
      <c r="C5370" t="s">
        <v>196</v>
      </c>
      <c r="D5370" t="s">
        <v>3598</v>
      </c>
      <c r="E5370" t="s">
        <v>1387</v>
      </c>
      <c r="F5370" t="s">
        <v>63</v>
      </c>
      <c r="G5370">
        <v>566</v>
      </c>
      <c r="H5370">
        <v>9994</v>
      </c>
    </row>
    <row r="5371" spans="1:8">
      <c r="A5371">
        <v>5370</v>
      </c>
      <c r="B5371">
        <v>81</v>
      </c>
      <c r="C5371" t="s">
        <v>196</v>
      </c>
      <c r="D5371" t="s">
        <v>3598</v>
      </c>
      <c r="E5371" t="s">
        <v>1387</v>
      </c>
      <c r="F5371" t="s">
        <v>46</v>
      </c>
      <c r="G5371">
        <v>592</v>
      </c>
      <c r="H5371">
        <v>9994</v>
      </c>
    </row>
    <row r="5372" spans="1:8">
      <c r="A5372">
        <v>5371</v>
      </c>
      <c r="B5372">
        <v>81</v>
      </c>
      <c r="C5372" t="s">
        <v>196</v>
      </c>
      <c r="D5372" t="s">
        <v>3598</v>
      </c>
      <c r="E5372" t="s">
        <v>1388</v>
      </c>
      <c r="F5372" t="s">
        <v>63</v>
      </c>
      <c r="G5372">
        <v>552</v>
      </c>
      <c r="H5372">
        <v>9994</v>
      </c>
    </row>
    <row r="5373" spans="1:8">
      <c r="A5373">
        <v>5372</v>
      </c>
      <c r="B5373">
        <v>81</v>
      </c>
      <c r="C5373" t="s">
        <v>196</v>
      </c>
      <c r="D5373" t="s">
        <v>3598</v>
      </c>
      <c r="E5373" t="s">
        <v>1388</v>
      </c>
      <c r="F5373" t="s">
        <v>46</v>
      </c>
      <c r="G5373">
        <v>520</v>
      </c>
      <c r="H5373">
        <v>9994</v>
      </c>
    </row>
    <row r="5374" spans="1:8">
      <c r="A5374">
        <v>5373</v>
      </c>
      <c r="B5374">
        <v>81</v>
      </c>
      <c r="C5374" t="s">
        <v>196</v>
      </c>
      <c r="D5374" t="s">
        <v>3598</v>
      </c>
      <c r="E5374" t="s">
        <v>1389</v>
      </c>
      <c r="F5374" t="s">
        <v>63</v>
      </c>
      <c r="G5374">
        <v>464</v>
      </c>
      <c r="H5374">
        <v>9994</v>
      </c>
    </row>
    <row r="5375" spans="1:8">
      <c r="A5375">
        <v>5374</v>
      </c>
      <c r="B5375">
        <v>81</v>
      </c>
      <c r="C5375" t="s">
        <v>196</v>
      </c>
      <c r="D5375" t="s">
        <v>3598</v>
      </c>
      <c r="E5375" t="s">
        <v>1389</v>
      </c>
      <c r="F5375" t="s">
        <v>46</v>
      </c>
      <c r="G5375">
        <v>451</v>
      </c>
      <c r="H5375">
        <v>9994</v>
      </c>
    </row>
    <row r="5376" spans="1:8">
      <c r="A5376">
        <v>5375</v>
      </c>
      <c r="B5376">
        <v>81</v>
      </c>
      <c r="C5376" t="s">
        <v>196</v>
      </c>
      <c r="D5376" t="s">
        <v>3598</v>
      </c>
      <c r="E5376" t="s">
        <v>1390</v>
      </c>
      <c r="F5376" t="s">
        <v>63</v>
      </c>
      <c r="G5376">
        <v>407</v>
      </c>
      <c r="H5376">
        <v>9994</v>
      </c>
    </row>
    <row r="5377" spans="1:8">
      <c r="A5377">
        <v>5376</v>
      </c>
      <c r="B5377">
        <v>81</v>
      </c>
      <c r="C5377" t="s">
        <v>196</v>
      </c>
      <c r="D5377" t="s">
        <v>3598</v>
      </c>
      <c r="E5377" t="s">
        <v>1390</v>
      </c>
      <c r="F5377" t="s">
        <v>46</v>
      </c>
      <c r="G5377">
        <v>453</v>
      </c>
      <c r="H5377">
        <v>9994</v>
      </c>
    </row>
    <row r="5378" spans="1:8">
      <c r="A5378">
        <v>5377</v>
      </c>
      <c r="B5378">
        <v>81</v>
      </c>
      <c r="C5378" t="s">
        <v>196</v>
      </c>
      <c r="D5378" t="s">
        <v>3598</v>
      </c>
      <c r="E5378" t="s">
        <v>1391</v>
      </c>
      <c r="F5378" t="s">
        <v>63</v>
      </c>
      <c r="G5378">
        <v>356</v>
      </c>
      <c r="H5378">
        <v>9994</v>
      </c>
    </row>
    <row r="5379" spans="1:8">
      <c r="A5379">
        <v>5378</v>
      </c>
      <c r="B5379">
        <v>81</v>
      </c>
      <c r="C5379" t="s">
        <v>196</v>
      </c>
      <c r="D5379" t="s">
        <v>3598</v>
      </c>
      <c r="E5379" t="s">
        <v>1391</v>
      </c>
      <c r="F5379" t="s">
        <v>46</v>
      </c>
      <c r="G5379">
        <v>379</v>
      </c>
      <c r="H5379">
        <v>9994</v>
      </c>
    </row>
    <row r="5380" spans="1:8">
      <c r="A5380">
        <v>5379</v>
      </c>
      <c r="B5380">
        <v>81</v>
      </c>
      <c r="C5380" t="s">
        <v>196</v>
      </c>
      <c r="D5380" t="s">
        <v>3598</v>
      </c>
      <c r="E5380" t="s">
        <v>1392</v>
      </c>
      <c r="F5380" t="s">
        <v>63</v>
      </c>
      <c r="G5380">
        <v>332</v>
      </c>
      <c r="H5380">
        <v>9994</v>
      </c>
    </row>
    <row r="5381" spans="1:8">
      <c r="A5381">
        <v>5380</v>
      </c>
      <c r="B5381">
        <v>81</v>
      </c>
      <c r="C5381" t="s">
        <v>196</v>
      </c>
      <c r="D5381" t="s">
        <v>3598</v>
      </c>
      <c r="E5381" t="s">
        <v>1392</v>
      </c>
      <c r="F5381" t="s">
        <v>46</v>
      </c>
      <c r="G5381">
        <v>402</v>
      </c>
      <c r="H5381">
        <v>9994</v>
      </c>
    </row>
    <row r="5382" spans="1:8">
      <c r="A5382">
        <v>5381</v>
      </c>
      <c r="B5382">
        <v>81</v>
      </c>
      <c r="C5382" t="s">
        <v>196</v>
      </c>
      <c r="D5382" t="s">
        <v>3598</v>
      </c>
      <c r="E5382" t="s">
        <v>1393</v>
      </c>
      <c r="F5382" t="s">
        <v>63</v>
      </c>
      <c r="G5382">
        <v>265</v>
      </c>
      <c r="H5382">
        <v>9994</v>
      </c>
    </row>
    <row r="5383" spans="1:8">
      <c r="A5383">
        <v>5382</v>
      </c>
      <c r="B5383">
        <v>81</v>
      </c>
      <c r="C5383" t="s">
        <v>196</v>
      </c>
      <c r="D5383" t="s">
        <v>3598</v>
      </c>
      <c r="E5383" t="s">
        <v>1393</v>
      </c>
      <c r="F5383" t="s">
        <v>46</v>
      </c>
      <c r="G5383">
        <v>318</v>
      </c>
      <c r="H5383">
        <v>9994</v>
      </c>
    </row>
    <row r="5384" spans="1:8">
      <c r="A5384">
        <v>5383</v>
      </c>
      <c r="B5384">
        <v>81</v>
      </c>
      <c r="C5384" t="s">
        <v>196</v>
      </c>
      <c r="D5384" t="s">
        <v>3598</v>
      </c>
      <c r="E5384" t="s">
        <v>1394</v>
      </c>
      <c r="F5384" t="s">
        <v>63</v>
      </c>
      <c r="G5384">
        <v>291</v>
      </c>
      <c r="H5384">
        <v>9994</v>
      </c>
    </row>
    <row r="5385" spans="1:8">
      <c r="A5385">
        <v>5384</v>
      </c>
      <c r="B5385">
        <v>81</v>
      </c>
      <c r="C5385" t="s">
        <v>196</v>
      </c>
      <c r="D5385" t="s">
        <v>3598</v>
      </c>
      <c r="E5385" t="s">
        <v>1394</v>
      </c>
      <c r="F5385" t="s">
        <v>46</v>
      </c>
      <c r="G5385">
        <v>290</v>
      </c>
      <c r="H5385">
        <v>9994</v>
      </c>
    </row>
    <row r="5386" spans="1:8">
      <c r="A5386">
        <v>5385</v>
      </c>
      <c r="B5386">
        <v>81</v>
      </c>
      <c r="C5386" t="s">
        <v>196</v>
      </c>
      <c r="D5386" t="s">
        <v>3598</v>
      </c>
      <c r="E5386" t="s">
        <v>1395</v>
      </c>
      <c r="F5386" t="s">
        <v>63</v>
      </c>
      <c r="G5386">
        <v>242</v>
      </c>
      <c r="H5386">
        <v>9994</v>
      </c>
    </row>
    <row r="5387" spans="1:8">
      <c r="A5387">
        <v>5386</v>
      </c>
      <c r="B5387">
        <v>81</v>
      </c>
      <c r="C5387" t="s">
        <v>196</v>
      </c>
      <c r="D5387" t="s">
        <v>3598</v>
      </c>
      <c r="E5387" t="s">
        <v>1395</v>
      </c>
      <c r="F5387" t="s">
        <v>46</v>
      </c>
      <c r="G5387">
        <v>244</v>
      </c>
      <c r="H5387">
        <v>9994</v>
      </c>
    </row>
    <row r="5388" spans="1:8">
      <c r="A5388">
        <v>5387</v>
      </c>
      <c r="B5388">
        <v>81</v>
      </c>
      <c r="C5388" t="s">
        <v>196</v>
      </c>
      <c r="D5388" t="s">
        <v>3598</v>
      </c>
      <c r="E5388" t="s">
        <v>1396</v>
      </c>
      <c r="F5388" t="s">
        <v>63</v>
      </c>
      <c r="G5388">
        <v>204</v>
      </c>
      <c r="H5388">
        <v>9994</v>
      </c>
    </row>
    <row r="5389" spans="1:8">
      <c r="A5389">
        <v>5388</v>
      </c>
      <c r="B5389">
        <v>81</v>
      </c>
      <c r="C5389" t="s">
        <v>196</v>
      </c>
      <c r="D5389" t="s">
        <v>3598</v>
      </c>
      <c r="E5389" t="s">
        <v>1396</v>
      </c>
      <c r="F5389" t="s">
        <v>46</v>
      </c>
      <c r="G5389">
        <v>214</v>
      </c>
      <c r="H5389">
        <v>9994</v>
      </c>
    </row>
    <row r="5390" spans="1:8">
      <c r="A5390">
        <v>5389</v>
      </c>
      <c r="B5390">
        <v>81</v>
      </c>
      <c r="C5390" t="s">
        <v>196</v>
      </c>
      <c r="D5390" t="s">
        <v>3598</v>
      </c>
      <c r="E5390" t="s">
        <v>1397</v>
      </c>
      <c r="F5390" t="s">
        <v>63</v>
      </c>
      <c r="G5390">
        <v>159</v>
      </c>
      <c r="H5390">
        <v>9994</v>
      </c>
    </row>
    <row r="5391" spans="1:8">
      <c r="A5391">
        <v>5390</v>
      </c>
      <c r="B5391">
        <v>81</v>
      </c>
      <c r="C5391" t="s">
        <v>196</v>
      </c>
      <c r="D5391" t="s">
        <v>3598</v>
      </c>
      <c r="E5391" t="s">
        <v>1397</v>
      </c>
      <c r="F5391" t="s">
        <v>46</v>
      </c>
      <c r="G5391">
        <v>105</v>
      </c>
      <c r="H5391">
        <v>9994</v>
      </c>
    </row>
    <row r="5392" spans="1:8">
      <c r="A5392">
        <v>5391</v>
      </c>
      <c r="B5392">
        <v>81</v>
      </c>
      <c r="C5392" t="s">
        <v>196</v>
      </c>
      <c r="D5392" t="s">
        <v>3598</v>
      </c>
      <c r="E5392" t="s">
        <v>1398</v>
      </c>
      <c r="F5392" t="s">
        <v>63</v>
      </c>
      <c r="G5392">
        <v>106</v>
      </c>
      <c r="H5392">
        <v>9994</v>
      </c>
    </row>
    <row r="5393" spans="1:8">
      <c r="A5393">
        <v>5392</v>
      </c>
      <c r="B5393">
        <v>81</v>
      </c>
      <c r="C5393" t="s">
        <v>196</v>
      </c>
      <c r="D5393" t="s">
        <v>3598</v>
      </c>
      <c r="E5393" t="s">
        <v>1398</v>
      </c>
      <c r="F5393" t="s">
        <v>46</v>
      </c>
      <c r="G5393">
        <v>70</v>
      </c>
      <c r="H5393">
        <v>9994</v>
      </c>
    </row>
    <row r="5394" spans="1:8">
      <c r="A5394">
        <v>5393</v>
      </c>
      <c r="B5394">
        <v>81</v>
      </c>
      <c r="C5394" t="s">
        <v>196</v>
      </c>
      <c r="D5394" t="s">
        <v>3598</v>
      </c>
      <c r="E5394" t="s">
        <v>1399</v>
      </c>
      <c r="F5394" t="s">
        <v>63</v>
      </c>
      <c r="G5394">
        <v>53</v>
      </c>
      <c r="H5394">
        <v>9994</v>
      </c>
    </row>
    <row r="5395" spans="1:8">
      <c r="A5395">
        <v>5394</v>
      </c>
      <c r="B5395">
        <v>81</v>
      </c>
      <c r="C5395" t="s">
        <v>196</v>
      </c>
      <c r="D5395" t="s">
        <v>3598</v>
      </c>
      <c r="E5395" t="s">
        <v>1399</v>
      </c>
      <c r="F5395" t="s">
        <v>46</v>
      </c>
      <c r="G5395">
        <v>42</v>
      </c>
      <c r="H5395">
        <v>9994</v>
      </c>
    </row>
    <row r="5396" spans="1:8">
      <c r="A5396">
        <v>5395</v>
      </c>
      <c r="B5396">
        <v>81</v>
      </c>
      <c r="C5396" t="s">
        <v>196</v>
      </c>
      <c r="D5396" t="s">
        <v>3598</v>
      </c>
      <c r="E5396" t="s">
        <v>1400</v>
      </c>
      <c r="F5396" t="s">
        <v>63</v>
      </c>
      <c r="G5396">
        <v>41</v>
      </c>
      <c r="H5396">
        <v>9994</v>
      </c>
    </row>
    <row r="5397" spans="1:8">
      <c r="A5397">
        <v>5396</v>
      </c>
      <c r="B5397">
        <v>81</v>
      </c>
      <c r="C5397" t="s">
        <v>196</v>
      </c>
      <c r="D5397" t="s">
        <v>3598</v>
      </c>
      <c r="E5397" t="s">
        <v>1400</v>
      </c>
      <c r="F5397" t="s">
        <v>46</v>
      </c>
      <c r="G5397">
        <v>30</v>
      </c>
      <c r="H5397">
        <v>9994</v>
      </c>
    </row>
    <row r="5398" spans="1:8">
      <c r="A5398">
        <v>5397</v>
      </c>
      <c r="B5398">
        <v>81</v>
      </c>
      <c r="C5398" t="s">
        <v>196</v>
      </c>
      <c r="D5398" t="s">
        <v>3598</v>
      </c>
      <c r="E5398" t="s">
        <v>1401</v>
      </c>
      <c r="F5398" t="s">
        <v>63</v>
      </c>
      <c r="G5398">
        <v>35</v>
      </c>
      <c r="H5398">
        <v>9994</v>
      </c>
    </row>
    <row r="5399" spans="1:8">
      <c r="A5399">
        <v>5398</v>
      </c>
      <c r="B5399">
        <v>81</v>
      </c>
      <c r="C5399" t="s">
        <v>196</v>
      </c>
      <c r="D5399" t="s">
        <v>3598</v>
      </c>
      <c r="E5399" t="s">
        <v>1401</v>
      </c>
      <c r="F5399" t="s">
        <v>46</v>
      </c>
      <c r="G5399">
        <v>18</v>
      </c>
      <c r="H5399">
        <v>9994</v>
      </c>
    </row>
    <row r="5400" spans="1:8">
      <c r="A5400">
        <v>5399</v>
      </c>
      <c r="B5400">
        <v>81</v>
      </c>
      <c r="C5400" t="s">
        <v>196</v>
      </c>
      <c r="D5400" t="s">
        <v>3598</v>
      </c>
      <c r="E5400" t="s">
        <v>1402</v>
      </c>
      <c r="F5400" t="s">
        <v>63</v>
      </c>
      <c r="G5400">
        <v>19</v>
      </c>
      <c r="H5400">
        <v>9994</v>
      </c>
    </row>
    <row r="5401" spans="1:8">
      <c r="A5401">
        <v>5400</v>
      </c>
      <c r="B5401">
        <v>81</v>
      </c>
      <c r="C5401" t="s">
        <v>196</v>
      </c>
      <c r="D5401" t="s">
        <v>3598</v>
      </c>
      <c r="E5401" t="s">
        <v>1402</v>
      </c>
      <c r="F5401" t="s">
        <v>46</v>
      </c>
      <c r="G5401">
        <v>9</v>
      </c>
      <c r="H5401">
        <v>9994</v>
      </c>
    </row>
    <row r="5402" spans="1:8">
      <c r="A5402">
        <v>5401</v>
      </c>
      <c r="B5402">
        <v>81</v>
      </c>
      <c r="C5402" t="s">
        <v>196</v>
      </c>
      <c r="D5402" t="s">
        <v>3586</v>
      </c>
      <c r="E5402" t="s">
        <v>249</v>
      </c>
      <c r="F5402" t="s">
        <v>63</v>
      </c>
      <c r="G5402">
        <v>9701</v>
      </c>
      <c r="H5402">
        <v>219640</v>
      </c>
    </row>
    <row r="5403" spans="1:8">
      <c r="A5403">
        <v>5402</v>
      </c>
      <c r="B5403">
        <v>81</v>
      </c>
      <c r="C5403" t="s">
        <v>196</v>
      </c>
      <c r="D5403" t="s">
        <v>3586</v>
      </c>
      <c r="E5403" t="s">
        <v>249</v>
      </c>
      <c r="F5403" t="s">
        <v>46</v>
      </c>
      <c r="G5403">
        <v>9200</v>
      </c>
      <c r="H5403">
        <v>219640</v>
      </c>
    </row>
    <row r="5404" spans="1:8">
      <c r="A5404">
        <v>5403</v>
      </c>
      <c r="B5404">
        <v>81</v>
      </c>
      <c r="C5404" t="s">
        <v>196</v>
      </c>
      <c r="D5404" t="s">
        <v>3586</v>
      </c>
      <c r="E5404" t="s">
        <v>1386</v>
      </c>
      <c r="F5404" t="s">
        <v>63</v>
      </c>
      <c r="G5404">
        <v>10347</v>
      </c>
      <c r="H5404">
        <v>219640</v>
      </c>
    </row>
    <row r="5405" spans="1:8">
      <c r="A5405">
        <v>5404</v>
      </c>
      <c r="B5405">
        <v>81</v>
      </c>
      <c r="C5405" t="s">
        <v>196</v>
      </c>
      <c r="D5405" t="s">
        <v>3586</v>
      </c>
      <c r="E5405" t="s">
        <v>1386</v>
      </c>
      <c r="F5405" t="s">
        <v>46</v>
      </c>
      <c r="G5405">
        <v>10067</v>
      </c>
      <c r="H5405">
        <v>219640</v>
      </c>
    </row>
    <row r="5406" spans="1:8">
      <c r="A5406">
        <v>5405</v>
      </c>
      <c r="B5406">
        <v>81</v>
      </c>
      <c r="C5406" t="s">
        <v>196</v>
      </c>
      <c r="D5406" t="s">
        <v>3586</v>
      </c>
      <c r="E5406" t="s">
        <v>1387</v>
      </c>
      <c r="F5406" t="s">
        <v>63</v>
      </c>
      <c r="G5406">
        <v>11304</v>
      </c>
      <c r="H5406">
        <v>219640</v>
      </c>
    </row>
    <row r="5407" spans="1:8">
      <c r="A5407">
        <v>5406</v>
      </c>
      <c r="B5407">
        <v>81</v>
      </c>
      <c r="C5407" t="s">
        <v>196</v>
      </c>
      <c r="D5407" t="s">
        <v>3586</v>
      </c>
      <c r="E5407" t="s">
        <v>1387</v>
      </c>
      <c r="F5407" t="s">
        <v>46</v>
      </c>
      <c r="G5407">
        <v>10529</v>
      </c>
      <c r="H5407">
        <v>219640</v>
      </c>
    </row>
    <row r="5408" spans="1:8">
      <c r="A5408">
        <v>5407</v>
      </c>
      <c r="B5408">
        <v>81</v>
      </c>
      <c r="C5408" t="s">
        <v>196</v>
      </c>
      <c r="D5408" t="s">
        <v>3586</v>
      </c>
      <c r="E5408" t="s">
        <v>1388</v>
      </c>
      <c r="F5408" t="s">
        <v>63</v>
      </c>
      <c r="G5408">
        <v>10723</v>
      </c>
      <c r="H5408">
        <v>219640</v>
      </c>
    </row>
    <row r="5409" spans="1:8">
      <c r="A5409">
        <v>5408</v>
      </c>
      <c r="B5409">
        <v>81</v>
      </c>
      <c r="C5409" t="s">
        <v>196</v>
      </c>
      <c r="D5409" t="s">
        <v>3586</v>
      </c>
      <c r="E5409" t="s">
        <v>1388</v>
      </c>
      <c r="F5409" t="s">
        <v>46</v>
      </c>
      <c r="G5409">
        <v>10268</v>
      </c>
      <c r="H5409">
        <v>219640</v>
      </c>
    </row>
    <row r="5410" spans="1:8">
      <c r="A5410">
        <v>5409</v>
      </c>
      <c r="B5410">
        <v>81</v>
      </c>
      <c r="C5410" t="s">
        <v>196</v>
      </c>
      <c r="D5410" t="s">
        <v>3586</v>
      </c>
      <c r="E5410" t="s">
        <v>1389</v>
      </c>
      <c r="F5410" t="s">
        <v>63</v>
      </c>
      <c r="G5410">
        <v>10178</v>
      </c>
      <c r="H5410">
        <v>219640</v>
      </c>
    </row>
    <row r="5411" spans="1:8">
      <c r="A5411">
        <v>5410</v>
      </c>
      <c r="B5411">
        <v>81</v>
      </c>
      <c r="C5411" t="s">
        <v>196</v>
      </c>
      <c r="D5411" t="s">
        <v>3586</v>
      </c>
      <c r="E5411" t="s">
        <v>1389</v>
      </c>
      <c r="F5411" t="s">
        <v>46</v>
      </c>
      <c r="G5411">
        <v>10447</v>
      </c>
      <c r="H5411">
        <v>219640</v>
      </c>
    </row>
    <row r="5412" spans="1:8">
      <c r="A5412">
        <v>5411</v>
      </c>
      <c r="B5412">
        <v>81</v>
      </c>
      <c r="C5412" t="s">
        <v>196</v>
      </c>
      <c r="D5412" t="s">
        <v>3586</v>
      </c>
      <c r="E5412" t="s">
        <v>1390</v>
      </c>
      <c r="F5412" t="s">
        <v>63</v>
      </c>
      <c r="G5412">
        <v>9827</v>
      </c>
      <c r="H5412">
        <v>219640</v>
      </c>
    </row>
    <row r="5413" spans="1:8">
      <c r="A5413">
        <v>5412</v>
      </c>
      <c r="B5413">
        <v>81</v>
      </c>
      <c r="C5413" t="s">
        <v>196</v>
      </c>
      <c r="D5413" t="s">
        <v>3586</v>
      </c>
      <c r="E5413" t="s">
        <v>1390</v>
      </c>
      <c r="F5413" t="s">
        <v>46</v>
      </c>
      <c r="G5413">
        <v>9670</v>
      </c>
      <c r="H5413">
        <v>219640</v>
      </c>
    </row>
    <row r="5414" spans="1:8">
      <c r="A5414">
        <v>5413</v>
      </c>
      <c r="B5414">
        <v>81</v>
      </c>
      <c r="C5414" t="s">
        <v>196</v>
      </c>
      <c r="D5414" t="s">
        <v>3586</v>
      </c>
      <c r="E5414" t="s">
        <v>1391</v>
      </c>
      <c r="F5414" t="s">
        <v>63</v>
      </c>
      <c r="G5414">
        <v>8480</v>
      </c>
      <c r="H5414">
        <v>219640</v>
      </c>
    </row>
    <row r="5415" spans="1:8">
      <c r="A5415">
        <v>5414</v>
      </c>
      <c r="B5415">
        <v>81</v>
      </c>
      <c r="C5415" t="s">
        <v>196</v>
      </c>
      <c r="D5415" t="s">
        <v>3586</v>
      </c>
      <c r="E5415" t="s">
        <v>1391</v>
      </c>
      <c r="F5415" t="s">
        <v>46</v>
      </c>
      <c r="G5415">
        <v>8606</v>
      </c>
      <c r="H5415">
        <v>219640</v>
      </c>
    </row>
    <row r="5416" spans="1:8">
      <c r="A5416">
        <v>5415</v>
      </c>
      <c r="B5416">
        <v>81</v>
      </c>
      <c r="C5416" t="s">
        <v>196</v>
      </c>
      <c r="D5416" t="s">
        <v>3586</v>
      </c>
      <c r="E5416" t="s">
        <v>1392</v>
      </c>
      <c r="F5416" t="s">
        <v>63</v>
      </c>
      <c r="G5416">
        <v>7849</v>
      </c>
      <c r="H5416">
        <v>219640</v>
      </c>
    </row>
    <row r="5417" spans="1:8">
      <c r="A5417">
        <v>5416</v>
      </c>
      <c r="B5417">
        <v>81</v>
      </c>
      <c r="C5417" t="s">
        <v>196</v>
      </c>
      <c r="D5417" t="s">
        <v>3586</v>
      </c>
      <c r="E5417" t="s">
        <v>1392</v>
      </c>
      <c r="F5417" t="s">
        <v>46</v>
      </c>
      <c r="G5417">
        <v>7909</v>
      </c>
      <c r="H5417">
        <v>219640</v>
      </c>
    </row>
    <row r="5418" spans="1:8">
      <c r="A5418">
        <v>5417</v>
      </c>
      <c r="B5418">
        <v>81</v>
      </c>
      <c r="C5418" t="s">
        <v>196</v>
      </c>
      <c r="D5418" t="s">
        <v>3586</v>
      </c>
      <c r="E5418" t="s">
        <v>1393</v>
      </c>
      <c r="F5418" t="s">
        <v>63</v>
      </c>
      <c r="G5418">
        <v>6308</v>
      </c>
      <c r="H5418">
        <v>219640</v>
      </c>
    </row>
    <row r="5419" spans="1:8">
      <c r="A5419">
        <v>5418</v>
      </c>
      <c r="B5419">
        <v>81</v>
      </c>
      <c r="C5419" t="s">
        <v>196</v>
      </c>
      <c r="D5419" t="s">
        <v>3586</v>
      </c>
      <c r="E5419" t="s">
        <v>1393</v>
      </c>
      <c r="F5419" t="s">
        <v>46</v>
      </c>
      <c r="G5419">
        <v>6827</v>
      </c>
      <c r="H5419">
        <v>219640</v>
      </c>
    </row>
    <row r="5420" spans="1:8">
      <c r="A5420">
        <v>5419</v>
      </c>
      <c r="B5420">
        <v>81</v>
      </c>
      <c r="C5420" t="s">
        <v>196</v>
      </c>
      <c r="D5420" t="s">
        <v>3586</v>
      </c>
      <c r="E5420" t="s">
        <v>1394</v>
      </c>
      <c r="F5420" t="s">
        <v>63</v>
      </c>
      <c r="G5420">
        <v>5855</v>
      </c>
      <c r="H5420">
        <v>219640</v>
      </c>
    </row>
    <row r="5421" spans="1:8">
      <c r="A5421">
        <v>5420</v>
      </c>
      <c r="B5421">
        <v>81</v>
      </c>
      <c r="C5421" t="s">
        <v>196</v>
      </c>
      <c r="D5421" t="s">
        <v>3586</v>
      </c>
      <c r="E5421" t="s">
        <v>1394</v>
      </c>
      <c r="F5421" t="s">
        <v>46</v>
      </c>
      <c r="G5421">
        <v>6258</v>
      </c>
      <c r="H5421">
        <v>219640</v>
      </c>
    </row>
    <row r="5422" spans="1:8">
      <c r="A5422">
        <v>5421</v>
      </c>
      <c r="B5422">
        <v>81</v>
      </c>
      <c r="C5422" t="s">
        <v>196</v>
      </c>
      <c r="D5422" t="s">
        <v>3586</v>
      </c>
      <c r="E5422" t="s">
        <v>1395</v>
      </c>
      <c r="F5422" t="s">
        <v>63</v>
      </c>
      <c r="G5422">
        <v>5276</v>
      </c>
      <c r="H5422">
        <v>219640</v>
      </c>
    </row>
    <row r="5423" spans="1:8">
      <c r="A5423">
        <v>5422</v>
      </c>
      <c r="B5423">
        <v>81</v>
      </c>
      <c r="C5423" t="s">
        <v>196</v>
      </c>
      <c r="D5423" t="s">
        <v>3586</v>
      </c>
      <c r="E5423" t="s">
        <v>1395</v>
      </c>
      <c r="F5423" t="s">
        <v>46</v>
      </c>
      <c r="G5423">
        <v>5477</v>
      </c>
      <c r="H5423">
        <v>219640</v>
      </c>
    </row>
    <row r="5424" spans="1:8">
      <c r="A5424">
        <v>5423</v>
      </c>
      <c r="B5424">
        <v>81</v>
      </c>
      <c r="C5424" t="s">
        <v>196</v>
      </c>
      <c r="D5424" t="s">
        <v>3586</v>
      </c>
      <c r="E5424" t="s">
        <v>1396</v>
      </c>
      <c r="F5424" t="s">
        <v>63</v>
      </c>
      <c r="G5424">
        <v>4302</v>
      </c>
      <c r="H5424">
        <v>219640</v>
      </c>
    </row>
    <row r="5425" spans="1:8">
      <c r="A5425">
        <v>5424</v>
      </c>
      <c r="B5425">
        <v>81</v>
      </c>
      <c r="C5425" t="s">
        <v>196</v>
      </c>
      <c r="D5425" t="s">
        <v>3586</v>
      </c>
      <c r="E5425" t="s">
        <v>1396</v>
      </c>
      <c r="F5425" t="s">
        <v>46</v>
      </c>
      <c r="G5425">
        <v>4390</v>
      </c>
      <c r="H5425">
        <v>219640</v>
      </c>
    </row>
    <row r="5426" spans="1:8">
      <c r="A5426">
        <v>5425</v>
      </c>
      <c r="B5426">
        <v>81</v>
      </c>
      <c r="C5426" t="s">
        <v>196</v>
      </c>
      <c r="D5426" t="s">
        <v>3586</v>
      </c>
      <c r="E5426" t="s">
        <v>1397</v>
      </c>
      <c r="F5426" t="s">
        <v>63</v>
      </c>
      <c r="G5426">
        <v>3440</v>
      </c>
      <c r="H5426">
        <v>219640</v>
      </c>
    </row>
    <row r="5427" spans="1:8">
      <c r="A5427">
        <v>5426</v>
      </c>
      <c r="B5427">
        <v>81</v>
      </c>
      <c r="C5427" t="s">
        <v>196</v>
      </c>
      <c r="D5427" t="s">
        <v>3586</v>
      </c>
      <c r="E5427" t="s">
        <v>1397</v>
      </c>
      <c r="F5427" t="s">
        <v>46</v>
      </c>
      <c r="G5427">
        <v>3067</v>
      </c>
      <c r="H5427">
        <v>219640</v>
      </c>
    </row>
    <row r="5428" spans="1:8">
      <c r="A5428">
        <v>5427</v>
      </c>
      <c r="B5428">
        <v>81</v>
      </c>
      <c r="C5428" t="s">
        <v>196</v>
      </c>
      <c r="D5428" t="s">
        <v>3586</v>
      </c>
      <c r="E5428" t="s">
        <v>1398</v>
      </c>
      <c r="F5428" t="s">
        <v>63</v>
      </c>
      <c r="G5428">
        <v>2435</v>
      </c>
      <c r="H5428">
        <v>219640</v>
      </c>
    </row>
    <row r="5429" spans="1:8">
      <c r="A5429">
        <v>5428</v>
      </c>
      <c r="B5429">
        <v>81</v>
      </c>
      <c r="C5429" t="s">
        <v>196</v>
      </c>
      <c r="D5429" t="s">
        <v>3586</v>
      </c>
      <c r="E5429" t="s">
        <v>1398</v>
      </c>
      <c r="F5429" t="s">
        <v>46</v>
      </c>
      <c r="G5429">
        <v>2293</v>
      </c>
      <c r="H5429">
        <v>219640</v>
      </c>
    </row>
    <row r="5430" spans="1:8">
      <c r="A5430">
        <v>5429</v>
      </c>
      <c r="B5430">
        <v>81</v>
      </c>
      <c r="C5430" t="s">
        <v>196</v>
      </c>
      <c r="D5430" t="s">
        <v>3586</v>
      </c>
      <c r="E5430" t="s">
        <v>1399</v>
      </c>
      <c r="F5430" t="s">
        <v>63</v>
      </c>
      <c r="G5430">
        <v>1827</v>
      </c>
      <c r="H5430">
        <v>219640</v>
      </c>
    </row>
    <row r="5431" spans="1:8">
      <c r="A5431">
        <v>5430</v>
      </c>
      <c r="B5431">
        <v>81</v>
      </c>
      <c r="C5431" t="s">
        <v>196</v>
      </c>
      <c r="D5431" t="s">
        <v>3586</v>
      </c>
      <c r="E5431" t="s">
        <v>1399</v>
      </c>
      <c r="F5431" t="s">
        <v>46</v>
      </c>
      <c r="G5431">
        <v>1621</v>
      </c>
      <c r="H5431">
        <v>219640</v>
      </c>
    </row>
    <row r="5432" spans="1:8">
      <c r="A5432">
        <v>5431</v>
      </c>
      <c r="B5432">
        <v>81</v>
      </c>
      <c r="C5432" t="s">
        <v>196</v>
      </c>
      <c r="D5432" t="s">
        <v>3586</v>
      </c>
      <c r="E5432" t="s">
        <v>1400</v>
      </c>
      <c r="F5432" t="s">
        <v>63</v>
      </c>
      <c r="G5432">
        <v>1330</v>
      </c>
      <c r="H5432">
        <v>219640</v>
      </c>
    </row>
    <row r="5433" spans="1:8">
      <c r="A5433">
        <v>5432</v>
      </c>
      <c r="B5433">
        <v>81</v>
      </c>
      <c r="C5433" t="s">
        <v>196</v>
      </c>
      <c r="D5433" t="s">
        <v>3586</v>
      </c>
      <c r="E5433" t="s">
        <v>1400</v>
      </c>
      <c r="F5433" t="s">
        <v>46</v>
      </c>
      <c r="G5433">
        <v>1235</v>
      </c>
      <c r="H5433">
        <v>219640</v>
      </c>
    </row>
    <row r="5434" spans="1:8">
      <c r="A5434">
        <v>5433</v>
      </c>
      <c r="B5434">
        <v>81</v>
      </c>
      <c r="C5434" t="s">
        <v>196</v>
      </c>
      <c r="D5434" t="s">
        <v>3586</v>
      </c>
      <c r="E5434" t="s">
        <v>1401</v>
      </c>
      <c r="F5434" t="s">
        <v>63</v>
      </c>
      <c r="G5434">
        <v>750</v>
      </c>
      <c r="H5434">
        <v>219640</v>
      </c>
    </row>
    <row r="5435" spans="1:8">
      <c r="A5435">
        <v>5434</v>
      </c>
      <c r="B5435">
        <v>81</v>
      </c>
      <c r="C5435" t="s">
        <v>196</v>
      </c>
      <c r="D5435" t="s">
        <v>3586</v>
      </c>
      <c r="E5435" t="s">
        <v>1401</v>
      </c>
      <c r="F5435" t="s">
        <v>46</v>
      </c>
      <c r="G5435">
        <v>754</v>
      </c>
      <c r="H5435">
        <v>219640</v>
      </c>
    </row>
    <row r="5436" spans="1:8">
      <c r="A5436">
        <v>5435</v>
      </c>
      <c r="B5436">
        <v>81</v>
      </c>
      <c r="C5436" t="s">
        <v>196</v>
      </c>
      <c r="D5436" t="s">
        <v>3586</v>
      </c>
      <c r="E5436" t="s">
        <v>1402</v>
      </c>
      <c r="F5436" t="s">
        <v>63</v>
      </c>
      <c r="G5436">
        <v>532</v>
      </c>
      <c r="H5436">
        <v>219640</v>
      </c>
    </row>
    <row r="5437" spans="1:8">
      <c r="A5437">
        <v>5436</v>
      </c>
      <c r="B5437">
        <v>81</v>
      </c>
      <c r="C5437" t="s">
        <v>196</v>
      </c>
      <c r="D5437" t="s">
        <v>3586</v>
      </c>
      <c r="E5437" t="s">
        <v>1402</v>
      </c>
      <c r="F5437" t="s">
        <v>46</v>
      </c>
      <c r="G5437">
        <v>558</v>
      </c>
      <c r="H5437">
        <v>219640</v>
      </c>
    </row>
    <row r="5438" spans="1:8">
      <c r="A5438">
        <v>5437</v>
      </c>
      <c r="B5438">
        <v>81</v>
      </c>
      <c r="C5438" t="s">
        <v>196</v>
      </c>
      <c r="D5438" t="s">
        <v>45</v>
      </c>
      <c r="E5438" t="s">
        <v>249</v>
      </c>
      <c r="F5438" t="s">
        <v>63</v>
      </c>
      <c r="G5438">
        <v>57</v>
      </c>
    </row>
    <row r="5439" spans="1:8">
      <c r="A5439">
        <v>5438</v>
      </c>
      <c r="B5439">
        <v>81</v>
      </c>
      <c r="C5439" t="s">
        <v>196</v>
      </c>
      <c r="D5439" t="s">
        <v>45</v>
      </c>
      <c r="E5439" t="s">
        <v>249</v>
      </c>
      <c r="F5439" t="s">
        <v>46</v>
      </c>
      <c r="G5439">
        <v>61</v>
      </c>
    </row>
    <row r="5440" spans="1:8">
      <c r="A5440">
        <v>5439</v>
      </c>
      <c r="B5440">
        <v>81</v>
      </c>
      <c r="C5440" t="s">
        <v>196</v>
      </c>
      <c r="D5440" t="s">
        <v>45</v>
      </c>
      <c r="E5440" t="s">
        <v>1386</v>
      </c>
      <c r="F5440" t="s">
        <v>63</v>
      </c>
      <c r="G5440">
        <v>62</v>
      </c>
    </row>
    <row r="5441" spans="1:7">
      <c r="A5441">
        <v>5440</v>
      </c>
      <c r="B5441">
        <v>81</v>
      </c>
      <c r="C5441" t="s">
        <v>196</v>
      </c>
      <c r="D5441" t="s">
        <v>45</v>
      </c>
      <c r="E5441" t="s">
        <v>1386</v>
      </c>
      <c r="F5441" t="s">
        <v>46</v>
      </c>
      <c r="G5441">
        <v>57</v>
      </c>
    </row>
    <row r="5442" spans="1:7">
      <c r="A5442">
        <v>5441</v>
      </c>
      <c r="B5442">
        <v>81</v>
      </c>
      <c r="C5442" t="s">
        <v>196</v>
      </c>
      <c r="D5442" t="s">
        <v>45</v>
      </c>
      <c r="E5442" t="s">
        <v>1387</v>
      </c>
      <c r="F5442" t="s">
        <v>63</v>
      </c>
      <c r="G5442">
        <v>67</v>
      </c>
    </row>
    <row r="5443" spans="1:7">
      <c r="A5443">
        <v>5442</v>
      </c>
      <c r="B5443">
        <v>81</v>
      </c>
      <c r="C5443" t="s">
        <v>196</v>
      </c>
      <c r="D5443" t="s">
        <v>45</v>
      </c>
      <c r="E5443" t="s">
        <v>1387</v>
      </c>
      <c r="F5443" t="s">
        <v>46</v>
      </c>
      <c r="G5443">
        <v>63</v>
      </c>
    </row>
    <row r="5444" spans="1:7">
      <c r="A5444">
        <v>5443</v>
      </c>
      <c r="B5444">
        <v>81</v>
      </c>
      <c r="C5444" t="s">
        <v>196</v>
      </c>
      <c r="D5444" t="s">
        <v>45</v>
      </c>
      <c r="E5444" t="s">
        <v>1388</v>
      </c>
      <c r="F5444" t="s">
        <v>63</v>
      </c>
      <c r="G5444">
        <v>759</v>
      </c>
    </row>
    <row r="5445" spans="1:7">
      <c r="A5445">
        <v>5444</v>
      </c>
      <c r="B5445">
        <v>81</v>
      </c>
      <c r="C5445" t="s">
        <v>196</v>
      </c>
      <c r="D5445" t="s">
        <v>45</v>
      </c>
      <c r="E5445" t="s">
        <v>1388</v>
      </c>
      <c r="F5445" t="s">
        <v>46</v>
      </c>
      <c r="G5445">
        <v>77</v>
      </c>
    </row>
    <row r="5446" spans="1:7">
      <c r="A5446">
        <v>5445</v>
      </c>
      <c r="B5446">
        <v>81</v>
      </c>
      <c r="C5446" t="s">
        <v>196</v>
      </c>
      <c r="D5446" t="s">
        <v>45</v>
      </c>
      <c r="E5446" t="s">
        <v>1389</v>
      </c>
      <c r="F5446" t="s">
        <v>63</v>
      </c>
      <c r="G5446">
        <v>610</v>
      </c>
    </row>
    <row r="5447" spans="1:7">
      <c r="A5447">
        <v>5446</v>
      </c>
      <c r="B5447">
        <v>81</v>
      </c>
      <c r="C5447" t="s">
        <v>196</v>
      </c>
      <c r="D5447" t="s">
        <v>45</v>
      </c>
      <c r="E5447" t="s">
        <v>1389</v>
      </c>
      <c r="F5447" t="s">
        <v>46</v>
      </c>
      <c r="G5447">
        <v>105</v>
      </c>
    </row>
    <row r="5448" spans="1:7">
      <c r="A5448">
        <v>5447</v>
      </c>
      <c r="B5448">
        <v>81</v>
      </c>
      <c r="C5448" t="s">
        <v>196</v>
      </c>
      <c r="D5448" t="s">
        <v>45</v>
      </c>
      <c r="E5448" t="s">
        <v>1390</v>
      </c>
      <c r="F5448" t="s">
        <v>63</v>
      </c>
      <c r="G5448">
        <v>165</v>
      </c>
    </row>
    <row r="5449" spans="1:7">
      <c r="A5449">
        <v>5448</v>
      </c>
      <c r="B5449">
        <v>81</v>
      </c>
      <c r="C5449" t="s">
        <v>196</v>
      </c>
      <c r="D5449" t="s">
        <v>45</v>
      </c>
      <c r="E5449" t="s">
        <v>1390</v>
      </c>
      <c r="F5449" t="s">
        <v>46</v>
      </c>
      <c r="G5449">
        <v>118</v>
      </c>
    </row>
    <row r="5450" spans="1:7">
      <c r="A5450">
        <v>5449</v>
      </c>
      <c r="B5450">
        <v>81</v>
      </c>
      <c r="C5450" t="s">
        <v>196</v>
      </c>
      <c r="D5450" t="s">
        <v>45</v>
      </c>
      <c r="E5450" t="s">
        <v>1391</v>
      </c>
      <c r="F5450" t="s">
        <v>63</v>
      </c>
      <c r="G5450">
        <v>145</v>
      </c>
    </row>
    <row r="5451" spans="1:7">
      <c r="A5451">
        <v>5450</v>
      </c>
      <c r="B5451">
        <v>81</v>
      </c>
      <c r="C5451" t="s">
        <v>196</v>
      </c>
      <c r="D5451" t="s">
        <v>45</v>
      </c>
      <c r="E5451" t="s">
        <v>1391</v>
      </c>
      <c r="F5451" t="s">
        <v>46</v>
      </c>
      <c r="G5451">
        <v>70</v>
      </c>
    </row>
    <row r="5452" spans="1:7">
      <c r="A5452">
        <v>5451</v>
      </c>
      <c r="B5452">
        <v>81</v>
      </c>
      <c r="C5452" t="s">
        <v>196</v>
      </c>
      <c r="D5452" t="s">
        <v>45</v>
      </c>
      <c r="E5452" t="s">
        <v>1392</v>
      </c>
      <c r="F5452" t="s">
        <v>63</v>
      </c>
      <c r="G5452">
        <v>110</v>
      </c>
    </row>
    <row r="5453" spans="1:7">
      <c r="A5453">
        <v>5452</v>
      </c>
      <c r="B5453">
        <v>81</v>
      </c>
      <c r="C5453" t="s">
        <v>196</v>
      </c>
      <c r="D5453" t="s">
        <v>45</v>
      </c>
      <c r="E5453" t="s">
        <v>1392</v>
      </c>
      <c r="F5453" t="s">
        <v>46</v>
      </c>
      <c r="G5453">
        <v>69</v>
      </c>
    </row>
    <row r="5454" spans="1:7">
      <c r="A5454">
        <v>5453</v>
      </c>
      <c r="B5454">
        <v>81</v>
      </c>
      <c r="C5454" t="s">
        <v>196</v>
      </c>
      <c r="D5454" t="s">
        <v>45</v>
      </c>
      <c r="E5454" t="s">
        <v>1393</v>
      </c>
      <c r="F5454" t="s">
        <v>63</v>
      </c>
      <c r="G5454">
        <v>84</v>
      </c>
    </row>
    <row r="5455" spans="1:7">
      <c r="A5455">
        <v>5454</v>
      </c>
      <c r="B5455">
        <v>81</v>
      </c>
      <c r="C5455" t="s">
        <v>196</v>
      </c>
      <c r="D5455" t="s">
        <v>45</v>
      </c>
      <c r="E5455" t="s">
        <v>1393</v>
      </c>
      <c r="F5455" t="s">
        <v>46</v>
      </c>
      <c r="G5455">
        <v>61</v>
      </c>
    </row>
    <row r="5456" spans="1:7">
      <c r="A5456">
        <v>5455</v>
      </c>
      <c r="B5456">
        <v>81</v>
      </c>
      <c r="C5456" t="s">
        <v>196</v>
      </c>
      <c r="D5456" t="s">
        <v>45</v>
      </c>
      <c r="E5456" t="s">
        <v>1394</v>
      </c>
      <c r="F5456" t="s">
        <v>63</v>
      </c>
      <c r="G5456">
        <v>46</v>
      </c>
    </row>
    <row r="5457" spans="1:7">
      <c r="A5457">
        <v>5456</v>
      </c>
      <c r="B5457">
        <v>81</v>
      </c>
      <c r="C5457" t="s">
        <v>196</v>
      </c>
      <c r="D5457" t="s">
        <v>45</v>
      </c>
      <c r="E5457" t="s">
        <v>1394</v>
      </c>
      <c r="F5457" t="s">
        <v>46</v>
      </c>
      <c r="G5457">
        <v>77</v>
      </c>
    </row>
    <row r="5458" spans="1:7">
      <c r="A5458">
        <v>5457</v>
      </c>
      <c r="B5458">
        <v>81</v>
      </c>
      <c r="C5458" t="s">
        <v>196</v>
      </c>
      <c r="D5458" t="s">
        <v>45</v>
      </c>
      <c r="E5458" t="s">
        <v>1395</v>
      </c>
      <c r="F5458" t="s">
        <v>63</v>
      </c>
      <c r="G5458">
        <v>53</v>
      </c>
    </row>
    <row r="5459" spans="1:7">
      <c r="A5459">
        <v>5458</v>
      </c>
      <c r="B5459">
        <v>81</v>
      </c>
      <c r="C5459" t="s">
        <v>196</v>
      </c>
      <c r="D5459" t="s">
        <v>45</v>
      </c>
      <c r="E5459" t="s">
        <v>1395</v>
      </c>
      <c r="F5459" t="s">
        <v>46</v>
      </c>
      <c r="G5459">
        <v>65</v>
      </c>
    </row>
    <row r="5460" spans="1:7">
      <c r="A5460">
        <v>5459</v>
      </c>
      <c r="B5460">
        <v>81</v>
      </c>
      <c r="C5460" t="s">
        <v>196</v>
      </c>
      <c r="D5460" t="s">
        <v>45</v>
      </c>
      <c r="E5460" t="s">
        <v>1396</v>
      </c>
      <c r="F5460" t="s">
        <v>63</v>
      </c>
      <c r="G5460">
        <v>55</v>
      </c>
    </row>
    <row r="5461" spans="1:7">
      <c r="A5461">
        <v>5460</v>
      </c>
      <c r="B5461">
        <v>81</v>
      </c>
      <c r="C5461" t="s">
        <v>196</v>
      </c>
      <c r="D5461" t="s">
        <v>45</v>
      </c>
      <c r="E5461" t="s">
        <v>1396</v>
      </c>
      <c r="F5461" t="s">
        <v>46</v>
      </c>
      <c r="G5461">
        <v>59</v>
      </c>
    </row>
    <row r="5462" spans="1:7">
      <c r="A5462">
        <v>5461</v>
      </c>
      <c r="B5462">
        <v>81</v>
      </c>
      <c r="C5462" t="s">
        <v>196</v>
      </c>
      <c r="D5462" t="s">
        <v>45</v>
      </c>
      <c r="E5462" t="s">
        <v>1397</v>
      </c>
      <c r="F5462" t="s">
        <v>63</v>
      </c>
      <c r="G5462">
        <v>25</v>
      </c>
    </row>
    <row r="5463" spans="1:7">
      <c r="A5463">
        <v>5462</v>
      </c>
      <c r="B5463">
        <v>81</v>
      </c>
      <c r="C5463" t="s">
        <v>196</v>
      </c>
      <c r="D5463" t="s">
        <v>45</v>
      </c>
      <c r="E5463" t="s">
        <v>1397</v>
      </c>
      <c r="F5463" t="s">
        <v>46</v>
      </c>
      <c r="G5463">
        <v>28</v>
      </c>
    </row>
    <row r="5464" spans="1:7">
      <c r="A5464">
        <v>5463</v>
      </c>
      <c r="B5464">
        <v>81</v>
      </c>
      <c r="C5464" t="s">
        <v>196</v>
      </c>
      <c r="D5464" t="s">
        <v>45</v>
      </c>
      <c r="E5464" t="s">
        <v>1398</v>
      </c>
      <c r="F5464" t="s">
        <v>63</v>
      </c>
      <c r="G5464">
        <v>13</v>
      </c>
    </row>
    <row r="5465" spans="1:7">
      <c r="A5465">
        <v>5464</v>
      </c>
      <c r="B5465">
        <v>81</v>
      </c>
      <c r="C5465" t="s">
        <v>196</v>
      </c>
      <c r="D5465" t="s">
        <v>45</v>
      </c>
      <c r="E5465" t="s">
        <v>1398</v>
      </c>
      <c r="F5465" t="s">
        <v>46</v>
      </c>
      <c r="G5465">
        <v>10</v>
      </c>
    </row>
    <row r="5466" spans="1:7">
      <c r="A5466">
        <v>5465</v>
      </c>
      <c r="B5466">
        <v>81</v>
      </c>
      <c r="C5466" t="s">
        <v>196</v>
      </c>
      <c r="D5466" t="s">
        <v>45</v>
      </c>
      <c r="E5466" t="s">
        <v>1399</v>
      </c>
      <c r="F5466" t="s">
        <v>63</v>
      </c>
      <c r="G5466">
        <v>5</v>
      </c>
    </row>
    <row r="5467" spans="1:7">
      <c r="A5467">
        <v>5466</v>
      </c>
      <c r="B5467">
        <v>81</v>
      </c>
      <c r="C5467" t="s">
        <v>196</v>
      </c>
      <c r="D5467" t="s">
        <v>45</v>
      </c>
      <c r="E5467" t="s">
        <v>1399</v>
      </c>
      <c r="F5467" t="s">
        <v>46</v>
      </c>
      <c r="G5467">
        <v>11</v>
      </c>
    </row>
    <row r="5468" spans="1:7">
      <c r="A5468">
        <v>5467</v>
      </c>
      <c r="B5468">
        <v>81</v>
      </c>
      <c r="C5468" t="s">
        <v>196</v>
      </c>
      <c r="D5468" t="s">
        <v>45</v>
      </c>
      <c r="E5468" t="s">
        <v>1400</v>
      </c>
      <c r="F5468" t="s">
        <v>63</v>
      </c>
      <c r="G5468">
        <v>4</v>
      </c>
    </row>
    <row r="5469" spans="1:7">
      <c r="A5469">
        <v>5468</v>
      </c>
      <c r="B5469">
        <v>81</v>
      </c>
      <c r="C5469" t="s">
        <v>196</v>
      </c>
      <c r="D5469" t="s">
        <v>45</v>
      </c>
      <c r="E5469" t="s">
        <v>1400</v>
      </c>
      <c r="F5469" t="s">
        <v>46</v>
      </c>
      <c r="G5469">
        <v>10</v>
      </c>
    </row>
    <row r="5470" spans="1:7">
      <c r="A5470">
        <v>5469</v>
      </c>
      <c r="B5470">
        <v>81</v>
      </c>
      <c r="C5470" t="s">
        <v>196</v>
      </c>
      <c r="D5470" t="s">
        <v>45</v>
      </c>
      <c r="E5470" t="s">
        <v>1401</v>
      </c>
      <c r="F5470" t="s">
        <v>63</v>
      </c>
      <c r="G5470">
        <v>3</v>
      </c>
    </row>
    <row r="5471" spans="1:7">
      <c r="A5471">
        <v>5470</v>
      </c>
      <c r="B5471">
        <v>81</v>
      </c>
      <c r="C5471" t="s">
        <v>196</v>
      </c>
      <c r="D5471" t="s">
        <v>45</v>
      </c>
      <c r="E5471" t="s">
        <v>1401</v>
      </c>
      <c r="F5471" t="s">
        <v>46</v>
      </c>
      <c r="G5471">
        <v>12</v>
      </c>
    </row>
    <row r="5472" spans="1:7">
      <c r="A5472">
        <v>5471</v>
      </c>
      <c r="B5472">
        <v>81</v>
      </c>
      <c r="C5472" t="s">
        <v>196</v>
      </c>
      <c r="D5472" t="s">
        <v>45</v>
      </c>
      <c r="E5472" t="s">
        <v>1402</v>
      </c>
      <c r="F5472" t="s">
        <v>63</v>
      </c>
      <c r="G5472">
        <v>5</v>
      </c>
    </row>
    <row r="5473" spans="1:8">
      <c r="A5473">
        <v>5472</v>
      </c>
      <c r="B5473">
        <v>81</v>
      </c>
      <c r="C5473" t="s">
        <v>196</v>
      </c>
      <c r="D5473" t="s">
        <v>45</v>
      </c>
      <c r="E5473" t="s">
        <v>1402</v>
      </c>
      <c r="F5473" t="s">
        <v>46</v>
      </c>
      <c r="G5473">
        <v>7</v>
      </c>
    </row>
    <row r="5474" spans="1:8">
      <c r="A5474">
        <v>5473</v>
      </c>
      <c r="B5474">
        <v>85</v>
      </c>
      <c r="C5474" t="s">
        <v>197</v>
      </c>
      <c r="D5474" t="s">
        <v>1413</v>
      </c>
      <c r="E5474" t="s">
        <v>249</v>
      </c>
      <c r="F5474" t="s">
        <v>63</v>
      </c>
      <c r="G5474">
        <v>428</v>
      </c>
      <c r="H5474">
        <v>6893</v>
      </c>
    </row>
    <row r="5475" spans="1:8">
      <c r="A5475">
        <v>5474</v>
      </c>
      <c r="B5475">
        <v>85</v>
      </c>
      <c r="C5475" t="s">
        <v>197</v>
      </c>
      <c r="D5475" t="s">
        <v>1413</v>
      </c>
      <c r="E5475" t="s">
        <v>249</v>
      </c>
      <c r="F5475" t="s">
        <v>46</v>
      </c>
      <c r="G5475">
        <v>453</v>
      </c>
      <c r="H5475">
        <v>6893</v>
      </c>
    </row>
    <row r="5476" spans="1:8">
      <c r="A5476">
        <v>5475</v>
      </c>
      <c r="B5476">
        <v>85</v>
      </c>
      <c r="C5476" t="s">
        <v>197</v>
      </c>
      <c r="D5476" t="s">
        <v>1413</v>
      </c>
      <c r="E5476" t="s">
        <v>1386</v>
      </c>
      <c r="F5476" t="s">
        <v>63</v>
      </c>
      <c r="G5476">
        <v>505</v>
      </c>
      <c r="H5476">
        <v>6893</v>
      </c>
    </row>
    <row r="5477" spans="1:8">
      <c r="A5477">
        <v>5476</v>
      </c>
      <c r="B5477">
        <v>85</v>
      </c>
      <c r="C5477" t="s">
        <v>197</v>
      </c>
      <c r="D5477" t="s">
        <v>1413</v>
      </c>
      <c r="E5477" t="s">
        <v>1386</v>
      </c>
      <c r="F5477" t="s">
        <v>46</v>
      </c>
      <c r="G5477">
        <v>403</v>
      </c>
      <c r="H5477">
        <v>6893</v>
      </c>
    </row>
    <row r="5478" spans="1:8">
      <c r="A5478">
        <v>5477</v>
      </c>
      <c r="B5478">
        <v>85</v>
      </c>
      <c r="C5478" t="s">
        <v>197</v>
      </c>
      <c r="D5478" t="s">
        <v>1413</v>
      </c>
      <c r="E5478" t="s">
        <v>1387</v>
      </c>
      <c r="F5478" t="s">
        <v>63</v>
      </c>
      <c r="G5478">
        <v>489</v>
      </c>
      <c r="H5478">
        <v>6893</v>
      </c>
    </row>
    <row r="5479" spans="1:8">
      <c r="A5479">
        <v>5478</v>
      </c>
      <c r="B5479">
        <v>85</v>
      </c>
      <c r="C5479" t="s">
        <v>197</v>
      </c>
      <c r="D5479" t="s">
        <v>1413</v>
      </c>
      <c r="E5479" t="s">
        <v>1387</v>
      </c>
      <c r="F5479" t="s">
        <v>46</v>
      </c>
      <c r="G5479">
        <v>479</v>
      </c>
      <c r="H5479">
        <v>6893</v>
      </c>
    </row>
    <row r="5480" spans="1:8">
      <c r="A5480">
        <v>5479</v>
      </c>
      <c r="B5480">
        <v>85</v>
      </c>
      <c r="C5480" t="s">
        <v>197</v>
      </c>
      <c r="D5480" t="s">
        <v>1413</v>
      </c>
      <c r="E5480" t="s">
        <v>1388</v>
      </c>
      <c r="F5480" t="s">
        <v>63</v>
      </c>
      <c r="G5480">
        <v>427</v>
      </c>
      <c r="H5480">
        <v>6893</v>
      </c>
    </row>
    <row r="5481" spans="1:8">
      <c r="A5481">
        <v>5480</v>
      </c>
      <c r="B5481">
        <v>85</v>
      </c>
      <c r="C5481" t="s">
        <v>197</v>
      </c>
      <c r="D5481" t="s">
        <v>1413</v>
      </c>
      <c r="E5481" t="s">
        <v>1388</v>
      </c>
      <c r="F5481" t="s">
        <v>46</v>
      </c>
      <c r="G5481">
        <v>418</v>
      </c>
      <c r="H5481">
        <v>6893</v>
      </c>
    </row>
    <row r="5482" spans="1:8">
      <c r="A5482">
        <v>5481</v>
      </c>
      <c r="B5482">
        <v>85</v>
      </c>
      <c r="C5482" t="s">
        <v>197</v>
      </c>
      <c r="D5482" t="s">
        <v>1413</v>
      </c>
      <c r="E5482" t="s">
        <v>1389</v>
      </c>
      <c r="F5482" t="s">
        <v>63</v>
      </c>
      <c r="G5482">
        <v>330</v>
      </c>
      <c r="H5482">
        <v>6893</v>
      </c>
    </row>
    <row r="5483" spans="1:8">
      <c r="A5483">
        <v>5482</v>
      </c>
      <c r="B5483">
        <v>85</v>
      </c>
      <c r="C5483" t="s">
        <v>197</v>
      </c>
      <c r="D5483" t="s">
        <v>1413</v>
      </c>
      <c r="E5483" t="s">
        <v>1389</v>
      </c>
      <c r="F5483" t="s">
        <v>46</v>
      </c>
      <c r="G5483">
        <v>311</v>
      </c>
      <c r="H5483">
        <v>6893</v>
      </c>
    </row>
    <row r="5484" spans="1:8">
      <c r="A5484">
        <v>5483</v>
      </c>
      <c r="B5484">
        <v>85</v>
      </c>
      <c r="C5484" t="s">
        <v>197</v>
      </c>
      <c r="D5484" t="s">
        <v>1413</v>
      </c>
      <c r="E5484" t="s">
        <v>1390</v>
      </c>
      <c r="F5484" t="s">
        <v>63</v>
      </c>
      <c r="G5484">
        <v>251</v>
      </c>
      <c r="H5484">
        <v>6893</v>
      </c>
    </row>
    <row r="5485" spans="1:8">
      <c r="A5485">
        <v>5484</v>
      </c>
      <c r="B5485">
        <v>85</v>
      </c>
      <c r="C5485" t="s">
        <v>197</v>
      </c>
      <c r="D5485" t="s">
        <v>1413</v>
      </c>
      <c r="E5485" t="s">
        <v>1390</v>
      </c>
      <c r="F5485" t="s">
        <v>46</v>
      </c>
      <c r="G5485">
        <v>255</v>
      </c>
      <c r="H5485">
        <v>6893</v>
      </c>
    </row>
    <row r="5486" spans="1:8">
      <c r="A5486">
        <v>5485</v>
      </c>
      <c r="B5486">
        <v>85</v>
      </c>
      <c r="C5486" t="s">
        <v>197</v>
      </c>
      <c r="D5486" t="s">
        <v>1413</v>
      </c>
      <c r="E5486" t="s">
        <v>1391</v>
      </c>
      <c r="F5486" t="s">
        <v>63</v>
      </c>
      <c r="G5486">
        <v>211</v>
      </c>
      <c r="H5486">
        <v>6893</v>
      </c>
    </row>
    <row r="5487" spans="1:8">
      <c r="A5487">
        <v>5486</v>
      </c>
      <c r="B5487">
        <v>85</v>
      </c>
      <c r="C5487" t="s">
        <v>197</v>
      </c>
      <c r="D5487" t="s">
        <v>1413</v>
      </c>
      <c r="E5487" t="s">
        <v>1391</v>
      </c>
      <c r="F5487" t="s">
        <v>46</v>
      </c>
      <c r="G5487">
        <v>223</v>
      </c>
      <c r="H5487">
        <v>6893</v>
      </c>
    </row>
    <row r="5488" spans="1:8">
      <c r="A5488">
        <v>5487</v>
      </c>
      <c r="B5488">
        <v>85</v>
      </c>
      <c r="C5488" t="s">
        <v>197</v>
      </c>
      <c r="D5488" t="s">
        <v>1413</v>
      </c>
      <c r="E5488" t="s">
        <v>1392</v>
      </c>
      <c r="F5488" t="s">
        <v>63</v>
      </c>
      <c r="G5488">
        <v>199</v>
      </c>
      <c r="H5488">
        <v>6893</v>
      </c>
    </row>
    <row r="5489" spans="1:8">
      <c r="A5489">
        <v>5488</v>
      </c>
      <c r="B5489">
        <v>85</v>
      </c>
      <c r="C5489" t="s">
        <v>197</v>
      </c>
      <c r="D5489" t="s">
        <v>1413</v>
      </c>
      <c r="E5489" t="s">
        <v>1392</v>
      </c>
      <c r="F5489" t="s">
        <v>46</v>
      </c>
      <c r="G5489">
        <v>194</v>
      </c>
      <c r="H5489">
        <v>6893</v>
      </c>
    </row>
    <row r="5490" spans="1:8">
      <c r="A5490">
        <v>5489</v>
      </c>
      <c r="B5490">
        <v>85</v>
      </c>
      <c r="C5490" t="s">
        <v>197</v>
      </c>
      <c r="D5490" t="s">
        <v>1413</v>
      </c>
      <c r="E5490" t="s">
        <v>1393</v>
      </c>
      <c r="F5490" t="s">
        <v>63</v>
      </c>
      <c r="G5490">
        <v>176</v>
      </c>
      <c r="H5490">
        <v>6893</v>
      </c>
    </row>
    <row r="5491" spans="1:8">
      <c r="A5491">
        <v>5490</v>
      </c>
      <c r="B5491">
        <v>85</v>
      </c>
      <c r="C5491" t="s">
        <v>197</v>
      </c>
      <c r="D5491" t="s">
        <v>1413</v>
      </c>
      <c r="E5491" t="s">
        <v>1393</v>
      </c>
      <c r="F5491" t="s">
        <v>46</v>
      </c>
      <c r="G5491">
        <v>132</v>
      </c>
      <c r="H5491">
        <v>6893</v>
      </c>
    </row>
    <row r="5492" spans="1:8">
      <c r="A5492">
        <v>5491</v>
      </c>
      <c r="B5492">
        <v>85</v>
      </c>
      <c r="C5492" t="s">
        <v>197</v>
      </c>
      <c r="D5492" t="s">
        <v>1413</v>
      </c>
      <c r="E5492" t="s">
        <v>1394</v>
      </c>
      <c r="F5492" t="s">
        <v>63</v>
      </c>
      <c r="G5492">
        <v>145</v>
      </c>
      <c r="H5492">
        <v>6893</v>
      </c>
    </row>
    <row r="5493" spans="1:8">
      <c r="A5493">
        <v>5492</v>
      </c>
      <c r="B5493">
        <v>85</v>
      </c>
      <c r="C5493" t="s">
        <v>197</v>
      </c>
      <c r="D5493" t="s">
        <v>1413</v>
      </c>
      <c r="E5493" t="s">
        <v>1394</v>
      </c>
      <c r="F5493" t="s">
        <v>46</v>
      </c>
      <c r="G5493">
        <v>140</v>
      </c>
      <c r="H5493">
        <v>6893</v>
      </c>
    </row>
    <row r="5494" spans="1:8">
      <c r="A5494">
        <v>5493</v>
      </c>
      <c r="B5494">
        <v>85</v>
      </c>
      <c r="C5494" t="s">
        <v>197</v>
      </c>
      <c r="D5494" t="s">
        <v>1413</v>
      </c>
      <c r="E5494" t="s">
        <v>1395</v>
      </c>
      <c r="F5494" t="s">
        <v>63</v>
      </c>
      <c r="G5494">
        <v>98</v>
      </c>
      <c r="H5494">
        <v>6893</v>
      </c>
    </row>
    <row r="5495" spans="1:8">
      <c r="A5495">
        <v>5494</v>
      </c>
      <c r="B5495">
        <v>85</v>
      </c>
      <c r="C5495" t="s">
        <v>197</v>
      </c>
      <c r="D5495" t="s">
        <v>1413</v>
      </c>
      <c r="E5495" t="s">
        <v>1395</v>
      </c>
      <c r="F5495" t="s">
        <v>46</v>
      </c>
      <c r="G5495">
        <v>94</v>
      </c>
      <c r="H5495">
        <v>6893</v>
      </c>
    </row>
    <row r="5496" spans="1:8">
      <c r="A5496">
        <v>5495</v>
      </c>
      <c r="B5496">
        <v>85</v>
      </c>
      <c r="C5496" t="s">
        <v>197</v>
      </c>
      <c r="D5496" t="s">
        <v>1413</v>
      </c>
      <c r="E5496" t="s">
        <v>1396</v>
      </c>
      <c r="F5496" t="s">
        <v>63</v>
      </c>
      <c r="G5496">
        <v>91</v>
      </c>
      <c r="H5496">
        <v>6893</v>
      </c>
    </row>
    <row r="5497" spans="1:8">
      <c r="A5497">
        <v>5496</v>
      </c>
      <c r="B5497">
        <v>85</v>
      </c>
      <c r="C5497" t="s">
        <v>197</v>
      </c>
      <c r="D5497" t="s">
        <v>1413</v>
      </c>
      <c r="E5497" t="s">
        <v>1396</v>
      </c>
      <c r="F5497" t="s">
        <v>46</v>
      </c>
      <c r="G5497">
        <v>89</v>
      </c>
      <c r="H5497">
        <v>6893</v>
      </c>
    </row>
    <row r="5498" spans="1:8">
      <c r="A5498">
        <v>5497</v>
      </c>
      <c r="B5498">
        <v>85</v>
      </c>
      <c r="C5498" t="s">
        <v>197</v>
      </c>
      <c r="D5498" t="s">
        <v>1413</v>
      </c>
      <c r="E5498" t="s">
        <v>1397</v>
      </c>
      <c r="F5498" t="s">
        <v>63</v>
      </c>
      <c r="G5498">
        <v>61</v>
      </c>
      <c r="H5498">
        <v>6893</v>
      </c>
    </row>
    <row r="5499" spans="1:8">
      <c r="A5499">
        <v>5498</v>
      </c>
      <c r="B5499">
        <v>85</v>
      </c>
      <c r="C5499" t="s">
        <v>197</v>
      </c>
      <c r="D5499" t="s">
        <v>1413</v>
      </c>
      <c r="E5499" t="s">
        <v>1397</v>
      </c>
      <c r="F5499" t="s">
        <v>46</v>
      </c>
      <c r="G5499">
        <v>65</v>
      </c>
      <c r="H5499">
        <v>6893</v>
      </c>
    </row>
    <row r="5500" spans="1:8">
      <c r="A5500">
        <v>5499</v>
      </c>
      <c r="B5500">
        <v>85</v>
      </c>
      <c r="C5500" t="s">
        <v>197</v>
      </c>
      <c r="D5500" t="s">
        <v>1413</v>
      </c>
      <c r="E5500" t="s">
        <v>1398</v>
      </c>
      <c r="F5500" t="s">
        <v>63</v>
      </c>
      <c r="G5500">
        <v>44</v>
      </c>
      <c r="H5500">
        <v>6893</v>
      </c>
    </row>
    <row r="5501" spans="1:8">
      <c r="A5501">
        <v>5500</v>
      </c>
      <c r="B5501">
        <v>85</v>
      </c>
      <c r="C5501" t="s">
        <v>197</v>
      </c>
      <c r="D5501" t="s">
        <v>1413</v>
      </c>
      <c r="E5501" t="s">
        <v>1398</v>
      </c>
      <c r="F5501" t="s">
        <v>46</v>
      </c>
      <c r="G5501">
        <v>37</v>
      </c>
      <c r="H5501">
        <v>6893</v>
      </c>
    </row>
    <row r="5502" spans="1:8">
      <c r="A5502">
        <v>5501</v>
      </c>
      <c r="B5502">
        <v>85</v>
      </c>
      <c r="C5502" t="s">
        <v>197</v>
      </c>
      <c r="D5502" t="s">
        <v>1413</v>
      </c>
      <c r="E5502" t="s">
        <v>1399</v>
      </c>
      <c r="F5502" t="s">
        <v>63</v>
      </c>
      <c r="G5502">
        <v>28</v>
      </c>
      <c r="H5502">
        <v>6893</v>
      </c>
    </row>
    <row r="5503" spans="1:8">
      <c r="A5503">
        <v>5502</v>
      </c>
      <c r="B5503">
        <v>85</v>
      </c>
      <c r="C5503" t="s">
        <v>197</v>
      </c>
      <c r="D5503" t="s">
        <v>1413</v>
      </c>
      <c r="E5503" t="s">
        <v>1399</v>
      </c>
      <c r="F5503" t="s">
        <v>46</v>
      </c>
      <c r="G5503">
        <v>34</v>
      </c>
      <c r="H5503">
        <v>6893</v>
      </c>
    </row>
    <row r="5504" spans="1:8">
      <c r="A5504">
        <v>5503</v>
      </c>
      <c r="B5504">
        <v>85</v>
      </c>
      <c r="C5504" t="s">
        <v>197</v>
      </c>
      <c r="D5504" t="s">
        <v>1413</v>
      </c>
      <c r="E5504" t="s">
        <v>1400</v>
      </c>
      <c r="F5504" t="s">
        <v>63</v>
      </c>
      <c r="G5504">
        <v>21</v>
      </c>
      <c r="H5504">
        <v>6893</v>
      </c>
    </row>
    <row r="5505" spans="1:8">
      <c r="A5505">
        <v>5504</v>
      </c>
      <c r="B5505">
        <v>85</v>
      </c>
      <c r="C5505" t="s">
        <v>197</v>
      </c>
      <c r="D5505" t="s">
        <v>1413</v>
      </c>
      <c r="E5505" t="s">
        <v>1400</v>
      </c>
      <c r="F5505" t="s">
        <v>46</v>
      </c>
      <c r="G5505">
        <v>15</v>
      </c>
      <c r="H5505">
        <v>6893</v>
      </c>
    </row>
    <row r="5506" spans="1:8">
      <c r="A5506">
        <v>5505</v>
      </c>
      <c r="B5506">
        <v>85</v>
      </c>
      <c r="C5506" t="s">
        <v>197</v>
      </c>
      <c r="D5506" t="s">
        <v>1413</v>
      </c>
      <c r="E5506" t="s">
        <v>1401</v>
      </c>
      <c r="F5506" t="s">
        <v>63</v>
      </c>
      <c r="G5506">
        <v>10</v>
      </c>
      <c r="H5506">
        <v>6893</v>
      </c>
    </row>
    <row r="5507" spans="1:8">
      <c r="A5507">
        <v>5506</v>
      </c>
      <c r="B5507">
        <v>85</v>
      </c>
      <c r="C5507" t="s">
        <v>197</v>
      </c>
      <c r="D5507" t="s">
        <v>1413</v>
      </c>
      <c r="E5507" t="s">
        <v>1401</v>
      </c>
      <c r="F5507" t="s">
        <v>46</v>
      </c>
      <c r="G5507">
        <v>14</v>
      </c>
      <c r="H5507">
        <v>6893</v>
      </c>
    </row>
    <row r="5508" spans="1:8">
      <c r="A5508">
        <v>5507</v>
      </c>
      <c r="B5508">
        <v>85</v>
      </c>
      <c r="C5508" t="s">
        <v>197</v>
      </c>
      <c r="D5508" t="s">
        <v>1413</v>
      </c>
      <c r="E5508" t="s">
        <v>1402</v>
      </c>
      <c r="F5508" t="s">
        <v>63</v>
      </c>
      <c r="G5508">
        <v>8</v>
      </c>
      <c r="H5508">
        <v>6893</v>
      </c>
    </row>
    <row r="5509" spans="1:8">
      <c r="A5509">
        <v>5508</v>
      </c>
      <c r="B5509">
        <v>85</v>
      </c>
      <c r="C5509" t="s">
        <v>197</v>
      </c>
      <c r="D5509" t="s">
        <v>1413</v>
      </c>
      <c r="E5509" t="s">
        <v>1402</v>
      </c>
      <c r="F5509" t="s">
        <v>46</v>
      </c>
      <c r="G5509">
        <v>15</v>
      </c>
      <c r="H5509">
        <v>6893</v>
      </c>
    </row>
    <row r="5510" spans="1:8">
      <c r="A5510">
        <v>5509</v>
      </c>
      <c r="B5510">
        <v>85</v>
      </c>
      <c r="C5510" t="s">
        <v>197</v>
      </c>
      <c r="D5510" t="s">
        <v>3582</v>
      </c>
      <c r="E5510" t="s">
        <v>1386</v>
      </c>
      <c r="F5510" t="s">
        <v>63</v>
      </c>
      <c r="G5510">
        <v>2</v>
      </c>
      <c r="H5510">
        <v>12</v>
      </c>
    </row>
    <row r="5511" spans="1:8">
      <c r="A5511">
        <v>5510</v>
      </c>
      <c r="B5511">
        <v>85</v>
      </c>
      <c r="C5511" t="s">
        <v>197</v>
      </c>
      <c r="D5511" t="s">
        <v>3582</v>
      </c>
      <c r="E5511" t="s">
        <v>1388</v>
      </c>
      <c r="F5511" t="s">
        <v>63</v>
      </c>
      <c r="G5511">
        <v>1</v>
      </c>
      <c r="H5511">
        <v>12</v>
      </c>
    </row>
    <row r="5512" spans="1:8">
      <c r="A5512">
        <v>5511</v>
      </c>
      <c r="B5512">
        <v>85</v>
      </c>
      <c r="C5512" t="s">
        <v>197</v>
      </c>
      <c r="D5512" t="s">
        <v>3582</v>
      </c>
      <c r="E5512" t="s">
        <v>1389</v>
      </c>
      <c r="F5512" t="s">
        <v>46</v>
      </c>
      <c r="G5512">
        <v>1</v>
      </c>
      <c r="H5512">
        <v>12</v>
      </c>
    </row>
    <row r="5513" spans="1:8">
      <c r="A5513">
        <v>5512</v>
      </c>
      <c r="B5513">
        <v>85</v>
      </c>
      <c r="C5513" t="s">
        <v>197</v>
      </c>
      <c r="D5513" t="s">
        <v>3582</v>
      </c>
      <c r="E5513" t="s">
        <v>1390</v>
      </c>
      <c r="F5513" t="s">
        <v>46</v>
      </c>
      <c r="G5513">
        <v>1</v>
      </c>
      <c r="H5513">
        <v>12</v>
      </c>
    </row>
    <row r="5514" spans="1:8">
      <c r="A5514">
        <v>5513</v>
      </c>
      <c r="B5514">
        <v>85</v>
      </c>
      <c r="C5514" t="s">
        <v>197</v>
      </c>
      <c r="D5514" t="s">
        <v>3582</v>
      </c>
      <c r="E5514" t="s">
        <v>1391</v>
      </c>
      <c r="F5514" t="s">
        <v>63</v>
      </c>
      <c r="G5514">
        <v>1</v>
      </c>
      <c r="H5514">
        <v>12</v>
      </c>
    </row>
    <row r="5515" spans="1:8">
      <c r="A5515">
        <v>5514</v>
      </c>
      <c r="B5515">
        <v>85</v>
      </c>
      <c r="C5515" t="s">
        <v>197</v>
      </c>
      <c r="D5515" t="s">
        <v>3582</v>
      </c>
      <c r="E5515" t="s">
        <v>1392</v>
      </c>
      <c r="F5515" t="s">
        <v>63</v>
      </c>
      <c r="G5515">
        <v>1</v>
      </c>
      <c r="H5515">
        <v>12</v>
      </c>
    </row>
    <row r="5516" spans="1:8">
      <c r="A5516">
        <v>5515</v>
      </c>
      <c r="B5516">
        <v>85</v>
      </c>
      <c r="C5516" t="s">
        <v>197</v>
      </c>
      <c r="D5516" t="s">
        <v>3582</v>
      </c>
      <c r="E5516" t="s">
        <v>1392</v>
      </c>
      <c r="F5516" t="s">
        <v>46</v>
      </c>
      <c r="G5516">
        <v>1</v>
      </c>
      <c r="H5516">
        <v>12</v>
      </c>
    </row>
    <row r="5517" spans="1:8">
      <c r="A5517">
        <v>5516</v>
      </c>
      <c r="B5517">
        <v>85</v>
      </c>
      <c r="C5517" t="s">
        <v>197</v>
      </c>
      <c r="D5517" t="s">
        <v>3582</v>
      </c>
      <c r="E5517" t="s">
        <v>1393</v>
      </c>
      <c r="F5517" t="s">
        <v>63</v>
      </c>
      <c r="G5517">
        <v>1</v>
      </c>
      <c r="H5517">
        <v>12</v>
      </c>
    </row>
    <row r="5518" spans="1:8">
      <c r="A5518">
        <v>5517</v>
      </c>
      <c r="B5518">
        <v>85</v>
      </c>
      <c r="C5518" t="s">
        <v>197</v>
      </c>
      <c r="D5518" t="s">
        <v>3582</v>
      </c>
      <c r="E5518" t="s">
        <v>1395</v>
      </c>
      <c r="F5518" t="s">
        <v>63</v>
      </c>
      <c r="G5518">
        <v>1</v>
      </c>
      <c r="H5518">
        <v>12</v>
      </c>
    </row>
    <row r="5519" spans="1:8">
      <c r="A5519">
        <v>5518</v>
      </c>
      <c r="B5519">
        <v>85</v>
      </c>
      <c r="C5519" t="s">
        <v>197</v>
      </c>
      <c r="D5519" t="s">
        <v>3582</v>
      </c>
      <c r="E5519" t="s">
        <v>1396</v>
      </c>
      <c r="F5519" t="s">
        <v>46</v>
      </c>
      <c r="G5519">
        <v>1</v>
      </c>
      <c r="H5519">
        <v>12</v>
      </c>
    </row>
    <row r="5520" spans="1:8">
      <c r="A5520">
        <v>5519</v>
      </c>
      <c r="B5520">
        <v>85</v>
      </c>
      <c r="C5520" t="s">
        <v>197</v>
      </c>
      <c r="D5520" t="s">
        <v>3582</v>
      </c>
      <c r="E5520" t="s">
        <v>1397</v>
      </c>
      <c r="F5520" t="s">
        <v>63</v>
      </c>
      <c r="G5520">
        <v>1</v>
      </c>
      <c r="H5520">
        <v>12</v>
      </c>
    </row>
    <row r="5521" spans="1:8">
      <c r="A5521">
        <v>5520</v>
      </c>
      <c r="B5521">
        <v>85</v>
      </c>
      <c r="C5521" t="s">
        <v>197</v>
      </c>
      <c r="D5521" t="s">
        <v>3597</v>
      </c>
      <c r="E5521" t="s">
        <v>249</v>
      </c>
      <c r="F5521" t="s">
        <v>46</v>
      </c>
      <c r="G5521">
        <v>1</v>
      </c>
      <c r="H5521">
        <v>28</v>
      </c>
    </row>
    <row r="5522" spans="1:8">
      <c r="A5522">
        <v>5521</v>
      </c>
      <c r="B5522">
        <v>85</v>
      </c>
      <c r="C5522" t="s">
        <v>197</v>
      </c>
      <c r="D5522" t="s">
        <v>3597</v>
      </c>
      <c r="E5522" t="s">
        <v>1386</v>
      </c>
      <c r="F5522" t="s">
        <v>46</v>
      </c>
      <c r="G5522">
        <v>1</v>
      </c>
      <c r="H5522">
        <v>28</v>
      </c>
    </row>
    <row r="5523" spans="1:8">
      <c r="A5523">
        <v>5522</v>
      </c>
      <c r="B5523">
        <v>85</v>
      </c>
      <c r="C5523" t="s">
        <v>197</v>
      </c>
      <c r="D5523" t="s">
        <v>3597</v>
      </c>
      <c r="E5523" t="s">
        <v>1387</v>
      </c>
      <c r="F5523" t="s">
        <v>63</v>
      </c>
      <c r="G5523">
        <v>1</v>
      </c>
      <c r="H5523">
        <v>28</v>
      </c>
    </row>
    <row r="5524" spans="1:8">
      <c r="A5524">
        <v>5523</v>
      </c>
      <c r="B5524">
        <v>85</v>
      </c>
      <c r="C5524" t="s">
        <v>197</v>
      </c>
      <c r="D5524" t="s">
        <v>3597</v>
      </c>
      <c r="E5524" t="s">
        <v>1388</v>
      </c>
      <c r="F5524" t="s">
        <v>63</v>
      </c>
      <c r="G5524">
        <v>5</v>
      </c>
      <c r="H5524">
        <v>28</v>
      </c>
    </row>
    <row r="5525" spans="1:8">
      <c r="A5525">
        <v>5524</v>
      </c>
      <c r="B5525">
        <v>85</v>
      </c>
      <c r="C5525" t="s">
        <v>197</v>
      </c>
      <c r="D5525" t="s">
        <v>3597</v>
      </c>
      <c r="E5525" t="s">
        <v>1389</v>
      </c>
      <c r="F5525" t="s">
        <v>63</v>
      </c>
      <c r="G5525">
        <v>1</v>
      </c>
      <c r="H5525">
        <v>28</v>
      </c>
    </row>
    <row r="5526" spans="1:8">
      <c r="A5526">
        <v>5525</v>
      </c>
      <c r="B5526">
        <v>85</v>
      </c>
      <c r="C5526" t="s">
        <v>197</v>
      </c>
      <c r="D5526" t="s">
        <v>3597</v>
      </c>
      <c r="E5526" t="s">
        <v>1390</v>
      </c>
      <c r="F5526" t="s">
        <v>63</v>
      </c>
      <c r="G5526">
        <v>3</v>
      </c>
      <c r="H5526">
        <v>28</v>
      </c>
    </row>
    <row r="5527" spans="1:8">
      <c r="A5527">
        <v>5526</v>
      </c>
      <c r="B5527">
        <v>85</v>
      </c>
      <c r="C5527" t="s">
        <v>197</v>
      </c>
      <c r="D5527" t="s">
        <v>3597</v>
      </c>
      <c r="E5527" t="s">
        <v>1390</v>
      </c>
      <c r="F5527" t="s">
        <v>46</v>
      </c>
      <c r="G5527">
        <v>2</v>
      </c>
      <c r="H5527">
        <v>28</v>
      </c>
    </row>
    <row r="5528" spans="1:8">
      <c r="A5528">
        <v>5527</v>
      </c>
      <c r="B5528">
        <v>85</v>
      </c>
      <c r="C5528" t="s">
        <v>197</v>
      </c>
      <c r="D5528" t="s">
        <v>3597</v>
      </c>
      <c r="E5528" t="s">
        <v>1391</v>
      </c>
      <c r="F5528" t="s">
        <v>63</v>
      </c>
      <c r="G5528">
        <v>4</v>
      </c>
      <c r="H5528">
        <v>28</v>
      </c>
    </row>
    <row r="5529" spans="1:8">
      <c r="A5529">
        <v>5528</v>
      </c>
      <c r="B5529">
        <v>85</v>
      </c>
      <c r="C5529" t="s">
        <v>197</v>
      </c>
      <c r="D5529" t="s">
        <v>3597</v>
      </c>
      <c r="E5529" t="s">
        <v>1392</v>
      </c>
      <c r="F5529" t="s">
        <v>46</v>
      </c>
      <c r="G5529">
        <v>2</v>
      </c>
      <c r="H5529">
        <v>28</v>
      </c>
    </row>
    <row r="5530" spans="1:8">
      <c r="A5530">
        <v>5529</v>
      </c>
      <c r="B5530">
        <v>85</v>
      </c>
      <c r="C5530" t="s">
        <v>197</v>
      </c>
      <c r="D5530" t="s">
        <v>3597</v>
      </c>
      <c r="E5530" t="s">
        <v>1393</v>
      </c>
      <c r="F5530" t="s">
        <v>46</v>
      </c>
      <c r="G5530">
        <v>1</v>
      </c>
      <c r="H5530">
        <v>28</v>
      </c>
    </row>
    <row r="5531" spans="1:8">
      <c r="A5531">
        <v>5530</v>
      </c>
      <c r="B5531">
        <v>85</v>
      </c>
      <c r="C5531" t="s">
        <v>197</v>
      </c>
      <c r="D5531" t="s">
        <v>3597</v>
      </c>
      <c r="E5531" t="s">
        <v>1395</v>
      </c>
      <c r="F5531" t="s">
        <v>46</v>
      </c>
      <c r="G5531">
        <v>2</v>
      </c>
      <c r="H5531">
        <v>28</v>
      </c>
    </row>
    <row r="5532" spans="1:8">
      <c r="A5532">
        <v>5531</v>
      </c>
      <c r="B5532">
        <v>85</v>
      </c>
      <c r="C5532" t="s">
        <v>197</v>
      </c>
      <c r="D5532" t="s">
        <v>3597</v>
      </c>
      <c r="E5532" t="s">
        <v>1396</v>
      </c>
      <c r="F5532" t="s">
        <v>63</v>
      </c>
      <c r="G5532">
        <v>2</v>
      </c>
      <c r="H5532">
        <v>28</v>
      </c>
    </row>
    <row r="5533" spans="1:8">
      <c r="A5533">
        <v>5532</v>
      </c>
      <c r="B5533">
        <v>85</v>
      </c>
      <c r="C5533" t="s">
        <v>197</v>
      </c>
      <c r="D5533" t="s">
        <v>3597</v>
      </c>
      <c r="E5533" t="s">
        <v>1396</v>
      </c>
      <c r="F5533" t="s">
        <v>46</v>
      </c>
      <c r="G5533">
        <v>1</v>
      </c>
      <c r="H5533">
        <v>28</v>
      </c>
    </row>
    <row r="5534" spans="1:8">
      <c r="A5534">
        <v>5533</v>
      </c>
      <c r="B5534">
        <v>85</v>
      </c>
      <c r="C5534" t="s">
        <v>197</v>
      </c>
      <c r="D5534" t="s">
        <v>3597</v>
      </c>
      <c r="E5534" t="s">
        <v>1397</v>
      </c>
      <c r="F5534" t="s">
        <v>63</v>
      </c>
      <c r="G5534">
        <v>1</v>
      </c>
      <c r="H5534">
        <v>28</v>
      </c>
    </row>
    <row r="5535" spans="1:8">
      <c r="A5535">
        <v>5534</v>
      </c>
      <c r="B5535">
        <v>85</v>
      </c>
      <c r="C5535" t="s">
        <v>197</v>
      </c>
      <c r="D5535" t="s">
        <v>3597</v>
      </c>
      <c r="E5535" t="s">
        <v>1397</v>
      </c>
      <c r="F5535" t="s">
        <v>46</v>
      </c>
      <c r="G5535">
        <v>1</v>
      </c>
      <c r="H5535">
        <v>28</v>
      </c>
    </row>
    <row r="5536" spans="1:8">
      <c r="A5536">
        <v>5535</v>
      </c>
      <c r="B5536">
        <v>85</v>
      </c>
      <c r="C5536" t="s">
        <v>197</v>
      </c>
      <c r="D5536" t="s">
        <v>3599</v>
      </c>
      <c r="E5536" t="s">
        <v>1387</v>
      </c>
      <c r="F5536" t="s">
        <v>46</v>
      </c>
      <c r="G5536">
        <v>1</v>
      </c>
      <c r="H5536">
        <v>13</v>
      </c>
    </row>
    <row r="5537" spans="1:8">
      <c r="A5537">
        <v>5536</v>
      </c>
      <c r="B5537">
        <v>85</v>
      </c>
      <c r="C5537" t="s">
        <v>197</v>
      </c>
      <c r="D5537" t="s">
        <v>3599</v>
      </c>
      <c r="E5537" t="s">
        <v>1388</v>
      </c>
      <c r="F5537" t="s">
        <v>63</v>
      </c>
      <c r="G5537">
        <v>2</v>
      </c>
      <c r="H5537">
        <v>13</v>
      </c>
    </row>
    <row r="5538" spans="1:8">
      <c r="A5538">
        <v>5537</v>
      </c>
      <c r="B5538">
        <v>85</v>
      </c>
      <c r="C5538" t="s">
        <v>197</v>
      </c>
      <c r="D5538" t="s">
        <v>3599</v>
      </c>
      <c r="E5538" t="s">
        <v>1389</v>
      </c>
      <c r="F5538" t="s">
        <v>63</v>
      </c>
      <c r="G5538">
        <v>1</v>
      </c>
      <c r="H5538">
        <v>13</v>
      </c>
    </row>
    <row r="5539" spans="1:8">
      <c r="A5539">
        <v>5538</v>
      </c>
      <c r="B5539">
        <v>85</v>
      </c>
      <c r="C5539" t="s">
        <v>197</v>
      </c>
      <c r="D5539" t="s">
        <v>3599</v>
      </c>
      <c r="E5539" t="s">
        <v>1390</v>
      </c>
      <c r="F5539" t="s">
        <v>63</v>
      </c>
      <c r="G5539">
        <v>1</v>
      </c>
      <c r="H5539">
        <v>13</v>
      </c>
    </row>
    <row r="5540" spans="1:8">
      <c r="A5540">
        <v>5539</v>
      </c>
      <c r="B5540">
        <v>85</v>
      </c>
      <c r="C5540" t="s">
        <v>197</v>
      </c>
      <c r="D5540" t="s">
        <v>3599</v>
      </c>
      <c r="E5540" t="s">
        <v>1391</v>
      </c>
      <c r="F5540" t="s">
        <v>63</v>
      </c>
      <c r="G5540">
        <v>1</v>
      </c>
      <c r="H5540">
        <v>13</v>
      </c>
    </row>
    <row r="5541" spans="1:8">
      <c r="A5541">
        <v>5540</v>
      </c>
      <c r="B5541">
        <v>85</v>
      </c>
      <c r="C5541" t="s">
        <v>197</v>
      </c>
      <c r="D5541" t="s">
        <v>3599</v>
      </c>
      <c r="E5541" t="s">
        <v>1391</v>
      </c>
      <c r="F5541" t="s">
        <v>46</v>
      </c>
      <c r="G5541">
        <v>1</v>
      </c>
      <c r="H5541">
        <v>13</v>
      </c>
    </row>
    <row r="5542" spans="1:8">
      <c r="A5542">
        <v>5541</v>
      </c>
      <c r="B5542">
        <v>85</v>
      </c>
      <c r="C5542" t="s">
        <v>197</v>
      </c>
      <c r="D5542" t="s">
        <v>3599</v>
      </c>
      <c r="E5542" t="s">
        <v>1392</v>
      </c>
      <c r="F5542" t="s">
        <v>63</v>
      </c>
      <c r="G5542">
        <v>2</v>
      </c>
      <c r="H5542">
        <v>13</v>
      </c>
    </row>
    <row r="5543" spans="1:8">
      <c r="A5543">
        <v>5542</v>
      </c>
      <c r="B5543">
        <v>85</v>
      </c>
      <c r="C5543" t="s">
        <v>197</v>
      </c>
      <c r="D5543" t="s">
        <v>3599</v>
      </c>
      <c r="E5543" t="s">
        <v>1394</v>
      </c>
      <c r="F5543" t="s">
        <v>63</v>
      </c>
      <c r="G5543">
        <v>1</v>
      </c>
      <c r="H5543">
        <v>13</v>
      </c>
    </row>
    <row r="5544" spans="1:8">
      <c r="A5544">
        <v>5543</v>
      </c>
      <c r="B5544">
        <v>85</v>
      </c>
      <c r="C5544" t="s">
        <v>197</v>
      </c>
      <c r="D5544" t="s">
        <v>3599</v>
      </c>
      <c r="E5544" t="s">
        <v>1396</v>
      </c>
      <c r="F5544" t="s">
        <v>46</v>
      </c>
      <c r="G5544">
        <v>1</v>
      </c>
      <c r="H5544">
        <v>13</v>
      </c>
    </row>
    <row r="5545" spans="1:8">
      <c r="A5545">
        <v>5544</v>
      </c>
      <c r="B5545">
        <v>85</v>
      </c>
      <c r="C5545" t="s">
        <v>197</v>
      </c>
      <c r="D5545" t="s">
        <v>3599</v>
      </c>
      <c r="E5545" t="s">
        <v>1397</v>
      </c>
      <c r="F5545" t="s">
        <v>46</v>
      </c>
      <c r="G5545">
        <v>1</v>
      </c>
      <c r="H5545">
        <v>13</v>
      </c>
    </row>
    <row r="5546" spans="1:8">
      <c r="A5546">
        <v>5545</v>
      </c>
      <c r="B5546">
        <v>85</v>
      </c>
      <c r="C5546" t="s">
        <v>197</v>
      </c>
      <c r="D5546" t="s">
        <v>3599</v>
      </c>
      <c r="E5546" t="s">
        <v>1399</v>
      </c>
      <c r="F5546" t="s">
        <v>46</v>
      </c>
      <c r="G5546">
        <v>1</v>
      </c>
      <c r="H5546">
        <v>13</v>
      </c>
    </row>
    <row r="5547" spans="1:8">
      <c r="A5547">
        <v>5546</v>
      </c>
      <c r="B5547">
        <v>85</v>
      </c>
      <c r="C5547" t="s">
        <v>197</v>
      </c>
      <c r="D5547" t="s">
        <v>3598</v>
      </c>
      <c r="E5547" t="s">
        <v>249</v>
      </c>
      <c r="F5547" t="s">
        <v>63</v>
      </c>
      <c r="G5547">
        <v>240</v>
      </c>
      <c r="H5547">
        <v>6089</v>
      </c>
    </row>
    <row r="5548" spans="1:8">
      <c r="A5548">
        <v>5547</v>
      </c>
      <c r="B5548">
        <v>85</v>
      </c>
      <c r="C5548" t="s">
        <v>197</v>
      </c>
      <c r="D5548" t="s">
        <v>3598</v>
      </c>
      <c r="E5548" t="s">
        <v>249</v>
      </c>
      <c r="F5548" t="s">
        <v>46</v>
      </c>
      <c r="G5548">
        <v>218</v>
      </c>
      <c r="H5548">
        <v>6089</v>
      </c>
    </row>
    <row r="5549" spans="1:8">
      <c r="A5549">
        <v>5548</v>
      </c>
      <c r="B5549">
        <v>85</v>
      </c>
      <c r="C5549" t="s">
        <v>197</v>
      </c>
      <c r="D5549" t="s">
        <v>3598</v>
      </c>
      <c r="E5549" t="s">
        <v>1386</v>
      </c>
      <c r="F5549" t="s">
        <v>63</v>
      </c>
      <c r="G5549">
        <v>265</v>
      </c>
      <c r="H5549">
        <v>6089</v>
      </c>
    </row>
    <row r="5550" spans="1:8">
      <c r="A5550">
        <v>5549</v>
      </c>
      <c r="B5550">
        <v>85</v>
      </c>
      <c r="C5550" t="s">
        <v>197</v>
      </c>
      <c r="D5550" t="s">
        <v>3598</v>
      </c>
      <c r="E5550" t="s">
        <v>1386</v>
      </c>
      <c r="F5550" t="s">
        <v>46</v>
      </c>
      <c r="G5550">
        <v>230</v>
      </c>
      <c r="H5550">
        <v>6089</v>
      </c>
    </row>
    <row r="5551" spans="1:8">
      <c r="A5551">
        <v>5550</v>
      </c>
      <c r="B5551">
        <v>85</v>
      </c>
      <c r="C5551" t="s">
        <v>197</v>
      </c>
      <c r="D5551" t="s">
        <v>3598</v>
      </c>
      <c r="E5551" t="s">
        <v>1387</v>
      </c>
      <c r="F5551" t="s">
        <v>63</v>
      </c>
      <c r="G5551">
        <v>307</v>
      </c>
      <c r="H5551">
        <v>6089</v>
      </c>
    </row>
    <row r="5552" spans="1:8">
      <c r="A5552">
        <v>5551</v>
      </c>
      <c r="B5552">
        <v>85</v>
      </c>
      <c r="C5552" t="s">
        <v>197</v>
      </c>
      <c r="D5552" t="s">
        <v>3598</v>
      </c>
      <c r="E5552" t="s">
        <v>1387</v>
      </c>
      <c r="F5552" t="s">
        <v>46</v>
      </c>
      <c r="G5552">
        <v>286</v>
      </c>
      <c r="H5552">
        <v>6089</v>
      </c>
    </row>
    <row r="5553" spans="1:8">
      <c r="A5553">
        <v>5552</v>
      </c>
      <c r="B5553">
        <v>85</v>
      </c>
      <c r="C5553" t="s">
        <v>197</v>
      </c>
      <c r="D5553" t="s">
        <v>3598</v>
      </c>
      <c r="E5553" t="s">
        <v>1388</v>
      </c>
      <c r="F5553" t="s">
        <v>63</v>
      </c>
      <c r="G5553">
        <v>318</v>
      </c>
      <c r="H5553">
        <v>6089</v>
      </c>
    </row>
    <row r="5554" spans="1:8">
      <c r="A5554">
        <v>5553</v>
      </c>
      <c r="B5554">
        <v>85</v>
      </c>
      <c r="C5554" t="s">
        <v>197</v>
      </c>
      <c r="D5554" t="s">
        <v>3598</v>
      </c>
      <c r="E5554" t="s">
        <v>1388</v>
      </c>
      <c r="F5554" t="s">
        <v>46</v>
      </c>
      <c r="G5554">
        <v>284</v>
      </c>
      <c r="H5554">
        <v>6089</v>
      </c>
    </row>
    <row r="5555" spans="1:8">
      <c r="A5555">
        <v>5554</v>
      </c>
      <c r="B5555">
        <v>85</v>
      </c>
      <c r="C5555" t="s">
        <v>197</v>
      </c>
      <c r="D5555" t="s">
        <v>3598</v>
      </c>
      <c r="E5555" t="s">
        <v>1389</v>
      </c>
      <c r="F5555" t="s">
        <v>63</v>
      </c>
      <c r="G5555">
        <v>327</v>
      </c>
      <c r="H5555">
        <v>6089</v>
      </c>
    </row>
    <row r="5556" spans="1:8">
      <c r="A5556">
        <v>5555</v>
      </c>
      <c r="B5556">
        <v>85</v>
      </c>
      <c r="C5556" t="s">
        <v>197</v>
      </c>
      <c r="D5556" t="s">
        <v>3598</v>
      </c>
      <c r="E5556" t="s">
        <v>1389</v>
      </c>
      <c r="F5556" t="s">
        <v>46</v>
      </c>
      <c r="G5556">
        <v>269</v>
      </c>
      <c r="H5556">
        <v>6089</v>
      </c>
    </row>
    <row r="5557" spans="1:8">
      <c r="A5557">
        <v>5556</v>
      </c>
      <c r="B5557">
        <v>85</v>
      </c>
      <c r="C5557" t="s">
        <v>197</v>
      </c>
      <c r="D5557" t="s">
        <v>3598</v>
      </c>
      <c r="E5557" t="s">
        <v>1390</v>
      </c>
      <c r="F5557" t="s">
        <v>63</v>
      </c>
      <c r="G5557">
        <v>305</v>
      </c>
      <c r="H5557">
        <v>6089</v>
      </c>
    </row>
    <row r="5558" spans="1:8">
      <c r="A5558">
        <v>5557</v>
      </c>
      <c r="B5558">
        <v>85</v>
      </c>
      <c r="C5558" t="s">
        <v>197</v>
      </c>
      <c r="D5558" t="s">
        <v>3598</v>
      </c>
      <c r="E5558" t="s">
        <v>1390</v>
      </c>
      <c r="F5558" t="s">
        <v>46</v>
      </c>
      <c r="G5558">
        <v>261</v>
      </c>
      <c r="H5558">
        <v>6089</v>
      </c>
    </row>
    <row r="5559" spans="1:8">
      <c r="A5559">
        <v>5558</v>
      </c>
      <c r="B5559">
        <v>85</v>
      </c>
      <c r="C5559" t="s">
        <v>197</v>
      </c>
      <c r="D5559" t="s">
        <v>3598</v>
      </c>
      <c r="E5559" t="s">
        <v>1391</v>
      </c>
      <c r="F5559" t="s">
        <v>63</v>
      </c>
      <c r="G5559">
        <v>297</v>
      </c>
      <c r="H5559">
        <v>6089</v>
      </c>
    </row>
    <row r="5560" spans="1:8">
      <c r="A5560">
        <v>5559</v>
      </c>
      <c r="B5560">
        <v>85</v>
      </c>
      <c r="C5560" t="s">
        <v>197</v>
      </c>
      <c r="D5560" t="s">
        <v>3598</v>
      </c>
      <c r="E5560" t="s">
        <v>1391</v>
      </c>
      <c r="F5560" t="s">
        <v>46</v>
      </c>
      <c r="G5560">
        <v>277</v>
      </c>
      <c r="H5560">
        <v>6089</v>
      </c>
    </row>
    <row r="5561" spans="1:8">
      <c r="A5561">
        <v>5560</v>
      </c>
      <c r="B5561">
        <v>85</v>
      </c>
      <c r="C5561" t="s">
        <v>197</v>
      </c>
      <c r="D5561" t="s">
        <v>3598</v>
      </c>
      <c r="E5561" t="s">
        <v>1392</v>
      </c>
      <c r="F5561" t="s">
        <v>63</v>
      </c>
      <c r="G5561">
        <v>252</v>
      </c>
      <c r="H5561">
        <v>6089</v>
      </c>
    </row>
    <row r="5562" spans="1:8">
      <c r="A5562">
        <v>5561</v>
      </c>
      <c r="B5562">
        <v>85</v>
      </c>
      <c r="C5562" t="s">
        <v>197</v>
      </c>
      <c r="D5562" t="s">
        <v>3598</v>
      </c>
      <c r="E5562" t="s">
        <v>1392</v>
      </c>
      <c r="F5562" t="s">
        <v>46</v>
      </c>
      <c r="G5562">
        <v>245</v>
      </c>
      <c r="H5562">
        <v>6089</v>
      </c>
    </row>
    <row r="5563" spans="1:8">
      <c r="A5563">
        <v>5562</v>
      </c>
      <c r="B5563">
        <v>85</v>
      </c>
      <c r="C5563" t="s">
        <v>197</v>
      </c>
      <c r="D5563" t="s">
        <v>3598</v>
      </c>
      <c r="E5563" t="s">
        <v>1393</v>
      </c>
      <c r="F5563" t="s">
        <v>63</v>
      </c>
      <c r="G5563">
        <v>244</v>
      </c>
      <c r="H5563">
        <v>6089</v>
      </c>
    </row>
    <row r="5564" spans="1:8">
      <c r="A5564">
        <v>5563</v>
      </c>
      <c r="B5564">
        <v>85</v>
      </c>
      <c r="C5564" t="s">
        <v>197</v>
      </c>
      <c r="D5564" t="s">
        <v>3598</v>
      </c>
      <c r="E5564" t="s">
        <v>1393</v>
      </c>
      <c r="F5564" t="s">
        <v>46</v>
      </c>
      <c r="G5564">
        <v>210</v>
      </c>
      <c r="H5564">
        <v>6089</v>
      </c>
    </row>
    <row r="5565" spans="1:8">
      <c r="A5565">
        <v>5564</v>
      </c>
      <c r="B5565">
        <v>85</v>
      </c>
      <c r="C5565" t="s">
        <v>197</v>
      </c>
      <c r="D5565" t="s">
        <v>3598</v>
      </c>
      <c r="E5565" t="s">
        <v>1394</v>
      </c>
      <c r="F5565" t="s">
        <v>63</v>
      </c>
      <c r="G5565">
        <v>191</v>
      </c>
      <c r="H5565">
        <v>6089</v>
      </c>
    </row>
    <row r="5566" spans="1:8">
      <c r="A5566">
        <v>5565</v>
      </c>
      <c r="B5566">
        <v>85</v>
      </c>
      <c r="C5566" t="s">
        <v>197</v>
      </c>
      <c r="D5566" t="s">
        <v>3598</v>
      </c>
      <c r="E5566" t="s">
        <v>1394</v>
      </c>
      <c r="F5566" t="s">
        <v>46</v>
      </c>
      <c r="G5566">
        <v>182</v>
      </c>
      <c r="H5566">
        <v>6089</v>
      </c>
    </row>
    <row r="5567" spans="1:8">
      <c r="A5567">
        <v>5566</v>
      </c>
      <c r="B5567">
        <v>85</v>
      </c>
      <c r="C5567" t="s">
        <v>197</v>
      </c>
      <c r="D5567" t="s">
        <v>3598</v>
      </c>
      <c r="E5567" t="s">
        <v>1395</v>
      </c>
      <c r="F5567" t="s">
        <v>63</v>
      </c>
      <c r="G5567">
        <v>174</v>
      </c>
      <c r="H5567">
        <v>6089</v>
      </c>
    </row>
    <row r="5568" spans="1:8">
      <c r="A5568">
        <v>5567</v>
      </c>
      <c r="B5568">
        <v>85</v>
      </c>
      <c r="C5568" t="s">
        <v>197</v>
      </c>
      <c r="D5568" t="s">
        <v>3598</v>
      </c>
      <c r="E5568" t="s">
        <v>1395</v>
      </c>
      <c r="F5568" t="s">
        <v>46</v>
      </c>
      <c r="G5568">
        <v>132</v>
      </c>
      <c r="H5568">
        <v>6089</v>
      </c>
    </row>
    <row r="5569" spans="1:8">
      <c r="A5569">
        <v>5568</v>
      </c>
      <c r="B5569">
        <v>85</v>
      </c>
      <c r="C5569" t="s">
        <v>197</v>
      </c>
      <c r="D5569" t="s">
        <v>3598</v>
      </c>
      <c r="E5569" t="s">
        <v>1396</v>
      </c>
      <c r="F5569" t="s">
        <v>63</v>
      </c>
      <c r="G5569">
        <v>141</v>
      </c>
      <c r="H5569">
        <v>6089</v>
      </c>
    </row>
    <row r="5570" spans="1:8">
      <c r="A5570">
        <v>5569</v>
      </c>
      <c r="B5570">
        <v>85</v>
      </c>
      <c r="C5570" t="s">
        <v>197</v>
      </c>
      <c r="D5570" t="s">
        <v>3598</v>
      </c>
      <c r="E5570" t="s">
        <v>1396</v>
      </c>
      <c r="F5570" t="s">
        <v>46</v>
      </c>
      <c r="G5570">
        <v>96</v>
      </c>
      <c r="H5570">
        <v>6089</v>
      </c>
    </row>
    <row r="5571" spans="1:8">
      <c r="A5571">
        <v>5570</v>
      </c>
      <c r="B5571">
        <v>85</v>
      </c>
      <c r="C5571" t="s">
        <v>197</v>
      </c>
      <c r="D5571" t="s">
        <v>3598</v>
      </c>
      <c r="E5571" t="s">
        <v>1397</v>
      </c>
      <c r="F5571" t="s">
        <v>63</v>
      </c>
      <c r="G5571">
        <v>78</v>
      </c>
      <c r="H5571">
        <v>6089</v>
      </c>
    </row>
    <row r="5572" spans="1:8">
      <c r="A5572">
        <v>5571</v>
      </c>
      <c r="B5572">
        <v>85</v>
      </c>
      <c r="C5572" t="s">
        <v>197</v>
      </c>
      <c r="D5572" t="s">
        <v>3598</v>
      </c>
      <c r="E5572" t="s">
        <v>1397</v>
      </c>
      <c r="F5572" t="s">
        <v>46</v>
      </c>
      <c r="G5572">
        <v>58</v>
      </c>
      <c r="H5572">
        <v>6089</v>
      </c>
    </row>
    <row r="5573" spans="1:8">
      <c r="A5573">
        <v>5572</v>
      </c>
      <c r="B5573">
        <v>85</v>
      </c>
      <c r="C5573" t="s">
        <v>197</v>
      </c>
      <c r="D5573" t="s">
        <v>3598</v>
      </c>
      <c r="E5573" t="s">
        <v>1398</v>
      </c>
      <c r="F5573" t="s">
        <v>63</v>
      </c>
      <c r="G5573">
        <v>41</v>
      </c>
      <c r="H5573">
        <v>6089</v>
      </c>
    </row>
    <row r="5574" spans="1:8">
      <c r="A5574">
        <v>5573</v>
      </c>
      <c r="B5574">
        <v>85</v>
      </c>
      <c r="C5574" t="s">
        <v>197</v>
      </c>
      <c r="D5574" t="s">
        <v>3598</v>
      </c>
      <c r="E5574" t="s">
        <v>1398</v>
      </c>
      <c r="F5574" t="s">
        <v>46</v>
      </c>
      <c r="G5574">
        <v>34</v>
      </c>
      <c r="H5574">
        <v>6089</v>
      </c>
    </row>
    <row r="5575" spans="1:8">
      <c r="A5575">
        <v>5574</v>
      </c>
      <c r="B5575">
        <v>85</v>
      </c>
      <c r="C5575" t="s">
        <v>197</v>
      </c>
      <c r="D5575" t="s">
        <v>3598</v>
      </c>
      <c r="E5575" t="s">
        <v>1399</v>
      </c>
      <c r="F5575" t="s">
        <v>63</v>
      </c>
      <c r="G5575">
        <v>40</v>
      </c>
      <c r="H5575">
        <v>6089</v>
      </c>
    </row>
    <row r="5576" spans="1:8">
      <c r="A5576">
        <v>5575</v>
      </c>
      <c r="B5576">
        <v>85</v>
      </c>
      <c r="C5576" t="s">
        <v>197</v>
      </c>
      <c r="D5576" t="s">
        <v>3598</v>
      </c>
      <c r="E5576" t="s">
        <v>1399</v>
      </c>
      <c r="F5576" t="s">
        <v>46</v>
      </c>
      <c r="G5576">
        <v>18</v>
      </c>
      <c r="H5576">
        <v>6089</v>
      </c>
    </row>
    <row r="5577" spans="1:8">
      <c r="A5577">
        <v>5576</v>
      </c>
      <c r="B5577">
        <v>85</v>
      </c>
      <c r="C5577" t="s">
        <v>197</v>
      </c>
      <c r="D5577" t="s">
        <v>3598</v>
      </c>
      <c r="E5577" t="s">
        <v>1400</v>
      </c>
      <c r="F5577" t="s">
        <v>63</v>
      </c>
      <c r="G5577">
        <v>14</v>
      </c>
      <c r="H5577">
        <v>6089</v>
      </c>
    </row>
    <row r="5578" spans="1:8">
      <c r="A5578">
        <v>5577</v>
      </c>
      <c r="B5578">
        <v>85</v>
      </c>
      <c r="C5578" t="s">
        <v>197</v>
      </c>
      <c r="D5578" t="s">
        <v>3598</v>
      </c>
      <c r="E5578" t="s">
        <v>1400</v>
      </c>
      <c r="F5578" t="s">
        <v>46</v>
      </c>
      <c r="G5578">
        <v>16</v>
      </c>
      <c r="H5578">
        <v>6089</v>
      </c>
    </row>
    <row r="5579" spans="1:8">
      <c r="A5579">
        <v>5578</v>
      </c>
      <c r="B5579">
        <v>85</v>
      </c>
      <c r="C5579" t="s">
        <v>197</v>
      </c>
      <c r="D5579" t="s">
        <v>3598</v>
      </c>
      <c r="E5579" t="s">
        <v>1401</v>
      </c>
      <c r="F5579" t="s">
        <v>63</v>
      </c>
      <c r="G5579">
        <v>8</v>
      </c>
      <c r="H5579">
        <v>6089</v>
      </c>
    </row>
    <row r="5580" spans="1:8">
      <c r="A5580">
        <v>5579</v>
      </c>
      <c r="B5580">
        <v>85</v>
      </c>
      <c r="C5580" t="s">
        <v>197</v>
      </c>
      <c r="D5580" t="s">
        <v>3598</v>
      </c>
      <c r="E5580" t="s">
        <v>1401</v>
      </c>
      <c r="F5580" t="s">
        <v>46</v>
      </c>
      <c r="G5580">
        <v>8</v>
      </c>
      <c r="H5580">
        <v>6089</v>
      </c>
    </row>
    <row r="5581" spans="1:8">
      <c r="A5581">
        <v>5580</v>
      </c>
      <c r="B5581">
        <v>85</v>
      </c>
      <c r="C5581" t="s">
        <v>197</v>
      </c>
      <c r="D5581" t="s">
        <v>3598</v>
      </c>
      <c r="E5581" t="s">
        <v>1402</v>
      </c>
      <c r="F5581" t="s">
        <v>63</v>
      </c>
      <c r="G5581">
        <v>13</v>
      </c>
      <c r="H5581">
        <v>6089</v>
      </c>
    </row>
    <row r="5582" spans="1:8">
      <c r="A5582">
        <v>5581</v>
      </c>
      <c r="B5582">
        <v>85</v>
      </c>
      <c r="C5582" t="s">
        <v>197</v>
      </c>
      <c r="D5582" t="s">
        <v>3598</v>
      </c>
      <c r="E5582" t="s">
        <v>1402</v>
      </c>
      <c r="F5582" t="s">
        <v>46</v>
      </c>
      <c r="G5582">
        <v>10</v>
      </c>
      <c r="H5582">
        <v>6089</v>
      </c>
    </row>
    <row r="5583" spans="1:8">
      <c r="A5583">
        <v>5582</v>
      </c>
      <c r="B5583">
        <v>85</v>
      </c>
      <c r="C5583" t="s">
        <v>197</v>
      </c>
      <c r="D5583" t="s">
        <v>3586</v>
      </c>
      <c r="E5583" t="s">
        <v>249</v>
      </c>
      <c r="F5583" t="s">
        <v>63</v>
      </c>
      <c r="G5583">
        <v>15214</v>
      </c>
      <c r="H5583">
        <v>362648</v>
      </c>
    </row>
    <row r="5584" spans="1:8">
      <c r="A5584">
        <v>5583</v>
      </c>
      <c r="B5584">
        <v>85</v>
      </c>
      <c r="C5584" t="s">
        <v>197</v>
      </c>
      <c r="D5584" t="s">
        <v>3586</v>
      </c>
      <c r="E5584" t="s">
        <v>249</v>
      </c>
      <c r="F5584" t="s">
        <v>46</v>
      </c>
      <c r="G5584">
        <v>14395</v>
      </c>
      <c r="H5584">
        <v>362648</v>
      </c>
    </row>
    <row r="5585" spans="1:8">
      <c r="A5585">
        <v>5584</v>
      </c>
      <c r="B5585">
        <v>85</v>
      </c>
      <c r="C5585" t="s">
        <v>197</v>
      </c>
      <c r="D5585" t="s">
        <v>3586</v>
      </c>
      <c r="E5585" t="s">
        <v>1386</v>
      </c>
      <c r="F5585" t="s">
        <v>63</v>
      </c>
      <c r="G5585">
        <v>16631</v>
      </c>
      <c r="H5585">
        <v>362648</v>
      </c>
    </row>
    <row r="5586" spans="1:8">
      <c r="A5586">
        <v>5585</v>
      </c>
      <c r="B5586">
        <v>85</v>
      </c>
      <c r="C5586" t="s">
        <v>197</v>
      </c>
      <c r="D5586" t="s">
        <v>3586</v>
      </c>
      <c r="E5586" t="s">
        <v>1386</v>
      </c>
      <c r="F5586" t="s">
        <v>46</v>
      </c>
      <c r="G5586">
        <v>15543</v>
      </c>
      <c r="H5586">
        <v>362648</v>
      </c>
    </row>
    <row r="5587" spans="1:8">
      <c r="A5587">
        <v>5586</v>
      </c>
      <c r="B5587">
        <v>85</v>
      </c>
      <c r="C5587" t="s">
        <v>197</v>
      </c>
      <c r="D5587" t="s">
        <v>3586</v>
      </c>
      <c r="E5587" t="s">
        <v>1387</v>
      </c>
      <c r="F5587" t="s">
        <v>63</v>
      </c>
      <c r="G5587">
        <v>17505</v>
      </c>
      <c r="H5587">
        <v>362648</v>
      </c>
    </row>
    <row r="5588" spans="1:8">
      <c r="A5588">
        <v>5587</v>
      </c>
      <c r="B5588">
        <v>85</v>
      </c>
      <c r="C5588" t="s">
        <v>197</v>
      </c>
      <c r="D5588" t="s">
        <v>3586</v>
      </c>
      <c r="E5588" t="s">
        <v>1387</v>
      </c>
      <c r="F5588" t="s">
        <v>46</v>
      </c>
      <c r="G5588">
        <v>16898</v>
      </c>
      <c r="H5588">
        <v>362648</v>
      </c>
    </row>
    <row r="5589" spans="1:8">
      <c r="A5589">
        <v>5588</v>
      </c>
      <c r="B5589">
        <v>85</v>
      </c>
      <c r="C5589" t="s">
        <v>197</v>
      </c>
      <c r="D5589" t="s">
        <v>3586</v>
      </c>
      <c r="E5589" t="s">
        <v>1388</v>
      </c>
      <c r="F5589" t="s">
        <v>63</v>
      </c>
      <c r="G5589">
        <v>17255</v>
      </c>
      <c r="H5589">
        <v>362648</v>
      </c>
    </row>
    <row r="5590" spans="1:8">
      <c r="A5590">
        <v>5589</v>
      </c>
      <c r="B5590">
        <v>85</v>
      </c>
      <c r="C5590" t="s">
        <v>197</v>
      </c>
      <c r="D5590" t="s">
        <v>3586</v>
      </c>
      <c r="E5590" t="s">
        <v>1388</v>
      </c>
      <c r="F5590" t="s">
        <v>46</v>
      </c>
      <c r="G5590">
        <v>16914</v>
      </c>
      <c r="H5590">
        <v>362648</v>
      </c>
    </row>
    <row r="5591" spans="1:8">
      <c r="A5591">
        <v>5590</v>
      </c>
      <c r="B5591">
        <v>85</v>
      </c>
      <c r="C5591" t="s">
        <v>197</v>
      </c>
      <c r="D5591" t="s">
        <v>3586</v>
      </c>
      <c r="E5591" t="s">
        <v>1389</v>
      </c>
      <c r="F5591" t="s">
        <v>63</v>
      </c>
      <c r="G5591">
        <v>16543</v>
      </c>
      <c r="H5591">
        <v>362648</v>
      </c>
    </row>
    <row r="5592" spans="1:8">
      <c r="A5592">
        <v>5591</v>
      </c>
      <c r="B5592">
        <v>85</v>
      </c>
      <c r="C5592" t="s">
        <v>197</v>
      </c>
      <c r="D5592" t="s">
        <v>3586</v>
      </c>
      <c r="E5592" t="s">
        <v>1389</v>
      </c>
      <c r="F5592" t="s">
        <v>46</v>
      </c>
      <c r="G5592">
        <v>16516</v>
      </c>
      <c r="H5592">
        <v>362648</v>
      </c>
    </row>
    <row r="5593" spans="1:8">
      <c r="A5593">
        <v>5592</v>
      </c>
      <c r="B5593">
        <v>85</v>
      </c>
      <c r="C5593" t="s">
        <v>197</v>
      </c>
      <c r="D5593" t="s">
        <v>3586</v>
      </c>
      <c r="E5593" t="s">
        <v>1390</v>
      </c>
      <c r="F5593" t="s">
        <v>63</v>
      </c>
      <c r="G5593">
        <v>15529</v>
      </c>
      <c r="H5593">
        <v>362648</v>
      </c>
    </row>
    <row r="5594" spans="1:8">
      <c r="A5594">
        <v>5593</v>
      </c>
      <c r="B5594">
        <v>85</v>
      </c>
      <c r="C5594" t="s">
        <v>197</v>
      </c>
      <c r="D5594" t="s">
        <v>3586</v>
      </c>
      <c r="E5594" t="s">
        <v>1390</v>
      </c>
      <c r="F5594" t="s">
        <v>46</v>
      </c>
      <c r="G5594">
        <v>16004</v>
      </c>
      <c r="H5594">
        <v>362648</v>
      </c>
    </row>
    <row r="5595" spans="1:8">
      <c r="A5595">
        <v>5594</v>
      </c>
      <c r="B5595">
        <v>85</v>
      </c>
      <c r="C5595" t="s">
        <v>197</v>
      </c>
      <c r="D5595" t="s">
        <v>3586</v>
      </c>
      <c r="E5595" t="s">
        <v>1391</v>
      </c>
      <c r="F5595" t="s">
        <v>63</v>
      </c>
      <c r="G5595">
        <v>14828</v>
      </c>
      <c r="H5595">
        <v>362648</v>
      </c>
    </row>
    <row r="5596" spans="1:8">
      <c r="A5596">
        <v>5595</v>
      </c>
      <c r="B5596">
        <v>85</v>
      </c>
      <c r="C5596" t="s">
        <v>197</v>
      </c>
      <c r="D5596" t="s">
        <v>3586</v>
      </c>
      <c r="E5596" t="s">
        <v>1391</v>
      </c>
      <c r="F5596" t="s">
        <v>46</v>
      </c>
      <c r="G5596">
        <v>15190</v>
      </c>
      <c r="H5596">
        <v>362648</v>
      </c>
    </row>
    <row r="5597" spans="1:8">
      <c r="A5597">
        <v>5596</v>
      </c>
      <c r="B5597">
        <v>85</v>
      </c>
      <c r="C5597" t="s">
        <v>197</v>
      </c>
      <c r="D5597" t="s">
        <v>3586</v>
      </c>
      <c r="E5597" t="s">
        <v>1392</v>
      </c>
      <c r="F5597" t="s">
        <v>63</v>
      </c>
      <c r="G5597">
        <v>13616</v>
      </c>
      <c r="H5597">
        <v>362648</v>
      </c>
    </row>
    <row r="5598" spans="1:8">
      <c r="A5598">
        <v>5597</v>
      </c>
      <c r="B5598">
        <v>85</v>
      </c>
      <c r="C5598" t="s">
        <v>197</v>
      </c>
      <c r="D5598" t="s">
        <v>3586</v>
      </c>
      <c r="E5598" t="s">
        <v>1392</v>
      </c>
      <c r="F5598" t="s">
        <v>46</v>
      </c>
      <c r="G5598">
        <v>14231</v>
      </c>
      <c r="H5598">
        <v>362648</v>
      </c>
    </row>
    <row r="5599" spans="1:8">
      <c r="A5599">
        <v>5598</v>
      </c>
      <c r="B5599">
        <v>85</v>
      </c>
      <c r="C5599" t="s">
        <v>197</v>
      </c>
      <c r="D5599" t="s">
        <v>3586</v>
      </c>
      <c r="E5599" t="s">
        <v>1393</v>
      </c>
      <c r="F5599" t="s">
        <v>63</v>
      </c>
      <c r="G5599">
        <v>12123</v>
      </c>
      <c r="H5599">
        <v>362648</v>
      </c>
    </row>
    <row r="5600" spans="1:8">
      <c r="A5600">
        <v>5599</v>
      </c>
      <c r="B5600">
        <v>85</v>
      </c>
      <c r="C5600" t="s">
        <v>197</v>
      </c>
      <c r="D5600" t="s">
        <v>3586</v>
      </c>
      <c r="E5600" t="s">
        <v>1393</v>
      </c>
      <c r="F5600" t="s">
        <v>46</v>
      </c>
      <c r="G5600">
        <v>12230</v>
      </c>
      <c r="H5600">
        <v>362648</v>
      </c>
    </row>
    <row r="5601" spans="1:8">
      <c r="A5601">
        <v>5600</v>
      </c>
      <c r="B5601">
        <v>85</v>
      </c>
      <c r="C5601" t="s">
        <v>197</v>
      </c>
      <c r="D5601" t="s">
        <v>3586</v>
      </c>
      <c r="E5601" t="s">
        <v>1394</v>
      </c>
      <c r="F5601" t="s">
        <v>63</v>
      </c>
      <c r="G5601">
        <v>10924</v>
      </c>
      <c r="H5601">
        <v>362648</v>
      </c>
    </row>
    <row r="5602" spans="1:8">
      <c r="A5602">
        <v>5601</v>
      </c>
      <c r="B5602">
        <v>85</v>
      </c>
      <c r="C5602" t="s">
        <v>197</v>
      </c>
      <c r="D5602" t="s">
        <v>3586</v>
      </c>
      <c r="E5602" t="s">
        <v>1394</v>
      </c>
      <c r="F5602" t="s">
        <v>46</v>
      </c>
      <c r="G5602">
        <v>10642</v>
      </c>
      <c r="H5602">
        <v>362648</v>
      </c>
    </row>
    <row r="5603" spans="1:8">
      <c r="A5603">
        <v>5602</v>
      </c>
      <c r="B5603">
        <v>85</v>
      </c>
      <c r="C5603" t="s">
        <v>197</v>
      </c>
      <c r="D5603" t="s">
        <v>3586</v>
      </c>
      <c r="E5603" t="s">
        <v>1395</v>
      </c>
      <c r="F5603" t="s">
        <v>63</v>
      </c>
      <c r="G5603">
        <v>9382</v>
      </c>
      <c r="H5603">
        <v>362648</v>
      </c>
    </row>
    <row r="5604" spans="1:8">
      <c r="A5604">
        <v>5603</v>
      </c>
      <c r="B5604">
        <v>85</v>
      </c>
      <c r="C5604" t="s">
        <v>197</v>
      </c>
      <c r="D5604" t="s">
        <v>3586</v>
      </c>
      <c r="E5604" t="s">
        <v>1395</v>
      </c>
      <c r="F5604" t="s">
        <v>46</v>
      </c>
      <c r="G5604">
        <v>8922</v>
      </c>
      <c r="H5604">
        <v>362648</v>
      </c>
    </row>
    <row r="5605" spans="1:8">
      <c r="A5605">
        <v>5604</v>
      </c>
      <c r="B5605">
        <v>85</v>
      </c>
      <c r="C5605" t="s">
        <v>197</v>
      </c>
      <c r="D5605" t="s">
        <v>3586</v>
      </c>
      <c r="E5605" t="s">
        <v>1396</v>
      </c>
      <c r="F5605" t="s">
        <v>63</v>
      </c>
      <c r="G5605">
        <v>7272</v>
      </c>
      <c r="H5605">
        <v>362648</v>
      </c>
    </row>
    <row r="5606" spans="1:8">
      <c r="A5606">
        <v>5605</v>
      </c>
      <c r="B5606">
        <v>85</v>
      </c>
      <c r="C5606" t="s">
        <v>197</v>
      </c>
      <c r="D5606" t="s">
        <v>3586</v>
      </c>
      <c r="E5606" t="s">
        <v>1396</v>
      </c>
      <c r="F5606" t="s">
        <v>46</v>
      </c>
      <c r="G5606">
        <v>7060</v>
      </c>
      <c r="H5606">
        <v>362648</v>
      </c>
    </row>
    <row r="5607" spans="1:8">
      <c r="A5607">
        <v>5606</v>
      </c>
      <c r="B5607">
        <v>85</v>
      </c>
      <c r="C5607" t="s">
        <v>197</v>
      </c>
      <c r="D5607" t="s">
        <v>3586</v>
      </c>
      <c r="E5607" t="s">
        <v>1397</v>
      </c>
      <c r="F5607" t="s">
        <v>63</v>
      </c>
      <c r="G5607">
        <v>5615</v>
      </c>
      <c r="H5607">
        <v>362648</v>
      </c>
    </row>
    <row r="5608" spans="1:8">
      <c r="A5608">
        <v>5607</v>
      </c>
      <c r="B5608">
        <v>85</v>
      </c>
      <c r="C5608" t="s">
        <v>197</v>
      </c>
      <c r="D5608" t="s">
        <v>3586</v>
      </c>
      <c r="E5608" t="s">
        <v>1397</v>
      </c>
      <c r="F5608" t="s">
        <v>46</v>
      </c>
      <c r="G5608">
        <v>5322</v>
      </c>
      <c r="H5608">
        <v>362648</v>
      </c>
    </row>
    <row r="5609" spans="1:8">
      <c r="A5609">
        <v>5608</v>
      </c>
      <c r="B5609">
        <v>85</v>
      </c>
      <c r="C5609" t="s">
        <v>197</v>
      </c>
      <c r="D5609" t="s">
        <v>3586</v>
      </c>
      <c r="E5609" t="s">
        <v>1398</v>
      </c>
      <c r="F5609" t="s">
        <v>63</v>
      </c>
      <c r="G5609">
        <v>3838</v>
      </c>
      <c r="H5609">
        <v>362648</v>
      </c>
    </row>
    <row r="5610" spans="1:8">
      <c r="A5610">
        <v>5609</v>
      </c>
      <c r="B5610">
        <v>85</v>
      </c>
      <c r="C5610" t="s">
        <v>197</v>
      </c>
      <c r="D5610" t="s">
        <v>3586</v>
      </c>
      <c r="E5610" t="s">
        <v>1398</v>
      </c>
      <c r="F5610" t="s">
        <v>46</v>
      </c>
      <c r="G5610">
        <v>3546</v>
      </c>
      <c r="H5610">
        <v>362648</v>
      </c>
    </row>
    <row r="5611" spans="1:8">
      <c r="A5611">
        <v>5610</v>
      </c>
      <c r="B5611">
        <v>85</v>
      </c>
      <c r="C5611" t="s">
        <v>197</v>
      </c>
      <c r="D5611" t="s">
        <v>3586</v>
      </c>
      <c r="E5611" t="s">
        <v>1399</v>
      </c>
      <c r="F5611" t="s">
        <v>63</v>
      </c>
      <c r="G5611">
        <v>2724</v>
      </c>
      <c r="H5611">
        <v>362648</v>
      </c>
    </row>
    <row r="5612" spans="1:8">
      <c r="A5612">
        <v>5611</v>
      </c>
      <c r="B5612">
        <v>85</v>
      </c>
      <c r="C5612" t="s">
        <v>197</v>
      </c>
      <c r="D5612" t="s">
        <v>3586</v>
      </c>
      <c r="E5612" t="s">
        <v>1399</v>
      </c>
      <c r="F5612" t="s">
        <v>46</v>
      </c>
      <c r="G5612">
        <v>2569</v>
      </c>
      <c r="H5612">
        <v>362648</v>
      </c>
    </row>
    <row r="5613" spans="1:8">
      <c r="A5613">
        <v>5612</v>
      </c>
      <c r="B5613">
        <v>85</v>
      </c>
      <c r="C5613" t="s">
        <v>197</v>
      </c>
      <c r="D5613" t="s">
        <v>3586</v>
      </c>
      <c r="E5613" t="s">
        <v>1400</v>
      </c>
      <c r="F5613" t="s">
        <v>63</v>
      </c>
      <c r="G5613">
        <v>1816</v>
      </c>
      <c r="H5613">
        <v>362648</v>
      </c>
    </row>
    <row r="5614" spans="1:8">
      <c r="A5614">
        <v>5613</v>
      </c>
      <c r="B5614">
        <v>85</v>
      </c>
      <c r="C5614" t="s">
        <v>197</v>
      </c>
      <c r="D5614" t="s">
        <v>3586</v>
      </c>
      <c r="E5614" t="s">
        <v>1400</v>
      </c>
      <c r="F5614" t="s">
        <v>46</v>
      </c>
      <c r="G5614">
        <v>1823</v>
      </c>
      <c r="H5614">
        <v>362648</v>
      </c>
    </row>
    <row r="5615" spans="1:8">
      <c r="A5615">
        <v>5614</v>
      </c>
      <c r="B5615">
        <v>85</v>
      </c>
      <c r="C5615" t="s">
        <v>197</v>
      </c>
      <c r="D5615" t="s">
        <v>3586</v>
      </c>
      <c r="E5615" t="s">
        <v>1401</v>
      </c>
      <c r="F5615" t="s">
        <v>63</v>
      </c>
      <c r="G5615">
        <v>1072</v>
      </c>
      <c r="H5615">
        <v>362648</v>
      </c>
    </row>
    <row r="5616" spans="1:8">
      <c r="A5616">
        <v>5615</v>
      </c>
      <c r="B5616">
        <v>85</v>
      </c>
      <c r="C5616" t="s">
        <v>197</v>
      </c>
      <c r="D5616" t="s">
        <v>3586</v>
      </c>
      <c r="E5616" t="s">
        <v>1401</v>
      </c>
      <c r="F5616" t="s">
        <v>46</v>
      </c>
      <c r="G5616">
        <v>1275</v>
      </c>
      <c r="H5616">
        <v>362648</v>
      </c>
    </row>
    <row r="5617" spans="1:8">
      <c r="A5617">
        <v>5616</v>
      </c>
      <c r="B5617">
        <v>85</v>
      </c>
      <c r="C5617" t="s">
        <v>197</v>
      </c>
      <c r="D5617" t="s">
        <v>3586</v>
      </c>
      <c r="E5617" t="s">
        <v>1402</v>
      </c>
      <c r="F5617" t="s">
        <v>63</v>
      </c>
      <c r="G5617">
        <v>756</v>
      </c>
      <c r="H5617">
        <v>362648</v>
      </c>
    </row>
    <row r="5618" spans="1:8">
      <c r="A5618">
        <v>5617</v>
      </c>
      <c r="B5618">
        <v>85</v>
      </c>
      <c r="C5618" t="s">
        <v>197</v>
      </c>
      <c r="D5618" t="s">
        <v>3586</v>
      </c>
      <c r="E5618" t="s">
        <v>1402</v>
      </c>
      <c r="F5618" t="s">
        <v>46</v>
      </c>
      <c r="G5618">
        <v>925</v>
      </c>
      <c r="H5618">
        <v>362648</v>
      </c>
    </row>
    <row r="5619" spans="1:8">
      <c r="A5619">
        <v>5618</v>
      </c>
      <c r="B5619">
        <v>85</v>
      </c>
      <c r="C5619" t="s">
        <v>197</v>
      </c>
      <c r="D5619" t="s">
        <v>45</v>
      </c>
      <c r="E5619" t="s">
        <v>249</v>
      </c>
      <c r="F5619" t="s">
        <v>63</v>
      </c>
      <c r="G5619">
        <v>99</v>
      </c>
    </row>
    <row r="5620" spans="1:8">
      <c r="A5620">
        <v>5619</v>
      </c>
      <c r="B5620">
        <v>85</v>
      </c>
      <c r="C5620" t="s">
        <v>197</v>
      </c>
      <c r="D5620" t="s">
        <v>45</v>
      </c>
      <c r="E5620" t="s">
        <v>249</v>
      </c>
      <c r="F5620" t="s">
        <v>46</v>
      </c>
      <c r="G5620">
        <v>103</v>
      </c>
    </row>
    <row r="5621" spans="1:8">
      <c r="A5621">
        <v>5620</v>
      </c>
      <c r="B5621">
        <v>85</v>
      </c>
      <c r="C5621" t="s">
        <v>197</v>
      </c>
      <c r="D5621" t="s">
        <v>45</v>
      </c>
      <c r="E5621" t="s">
        <v>1386</v>
      </c>
      <c r="F5621" t="s">
        <v>63</v>
      </c>
      <c r="G5621">
        <v>100</v>
      </c>
    </row>
    <row r="5622" spans="1:8">
      <c r="A5622">
        <v>5621</v>
      </c>
      <c r="B5622">
        <v>85</v>
      </c>
      <c r="C5622" t="s">
        <v>197</v>
      </c>
      <c r="D5622" t="s">
        <v>45</v>
      </c>
      <c r="E5622" t="s">
        <v>1386</v>
      </c>
      <c r="F5622" t="s">
        <v>46</v>
      </c>
      <c r="G5622">
        <v>95</v>
      </c>
    </row>
    <row r="5623" spans="1:8">
      <c r="A5623">
        <v>5622</v>
      </c>
      <c r="B5623">
        <v>85</v>
      </c>
      <c r="C5623" t="s">
        <v>197</v>
      </c>
      <c r="D5623" t="s">
        <v>45</v>
      </c>
      <c r="E5623" t="s">
        <v>1387</v>
      </c>
      <c r="F5623" t="s">
        <v>63</v>
      </c>
      <c r="G5623">
        <v>105</v>
      </c>
    </row>
    <row r="5624" spans="1:8">
      <c r="A5624">
        <v>5623</v>
      </c>
      <c r="B5624">
        <v>85</v>
      </c>
      <c r="C5624" t="s">
        <v>197</v>
      </c>
      <c r="D5624" t="s">
        <v>45</v>
      </c>
      <c r="E5624" t="s">
        <v>1387</v>
      </c>
      <c r="F5624" t="s">
        <v>46</v>
      </c>
      <c r="G5624">
        <v>108</v>
      </c>
    </row>
    <row r="5625" spans="1:8">
      <c r="A5625">
        <v>5624</v>
      </c>
      <c r="B5625">
        <v>85</v>
      </c>
      <c r="C5625" t="s">
        <v>197</v>
      </c>
      <c r="D5625" t="s">
        <v>45</v>
      </c>
      <c r="E5625" t="s">
        <v>1388</v>
      </c>
      <c r="F5625" t="s">
        <v>63</v>
      </c>
      <c r="G5625">
        <v>725</v>
      </c>
    </row>
    <row r="5626" spans="1:8">
      <c r="A5626">
        <v>5625</v>
      </c>
      <c r="B5626">
        <v>85</v>
      </c>
      <c r="C5626" t="s">
        <v>197</v>
      </c>
      <c r="D5626" t="s">
        <v>45</v>
      </c>
      <c r="E5626" t="s">
        <v>1388</v>
      </c>
      <c r="F5626" t="s">
        <v>46</v>
      </c>
      <c r="G5626">
        <v>142</v>
      </c>
    </row>
    <row r="5627" spans="1:8">
      <c r="A5627">
        <v>5626</v>
      </c>
      <c r="B5627">
        <v>85</v>
      </c>
      <c r="C5627" t="s">
        <v>197</v>
      </c>
      <c r="D5627" t="s">
        <v>45</v>
      </c>
      <c r="E5627" t="s">
        <v>1389</v>
      </c>
      <c r="F5627" t="s">
        <v>63</v>
      </c>
      <c r="G5627">
        <v>463</v>
      </c>
    </row>
    <row r="5628" spans="1:8">
      <c r="A5628">
        <v>5627</v>
      </c>
      <c r="B5628">
        <v>85</v>
      </c>
      <c r="C5628" t="s">
        <v>197</v>
      </c>
      <c r="D5628" t="s">
        <v>45</v>
      </c>
      <c r="E5628" t="s">
        <v>1389</v>
      </c>
      <c r="F5628" t="s">
        <v>46</v>
      </c>
      <c r="G5628">
        <v>184</v>
      </c>
    </row>
    <row r="5629" spans="1:8">
      <c r="A5629">
        <v>5628</v>
      </c>
      <c r="B5629">
        <v>85</v>
      </c>
      <c r="C5629" t="s">
        <v>197</v>
      </c>
      <c r="D5629" t="s">
        <v>45</v>
      </c>
      <c r="E5629" t="s">
        <v>1390</v>
      </c>
      <c r="F5629" t="s">
        <v>63</v>
      </c>
      <c r="G5629">
        <v>185</v>
      </c>
    </row>
    <row r="5630" spans="1:8">
      <c r="A5630">
        <v>5629</v>
      </c>
      <c r="B5630">
        <v>85</v>
      </c>
      <c r="C5630" t="s">
        <v>197</v>
      </c>
      <c r="D5630" t="s">
        <v>45</v>
      </c>
      <c r="E5630" t="s">
        <v>1390</v>
      </c>
      <c r="F5630" t="s">
        <v>46</v>
      </c>
      <c r="G5630">
        <v>200</v>
      </c>
    </row>
    <row r="5631" spans="1:8">
      <c r="A5631">
        <v>5630</v>
      </c>
      <c r="B5631">
        <v>85</v>
      </c>
      <c r="C5631" t="s">
        <v>197</v>
      </c>
      <c r="D5631" t="s">
        <v>45</v>
      </c>
      <c r="E5631" t="s">
        <v>1391</v>
      </c>
      <c r="F5631" t="s">
        <v>63</v>
      </c>
      <c r="G5631">
        <v>160</v>
      </c>
    </row>
    <row r="5632" spans="1:8">
      <c r="A5632">
        <v>5631</v>
      </c>
      <c r="B5632">
        <v>85</v>
      </c>
      <c r="C5632" t="s">
        <v>197</v>
      </c>
      <c r="D5632" t="s">
        <v>45</v>
      </c>
      <c r="E5632" t="s">
        <v>1391</v>
      </c>
      <c r="F5632" t="s">
        <v>46</v>
      </c>
      <c r="G5632">
        <v>138</v>
      </c>
    </row>
    <row r="5633" spans="1:7">
      <c r="A5633">
        <v>5632</v>
      </c>
      <c r="B5633">
        <v>85</v>
      </c>
      <c r="C5633" t="s">
        <v>197</v>
      </c>
      <c r="D5633" t="s">
        <v>45</v>
      </c>
      <c r="E5633" t="s">
        <v>1392</v>
      </c>
      <c r="F5633" t="s">
        <v>63</v>
      </c>
      <c r="G5633">
        <v>157</v>
      </c>
    </row>
    <row r="5634" spans="1:7">
      <c r="A5634">
        <v>5633</v>
      </c>
      <c r="B5634">
        <v>85</v>
      </c>
      <c r="C5634" t="s">
        <v>197</v>
      </c>
      <c r="D5634" t="s">
        <v>45</v>
      </c>
      <c r="E5634" t="s">
        <v>1392</v>
      </c>
      <c r="F5634" t="s">
        <v>46</v>
      </c>
      <c r="G5634">
        <v>132</v>
      </c>
    </row>
    <row r="5635" spans="1:7">
      <c r="A5635">
        <v>5634</v>
      </c>
      <c r="B5635">
        <v>85</v>
      </c>
      <c r="C5635" t="s">
        <v>197</v>
      </c>
      <c r="D5635" t="s">
        <v>45</v>
      </c>
      <c r="E5635" t="s">
        <v>1393</v>
      </c>
      <c r="F5635" t="s">
        <v>63</v>
      </c>
      <c r="G5635">
        <v>142</v>
      </c>
    </row>
    <row r="5636" spans="1:7">
      <c r="A5636">
        <v>5635</v>
      </c>
      <c r="B5636">
        <v>85</v>
      </c>
      <c r="C5636" t="s">
        <v>197</v>
      </c>
      <c r="D5636" t="s">
        <v>45</v>
      </c>
      <c r="E5636" t="s">
        <v>1393</v>
      </c>
      <c r="F5636" t="s">
        <v>46</v>
      </c>
      <c r="G5636">
        <v>134</v>
      </c>
    </row>
    <row r="5637" spans="1:7">
      <c r="A5637">
        <v>5636</v>
      </c>
      <c r="B5637">
        <v>85</v>
      </c>
      <c r="C5637" t="s">
        <v>197</v>
      </c>
      <c r="D5637" t="s">
        <v>45</v>
      </c>
      <c r="E5637" t="s">
        <v>1394</v>
      </c>
      <c r="F5637" t="s">
        <v>63</v>
      </c>
      <c r="G5637">
        <v>130</v>
      </c>
    </row>
    <row r="5638" spans="1:7">
      <c r="A5638">
        <v>5637</v>
      </c>
      <c r="B5638">
        <v>85</v>
      </c>
      <c r="C5638" t="s">
        <v>197</v>
      </c>
      <c r="D5638" t="s">
        <v>45</v>
      </c>
      <c r="E5638" t="s">
        <v>1394</v>
      </c>
      <c r="F5638" t="s">
        <v>46</v>
      </c>
      <c r="G5638">
        <v>106</v>
      </c>
    </row>
    <row r="5639" spans="1:7">
      <c r="A5639">
        <v>5638</v>
      </c>
      <c r="B5639">
        <v>85</v>
      </c>
      <c r="C5639" t="s">
        <v>197</v>
      </c>
      <c r="D5639" t="s">
        <v>45</v>
      </c>
      <c r="E5639" t="s">
        <v>1395</v>
      </c>
      <c r="F5639" t="s">
        <v>63</v>
      </c>
      <c r="G5639">
        <v>104</v>
      </c>
    </row>
    <row r="5640" spans="1:7">
      <c r="A5640">
        <v>5639</v>
      </c>
      <c r="B5640">
        <v>85</v>
      </c>
      <c r="C5640" t="s">
        <v>197</v>
      </c>
      <c r="D5640" t="s">
        <v>45</v>
      </c>
      <c r="E5640" t="s">
        <v>1395</v>
      </c>
      <c r="F5640" t="s">
        <v>46</v>
      </c>
      <c r="G5640">
        <v>103</v>
      </c>
    </row>
    <row r="5641" spans="1:7">
      <c r="A5641">
        <v>5640</v>
      </c>
      <c r="B5641">
        <v>85</v>
      </c>
      <c r="C5641" t="s">
        <v>197</v>
      </c>
      <c r="D5641" t="s">
        <v>45</v>
      </c>
      <c r="E5641" t="s">
        <v>1396</v>
      </c>
      <c r="F5641" t="s">
        <v>63</v>
      </c>
      <c r="G5641">
        <v>94</v>
      </c>
    </row>
    <row r="5642" spans="1:7">
      <c r="A5642">
        <v>5641</v>
      </c>
      <c r="B5642">
        <v>85</v>
      </c>
      <c r="C5642" t="s">
        <v>197</v>
      </c>
      <c r="D5642" t="s">
        <v>45</v>
      </c>
      <c r="E5642" t="s">
        <v>1396</v>
      </c>
      <c r="F5642" t="s">
        <v>46</v>
      </c>
      <c r="G5642">
        <v>89</v>
      </c>
    </row>
    <row r="5643" spans="1:7">
      <c r="A5643">
        <v>5642</v>
      </c>
      <c r="B5643">
        <v>85</v>
      </c>
      <c r="C5643" t="s">
        <v>197</v>
      </c>
      <c r="D5643" t="s">
        <v>45</v>
      </c>
      <c r="E5643" t="s">
        <v>1397</v>
      </c>
      <c r="F5643" t="s">
        <v>63</v>
      </c>
      <c r="G5643">
        <v>47</v>
      </c>
    </row>
    <row r="5644" spans="1:7">
      <c r="A5644">
        <v>5643</v>
      </c>
      <c r="B5644">
        <v>85</v>
      </c>
      <c r="C5644" t="s">
        <v>197</v>
      </c>
      <c r="D5644" t="s">
        <v>45</v>
      </c>
      <c r="E5644" t="s">
        <v>1397</v>
      </c>
      <c r="F5644" t="s">
        <v>46</v>
      </c>
      <c r="G5644">
        <v>42</v>
      </c>
    </row>
    <row r="5645" spans="1:7">
      <c r="A5645">
        <v>5644</v>
      </c>
      <c r="B5645">
        <v>85</v>
      </c>
      <c r="C5645" t="s">
        <v>197</v>
      </c>
      <c r="D5645" t="s">
        <v>45</v>
      </c>
      <c r="E5645" t="s">
        <v>1398</v>
      </c>
      <c r="F5645" t="s">
        <v>63</v>
      </c>
      <c r="G5645">
        <v>22</v>
      </c>
    </row>
    <row r="5646" spans="1:7">
      <c r="A5646">
        <v>5645</v>
      </c>
      <c r="B5646">
        <v>85</v>
      </c>
      <c r="C5646" t="s">
        <v>197</v>
      </c>
      <c r="D5646" t="s">
        <v>45</v>
      </c>
      <c r="E5646" t="s">
        <v>1398</v>
      </c>
      <c r="F5646" t="s">
        <v>46</v>
      </c>
      <c r="G5646">
        <v>37</v>
      </c>
    </row>
    <row r="5647" spans="1:7">
      <c r="A5647">
        <v>5646</v>
      </c>
      <c r="B5647">
        <v>85</v>
      </c>
      <c r="C5647" t="s">
        <v>197</v>
      </c>
      <c r="D5647" t="s">
        <v>45</v>
      </c>
      <c r="E5647" t="s">
        <v>1399</v>
      </c>
      <c r="F5647" t="s">
        <v>63</v>
      </c>
      <c r="G5647">
        <v>16</v>
      </c>
    </row>
    <row r="5648" spans="1:7">
      <c r="A5648">
        <v>5647</v>
      </c>
      <c r="B5648">
        <v>85</v>
      </c>
      <c r="C5648" t="s">
        <v>197</v>
      </c>
      <c r="D5648" t="s">
        <v>45</v>
      </c>
      <c r="E5648" t="s">
        <v>1399</v>
      </c>
      <c r="F5648" t="s">
        <v>46</v>
      </c>
      <c r="G5648">
        <v>12</v>
      </c>
    </row>
    <row r="5649" spans="1:8">
      <c r="A5649">
        <v>5648</v>
      </c>
      <c r="B5649">
        <v>85</v>
      </c>
      <c r="C5649" t="s">
        <v>197</v>
      </c>
      <c r="D5649" t="s">
        <v>45</v>
      </c>
      <c r="E5649" t="s">
        <v>1400</v>
      </c>
      <c r="F5649" t="s">
        <v>63</v>
      </c>
      <c r="G5649">
        <v>6</v>
      </c>
    </row>
    <row r="5650" spans="1:8">
      <c r="A5650">
        <v>5649</v>
      </c>
      <c r="B5650">
        <v>85</v>
      </c>
      <c r="C5650" t="s">
        <v>197</v>
      </c>
      <c r="D5650" t="s">
        <v>45</v>
      </c>
      <c r="E5650" t="s">
        <v>1400</v>
      </c>
      <c r="F5650" t="s">
        <v>46</v>
      </c>
      <c r="G5650">
        <v>5</v>
      </c>
    </row>
    <row r="5651" spans="1:8">
      <c r="A5651">
        <v>5650</v>
      </c>
      <c r="B5651">
        <v>85</v>
      </c>
      <c r="C5651" t="s">
        <v>197</v>
      </c>
      <c r="D5651" t="s">
        <v>45</v>
      </c>
      <c r="E5651" t="s">
        <v>1401</v>
      </c>
      <c r="F5651" t="s">
        <v>63</v>
      </c>
      <c r="G5651">
        <v>5</v>
      </c>
    </row>
    <row r="5652" spans="1:8">
      <c r="A5652">
        <v>5651</v>
      </c>
      <c r="B5652">
        <v>85</v>
      </c>
      <c r="C5652" t="s">
        <v>197</v>
      </c>
      <c r="D5652" t="s">
        <v>45</v>
      </c>
      <c r="E5652" t="s">
        <v>1401</v>
      </c>
      <c r="F5652" t="s">
        <v>46</v>
      </c>
      <c r="G5652">
        <v>4</v>
      </c>
    </row>
    <row r="5653" spans="1:8">
      <c r="A5653">
        <v>5652</v>
      </c>
      <c r="B5653">
        <v>85</v>
      </c>
      <c r="C5653" t="s">
        <v>197</v>
      </c>
      <c r="D5653" t="s">
        <v>45</v>
      </c>
      <c r="E5653" t="s">
        <v>1402</v>
      </c>
      <c r="F5653" t="s">
        <v>63</v>
      </c>
      <c r="G5653">
        <v>7</v>
      </c>
    </row>
    <row r="5654" spans="1:8">
      <c r="A5654">
        <v>5653</v>
      </c>
      <c r="B5654">
        <v>85</v>
      </c>
      <c r="C5654" t="s">
        <v>197</v>
      </c>
      <c r="D5654" t="s">
        <v>45</v>
      </c>
      <c r="E5654" t="s">
        <v>1402</v>
      </c>
      <c r="F5654" t="s">
        <v>46</v>
      </c>
      <c r="G5654">
        <v>8</v>
      </c>
    </row>
    <row r="5655" spans="1:8">
      <c r="A5655">
        <v>5654</v>
      </c>
      <c r="B5655">
        <v>86</v>
      </c>
      <c r="C5655" t="s">
        <v>198</v>
      </c>
      <c r="D5655" t="s">
        <v>1413</v>
      </c>
      <c r="E5655" t="s">
        <v>249</v>
      </c>
      <c r="F5655" t="s">
        <v>63</v>
      </c>
      <c r="G5655">
        <v>2408</v>
      </c>
      <c r="H5655">
        <v>50694</v>
      </c>
    </row>
    <row r="5656" spans="1:8">
      <c r="A5656">
        <v>5655</v>
      </c>
      <c r="B5656">
        <v>86</v>
      </c>
      <c r="C5656" t="s">
        <v>198</v>
      </c>
      <c r="D5656" t="s">
        <v>1413</v>
      </c>
      <c r="E5656" t="s">
        <v>249</v>
      </c>
      <c r="F5656" t="s">
        <v>46</v>
      </c>
      <c r="G5656">
        <v>2168</v>
      </c>
      <c r="H5656">
        <v>50694</v>
      </c>
    </row>
    <row r="5657" spans="1:8">
      <c r="A5657">
        <v>5656</v>
      </c>
      <c r="B5657">
        <v>86</v>
      </c>
      <c r="C5657" t="s">
        <v>198</v>
      </c>
      <c r="D5657" t="s">
        <v>1413</v>
      </c>
      <c r="E5657" t="s">
        <v>1386</v>
      </c>
      <c r="F5657" t="s">
        <v>63</v>
      </c>
      <c r="G5657">
        <v>2654</v>
      </c>
      <c r="H5657">
        <v>50694</v>
      </c>
    </row>
    <row r="5658" spans="1:8">
      <c r="A5658">
        <v>5657</v>
      </c>
      <c r="B5658">
        <v>86</v>
      </c>
      <c r="C5658" t="s">
        <v>198</v>
      </c>
      <c r="D5658" t="s">
        <v>1413</v>
      </c>
      <c r="E5658" t="s">
        <v>1386</v>
      </c>
      <c r="F5658" t="s">
        <v>46</v>
      </c>
      <c r="G5658">
        <v>2491</v>
      </c>
      <c r="H5658">
        <v>50694</v>
      </c>
    </row>
    <row r="5659" spans="1:8">
      <c r="A5659">
        <v>5658</v>
      </c>
      <c r="B5659">
        <v>86</v>
      </c>
      <c r="C5659" t="s">
        <v>198</v>
      </c>
      <c r="D5659" t="s">
        <v>1413</v>
      </c>
      <c r="E5659" t="s">
        <v>1387</v>
      </c>
      <c r="F5659" t="s">
        <v>63</v>
      </c>
      <c r="G5659">
        <v>2866</v>
      </c>
      <c r="H5659">
        <v>50694</v>
      </c>
    </row>
    <row r="5660" spans="1:8">
      <c r="A5660">
        <v>5659</v>
      </c>
      <c r="B5660">
        <v>86</v>
      </c>
      <c r="C5660" t="s">
        <v>198</v>
      </c>
      <c r="D5660" t="s">
        <v>1413</v>
      </c>
      <c r="E5660" t="s">
        <v>1387</v>
      </c>
      <c r="F5660" t="s">
        <v>46</v>
      </c>
      <c r="G5660">
        <v>2894</v>
      </c>
      <c r="H5660">
        <v>50694</v>
      </c>
    </row>
    <row r="5661" spans="1:8">
      <c r="A5661">
        <v>5660</v>
      </c>
      <c r="B5661">
        <v>86</v>
      </c>
      <c r="C5661" t="s">
        <v>198</v>
      </c>
      <c r="D5661" t="s">
        <v>1413</v>
      </c>
      <c r="E5661" t="s">
        <v>1388</v>
      </c>
      <c r="F5661" t="s">
        <v>63</v>
      </c>
      <c r="G5661">
        <v>3132</v>
      </c>
      <c r="H5661">
        <v>50694</v>
      </c>
    </row>
    <row r="5662" spans="1:8">
      <c r="A5662">
        <v>5661</v>
      </c>
      <c r="B5662">
        <v>86</v>
      </c>
      <c r="C5662" t="s">
        <v>198</v>
      </c>
      <c r="D5662" t="s">
        <v>1413</v>
      </c>
      <c r="E5662" t="s">
        <v>1388</v>
      </c>
      <c r="F5662" t="s">
        <v>46</v>
      </c>
      <c r="G5662">
        <v>2964</v>
      </c>
      <c r="H5662">
        <v>50694</v>
      </c>
    </row>
    <row r="5663" spans="1:8">
      <c r="A5663">
        <v>5662</v>
      </c>
      <c r="B5663">
        <v>86</v>
      </c>
      <c r="C5663" t="s">
        <v>198</v>
      </c>
      <c r="D5663" t="s">
        <v>1413</v>
      </c>
      <c r="E5663" t="s">
        <v>1389</v>
      </c>
      <c r="F5663" t="s">
        <v>63</v>
      </c>
      <c r="G5663">
        <v>2603</v>
      </c>
      <c r="H5663">
        <v>50694</v>
      </c>
    </row>
    <row r="5664" spans="1:8">
      <c r="A5664">
        <v>5663</v>
      </c>
      <c r="B5664">
        <v>86</v>
      </c>
      <c r="C5664" t="s">
        <v>198</v>
      </c>
      <c r="D5664" t="s">
        <v>1413</v>
      </c>
      <c r="E5664" t="s">
        <v>1389</v>
      </c>
      <c r="F5664" t="s">
        <v>46</v>
      </c>
      <c r="G5664">
        <v>2602</v>
      </c>
      <c r="H5664">
        <v>50694</v>
      </c>
    </row>
    <row r="5665" spans="1:8">
      <c r="A5665">
        <v>5664</v>
      </c>
      <c r="B5665">
        <v>86</v>
      </c>
      <c r="C5665" t="s">
        <v>198</v>
      </c>
      <c r="D5665" t="s">
        <v>1413</v>
      </c>
      <c r="E5665" t="s">
        <v>1390</v>
      </c>
      <c r="F5665" t="s">
        <v>63</v>
      </c>
      <c r="G5665">
        <v>2057</v>
      </c>
      <c r="H5665">
        <v>50694</v>
      </c>
    </row>
    <row r="5666" spans="1:8">
      <c r="A5666">
        <v>5665</v>
      </c>
      <c r="B5666">
        <v>86</v>
      </c>
      <c r="C5666" t="s">
        <v>198</v>
      </c>
      <c r="D5666" t="s">
        <v>1413</v>
      </c>
      <c r="E5666" t="s">
        <v>1390</v>
      </c>
      <c r="F5666" t="s">
        <v>46</v>
      </c>
      <c r="G5666">
        <v>2080</v>
      </c>
      <c r="H5666">
        <v>50694</v>
      </c>
    </row>
    <row r="5667" spans="1:8">
      <c r="A5667">
        <v>5666</v>
      </c>
      <c r="B5667">
        <v>86</v>
      </c>
      <c r="C5667" t="s">
        <v>198</v>
      </c>
      <c r="D5667" t="s">
        <v>1413</v>
      </c>
      <c r="E5667" t="s">
        <v>1391</v>
      </c>
      <c r="F5667" t="s">
        <v>63</v>
      </c>
      <c r="G5667">
        <v>1761</v>
      </c>
      <c r="H5667">
        <v>50694</v>
      </c>
    </row>
    <row r="5668" spans="1:8">
      <c r="A5668">
        <v>5667</v>
      </c>
      <c r="B5668">
        <v>86</v>
      </c>
      <c r="C5668" t="s">
        <v>198</v>
      </c>
      <c r="D5668" t="s">
        <v>1413</v>
      </c>
      <c r="E5668" t="s">
        <v>1391</v>
      </c>
      <c r="F5668" t="s">
        <v>46</v>
      </c>
      <c r="G5668">
        <v>1884</v>
      </c>
      <c r="H5668">
        <v>50694</v>
      </c>
    </row>
    <row r="5669" spans="1:8">
      <c r="A5669">
        <v>5668</v>
      </c>
      <c r="B5669">
        <v>86</v>
      </c>
      <c r="C5669" t="s">
        <v>198</v>
      </c>
      <c r="D5669" t="s">
        <v>1413</v>
      </c>
      <c r="E5669" t="s">
        <v>1392</v>
      </c>
      <c r="F5669" t="s">
        <v>63</v>
      </c>
      <c r="G5669">
        <v>1548</v>
      </c>
      <c r="H5669">
        <v>50694</v>
      </c>
    </row>
    <row r="5670" spans="1:8">
      <c r="A5670">
        <v>5669</v>
      </c>
      <c r="B5670">
        <v>86</v>
      </c>
      <c r="C5670" t="s">
        <v>198</v>
      </c>
      <c r="D5670" t="s">
        <v>1413</v>
      </c>
      <c r="E5670" t="s">
        <v>1392</v>
      </c>
      <c r="F5670" t="s">
        <v>46</v>
      </c>
      <c r="G5670">
        <v>1680</v>
      </c>
      <c r="H5670">
        <v>50694</v>
      </c>
    </row>
    <row r="5671" spans="1:8">
      <c r="A5671">
        <v>5670</v>
      </c>
      <c r="B5671">
        <v>86</v>
      </c>
      <c r="C5671" t="s">
        <v>198</v>
      </c>
      <c r="D5671" t="s">
        <v>1413</v>
      </c>
      <c r="E5671" t="s">
        <v>1393</v>
      </c>
      <c r="F5671" t="s">
        <v>63</v>
      </c>
      <c r="G5671">
        <v>1339</v>
      </c>
      <c r="H5671">
        <v>50694</v>
      </c>
    </row>
    <row r="5672" spans="1:8">
      <c r="A5672">
        <v>5671</v>
      </c>
      <c r="B5672">
        <v>86</v>
      </c>
      <c r="C5672" t="s">
        <v>198</v>
      </c>
      <c r="D5672" t="s">
        <v>1413</v>
      </c>
      <c r="E5672" t="s">
        <v>1393</v>
      </c>
      <c r="F5672" t="s">
        <v>46</v>
      </c>
      <c r="G5672">
        <v>1416</v>
      </c>
      <c r="H5672">
        <v>50694</v>
      </c>
    </row>
    <row r="5673" spans="1:8">
      <c r="A5673">
        <v>5672</v>
      </c>
      <c r="B5673">
        <v>86</v>
      </c>
      <c r="C5673" t="s">
        <v>198</v>
      </c>
      <c r="D5673" t="s">
        <v>1413</v>
      </c>
      <c r="E5673" t="s">
        <v>1394</v>
      </c>
      <c r="F5673" t="s">
        <v>63</v>
      </c>
      <c r="G5673">
        <v>1126</v>
      </c>
      <c r="H5673">
        <v>50694</v>
      </c>
    </row>
    <row r="5674" spans="1:8">
      <c r="A5674">
        <v>5673</v>
      </c>
      <c r="B5674">
        <v>86</v>
      </c>
      <c r="C5674" t="s">
        <v>198</v>
      </c>
      <c r="D5674" t="s">
        <v>1413</v>
      </c>
      <c r="E5674" t="s">
        <v>1394</v>
      </c>
      <c r="F5674" t="s">
        <v>46</v>
      </c>
      <c r="G5674">
        <v>1326</v>
      </c>
      <c r="H5674">
        <v>50694</v>
      </c>
    </row>
    <row r="5675" spans="1:8">
      <c r="A5675">
        <v>5674</v>
      </c>
      <c r="B5675">
        <v>86</v>
      </c>
      <c r="C5675" t="s">
        <v>198</v>
      </c>
      <c r="D5675" t="s">
        <v>1413</v>
      </c>
      <c r="E5675" t="s">
        <v>1395</v>
      </c>
      <c r="F5675" t="s">
        <v>63</v>
      </c>
      <c r="G5675">
        <v>969</v>
      </c>
      <c r="H5675">
        <v>50694</v>
      </c>
    </row>
    <row r="5676" spans="1:8">
      <c r="A5676">
        <v>5675</v>
      </c>
      <c r="B5676">
        <v>86</v>
      </c>
      <c r="C5676" t="s">
        <v>198</v>
      </c>
      <c r="D5676" t="s">
        <v>1413</v>
      </c>
      <c r="E5676" t="s">
        <v>1395</v>
      </c>
      <c r="F5676" t="s">
        <v>46</v>
      </c>
      <c r="G5676">
        <v>1087</v>
      </c>
      <c r="H5676">
        <v>50694</v>
      </c>
    </row>
    <row r="5677" spans="1:8">
      <c r="A5677">
        <v>5676</v>
      </c>
      <c r="B5677">
        <v>86</v>
      </c>
      <c r="C5677" t="s">
        <v>198</v>
      </c>
      <c r="D5677" t="s">
        <v>1413</v>
      </c>
      <c r="E5677" t="s">
        <v>1396</v>
      </c>
      <c r="F5677" t="s">
        <v>63</v>
      </c>
      <c r="G5677">
        <v>840</v>
      </c>
      <c r="H5677">
        <v>50694</v>
      </c>
    </row>
    <row r="5678" spans="1:8">
      <c r="A5678">
        <v>5677</v>
      </c>
      <c r="B5678">
        <v>86</v>
      </c>
      <c r="C5678" t="s">
        <v>198</v>
      </c>
      <c r="D5678" t="s">
        <v>1413</v>
      </c>
      <c r="E5678" t="s">
        <v>1396</v>
      </c>
      <c r="F5678" t="s">
        <v>46</v>
      </c>
      <c r="G5678">
        <v>790</v>
      </c>
      <c r="H5678">
        <v>50694</v>
      </c>
    </row>
    <row r="5679" spans="1:8">
      <c r="A5679">
        <v>5678</v>
      </c>
      <c r="B5679">
        <v>86</v>
      </c>
      <c r="C5679" t="s">
        <v>198</v>
      </c>
      <c r="D5679" t="s">
        <v>1413</v>
      </c>
      <c r="E5679" t="s">
        <v>1397</v>
      </c>
      <c r="F5679" t="s">
        <v>63</v>
      </c>
      <c r="G5679">
        <v>611</v>
      </c>
      <c r="H5679">
        <v>50694</v>
      </c>
    </row>
    <row r="5680" spans="1:8">
      <c r="A5680">
        <v>5679</v>
      </c>
      <c r="B5680">
        <v>86</v>
      </c>
      <c r="C5680" t="s">
        <v>198</v>
      </c>
      <c r="D5680" t="s">
        <v>1413</v>
      </c>
      <c r="E5680" t="s">
        <v>1397</v>
      </c>
      <c r="F5680" t="s">
        <v>46</v>
      </c>
      <c r="G5680">
        <v>619</v>
      </c>
      <c r="H5680">
        <v>50694</v>
      </c>
    </row>
    <row r="5681" spans="1:8">
      <c r="A5681">
        <v>5680</v>
      </c>
      <c r="B5681">
        <v>86</v>
      </c>
      <c r="C5681" t="s">
        <v>198</v>
      </c>
      <c r="D5681" t="s">
        <v>1413</v>
      </c>
      <c r="E5681" t="s">
        <v>1398</v>
      </c>
      <c r="F5681" t="s">
        <v>63</v>
      </c>
      <c r="G5681">
        <v>452</v>
      </c>
      <c r="H5681">
        <v>50694</v>
      </c>
    </row>
    <row r="5682" spans="1:8">
      <c r="A5682">
        <v>5681</v>
      </c>
      <c r="B5682">
        <v>86</v>
      </c>
      <c r="C5682" t="s">
        <v>198</v>
      </c>
      <c r="D5682" t="s">
        <v>1413</v>
      </c>
      <c r="E5682" t="s">
        <v>1398</v>
      </c>
      <c r="F5682" t="s">
        <v>46</v>
      </c>
      <c r="G5682">
        <v>499</v>
      </c>
      <c r="H5682">
        <v>50694</v>
      </c>
    </row>
    <row r="5683" spans="1:8">
      <c r="A5683">
        <v>5682</v>
      </c>
      <c r="B5683">
        <v>86</v>
      </c>
      <c r="C5683" t="s">
        <v>198</v>
      </c>
      <c r="D5683" t="s">
        <v>1413</v>
      </c>
      <c r="E5683" t="s">
        <v>1399</v>
      </c>
      <c r="F5683" t="s">
        <v>63</v>
      </c>
      <c r="G5683">
        <v>347</v>
      </c>
      <c r="H5683">
        <v>50694</v>
      </c>
    </row>
    <row r="5684" spans="1:8">
      <c r="A5684">
        <v>5683</v>
      </c>
      <c r="B5684">
        <v>86</v>
      </c>
      <c r="C5684" t="s">
        <v>198</v>
      </c>
      <c r="D5684" t="s">
        <v>1413</v>
      </c>
      <c r="E5684" t="s">
        <v>1399</v>
      </c>
      <c r="F5684" t="s">
        <v>46</v>
      </c>
      <c r="G5684">
        <v>334</v>
      </c>
      <c r="H5684">
        <v>50694</v>
      </c>
    </row>
    <row r="5685" spans="1:8">
      <c r="A5685">
        <v>5684</v>
      </c>
      <c r="B5685">
        <v>86</v>
      </c>
      <c r="C5685" t="s">
        <v>198</v>
      </c>
      <c r="D5685" t="s">
        <v>1413</v>
      </c>
      <c r="E5685" t="s">
        <v>1400</v>
      </c>
      <c r="F5685" t="s">
        <v>63</v>
      </c>
      <c r="G5685">
        <v>233</v>
      </c>
      <c r="H5685">
        <v>50694</v>
      </c>
    </row>
    <row r="5686" spans="1:8">
      <c r="A5686">
        <v>5685</v>
      </c>
      <c r="B5686">
        <v>86</v>
      </c>
      <c r="C5686" t="s">
        <v>198</v>
      </c>
      <c r="D5686" t="s">
        <v>1413</v>
      </c>
      <c r="E5686" t="s">
        <v>1400</v>
      </c>
      <c r="F5686" t="s">
        <v>46</v>
      </c>
      <c r="G5686">
        <v>288</v>
      </c>
      <c r="H5686">
        <v>50694</v>
      </c>
    </row>
    <row r="5687" spans="1:8">
      <c r="A5687">
        <v>5686</v>
      </c>
      <c r="B5687">
        <v>86</v>
      </c>
      <c r="C5687" t="s">
        <v>198</v>
      </c>
      <c r="D5687" t="s">
        <v>1413</v>
      </c>
      <c r="E5687" t="s">
        <v>1401</v>
      </c>
      <c r="F5687" t="s">
        <v>63</v>
      </c>
      <c r="G5687">
        <v>154</v>
      </c>
      <c r="H5687">
        <v>50694</v>
      </c>
    </row>
    <row r="5688" spans="1:8">
      <c r="A5688">
        <v>5687</v>
      </c>
      <c r="B5688">
        <v>86</v>
      </c>
      <c r="C5688" t="s">
        <v>198</v>
      </c>
      <c r="D5688" t="s">
        <v>1413</v>
      </c>
      <c r="E5688" t="s">
        <v>1401</v>
      </c>
      <c r="F5688" t="s">
        <v>46</v>
      </c>
      <c r="G5688">
        <v>209</v>
      </c>
      <c r="H5688">
        <v>50694</v>
      </c>
    </row>
    <row r="5689" spans="1:8">
      <c r="A5689">
        <v>5688</v>
      </c>
      <c r="B5689">
        <v>86</v>
      </c>
      <c r="C5689" t="s">
        <v>198</v>
      </c>
      <c r="D5689" t="s">
        <v>1413</v>
      </c>
      <c r="E5689" t="s">
        <v>1402</v>
      </c>
      <c r="F5689" t="s">
        <v>63</v>
      </c>
      <c r="G5689">
        <v>97</v>
      </c>
      <c r="H5689">
        <v>50694</v>
      </c>
    </row>
    <row r="5690" spans="1:8">
      <c r="A5690">
        <v>5689</v>
      </c>
      <c r="B5690">
        <v>86</v>
      </c>
      <c r="C5690" t="s">
        <v>198</v>
      </c>
      <c r="D5690" t="s">
        <v>1413</v>
      </c>
      <c r="E5690" t="s">
        <v>1402</v>
      </c>
      <c r="F5690" t="s">
        <v>46</v>
      </c>
      <c r="G5690">
        <v>166</v>
      </c>
      <c r="H5690">
        <v>50694</v>
      </c>
    </row>
    <row r="5691" spans="1:8">
      <c r="A5691">
        <v>5690</v>
      </c>
      <c r="B5691">
        <v>86</v>
      </c>
      <c r="C5691" t="s">
        <v>198</v>
      </c>
      <c r="D5691" t="s">
        <v>3582</v>
      </c>
      <c r="E5691" t="s">
        <v>249</v>
      </c>
      <c r="F5691" t="s">
        <v>63</v>
      </c>
      <c r="G5691">
        <v>1</v>
      </c>
      <c r="H5691">
        <v>17</v>
      </c>
    </row>
    <row r="5692" spans="1:8">
      <c r="A5692">
        <v>5691</v>
      </c>
      <c r="B5692">
        <v>86</v>
      </c>
      <c r="C5692" t="s">
        <v>198</v>
      </c>
      <c r="D5692" t="s">
        <v>3582</v>
      </c>
      <c r="E5692" t="s">
        <v>1386</v>
      </c>
      <c r="F5692" t="s">
        <v>46</v>
      </c>
      <c r="G5692">
        <v>1</v>
      </c>
      <c r="H5692">
        <v>17</v>
      </c>
    </row>
    <row r="5693" spans="1:8">
      <c r="A5693">
        <v>5692</v>
      </c>
      <c r="B5693">
        <v>86</v>
      </c>
      <c r="C5693" t="s">
        <v>198</v>
      </c>
      <c r="D5693" t="s">
        <v>3582</v>
      </c>
      <c r="E5693" t="s">
        <v>1387</v>
      </c>
      <c r="F5693" t="s">
        <v>63</v>
      </c>
      <c r="G5693">
        <v>1</v>
      </c>
      <c r="H5693">
        <v>17</v>
      </c>
    </row>
    <row r="5694" spans="1:8">
      <c r="A5694">
        <v>5693</v>
      </c>
      <c r="B5694">
        <v>86</v>
      </c>
      <c r="C5694" t="s">
        <v>198</v>
      </c>
      <c r="D5694" t="s">
        <v>3582</v>
      </c>
      <c r="E5694" t="s">
        <v>1388</v>
      </c>
      <c r="F5694" t="s">
        <v>63</v>
      </c>
      <c r="G5694">
        <v>2</v>
      </c>
      <c r="H5694">
        <v>17</v>
      </c>
    </row>
    <row r="5695" spans="1:8">
      <c r="A5695">
        <v>5694</v>
      </c>
      <c r="B5695">
        <v>86</v>
      </c>
      <c r="C5695" t="s">
        <v>198</v>
      </c>
      <c r="D5695" t="s">
        <v>3582</v>
      </c>
      <c r="E5695" t="s">
        <v>1389</v>
      </c>
      <c r="F5695" t="s">
        <v>63</v>
      </c>
      <c r="G5695">
        <v>2</v>
      </c>
      <c r="H5695">
        <v>17</v>
      </c>
    </row>
    <row r="5696" spans="1:8">
      <c r="A5696">
        <v>5695</v>
      </c>
      <c r="B5696">
        <v>86</v>
      </c>
      <c r="C5696" t="s">
        <v>198</v>
      </c>
      <c r="D5696" t="s">
        <v>3582</v>
      </c>
      <c r="E5696" t="s">
        <v>1389</v>
      </c>
      <c r="F5696" t="s">
        <v>46</v>
      </c>
      <c r="G5696">
        <v>1</v>
      </c>
      <c r="H5696">
        <v>17</v>
      </c>
    </row>
    <row r="5697" spans="1:8">
      <c r="A5697">
        <v>5696</v>
      </c>
      <c r="B5697">
        <v>86</v>
      </c>
      <c r="C5697" t="s">
        <v>198</v>
      </c>
      <c r="D5697" t="s">
        <v>3582</v>
      </c>
      <c r="E5697" t="s">
        <v>1390</v>
      </c>
      <c r="F5697" t="s">
        <v>63</v>
      </c>
      <c r="G5697">
        <v>1</v>
      </c>
      <c r="H5697">
        <v>17</v>
      </c>
    </row>
    <row r="5698" spans="1:8">
      <c r="A5698">
        <v>5697</v>
      </c>
      <c r="B5698">
        <v>86</v>
      </c>
      <c r="C5698" t="s">
        <v>198</v>
      </c>
      <c r="D5698" t="s">
        <v>3582</v>
      </c>
      <c r="E5698" t="s">
        <v>1390</v>
      </c>
      <c r="F5698" t="s">
        <v>46</v>
      </c>
      <c r="G5698">
        <v>1</v>
      </c>
      <c r="H5698">
        <v>17</v>
      </c>
    </row>
    <row r="5699" spans="1:8">
      <c r="A5699">
        <v>5698</v>
      </c>
      <c r="B5699">
        <v>86</v>
      </c>
      <c r="C5699" t="s">
        <v>198</v>
      </c>
      <c r="D5699" t="s">
        <v>3582</v>
      </c>
      <c r="E5699" t="s">
        <v>1391</v>
      </c>
      <c r="F5699" t="s">
        <v>63</v>
      </c>
      <c r="G5699">
        <v>1</v>
      </c>
      <c r="H5699">
        <v>17</v>
      </c>
    </row>
    <row r="5700" spans="1:8">
      <c r="A5700">
        <v>5699</v>
      </c>
      <c r="B5700">
        <v>86</v>
      </c>
      <c r="C5700" t="s">
        <v>198</v>
      </c>
      <c r="D5700" t="s">
        <v>3582</v>
      </c>
      <c r="E5700" t="s">
        <v>1391</v>
      </c>
      <c r="F5700" t="s">
        <v>46</v>
      </c>
      <c r="G5700">
        <v>1</v>
      </c>
      <c r="H5700">
        <v>17</v>
      </c>
    </row>
    <row r="5701" spans="1:8">
      <c r="A5701">
        <v>5700</v>
      </c>
      <c r="B5701">
        <v>86</v>
      </c>
      <c r="C5701" t="s">
        <v>198</v>
      </c>
      <c r="D5701" t="s">
        <v>3582</v>
      </c>
      <c r="E5701" t="s">
        <v>1392</v>
      </c>
      <c r="F5701" t="s">
        <v>63</v>
      </c>
      <c r="G5701">
        <v>1</v>
      </c>
      <c r="H5701">
        <v>17</v>
      </c>
    </row>
    <row r="5702" spans="1:8">
      <c r="A5702">
        <v>5701</v>
      </c>
      <c r="B5702">
        <v>86</v>
      </c>
      <c r="C5702" t="s">
        <v>198</v>
      </c>
      <c r="D5702" t="s">
        <v>3582</v>
      </c>
      <c r="E5702" t="s">
        <v>1392</v>
      </c>
      <c r="F5702" t="s">
        <v>46</v>
      </c>
      <c r="G5702">
        <v>1</v>
      </c>
      <c r="H5702">
        <v>17</v>
      </c>
    </row>
    <row r="5703" spans="1:8">
      <c r="A5703">
        <v>5702</v>
      </c>
      <c r="B5703">
        <v>86</v>
      </c>
      <c r="C5703" t="s">
        <v>198</v>
      </c>
      <c r="D5703" t="s">
        <v>3582</v>
      </c>
      <c r="E5703" t="s">
        <v>1394</v>
      </c>
      <c r="F5703" t="s">
        <v>63</v>
      </c>
      <c r="G5703">
        <v>1</v>
      </c>
      <c r="H5703">
        <v>17</v>
      </c>
    </row>
    <row r="5704" spans="1:8">
      <c r="A5704">
        <v>5703</v>
      </c>
      <c r="B5704">
        <v>86</v>
      </c>
      <c r="C5704" t="s">
        <v>198</v>
      </c>
      <c r="D5704" t="s">
        <v>3582</v>
      </c>
      <c r="E5704" t="s">
        <v>1394</v>
      </c>
      <c r="F5704" t="s">
        <v>46</v>
      </c>
      <c r="G5704">
        <v>1</v>
      </c>
      <c r="H5704">
        <v>17</v>
      </c>
    </row>
    <row r="5705" spans="1:8">
      <c r="A5705">
        <v>5704</v>
      </c>
      <c r="B5705">
        <v>86</v>
      </c>
      <c r="C5705" t="s">
        <v>198</v>
      </c>
      <c r="D5705" t="s">
        <v>3582</v>
      </c>
      <c r="E5705" t="s">
        <v>1397</v>
      </c>
      <c r="F5705" t="s">
        <v>63</v>
      </c>
      <c r="G5705">
        <v>1</v>
      </c>
      <c r="H5705">
        <v>17</v>
      </c>
    </row>
    <row r="5706" spans="1:8">
      <c r="A5706">
        <v>5705</v>
      </c>
      <c r="B5706">
        <v>86</v>
      </c>
      <c r="C5706" t="s">
        <v>198</v>
      </c>
      <c r="D5706" t="s">
        <v>3597</v>
      </c>
      <c r="E5706" t="s">
        <v>249</v>
      </c>
      <c r="F5706" t="s">
        <v>63</v>
      </c>
      <c r="G5706">
        <v>1</v>
      </c>
      <c r="H5706">
        <v>12</v>
      </c>
    </row>
    <row r="5707" spans="1:8">
      <c r="A5707">
        <v>5706</v>
      </c>
      <c r="B5707">
        <v>86</v>
      </c>
      <c r="C5707" t="s">
        <v>198</v>
      </c>
      <c r="D5707" t="s">
        <v>3597</v>
      </c>
      <c r="E5707" t="s">
        <v>1386</v>
      </c>
      <c r="F5707" t="s">
        <v>46</v>
      </c>
      <c r="G5707">
        <v>2</v>
      </c>
      <c r="H5707">
        <v>12</v>
      </c>
    </row>
    <row r="5708" spans="1:8">
      <c r="A5708">
        <v>5707</v>
      </c>
      <c r="B5708">
        <v>86</v>
      </c>
      <c r="C5708" t="s">
        <v>198</v>
      </c>
      <c r="D5708" t="s">
        <v>3597</v>
      </c>
      <c r="E5708" t="s">
        <v>1389</v>
      </c>
      <c r="F5708" t="s">
        <v>63</v>
      </c>
      <c r="G5708">
        <v>1</v>
      </c>
      <c r="H5708">
        <v>12</v>
      </c>
    </row>
    <row r="5709" spans="1:8">
      <c r="A5709">
        <v>5708</v>
      </c>
      <c r="B5709">
        <v>86</v>
      </c>
      <c r="C5709" t="s">
        <v>198</v>
      </c>
      <c r="D5709" t="s">
        <v>3597</v>
      </c>
      <c r="E5709" t="s">
        <v>1390</v>
      </c>
      <c r="F5709" t="s">
        <v>63</v>
      </c>
      <c r="G5709">
        <v>1</v>
      </c>
      <c r="H5709">
        <v>12</v>
      </c>
    </row>
    <row r="5710" spans="1:8">
      <c r="A5710">
        <v>5709</v>
      </c>
      <c r="B5710">
        <v>86</v>
      </c>
      <c r="C5710" t="s">
        <v>198</v>
      </c>
      <c r="D5710" t="s">
        <v>3597</v>
      </c>
      <c r="E5710" t="s">
        <v>1390</v>
      </c>
      <c r="F5710" t="s">
        <v>46</v>
      </c>
      <c r="G5710">
        <v>3</v>
      </c>
      <c r="H5710">
        <v>12</v>
      </c>
    </row>
    <row r="5711" spans="1:8">
      <c r="A5711">
        <v>5710</v>
      </c>
      <c r="B5711">
        <v>86</v>
      </c>
      <c r="C5711" t="s">
        <v>198</v>
      </c>
      <c r="D5711" t="s">
        <v>3597</v>
      </c>
      <c r="E5711" t="s">
        <v>1391</v>
      </c>
      <c r="F5711" t="s">
        <v>63</v>
      </c>
      <c r="G5711">
        <v>2</v>
      </c>
      <c r="H5711">
        <v>12</v>
      </c>
    </row>
    <row r="5712" spans="1:8">
      <c r="A5712">
        <v>5711</v>
      </c>
      <c r="B5712">
        <v>86</v>
      </c>
      <c r="C5712" t="s">
        <v>198</v>
      </c>
      <c r="D5712" t="s">
        <v>3597</v>
      </c>
      <c r="E5712" t="s">
        <v>1393</v>
      </c>
      <c r="F5712" t="s">
        <v>63</v>
      </c>
      <c r="G5712">
        <v>1</v>
      </c>
      <c r="H5712">
        <v>12</v>
      </c>
    </row>
    <row r="5713" spans="1:8">
      <c r="A5713">
        <v>5712</v>
      </c>
      <c r="B5713">
        <v>86</v>
      </c>
      <c r="C5713" t="s">
        <v>198</v>
      </c>
      <c r="D5713" t="s">
        <v>3597</v>
      </c>
      <c r="E5713" t="s">
        <v>1394</v>
      </c>
      <c r="F5713" t="s">
        <v>46</v>
      </c>
      <c r="G5713">
        <v>1</v>
      </c>
      <c r="H5713">
        <v>12</v>
      </c>
    </row>
    <row r="5714" spans="1:8">
      <c r="A5714">
        <v>5713</v>
      </c>
      <c r="B5714">
        <v>86</v>
      </c>
      <c r="C5714" t="s">
        <v>198</v>
      </c>
      <c r="D5714" t="s">
        <v>3599</v>
      </c>
      <c r="E5714" t="s">
        <v>249</v>
      </c>
      <c r="F5714" t="s">
        <v>63</v>
      </c>
      <c r="G5714">
        <v>1</v>
      </c>
      <c r="H5714">
        <v>30</v>
      </c>
    </row>
    <row r="5715" spans="1:8">
      <c r="A5715">
        <v>5714</v>
      </c>
      <c r="B5715">
        <v>86</v>
      </c>
      <c r="C5715" t="s">
        <v>198</v>
      </c>
      <c r="D5715" t="s">
        <v>3599</v>
      </c>
      <c r="E5715" t="s">
        <v>1386</v>
      </c>
      <c r="F5715" t="s">
        <v>63</v>
      </c>
      <c r="G5715">
        <v>2</v>
      </c>
      <c r="H5715">
        <v>30</v>
      </c>
    </row>
    <row r="5716" spans="1:8">
      <c r="A5716">
        <v>5715</v>
      </c>
      <c r="B5716">
        <v>86</v>
      </c>
      <c r="C5716" t="s">
        <v>198</v>
      </c>
      <c r="D5716" t="s">
        <v>3599</v>
      </c>
      <c r="E5716" t="s">
        <v>1386</v>
      </c>
      <c r="F5716" t="s">
        <v>46</v>
      </c>
      <c r="G5716">
        <v>2</v>
      </c>
      <c r="H5716">
        <v>30</v>
      </c>
    </row>
    <row r="5717" spans="1:8">
      <c r="A5717">
        <v>5716</v>
      </c>
      <c r="B5717">
        <v>86</v>
      </c>
      <c r="C5717" t="s">
        <v>198</v>
      </c>
      <c r="D5717" t="s">
        <v>3599</v>
      </c>
      <c r="E5717" t="s">
        <v>1387</v>
      </c>
      <c r="F5717" t="s">
        <v>63</v>
      </c>
      <c r="G5717">
        <v>1</v>
      </c>
      <c r="H5717">
        <v>30</v>
      </c>
    </row>
    <row r="5718" spans="1:8">
      <c r="A5718">
        <v>5717</v>
      </c>
      <c r="B5718">
        <v>86</v>
      </c>
      <c r="C5718" t="s">
        <v>198</v>
      </c>
      <c r="D5718" t="s">
        <v>3599</v>
      </c>
      <c r="E5718" t="s">
        <v>1388</v>
      </c>
      <c r="F5718" t="s">
        <v>63</v>
      </c>
      <c r="G5718">
        <v>4</v>
      </c>
      <c r="H5718">
        <v>30</v>
      </c>
    </row>
    <row r="5719" spans="1:8">
      <c r="A5719">
        <v>5718</v>
      </c>
      <c r="B5719">
        <v>86</v>
      </c>
      <c r="C5719" t="s">
        <v>198</v>
      </c>
      <c r="D5719" t="s">
        <v>3599</v>
      </c>
      <c r="E5719" t="s">
        <v>1388</v>
      </c>
      <c r="F5719" t="s">
        <v>46</v>
      </c>
      <c r="G5719">
        <v>3</v>
      </c>
      <c r="H5719">
        <v>30</v>
      </c>
    </row>
    <row r="5720" spans="1:8">
      <c r="A5720">
        <v>5719</v>
      </c>
      <c r="B5720">
        <v>86</v>
      </c>
      <c r="C5720" t="s">
        <v>198</v>
      </c>
      <c r="D5720" t="s">
        <v>3599</v>
      </c>
      <c r="E5720" t="s">
        <v>1389</v>
      </c>
      <c r="F5720" t="s">
        <v>63</v>
      </c>
      <c r="G5720">
        <v>1</v>
      </c>
      <c r="H5720">
        <v>30</v>
      </c>
    </row>
    <row r="5721" spans="1:8">
      <c r="A5721">
        <v>5720</v>
      </c>
      <c r="B5721">
        <v>86</v>
      </c>
      <c r="C5721" t="s">
        <v>198</v>
      </c>
      <c r="D5721" t="s">
        <v>3599</v>
      </c>
      <c r="E5721" t="s">
        <v>1390</v>
      </c>
      <c r="F5721" t="s">
        <v>46</v>
      </c>
      <c r="G5721">
        <v>1</v>
      </c>
      <c r="H5721">
        <v>30</v>
      </c>
    </row>
    <row r="5722" spans="1:8">
      <c r="A5722">
        <v>5721</v>
      </c>
      <c r="B5722">
        <v>86</v>
      </c>
      <c r="C5722" t="s">
        <v>198</v>
      </c>
      <c r="D5722" t="s">
        <v>3599</v>
      </c>
      <c r="E5722" t="s">
        <v>1391</v>
      </c>
      <c r="F5722" t="s">
        <v>63</v>
      </c>
      <c r="G5722">
        <v>1</v>
      </c>
      <c r="H5722">
        <v>30</v>
      </c>
    </row>
    <row r="5723" spans="1:8">
      <c r="A5723">
        <v>5722</v>
      </c>
      <c r="B5723">
        <v>86</v>
      </c>
      <c r="C5723" t="s">
        <v>198</v>
      </c>
      <c r="D5723" t="s">
        <v>3599</v>
      </c>
      <c r="E5723" t="s">
        <v>1391</v>
      </c>
      <c r="F5723" t="s">
        <v>46</v>
      </c>
      <c r="G5723">
        <v>3</v>
      </c>
      <c r="H5723">
        <v>30</v>
      </c>
    </row>
    <row r="5724" spans="1:8">
      <c r="A5724">
        <v>5723</v>
      </c>
      <c r="B5724">
        <v>86</v>
      </c>
      <c r="C5724" t="s">
        <v>198</v>
      </c>
      <c r="D5724" t="s">
        <v>3599</v>
      </c>
      <c r="E5724" t="s">
        <v>1392</v>
      </c>
      <c r="F5724" t="s">
        <v>63</v>
      </c>
      <c r="G5724">
        <v>4</v>
      </c>
      <c r="H5724">
        <v>30</v>
      </c>
    </row>
    <row r="5725" spans="1:8">
      <c r="A5725">
        <v>5724</v>
      </c>
      <c r="B5725">
        <v>86</v>
      </c>
      <c r="C5725" t="s">
        <v>198</v>
      </c>
      <c r="D5725" t="s">
        <v>3599</v>
      </c>
      <c r="E5725" t="s">
        <v>1392</v>
      </c>
      <c r="F5725" t="s">
        <v>46</v>
      </c>
      <c r="G5725">
        <v>1</v>
      </c>
      <c r="H5725">
        <v>30</v>
      </c>
    </row>
    <row r="5726" spans="1:8">
      <c r="A5726">
        <v>5725</v>
      </c>
      <c r="B5726">
        <v>86</v>
      </c>
      <c r="C5726" t="s">
        <v>198</v>
      </c>
      <c r="D5726" t="s">
        <v>3599</v>
      </c>
      <c r="E5726" t="s">
        <v>1393</v>
      </c>
      <c r="F5726" t="s">
        <v>63</v>
      </c>
      <c r="G5726">
        <v>2</v>
      </c>
      <c r="H5726">
        <v>30</v>
      </c>
    </row>
    <row r="5727" spans="1:8">
      <c r="A5727">
        <v>5726</v>
      </c>
      <c r="B5727">
        <v>86</v>
      </c>
      <c r="C5727" t="s">
        <v>198</v>
      </c>
      <c r="D5727" t="s">
        <v>3599</v>
      </c>
      <c r="E5727" t="s">
        <v>1393</v>
      </c>
      <c r="F5727" t="s">
        <v>46</v>
      </c>
      <c r="G5727">
        <v>2</v>
      </c>
      <c r="H5727">
        <v>30</v>
      </c>
    </row>
    <row r="5728" spans="1:8">
      <c r="A5728">
        <v>5727</v>
      </c>
      <c r="B5728">
        <v>86</v>
      </c>
      <c r="C5728" t="s">
        <v>198</v>
      </c>
      <c r="D5728" t="s">
        <v>3599</v>
      </c>
      <c r="E5728" t="s">
        <v>1396</v>
      </c>
      <c r="F5728" t="s">
        <v>63</v>
      </c>
      <c r="G5728">
        <v>1</v>
      </c>
      <c r="H5728">
        <v>30</v>
      </c>
    </row>
    <row r="5729" spans="1:8">
      <c r="A5729">
        <v>5728</v>
      </c>
      <c r="B5729">
        <v>86</v>
      </c>
      <c r="C5729" t="s">
        <v>198</v>
      </c>
      <c r="D5729" t="s">
        <v>3599</v>
      </c>
      <c r="E5729" t="s">
        <v>1396</v>
      </c>
      <c r="F5729" t="s">
        <v>46</v>
      </c>
      <c r="G5729">
        <v>1</v>
      </c>
      <c r="H5729">
        <v>30</v>
      </c>
    </row>
    <row r="5730" spans="1:8">
      <c r="A5730">
        <v>5729</v>
      </c>
      <c r="B5730">
        <v>86</v>
      </c>
      <c r="C5730" t="s">
        <v>198</v>
      </c>
      <c r="D5730" t="s">
        <v>3598</v>
      </c>
      <c r="E5730" t="s">
        <v>249</v>
      </c>
      <c r="F5730" t="s">
        <v>63</v>
      </c>
      <c r="G5730">
        <v>363</v>
      </c>
      <c r="H5730">
        <v>10220</v>
      </c>
    </row>
    <row r="5731" spans="1:8">
      <c r="A5731">
        <v>5730</v>
      </c>
      <c r="B5731">
        <v>86</v>
      </c>
      <c r="C5731" t="s">
        <v>198</v>
      </c>
      <c r="D5731" t="s">
        <v>3598</v>
      </c>
      <c r="E5731" t="s">
        <v>249</v>
      </c>
      <c r="F5731" t="s">
        <v>46</v>
      </c>
      <c r="G5731">
        <v>319</v>
      </c>
      <c r="H5731">
        <v>10220</v>
      </c>
    </row>
    <row r="5732" spans="1:8">
      <c r="A5732">
        <v>5731</v>
      </c>
      <c r="B5732">
        <v>86</v>
      </c>
      <c r="C5732" t="s">
        <v>198</v>
      </c>
      <c r="D5732" t="s">
        <v>3598</v>
      </c>
      <c r="E5732" t="s">
        <v>1386</v>
      </c>
      <c r="F5732" t="s">
        <v>63</v>
      </c>
      <c r="G5732">
        <v>456</v>
      </c>
      <c r="H5732">
        <v>10220</v>
      </c>
    </row>
    <row r="5733" spans="1:8">
      <c r="A5733">
        <v>5732</v>
      </c>
      <c r="B5733">
        <v>86</v>
      </c>
      <c r="C5733" t="s">
        <v>198</v>
      </c>
      <c r="D5733" t="s">
        <v>3598</v>
      </c>
      <c r="E5733" t="s">
        <v>1386</v>
      </c>
      <c r="F5733" t="s">
        <v>46</v>
      </c>
      <c r="G5733">
        <v>433</v>
      </c>
      <c r="H5733">
        <v>10220</v>
      </c>
    </row>
    <row r="5734" spans="1:8">
      <c r="A5734">
        <v>5733</v>
      </c>
      <c r="B5734">
        <v>86</v>
      </c>
      <c r="C5734" t="s">
        <v>198</v>
      </c>
      <c r="D5734" t="s">
        <v>3598</v>
      </c>
      <c r="E5734" t="s">
        <v>1387</v>
      </c>
      <c r="F5734" t="s">
        <v>63</v>
      </c>
      <c r="G5734">
        <v>632</v>
      </c>
      <c r="H5734">
        <v>10220</v>
      </c>
    </row>
    <row r="5735" spans="1:8">
      <c r="A5735">
        <v>5734</v>
      </c>
      <c r="B5735">
        <v>86</v>
      </c>
      <c r="C5735" t="s">
        <v>198</v>
      </c>
      <c r="D5735" t="s">
        <v>3598</v>
      </c>
      <c r="E5735" t="s">
        <v>1387</v>
      </c>
      <c r="F5735" t="s">
        <v>46</v>
      </c>
      <c r="G5735">
        <v>532</v>
      </c>
      <c r="H5735">
        <v>10220</v>
      </c>
    </row>
    <row r="5736" spans="1:8">
      <c r="A5736">
        <v>5735</v>
      </c>
      <c r="B5736">
        <v>86</v>
      </c>
      <c r="C5736" t="s">
        <v>198</v>
      </c>
      <c r="D5736" t="s">
        <v>3598</v>
      </c>
      <c r="E5736" t="s">
        <v>1388</v>
      </c>
      <c r="F5736" t="s">
        <v>63</v>
      </c>
      <c r="G5736">
        <v>592</v>
      </c>
      <c r="H5736">
        <v>10220</v>
      </c>
    </row>
    <row r="5737" spans="1:8">
      <c r="A5737">
        <v>5736</v>
      </c>
      <c r="B5737">
        <v>86</v>
      </c>
      <c r="C5737" t="s">
        <v>198</v>
      </c>
      <c r="D5737" t="s">
        <v>3598</v>
      </c>
      <c r="E5737" t="s">
        <v>1388</v>
      </c>
      <c r="F5737" t="s">
        <v>46</v>
      </c>
      <c r="G5737">
        <v>580</v>
      </c>
      <c r="H5737">
        <v>10220</v>
      </c>
    </row>
    <row r="5738" spans="1:8">
      <c r="A5738">
        <v>5737</v>
      </c>
      <c r="B5738">
        <v>86</v>
      </c>
      <c r="C5738" t="s">
        <v>198</v>
      </c>
      <c r="D5738" t="s">
        <v>3598</v>
      </c>
      <c r="E5738" t="s">
        <v>1389</v>
      </c>
      <c r="F5738" t="s">
        <v>63</v>
      </c>
      <c r="G5738">
        <v>537</v>
      </c>
      <c r="H5738">
        <v>10220</v>
      </c>
    </row>
    <row r="5739" spans="1:8">
      <c r="A5739">
        <v>5738</v>
      </c>
      <c r="B5739">
        <v>86</v>
      </c>
      <c r="C5739" t="s">
        <v>198</v>
      </c>
      <c r="D5739" t="s">
        <v>3598</v>
      </c>
      <c r="E5739" t="s">
        <v>1389</v>
      </c>
      <c r="F5739" t="s">
        <v>46</v>
      </c>
      <c r="G5739">
        <v>512</v>
      </c>
      <c r="H5739">
        <v>10220</v>
      </c>
    </row>
    <row r="5740" spans="1:8">
      <c r="A5740">
        <v>5739</v>
      </c>
      <c r="B5740">
        <v>86</v>
      </c>
      <c r="C5740" t="s">
        <v>198</v>
      </c>
      <c r="D5740" t="s">
        <v>3598</v>
      </c>
      <c r="E5740" t="s">
        <v>1390</v>
      </c>
      <c r="F5740" t="s">
        <v>63</v>
      </c>
      <c r="G5740">
        <v>455</v>
      </c>
      <c r="H5740">
        <v>10220</v>
      </c>
    </row>
    <row r="5741" spans="1:8">
      <c r="A5741">
        <v>5740</v>
      </c>
      <c r="B5741">
        <v>86</v>
      </c>
      <c r="C5741" t="s">
        <v>198</v>
      </c>
      <c r="D5741" t="s">
        <v>3598</v>
      </c>
      <c r="E5741" t="s">
        <v>1390</v>
      </c>
      <c r="F5741" t="s">
        <v>46</v>
      </c>
      <c r="G5741">
        <v>421</v>
      </c>
      <c r="H5741">
        <v>10220</v>
      </c>
    </row>
    <row r="5742" spans="1:8">
      <c r="A5742">
        <v>5741</v>
      </c>
      <c r="B5742">
        <v>86</v>
      </c>
      <c r="C5742" t="s">
        <v>198</v>
      </c>
      <c r="D5742" t="s">
        <v>3598</v>
      </c>
      <c r="E5742" t="s">
        <v>1391</v>
      </c>
      <c r="F5742" t="s">
        <v>63</v>
      </c>
      <c r="G5742">
        <v>419</v>
      </c>
      <c r="H5742">
        <v>10220</v>
      </c>
    </row>
    <row r="5743" spans="1:8">
      <c r="A5743">
        <v>5742</v>
      </c>
      <c r="B5743">
        <v>86</v>
      </c>
      <c r="C5743" t="s">
        <v>198</v>
      </c>
      <c r="D5743" t="s">
        <v>3598</v>
      </c>
      <c r="E5743" t="s">
        <v>1391</v>
      </c>
      <c r="F5743" t="s">
        <v>46</v>
      </c>
      <c r="G5743">
        <v>422</v>
      </c>
      <c r="H5743">
        <v>10220</v>
      </c>
    </row>
    <row r="5744" spans="1:8">
      <c r="A5744">
        <v>5743</v>
      </c>
      <c r="B5744">
        <v>86</v>
      </c>
      <c r="C5744" t="s">
        <v>198</v>
      </c>
      <c r="D5744" t="s">
        <v>3598</v>
      </c>
      <c r="E5744" t="s">
        <v>1392</v>
      </c>
      <c r="F5744" t="s">
        <v>63</v>
      </c>
      <c r="G5744">
        <v>348</v>
      </c>
      <c r="H5744">
        <v>10220</v>
      </c>
    </row>
    <row r="5745" spans="1:8">
      <c r="A5745">
        <v>5744</v>
      </c>
      <c r="B5745">
        <v>86</v>
      </c>
      <c r="C5745" t="s">
        <v>198</v>
      </c>
      <c r="D5745" t="s">
        <v>3598</v>
      </c>
      <c r="E5745" t="s">
        <v>1392</v>
      </c>
      <c r="F5745" t="s">
        <v>46</v>
      </c>
      <c r="G5745">
        <v>415</v>
      </c>
      <c r="H5745">
        <v>10220</v>
      </c>
    </row>
    <row r="5746" spans="1:8">
      <c r="A5746">
        <v>5745</v>
      </c>
      <c r="B5746">
        <v>86</v>
      </c>
      <c r="C5746" t="s">
        <v>198</v>
      </c>
      <c r="D5746" t="s">
        <v>3598</v>
      </c>
      <c r="E5746" t="s">
        <v>1393</v>
      </c>
      <c r="F5746" t="s">
        <v>63</v>
      </c>
      <c r="G5746">
        <v>286</v>
      </c>
      <c r="H5746">
        <v>10220</v>
      </c>
    </row>
    <row r="5747" spans="1:8">
      <c r="A5747">
        <v>5746</v>
      </c>
      <c r="B5747">
        <v>86</v>
      </c>
      <c r="C5747" t="s">
        <v>198</v>
      </c>
      <c r="D5747" t="s">
        <v>3598</v>
      </c>
      <c r="E5747" t="s">
        <v>1393</v>
      </c>
      <c r="F5747" t="s">
        <v>46</v>
      </c>
      <c r="G5747">
        <v>341</v>
      </c>
      <c r="H5747">
        <v>10220</v>
      </c>
    </row>
    <row r="5748" spans="1:8">
      <c r="A5748">
        <v>5747</v>
      </c>
      <c r="B5748">
        <v>86</v>
      </c>
      <c r="C5748" t="s">
        <v>198</v>
      </c>
      <c r="D5748" t="s">
        <v>3598</v>
      </c>
      <c r="E5748" t="s">
        <v>1394</v>
      </c>
      <c r="F5748" t="s">
        <v>63</v>
      </c>
      <c r="G5748">
        <v>285</v>
      </c>
      <c r="H5748">
        <v>10220</v>
      </c>
    </row>
    <row r="5749" spans="1:8">
      <c r="A5749">
        <v>5748</v>
      </c>
      <c r="B5749">
        <v>86</v>
      </c>
      <c r="C5749" t="s">
        <v>198</v>
      </c>
      <c r="D5749" t="s">
        <v>3598</v>
      </c>
      <c r="E5749" t="s">
        <v>1394</v>
      </c>
      <c r="F5749" t="s">
        <v>46</v>
      </c>
      <c r="G5749">
        <v>306</v>
      </c>
      <c r="H5749">
        <v>10220</v>
      </c>
    </row>
    <row r="5750" spans="1:8">
      <c r="A5750">
        <v>5749</v>
      </c>
      <c r="B5750">
        <v>86</v>
      </c>
      <c r="C5750" t="s">
        <v>198</v>
      </c>
      <c r="D5750" t="s">
        <v>3598</v>
      </c>
      <c r="E5750" t="s">
        <v>1395</v>
      </c>
      <c r="F5750" t="s">
        <v>63</v>
      </c>
      <c r="G5750">
        <v>199</v>
      </c>
      <c r="H5750">
        <v>10220</v>
      </c>
    </row>
    <row r="5751" spans="1:8">
      <c r="A5751">
        <v>5750</v>
      </c>
      <c r="B5751">
        <v>86</v>
      </c>
      <c r="C5751" t="s">
        <v>198</v>
      </c>
      <c r="D5751" t="s">
        <v>3598</v>
      </c>
      <c r="E5751" t="s">
        <v>1395</v>
      </c>
      <c r="F5751" t="s">
        <v>46</v>
      </c>
      <c r="G5751">
        <v>248</v>
      </c>
      <c r="H5751">
        <v>10220</v>
      </c>
    </row>
    <row r="5752" spans="1:8">
      <c r="A5752">
        <v>5751</v>
      </c>
      <c r="B5752">
        <v>86</v>
      </c>
      <c r="C5752" t="s">
        <v>198</v>
      </c>
      <c r="D5752" t="s">
        <v>3598</v>
      </c>
      <c r="E5752" t="s">
        <v>1396</v>
      </c>
      <c r="F5752" t="s">
        <v>63</v>
      </c>
      <c r="G5752">
        <v>190</v>
      </c>
      <c r="H5752">
        <v>10220</v>
      </c>
    </row>
    <row r="5753" spans="1:8">
      <c r="A5753">
        <v>5752</v>
      </c>
      <c r="B5753">
        <v>86</v>
      </c>
      <c r="C5753" t="s">
        <v>198</v>
      </c>
      <c r="D5753" t="s">
        <v>3598</v>
      </c>
      <c r="E5753" t="s">
        <v>1396</v>
      </c>
      <c r="F5753" t="s">
        <v>46</v>
      </c>
      <c r="G5753">
        <v>188</v>
      </c>
      <c r="H5753">
        <v>10220</v>
      </c>
    </row>
    <row r="5754" spans="1:8">
      <c r="A5754">
        <v>5753</v>
      </c>
      <c r="B5754">
        <v>86</v>
      </c>
      <c r="C5754" t="s">
        <v>198</v>
      </c>
      <c r="D5754" t="s">
        <v>3598</v>
      </c>
      <c r="E5754" t="s">
        <v>1397</v>
      </c>
      <c r="F5754" t="s">
        <v>63</v>
      </c>
      <c r="G5754">
        <v>114</v>
      </c>
      <c r="H5754">
        <v>10220</v>
      </c>
    </row>
    <row r="5755" spans="1:8">
      <c r="A5755">
        <v>5754</v>
      </c>
      <c r="B5755">
        <v>86</v>
      </c>
      <c r="C5755" t="s">
        <v>198</v>
      </c>
      <c r="D5755" t="s">
        <v>3598</v>
      </c>
      <c r="E5755" t="s">
        <v>1397</v>
      </c>
      <c r="F5755" t="s">
        <v>46</v>
      </c>
      <c r="G5755">
        <v>128</v>
      </c>
      <c r="H5755">
        <v>10220</v>
      </c>
    </row>
    <row r="5756" spans="1:8">
      <c r="A5756">
        <v>5755</v>
      </c>
      <c r="B5756">
        <v>86</v>
      </c>
      <c r="C5756" t="s">
        <v>198</v>
      </c>
      <c r="D5756" t="s">
        <v>3598</v>
      </c>
      <c r="E5756" t="s">
        <v>1398</v>
      </c>
      <c r="F5756" t="s">
        <v>63</v>
      </c>
      <c r="G5756">
        <v>89</v>
      </c>
      <c r="H5756">
        <v>10220</v>
      </c>
    </row>
    <row r="5757" spans="1:8">
      <c r="A5757">
        <v>5756</v>
      </c>
      <c r="B5757">
        <v>86</v>
      </c>
      <c r="C5757" t="s">
        <v>198</v>
      </c>
      <c r="D5757" t="s">
        <v>3598</v>
      </c>
      <c r="E5757" t="s">
        <v>1398</v>
      </c>
      <c r="F5757" t="s">
        <v>46</v>
      </c>
      <c r="G5757">
        <v>114</v>
      </c>
      <c r="H5757">
        <v>10220</v>
      </c>
    </row>
    <row r="5758" spans="1:8">
      <c r="A5758">
        <v>5757</v>
      </c>
      <c r="B5758">
        <v>86</v>
      </c>
      <c r="C5758" t="s">
        <v>198</v>
      </c>
      <c r="D5758" t="s">
        <v>3598</v>
      </c>
      <c r="E5758" t="s">
        <v>1399</v>
      </c>
      <c r="F5758" t="s">
        <v>63</v>
      </c>
      <c r="G5758">
        <v>59</v>
      </c>
      <c r="H5758">
        <v>10220</v>
      </c>
    </row>
    <row r="5759" spans="1:8">
      <c r="A5759">
        <v>5758</v>
      </c>
      <c r="B5759">
        <v>86</v>
      </c>
      <c r="C5759" t="s">
        <v>198</v>
      </c>
      <c r="D5759" t="s">
        <v>3598</v>
      </c>
      <c r="E5759" t="s">
        <v>1399</v>
      </c>
      <c r="F5759" t="s">
        <v>46</v>
      </c>
      <c r="G5759">
        <v>56</v>
      </c>
      <c r="H5759">
        <v>10220</v>
      </c>
    </row>
    <row r="5760" spans="1:8">
      <c r="A5760">
        <v>5759</v>
      </c>
      <c r="B5760">
        <v>86</v>
      </c>
      <c r="C5760" t="s">
        <v>198</v>
      </c>
      <c r="D5760" t="s">
        <v>3598</v>
      </c>
      <c r="E5760" t="s">
        <v>1400</v>
      </c>
      <c r="F5760" t="s">
        <v>63</v>
      </c>
      <c r="G5760">
        <v>42</v>
      </c>
      <c r="H5760">
        <v>10220</v>
      </c>
    </row>
    <row r="5761" spans="1:8">
      <c r="A5761">
        <v>5760</v>
      </c>
      <c r="B5761">
        <v>86</v>
      </c>
      <c r="C5761" t="s">
        <v>198</v>
      </c>
      <c r="D5761" t="s">
        <v>3598</v>
      </c>
      <c r="E5761" t="s">
        <v>1400</v>
      </c>
      <c r="F5761" t="s">
        <v>46</v>
      </c>
      <c r="G5761">
        <v>45</v>
      </c>
      <c r="H5761">
        <v>10220</v>
      </c>
    </row>
    <row r="5762" spans="1:8">
      <c r="A5762">
        <v>5761</v>
      </c>
      <c r="B5762">
        <v>86</v>
      </c>
      <c r="C5762" t="s">
        <v>198</v>
      </c>
      <c r="D5762" t="s">
        <v>3598</v>
      </c>
      <c r="E5762" t="s">
        <v>1401</v>
      </c>
      <c r="F5762" t="s">
        <v>63</v>
      </c>
      <c r="G5762">
        <v>35</v>
      </c>
      <c r="H5762">
        <v>10220</v>
      </c>
    </row>
    <row r="5763" spans="1:8">
      <c r="A5763">
        <v>5762</v>
      </c>
      <c r="B5763">
        <v>86</v>
      </c>
      <c r="C5763" t="s">
        <v>198</v>
      </c>
      <c r="D5763" t="s">
        <v>3598</v>
      </c>
      <c r="E5763" t="s">
        <v>1401</v>
      </c>
      <c r="F5763" t="s">
        <v>46</v>
      </c>
      <c r="G5763">
        <v>19</v>
      </c>
      <c r="H5763">
        <v>10220</v>
      </c>
    </row>
    <row r="5764" spans="1:8">
      <c r="A5764">
        <v>5763</v>
      </c>
      <c r="B5764">
        <v>86</v>
      </c>
      <c r="C5764" t="s">
        <v>198</v>
      </c>
      <c r="D5764" t="s">
        <v>3598</v>
      </c>
      <c r="E5764" t="s">
        <v>1402</v>
      </c>
      <c r="F5764" t="s">
        <v>63</v>
      </c>
      <c r="G5764">
        <v>18</v>
      </c>
      <c r="H5764">
        <v>10220</v>
      </c>
    </row>
    <row r="5765" spans="1:8">
      <c r="A5765">
        <v>5764</v>
      </c>
      <c r="B5765">
        <v>86</v>
      </c>
      <c r="C5765" t="s">
        <v>198</v>
      </c>
      <c r="D5765" t="s">
        <v>3598</v>
      </c>
      <c r="E5765" t="s">
        <v>1402</v>
      </c>
      <c r="F5765" t="s">
        <v>46</v>
      </c>
      <c r="G5765">
        <v>22</v>
      </c>
      <c r="H5765">
        <v>10220</v>
      </c>
    </row>
    <row r="5766" spans="1:8">
      <c r="A5766">
        <v>5765</v>
      </c>
      <c r="B5766">
        <v>86</v>
      </c>
      <c r="C5766" t="s">
        <v>198</v>
      </c>
      <c r="D5766" t="s">
        <v>3586</v>
      </c>
      <c r="E5766" t="s">
        <v>249</v>
      </c>
      <c r="F5766" t="s">
        <v>63</v>
      </c>
      <c r="G5766">
        <v>8463</v>
      </c>
      <c r="H5766">
        <v>216642</v>
      </c>
    </row>
    <row r="5767" spans="1:8">
      <c r="A5767">
        <v>5766</v>
      </c>
      <c r="B5767">
        <v>86</v>
      </c>
      <c r="C5767" t="s">
        <v>198</v>
      </c>
      <c r="D5767" t="s">
        <v>3586</v>
      </c>
      <c r="E5767" t="s">
        <v>249</v>
      </c>
      <c r="F5767" t="s">
        <v>46</v>
      </c>
      <c r="G5767">
        <v>8050</v>
      </c>
      <c r="H5767">
        <v>216642</v>
      </c>
    </row>
    <row r="5768" spans="1:8">
      <c r="A5768">
        <v>5767</v>
      </c>
      <c r="B5768">
        <v>86</v>
      </c>
      <c r="C5768" t="s">
        <v>198</v>
      </c>
      <c r="D5768" t="s">
        <v>3586</v>
      </c>
      <c r="E5768" t="s">
        <v>1386</v>
      </c>
      <c r="F5768" t="s">
        <v>63</v>
      </c>
      <c r="G5768">
        <v>9442</v>
      </c>
      <c r="H5768">
        <v>216642</v>
      </c>
    </row>
    <row r="5769" spans="1:8">
      <c r="A5769">
        <v>5768</v>
      </c>
      <c r="B5769">
        <v>86</v>
      </c>
      <c r="C5769" t="s">
        <v>198</v>
      </c>
      <c r="D5769" t="s">
        <v>3586</v>
      </c>
      <c r="E5769" t="s">
        <v>1386</v>
      </c>
      <c r="F5769" t="s">
        <v>46</v>
      </c>
      <c r="G5769">
        <v>9304</v>
      </c>
      <c r="H5769">
        <v>216642</v>
      </c>
    </row>
    <row r="5770" spans="1:8">
      <c r="A5770">
        <v>5769</v>
      </c>
      <c r="B5770">
        <v>86</v>
      </c>
      <c r="C5770" t="s">
        <v>198</v>
      </c>
      <c r="D5770" t="s">
        <v>3586</v>
      </c>
      <c r="E5770" t="s">
        <v>1387</v>
      </c>
      <c r="F5770" t="s">
        <v>63</v>
      </c>
      <c r="G5770">
        <v>11219</v>
      </c>
      <c r="H5770">
        <v>216642</v>
      </c>
    </row>
    <row r="5771" spans="1:8">
      <c r="A5771">
        <v>5770</v>
      </c>
      <c r="B5771">
        <v>86</v>
      </c>
      <c r="C5771" t="s">
        <v>198</v>
      </c>
      <c r="D5771" t="s">
        <v>3586</v>
      </c>
      <c r="E5771" t="s">
        <v>1387</v>
      </c>
      <c r="F5771" t="s">
        <v>46</v>
      </c>
      <c r="G5771">
        <v>10763</v>
      </c>
      <c r="H5771">
        <v>216642</v>
      </c>
    </row>
    <row r="5772" spans="1:8">
      <c r="A5772">
        <v>5771</v>
      </c>
      <c r="B5772">
        <v>86</v>
      </c>
      <c r="C5772" t="s">
        <v>198</v>
      </c>
      <c r="D5772" t="s">
        <v>3586</v>
      </c>
      <c r="E5772" t="s">
        <v>1388</v>
      </c>
      <c r="F5772" t="s">
        <v>63</v>
      </c>
      <c r="G5772">
        <v>11879</v>
      </c>
      <c r="H5772">
        <v>216642</v>
      </c>
    </row>
    <row r="5773" spans="1:8">
      <c r="A5773">
        <v>5772</v>
      </c>
      <c r="B5773">
        <v>86</v>
      </c>
      <c r="C5773" t="s">
        <v>198</v>
      </c>
      <c r="D5773" t="s">
        <v>3586</v>
      </c>
      <c r="E5773" t="s">
        <v>1388</v>
      </c>
      <c r="F5773" t="s">
        <v>46</v>
      </c>
      <c r="G5773">
        <v>11200</v>
      </c>
      <c r="H5773">
        <v>216642</v>
      </c>
    </row>
    <row r="5774" spans="1:8">
      <c r="A5774">
        <v>5773</v>
      </c>
      <c r="B5774">
        <v>86</v>
      </c>
      <c r="C5774" t="s">
        <v>198</v>
      </c>
      <c r="D5774" t="s">
        <v>3586</v>
      </c>
      <c r="E5774" t="s">
        <v>1389</v>
      </c>
      <c r="F5774" t="s">
        <v>63</v>
      </c>
      <c r="G5774">
        <v>10287</v>
      </c>
      <c r="H5774">
        <v>216642</v>
      </c>
    </row>
    <row r="5775" spans="1:8">
      <c r="A5775">
        <v>5774</v>
      </c>
      <c r="B5775">
        <v>86</v>
      </c>
      <c r="C5775" t="s">
        <v>198</v>
      </c>
      <c r="D5775" t="s">
        <v>3586</v>
      </c>
      <c r="E5775" t="s">
        <v>1389</v>
      </c>
      <c r="F5775" t="s">
        <v>46</v>
      </c>
      <c r="G5775">
        <v>9905</v>
      </c>
      <c r="H5775">
        <v>216642</v>
      </c>
    </row>
    <row r="5776" spans="1:8">
      <c r="A5776">
        <v>5775</v>
      </c>
      <c r="B5776">
        <v>86</v>
      </c>
      <c r="C5776" t="s">
        <v>198</v>
      </c>
      <c r="D5776" t="s">
        <v>3586</v>
      </c>
      <c r="E5776" t="s">
        <v>1390</v>
      </c>
      <c r="F5776" t="s">
        <v>63</v>
      </c>
      <c r="G5776">
        <v>8981</v>
      </c>
      <c r="H5776">
        <v>216642</v>
      </c>
    </row>
    <row r="5777" spans="1:8">
      <c r="A5777">
        <v>5776</v>
      </c>
      <c r="B5777">
        <v>86</v>
      </c>
      <c r="C5777" t="s">
        <v>198</v>
      </c>
      <c r="D5777" t="s">
        <v>3586</v>
      </c>
      <c r="E5777" t="s">
        <v>1390</v>
      </c>
      <c r="F5777" t="s">
        <v>46</v>
      </c>
      <c r="G5777">
        <v>9091</v>
      </c>
      <c r="H5777">
        <v>216642</v>
      </c>
    </row>
    <row r="5778" spans="1:8">
      <c r="A5778">
        <v>5777</v>
      </c>
      <c r="B5778">
        <v>86</v>
      </c>
      <c r="C5778" t="s">
        <v>198</v>
      </c>
      <c r="D5778" t="s">
        <v>3586</v>
      </c>
      <c r="E5778" t="s">
        <v>1391</v>
      </c>
      <c r="F5778" t="s">
        <v>63</v>
      </c>
      <c r="G5778">
        <v>8395</v>
      </c>
      <c r="H5778">
        <v>216642</v>
      </c>
    </row>
    <row r="5779" spans="1:8">
      <c r="A5779">
        <v>5778</v>
      </c>
      <c r="B5779">
        <v>86</v>
      </c>
      <c r="C5779" t="s">
        <v>198</v>
      </c>
      <c r="D5779" t="s">
        <v>3586</v>
      </c>
      <c r="E5779" t="s">
        <v>1391</v>
      </c>
      <c r="F5779" t="s">
        <v>46</v>
      </c>
      <c r="G5779">
        <v>8649</v>
      </c>
      <c r="H5779">
        <v>216642</v>
      </c>
    </row>
    <row r="5780" spans="1:8">
      <c r="A5780">
        <v>5779</v>
      </c>
      <c r="B5780">
        <v>86</v>
      </c>
      <c r="C5780" t="s">
        <v>198</v>
      </c>
      <c r="D5780" t="s">
        <v>3586</v>
      </c>
      <c r="E5780" t="s">
        <v>1392</v>
      </c>
      <c r="F5780" t="s">
        <v>63</v>
      </c>
      <c r="G5780">
        <v>7891</v>
      </c>
      <c r="H5780">
        <v>216642</v>
      </c>
    </row>
    <row r="5781" spans="1:8">
      <c r="A5781">
        <v>5780</v>
      </c>
      <c r="B5781">
        <v>86</v>
      </c>
      <c r="C5781" t="s">
        <v>198</v>
      </c>
      <c r="D5781" t="s">
        <v>3586</v>
      </c>
      <c r="E5781" t="s">
        <v>1392</v>
      </c>
      <c r="F5781" t="s">
        <v>46</v>
      </c>
      <c r="G5781">
        <v>8074</v>
      </c>
      <c r="H5781">
        <v>216642</v>
      </c>
    </row>
    <row r="5782" spans="1:8">
      <c r="A5782">
        <v>5781</v>
      </c>
      <c r="B5782">
        <v>86</v>
      </c>
      <c r="C5782" t="s">
        <v>198</v>
      </c>
      <c r="D5782" t="s">
        <v>3586</v>
      </c>
      <c r="E5782" t="s">
        <v>1393</v>
      </c>
      <c r="F5782" t="s">
        <v>63</v>
      </c>
      <c r="G5782">
        <v>6598</v>
      </c>
      <c r="H5782">
        <v>216642</v>
      </c>
    </row>
    <row r="5783" spans="1:8">
      <c r="A5783">
        <v>5782</v>
      </c>
      <c r="B5783">
        <v>86</v>
      </c>
      <c r="C5783" t="s">
        <v>198</v>
      </c>
      <c r="D5783" t="s">
        <v>3586</v>
      </c>
      <c r="E5783" t="s">
        <v>1393</v>
      </c>
      <c r="F5783" t="s">
        <v>46</v>
      </c>
      <c r="G5783">
        <v>6952</v>
      </c>
      <c r="H5783">
        <v>216642</v>
      </c>
    </row>
    <row r="5784" spans="1:8">
      <c r="A5784">
        <v>5783</v>
      </c>
      <c r="B5784">
        <v>86</v>
      </c>
      <c r="C5784" t="s">
        <v>198</v>
      </c>
      <c r="D5784" t="s">
        <v>3586</v>
      </c>
      <c r="E5784" t="s">
        <v>1394</v>
      </c>
      <c r="F5784" t="s">
        <v>63</v>
      </c>
      <c r="G5784">
        <v>5919</v>
      </c>
      <c r="H5784">
        <v>216642</v>
      </c>
    </row>
    <row r="5785" spans="1:8">
      <c r="A5785">
        <v>5784</v>
      </c>
      <c r="B5785">
        <v>86</v>
      </c>
      <c r="C5785" t="s">
        <v>198</v>
      </c>
      <c r="D5785" t="s">
        <v>3586</v>
      </c>
      <c r="E5785" t="s">
        <v>1394</v>
      </c>
      <c r="F5785" t="s">
        <v>46</v>
      </c>
      <c r="G5785">
        <v>6314</v>
      </c>
      <c r="H5785">
        <v>216642</v>
      </c>
    </row>
    <row r="5786" spans="1:8">
      <c r="A5786">
        <v>5785</v>
      </c>
      <c r="B5786">
        <v>86</v>
      </c>
      <c r="C5786" t="s">
        <v>198</v>
      </c>
      <c r="D5786" t="s">
        <v>3586</v>
      </c>
      <c r="E5786" t="s">
        <v>1395</v>
      </c>
      <c r="F5786" t="s">
        <v>63</v>
      </c>
      <c r="G5786">
        <v>5051</v>
      </c>
      <c r="H5786">
        <v>216642</v>
      </c>
    </row>
    <row r="5787" spans="1:8">
      <c r="A5787">
        <v>5786</v>
      </c>
      <c r="B5787">
        <v>86</v>
      </c>
      <c r="C5787" t="s">
        <v>198</v>
      </c>
      <c r="D5787" t="s">
        <v>3586</v>
      </c>
      <c r="E5787" t="s">
        <v>1395</v>
      </c>
      <c r="F5787" t="s">
        <v>46</v>
      </c>
      <c r="G5787">
        <v>5205</v>
      </c>
      <c r="H5787">
        <v>216642</v>
      </c>
    </row>
    <row r="5788" spans="1:8">
      <c r="A5788">
        <v>5787</v>
      </c>
      <c r="B5788">
        <v>86</v>
      </c>
      <c r="C5788" t="s">
        <v>198</v>
      </c>
      <c r="D5788" t="s">
        <v>3586</v>
      </c>
      <c r="E5788" t="s">
        <v>1396</v>
      </c>
      <c r="F5788" t="s">
        <v>63</v>
      </c>
      <c r="G5788">
        <v>4236</v>
      </c>
      <c r="H5788">
        <v>216642</v>
      </c>
    </row>
    <row r="5789" spans="1:8">
      <c r="A5789">
        <v>5788</v>
      </c>
      <c r="B5789">
        <v>86</v>
      </c>
      <c r="C5789" t="s">
        <v>198</v>
      </c>
      <c r="D5789" t="s">
        <v>3586</v>
      </c>
      <c r="E5789" t="s">
        <v>1396</v>
      </c>
      <c r="F5789" t="s">
        <v>46</v>
      </c>
      <c r="G5789">
        <v>4143</v>
      </c>
      <c r="H5789">
        <v>216642</v>
      </c>
    </row>
    <row r="5790" spans="1:8">
      <c r="A5790">
        <v>5789</v>
      </c>
      <c r="B5790">
        <v>86</v>
      </c>
      <c r="C5790" t="s">
        <v>198</v>
      </c>
      <c r="D5790" t="s">
        <v>3586</v>
      </c>
      <c r="E5790" t="s">
        <v>1397</v>
      </c>
      <c r="F5790" t="s">
        <v>63</v>
      </c>
      <c r="G5790">
        <v>3219</v>
      </c>
      <c r="H5790">
        <v>216642</v>
      </c>
    </row>
    <row r="5791" spans="1:8">
      <c r="A5791">
        <v>5790</v>
      </c>
      <c r="B5791">
        <v>86</v>
      </c>
      <c r="C5791" t="s">
        <v>198</v>
      </c>
      <c r="D5791" t="s">
        <v>3586</v>
      </c>
      <c r="E5791" t="s">
        <v>1397</v>
      </c>
      <c r="F5791" t="s">
        <v>46</v>
      </c>
      <c r="G5791">
        <v>3199</v>
      </c>
      <c r="H5791">
        <v>216642</v>
      </c>
    </row>
    <row r="5792" spans="1:8">
      <c r="A5792">
        <v>5791</v>
      </c>
      <c r="B5792">
        <v>86</v>
      </c>
      <c r="C5792" t="s">
        <v>198</v>
      </c>
      <c r="D5792" t="s">
        <v>3586</v>
      </c>
      <c r="E5792" t="s">
        <v>1398</v>
      </c>
      <c r="F5792" t="s">
        <v>63</v>
      </c>
      <c r="G5792">
        <v>2523</v>
      </c>
      <c r="H5792">
        <v>216642</v>
      </c>
    </row>
    <row r="5793" spans="1:8">
      <c r="A5793">
        <v>5792</v>
      </c>
      <c r="B5793">
        <v>86</v>
      </c>
      <c r="C5793" t="s">
        <v>198</v>
      </c>
      <c r="D5793" t="s">
        <v>3586</v>
      </c>
      <c r="E5793" t="s">
        <v>1398</v>
      </c>
      <c r="F5793" t="s">
        <v>46</v>
      </c>
      <c r="G5793">
        <v>2357</v>
      </c>
      <c r="H5793">
        <v>216642</v>
      </c>
    </row>
    <row r="5794" spans="1:8">
      <c r="A5794">
        <v>5793</v>
      </c>
      <c r="B5794">
        <v>86</v>
      </c>
      <c r="C5794" t="s">
        <v>198</v>
      </c>
      <c r="D5794" t="s">
        <v>3586</v>
      </c>
      <c r="E5794" t="s">
        <v>1399</v>
      </c>
      <c r="F5794" t="s">
        <v>63</v>
      </c>
      <c r="G5794">
        <v>1926</v>
      </c>
      <c r="H5794">
        <v>216642</v>
      </c>
    </row>
    <row r="5795" spans="1:8">
      <c r="A5795">
        <v>5794</v>
      </c>
      <c r="B5795">
        <v>86</v>
      </c>
      <c r="C5795" t="s">
        <v>198</v>
      </c>
      <c r="D5795" t="s">
        <v>3586</v>
      </c>
      <c r="E5795" t="s">
        <v>1399</v>
      </c>
      <c r="F5795" t="s">
        <v>46</v>
      </c>
      <c r="G5795">
        <v>1774</v>
      </c>
      <c r="H5795">
        <v>216642</v>
      </c>
    </row>
    <row r="5796" spans="1:8">
      <c r="A5796">
        <v>5795</v>
      </c>
      <c r="B5796">
        <v>86</v>
      </c>
      <c r="C5796" t="s">
        <v>198</v>
      </c>
      <c r="D5796" t="s">
        <v>3586</v>
      </c>
      <c r="E5796" t="s">
        <v>1400</v>
      </c>
      <c r="F5796" t="s">
        <v>63</v>
      </c>
      <c r="G5796">
        <v>1352</v>
      </c>
      <c r="H5796">
        <v>216642</v>
      </c>
    </row>
    <row r="5797" spans="1:8">
      <c r="A5797">
        <v>5796</v>
      </c>
      <c r="B5797">
        <v>86</v>
      </c>
      <c r="C5797" t="s">
        <v>198</v>
      </c>
      <c r="D5797" t="s">
        <v>3586</v>
      </c>
      <c r="E5797" t="s">
        <v>1400</v>
      </c>
      <c r="F5797" t="s">
        <v>46</v>
      </c>
      <c r="G5797">
        <v>1278</v>
      </c>
      <c r="H5797">
        <v>216642</v>
      </c>
    </row>
    <row r="5798" spans="1:8">
      <c r="A5798">
        <v>5797</v>
      </c>
      <c r="B5798">
        <v>86</v>
      </c>
      <c r="C5798" t="s">
        <v>198</v>
      </c>
      <c r="D5798" t="s">
        <v>3586</v>
      </c>
      <c r="E5798" t="s">
        <v>1401</v>
      </c>
      <c r="F5798" t="s">
        <v>63</v>
      </c>
      <c r="G5798">
        <v>846</v>
      </c>
      <c r="H5798">
        <v>216642</v>
      </c>
    </row>
    <row r="5799" spans="1:8">
      <c r="A5799">
        <v>5798</v>
      </c>
      <c r="B5799">
        <v>86</v>
      </c>
      <c r="C5799" t="s">
        <v>198</v>
      </c>
      <c r="D5799" t="s">
        <v>3586</v>
      </c>
      <c r="E5799" t="s">
        <v>1401</v>
      </c>
      <c r="F5799" t="s">
        <v>46</v>
      </c>
      <c r="G5799">
        <v>788</v>
      </c>
      <c r="H5799">
        <v>216642</v>
      </c>
    </row>
    <row r="5800" spans="1:8">
      <c r="A5800">
        <v>5799</v>
      </c>
      <c r="B5800">
        <v>86</v>
      </c>
      <c r="C5800" t="s">
        <v>198</v>
      </c>
      <c r="D5800" t="s">
        <v>3586</v>
      </c>
      <c r="E5800" t="s">
        <v>1402</v>
      </c>
      <c r="F5800" t="s">
        <v>63</v>
      </c>
      <c r="G5800">
        <v>650</v>
      </c>
      <c r="H5800">
        <v>216642</v>
      </c>
    </row>
    <row r="5801" spans="1:8">
      <c r="A5801">
        <v>5800</v>
      </c>
      <c r="B5801">
        <v>86</v>
      </c>
      <c r="C5801" t="s">
        <v>198</v>
      </c>
      <c r="D5801" t="s">
        <v>3586</v>
      </c>
      <c r="E5801" t="s">
        <v>1402</v>
      </c>
      <c r="F5801" t="s">
        <v>46</v>
      </c>
      <c r="G5801">
        <v>719</v>
      </c>
      <c r="H5801">
        <v>216642</v>
      </c>
    </row>
    <row r="5802" spans="1:8">
      <c r="A5802">
        <v>5801</v>
      </c>
      <c r="B5802">
        <v>86</v>
      </c>
      <c r="C5802" t="s">
        <v>198</v>
      </c>
      <c r="D5802" t="s">
        <v>45</v>
      </c>
      <c r="E5802" t="s">
        <v>249</v>
      </c>
      <c r="F5802" t="s">
        <v>63</v>
      </c>
      <c r="G5802">
        <v>186</v>
      </c>
    </row>
    <row r="5803" spans="1:8">
      <c r="A5803">
        <v>5802</v>
      </c>
      <c r="B5803">
        <v>86</v>
      </c>
      <c r="C5803" t="s">
        <v>198</v>
      </c>
      <c r="D5803" t="s">
        <v>45</v>
      </c>
      <c r="E5803" t="s">
        <v>249</v>
      </c>
      <c r="F5803" t="s">
        <v>46</v>
      </c>
      <c r="G5803">
        <v>182</v>
      </c>
    </row>
    <row r="5804" spans="1:8">
      <c r="A5804">
        <v>5803</v>
      </c>
      <c r="B5804">
        <v>86</v>
      </c>
      <c r="C5804" t="s">
        <v>198</v>
      </c>
      <c r="D5804" t="s">
        <v>45</v>
      </c>
      <c r="E5804" t="s">
        <v>1386</v>
      </c>
      <c r="F5804" t="s">
        <v>63</v>
      </c>
      <c r="G5804">
        <v>138</v>
      </c>
    </row>
    <row r="5805" spans="1:8">
      <c r="A5805">
        <v>5804</v>
      </c>
      <c r="B5805">
        <v>86</v>
      </c>
      <c r="C5805" t="s">
        <v>198</v>
      </c>
      <c r="D5805" t="s">
        <v>45</v>
      </c>
      <c r="E5805" t="s">
        <v>1386</v>
      </c>
      <c r="F5805" t="s">
        <v>46</v>
      </c>
      <c r="G5805">
        <v>165</v>
      </c>
    </row>
    <row r="5806" spans="1:8">
      <c r="A5806">
        <v>5805</v>
      </c>
      <c r="B5806">
        <v>86</v>
      </c>
      <c r="C5806" t="s">
        <v>198</v>
      </c>
      <c r="D5806" t="s">
        <v>45</v>
      </c>
      <c r="E5806" t="s">
        <v>1387</v>
      </c>
      <c r="F5806" t="s">
        <v>63</v>
      </c>
      <c r="G5806">
        <v>181</v>
      </c>
    </row>
    <row r="5807" spans="1:8">
      <c r="A5807">
        <v>5806</v>
      </c>
      <c r="B5807">
        <v>86</v>
      </c>
      <c r="C5807" t="s">
        <v>198</v>
      </c>
      <c r="D5807" t="s">
        <v>45</v>
      </c>
      <c r="E5807" t="s">
        <v>1387</v>
      </c>
      <c r="F5807" t="s">
        <v>46</v>
      </c>
      <c r="G5807">
        <v>169</v>
      </c>
    </row>
    <row r="5808" spans="1:8">
      <c r="A5808">
        <v>5807</v>
      </c>
      <c r="B5808">
        <v>86</v>
      </c>
      <c r="C5808" t="s">
        <v>198</v>
      </c>
      <c r="D5808" t="s">
        <v>45</v>
      </c>
      <c r="E5808" t="s">
        <v>1388</v>
      </c>
      <c r="F5808" t="s">
        <v>63</v>
      </c>
      <c r="G5808">
        <v>970</v>
      </c>
    </row>
    <row r="5809" spans="1:7">
      <c r="A5809">
        <v>5808</v>
      </c>
      <c r="B5809">
        <v>86</v>
      </c>
      <c r="C5809" t="s">
        <v>198</v>
      </c>
      <c r="D5809" t="s">
        <v>45</v>
      </c>
      <c r="E5809" t="s">
        <v>1388</v>
      </c>
      <c r="F5809" t="s">
        <v>46</v>
      </c>
      <c r="G5809">
        <v>205</v>
      </c>
    </row>
    <row r="5810" spans="1:7">
      <c r="A5810">
        <v>5809</v>
      </c>
      <c r="B5810">
        <v>86</v>
      </c>
      <c r="C5810" t="s">
        <v>198</v>
      </c>
      <c r="D5810" t="s">
        <v>45</v>
      </c>
      <c r="E5810" t="s">
        <v>1389</v>
      </c>
      <c r="F5810" t="s">
        <v>63</v>
      </c>
      <c r="G5810">
        <v>805</v>
      </c>
    </row>
    <row r="5811" spans="1:7">
      <c r="A5811">
        <v>5810</v>
      </c>
      <c r="B5811">
        <v>86</v>
      </c>
      <c r="C5811" t="s">
        <v>198</v>
      </c>
      <c r="D5811" t="s">
        <v>45</v>
      </c>
      <c r="E5811" t="s">
        <v>1389</v>
      </c>
      <c r="F5811" t="s">
        <v>46</v>
      </c>
      <c r="G5811">
        <v>178</v>
      </c>
    </row>
    <row r="5812" spans="1:7">
      <c r="A5812">
        <v>5811</v>
      </c>
      <c r="B5812">
        <v>86</v>
      </c>
      <c r="C5812" t="s">
        <v>198</v>
      </c>
      <c r="D5812" t="s">
        <v>45</v>
      </c>
      <c r="E5812" t="s">
        <v>1390</v>
      </c>
      <c r="F5812" t="s">
        <v>63</v>
      </c>
      <c r="G5812">
        <v>325</v>
      </c>
    </row>
    <row r="5813" spans="1:7">
      <c r="A5813">
        <v>5812</v>
      </c>
      <c r="B5813">
        <v>86</v>
      </c>
      <c r="C5813" t="s">
        <v>198</v>
      </c>
      <c r="D5813" t="s">
        <v>45</v>
      </c>
      <c r="E5813" t="s">
        <v>1390</v>
      </c>
      <c r="F5813" t="s">
        <v>46</v>
      </c>
      <c r="G5813">
        <v>182</v>
      </c>
    </row>
    <row r="5814" spans="1:7">
      <c r="A5814">
        <v>5813</v>
      </c>
      <c r="B5814">
        <v>86</v>
      </c>
      <c r="C5814" t="s">
        <v>198</v>
      </c>
      <c r="D5814" t="s">
        <v>45</v>
      </c>
      <c r="E5814" t="s">
        <v>1391</v>
      </c>
      <c r="F5814" t="s">
        <v>63</v>
      </c>
      <c r="G5814">
        <v>236</v>
      </c>
    </row>
    <row r="5815" spans="1:7">
      <c r="A5815">
        <v>5814</v>
      </c>
      <c r="B5815">
        <v>86</v>
      </c>
      <c r="C5815" t="s">
        <v>198</v>
      </c>
      <c r="D5815" t="s">
        <v>45</v>
      </c>
      <c r="E5815" t="s">
        <v>1391</v>
      </c>
      <c r="F5815" t="s">
        <v>46</v>
      </c>
      <c r="G5815">
        <v>141</v>
      </c>
    </row>
    <row r="5816" spans="1:7">
      <c r="A5816">
        <v>5815</v>
      </c>
      <c r="B5816">
        <v>86</v>
      </c>
      <c r="C5816" t="s">
        <v>198</v>
      </c>
      <c r="D5816" t="s">
        <v>45</v>
      </c>
      <c r="E5816" t="s">
        <v>1392</v>
      </c>
      <c r="F5816" t="s">
        <v>63</v>
      </c>
      <c r="G5816">
        <v>199</v>
      </c>
    </row>
    <row r="5817" spans="1:7">
      <c r="A5817">
        <v>5816</v>
      </c>
      <c r="B5817">
        <v>86</v>
      </c>
      <c r="C5817" t="s">
        <v>198</v>
      </c>
      <c r="D5817" t="s">
        <v>45</v>
      </c>
      <c r="E5817" t="s">
        <v>1392</v>
      </c>
      <c r="F5817" t="s">
        <v>46</v>
      </c>
      <c r="G5817">
        <v>139</v>
      </c>
    </row>
    <row r="5818" spans="1:7">
      <c r="A5818">
        <v>5817</v>
      </c>
      <c r="B5818">
        <v>86</v>
      </c>
      <c r="C5818" t="s">
        <v>198</v>
      </c>
      <c r="D5818" t="s">
        <v>45</v>
      </c>
      <c r="E5818" t="s">
        <v>1393</v>
      </c>
      <c r="F5818" t="s">
        <v>63</v>
      </c>
      <c r="G5818">
        <v>140</v>
      </c>
    </row>
    <row r="5819" spans="1:7">
      <c r="A5819">
        <v>5818</v>
      </c>
      <c r="B5819">
        <v>86</v>
      </c>
      <c r="C5819" t="s">
        <v>198</v>
      </c>
      <c r="D5819" t="s">
        <v>45</v>
      </c>
      <c r="E5819" t="s">
        <v>1393</v>
      </c>
      <c r="F5819" t="s">
        <v>46</v>
      </c>
      <c r="G5819">
        <v>120</v>
      </c>
    </row>
    <row r="5820" spans="1:7">
      <c r="A5820">
        <v>5819</v>
      </c>
      <c r="B5820">
        <v>86</v>
      </c>
      <c r="C5820" t="s">
        <v>198</v>
      </c>
      <c r="D5820" t="s">
        <v>45</v>
      </c>
      <c r="E5820" t="s">
        <v>1394</v>
      </c>
      <c r="F5820" t="s">
        <v>63</v>
      </c>
      <c r="G5820">
        <v>120</v>
      </c>
    </row>
    <row r="5821" spans="1:7">
      <c r="A5821">
        <v>5820</v>
      </c>
      <c r="B5821">
        <v>86</v>
      </c>
      <c r="C5821" t="s">
        <v>198</v>
      </c>
      <c r="D5821" t="s">
        <v>45</v>
      </c>
      <c r="E5821" t="s">
        <v>1394</v>
      </c>
      <c r="F5821" t="s">
        <v>46</v>
      </c>
      <c r="G5821">
        <v>114</v>
      </c>
    </row>
    <row r="5822" spans="1:7">
      <c r="A5822">
        <v>5821</v>
      </c>
      <c r="B5822">
        <v>86</v>
      </c>
      <c r="C5822" t="s">
        <v>198</v>
      </c>
      <c r="D5822" t="s">
        <v>45</v>
      </c>
      <c r="E5822" t="s">
        <v>1395</v>
      </c>
      <c r="F5822" t="s">
        <v>63</v>
      </c>
      <c r="G5822">
        <v>90</v>
      </c>
    </row>
    <row r="5823" spans="1:7">
      <c r="A5823">
        <v>5822</v>
      </c>
      <c r="B5823">
        <v>86</v>
      </c>
      <c r="C5823" t="s">
        <v>198</v>
      </c>
      <c r="D5823" t="s">
        <v>45</v>
      </c>
      <c r="E5823" t="s">
        <v>1395</v>
      </c>
      <c r="F5823" t="s">
        <v>46</v>
      </c>
      <c r="G5823">
        <v>93</v>
      </c>
    </row>
    <row r="5824" spans="1:7">
      <c r="A5824">
        <v>5823</v>
      </c>
      <c r="B5824">
        <v>86</v>
      </c>
      <c r="C5824" t="s">
        <v>198</v>
      </c>
      <c r="D5824" t="s">
        <v>45</v>
      </c>
      <c r="E5824" t="s">
        <v>1396</v>
      </c>
      <c r="F5824" t="s">
        <v>63</v>
      </c>
      <c r="G5824">
        <v>92</v>
      </c>
    </row>
    <row r="5825" spans="1:8">
      <c r="A5825">
        <v>5824</v>
      </c>
      <c r="B5825">
        <v>86</v>
      </c>
      <c r="C5825" t="s">
        <v>198</v>
      </c>
      <c r="D5825" t="s">
        <v>45</v>
      </c>
      <c r="E5825" t="s">
        <v>1396</v>
      </c>
      <c r="F5825" t="s">
        <v>46</v>
      </c>
      <c r="G5825">
        <v>92</v>
      </c>
    </row>
    <row r="5826" spans="1:8">
      <c r="A5826">
        <v>5825</v>
      </c>
      <c r="B5826">
        <v>86</v>
      </c>
      <c r="C5826" t="s">
        <v>198</v>
      </c>
      <c r="D5826" t="s">
        <v>45</v>
      </c>
      <c r="E5826" t="s">
        <v>1397</v>
      </c>
      <c r="F5826" t="s">
        <v>63</v>
      </c>
      <c r="G5826">
        <v>65</v>
      </c>
    </row>
    <row r="5827" spans="1:8">
      <c r="A5827">
        <v>5826</v>
      </c>
      <c r="B5827">
        <v>86</v>
      </c>
      <c r="C5827" t="s">
        <v>198</v>
      </c>
      <c r="D5827" t="s">
        <v>45</v>
      </c>
      <c r="E5827" t="s">
        <v>1397</v>
      </c>
      <c r="F5827" t="s">
        <v>46</v>
      </c>
      <c r="G5827">
        <v>40</v>
      </c>
    </row>
    <row r="5828" spans="1:8">
      <c r="A5828">
        <v>5827</v>
      </c>
      <c r="B5828">
        <v>86</v>
      </c>
      <c r="C5828" t="s">
        <v>198</v>
      </c>
      <c r="D5828" t="s">
        <v>45</v>
      </c>
      <c r="E5828" t="s">
        <v>1398</v>
      </c>
      <c r="F5828" t="s">
        <v>63</v>
      </c>
      <c r="G5828">
        <v>46</v>
      </c>
    </row>
    <row r="5829" spans="1:8">
      <c r="A5829">
        <v>5828</v>
      </c>
      <c r="B5829">
        <v>86</v>
      </c>
      <c r="C5829" t="s">
        <v>198</v>
      </c>
      <c r="D5829" t="s">
        <v>45</v>
      </c>
      <c r="E5829" t="s">
        <v>1398</v>
      </c>
      <c r="F5829" t="s">
        <v>46</v>
      </c>
      <c r="G5829">
        <v>42</v>
      </c>
    </row>
    <row r="5830" spans="1:8">
      <c r="A5830">
        <v>5829</v>
      </c>
      <c r="B5830">
        <v>86</v>
      </c>
      <c r="C5830" t="s">
        <v>198</v>
      </c>
      <c r="D5830" t="s">
        <v>45</v>
      </c>
      <c r="E5830" t="s">
        <v>1399</v>
      </c>
      <c r="F5830" t="s">
        <v>63</v>
      </c>
      <c r="G5830">
        <v>45</v>
      </c>
    </row>
    <row r="5831" spans="1:8">
      <c r="A5831">
        <v>5830</v>
      </c>
      <c r="B5831">
        <v>86</v>
      </c>
      <c r="C5831" t="s">
        <v>198</v>
      </c>
      <c r="D5831" t="s">
        <v>45</v>
      </c>
      <c r="E5831" t="s">
        <v>1399</v>
      </c>
      <c r="F5831" t="s">
        <v>46</v>
      </c>
      <c r="G5831">
        <v>19</v>
      </c>
    </row>
    <row r="5832" spans="1:8">
      <c r="A5832">
        <v>5831</v>
      </c>
      <c r="B5832">
        <v>86</v>
      </c>
      <c r="C5832" t="s">
        <v>198</v>
      </c>
      <c r="D5832" t="s">
        <v>45</v>
      </c>
      <c r="E5832" t="s">
        <v>1400</v>
      </c>
      <c r="F5832" t="s">
        <v>63</v>
      </c>
      <c r="G5832">
        <v>16</v>
      </c>
    </row>
    <row r="5833" spans="1:8">
      <c r="A5833">
        <v>5832</v>
      </c>
      <c r="B5833">
        <v>86</v>
      </c>
      <c r="C5833" t="s">
        <v>198</v>
      </c>
      <c r="D5833" t="s">
        <v>45</v>
      </c>
      <c r="E5833" t="s">
        <v>1400</v>
      </c>
      <c r="F5833" t="s">
        <v>46</v>
      </c>
      <c r="G5833">
        <v>14</v>
      </c>
    </row>
    <row r="5834" spans="1:8">
      <c r="A5834">
        <v>5833</v>
      </c>
      <c r="B5834">
        <v>86</v>
      </c>
      <c r="C5834" t="s">
        <v>198</v>
      </c>
      <c r="D5834" t="s">
        <v>45</v>
      </c>
      <c r="E5834" t="s">
        <v>1401</v>
      </c>
      <c r="F5834" t="s">
        <v>63</v>
      </c>
      <c r="G5834">
        <v>9</v>
      </c>
    </row>
    <row r="5835" spans="1:8">
      <c r="A5835">
        <v>5834</v>
      </c>
      <c r="B5835">
        <v>86</v>
      </c>
      <c r="C5835" t="s">
        <v>198</v>
      </c>
      <c r="D5835" t="s">
        <v>45</v>
      </c>
      <c r="E5835" t="s">
        <v>1401</v>
      </c>
      <c r="F5835" t="s">
        <v>46</v>
      </c>
      <c r="G5835">
        <v>7</v>
      </c>
    </row>
    <row r="5836" spans="1:8">
      <c r="A5836">
        <v>5835</v>
      </c>
      <c r="B5836">
        <v>86</v>
      </c>
      <c r="C5836" t="s">
        <v>198</v>
      </c>
      <c r="D5836" t="s">
        <v>45</v>
      </c>
      <c r="E5836" t="s">
        <v>1402</v>
      </c>
      <c r="F5836" t="s">
        <v>63</v>
      </c>
      <c r="G5836">
        <v>10</v>
      </c>
    </row>
    <row r="5837" spans="1:8">
      <c r="A5837">
        <v>5836</v>
      </c>
      <c r="B5837">
        <v>86</v>
      </c>
      <c r="C5837" t="s">
        <v>198</v>
      </c>
      <c r="D5837" t="s">
        <v>45</v>
      </c>
      <c r="E5837" t="s">
        <v>1402</v>
      </c>
      <c r="F5837" t="s">
        <v>46</v>
      </c>
      <c r="G5837">
        <v>7</v>
      </c>
    </row>
    <row r="5838" spans="1:8">
      <c r="A5838">
        <v>5837</v>
      </c>
      <c r="B5838">
        <v>88</v>
      </c>
      <c r="C5838" t="s">
        <v>199</v>
      </c>
      <c r="D5838" t="s">
        <v>1413</v>
      </c>
      <c r="E5838" t="s">
        <v>1389</v>
      </c>
      <c r="F5838" t="s">
        <v>63</v>
      </c>
      <c r="G5838">
        <v>1</v>
      </c>
      <c r="H5838">
        <v>20</v>
      </c>
    </row>
    <row r="5839" spans="1:8">
      <c r="A5839">
        <v>5838</v>
      </c>
      <c r="B5839">
        <v>88</v>
      </c>
      <c r="C5839" t="s">
        <v>199</v>
      </c>
      <c r="D5839" t="s">
        <v>1413</v>
      </c>
      <c r="E5839" t="s">
        <v>1390</v>
      </c>
      <c r="F5839" t="s">
        <v>63</v>
      </c>
      <c r="G5839">
        <v>1</v>
      </c>
      <c r="H5839">
        <v>20</v>
      </c>
    </row>
    <row r="5840" spans="1:8">
      <c r="A5840">
        <v>5839</v>
      </c>
      <c r="B5840">
        <v>88</v>
      </c>
      <c r="C5840" t="s">
        <v>199</v>
      </c>
      <c r="D5840" t="s">
        <v>1413</v>
      </c>
      <c r="E5840" t="s">
        <v>1391</v>
      </c>
      <c r="F5840" t="s">
        <v>63</v>
      </c>
      <c r="G5840">
        <v>1</v>
      </c>
      <c r="H5840">
        <v>20</v>
      </c>
    </row>
    <row r="5841" spans="1:8">
      <c r="A5841">
        <v>5840</v>
      </c>
      <c r="B5841">
        <v>88</v>
      </c>
      <c r="C5841" t="s">
        <v>199</v>
      </c>
      <c r="D5841" t="s">
        <v>1413</v>
      </c>
      <c r="E5841" t="s">
        <v>1392</v>
      </c>
      <c r="F5841" t="s">
        <v>63</v>
      </c>
      <c r="G5841">
        <v>1</v>
      </c>
      <c r="H5841">
        <v>20</v>
      </c>
    </row>
    <row r="5842" spans="1:8">
      <c r="A5842">
        <v>5841</v>
      </c>
      <c r="B5842">
        <v>88</v>
      </c>
      <c r="C5842" t="s">
        <v>199</v>
      </c>
      <c r="D5842" t="s">
        <v>1413</v>
      </c>
      <c r="E5842" t="s">
        <v>1392</v>
      </c>
      <c r="F5842" t="s">
        <v>46</v>
      </c>
      <c r="G5842">
        <v>2</v>
      </c>
      <c r="H5842">
        <v>20</v>
      </c>
    </row>
    <row r="5843" spans="1:8">
      <c r="A5843">
        <v>5842</v>
      </c>
      <c r="B5843">
        <v>88</v>
      </c>
      <c r="C5843" t="s">
        <v>199</v>
      </c>
      <c r="D5843" t="s">
        <v>1413</v>
      </c>
      <c r="E5843" t="s">
        <v>1393</v>
      </c>
      <c r="F5843" t="s">
        <v>63</v>
      </c>
      <c r="G5843">
        <v>1</v>
      </c>
      <c r="H5843">
        <v>20</v>
      </c>
    </row>
    <row r="5844" spans="1:8">
      <c r="A5844">
        <v>5843</v>
      </c>
      <c r="B5844">
        <v>88</v>
      </c>
      <c r="C5844" t="s">
        <v>199</v>
      </c>
      <c r="D5844" t="s">
        <v>1413</v>
      </c>
      <c r="E5844" t="s">
        <v>1393</v>
      </c>
      <c r="F5844" t="s">
        <v>46</v>
      </c>
      <c r="G5844">
        <v>1</v>
      </c>
      <c r="H5844">
        <v>20</v>
      </c>
    </row>
    <row r="5845" spans="1:8">
      <c r="A5845">
        <v>5844</v>
      </c>
      <c r="B5845">
        <v>88</v>
      </c>
      <c r="C5845" t="s">
        <v>199</v>
      </c>
      <c r="D5845" t="s">
        <v>1413</v>
      </c>
      <c r="E5845" t="s">
        <v>1394</v>
      </c>
      <c r="F5845" t="s">
        <v>63</v>
      </c>
      <c r="G5845">
        <v>1</v>
      </c>
      <c r="H5845">
        <v>20</v>
      </c>
    </row>
    <row r="5846" spans="1:8">
      <c r="A5846">
        <v>5845</v>
      </c>
      <c r="B5846">
        <v>88</v>
      </c>
      <c r="C5846" t="s">
        <v>199</v>
      </c>
      <c r="D5846" t="s">
        <v>1413</v>
      </c>
      <c r="E5846" t="s">
        <v>1394</v>
      </c>
      <c r="F5846" t="s">
        <v>46</v>
      </c>
      <c r="G5846">
        <v>1</v>
      </c>
      <c r="H5846">
        <v>20</v>
      </c>
    </row>
    <row r="5847" spans="1:8">
      <c r="A5847">
        <v>5846</v>
      </c>
      <c r="B5847">
        <v>88</v>
      </c>
      <c r="C5847" t="s">
        <v>199</v>
      </c>
      <c r="D5847" t="s">
        <v>1413</v>
      </c>
      <c r="E5847" t="s">
        <v>1395</v>
      </c>
      <c r="F5847" t="s">
        <v>46</v>
      </c>
      <c r="G5847">
        <v>2</v>
      </c>
      <c r="H5847">
        <v>20</v>
      </c>
    </row>
    <row r="5848" spans="1:8">
      <c r="A5848">
        <v>5847</v>
      </c>
      <c r="B5848">
        <v>88</v>
      </c>
      <c r="C5848" t="s">
        <v>199</v>
      </c>
      <c r="D5848" t="s">
        <v>1413</v>
      </c>
      <c r="E5848" t="s">
        <v>1396</v>
      </c>
      <c r="F5848" t="s">
        <v>63</v>
      </c>
      <c r="G5848">
        <v>1</v>
      </c>
      <c r="H5848">
        <v>20</v>
      </c>
    </row>
    <row r="5849" spans="1:8">
      <c r="A5849">
        <v>5848</v>
      </c>
      <c r="B5849">
        <v>88</v>
      </c>
      <c r="C5849" t="s">
        <v>199</v>
      </c>
      <c r="D5849" t="s">
        <v>1413</v>
      </c>
      <c r="E5849" t="s">
        <v>1396</v>
      </c>
      <c r="F5849" t="s">
        <v>46</v>
      </c>
      <c r="G5849">
        <v>4</v>
      </c>
      <c r="H5849">
        <v>20</v>
      </c>
    </row>
    <row r="5850" spans="1:8">
      <c r="A5850">
        <v>5849</v>
      </c>
      <c r="B5850">
        <v>88</v>
      </c>
      <c r="C5850" t="s">
        <v>199</v>
      </c>
      <c r="D5850" t="s">
        <v>1413</v>
      </c>
      <c r="E5850" t="s">
        <v>1397</v>
      </c>
      <c r="F5850" t="s">
        <v>63</v>
      </c>
      <c r="G5850">
        <v>1</v>
      </c>
      <c r="H5850">
        <v>20</v>
      </c>
    </row>
    <row r="5851" spans="1:8">
      <c r="A5851">
        <v>5850</v>
      </c>
      <c r="B5851">
        <v>88</v>
      </c>
      <c r="C5851" t="s">
        <v>199</v>
      </c>
      <c r="D5851" t="s">
        <v>1413</v>
      </c>
      <c r="E5851" t="s">
        <v>1397</v>
      </c>
      <c r="F5851" t="s">
        <v>46</v>
      </c>
      <c r="G5851">
        <v>2</v>
      </c>
      <c r="H5851">
        <v>20</v>
      </c>
    </row>
    <row r="5852" spans="1:8">
      <c r="A5852">
        <v>5851</v>
      </c>
      <c r="B5852">
        <v>88</v>
      </c>
      <c r="C5852" t="s">
        <v>199</v>
      </c>
      <c r="D5852" t="s">
        <v>3597</v>
      </c>
      <c r="E5852" t="s">
        <v>249</v>
      </c>
      <c r="F5852" t="s">
        <v>63</v>
      </c>
      <c r="G5852">
        <v>816</v>
      </c>
      <c r="H5852">
        <v>20332</v>
      </c>
    </row>
    <row r="5853" spans="1:8">
      <c r="A5853">
        <v>5852</v>
      </c>
      <c r="B5853">
        <v>88</v>
      </c>
      <c r="C5853" t="s">
        <v>199</v>
      </c>
      <c r="D5853" t="s">
        <v>3597</v>
      </c>
      <c r="E5853" t="s">
        <v>249</v>
      </c>
      <c r="F5853" t="s">
        <v>46</v>
      </c>
      <c r="G5853">
        <v>741</v>
      </c>
      <c r="H5853">
        <v>20332</v>
      </c>
    </row>
    <row r="5854" spans="1:8">
      <c r="A5854">
        <v>5853</v>
      </c>
      <c r="B5854">
        <v>88</v>
      </c>
      <c r="C5854" t="s">
        <v>199</v>
      </c>
      <c r="D5854" t="s">
        <v>3597</v>
      </c>
      <c r="E5854" t="s">
        <v>1386</v>
      </c>
      <c r="F5854" t="s">
        <v>63</v>
      </c>
      <c r="G5854">
        <v>848</v>
      </c>
      <c r="H5854">
        <v>20332</v>
      </c>
    </row>
    <row r="5855" spans="1:8">
      <c r="A5855">
        <v>5854</v>
      </c>
      <c r="B5855">
        <v>88</v>
      </c>
      <c r="C5855" t="s">
        <v>199</v>
      </c>
      <c r="D5855" t="s">
        <v>3597</v>
      </c>
      <c r="E5855" t="s">
        <v>1386</v>
      </c>
      <c r="F5855" t="s">
        <v>46</v>
      </c>
      <c r="G5855">
        <v>791</v>
      </c>
      <c r="H5855">
        <v>20332</v>
      </c>
    </row>
    <row r="5856" spans="1:8">
      <c r="A5856">
        <v>5855</v>
      </c>
      <c r="B5856">
        <v>88</v>
      </c>
      <c r="C5856" t="s">
        <v>199</v>
      </c>
      <c r="D5856" t="s">
        <v>3597</v>
      </c>
      <c r="E5856" t="s">
        <v>1387</v>
      </c>
      <c r="F5856" t="s">
        <v>63</v>
      </c>
      <c r="G5856">
        <v>889</v>
      </c>
      <c r="H5856">
        <v>20332</v>
      </c>
    </row>
    <row r="5857" spans="1:8">
      <c r="A5857">
        <v>5856</v>
      </c>
      <c r="B5857">
        <v>88</v>
      </c>
      <c r="C5857" t="s">
        <v>199</v>
      </c>
      <c r="D5857" t="s">
        <v>3597</v>
      </c>
      <c r="E5857" t="s">
        <v>1387</v>
      </c>
      <c r="F5857" t="s">
        <v>46</v>
      </c>
      <c r="G5857">
        <v>869</v>
      </c>
      <c r="H5857">
        <v>20332</v>
      </c>
    </row>
    <row r="5858" spans="1:8">
      <c r="A5858">
        <v>5857</v>
      </c>
      <c r="B5858">
        <v>88</v>
      </c>
      <c r="C5858" t="s">
        <v>199</v>
      </c>
      <c r="D5858" t="s">
        <v>3597</v>
      </c>
      <c r="E5858" t="s">
        <v>1388</v>
      </c>
      <c r="F5858" t="s">
        <v>63</v>
      </c>
      <c r="G5858">
        <v>847</v>
      </c>
      <c r="H5858">
        <v>20332</v>
      </c>
    </row>
    <row r="5859" spans="1:8">
      <c r="A5859">
        <v>5858</v>
      </c>
      <c r="B5859">
        <v>88</v>
      </c>
      <c r="C5859" t="s">
        <v>199</v>
      </c>
      <c r="D5859" t="s">
        <v>3597</v>
      </c>
      <c r="E5859" t="s">
        <v>1388</v>
      </c>
      <c r="F5859" t="s">
        <v>46</v>
      </c>
      <c r="G5859">
        <v>830</v>
      </c>
      <c r="H5859">
        <v>20332</v>
      </c>
    </row>
    <row r="5860" spans="1:8">
      <c r="A5860">
        <v>5859</v>
      </c>
      <c r="B5860">
        <v>88</v>
      </c>
      <c r="C5860" t="s">
        <v>199</v>
      </c>
      <c r="D5860" t="s">
        <v>3597</v>
      </c>
      <c r="E5860" t="s">
        <v>1389</v>
      </c>
      <c r="F5860" t="s">
        <v>63</v>
      </c>
      <c r="G5860">
        <v>790</v>
      </c>
      <c r="H5860">
        <v>20332</v>
      </c>
    </row>
    <row r="5861" spans="1:8">
      <c r="A5861">
        <v>5860</v>
      </c>
      <c r="B5861">
        <v>88</v>
      </c>
      <c r="C5861" t="s">
        <v>199</v>
      </c>
      <c r="D5861" t="s">
        <v>3597</v>
      </c>
      <c r="E5861" t="s">
        <v>1389</v>
      </c>
      <c r="F5861" t="s">
        <v>46</v>
      </c>
      <c r="G5861">
        <v>812</v>
      </c>
      <c r="H5861">
        <v>20332</v>
      </c>
    </row>
    <row r="5862" spans="1:8">
      <c r="A5862">
        <v>5861</v>
      </c>
      <c r="B5862">
        <v>88</v>
      </c>
      <c r="C5862" t="s">
        <v>199</v>
      </c>
      <c r="D5862" t="s">
        <v>3597</v>
      </c>
      <c r="E5862" t="s">
        <v>1390</v>
      </c>
      <c r="F5862" t="s">
        <v>63</v>
      </c>
      <c r="G5862">
        <v>839</v>
      </c>
      <c r="H5862">
        <v>20332</v>
      </c>
    </row>
    <row r="5863" spans="1:8">
      <c r="A5863">
        <v>5862</v>
      </c>
      <c r="B5863">
        <v>88</v>
      </c>
      <c r="C5863" t="s">
        <v>199</v>
      </c>
      <c r="D5863" t="s">
        <v>3597</v>
      </c>
      <c r="E5863" t="s">
        <v>1390</v>
      </c>
      <c r="F5863" t="s">
        <v>46</v>
      </c>
      <c r="G5863">
        <v>910</v>
      </c>
      <c r="H5863">
        <v>20332</v>
      </c>
    </row>
    <row r="5864" spans="1:8">
      <c r="A5864">
        <v>5863</v>
      </c>
      <c r="B5864">
        <v>88</v>
      </c>
      <c r="C5864" t="s">
        <v>199</v>
      </c>
      <c r="D5864" t="s">
        <v>3597</v>
      </c>
      <c r="E5864" t="s">
        <v>1391</v>
      </c>
      <c r="F5864" t="s">
        <v>63</v>
      </c>
      <c r="G5864">
        <v>732</v>
      </c>
      <c r="H5864">
        <v>20332</v>
      </c>
    </row>
    <row r="5865" spans="1:8">
      <c r="A5865">
        <v>5864</v>
      </c>
      <c r="B5865">
        <v>88</v>
      </c>
      <c r="C5865" t="s">
        <v>199</v>
      </c>
      <c r="D5865" t="s">
        <v>3597</v>
      </c>
      <c r="E5865" t="s">
        <v>1391</v>
      </c>
      <c r="F5865" t="s">
        <v>46</v>
      </c>
      <c r="G5865">
        <v>828</v>
      </c>
      <c r="H5865">
        <v>20332</v>
      </c>
    </row>
    <row r="5866" spans="1:8">
      <c r="A5866">
        <v>5865</v>
      </c>
      <c r="B5866">
        <v>88</v>
      </c>
      <c r="C5866" t="s">
        <v>199</v>
      </c>
      <c r="D5866" t="s">
        <v>3597</v>
      </c>
      <c r="E5866" t="s">
        <v>1392</v>
      </c>
      <c r="F5866" t="s">
        <v>63</v>
      </c>
      <c r="G5866">
        <v>724</v>
      </c>
      <c r="H5866">
        <v>20332</v>
      </c>
    </row>
    <row r="5867" spans="1:8">
      <c r="A5867">
        <v>5866</v>
      </c>
      <c r="B5867">
        <v>88</v>
      </c>
      <c r="C5867" t="s">
        <v>199</v>
      </c>
      <c r="D5867" t="s">
        <v>3597</v>
      </c>
      <c r="E5867" t="s">
        <v>1392</v>
      </c>
      <c r="F5867" t="s">
        <v>46</v>
      </c>
      <c r="G5867">
        <v>769</v>
      </c>
      <c r="H5867">
        <v>20332</v>
      </c>
    </row>
    <row r="5868" spans="1:8">
      <c r="A5868">
        <v>5867</v>
      </c>
      <c r="B5868">
        <v>88</v>
      </c>
      <c r="C5868" t="s">
        <v>199</v>
      </c>
      <c r="D5868" t="s">
        <v>3597</v>
      </c>
      <c r="E5868" t="s">
        <v>1393</v>
      </c>
      <c r="F5868" t="s">
        <v>63</v>
      </c>
      <c r="G5868">
        <v>596</v>
      </c>
      <c r="H5868">
        <v>20332</v>
      </c>
    </row>
    <row r="5869" spans="1:8">
      <c r="A5869">
        <v>5868</v>
      </c>
      <c r="B5869">
        <v>88</v>
      </c>
      <c r="C5869" t="s">
        <v>199</v>
      </c>
      <c r="D5869" t="s">
        <v>3597</v>
      </c>
      <c r="E5869" t="s">
        <v>1393</v>
      </c>
      <c r="F5869" t="s">
        <v>46</v>
      </c>
      <c r="G5869">
        <v>698</v>
      </c>
      <c r="H5869">
        <v>20332</v>
      </c>
    </row>
    <row r="5870" spans="1:8">
      <c r="A5870">
        <v>5869</v>
      </c>
      <c r="B5870">
        <v>88</v>
      </c>
      <c r="C5870" t="s">
        <v>199</v>
      </c>
      <c r="D5870" t="s">
        <v>3597</v>
      </c>
      <c r="E5870" t="s">
        <v>1394</v>
      </c>
      <c r="F5870" t="s">
        <v>63</v>
      </c>
      <c r="G5870">
        <v>569</v>
      </c>
      <c r="H5870">
        <v>20332</v>
      </c>
    </row>
    <row r="5871" spans="1:8">
      <c r="A5871">
        <v>5870</v>
      </c>
      <c r="B5871">
        <v>88</v>
      </c>
      <c r="C5871" t="s">
        <v>199</v>
      </c>
      <c r="D5871" t="s">
        <v>3597</v>
      </c>
      <c r="E5871" t="s">
        <v>1394</v>
      </c>
      <c r="F5871" t="s">
        <v>46</v>
      </c>
      <c r="G5871">
        <v>697</v>
      </c>
      <c r="H5871">
        <v>20332</v>
      </c>
    </row>
    <row r="5872" spans="1:8">
      <c r="A5872">
        <v>5871</v>
      </c>
      <c r="B5872">
        <v>88</v>
      </c>
      <c r="C5872" t="s">
        <v>199</v>
      </c>
      <c r="D5872" t="s">
        <v>3597</v>
      </c>
      <c r="E5872" t="s">
        <v>1395</v>
      </c>
      <c r="F5872" t="s">
        <v>63</v>
      </c>
      <c r="G5872">
        <v>562</v>
      </c>
      <c r="H5872">
        <v>20332</v>
      </c>
    </row>
    <row r="5873" spans="1:8">
      <c r="A5873">
        <v>5872</v>
      </c>
      <c r="B5873">
        <v>88</v>
      </c>
      <c r="C5873" t="s">
        <v>199</v>
      </c>
      <c r="D5873" t="s">
        <v>3597</v>
      </c>
      <c r="E5873" t="s">
        <v>1395</v>
      </c>
      <c r="F5873" t="s">
        <v>46</v>
      </c>
      <c r="G5873">
        <v>649</v>
      </c>
      <c r="H5873">
        <v>20332</v>
      </c>
    </row>
    <row r="5874" spans="1:8">
      <c r="A5874">
        <v>5873</v>
      </c>
      <c r="B5874">
        <v>88</v>
      </c>
      <c r="C5874" t="s">
        <v>199</v>
      </c>
      <c r="D5874" t="s">
        <v>3597</v>
      </c>
      <c r="E5874" t="s">
        <v>1396</v>
      </c>
      <c r="F5874" t="s">
        <v>63</v>
      </c>
      <c r="G5874">
        <v>487</v>
      </c>
      <c r="H5874">
        <v>20332</v>
      </c>
    </row>
    <row r="5875" spans="1:8">
      <c r="A5875">
        <v>5874</v>
      </c>
      <c r="B5875">
        <v>88</v>
      </c>
      <c r="C5875" t="s">
        <v>199</v>
      </c>
      <c r="D5875" t="s">
        <v>3597</v>
      </c>
      <c r="E5875" t="s">
        <v>1396</v>
      </c>
      <c r="F5875" t="s">
        <v>46</v>
      </c>
      <c r="G5875">
        <v>604</v>
      </c>
      <c r="H5875">
        <v>20332</v>
      </c>
    </row>
    <row r="5876" spans="1:8">
      <c r="A5876">
        <v>5875</v>
      </c>
      <c r="B5876">
        <v>88</v>
      </c>
      <c r="C5876" t="s">
        <v>199</v>
      </c>
      <c r="D5876" t="s">
        <v>3597</v>
      </c>
      <c r="E5876" t="s">
        <v>1397</v>
      </c>
      <c r="F5876" t="s">
        <v>63</v>
      </c>
      <c r="G5876">
        <v>356</v>
      </c>
      <c r="H5876">
        <v>20332</v>
      </c>
    </row>
    <row r="5877" spans="1:8">
      <c r="A5877">
        <v>5876</v>
      </c>
      <c r="B5877">
        <v>88</v>
      </c>
      <c r="C5877" t="s">
        <v>199</v>
      </c>
      <c r="D5877" t="s">
        <v>3597</v>
      </c>
      <c r="E5877" t="s">
        <v>1397</v>
      </c>
      <c r="F5877" t="s">
        <v>46</v>
      </c>
      <c r="G5877">
        <v>445</v>
      </c>
      <c r="H5877">
        <v>20332</v>
      </c>
    </row>
    <row r="5878" spans="1:8">
      <c r="A5878">
        <v>5877</v>
      </c>
      <c r="B5878">
        <v>88</v>
      </c>
      <c r="C5878" t="s">
        <v>199</v>
      </c>
      <c r="D5878" t="s">
        <v>3597</v>
      </c>
      <c r="E5878" t="s">
        <v>1398</v>
      </c>
      <c r="F5878" t="s">
        <v>63</v>
      </c>
      <c r="G5878">
        <v>273</v>
      </c>
      <c r="H5878">
        <v>20332</v>
      </c>
    </row>
    <row r="5879" spans="1:8">
      <c r="A5879">
        <v>5878</v>
      </c>
      <c r="B5879">
        <v>88</v>
      </c>
      <c r="C5879" t="s">
        <v>199</v>
      </c>
      <c r="D5879" t="s">
        <v>3597</v>
      </c>
      <c r="E5879" t="s">
        <v>1398</v>
      </c>
      <c r="F5879" t="s">
        <v>46</v>
      </c>
      <c r="G5879">
        <v>317</v>
      </c>
      <c r="H5879">
        <v>20332</v>
      </c>
    </row>
    <row r="5880" spans="1:8">
      <c r="A5880">
        <v>5879</v>
      </c>
      <c r="B5880">
        <v>88</v>
      </c>
      <c r="C5880" t="s">
        <v>199</v>
      </c>
      <c r="D5880" t="s">
        <v>3597</v>
      </c>
      <c r="E5880" t="s">
        <v>1399</v>
      </c>
      <c r="F5880" t="s">
        <v>63</v>
      </c>
      <c r="G5880">
        <v>190</v>
      </c>
      <c r="H5880">
        <v>20332</v>
      </c>
    </row>
    <row r="5881" spans="1:8">
      <c r="A5881">
        <v>5880</v>
      </c>
      <c r="B5881">
        <v>88</v>
      </c>
      <c r="C5881" t="s">
        <v>199</v>
      </c>
      <c r="D5881" t="s">
        <v>3597</v>
      </c>
      <c r="E5881" t="s">
        <v>1399</v>
      </c>
      <c r="F5881" t="s">
        <v>46</v>
      </c>
      <c r="G5881">
        <v>225</v>
      </c>
      <c r="H5881">
        <v>20332</v>
      </c>
    </row>
    <row r="5882" spans="1:8">
      <c r="A5882">
        <v>5881</v>
      </c>
      <c r="B5882">
        <v>88</v>
      </c>
      <c r="C5882" t="s">
        <v>199</v>
      </c>
      <c r="D5882" t="s">
        <v>3597</v>
      </c>
      <c r="E5882" t="s">
        <v>1400</v>
      </c>
      <c r="F5882" t="s">
        <v>63</v>
      </c>
      <c r="G5882">
        <v>131</v>
      </c>
      <c r="H5882">
        <v>20332</v>
      </c>
    </row>
    <row r="5883" spans="1:8">
      <c r="A5883">
        <v>5882</v>
      </c>
      <c r="B5883">
        <v>88</v>
      </c>
      <c r="C5883" t="s">
        <v>199</v>
      </c>
      <c r="D5883" t="s">
        <v>3597</v>
      </c>
      <c r="E5883" t="s">
        <v>1400</v>
      </c>
      <c r="F5883" t="s">
        <v>46</v>
      </c>
      <c r="G5883">
        <v>156</v>
      </c>
      <c r="H5883">
        <v>20332</v>
      </c>
    </row>
    <row r="5884" spans="1:8">
      <c r="A5884">
        <v>5883</v>
      </c>
      <c r="B5884">
        <v>88</v>
      </c>
      <c r="C5884" t="s">
        <v>199</v>
      </c>
      <c r="D5884" t="s">
        <v>3597</v>
      </c>
      <c r="E5884" t="s">
        <v>1401</v>
      </c>
      <c r="F5884" t="s">
        <v>63</v>
      </c>
      <c r="G5884">
        <v>72</v>
      </c>
      <c r="H5884">
        <v>20332</v>
      </c>
    </row>
    <row r="5885" spans="1:8">
      <c r="A5885">
        <v>5884</v>
      </c>
      <c r="B5885">
        <v>88</v>
      </c>
      <c r="C5885" t="s">
        <v>199</v>
      </c>
      <c r="D5885" t="s">
        <v>3597</v>
      </c>
      <c r="E5885" t="s">
        <v>1401</v>
      </c>
      <c r="F5885" t="s">
        <v>46</v>
      </c>
      <c r="G5885">
        <v>114</v>
      </c>
      <c r="H5885">
        <v>20332</v>
      </c>
    </row>
    <row r="5886" spans="1:8">
      <c r="A5886">
        <v>5885</v>
      </c>
      <c r="B5886">
        <v>88</v>
      </c>
      <c r="C5886" t="s">
        <v>199</v>
      </c>
      <c r="D5886" t="s">
        <v>3597</v>
      </c>
      <c r="E5886" t="s">
        <v>1402</v>
      </c>
      <c r="F5886" t="s">
        <v>63</v>
      </c>
      <c r="G5886">
        <v>56</v>
      </c>
      <c r="H5886">
        <v>20332</v>
      </c>
    </row>
    <row r="5887" spans="1:8">
      <c r="A5887">
        <v>5886</v>
      </c>
      <c r="B5887">
        <v>88</v>
      </c>
      <c r="C5887" t="s">
        <v>199</v>
      </c>
      <c r="D5887" t="s">
        <v>3597</v>
      </c>
      <c r="E5887" t="s">
        <v>1402</v>
      </c>
      <c r="F5887" t="s">
        <v>46</v>
      </c>
      <c r="G5887">
        <v>100</v>
      </c>
      <c r="H5887">
        <v>20332</v>
      </c>
    </row>
    <row r="5888" spans="1:8">
      <c r="A5888">
        <v>5887</v>
      </c>
      <c r="B5888">
        <v>88</v>
      </c>
      <c r="C5888" t="s">
        <v>199</v>
      </c>
      <c r="D5888" t="s">
        <v>3599</v>
      </c>
      <c r="E5888" t="s">
        <v>249</v>
      </c>
      <c r="F5888" t="s">
        <v>63</v>
      </c>
      <c r="G5888">
        <v>1</v>
      </c>
      <c r="H5888">
        <v>10</v>
      </c>
    </row>
    <row r="5889" spans="1:8">
      <c r="A5889">
        <v>5888</v>
      </c>
      <c r="B5889">
        <v>88</v>
      </c>
      <c r="C5889" t="s">
        <v>199</v>
      </c>
      <c r="D5889" t="s">
        <v>3599</v>
      </c>
      <c r="E5889" t="s">
        <v>1388</v>
      </c>
      <c r="F5889" t="s">
        <v>46</v>
      </c>
      <c r="G5889">
        <v>1</v>
      </c>
      <c r="H5889">
        <v>10</v>
      </c>
    </row>
    <row r="5890" spans="1:8">
      <c r="A5890">
        <v>5889</v>
      </c>
      <c r="B5890">
        <v>88</v>
      </c>
      <c r="C5890" t="s">
        <v>199</v>
      </c>
      <c r="D5890" t="s">
        <v>3599</v>
      </c>
      <c r="E5890" t="s">
        <v>1389</v>
      </c>
      <c r="F5890" t="s">
        <v>63</v>
      </c>
      <c r="G5890">
        <v>1</v>
      </c>
      <c r="H5890">
        <v>10</v>
      </c>
    </row>
    <row r="5891" spans="1:8">
      <c r="A5891">
        <v>5890</v>
      </c>
      <c r="B5891">
        <v>88</v>
      </c>
      <c r="C5891" t="s">
        <v>199</v>
      </c>
      <c r="D5891" t="s">
        <v>3599</v>
      </c>
      <c r="E5891" t="s">
        <v>1392</v>
      </c>
      <c r="F5891" t="s">
        <v>46</v>
      </c>
      <c r="G5891">
        <v>1</v>
      </c>
      <c r="H5891">
        <v>10</v>
      </c>
    </row>
    <row r="5892" spans="1:8">
      <c r="A5892">
        <v>5891</v>
      </c>
      <c r="B5892">
        <v>88</v>
      </c>
      <c r="C5892" t="s">
        <v>199</v>
      </c>
      <c r="D5892" t="s">
        <v>3599</v>
      </c>
      <c r="E5892" t="s">
        <v>1393</v>
      </c>
      <c r="F5892" t="s">
        <v>46</v>
      </c>
      <c r="G5892">
        <v>1</v>
      </c>
      <c r="H5892">
        <v>10</v>
      </c>
    </row>
    <row r="5893" spans="1:8">
      <c r="A5893">
        <v>5892</v>
      </c>
      <c r="B5893">
        <v>88</v>
      </c>
      <c r="C5893" t="s">
        <v>199</v>
      </c>
      <c r="D5893" t="s">
        <v>3599</v>
      </c>
      <c r="E5893" t="s">
        <v>1394</v>
      </c>
      <c r="F5893" t="s">
        <v>46</v>
      </c>
      <c r="G5893">
        <v>1</v>
      </c>
      <c r="H5893">
        <v>10</v>
      </c>
    </row>
    <row r="5894" spans="1:8">
      <c r="A5894">
        <v>5893</v>
      </c>
      <c r="B5894">
        <v>88</v>
      </c>
      <c r="C5894" t="s">
        <v>199</v>
      </c>
      <c r="D5894" t="s">
        <v>3599</v>
      </c>
      <c r="E5894" t="s">
        <v>1395</v>
      </c>
      <c r="F5894" t="s">
        <v>63</v>
      </c>
      <c r="G5894">
        <v>1</v>
      </c>
      <c r="H5894">
        <v>10</v>
      </c>
    </row>
    <row r="5895" spans="1:8">
      <c r="A5895">
        <v>5894</v>
      </c>
      <c r="B5895">
        <v>88</v>
      </c>
      <c r="C5895" t="s">
        <v>199</v>
      </c>
      <c r="D5895" t="s">
        <v>3599</v>
      </c>
      <c r="E5895" t="s">
        <v>1395</v>
      </c>
      <c r="F5895" t="s">
        <v>46</v>
      </c>
      <c r="G5895">
        <v>1</v>
      </c>
      <c r="H5895">
        <v>10</v>
      </c>
    </row>
    <row r="5896" spans="1:8">
      <c r="A5896">
        <v>5895</v>
      </c>
      <c r="B5896">
        <v>88</v>
      </c>
      <c r="C5896" t="s">
        <v>199</v>
      </c>
      <c r="D5896" t="s">
        <v>3599</v>
      </c>
      <c r="E5896" t="s">
        <v>1396</v>
      </c>
      <c r="F5896" t="s">
        <v>46</v>
      </c>
      <c r="G5896">
        <v>1</v>
      </c>
      <c r="H5896">
        <v>10</v>
      </c>
    </row>
    <row r="5897" spans="1:8">
      <c r="A5897">
        <v>5896</v>
      </c>
      <c r="B5897">
        <v>88</v>
      </c>
      <c r="C5897" t="s">
        <v>199</v>
      </c>
      <c r="D5897" t="s">
        <v>3599</v>
      </c>
      <c r="E5897" t="s">
        <v>1399</v>
      </c>
      <c r="F5897" t="s">
        <v>46</v>
      </c>
      <c r="G5897">
        <v>1</v>
      </c>
      <c r="H5897">
        <v>10</v>
      </c>
    </row>
    <row r="5898" spans="1:8">
      <c r="A5898">
        <v>5897</v>
      </c>
      <c r="B5898">
        <v>88</v>
      </c>
      <c r="C5898" t="s">
        <v>199</v>
      </c>
      <c r="D5898" t="s">
        <v>3598</v>
      </c>
      <c r="E5898" t="s">
        <v>249</v>
      </c>
      <c r="F5898" t="s">
        <v>63</v>
      </c>
      <c r="G5898">
        <v>218</v>
      </c>
      <c r="H5898">
        <v>6531</v>
      </c>
    </row>
    <row r="5899" spans="1:8">
      <c r="A5899">
        <v>5898</v>
      </c>
      <c r="B5899">
        <v>88</v>
      </c>
      <c r="C5899" t="s">
        <v>199</v>
      </c>
      <c r="D5899" t="s">
        <v>3598</v>
      </c>
      <c r="E5899" t="s">
        <v>249</v>
      </c>
      <c r="F5899" t="s">
        <v>46</v>
      </c>
      <c r="G5899">
        <v>201</v>
      </c>
      <c r="H5899">
        <v>6531</v>
      </c>
    </row>
    <row r="5900" spans="1:8">
      <c r="A5900">
        <v>5899</v>
      </c>
      <c r="B5900">
        <v>88</v>
      </c>
      <c r="C5900" t="s">
        <v>199</v>
      </c>
      <c r="D5900" t="s">
        <v>3598</v>
      </c>
      <c r="E5900" t="s">
        <v>1386</v>
      </c>
      <c r="F5900" t="s">
        <v>63</v>
      </c>
      <c r="G5900">
        <v>223</v>
      </c>
      <c r="H5900">
        <v>6531</v>
      </c>
    </row>
    <row r="5901" spans="1:8">
      <c r="A5901">
        <v>5900</v>
      </c>
      <c r="B5901">
        <v>88</v>
      </c>
      <c r="C5901" t="s">
        <v>199</v>
      </c>
      <c r="D5901" t="s">
        <v>3598</v>
      </c>
      <c r="E5901" t="s">
        <v>1386</v>
      </c>
      <c r="F5901" t="s">
        <v>46</v>
      </c>
      <c r="G5901">
        <v>202</v>
      </c>
      <c r="H5901">
        <v>6531</v>
      </c>
    </row>
    <row r="5902" spans="1:8">
      <c r="A5902">
        <v>5901</v>
      </c>
      <c r="B5902">
        <v>88</v>
      </c>
      <c r="C5902" t="s">
        <v>199</v>
      </c>
      <c r="D5902" t="s">
        <v>3598</v>
      </c>
      <c r="E5902" t="s">
        <v>1387</v>
      </c>
      <c r="F5902" t="s">
        <v>63</v>
      </c>
      <c r="G5902">
        <v>227</v>
      </c>
      <c r="H5902">
        <v>6531</v>
      </c>
    </row>
    <row r="5903" spans="1:8">
      <c r="A5903">
        <v>5902</v>
      </c>
      <c r="B5903">
        <v>88</v>
      </c>
      <c r="C5903" t="s">
        <v>199</v>
      </c>
      <c r="D5903" t="s">
        <v>3598</v>
      </c>
      <c r="E5903" t="s">
        <v>1387</v>
      </c>
      <c r="F5903" t="s">
        <v>46</v>
      </c>
      <c r="G5903">
        <v>227</v>
      </c>
      <c r="H5903">
        <v>6531</v>
      </c>
    </row>
    <row r="5904" spans="1:8">
      <c r="A5904">
        <v>5903</v>
      </c>
      <c r="B5904">
        <v>88</v>
      </c>
      <c r="C5904" t="s">
        <v>199</v>
      </c>
      <c r="D5904" t="s">
        <v>3598</v>
      </c>
      <c r="E5904" t="s">
        <v>1388</v>
      </c>
      <c r="F5904" t="s">
        <v>63</v>
      </c>
      <c r="G5904">
        <v>229</v>
      </c>
      <c r="H5904">
        <v>6531</v>
      </c>
    </row>
    <row r="5905" spans="1:8">
      <c r="A5905">
        <v>5904</v>
      </c>
      <c r="B5905">
        <v>88</v>
      </c>
      <c r="C5905" t="s">
        <v>199</v>
      </c>
      <c r="D5905" t="s">
        <v>3598</v>
      </c>
      <c r="E5905" t="s">
        <v>1388</v>
      </c>
      <c r="F5905" t="s">
        <v>46</v>
      </c>
      <c r="G5905">
        <v>220</v>
      </c>
      <c r="H5905">
        <v>6531</v>
      </c>
    </row>
    <row r="5906" spans="1:8">
      <c r="A5906">
        <v>5905</v>
      </c>
      <c r="B5906">
        <v>88</v>
      </c>
      <c r="C5906" t="s">
        <v>199</v>
      </c>
      <c r="D5906" t="s">
        <v>3598</v>
      </c>
      <c r="E5906" t="s">
        <v>1389</v>
      </c>
      <c r="F5906" t="s">
        <v>63</v>
      </c>
      <c r="G5906">
        <v>247</v>
      </c>
      <c r="H5906">
        <v>6531</v>
      </c>
    </row>
    <row r="5907" spans="1:8">
      <c r="A5907">
        <v>5906</v>
      </c>
      <c r="B5907">
        <v>88</v>
      </c>
      <c r="C5907" t="s">
        <v>199</v>
      </c>
      <c r="D5907" t="s">
        <v>3598</v>
      </c>
      <c r="E5907" t="s">
        <v>1389</v>
      </c>
      <c r="F5907" t="s">
        <v>46</v>
      </c>
      <c r="G5907">
        <v>223</v>
      </c>
      <c r="H5907">
        <v>6531</v>
      </c>
    </row>
    <row r="5908" spans="1:8">
      <c r="A5908">
        <v>5907</v>
      </c>
      <c r="B5908">
        <v>88</v>
      </c>
      <c r="C5908" t="s">
        <v>199</v>
      </c>
      <c r="D5908" t="s">
        <v>3598</v>
      </c>
      <c r="E5908" t="s">
        <v>1390</v>
      </c>
      <c r="F5908" t="s">
        <v>63</v>
      </c>
      <c r="G5908">
        <v>274</v>
      </c>
      <c r="H5908">
        <v>6531</v>
      </c>
    </row>
    <row r="5909" spans="1:8">
      <c r="A5909">
        <v>5908</v>
      </c>
      <c r="B5909">
        <v>88</v>
      </c>
      <c r="C5909" t="s">
        <v>199</v>
      </c>
      <c r="D5909" t="s">
        <v>3598</v>
      </c>
      <c r="E5909" t="s">
        <v>1390</v>
      </c>
      <c r="F5909" t="s">
        <v>46</v>
      </c>
      <c r="G5909">
        <v>302</v>
      </c>
      <c r="H5909">
        <v>6531</v>
      </c>
    </row>
    <row r="5910" spans="1:8">
      <c r="A5910">
        <v>5909</v>
      </c>
      <c r="B5910">
        <v>88</v>
      </c>
      <c r="C5910" t="s">
        <v>199</v>
      </c>
      <c r="D5910" t="s">
        <v>3598</v>
      </c>
      <c r="E5910" t="s">
        <v>1391</v>
      </c>
      <c r="F5910" t="s">
        <v>63</v>
      </c>
      <c r="G5910">
        <v>228</v>
      </c>
      <c r="H5910">
        <v>6531</v>
      </c>
    </row>
    <row r="5911" spans="1:8">
      <c r="A5911">
        <v>5910</v>
      </c>
      <c r="B5911">
        <v>88</v>
      </c>
      <c r="C5911" t="s">
        <v>199</v>
      </c>
      <c r="D5911" t="s">
        <v>3598</v>
      </c>
      <c r="E5911" t="s">
        <v>1391</v>
      </c>
      <c r="F5911" t="s">
        <v>46</v>
      </c>
      <c r="G5911">
        <v>264</v>
      </c>
      <c r="H5911">
        <v>6531</v>
      </c>
    </row>
    <row r="5912" spans="1:8">
      <c r="A5912">
        <v>5911</v>
      </c>
      <c r="B5912">
        <v>88</v>
      </c>
      <c r="C5912" t="s">
        <v>199</v>
      </c>
      <c r="D5912" t="s">
        <v>3598</v>
      </c>
      <c r="E5912" t="s">
        <v>1392</v>
      </c>
      <c r="F5912" t="s">
        <v>63</v>
      </c>
      <c r="G5912">
        <v>221</v>
      </c>
      <c r="H5912">
        <v>6531</v>
      </c>
    </row>
    <row r="5913" spans="1:8">
      <c r="A5913">
        <v>5912</v>
      </c>
      <c r="B5913">
        <v>88</v>
      </c>
      <c r="C5913" t="s">
        <v>199</v>
      </c>
      <c r="D5913" t="s">
        <v>3598</v>
      </c>
      <c r="E5913" t="s">
        <v>1392</v>
      </c>
      <c r="F5913" t="s">
        <v>46</v>
      </c>
      <c r="G5913">
        <v>247</v>
      </c>
      <c r="H5913">
        <v>6531</v>
      </c>
    </row>
    <row r="5914" spans="1:8">
      <c r="A5914">
        <v>5913</v>
      </c>
      <c r="B5914">
        <v>88</v>
      </c>
      <c r="C5914" t="s">
        <v>199</v>
      </c>
      <c r="D5914" t="s">
        <v>3598</v>
      </c>
      <c r="E5914" t="s">
        <v>1393</v>
      </c>
      <c r="F5914" t="s">
        <v>63</v>
      </c>
      <c r="G5914">
        <v>180</v>
      </c>
      <c r="H5914">
        <v>6531</v>
      </c>
    </row>
    <row r="5915" spans="1:8">
      <c r="A5915">
        <v>5914</v>
      </c>
      <c r="B5915">
        <v>88</v>
      </c>
      <c r="C5915" t="s">
        <v>199</v>
      </c>
      <c r="D5915" t="s">
        <v>3598</v>
      </c>
      <c r="E5915" t="s">
        <v>1393</v>
      </c>
      <c r="F5915" t="s">
        <v>46</v>
      </c>
      <c r="G5915">
        <v>224</v>
      </c>
      <c r="H5915">
        <v>6531</v>
      </c>
    </row>
    <row r="5916" spans="1:8">
      <c r="A5916">
        <v>5915</v>
      </c>
      <c r="B5916">
        <v>88</v>
      </c>
      <c r="C5916" t="s">
        <v>199</v>
      </c>
      <c r="D5916" t="s">
        <v>3598</v>
      </c>
      <c r="E5916" t="s">
        <v>1394</v>
      </c>
      <c r="F5916" t="s">
        <v>63</v>
      </c>
      <c r="G5916">
        <v>231</v>
      </c>
      <c r="H5916">
        <v>6531</v>
      </c>
    </row>
    <row r="5917" spans="1:8">
      <c r="A5917">
        <v>5916</v>
      </c>
      <c r="B5917">
        <v>88</v>
      </c>
      <c r="C5917" t="s">
        <v>199</v>
      </c>
      <c r="D5917" t="s">
        <v>3598</v>
      </c>
      <c r="E5917" t="s">
        <v>1394</v>
      </c>
      <c r="F5917" t="s">
        <v>46</v>
      </c>
      <c r="G5917">
        <v>277</v>
      </c>
      <c r="H5917">
        <v>6531</v>
      </c>
    </row>
    <row r="5918" spans="1:8">
      <c r="A5918">
        <v>5917</v>
      </c>
      <c r="B5918">
        <v>88</v>
      </c>
      <c r="C5918" t="s">
        <v>199</v>
      </c>
      <c r="D5918" t="s">
        <v>3598</v>
      </c>
      <c r="E5918" t="s">
        <v>1395</v>
      </c>
      <c r="F5918" t="s">
        <v>63</v>
      </c>
      <c r="G5918">
        <v>277</v>
      </c>
      <c r="H5918">
        <v>6531</v>
      </c>
    </row>
    <row r="5919" spans="1:8">
      <c r="A5919">
        <v>5918</v>
      </c>
      <c r="B5919">
        <v>88</v>
      </c>
      <c r="C5919" t="s">
        <v>199</v>
      </c>
      <c r="D5919" t="s">
        <v>3598</v>
      </c>
      <c r="E5919" t="s">
        <v>1395</v>
      </c>
      <c r="F5919" t="s">
        <v>46</v>
      </c>
      <c r="G5919">
        <v>290</v>
      </c>
      <c r="H5919">
        <v>6531</v>
      </c>
    </row>
    <row r="5920" spans="1:8">
      <c r="A5920">
        <v>5919</v>
      </c>
      <c r="B5920">
        <v>88</v>
      </c>
      <c r="C5920" t="s">
        <v>199</v>
      </c>
      <c r="D5920" t="s">
        <v>3598</v>
      </c>
      <c r="E5920" t="s">
        <v>1396</v>
      </c>
      <c r="F5920" t="s">
        <v>63</v>
      </c>
      <c r="G5920">
        <v>248</v>
      </c>
      <c r="H5920">
        <v>6531</v>
      </c>
    </row>
    <row r="5921" spans="1:8">
      <c r="A5921">
        <v>5920</v>
      </c>
      <c r="B5921">
        <v>88</v>
      </c>
      <c r="C5921" t="s">
        <v>199</v>
      </c>
      <c r="D5921" t="s">
        <v>3598</v>
      </c>
      <c r="E5921" t="s">
        <v>1396</v>
      </c>
      <c r="F5921" t="s">
        <v>46</v>
      </c>
      <c r="G5921">
        <v>273</v>
      </c>
      <c r="H5921">
        <v>6531</v>
      </c>
    </row>
    <row r="5922" spans="1:8">
      <c r="A5922">
        <v>5921</v>
      </c>
      <c r="B5922">
        <v>88</v>
      </c>
      <c r="C5922" t="s">
        <v>199</v>
      </c>
      <c r="D5922" t="s">
        <v>3598</v>
      </c>
      <c r="E5922" t="s">
        <v>1397</v>
      </c>
      <c r="F5922" t="s">
        <v>63</v>
      </c>
      <c r="G5922">
        <v>171</v>
      </c>
      <c r="H5922">
        <v>6531</v>
      </c>
    </row>
    <row r="5923" spans="1:8">
      <c r="A5923">
        <v>5922</v>
      </c>
      <c r="B5923">
        <v>88</v>
      </c>
      <c r="C5923" t="s">
        <v>199</v>
      </c>
      <c r="D5923" t="s">
        <v>3598</v>
      </c>
      <c r="E5923" t="s">
        <v>1397</v>
      </c>
      <c r="F5923" t="s">
        <v>46</v>
      </c>
      <c r="G5923">
        <v>199</v>
      </c>
      <c r="H5923">
        <v>6531</v>
      </c>
    </row>
    <row r="5924" spans="1:8">
      <c r="A5924">
        <v>5923</v>
      </c>
      <c r="B5924">
        <v>88</v>
      </c>
      <c r="C5924" t="s">
        <v>199</v>
      </c>
      <c r="D5924" t="s">
        <v>3598</v>
      </c>
      <c r="E5924" t="s">
        <v>1398</v>
      </c>
      <c r="F5924" t="s">
        <v>63</v>
      </c>
      <c r="G5924">
        <v>80</v>
      </c>
      <c r="H5924">
        <v>6531</v>
      </c>
    </row>
    <row r="5925" spans="1:8">
      <c r="A5925">
        <v>5924</v>
      </c>
      <c r="B5925">
        <v>88</v>
      </c>
      <c r="C5925" t="s">
        <v>199</v>
      </c>
      <c r="D5925" t="s">
        <v>3598</v>
      </c>
      <c r="E5925" t="s">
        <v>1398</v>
      </c>
      <c r="F5925" t="s">
        <v>46</v>
      </c>
      <c r="G5925">
        <v>112</v>
      </c>
      <c r="H5925">
        <v>6531</v>
      </c>
    </row>
    <row r="5926" spans="1:8">
      <c r="A5926">
        <v>5925</v>
      </c>
      <c r="B5926">
        <v>88</v>
      </c>
      <c r="C5926" t="s">
        <v>199</v>
      </c>
      <c r="D5926" t="s">
        <v>3598</v>
      </c>
      <c r="E5926" t="s">
        <v>1399</v>
      </c>
      <c r="F5926" t="s">
        <v>63</v>
      </c>
      <c r="G5926">
        <v>37</v>
      </c>
      <c r="H5926">
        <v>6531</v>
      </c>
    </row>
    <row r="5927" spans="1:8">
      <c r="A5927">
        <v>5926</v>
      </c>
      <c r="B5927">
        <v>88</v>
      </c>
      <c r="C5927" t="s">
        <v>199</v>
      </c>
      <c r="D5927" t="s">
        <v>3598</v>
      </c>
      <c r="E5927" t="s">
        <v>1399</v>
      </c>
      <c r="F5927" t="s">
        <v>46</v>
      </c>
      <c r="G5927">
        <v>55</v>
      </c>
      <c r="H5927">
        <v>6531</v>
      </c>
    </row>
    <row r="5928" spans="1:8">
      <c r="A5928">
        <v>5927</v>
      </c>
      <c r="B5928">
        <v>88</v>
      </c>
      <c r="C5928" t="s">
        <v>199</v>
      </c>
      <c r="D5928" t="s">
        <v>3598</v>
      </c>
      <c r="E5928" t="s">
        <v>1400</v>
      </c>
      <c r="F5928" t="s">
        <v>63</v>
      </c>
      <c r="G5928">
        <v>28</v>
      </c>
      <c r="H5928">
        <v>6531</v>
      </c>
    </row>
    <row r="5929" spans="1:8">
      <c r="A5929">
        <v>5928</v>
      </c>
      <c r="B5929">
        <v>88</v>
      </c>
      <c r="C5929" t="s">
        <v>199</v>
      </c>
      <c r="D5929" t="s">
        <v>3598</v>
      </c>
      <c r="E5929" t="s">
        <v>1400</v>
      </c>
      <c r="F5929" t="s">
        <v>46</v>
      </c>
      <c r="G5929">
        <v>34</v>
      </c>
      <c r="H5929">
        <v>6531</v>
      </c>
    </row>
    <row r="5930" spans="1:8">
      <c r="A5930">
        <v>5929</v>
      </c>
      <c r="B5930">
        <v>88</v>
      </c>
      <c r="C5930" t="s">
        <v>199</v>
      </c>
      <c r="D5930" t="s">
        <v>3598</v>
      </c>
      <c r="E5930" t="s">
        <v>1401</v>
      </c>
      <c r="F5930" t="s">
        <v>63</v>
      </c>
      <c r="G5930">
        <v>17</v>
      </c>
      <c r="H5930">
        <v>6531</v>
      </c>
    </row>
    <row r="5931" spans="1:8">
      <c r="A5931">
        <v>5930</v>
      </c>
      <c r="B5931">
        <v>88</v>
      </c>
      <c r="C5931" t="s">
        <v>199</v>
      </c>
      <c r="D5931" t="s">
        <v>3598</v>
      </c>
      <c r="E5931" t="s">
        <v>1401</v>
      </c>
      <c r="F5931" t="s">
        <v>46</v>
      </c>
      <c r="G5931">
        <v>20</v>
      </c>
      <c r="H5931">
        <v>6531</v>
      </c>
    </row>
    <row r="5932" spans="1:8">
      <c r="A5932">
        <v>5931</v>
      </c>
      <c r="B5932">
        <v>88</v>
      </c>
      <c r="C5932" t="s">
        <v>199</v>
      </c>
      <c r="D5932" t="s">
        <v>3598</v>
      </c>
      <c r="E5932" t="s">
        <v>1402</v>
      </c>
      <c r="F5932" t="s">
        <v>63</v>
      </c>
      <c r="G5932">
        <v>4</v>
      </c>
      <c r="H5932">
        <v>6531</v>
      </c>
    </row>
    <row r="5933" spans="1:8">
      <c r="A5933">
        <v>5932</v>
      </c>
      <c r="B5933">
        <v>88</v>
      </c>
      <c r="C5933" t="s">
        <v>199</v>
      </c>
      <c r="D5933" t="s">
        <v>3598</v>
      </c>
      <c r="E5933" t="s">
        <v>1402</v>
      </c>
      <c r="F5933" t="s">
        <v>46</v>
      </c>
      <c r="G5933">
        <v>21</v>
      </c>
      <c r="H5933">
        <v>6531</v>
      </c>
    </row>
    <row r="5934" spans="1:8">
      <c r="A5934">
        <v>5933</v>
      </c>
      <c r="B5934">
        <v>88</v>
      </c>
      <c r="C5934" t="s">
        <v>199</v>
      </c>
      <c r="D5934" t="s">
        <v>3586</v>
      </c>
      <c r="E5934" t="s">
        <v>249</v>
      </c>
      <c r="F5934" t="s">
        <v>63</v>
      </c>
      <c r="G5934">
        <v>696</v>
      </c>
      <c r="H5934">
        <v>20817</v>
      </c>
    </row>
    <row r="5935" spans="1:8">
      <c r="A5935">
        <v>5934</v>
      </c>
      <c r="B5935">
        <v>88</v>
      </c>
      <c r="C5935" t="s">
        <v>199</v>
      </c>
      <c r="D5935" t="s">
        <v>3586</v>
      </c>
      <c r="E5935" t="s">
        <v>249</v>
      </c>
      <c r="F5935" t="s">
        <v>46</v>
      </c>
      <c r="G5935">
        <v>658</v>
      </c>
      <c r="H5935">
        <v>20817</v>
      </c>
    </row>
    <row r="5936" spans="1:8">
      <c r="A5936">
        <v>5935</v>
      </c>
      <c r="B5936">
        <v>88</v>
      </c>
      <c r="C5936" t="s">
        <v>199</v>
      </c>
      <c r="D5936" t="s">
        <v>3586</v>
      </c>
      <c r="E5936" t="s">
        <v>1386</v>
      </c>
      <c r="F5936" t="s">
        <v>63</v>
      </c>
      <c r="G5936">
        <v>696</v>
      </c>
      <c r="H5936">
        <v>20817</v>
      </c>
    </row>
    <row r="5937" spans="1:8">
      <c r="A5937">
        <v>5936</v>
      </c>
      <c r="B5937">
        <v>88</v>
      </c>
      <c r="C5937" t="s">
        <v>199</v>
      </c>
      <c r="D5937" t="s">
        <v>3586</v>
      </c>
      <c r="E5937" t="s">
        <v>1386</v>
      </c>
      <c r="F5937" t="s">
        <v>46</v>
      </c>
      <c r="G5937">
        <v>676</v>
      </c>
      <c r="H5937">
        <v>20817</v>
      </c>
    </row>
    <row r="5938" spans="1:8">
      <c r="A5938">
        <v>5937</v>
      </c>
      <c r="B5938">
        <v>88</v>
      </c>
      <c r="C5938" t="s">
        <v>199</v>
      </c>
      <c r="D5938" t="s">
        <v>3586</v>
      </c>
      <c r="E5938" t="s">
        <v>1387</v>
      </c>
      <c r="F5938" t="s">
        <v>63</v>
      </c>
      <c r="G5938">
        <v>683</v>
      </c>
      <c r="H5938">
        <v>20817</v>
      </c>
    </row>
    <row r="5939" spans="1:8">
      <c r="A5939">
        <v>5938</v>
      </c>
      <c r="B5939">
        <v>88</v>
      </c>
      <c r="C5939" t="s">
        <v>199</v>
      </c>
      <c r="D5939" t="s">
        <v>3586</v>
      </c>
      <c r="E5939" t="s">
        <v>1387</v>
      </c>
      <c r="F5939" t="s">
        <v>46</v>
      </c>
      <c r="G5939">
        <v>662</v>
      </c>
      <c r="H5939">
        <v>20817</v>
      </c>
    </row>
    <row r="5940" spans="1:8">
      <c r="A5940">
        <v>5939</v>
      </c>
      <c r="B5940">
        <v>88</v>
      </c>
      <c r="C5940" t="s">
        <v>199</v>
      </c>
      <c r="D5940" t="s">
        <v>3586</v>
      </c>
      <c r="E5940" t="s">
        <v>1388</v>
      </c>
      <c r="F5940" t="s">
        <v>63</v>
      </c>
      <c r="G5940">
        <v>693</v>
      </c>
      <c r="H5940">
        <v>20817</v>
      </c>
    </row>
    <row r="5941" spans="1:8">
      <c r="A5941">
        <v>5940</v>
      </c>
      <c r="B5941">
        <v>88</v>
      </c>
      <c r="C5941" t="s">
        <v>199</v>
      </c>
      <c r="D5941" t="s">
        <v>3586</v>
      </c>
      <c r="E5941" t="s">
        <v>1388</v>
      </c>
      <c r="F5941" t="s">
        <v>46</v>
      </c>
      <c r="G5941">
        <v>665</v>
      </c>
      <c r="H5941">
        <v>20817</v>
      </c>
    </row>
    <row r="5942" spans="1:8">
      <c r="A5942">
        <v>5941</v>
      </c>
      <c r="B5942">
        <v>88</v>
      </c>
      <c r="C5942" t="s">
        <v>199</v>
      </c>
      <c r="D5942" t="s">
        <v>3586</v>
      </c>
      <c r="E5942" t="s">
        <v>1389</v>
      </c>
      <c r="F5942" t="s">
        <v>63</v>
      </c>
      <c r="G5942">
        <v>770</v>
      </c>
      <c r="H5942">
        <v>20817</v>
      </c>
    </row>
    <row r="5943" spans="1:8">
      <c r="A5943">
        <v>5942</v>
      </c>
      <c r="B5943">
        <v>88</v>
      </c>
      <c r="C5943" t="s">
        <v>199</v>
      </c>
      <c r="D5943" t="s">
        <v>3586</v>
      </c>
      <c r="E5943" t="s">
        <v>1389</v>
      </c>
      <c r="F5943" t="s">
        <v>46</v>
      </c>
      <c r="G5943">
        <v>777</v>
      </c>
      <c r="H5943">
        <v>20817</v>
      </c>
    </row>
    <row r="5944" spans="1:8">
      <c r="A5944">
        <v>5943</v>
      </c>
      <c r="B5944">
        <v>88</v>
      </c>
      <c r="C5944" t="s">
        <v>199</v>
      </c>
      <c r="D5944" t="s">
        <v>3586</v>
      </c>
      <c r="E5944" t="s">
        <v>1390</v>
      </c>
      <c r="F5944" t="s">
        <v>63</v>
      </c>
      <c r="G5944">
        <v>987</v>
      </c>
      <c r="H5944">
        <v>20817</v>
      </c>
    </row>
    <row r="5945" spans="1:8">
      <c r="A5945">
        <v>5944</v>
      </c>
      <c r="B5945">
        <v>88</v>
      </c>
      <c r="C5945" t="s">
        <v>199</v>
      </c>
      <c r="D5945" t="s">
        <v>3586</v>
      </c>
      <c r="E5945" t="s">
        <v>1390</v>
      </c>
      <c r="F5945" t="s">
        <v>46</v>
      </c>
      <c r="G5945">
        <v>910</v>
      </c>
      <c r="H5945">
        <v>20817</v>
      </c>
    </row>
    <row r="5946" spans="1:8">
      <c r="A5946">
        <v>5945</v>
      </c>
      <c r="B5946">
        <v>88</v>
      </c>
      <c r="C5946" t="s">
        <v>199</v>
      </c>
      <c r="D5946" t="s">
        <v>3586</v>
      </c>
      <c r="E5946" t="s">
        <v>1391</v>
      </c>
      <c r="F5946" t="s">
        <v>63</v>
      </c>
      <c r="G5946">
        <v>809</v>
      </c>
      <c r="H5946">
        <v>20817</v>
      </c>
    </row>
    <row r="5947" spans="1:8">
      <c r="A5947">
        <v>5946</v>
      </c>
      <c r="B5947">
        <v>88</v>
      </c>
      <c r="C5947" t="s">
        <v>199</v>
      </c>
      <c r="D5947" t="s">
        <v>3586</v>
      </c>
      <c r="E5947" t="s">
        <v>1391</v>
      </c>
      <c r="F5947" t="s">
        <v>46</v>
      </c>
      <c r="G5947">
        <v>847</v>
      </c>
      <c r="H5947">
        <v>20817</v>
      </c>
    </row>
    <row r="5948" spans="1:8">
      <c r="A5948">
        <v>5947</v>
      </c>
      <c r="B5948">
        <v>88</v>
      </c>
      <c r="C5948" t="s">
        <v>199</v>
      </c>
      <c r="D5948" t="s">
        <v>3586</v>
      </c>
      <c r="E5948" t="s">
        <v>1392</v>
      </c>
      <c r="F5948" t="s">
        <v>63</v>
      </c>
      <c r="G5948">
        <v>710</v>
      </c>
      <c r="H5948">
        <v>20817</v>
      </c>
    </row>
    <row r="5949" spans="1:8">
      <c r="A5949">
        <v>5948</v>
      </c>
      <c r="B5949">
        <v>88</v>
      </c>
      <c r="C5949" t="s">
        <v>199</v>
      </c>
      <c r="D5949" t="s">
        <v>3586</v>
      </c>
      <c r="E5949" t="s">
        <v>1392</v>
      </c>
      <c r="F5949" t="s">
        <v>46</v>
      </c>
      <c r="G5949">
        <v>778</v>
      </c>
      <c r="H5949">
        <v>20817</v>
      </c>
    </row>
    <row r="5950" spans="1:8">
      <c r="A5950">
        <v>5949</v>
      </c>
      <c r="B5950">
        <v>88</v>
      </c>
      <c r="C5950" t="s">
        <v>199</v>
      </c>
      <c r="D5950" t="s">
        <v>3586</v>
      </c>
      <c r="E5950" t="s">
        <v>1393</v>
      </c>
      <c r="F5950" t="s">
        <v>63</v>
      </c>
      <c r="G5950">
        <v>612</v>
      </c>
      <c r="H5950">
        <v>20817</v>
      </c>
    </row>
    <row r="5951" spans="1:8">
      <c r="A5951">
        <v>5950</v>
      </c>
      <c r="B5951">
        <v>88</v>
      </c>
      <c r="C5951" t="s">
        <v>199</v>
      </c>
      <c r="D5951" t="s">
        <v>3586</v>
      </c>
      <c r="E5951" t="s">
        <v>1393</v>
      </c>
      <c r="F5951" t="s">
        <v>46</v>
      </c>
      <c r="G5951">
        <v>690</v>
      </c>
      <c r="H5951">
        <v>20817</v>
      </c>
    </row>
    <row r="5952" spans="1:8">
      <c r="A5952">
        <v>5951</v>
      </c>
      <c r="B5952">
        <v>88</v>
      </c>
      <c r="C5952" t="s">
        <v>199</v>
      </c>
      <c r="D5952" t="s">
        <v>3586</v>
      </c>
      <c r="E5952" t="s">
        <v>1394</v>
      </c>
      <c r="F5952" t="s">
        <v>63</v>
      </c>
      <c r="G5952">
        <v>623</v>
      </c>
      <c r="H5952">
        <v>20817</v>
      </c>
    </row>
    <row r="5953" spans="1:8">
      <c r="A5953">
        <v>5952</v>
      </c>
      <c r="B5953">
        <v>88</v>
      </c>
      <c r="C5953" t="s">
        <v>199</v>
      </c>
      <c r="D5953" t="s">
        <v>3586</v>
      </c>
      <c r="E5953" t="s">
        <v>1394</v>
      </c>
      <c r="F5953" t="s">
        <v>46</v>
      </c>
      <c r="G5953">
        <v>753</v>
      </c>
      <c r="H5953">
        <v>20817</v>
      </c>
    </row>
    <row r="5954" spans="1:8">
      <c r="A5954">
        <v>5953</v>
      </c>
      <c r="B5954">
        <v>88</v>
      </c>
      <c r="C5954" t="s">
        <v>199</v>
      </c>
      <c r="D5954" t="s">
        <v>3586</v>
      </c>
      <c r="E5954" t="s">
        <v>1395</v>
      </c>
      <c r="F5954" t="s">
        <v>63</v>
      </c>
      <c r="G5954">
        <v>813</v>
      </c>
      <c r="H5954">
        <v>20817</v>
      </c>
    </row>
    <row r="5955" spans="1:8">
      <c r="A5955">
        <v>5954</v>
      </c>
      <c r="B5955">
        <v>88</v>
      </c>
      <c r="C5955" t="s">
        <v>199</v>
      </c>
      <c r="D5955" t="s">
        <v>3586</v>
      </c>
      <c r="E5955" t="s">
        <v>1395</v>
      </c>
      <c r="F5955" t="s">
        <v>46</v>
      </c>
      <c r="G5955">
        <v>971</v>
      </c>
      <c r="H5955">
        <v>20817</v>
      </c>
    </row>
    <row r="5956" spans="1:8">
      <c r="A5956">
        <v>5955</v>
      </c>
      <c r="B5956">
        <v>88</v>
      </c>
      <c r="C5956" t="s">
        <v>199</v>
      </c>
      <c r="D5956" t="s">
        <v>3586</v>
      </c>
      <c r="E5956" t="s">
        <v>1396</v>
      </c>
      <c r="F5956" t="s">
        <v>63</v>
      </c>
      <c r="G5956">
        <v>791</v>
      </c>
      <c r="H5956">
        <v>20817</v>
      </c>
    </row>
    <row r="5957" spans="1:8">
      <c r="A5957">
        <v>5956</v>
      </c>
      <c r="B5957">
        <v>88</v>
      </c>
      <c r="C5957" t="s">
        <v>199</v>
      </c>
      <c r="D5957" t="s">
        <v>3586</v>
      </c>
      <c r="E5957" t="s">
        <v>1396</v>
      </c>
      <c r="F5957" t="s">
        <v>46</v>
      </c>
      <c r="G5957">
        <v>923</v>
      </c>
      <c r="H5957">
        <v>20817</v>
      </c>
    </row>
    <row r="5958" spans="1:8">
      <c r="A5958">
        <v>5957</v>
      </c>
      <c r="B5958">
        <v>88</v>
      </c>
      <c r="C5958" t="s">
        <v>199</v>
      </c>
      <c r="D5958" t="s">
        <v>3586</v>
      </c>
      <c r="E5958" t="s">
        <v>1397</v>
      </c>
      <c r="F5958" t="s">
        <v>63</v>
      </c>
      <c r="G5958">
        <v>465</v>
      </c>
      <c r="H5958">
        <v>20817</v>
      </c>
    </row>
    <row r="5959" spans="1:8">
      <c r="A5959">
        <v>5958</v>
      </c>
      <c r="B5959">
        <v>88</v>
      </c>
      <c r="C5959" t="s">
        <v>199</v>
      </c>
      <c r="D5959" t="s">
        <v>3586</v>
      </c>
      <c r="E5959" t="s">
        <v>1397</v>
      </c>
      <c r="F5959" t="s">
        <v>46</v>
      </c>
      <c r="G5959">
        <v>588</v>
      </c>
      <c r="H5959">
        <v>20817</v>
      </c>
    </row>
    <row r="5960" spans="1:8">
      <c r="A5960">
        <v>5959</v>
      </c>
      <c r="B5960">
        <v>88</v>
      </c>
      <c r="C5960" t="s">
        <v>199</v>
      </c>
      <c r="D5960" t="s">
        <v>3586</v>
      </c>
      <c r="E5960" t="s">
        <v>1398</v>
      </c>
      <c r="F5960" t="s">
        <v>63</v>
      </c>
      <c r="G5960">
        <v>290</v>
      </c>
      <c r="H5960">
        <v>20817</v>
      </c>
    </row>
    <row r="5961" spans="1:8">
      <c r="A5961">
        <v>5960</v>
      </c>
      <c r="B5961">
        <v>88</v>
      </c>
      <c r="C5961" t="s">
        <v>199</v>
      </c>
      <c r="D5961" t="s">
        <v>3586</v>
      </c>
      <c r="E5961" t="s">
        <v>1398</v>
      </c>
      <c r="F5961" t="s">
        <v>46</v>
      </c>
      <c r="G5961">
        <v>382</v>
      </c>
      <c r="H5961">
        <v>20817</v>
      </c>
    </row>
    <row r="5962" spans="1:8">
      <c r="A5962">
        <v>5961</v>
      </c>
      <c r="B5962">
        <v>88</v>
      </c>
      <c r="C5962" t="s">
        <v>199</v>
      </c>
      <c r="D5962" t="s">
        <v>3586</v>
      </c>
      <c r="E5962" t="s">
        <v>1399</v>
      </c>
      <c r="F5962" t="s">
        <v>63</v>
      </c>
      <c r="G5962">
        <v>180</v>
      </c>
      <c r="H5962">
        <v>20817</v>
      </c>
    </row>
    <row r="5963" spans="1:8">
      <c r="A5963">
        <v>5962</v>
      </c>
      <c r="B5963">
        <v>88</v>
      </c>
      <c r="C5963" t="s">
        <v>199</v>
      </c>
      <c r="D5963" t="s">
        <v>3586</v>
      </c>
      <c r="E5963" t="s">
        <v>1399</v>
      </c>
      <c r="F5963" t="s">
        <v>46</v>
      </c>
      <c r="G5963">
        <v>233</v>
      </c>
      <c r="H5963">
        <v>20817</v>
      </c>
    </row>
    <row r="5964" spans="1:8">
      <c r="A5964">
        <v>5963</v>
      </c>
      <c r="B5964">
        <v>88</v>
      </c>
      <c r="C5964" t="s">
        <v>199</v>
      </c>
      <c r="D5964" t="s">
        <v>3586</v>
      </c>
      <c r="E5964" t="s">
        <v>1400</v>
      </c>
      <c r="F5964" t="s">
        <v>63</v>
      </c>
      <c r="G5964">
        <v>102</v>
      </c>
      <c r="H5964">
        <v>20817</v>
      </c>
    </row>
    <row r="5965" spans="1:8">
      <c r="A5965">
        <v>5964</v>
      </c>
      <c r="B5965">
        <v>88</v>
      </c>
      <c r="C5965" t="s">
        <v>199</v>
      </c>
      <c r="D5965" t="s">
        <v>3586</v>
      </c>
      <c r="E5965" t="s">
        <v>1400</v>
      </c>
      <c r="F5965" t="s">
        <v>46</v>
      </c>
      <c r="G5965">
        <v>155</v>
      </c>
      <c r="H5965">
        <v>20817</v>
      </c>
    </row>
    <row r="5966" spans="1:8">
      <c r="A5966">
        <v>5965</v>
      </c>
      <c r="B5966">
        <v>88</v>
      </c>
      <c r="C5966" t="s">
        <v>199</v>
      </c>
      <c r="D5966" t="s">
        <v>3586</v>
      </c>
      <c r="E5966" t="s">
        <v>1401</v>
      </c>
      <c r="F5966" t="s">
        <v>63</v>
      </c>
      <c r="G5966">
        <v>50</v>
      </c>
      <c r="H5966">
        <v>20817</v>
      </c>
    </row>
    <row r="5967" spans="1:8">
      <c r="A5967">
        <v>5966</v>
      </c>
      <c r="B5967">
        <v>88</v>
      </c>
      <c r="C5967" t="s">
        <v>199</v>
      </c>
      <c r="D5967" t="s">
        <v>3586</v>
      </c>
      <c r="E5967" t="s">
        <v>1401</v>
      </c>
      <c r="F5967" t="s">
        <v>46</v>
      </c>
      <c r="G5967">
        <v>77</v>
      </c>
      <c r="H5967">
        <v>20817</v>
      </c>
    </row>
    <row r="5968" spans="1:8">
      <c r="A5968">
        <v>5967</v>
      </c>
      <c r="B5968">
        <v>88</v>
      </c>
      <c r="C5968" t="s">
        <v>199</v>
      </c>
      <c r="D5968" t="s">
        <v>3586</v>
      </c>
      <c r="E5968" t="s">
        <v>1402</v>
      </c>
      <c r="F5968" t="s">
        <v>63</v>
      </c>
      <c r="G5968">
        <v>38</v>
      </c>
      <c r="H5968">
        <v>20817</v>
      </c>
    </row>
    <row r="5969" spans="1:8">
      <c r="A5969">
        <v>5968</v>
      </c>
      <c r="B5969">
        <v>88</v>
      </c>
      <c r="C5969" t="s">
        <v>199</v>
      </c>
      <c r="D5969" t="s">
        <v>3586</v>
      </c>
      <c r="E5969" t="s">
        <v>1402</v>
      </c>
      <c r="F5969" t="s">
        <v>46</v>
      </c>
      <c r="G5969">
        <v>64</v>
      </c>
      <c r="H5969">
        <v>20817</v>
      </c>
    </row>
    <row r="5970" spans="1:8">
      <c r="A5970">
        <v>5969</v>
      </c>
      <c r="B5970">
        <v>88</v>
      </c>
      <c r="C5970" t="s">
        <v>199</v>
      </c>
      <c r="D5970" t="s">
        <v>45</v>
      </c>
      <c r="E5970" t="s">
        <v>249</v>
      </c>
      <c r="F5970" t="s">
        <v>63</v>
      </c>
      <c r="G5970">
        <v>11</v>
      </c>
    </row>
    <row r="5971" spans="1:8">
      <c r="A5971">
        <v>5970</v>
      </c>
      <c r="B5971">
        <v>88</v>
      </c>
      <c r="C5971" t="s">
        <v>199</v>
      </c>
      <c r="D5971" t="s">
        <v>45</v>
      </c>
      <c r="E5971" t="s">
        <v>249</v>
      </c>
      <c r="F5971" t="s">
        <v>46</v>
      </c>
      <c r="G5971">
        <v>8</v>
      </c>
    </row>
    <row r="5972" spans="1:8">
      <c r="A5972">
        <v>5971</v>
      </c>
      <c r="B5972">
        <v>88</v>
      </c>
      <c r="C5972" t="s">
        <v>199</v>
      </c>
      <c r="D5972" t="s">
        <v>45</v>
      </c>
      <c r="E5972" t="s">
        <v>1386</v>
      </c>
      <c r="F5972" t="s">
        <v>63</v>
      </c>
      <c r="G5972">
        <v>6</v>
      </c>
    </row>
    <row r="5973" spans="1:8">
      <c r="A5973">
        <v>5972</v>
      </c>
      <c r="B5973">
        <v>88</v>
      </c>
      <c r="C5973" t="s">
        <v>199</v>
      </c>
      <c r="D5973" t="s">
        <v>45</v>
      </c>
      <c r="E5973" t="s">
        <v>1386</v>
      </c>
      <c r="F5973" t="s">
        <v>46</v>
      </c>
      <c r="G5973">
        <v>7</v>
      </c>
    </row>
    <row r="5974" spans="1:8">
      <c r="A5974">
        <v>5973</v>
      </c>
      <c r="B5974">
        <v>88</v>
      </c>
      <c r="C5974" t="s">
        <v>199</v>
      </c>
      <c r="D5974" t="s">
        <v>45</v>
      </c>
      <c r="E5974" t="s">
        <v>1387</v>
      </c>
      <c r="F5974" t="s">
        <v>63</v>
      </c>
      <c r="G5974">
        <v>11</v>
      </c>
    </row>
    <row r="5975" spans="1:8">
      <c r="A5975">
        <v>5974</v>
      </c>
      <c r="B5975">
        <v>88</v>
      </c>
      <c r="C5975" t="s">
        <v>199</v>
      </c>
      <c r="D5975" t="s">
        <v>45</v>
      </c>
      <c r="E5975" t="s">
        <v>1387</v>
      </c>
      <c r="F5975" t="s">
        <v>46</v>
      </c>
      <c r="G5975">
        <v>7</v>
      </c>
    </row>
    <row r="5976" spans="1:8">
      <c r="A5976">
        <v>5975</v>
      </c>
      <c r="B5976">
        <v>88</v>
      </c>
      <c r="C5976" t="s">
        <v>199</v>
      </c>
      <c r="D5976" t="s">
        <v>45</v>
      </c>
      <c r="E5976" t="s">
        <v>1388</v>
      </c>
      <c r="F5976" t="s">
        <v>63</v>
      </c>
      <c r="G5976">
        <v>136</v>
      </c>
    </row>
    <row r="5977" spans="1:8">
      <c r="A5977">
        <v>5976</v>
      </c>
      <c r="B5977">
        <v>88</v>
      </c>
      <c r="C5977" t="s">
        <v>199</v>
      </c>
      <c r="D5977" t="s">
        <v>45</v>
      </c>
      <c r="E5977" t="s">
        <v>1388</v>
      </c>
      <c r="F5977" t="s">
        <v>46</v>
      </c>
      <c r="G5977">
        <v>18</v>
      </c>
    </row>
    <row r="5978" spans="1:8">
      <c r="A5978">
        <v>5977</v>
      </c>
      <c r="B5978">
        <v>88</v>
      </c>
      <c r="C5978" t="s">
        <v>199</v>
      </c>
      <c r="D5978" t="s">
        <v>45</v>
      </c>
      <c r="E5978" t="s">
        <v>1389</v>
      </c>
      <c r="F5978" t="s">
        <v>63</v>
      </c>
      <c r="G5978">
        <v>121</v>
      </c>
    </row>
    <row r="5979" spans="1:8">
      <c r="A5979">
        <v>5978</v>
      </c>
      <c r="B5979">
        <v>88</v>
      </c>
      <c r="C5979" t="s">
        <v>199</v>
      </c>
      <c r="D5979" t="s">
        <v>45</v>
      </c>
      <c r="E5979" t="s">
        <v>1389</v>
      </c>
      <c r="F5979" t="s">
        <v>46</v>
      </c>
      <c r="G5979">
        <v>22</v>
      </c>
    </row>
    <row r="5980" spans="1:8">
      <c r="A5980">
        <v>5979</v>
      </c>
      <c r="B5980">
        <v>88</v>
      </c>
      <c r="C5980" t="s">
        <v>199</v>
      </c>
      <c r="D5980" t="s">
        <v>45</v>
      </c>
      <c r="E5980" t="s">
        <v>1390</v>
      </c>
      <c r="F5980" t="s">
        <v>63</v>
      </c>
      <c r="G5980">
        <v>22</v>
      </c>
    </row>
    <row r="5981" spans="1:8">
      <c r="A5981">
        <v>5980</v>
      </c>
      <c r="B5981">
        <v>88</v>
      </c>
      <c r="C5981" t="s">
        <v>199</v>
      </c>
      <c r="D5981" t="s">
        <v>45</v>
      </c>
      <c r="E5981" t="s">
        <v>1390</v>
      </c>
      <c r="F5981" t="s">
        <v>46</v>
      </c>
      <c r="G5981">
        <v>16</v>
      </c>
    </row>
    <row r="5982" spans="1:8">
      <c r="A5982">
        <v>5981</v>
      </c>
      <c r="B5982">
        <v>88</v>
      </c>
      <c r="C5982" t="s">
        <v>199</v>
      </c>
      <c r="D5982" t="s">
        <v>45</v>
      </c>
      <c r="E5982" t="s">
        <v>1391</v>
      </c>
      <c r="F5982" t="s">
        <v>63</v>
      </c>
      <c r="G5982">
        <v>18</v>
      </c>
    </row>
    <row r="5983" spans="1:8">
      <c r="A5983">
        <v>5982</v>
      </c>
      <c r="B5983">
        <v>88</v>
      </c>
      <c r="C5983" t="s">
        <v>199</v>
      </c>
      <c r="D5983" t="s">
        <v>45</v>
      </c>
      <c r="E5983" t="s">
        <v>1391</v>
      </c>
      <c r="F5983" t="s">
        <v>46</v>
      </c>
      <c r="G5983">
        <v>19</v>
      </c>
    </row>
    <row r="5984" spans="1:8">
      <c r="A5984">
        <v>5983</v>
      </c>
      <c r="B5984">
        <v>88</v>
      </c>
      <c r="C5984" t="s">
        <v>199</v>
      </c>
      <c r="D5984" t="s">
        <v>45</v>
      </c>
      <c r="E5984" t="s">
        <v>1392</v>
      </c>
      <c r="F5984" t="s">
        <v>63</v>
      </c>
      <c r="G5984">
        <v>10</v>
      </c>
    </row>
    <row r="5985" spans="1:7">
      <c r="A5985">
        <v>5984</v>
      </c>
      <c r="B5985">
        <v>88</v>
      </c>
      <c r="C5985" t="s">
        <v>199</v>
      </c>
      <c r="D5985" t="s">
        <v>45</v>
      </c>
      <c r="E5985" t="s">
        <v>1392</v>
      </c>
      <c r="F5985" t="s">
        <v>46</v>
      </c>
      <c r="G5985">
        <v>17</v>
      </c>
    </row>
    <row r="5986" spans="1:7">
      <c r="A5986">
        <v>5985</v>
      </c>
      <c r="B5986">
        <v>88</v>
      </c>
      <c r="C5986" t="s">
        <v>199</v>
      </c>
      <c r="D5986" t="s">
        <v>45</v>
      </c>
      <c r="E5986" t="s">
        <v>1393</v>
      </c>
      <c r="F5986" t="s">
        <v>63</v>
      </c>
      <c r="G5986">
        <v>14</v>
      </c>
    </row>
    <row r="5987" spans="1:7">
      <c r="A5987">
        <v>5986</v>
      </c>
      <c r="B5987">
        <v>88</v>
      </c>
      <c r="C5987" t="s">
        <v>199</v>
      </c>
      <c r="D5987" t="s">
        <v>45</v>
      </c>
      <c r="E5987" t="s">
        <v>1393</v>
      </c>
      <c r="F5987" t="s">
        <v>46</v>
      </c>
      <c r="G5987">
        <v>17</v>
      </c>
    </row>
    <row r="5988" spans="1:7">
      <c r="A5988">
        <v>5987</v>
      </c>
      <c r="B5988">
        <v>88</v>
      </c>
      <c r="C5988" t="s">
        <v>199</v>
      </c>
      <c r="D5988" t="s">
        <v>45</v>
      </c>
      <c r="E5988" t="s">
        <v>1394</v>
      </c>
      <c r="F5988" t="s">
        <v>63</v>
      </c>
      <c r="G5988">
        <v>14</v>
      </c>
    </row>
    <row r="5989" spans="1:7">
      <c r="A5989">
        <v>5988</v>
      </c>
      <c r="B5989">
        <v>88</v>
      </c>
      <c r="C5989" t="s">
        <v>199</v>
      </c>
      <c r="D5989" t="s">
        <v>45</v>
      </c>
      <c r="E5989" t="s">
        <v>1394</v>
      </c>
      <c r="F5989" t="s">
        <v>46</v>
      </c>
      <c r="G5989">
        <v>24</v>
      </c>
    </row>
    <row r="5990" spans="1:7">
      <c r="A5990">
        <v>5989</v>
      </c>
      <c r="B5990">
        <v>88</v>
      </c>
      <c r="C5990" t="s">
        <v>199</v>
      </c>
      <c r="D5990" t="s">
        <v>45</v>
      </c>
      <c r="E5990" t="s">
        <v>1395</v>
      </c>
      <c r="F5990" t="s">
        <v>63</v>
      </c>
      <c r="G5990">
        <v>9</v>
      </c>
    </row>
    <row r="5991" spans="1:7">
      <c r="A5991">
        <v>5990</v>
      </c>
      <c r="B5991">
        <v>88</v>
      </c>
      <c r="C5991" t="s">
        <v>199</v>
      </c>
      <c r="D5991" t="s">
        <v>45</v>
      </c>
      <c r="E5991" t="s">
        <v>1395</v>
      </c>
      <c r="F5991" t="s">
        <v>46</v>
      </c>
      <c r="G5991">
        <v>11</v>
      </c>
    </row>
    <row r="5992" spans="1:7">
      <c r="A5992">
        <v>5991</v>
      </c>
      <c r="B5992">
        <v>88</v>
      </c>
      <c r="C5992" t="s">
        <v>199</v>
      </c>
      <c r="D5992" t="s">
        <v>45</v>
      </c>
      <c r="E5992" t="s">
        <v>1396</v>
      </c>
      <c r="F5992" t="s">
        <v>63</v>
      </c>
      <c r="G5992">
        <v>6</v>
      </c>
    </row>
    <row r="5993" spans="1:7">
      <c r="A5993">
        <v>5992</v>
      </c>
      <c r="B5993">
        <v>88</v>
      </c>
      <c r="C5993" t="s">
        <v>199</v>
      </c>
      <c r="D5993" t="s">
        <v>45</v>
      </c>
      <c r="E5993" t="s">
        <v>1396</v>
      </c>
      <c r="F5993" t="s">
        <v>46</v>
      </c>
      <c r="G5993">
        <v>15</v>
      </c>
    </row>
    <row r="5994" spans="1:7">
      <c r="A5994">
        <v>5993</v>
      </c>
      <c r="B5994">
        <v>88</v>
      </c>
      <c r="C5994" t="s">
        <v>199</v>
      </c>
      <c r="D5994" t="s">
        <v>45</v>
      </c>
      <c r="E5994" t="s">
        <v>1397</v>
      </c>
      <c r="F5994" t="s">
        <v>63</v>
      </c>
      <c r="G5994">
        <v>6</v>
      </c>
    </row>
    <row r="5995" spans="1:7">
      <c r="A5995">
        <v>5994</v>
      </c>
      <c r="B5995">
        <v>88</v>
      </c>
      <c r="C5995" t="s">
        <v>199</v>
      </c>
      <c r="D5995" t="s">
        <v>45</v>
      </c>
      <c r="E5995" t="s">
        <v>1397</v>
      </c>
      <c r="F5995" t="s">
        <v>46</v>
      </c>
      <c r="G5995">
        <v>7</v>
      </c>
    </row>
    <row r="5996" spans="1:7">
      <c r="A5996">
        <v>5995</v>
      </c>
      <c r="B5996">
        <v>88</v>
      </c>
      <c r="C5996" t="s">
        <v>199</v>
      </c>
      <c r="D5996" t="s">
        <v>45</v>
      </c>
      <c r="E5996" t="s">
        <v>1398</v>
      </c>
      <c r="F5996" t="s">
        <v>63</v>
      </c>
      <c r="G5996">
        <v>2</v>
      </c>
    </row>
    <row r="5997" spans="1:7">
      <c r="A5997">
        <v>5996</v>
      </c>
      <c r="B5997">
        <v>88</v>
      </c>
      <c r="C5997" t="s">
        <v>199</v>
      </c>
      <c r="D5997" t="s">
        <v>45</v>
      </c>
      <c r="E5997" t="s">
        <v>1398</v>
      </c>
      <c r="F5997" t="s">
        <v>46</v>
      </c>
      <c r="G5997">
        <v>4</v>
      </c>
    </row>
    <row r="5998" spans="1:7">
      <c r="A5998">
        <v>5997</v>
      </c>
      <c r="B5998">
        <v>88</v>
      </c>
      <c r="C5998" t="s">
        <v>199</v>
      </c>
      <c r="D5998" t="s">
        <v>45</v>
      </c>
      <c r="E5998" t="s">
        <v>1399</v>
      </c>
      <c r="F5998" t="s">
        <v>63</v>
      </c>
      <c r="G5998">
        <v>1</v>
      </c>
    </row>
    <row r="5999" spans="1:7">
      <c r="A5999">
        <v>5998</v>
      </c>
      <c r="B5999">
        <v>88</v>
      </c>
      <c r="C5999" t="s">
        <v>199</v>
      </c>
      <c r="D5999" t="s">
        <v>45</v>
      </c>
      <c r="E5999" t="s">
        <v>1399</v>
      </c>
      <c r="F5999" t="s">
        <v>46</v>
      </c>
      <c r="G5999">
        <v>2</v>
      </c>
    </row>
    <row r="6000" spans="1:7">
      <c r="A6000">
        <v>5999</v>
      </c>
      <c r="B6000">
        <v>88</v>
      </c>
      <c r="C6000" t="s">
        <v>199</v>
      </c>
      <c r="D6000" t="s">
        <v>45</v>
      </c>
      <c r="E6000" t="s">
        <v>1400</v>
      </c>
      <c r="F6000" t="s">
        <v>63</v>
      </c>
      <c r="G6000">
        <v>1</v>
      </c>
    </row>
    <row r="6001" spans="1:8">
      <c r="A6001">
        <v>6000</v>
      </c>
      <c r="B6001">
        <v>88</v>
      </c>
      <c r="C6001" t="s">
        <v>199</v>
      </c>
      <c r="D6001" t="s">
        <v>45</v>
      </c>
      <c r="E6001" t="s">
        <v>1400</v>
      </c>
      <c r="F6001" t="s">
        <v>46</v>
      </c>
      <c r="G6001">
        <v>1</v>
      </c>
    </row>
    <row r="6002" spans="1:8">
      <c r="A6002">
        <v>6001</v>
      </c>
      <c r="B6002">
        <v>88</v>
      </c>
      <c r="C6002" t="s">
        <v>199</v>
      </c>
      <c r="D6002" t="s">
        <v>45</v>
      </c>
      <c r="E6002" t="s">
        <v>1401</v>
      </c>
      <c r="F6002" t="s">
        <v>63</v>
      </c>
      <c r="G6002">
        <v>2</v>
      </c>
    </row>
    <row r="6003" spans="1:8">
      <c r="A6003">
        <v>6002</v>
      </c>
      <c r="B6003">
        <v>88</v>
      </c>
      <c r="C6003" t="s">
        <v>199</v>
      </c>
      <c r="D6003" t="s">
        <v>45</v>
      </c>
      <c r="E6003" t="s">
        <v>1401</v>
      </c>
      <c r="F6003" t="s">
        <v>46</v>
      </c>
      <c r="G6003">
        <v>2</v>
      </c>
    </row>
    <row r="6004" spans="1:8">
      <c r="A6004">
        <v>6003</v>
      </c>
      <c r="B6004">
        <v>88</v>
      </c>
      <c r="C6004" t="s">
        <v>199</v>
      </c>
      <c r="D6004" t="s">
        <v>45</v>
      </c>
      <c r="E6004" t="s">
        <v>1402</v>
      </c>
      <c r="F6004" t="s">
        <v>46</v>
      </c>
      <c r="G6004">
        <v>2</v>
      </c>
    </row>
    <row r="6005" spans="1:8">
      <c r="A6005">
        <v>6004</v>
      </c>
      <c r="B6005">
        <v>91</v>
      </c>
      <c r="C6005" t="s">
        <v>200</v>
      </c>
      <c r="D6005" t="s">
        <v>1413</v>
      </c>
      <c r="E6005" t="s">
        <v>249</v>
      </c>
      <c r="F6005" t="s">
        <v>63</v>
      </c>
      <c r="G6005">
        <v>2177</v>
      </c>
      <c r="H6005">
        <v>38130</v>
      </c>
    </row>
    <row r="6006" spans="1:8">
      <c r="A6006">
        <v>6005</v>
      </c>
      <c r="B6006">
        <v>91</v>
      </c>
      <c r="C6006" t="s">
        <v>200</v>
      </c>
      <c r="D6006" t="s">
        <v>1413</v>
      </c>
      <c r="E6006" t="s">
        <v>249</v>
      </c>
      <c r="F6006" t="s">
        <v>46</v>
      </c>
      <c r="G6006">
        <v>2026</v>
      </c>
      <c r="H6006">
        <v>38130</v>
      </c>
    </row>
    <row r="6007" spans="1:8">
      <c r="A6007">
        <v>6006</v>
      </c>
      <c r="B6007">
        <v>91</v>
      </c>
      <c r="C6007" t="s">
        <v>200</v>
      </c>
      <c r="D6007" t="s">
        <v>1413</v>
      </c>
      <c r="E6007" t="s">
        <v>1386</v>
      </c>
      <c r="F6007" t="s">
        <v>63</v>
      </c>
      <c r="G6007">
        <v>2478</v>
      </c>
      <c r="H6007">
        <v>38130</v>
      </c>
    </row>
    <row r="6008" spans="1:8">
      <c r="A6008">
        <v>6007</v>
      </c>
      <c r="B6008">
        <v>91</v>
      </c>
      <c r="C6008" t="s">
        <v>200</v>
      </c>
      <c r="D6008" t="s">
        <v>1413</v>
      </c>
      <c r="E6008" t="s">
        <v>1386</v>
      </c>
      <c r="F6008" t="s">
        <v>46</v>
      </c>
      <c r="G6008">
        <v>2375</v>
      </c>
      <c r="H6008">
        <v>38130</v>
      </c>
    </row>
    <row r="6009" spans="1:8">
      <c r="A6009">
        <v>6008</v>
      </c>
      <c r="B6009">
        <v>91</v>
      </c>
      <c r="C6009" t="s">
        <v>200</v>
      </c>
      <c r="D6009" t="s">
        <v>1413</v>
      </c>
      <c r="E6009" t="s">
        <v>1387</v>
      </c>
      <c r="F6009" t="s">
        <v>63</v>
      </c>
      <c r="G6009">
        <v>2772</v>
      </c>
      <c r="H6009">
        <v>38130</v>
      </c>
    </row>
    <row r="6010" spans="1:8">
      <c r="A6010">
        <v>6009</v>
      </c>
      <c r="B6010">
        <v>91</v>
      </c>
      <c r="C6010" t="s">
        <v>200</v>
      </c>
      <c r="D6010" t="s">
        <v>1413</v>
      </c>
      <c r="E6010" t="s">
        <v>1387</v>
      </c>
      <c r="F6010" t="s">
        <v>46</v>
      </c>
      <c r="G6010">
        <v>2649</v>
      </c>
      <c r="H6010">
        <v>38130</v>
      </c>
    </row>
    <row r="6011" spans="1:8">
      <c r="A6011">
        <v>6010</v>
      </c>
      <c r="B6011">
        <v>91</v>
      </c>
      <c r="C6011" t="s">
        <v>200</v>
      </c>
      <c r="D6011" t="s">
        <v>1413</v>
      </c>
      <c r="E6011" t="s">
        <v>1388</v>
      </c>
      <c r="F6011" t="s">
        <v>63</v>
      </c>
      <c r="G6011">
        <v>2871</v>
      </c>
      <c r="H6011">
        <v>38130</v>
      </c>
    </row>
    <row r="6012" spans="1:8">
      <c r="A6012">
        <v>6011</v>
      </c>
      <c r="B6012">
        <v>91</v>
      </c>
      <c r="C6012" t="s">
        <v>200</v>
      </c>
      <c r="D6012" t="s">
        <v>1413</v>
      </c>
      <c r="E6012" t="s">
        <v>1388</v>
      </c>
      <c r="F6012" t="s">
        <v>46</v>
      </c>
      <c r="G6012">
        <v>2518</v>
      </c>
      <c r="H6012">
        <v>38130</v>
      </c>
    </row>
    <row r="6013" spans="1:8">
      <c r="A6013">
        <v>6012</v>
      </c>
      <c r="B6013">
        <v>91</v>
      </c>
      <c r="C6013" t="s">
        <v>200</v>
      </c>
      <c r="D6013" t="s">
        <v>1413</v>
      </c>
      <c r="E6013" t="s">
        <v>1389</v>
      </c>
      <c r="F6013" t="s">
        <v>63</v>
      </c>
      <c r="G6013">
        <v>1820</v>
      </c>
      <c r="H6013">
        <v>38130</v>
      </c>
    </row>
    <row r="6014" spans="1:8">
      <c r="A6014">
        <v>6013</v>
      </c>
      <c r="B6014">
        <v>91</v>
      </c>
      <c r="C6014" t="s">
        <v>200</v>
      </c>
      <c r="D6014" t="s">
        <v>1413</v>
      </c>
      <c r="E6014" t="s">
        <v>1389</v>
      </c>
      <c r="F6014" t="s">
        <v>46</v>
      </c>
      <c r="G6014">
        <v>1545</v>
      </c>
      <c r="H6014">
        <v>38130</v>
      </c>
    </row>
    <row r="6015" spans="1:8">
      <c r="A6015">
        <v>6014</v>
      </c>
      <c r="B6015">
        <v>91</v>
      </c>
      <c r="C6015" t="s">
        <v>200</v>
      </c>
      <c r="D6015" t="s">
        <v>1413</v>
      </c>
      <c r="E6015" t="s">
        <v>1390</v>
      </c>
      <c r="F6015" t="s">
        <v>63</v>
      </c>
      <c r="G6015">
        <v>1397</v>
      </c>
      <c r="H6015">
        <v>38130</v>
      </c>
    </row>
    <row r="6016" spans="1:8">
      <c r="A6016">
        <v>6015</v>
      </c>
      <c r="B6016">
        <v>91</v>
      </c>
      <c r="C6016" t="s">
        <v>200</v>
      </c>
      <c r="D6016" t="s">
        <v>1413</v>
      </c>
      <c r="E6016" t="s">
        <v>1390</v>
      </c>
      <c r="F6016" t="s">
        <v>46</v>
      </c>
      <c r="G6016">
        <v>1387</v>
      </c>
      <c r="H6016">
        <v>38130</v>
      </c>
    </row>
    <row r="6017" spans="1:8">
      <c r="A6017">
        <v>6016</v>
      </c>
      <c r="B6017">
        <v>91</v>
      </c>
      <c r="C6017" t="s">
        <v>200</v>
      </c>
      <c r="D6017" t="s">
        <v>1413</v>
      </c>
      <c r="E6017" t="s">
        <v>1391</v>
      </c>
      <c r="F6017" t="s">
        <v>63</v>
      </c>
      <c r="G6017">
        <v>1204</v>
      </c>
      <c r="H6017">
        <v>38130</v>
      </c>
    </row>
    <row r="6018" spans="1:8">
      <c r="A6018">
        <v>6017</v>
      </c>
      <c r="B6018">
        <v>91</v>
      </c>
      <c r="C6018" t="s">
        <v>200</v>
      </c>
      <c r="D6018" t="s">
        <v>1413</v>
      </c>
      <c r="E6018" t="s">
        <v>1391</v>
      </c>
      <c r="F6018" t="s">
        <v>46</v>
      </c>
      <c r="G6018">
        <v>1168</v>
      </c>
      <c r="H6018">
        <v>38130</v>
      </c>
    </row>
    <row r="6019" spans="1:8">
      <c r="A6019">
        <v>6018</v>
      </c>
      <c r="B6019">
        <v>91</v>
      </c>
      <c r="C6019" t="s">
        <v>200</v>
      </c>
      <c r="D6019" t="s">
        <v>1413</v>
      </c>
      <c r="E6019" t="s">
        <v>1392</v>
      </c>
      <c r="F6019" t="s">
        <v>63</v>
      </c>
      <c r="G6019">
        <v>1048</v>
      </c>
      <c r="H6019">
        <v>38130</v>
      </c>
    </row>
    <row r="6020" spans="1:8">
      <c r="A6020">
        <v>6019</v>
      </c>
      <c r="B6020">
        <v>91</v>
      </c>
      <c r="C6020" t="s">
        <v>200</v>
      </c>
      <c r="D6020" t="s">
        <v>1413</v>
      </c>
      <c r="E6020" t="s">
        <v>1392</v>
      </c>
      <c r="F6020" t="s">
        <v>46</v>
      </c>
      <c r="G6020">
        <v>1092</v>
      </c>
      <c r="H6020">
        <v>38130</v>
      </c>
    </row>
    <row r="6021" spans="1:8">
      <c r="A6021">
        <v>6020</v>
      </c>
      <c r="B6021">
        <v>91</v>
      </c>
      <c r="C6021" t="s">
        <v>200</v>
      </c>
      <c r="D6021" t="s">
        <v>1413</v>
      </c>
      <c r="E6021" t="s">
        <v>1393</v>
      </c>
      <c r="F6021" t="s">
        <v>63</v>
      </c>
      <c r="G6021">
        <v>931</v>
      </c>
      <c r="H6021">
        <v>38130</v>
      </c>
    </row>
    <row r="6022" spans="1:8">
      <c r="A6022">
        <v>6021</v>
      </c>
      <c r="B6022">
        <v>91</v>
      </c>
      <c r="C6022" t="s">
        <v>200</v>
      </c>
      <c r="D6022" t="s">
        <v>1413</v>
      </c>
      <c r="E6022" t="s">
        <v>1393</v>
      </c>
      <c r="F6022" t="s">
        <v>46</v>
      </c>
      <c r="G6022">
        <v>811</v>
      </c>
      <c r="H6022">
        <v>38130</v>
      </c>
    </row>
    <row r="6023" spans="1:8">
      <c r="A6023">
        <v>6022</v>
      </c>
      <c r="B6023">
        <v>91</v>
      </c>
      <c r="C6023" t="s">
        <v>200</v>
      </c>
      <c r="D6023" t="s">
        <v>1413</v>
      </c>
      <c r="E6023" t="s">
        <v>1394</v>
      </c>
      <c r="F6023" t="s">
        <v>63</v>
      </c>
      <c r="G6023">
        <v>737</v>
      </c>
      <c r="H6023">
        <v>38130</v>
      </c>
    </row>
    <row r="6024" spans="1:8">
      <c r="A6024">
        <v>6023</v>
      </c>
      <c r="B6024">
        <v>91</v>
      </c>
      <c r="C6024" t="s">
        <v>200</v>
      </c>
      <c r="D6024" t="s">
        <v>1413</v>
      </c>
      <c r="E6024" t="s">
        <v>1394</v>
      </c>
      <c r="F6024" t="s">
        <v>46</v>
      </c>
      <c r="G6024">
        <v>686</v>
      </c>
      <c r="H6024">
        <v>38130</v>
      </c>
    </row>
    <row r="6025" spans="1:8">
      <c r="A6025">
        <v>6024</v>
      </c>
      <c r="B6025">
        <v>91</v>
      </c>
      <c r="C6025" t="s">
        <v>200</v>
      </c>
      <c r="D6025" t="s">
        <v>1413</v>
      </c>
      <c r="E6025" t="s">
        <v>1395</v>
      </c>
      <c r="F6025" t="s">
        <v>63</v>
      </c>
      <c r="G6025">
        <v>555</v>
      </c>
      <c r="H6025">
        <v>38130</v>
      </c>
    </row>
    <row r="6026" spans="1:8">
      <c r="A6026">
        <v>6025</v>
      </c>
      <c r="B6026">
        <v>91</v>
      </c>
      <c r="C6026" t="s">
        <v>200</v>
      </c>
      <c r="D6026" t="s">
        <v>1413</v>
      </c>
      <c r="E6026" t="s">
        <v>1395</v>
      </c>
      <c r="F6026" t="s">
        <v>46</v>
      </c>
      <c r="G6026">
        <v>606</v>
      </c>
      <c r="H6026">
        <v>38130</v>
      </c>
    </row>
    <row r="6027" spans="1:8">
      <c r="A6027">
        <v>6026</v>
      </c>
      <c r="B6027">
        <v>91</v>
      </c>
      <c r="C6027" t="s">
        <v>200</v>
      </c>
      <c r="D6027" t="s">
        <v>1413</v>
      </c>
      <c r="E6027" t="s">
        <v>1396</v>
      </c>
      <c r="F6027" t="s">
        <v>63</v>
      </c>
      <c r="G6027">
        <v>516</v>
      </c>
      <c r="H6027">
        <v>38130</v>
      </c>
    </row>
    <row r="6028" spans="1:8">
      <c r="A6028">
        <v>6027</v>
      </c>
      <c r="B6028">
        <v>91</v>
      </c>
      <c r="C6028" t="s">
        <v>200</v>
      </c>
      <c r="D6028" t="s">
        <v>1413</v>
      </c>
      <c r="E6028" t="s">
        <v>1396</v>
      </c>
      <c r="F6028" t="s">
        <v>46</v>
      </c>
      <c r="G6028">
        <v>440</v>
      </c>
      <c r="H6028">
        <v>38130</v>
      </c>
    </row>
    <row r="6029" spans="1:8">
      <c r="A6029">
        <v>6028</v>
      </c>
      <c r="B6029">
        <v>91</v>
      </c>
      <c r="C6029" t="s">
        <v>200</v>
      </c>
      <c r="D6029" t="s">
        <v>1413</v>
      </c>
      <c r="E6029" t="s">
        <v>1397</v>
      </c>
      <c r="F6029" t="s">
        <v>63</v>
      </c>
      <c r="G6029">
        <v>400</v>
      </c>
      <c r="H6029">
        <v>38130</v>
      </c>
    </row>
    <row r="6030" spans="1:8">
      <c r="A6030">
        <v>6029</v>
      </c>
      <c r="B6030">
        <v>91</v>
      </c>
      <c r="C6030" t="s">
        <v>200</v>
      </c>
      <c r="D6030" t="s">
        <v>1413</v>
      </c>
      <c r="E6030" t="s">
        <v>1397</v>
      </c>
      <c r="F6030" t="s">
        <v>46</v>
      </c>
      <c r="G6030">
        <v>353</v>
      </c>
      <c r="H6030">
        <v>38130</v>
      </c>
    </row>
    <row r="6031" spans="1:8">
      <c r="A6031">
        <v>6030</v>
      </c>
      <c r="B6031">
        <v>91</v>
      </c>
      <c r="C6031" t="s">
        <v>200</v>
      </c>
      <c r="D6031" t="s">
        <v>1413</v>
      </c>
      <c r="E6031" t="s">
        <v>1398</v>
      </c>
      <c r="F6031" t="s">
        <v>63</v>
      </c>
      <c r="G6031">
        <v>302</v>
      </c>
      <c r="H6031">
        <v>38130</v>
      </c>
    </row>
    <row r="6032" spans="1:8">
      <c r="A6032">
        <v>6031</v>
      </c>
      <c r="B6032">
        <v>91</v>
      </c>
      <c r="C6032" t="s">
        <v>200</v>
      </c>
      <c r="D6032" t="s">
        <v>1413</v>
      </c>
      <c r="E6032" t="s">
        <v>1398</v>
      </c>
      <c r="F6032" t="s">
        <v>46</v>
      </c>
      <c r="G6032">
        <v>284</v>
      </c>
      <c r="H6032">
        <v>38130</v>
      </c>
    </row>
    <row r="6033" spans="1:8">
      <c r="A6033">
        <v>6032</v>
      </c>
      <c r="B6033">
        <v>91</v>
      </c>
      <c r="C6033" t="s">
        <v>200</v>
      </c>
      <c r="D6033" t="s">
        <v>1413</v>
      </c>
      <c r="E6033" t="s">
        <v>1399</v>
      </c>
      <c r="F6033" t="s">
        <v>63</v>
      </c>
      <c r="G6033">
        <v>186</v>
      </c>
      <c r="H6033">
        <v>38130</v>
      </c>
    </row>
    <row r="6034" spans="1:8">
      <c r="A6034">
        <v>6033</v>
      </c>
      <c r="B6034">
        <v>91</v>
      </c>
      <c r="C6034" t="s">
        <v>200</v>
      </c>
      <c r="D6034" t="s">
        <v>1413</v>
      </c>
      <c r="E6034" t="s">
        <v>1399</v>
      </c>
      <c r="F6034" t="s">
        <v>46</v>
      </c>
      <c r="G6034">
        <v>168</v>
      </c>
      <c r="H6034">
        <v>38130</v>
      </c>
    </row>
    <row r="6035" spans="1:8">
      <c r="A6035">
        <v>6034</v>
      </c>
      <c r="B6035">
        <v>91</v>
      </c>
      <c r="C6035" t="s">
        <v>200</v>
      </c>
      <c r="D6035" t="s">
        <v>1413</v>
      </c>
      <c r="E6035" t="s">
        <v>1400</v>
      </c>
      <c r="F6035" t="s">
        <v>63</v>
      </c>
      <c r="G6035">
        <v>193</v>
      </c>
      <c r="H6035">
        <v>38130</v>
      </c>
    </row>
    <row r="6036" spans="1:8">
      <c r="A6036">
        <v>6035</v>
      </c>
      <c r="B6036">
        <v>91</v>
      </c>
      <c r="C6036" t="s">
        <v>200</v>
      </c>
      <c r="D6036" t="s">
        <v>1413</v>
      </c>
      <c r="E6036" t="s">
        <v>1400</v>
      </c>
      <c r="F6036" t="s">
        <v>46</v>
      </c>
      <c r="G6036">
        <v>186</v>
      </c>
      <c r="H6036">
        <v>38130</v>
      </c>
    </row>
    <row r="6037" spans="1:8">
      <c r="A6037">
        <v>6036</v>
      </c>
      <c r="B6037">
        <v>91</v>
      </c>
      <c r="C6037" t="s">
        <v>200</v>
      </c>
      <c r="D6037" t="s">
        <v>1413</v>
      </c>
      <c r="E6037" t="s">
        <v>1401</v>
      </c>
      <c r="F6037" t="s">
        <v>63</v>
      </c>
      <c r="G6037">
        <v>74</v>
      </c>
      <c r="H6037">
        <v>38130</v>
      </c>
    </row>
    <row r="6038" spans="1:8">
      <c r="A6038">
        <v>6037</v>
      </c>
      <c r="B6038">
        <v>91</v>
      </c>
      <c r="C6038" t="s">
        <v>200</v>
      </c>
      <c r="D6038" t="s">
        <v>1413</v>
      </c>
      <c r="E6038" t="s">
        <v>1401</v>
      </c>
      <c r="F6038" t="s">
        <v>46</v>
      </c>
      <c r="G6038">
        <v>63</v>
      </c>
      <c r="H6038">
        <v>38130</v>
      </c>
    </row>
    <row r="6039" spans="1:8">
      <c r="A6039">
        <v>6038</v>
      </c>
      <c r="B6039">
        <v>91</v>
      </c>
      <c r="C6039" t="s">
        <v>200</v>
      </c>
      <c r="D6039" t="s">
        <v>1413</v>
      </c>
      <c r="E6039" t="s">
        <v>1402</v>
      </c>
      <c r="F6039" t="s">
        <v>63</v>
      </c>
      <c r="G6039">
        <v>48</v>
      </c>
      <c r="H6039">
        <v>38130</v>
      </c>
    </row>
    <row r="6040" spans="1:8">
      <c r="A6040">
        <v>6039</v>
      </c>
      <c r="B6040">
        <v>91</v>
      </c>
      <c r="C6040" t="s">
        <v>200</v>
      </c>
      <c r="D6040" t="s">
        <v>1413</v>
      </c>
      <c r="E6040" t="s">
        <v>1402</v>
      </c>
      <c r="F6040" t="s">
        <v>46</v>
      </c>
      <c r="G6040">
        <v>64</v>
      </c>
      <c r="H6040">
        <v>38130</v>
      </c>
    </row>
    <row r="6041" spans="1:8">
      <c r="A6041">
        <v>6040</v>
      </c>
      <c r="B6041">
        <v>91</v>
      </c>
      <c r="C6041" t="s">
        <v>200</v>
      </c>
      <c r="D6041" t="s">
        <v>3582</v>
      </c>
      <c r="E6041" t="s">
        <v>1388</v>
      </c>
      <c r="F6041" t="s">
        <v>63</v>
      </c>
      <c r="G6041">
        <v>1</v>
      </c>
      <c r="H6041">
        <v>5</v>
      </c>
    </row>
    <row r="6042" spans="1:8">
      <c r="A6042">
        <v>6041</v>
      </c>
      <c r="B6042">
        <v>91</v>
      </c>
      <c r="C6042" t="s">
        <v>200</v>
      </c>
      <c r="D6042" t="s">
        <v>3582</v>
      </c>
      <c r="E6042" t="s">
        <v>1389</v>
      </c>
      <c r="F6042" t="s">
        <v>63</v>
      </c>
      <c r="G6042">
        <v>1</v>
      </c>
      <c r="H6042">
        <v>5</v>
      </c>
    </row>
    <row r="6043" spans="1:8">
      <c r="A6043">
        <v>6042</v>
      </c>
      <c r="B6043">
        <v>91</v>
      </c>
      <c r="C6043" t="s">
        <v>200</v>
      </c>
      <c r="D6043" t="s">
        <v>3582</v>
      </c>
      <c r="E6043" t="s">
        <v>1389</v>
      </c>
      <c r="F6043" t="s">
        <v>46</v>
      </c>
      <c r="G6043">
        <v>2</v>
      </c>
      <c r="H6043">
        <v>5</v>
      </c>
    </row>
    <row r="6044" spans="1:8">
      <c r="A6044">
        <v>6043</v>
      </c>
      <c r="B6044">
        <v>91</v>
      </c>
      <c r="C6044" t="s">
        <v>200</v>
      </c>
      <c r="D6044" t="s">
        <v>3582</v>
      </c>
      <c r="E6044" t="s">
        <v>1396</v>
      </c>
      <c r="F6044" t="s">
        <v>63</v>
      </c>
      <c r="G6044">
        <v>1</v>
      </c>
      <c r="H6044">
        <v>5</v>
      </c>
    </row>
    <row r="6045" spans="1:8">
      <c r="A6045">
        <v>6044</v>
      </c>
      <c r="B6045">
        <v>91</v>
      </c>
      <c r="C6045" t="s">
        <v>200</v>
      </c>
      <c r="D6045" t="s">
        <v>3597</v>
      </c>
      <c r="E6045" t="s">
        <v>1388</v>
      </c>
      <c r="F6045" t="s">
        <v>46</v>
      </c>
      <c r="G6045">
        <v>1</v>
      </c>
      <c r="H6045">
        <v>13</v>
      </c>
    </row>
    <row r="6046" spans="1:8">
      <c r="A6046">
        <v>6045</v>
      </c>
      <c r="B6046">
        <v>91</v>
      </c>
      <c r="C6046" t="s">
        <v>200</v>
      </c>
      <c r="D6046" t="s">
        <v>3597</v>
      </c>
      <c r="E6046" t="s">
        <v>1389</v>
      </c>
      <c r="F6046" t="s">
        <v>46</v>
      </c>
      <c r="G6046">
        <v>3</v>
      </c>
      <c r="H6046">
        <v>13</v>
      </c>
    </row>
    <row r="6047" spans="1:8">
      <c r="A6047">
        <v>6046</v>
      </c>
      <c r="B6047">
        <v>91</v>
      </c>
      <c r="C6047" t="s">
        <v>200</v>
      </c>
      <c r="D6047" t="s">
        <v>3597</v>
      </c>
      <c r="E6047" t="s">
        <v>1391</v>
      </c>
      <c r="F6047" t="s">
        <v>63</v>
      </c>
      <c r="G6047">
        <v>3</v>
      </c>
      <c r="H6047">
        <v>13</v>
      </c>
    </row>
    <row r="6048" spans="1:8">
      <c r="A6048">
        <v>6047</v>
      </c>
      <c r="B6048">
        <v>91</v>
      </c>
      <c r="C6048" t="s">
        <v>200</v>
      </c>
      <c r="D6048" t="s">
        <v>3597</v>
      </c>
      <c r="E6048" t="s">
        <v>1391</v>
      </c>
      <c r="F6048" t="s">
        <v>46</v>
      </c>
      <c r="G6048">
        <v>1</v>
      </c>
      <c r="H6048">
        <v>13</v>
      </c>
    </row>
    <row r="6049" spans="1:8">
      <c r="A6049">
        <v>6048</v>
      </c>
      <c r="B6049">
        <v>91</v>
      </c>
      <c r="C6049" t="s">
        <v>200</v>
      </c>
      <c r="D6049" t="s">
        <v>3597</v>
      </c>
      <c r="E6049" t="s">
        <v>1393</v>
      </c>
      <c r="F6049" t="s">
        <v>46</v>
      </c>
      <c r="G6049">
        <v>1</v>
      </c>
      <c r="H6049">
        <v>13</v>
      </c>
    </row>
    <row r="6050" spans="1:8">
      <c r="A6050">
        <v>6049</v>
      </c>
      <c r="B6050">
        <v>91</v>
      </c>
      <c r="C6050" t="s">
        <v>200</v>
      </c>
      <c r="D6050" t="s">
        <v>3597</v>
      </c>
      <c r="E6050" t="s">
        <v>1395</v>
      </c>
      <c r="F6050" t="s">
        <v>46</v>
      </c>
      <c r="G6050">
        <v>1</v>
      </c>
      <c r="H6050">
        <v>13</v>
      </c>
    </row>
    <row r="6051" spans="1:8">
      <c r="A6051">
        <v>6050</v>
      </c>
      <c r="B6051">
        <v>91</v>
      </c>
      <c r="C6051" t="s">
        <v>200</v>
      </c>
      <c r="D6051" t="s">
        <v>3597</v>
      </c>
      <c r="E6051" t="s">
        <v>1396</v>
      </c>
      <c r="F6051" t="s">
        <v>63</v>
      </c>
      <c r="G6051">
        <v>1</v>
      </c>
      <c r="H6051">
        <v>13</v>
      </c>
    </row>
    <row r="6052" spans="1:8">
      <c r="A6052">
        <v>6051</v>
      </c>
      <c r="B6052">
        <v>91</v>
      </c>
      <c r="C6052" t="s">
        <v>200</v>
      </c>
      <c r="D6052" t="s">
        <v>3597</v>
      </c>
      <c r="E6052" t="s">
        <v>1396</v>
      </c>
      <c r="F6052" t="s">
        <v>46</v>
      </c>
      <c r="G6052">
        <v>1</v>
      </c>
      <c r="H6052">
        <v>13</v>
      </c>
    </row>
    <row r="6053" spans="1:8">
      <c r="A6053">
        <v>6052</v>
      </c>
      <c r="B6053">
        <v>91</v>
      </c>
      <c r="C6053" t="s">
        <v>200</v>
      </c>
      <c r="D6053" t="s">
        <v>3597</v>
      </c>
      <c r="E6053" t="s">
        <v>1399</v>
      </c>
      <c r="F6053" t="s">
        <v>46</v>
      </c>
      <c r="G6053">
        <v>1</v>
      </c>
      <c r="H6053">
        <v>13</v>
      </c>
    </row>
    <row r="6054" spans="1:8">
      <c r="A6054">
        <v>6053</v>
      </c>
      <c r="B6054">
        <v>91</v>
      </c>
      <c r="C6054" t="s">
        <v>200</v>
      </c>
      <c r="D6054" t="s">
        <v>3598</v>
      </c>
      <c r="E6054" t="s">
        <v>249</v>
      </c>
      <c r="F6054" t="s">
        <v>63</v>
      </c>
      <c r="G6054">
        <v>18</v>
      </c>
      <c r="H6054">
        <v>473</v>
      </c>
    </row>
    <row r="6055" spans="1:8">
      <c r="A6055">
        <v>6054</v>
      </c>
      <c r="B6055">
        <v>91</v>
      </c>
      <c r="C6055" t="s">
        <v>200</v>
      </c>
      <c r="D6055" t="s">
        <v>3598</v>
      </c>
      <c r="E6055" t="s">
        <v>249</v>
      </c>
      <c r="F6055" t="s">
        <v>46</v>
      </c>
      <c r="G6055">
        <v>15</v>
      </c>
      <c r="H6055">
        <v>473</v>
      </c>
    </row>
    <row r="6056" spans="1:8">
      <c r="A6056">
        <v>6055</v>
      </c>
      <c r="B6056">
        <v>91</v>
      </c>
      <c r="C6056" t="s">
        <v>200</v>
      </c>
      <c r="D6056" t="s">
        <v>3598</v>
      </c>
      <c r="E6056" t="s">
        <v>1386</v>
      </c>
      <c r="F6056" t="s">
        <v>63</v>
      </c>
      <c r="G6056">
        <v>10</v>
      </c>
      <c r="H6056">
        <v>473</v>
      </c>
    </row>
    <row r="6057" spans="1:8">
      <c r="A6057">
        <v>6056</v>
      </c>
      <c r="B6057">
        <v>91</v>
      </c>
      <c r="C6057" t="s">
        <v>200</v>
      </c>
      <c r="D6057" t="s">
        <v>3598</v>
      </c>
      <c r="E6057" t="s">
        <v>1386</v>
      </c>
      <c r="F6057" t="s">
        <v>46</v>
      </c>
      <c r="G6057">
        <v>13</v>
      </c>
      <c r="H6057">
        <v>473</v>
      </c>
    </row>
    <row r="6058" spans="1:8">
      <c r="A6058">
        <v>6057</v>
      </c>
      <c r="B6058">
        <v>91</v>
      </c>
      <c r="C6058" t="s">
        <v>200</v>
      </c>
      <c r="D6058" t="s">
        <v>3598</v>
      </c>
      <c r="E6058" t="s">
        <v>1387</v>
      </c>
      <c r="F6058" t="s">
        <v>63</v>
      </c>
      <c r="G6058">
        <v>23</v>
      </c>
      <c r="H6058">
        <v>473</v>
      </c>
    </row>
    <row r="6059" spans="1:8">
      <c r="A6059">
        <v>6058</v>
      </c>
      <c r="B6059">
        <v>91</v>
      </c>
      <c r="C6059" t="s">
        <v>200</v>
      </c>
      <c r="D6059" t="s">
        <v>3598</v>
      </c>
      <c r="E6059" t="s">
        <v>1387</v>
      </c>
      <c r="F6059" t="s">
        <v>46</v>
      </c>
      <c r="G6059">
        <v>18</v>
      </c>
      <c r="H6059">
        <v>473</v>
      </c>
    </row>
    <row r="6060" spans="1:8">
      <c r="A6060">
        <v>6059</v>
      </c>
      <c r="B6060">
        <v>91</v>
      </c>
      <c r="C6060" t="s">
        <v>200</v>
      </c>
      <c r="D6060" t="s">
        <v>3598</v>
      </c>
      <c r="E6060" t="s">
        <v>1388</v>
      </c>
      <c r="F6060" t="s">
        <v>63</v>
      </c>
      <c r="G6060">
        <v>31</v>
      </c>
      <c r="H6060">
        <v>473</v>
      </c>
    </row>
    <row r="6061" spans="1:8">
      <c r="A6061">
        <v>6060</v>
      </c>
      <c r="B6061">
        <v>91</v>
      </c>
      <c r="C6061" t="s">
        <v>200</v>
      </c>
      <c r="D6061" t="s">
        <v>3598</v>
      </c>
      <c r="E6061" t="s">
        <v>1388</v>
      </c>
      <c r="F6061" t="s">
        <v>46</v>
      </c>
      <c r="G6061">
        <v>25</v>
      </c>
      <c r="H6061">
        <v>473</v>
      </c>
    </row>
    <row r="6062" spans="1:8">
      <c r="A6062">
        <v>6061</v>
      </c>
      <c r="B6062">
        <v>91</v>
      </c>
      <c r="C6062" t="s">
        <v>200</v>
      </c>
      <c r="D6062" t="s">
        <v>3598</v>
      </c>
      <c r="E6062" t="s">
        <v>1389</v>
      </c>
      <c r="F6062" t="s">
        <v>63</v>
      </c>
      <c r="G6062">
        <v>30</v>
      </c>
      <c r="H6062">
        <v>473</v>
      </c>
    </row>
    <row r="6063" spans="1:8">
      <c r="A6063">
        <v>6062</v>
      </c>
      <c r="B6063">
        <v>91</v>
      </c>
      <c r="C6063" t="s">
        <v>200</v>
      </c>
      <c r="D6063" t="s">
        <v>3598</v>
      </c>
      <c r="E6063" t="s">
        <v>1389</v>
      </c>
      <c r="F6063" t="s">
        <v>46</v>
      </c>
      <c r="G6063">
        <v>13</v>
      </c>
      <c r="H6063">
        <v>473</v>
      </c>
    </row>
    <row r="6064" spans="1:8">
      <c r="A6064">
        <v>6063</v>
      </c>
      <c r="B6064">
        <v>91</v>
      </c>
      <c r="C6064" t="s">
        <v>200</v>
      </c>
      <c r="D6064" t="s">
        <v>3598</v>
      </c>
      <c r="E6064" t="s">
        <v>1390</v>
      </c>
      <c r="F6064" t="s">
        <v>63</v>
      </c>
      <c r="G6064">
        <v>7</v>
      </c>
      <c r="H6064">
        <v>473</v>
      </c>
    </row>
    <row r="6065" spans="1:8">
      <c r="A6065">
        <v>6064</v>
      </c>
      <c r="B6065">
        <v>91</v>
      </c>
      <c r="C6065" t="s">
        <v>200</v>
      </c>
      <c r="D6065" t="s">
        <v>3598</v>
      </c>
      <c r="E6065" t="s">
        <v>1390</v>
      </c>
      <c r="F6065" t="s">
        <v>46</v>
      </c>
      <c r="G6065">
        <v>15</v>
      </c>
      <c r="H6065">
        <v>473</v>
      </c>
    </row>
    <row r="6066" spans="1:8">
      <c r="A6066">
        <v>6065</v>
      </c>
      <c r="B6066">
        <v>91</v>
      </c>
      <c r="C6066" t="s">
        <v>200</v>
      </c>
      <c r="D6066" t="s">
        <v>3598</v>
      </c>
      <c r="E6066" t="s">
        <v>1391</v>
      </c>
      <c r="F6066" t="s">
        <v>63</v>
      </c>
      <c r="G6066">
        <v>30</v>
      </c>
      <c r="H6066">
        <v>473</v>
      </c>
    </row>
    <row r="6067" spans="1:8">
      <c r="A6067">
        <v>6066</v>
      </c>
      <c r="B6067">
        <v>91</v>
      </c>
      <c r="C6067" t="s">
        <v>200</v>
      </c>
      <c r="D6067" t="s">
        <v>3598</v>
      </c>
      <c r="E6067" t="s">
        <v>1391</v>
      </c>
      <c r="F6067" t="s">
        <v>46</v>
      </c>
      <c r="G6067">
        <v>23</v>
      </c>
      <c r="H6067">
        <v>473</v>
      </c>
    </row>
    <row r="6068" spans="1:8">
      <c r="A6068">
        <v>6067</v>
      </c>
      <c r="B6068">
        <v>91</v>
      </c>
      <c r="C6068" t="s">
        <v>200</v>
      </c>
      <c r="D6068" t="s">
        <v>3598</v>
      </c>
      <c r="E6068" t="s">
        <v>1392</v>
      </c>
      <c r="F6068" t="s">
        <v>63</v>
      </c>
      <c r="G6068">
        <v>16</v>
      </c>
      <c r="H6068">
        <v>473</v>
      </c>
    </row>
    <row r="6069" spans="1:8">
      <c r="A6069">
        <v>6068</v>
      </c>
      <c r="B6069">
        <v>91</v>
      </c>
      <c r="C6069" t="s">
        <v>200</v>
      </c>
      <c r="D6069" t="s">
        <v>3598</v>
      </c>
      <c r="E6069" t="s">
        <v>1392</v>
      </c>
      <c r="F6069" t="s">
        <v>46</v>
      </c>
      <c r="G6069">
        <v>16</v>
      </c>
      <c r="H6069">
        <v>473</v>
      </c>
    </row>
    <row r="6070" spans="1:8">
      <c r="A6070">
        <v>6069</v>
      </c>
      <c r="B6070">
        <v>91</v>
      </c>
      <c r="C6070" t="s">
        <v>200</v>
      </c>
      <c r="D6070" t="s">
        <v>3598</v>
      </c>
      <c r="E6070" t="s">
        <v>1393</v>
      </c>
      <c r="F6070" t="s">
        <v>63</v>
      </c>
      <c r="G6070">
        <v>18</v>
      </c>
      <c r="H6070">
        <v>473</v>
      </c>
    </row>
    <row r="6071" spans="1:8">
      <c r="A6071">
        <v>6070</v>
      </c>
      <c r="B6071">
        <v>91</v>
      </c>
      <c r="C6071" t="s">
        <v>200</v>
      </c>
      <c r="D6071" t="s">
        <v>3598</v>
      </c>
      <c r="E6071" t="s">
        <v>1393</v>
      </c>
      <c r="F6071" t="s">
        <v>46</v>
      </c>
      <c r="G6071">
        <v>17</v>
      </c>
      <c r="H6071">
        <v>473</v>
      </c>
    </row>
    <row r="6072" spans="1:8">
      <c r="A6072">
        <v>6071</v>
      </c>
      <c r="B6072">
        <v>91</v>
      </c>
      <c r="C6072" t="s">
        <v>200</v>
      </c>
      <c r="D6072" t="s">
        <v>3598</v>
      </c>
      <c r="E6072" t="s">
        <v>1394</v>
      </c>
      <c r="F6072" t="s">
        <v>63</v>
      </c>
      <c r="G6072">
        <v>18</v>
      </c>
      <c r="H6072">
        <v>473</v>
      </c>
    </row>
    <row r="6073" spans="1:8">
      <c r="A6073">
        <v>6072</v>
      </c>
      <c r="B6073">
        <v>91</v>
      </c>
      <c r="C6073" t="s">
        <v>200</v>
      </c>
      <c r="D6073" t="s">
        <v>3598</v>
      </c>
      <c r="E6073" t="s">
        <v>1394</v>
      </c>
      <c r="F6073" t="s">
        <v>46</v>
      </c>
      <c r="G6073">
        <v>12</v>
      </c>
      <c r="H6073">
        <v>473</v>
      </c>
    </row>
    <row r="6074" spans="1:8">
      <c r="A6074">
        <v>6073</v>
      </c>
      <c r="B6074">
        <v>91</v>
      </c>
      <c r="C6074" t="s">
        <v>200</v>
      </c>
      <c r="D6074" t="s">
        <v>3598</v>
      </c>
      <c r="E6074" t="s">
        <v>1395</v>
      </c>
      <c r="F6074" t="s">
        <v>63</v>
      </c>
      <c r="G6074">
        <v>17</v>
      </c>
      <c r="H6074">
        <v>473</v>
      </c>
    </row>
    <row r="6075" spans="1:8">
      <c r="A6075">
        <v>6074</v>
      </c>
      <c r="B6075">
        <v>91</v>
      </c>
      <c r="C6075" t="s">
        <v>200</v>
      </c>
      <c r="D6075" t="s">
        <v>3598</v>
      </c>
      <c r="E6075" t="s">
        <v>1395</v>
      </c>
      <c r="F6075" t="s">
        <v>46</v>
      </c>
      <c r="G6075">
        <v>9</v>
      </c>
      <c r="H6075">
        <v>473</v>
      </c>
    </row>
    <row r="6076" spans="1:8">
      <c r="A6076">
        <v>6075</v>
      </c>
      <c r="B6076">
        <v>91</v>
      </c>
      <c r="C6076" t="s">
        <v>200</v>
      </c>
      <c r="D6076" t="s">
        <v>3598</v>
      </c>
      <c r="E6076" t="s">
        <v>1396</v>
      </c>
      <c r="F6076" t="s">
        <v>63</v>
      </c>
      <c r="G6076">
        <v>15</v>
      </c>
      <c r="H6076">
        <v>473</v>
      </c>
    </row>
    <row r="6077" spans="1:8">
      <c r="A6077">
        <v>6076</v>
      </c>
      <c r="B6077">
        <v>91</v>
      </c>
      <c r="C6077" t="s">
        <v>200</v>
      </c>
      <c r="D6077" t="s">
        <v>3598</v>
      </c>
      <c r="E6077" t="s">
        <v>1396</v>
      </c>
      <c r="F6077" t="s">
        <v>46</v>
      </c>
      <c r="G6077">
        <v>14</v>
      </c>
      <c r="H6077">
        <v>473</v>
      </c>
    </row>
    <row r="6078" spans="1:8">
      <c r="A6078">
        <v>6077</v>
      </c>
      <c r="B6078">
        <v>91</v>
      </c>
      <c r="C6078" t="s">
        <v>200</v>
      </c>
      <c r="D6078" t="s">
        <v>3598</v>
      </c>
      <c r="E6078" t="s">
        <v>1397</v>
      </c>
      <c r="F6078" t="s">
        <v>63</v>
      </c>
      <c r="G6078">
        <v>20</v>
      </c>
      <c r="H6078">
        <v>473</v>
      </c>
    </row>
    <row r="6079" spans="1:8">
      <c r="A6079">
        <v>6078</v>
      </c>
      <c r="B6079">
        <v>91</v>
      </c>
      <c r="C6079" t="s">
        <v>200</v>
      </c>
      <c r="D6079" t="s">
        <v>3598</v>
      </c>
      <c r="E6079" t="s">
        <v>1397</v>
      </c>
      <c r="F6079" t="s">
        <v>46</v>
      </c>
      <c r="G6079">
        <v>7</v>
      </c>
      <c r="H6079">
        <v>473</v>
      </c>
    </row>
    <row r="6080" spans="1:8">
      <c r="A6080">
        <v>6079</v>
      </c>
      <c r="B6080">
        <v>91</v>
      </c>
      <c r="C6080" t="s">
        <v>200</v>
      </c>
      <c r="D6080" t="s">
        <v>3598</v>
      </c>
      <c r="E6080" t="s">
        <v>1398</v>
      </c>
      <c r="F6080" t="s">
        <v>63</v>
      </c>
      <c r="G6080">
        <v>6</v>
      </c>
      <c r="H6080">
        <v>473</v>
      </c>
    </row>
    <row r="6081" spans="1:8">
      <c r="A6081">
        <v>6080</v>
      </c>
      <c r="B6081">
        <v>91</v>
      </c>
      <c r="C6081" t="s">
        <v>200</v>
      </c>
      <c r="D6081" t="s">
        <v>3598</v>
      </c>
      <c r="E6081" t="s">
        <v>1398</v>
      </c>
      <c r="F6081" t="s">
        <v>46</v>
      </c>
      <c r="G6081">
        <v>4</v>
      </c>
      <c r="H6081">
        <v>473</v>
      </c>
    </row>
    <row r="6082" spans="1:8">
      <c r="A6082">
        <v>6081</v>
      </c>
      <c r="B6082">
        <v>91</v>
      </c>
      <c r="C6082" t="s">
        <v>200</v>
      </c>
      <c r="D6082" t="s">
        <v>3598</v>
      </c>
      <c r="E6082" t="s">
        <v>1399</v>
      </c>
      <c r="F6082" t="s">
        <v>63</v>
      </c>
      <c r="G6082">
        <v>2</v>
      </c>
      <c r="H6082">
        <v>473</v>
      </c>
    </row>
    <row r="6083" spans="1:8">
      <c r="A6083">
        <v>6082</v>
      </c>
      <c r="B6083">
        <v>91</v>
      </c>
      <c r="C6083" t="s">
        <v>200</v>
      </c>
      <c r="D6083" t="s">
        <v>3598</v>
      </c>
      <c r="E6083" t="s">
        <v>1399</v>
      </c>
      <c r="F6083" t="s">
        <v>46</v>
      </c>
      <c r="G6083">
        <v>2</v>
      </c>
      <c r="H6083">
        <v>473</v>
      </c>
    </row>
    <row r="6084" spans="1:8">
      <c r="A6084">
        <v>6083</v>
      </c>
      <c r="B6084">
        <v>91</v>
      </c>
      <c r="C6084" t="s">
        <v>200</v>
      </c>
      <c r="D6084" t="s">
        <v>3598</v>
      </c>
      <c r="E6084" t="s">
        <v>1400</v>
      </c>
      <c r="F6084" t="s">
        <v>63</v>
      </c>
      <c r="G6084">
        <v>3</v>
      </c>
      <c r="H6084">
        <v>473</v>
      </c>
    </row>
    <row r="6085" spans="1:8">
      <c r="A6085">
        <v>6084</v>
      </c>
      <c r="B6085">
        <v>91</v>
      </c>
      <c r="C6085" t="s">
        <v>200</v>
      </c>
      <c r="D6085" t="s">
        <v>3598</v>
      </c>
      <c r="E6085" t="s">
        <v>1401</v>
      </c>
      <c r="F6085" t="s">
        <v>63</v>
      </c>
      <c r="G6085">
        <v>2</v>
      </c>
      <c r="H6085">
        <v>473</v>
      </c>
    </row>
    <row r="6086" spans="1:8">
      <c r="A6086">
        <v>6085</v>
      </c>
      <c r="B6086">
        <v>91</v>
      </c>
      <c r="C6086" t="s">
        <v>200</v>
      </c>
      <c r="D6086" t="s">
        <v>3598</v>
      </c>
      <c r="E6086" t="s">
        <v>1401</v>
      </c>
      <c r="F6086" t="s">
        <v>46</v>
      </c>
      <c r="G6086">
        <v>2</v>
      </c>
      <c r="H6086">
        <v>473</v>
      </c>
    </row>
    <row r="6087" spans="1:8">
      <c r="A6087">
        <v>6086</v>
      </c>
      <c r="B6087">
        <v>91</v>
      </c>
      <c r="C6087" t="s">
        <v>200</v>
      </c>
      <c r="D6087" t="s">
        <v>3598</v>
      </c>
      <c r="E6087" t="s">
        <v>1402</v>
      </c>
      <c r="F6087" t="s">
        <v>63</v>
      </c>
      <c r="G6087">
        <v>1</v>
      </c>
      <c r="H6087">
        <v>473</v>
      </c>
    </row>
    <row r="6088" spans="1:8">
      <c r="A6088">
        <v>6087</v>
      </c>
      <c r="B6088">
        <v>91</v>
      </c>
      <c r="C6088" t="s">
        <v>200</v>
      </c>
      <c r="D6088" t="s">
        <v>3598</v>
      </c>
      <c r="E6088" t="s">
        <v>1402</v>
      </c>
      <c r="F6088" t="s">
        <v>46</v>
      </c>
      <c r="G6088">
        <v>1</v>
      </c>
      <c r="H6088">
        <v>473</v>
      </c>
    </row>
    <row r="6089" spans="1:8">
      <c r="A6089">
        <v>6088</v>
      </c>
      <c r="B6089">
        <v>91</v>
      </c>
      <c r="C6089" t="s">
        <v>200</v>
      </c>
      <c r="D6089" t="s">
        <v>3586</v>
      </c>
      <c r="E6089" t="s">
        <v>249</v>
      </c>
      <c r="F6089" t="s">
        <v>63</v>
      </c>
      <c r="G6089">
        <v>1238</v>
      </c>
      <c r="H6089">
        <v>24753</v>
      </c>
    </row>
    <row r="6090" spans="1:8">
      <c r="A6090">
        <v>6089</v>
      </c>
      <c r="B6090">
        <v>91</v>
      </c>
      <c r="C6090" t="s">
        <v>200</v>
      </c>
      <c r="D6090" t="s">
        <v>3586</v>
      </c>
      <c r="E6090" t="s">
        <v>249</v>
      </c>
      <c r="F6090" t="s">
        <v>46</v>
      </c>
      <c r="G6090">
        <v>1132</v>
      </c>
      <c r="H6090">
        <v>24753</v>
      </c>
    </row>
    <row r="6091" spans="1:8">
      <c r="A6091">
        <v>6090</v>
      </c>
      <c r="B6091">
        <v>91</v>
      </c>
      <c r="C6091" t="s">
        <v>200</v>
      </c>
      <c r="D6091" t="s">
        <v>3586</v>
      </c>
      <c r="E6091" t="s">
        <v>1386</v>
      </c>
      <c r="F6091" t="s">
        <v>63</v>
      </c>
      <c r="G6091">
        <v>1289</v>
      </c>
      <c r="H6091">
        <v>24753</v>
      </c>
    </row>
    <row r="6092" spans="1:8">
      <c r="A6092">
        <v>6091</v>
      </c>
      <c r="B6092">
        <v>91</v>
      </c>
      <c r="C6092" t="s">
        <v>200</v>
      </c>
      <c r="D6092" t="s">
        <v>3586</v>
      </c>
      <c r="E6092" t="s">
        <v>1386</v>
      </c>
      <c r="F6092" t="s">
        <v>46</v>
      </c>
      <c r="G6092">
        <v>1280</v>
      </c>
      <c r="H6092">
        <v>24753</v>
      </c>
    </row>
    <row r="6093" spans="1:8">
      <c r="A6093">
        <v>6092</v>
      </c>
      <c r="B6093">
        <v>91</v>
      </c>
      <c r="C6093" t="s">
        <v>200</v>
      </c>
      <c r="D6093" t="s">
        <v>3586</v>
      </c>
      <c r="E6093" t="s">
        <v>1387</v>
      </c>
      <c r="F6093" t="s">
        <v>63</v>
      </c>
      <c r="G6093">
        <v>1486</v>
      </c>
      <c r="H6093">
        <v>24753</v>
      </c>
    </row>
    <row r="6094" spans="1:8">
      <c r="A6094">
        <v>6093</v>
      </c>
      <c r="B6094">
        <v>91</v>
      </c>
      <c r="C6094" t="s">
        <v>200</v>
      </c>
      <c r="D6094" t="s">
        <v>3586</v>
      </c>
      <c r="E6094" t="s">
        <v>1387</v>
      </c>
      <c r="F6094" t="s">
        <v>46</v>
      </c>
      <c r="G6094">
        <v>1400</v>
      </c>
      <c r="H6094">
        <v>24753</v>
      </c>
    </row>
    <row r="6095" spans="1:8">
      <c r="A6095">
        <v>6094</v>
      </c>
      <c r="B6095">
        <v>91</v>
      </c>
      <c r="C6095" t="s">
        <v>200</v>
      </c>
      <c r="D6095" t="s">
        <v>3586</v>
      </c>
      <c r="E6095" t="s">
        <v>1388</v>
      </c>
      <c r="F6095" t="s">
        <v>63</v>
      </c>
      <c r="G6095">
        <v>1417</v>
      </c>
      <c r="H6095">
        <v>24753</v>
      </c>
    </row>
    <row r="6096" spans="1:8">
      <c r="A6096">
        <v>6095</v>
      </c>
      <c r="B6096">
        <v>91</v>
      </c>
      <c r="C6096" t="s">
        <v>200</v>
      </c>
      <c r="D6096" t="s">
        <v>3586</v>
      </c>
      <c r="E6096" t="s">
        <v>1388</v>
      </c>
      <c r="F6096" t="s">
        <v>46</v>
      </c>
      <c r="G6096">
        <v>1178</v>
      </c>
      <c r="H6096">
        <v>24753</v>
      </c>
    </row>
    <row r="6097" spans="1:8">
      <c r="A6097">
        <v>6096</v>
      </c>
      <c r="B6097">
        <v>91</v>
      </c>
      <c r="C6097" t="s">
        <v>200</v>
      </c>
      <c r="D6097" t="s">
        <v>3586</v>
      </c>
      <c r="E6097" t="s">
        <v>1389</v>
      </c>
      <c r="F6097" t="s">
        <v>63</v>
      </c>
      <c r="G6097">
        <v>1079</v>
      </c>
      <c r="H6097">
        <v>24753</v>
      </c>
    </row>
    <row r="6098" spans="1:8">
      <c r="A6098">
        <v>6097</v>
      </c>
      <c r="B6098">
        <v>91</v>
      </c>
      <c r="C6098" t="s">
        <v>200</v>
      </c>
      <c r="D6098" t="s">
        <v>3586</v>
      </c>
      <c r="E6098" t="s">
        <v>1389</v>
      </c>
      <c r="F6098" t="s">
        <v>46</v>
      </c>
      <c r="G6098">
        <v>935</v>
      </c>
      <c r="H6098">
        <v>24753</v>
      </c>
    </row>
    <row r="6099" spans="1:8">
      <c r="A6099">
        <v>6098</v>
      </c>
      <c r="B6099">
        <v>91</v>
      </c>
      <c r="C6099" t="s">
        <v>200</v>
      </c>
      <c r="D6099" t="s">
        <v>3586</v>
      </c>
      <c r="E6099" t="s">
        <v>1390</v>
      </c>
      <c r="F6099" t="s">
        <v>63</v>
      </c>
      <c r="G6099">
        <v>1095</v>
      </c>
      <c r="H6099">
        <v>24753</v>
      </c>
    </row>
    <row r="6100" spans="1:8">
      <c r="A6100">
        <v>6099</v>
      </c>
      <c r="B6100">
        <v>91</v>
      </c>
      <c r="C6100" t="s">
        <v>200</v>
      </c>
      <c r="D6100" t="s">
        <v>3586</v>
      </c>
      <c r="E6100" t="s">
        <v>1390</v>
      </c>
      <c r="F6100" t="s">
        <v>46</v>
      </c>
      <c r="G6100">
        <v>1005</v>
      </c>
      <c r="H6100">
        <v>24753</v>
      </c>
    </row>
    <row r="6101" spans="1:8">
      <c r="A6101">
        <v>6100</v>
      </c>
      <c r="B6101">
        <v>91</v>
      </c>
      <c r="C6101" t="s">
        <v>200</v>
      </c>
      <c r="D6101" t="s">
        <v>3586</v>
      </c>
      <c r="E6101" t="s">
        <v>1391</v>
      </c>
      <c r="F6101" t="s">
        <v>63</v>
      </c>
      <c r="G6101">
        <v>981</v>
      </c>
      <c r="H6101">
        <v>24753</v>
      </c>
    </row>
    <row r="6102" spans="1:8">
      <c r="A6102">
        <v>6101</v>
      </c>
      <c r="B6102">
        <v>91</v>
      </c>
      <c r="C6102" t="s">
        <v>200</v>
      </c>
      <c r="D6102" t="s">
        <v>3586</v>
      </c>
      <c r="E6102" t="s">
        <v>1391</v>
      </c>
      <c r="F6102" t="s">
        <v>46</v>
      </c>
      <c r="G6102">
        <v>984</v>
      </c>
      <c r="H6102">
        <v>24753</v>
      </c>
    </row>
    <row r="6103" spans="1:8">
      <c r="A6103">
        <v>6102</v>
      </c>
      <c r="B6103">
        <v>91</v>
      </c>
      <c r="C6103" t="s">
        <v>200</v>
      </c>
      <c r="D6103" t="s">
        <v>3586</v>
      </c>
      <c r="E6103" t="s">
        <v>1392</v>
      </c>
      <c r="F6103" t="s">
        <v>63</v>
      </c>
      <c r="G6103">
        <v>906</v>
      </c>
      <c r="H6103">
        <v>24753</v>
      </c>
    </row>
    <row r="6104" spans="1:8">
      <c r="A6104">
        <v>6103</v>
      </c>
      <c r="B6104">
        <v>91</v>
      </c>
      <c r="C6104" t="s">
        <v>200</v>
      </c>
      <c r="D6104" t="s">
        <v>3586</v>
      </c>
      <c r="E6104" t="s">
        <v>1392</v>
      </c>
      <c r="F6104" t="s">
        <v>46</v>
      </c>
      <c r="G6104">
        <v>824</v>
      </c>
      <c r="H6104">
        <v>24753</v>
      </c>
    </row>
    <row r="6105" spans="1:8">
      <c r="A6105">
        <v>6104</v>
      </c>
      <c r="B6105">
        <v>91</v>
      </c>
      <c r="C6105" t="s">
        <v>200</v>
      </c>
      <c r="D6105" t="s">
        <v>3586</v>
      </c>
      <c r="E6105" t="s">
        <v>1393</v>
      </c>
      <c r="F6105" t="s">
        <v>63</v>
      </c>
      <c r="G6105">
        <v>694</v>
      </c>
      <c r="H6105">
        <v>24753</v>
      </c>
    </row>
    <row r="6106" spans="1:8">
      <c r="A6106">
        <v>6105</v>
      </c>
      <c r="B6106">
        <v>91</v>
      </c>
      <c r="C6106" t="s">
        <v>200</v>
      </c>
      <c r="D6106" t="s">
        <v>3586</v>
      </c>
      <c r="E6106" t="s">
        <v>1393</v>
      </c>
      <c r="F6106" t="s">
        <v>46</v>
      </c>
      <c r="G6106">
        <v>665</v>
      </c>
      <c r="H6106">
        <v>24753</v>
      </c>
    </row>
    <row r="6107" spans="1:8">
      <c r="A6107">
        <v>6106</v>
      </c>
      <c r="B6107">
        <v>91</v>
      </c>
      <c r="C6107" t="s">
        <v>200</v>
      </c>
      <c r="D6107" t="s">
        <v>3586</v>
      </c>
      <c r="E6107" t="s">
        <v>1394</v>
      </c>
      <c r="F6107" t="s">
        <v>63</v>
      </c>
      <c r="G6107">
        <v>637</v>
      </c>
      <c r="H6107">
        <v>24753</v>
      </c>
    </row>
    <row r="6108" spans="1:8">
      <c r="A6108">
        <v>6107</v>
      </c>
      <c r="B6108">
        <v>91</v>
      </c>
      <c r="C6108" t="s">
        <v>200</v>
      </c>
      <c r="D6108" t="s">
        <v>3586</v>
      </c>
      <c r="E6108" t="s">
        <v>1394</v>
      </c>
      <c r="F6108" t="s">
        <v>46</v>
      </c>
      <c r="G6108">
        <v>664</v>
      </c>
      <c r="H6108">
        <v>24753</v>
      </c>
    </row>
    <row r="6109" spans="1:8">
      <c r="A6109">
        <v>6108</v>
      </c>
      <c r="B6109">
        <v>91</v>
      </c>
      <c r="C6109" t="s">
        <v>200</v>
      </c>
      <c r="D6109" t="s">
        <v>3586</v>
      </c>
      <c r="E6109" t="s">
        <v>1395</v>
      </c>
      <c r="F6109" t="s">
        <v>63</v>
      </c>
      <c r="G6109">
        <v>568</v>
      </c>
      <c r="H6109">
        <v>24753</v>
      </c>
    </row>
    <row r="6110" spans="1:8">
      <c r="A6110">
        <v>6109</v>
      </c>
      <c r="B6110">
        <v>91</v>
      </c>
      <c r="C6110" t="s">
        <v>200</v>
      </c>
      <c r="D6110" t="s">
        <v>3586</v>
      </c>
      <c r="E6110" t="s">
        <v>1395</v>
      </c>
      <c r="F6110" t="s">
        <v>46</v>
      </c>
      <c r="G6110">
        <v>536</v>
      </c>
      <c r="H6110">
        <v>24753</v>
      </c>
    </row>
    <row r="6111" spans="1:8">
      <c r="A6111">
        <v>6110</v>
      </c>
      <c r="B6111">
        <v>91</v>
      </c>
      <c r="C6111" t="s">
        <v>200</v>
      </c>
      <c r="D6111" t="s">
        <v>3586</v>
      </c>
      <c r="E6111" t="s">
        <v>1396</v>
      </c>
      <c r="F6111" t="s">
        <v>63</v>
      </c>
      <c r="G6111">
        <v>501</v>
      </c>
      <c r="H6111">
        <v>24753</v>
      </c>
    </row>
    <row r="6112" spans="1:8">
      <c r="A6112">
        <v>6111</v>
      </c>
      <c r="B6112">
        <v>91</v>
      </c>
      <c r="C6112" t="s">
        <v>200</v>
      </c>
      <c r="D6112" t="s">
        <v>3586</v>
      </c>
      <c r="E6112" t="s">
        <v>1396</v>
      </c>
      <c r="F6112" t="s">
        <v>46</v>
      </c>
      <c r="G6112">
        <v>439</v>
      </c>
      <c r="H6112">
        <v>24753</v>
      </c>
    </row>
    <row r="6113" spans="1:8">
      <c r="A6113">
        <v>6112</v>
      </c>
      <c r="B6113">
        <v>91</v>
      </c>
      <c r="C6113" t="s">
        <v>200</v>
      </c>
      <c r="D6113" t="s">
        <v>3586</v>
      </c>
      <c r="E6113" t="s">
        <v>1397</v>
      </c>
      <c r="F6113" t="s">
        <v>63</v>
      </c>
      <c r="G6113">
        <v>348</v>
      </c>
      <c r="H6113">
        <v>24753</v>
      </c>
    </row>
    <row r="6114" spans="1:8">
      <c r="A6114">
        <v>6113</v>
      </c>
      <c r="B6114">
        <v>91</v>
      </c>
      <c r="C6114" t="s">
        <v>200</v>
      </c>
      <c r="D6114" t="s">
        <v>3586</v>
      </c>
      <c r="E6114" t="s">
        <v>1397</v>
      </c>
      <c r="F6114" t="s">
        <v>46</v>
      </c>
      <c r="G6114">
        <v>323</v>
      </c>
      <c r="H6114">
        <v>24753</v>
      </c>
    </row>
    <row r="6115" spans="1:8">
      <c r="A6115">
        <v>6114</v>
      </c>
      <c r="B6115">
        <v>91</v>
      </c>
      <c r="C6115" t="s">
        <v>200</v>
      </c>
      <c r="D6115" t="s">
        <v>3586</v>
      </c>
      <c r="E6115" t="s">
        <v>1398</v>
      </c>
      <c r="F6115" t="s">
        <v>63</v>
      </c>
      <c r="G6115">
        <v>261</v>
      </c>
      <c r="H6115">
        <v>24753</v>
      </c>
    </row>
    <row r="6116" spans="1:8">
      <c r="A6116">
        <v>6115</v>
      </c>
      <c r="B6116">
        <v>91</v>
      </c>
      <c r="C6116" t="s">
        <v>200</v>
      </c>
      <c r="D6116" t="s">
        <v>3586</v>
      </c>
      <c r="E6116" t="s">
        <v>1398</v>
      </c>
      <c r="F6116" t="s">
        <v>46</v>
      </c>
      <c r="G6116">
        <v>212</v>
      </c>
      <c r="H6116">
        <v>24753</v>
      </c>
    </row>
    <row r="6117" spans="1:8">
      <c r="A6117">
        <v>6116</v>
      </c>
      <c r="B6117">
        <v>91</v>
      </c>
      <c r="C6117" t="s">
        <v>200</v>
      </c>
      <c r="D6117" t="s">
        <v>3586</v>
      </c>
      <c r="E6117" t="s">
        <v>1399</v>
      </c>
      <c r="F6117" t="s">
        <v>63</v>
      </c>
      <c r="G6117">
        <v>132</v>
      </c>
      <c r="H6117">
        <v>24753</v>
      </c>
    </row>
    <row r="6118" spans="1:8">
      <c r="A6118">
        <v>6117</v>
      </c>
      <c r="B6118">
        <v>91</v>
      </c>
      <c r="C6118" t="s">
        <v>200</v>
      </c>
      <c r="D6118" t="s">
        <v>3586</v>
      </c>
      <c r="E6118" t="s">
        <v>1399</v>
      </c>
      <c r="F6118" t="s">
        <v>46</v>
      </c>
      <c r="G6118">
        <v>154</v>
      </c>
      <c r="H6118">
        <v>24753</v>
      </c>
    </row>
    <row r="6119" spans="1:8">
      <c r="A6119">
        <v>6118</v>
      </c>
      <c r="B6119">
        <v>91</v>
      </c>
      <c r="C6119" t="s">
        <v>200</v>
      </c>
      <c r="D6119" t="s">
        <v>3586</v>
      </c>
      <c r="E6119" t="s">
        <v>1400</v>
      </c>
      <c r="F6119" t="s">
        <v>63</v>
      </c>
      <c r="G6119">
        <v>84</v>
      </c>
      <c r="H6119">
        <v>24753</v>
      </c>
    </row>
    <row r="6120" spans="1:8">
      <c r="A6120">
        <v>6119</v>
      </c>
      <c r="B6120">
        <v>91</v>
      </c>
      <c r="C6120" t="s">
        <v>200</v>
      </c>
      <c r="D6120" t="s">
        <v>3586</v>
      </c>
      <c r="E6120" t="s">
        <v>1400</v>
      </c>
      <c r="F6120" t="s">
        <v>46</v>
      </c>
      <c r="G6120">
        <v>107</v>
      </c>
      <c r="H6120">
        <v>24753</v>
      </c>
    </row>
    <row r="6121" spans="1:8">
      <c r="A6121">
        <v>6120</v>
      </c>
      <c r="B6121">
        <v>91</v>
      </c>
      <c r="C6121" t="s">
        <v>200</v>
      </c>
      <c r="D6121" t="s">
        <v>3586</v>
      </c>
      <c r="E6121" t="s">
        <v>1401</v>
      </c>
      <c r="F6121" t="s">
        <v>63</v>
      </c>
      <c r="G6121">
        <v>51</v>
      </c>
      <c r="H6121">
        <v>24753</v>
      </c>
    </row>
    <row r="6122" spans="1:8">
      <c r="A6122">
        <v>6121</v>
      </c>
      <c r="B6122">
        <v>91</v>
      </c>
      <c r="C6122" t="s">
        <v>200</v>
      </c>
      <c r="D6122" t="s">
        <v>3586</v>
      </c>
      <c r="E6122" t="s">
        <v>1401</v>
      </c>
      <c r="F6122" t="s">
        <v>46</v>
      </c>
      <c r="G6122">
        <v>55</v>
      </c>
      <c r="H6122">
        <v>24753</v>
      </c>
    </row>
    <row r="6123" spans="1:8">
      <c r="A6123">
        <v>6122</v>
      </c>
      <c r="B6123">
        <v>91</v>
      </c>
      <c r="C6123" t="s">
        <v>200</v>
      </c>
      <c r="D6123" t="s">
        <v>3586</v>
      </c>
      <c r="E6123" t="s">
        <v>1402</v>
      </c>
      <c r="F6123" t="s">
        <v>63</v>
      </c>
      <c r="G6123">
        <v>46</v>
      </c>
      <c r="H6123">
        <v>24753</v>
      </c>
    </row>
    <row r="6124" spans="1:8">
      <c r="A6124">
        <v>6123</v>
      </c>
      <c r="B6124">
        <v>91</v>
      </c>
      <c r="C6124" t="s">
        <v>200</v>
      </c>
      <c r="D6124" t="s">
        <v>3586</v>
      </c>
      <c r="E6124" t="s">
        <v>1402</v>
      </c>
      <c r="F6124" t="s">
        <v>46</v>
      </c>
      <c r="G6124">
        <v>47</v>
      </c>
      <c r="H6124">
        <v>24753</v>
      </c>
    </row>
    <row r="6125" spans="1:8">
      <c r="A6125">
        <v>6124</v>
      </c>
      <c r="B6125">
        <v>91</v>
      </c>
      <c r="C6125" t="s">
        <v>200</v>
      </c>
      <c r="D6125" t="s">
        <v>45</v>
      </c>
      <c r="E6125" t="s">
        <v>249</v>
      </c>
      <c r="F6125" t="s">
        <v>63</v>
      </c>
      <c r="G6125">
        <v>233</v>
      </c>
    </row>
    <row r="6126" spans="1:8">
      <c r="A6126">
        <v>6125</v>
      </c>
      <c r="B6126">
        <v>91</v>
      </c>
      <c r="C6126" t="s">
        <v>200</v>
      </c>
      <c r="D6126" t="s">
        <v>45</v>
      </c>
      <c r="E6126" t="s">
        <v>249</v>
      </c>
      <c r="F6126" t="s">
        <v>46</v>
      </c>
      <c r="G6126">
        <v>234</v>
      </c>
    </row>
    <row r="6127" spans="1:8">
      <c r="A6127">
        <v>6126</v>
      </c>
      <c r="B6127">
        <v>91</v>
      </c>
      <c r="C6127" t="s">
        <v>200</v>
      </c>
      <c r="D6127" t="s">
        <v>45</v>
      </c>
      <c r="E6127" t="s">
        <v>1386</v>
      </c>
      <c r="F6127" t="s">
        <v>63</v>
      </c>
      <c r="G6127">
        <v>145</v>
      </c>
    </row>
    <row r="6128" spans="1:8">
      <c r="A6128">
        <v>6127</v>
      </c>
      <c r="B6128">
        <v>91</v>
      </c>
      <c r="C6128" t="s">
        <v>200</v>
      </c>
      <c r="D6128" t="s">
        <v>45</v>
      </c>
      <c r="E6128" t="s">
        <v>1386</v>
      </c>
      <c r="F6128" t="s">
        <v>46</v>
      </c>
      <c r="G6128">
        <v>115</v>
      </c>
    </row>
    <row r="6129" spans="1:7">
      <c r="A6129">
        <v>6128</v>
      </c>
      <c r="B6129">
        <v>91</v>
      </c>
      <c r="C6129" t="s">
        <v>200</v>
      </c>
      <c r="D6129" t="s">
        <v>45</v>
      </c>
      <c r="E6129" t="s">
        <v>1387</v>
      </c>
      <c r="F6129" t="s">
        <v>63</v>
      </c>
      <c r="G6129">
        <v>119</v>
      </c>
    </row>
    <row r="6130" spans="1:7">
      <c r="A6130">
        <v>6129</v>
      </c>
      <c r="B6130">
        <v>91</v>
      </c>
      <c r="C6130" t="s">
        <v>200</v>
      </c>
      <c r="D6130" t="s">
        <v>45</v>
      </c>
      <c r="E6130" t="s">
        <v>1387</v>
      </c>
      <c r="F6130" t="s">
        <v>46</v>
      </c>
      <c r="G6130">
        <v>97</v>
      </c>
    </row>
    <row r="6131" spans="1:7">
      <c r="A6131">
        <v>6130</v>
      </c>
      <c r="B6131">
        <v>91</v>
      </c>
      <c r="C6131" t="s">
        <v>200</v>
      </c>
      <c r="D6131" t="s">
        <v>45</v>
      </c>
      <c r="E6131" t="s">
        <v>1388</v>
      </c>
      <c r="F6131" t="s">
        <v>63</v>
      </c>
      <c r="G6131">
        <v>362</v>
      </c>
    </row>
    <row r="6132" spans="1:7">
      <c r="A6132">
        <v>6131</v>
      </c>
      <c r="B6132">
        <v>91</v>
      </c>
      <c r="C6132" t="s">
        <v>200</v>
      </c>
      <c r="D6132" t="s">
        <v>45</v>
      </c>
      <c r="E6132" t="s">
        <v>1388</v>
      </c>
      <c r="F6132" t="s">
        <v>46</v>
      </c>
      <c r="G6132">
        <v>117</v>
      </c>
    </row>
    <row r="6133" spans="1:7">
      <c r="A6133">
        <v>6132</v>
      </c>
      <c r="B6133">
        <v>91</v>
      </c>
      <c r="C6133" t="s">
        <v>200</v>
      </c>
      <c r="D6133" t="s">
        <v>45</v>
      </c>
      <c r="E6133" t="s">
        <v>1389</v>
      </c>
      <c r="F6133" t="s">
        <v>63</v>
      </c>
      <c r="G6133">
        <v>276</v>
      </c>
    </row>
    <row r="6134" spans="1:7">
      <c r="A6134">
        <v>6133</v>
      </c>
      <c r="B6134">
        <v>91</v>
      </c>
      <c r="C6134" t="s">
        <v>200</v>
      </c>
      <c r="D6134" t="s">
        <v>45</v>
      </c>
      <c r="E6134" t="s">
        <v>1389</v>
      </c>
      <c r="F6134" t="s">
        <v>46</v>
      </c>
      <c r="G6134">
        <v>59</v>
      </c>
    </row>
    <row r="6135" spans="1:7">
      <c r="A6135">
        <v>6134</v>
      </c>
      <c r="B6135">
        <v>91</v>
      </c>
      <c r="C6135" t="s">
        <v>200</v>
      </c>
      <c r="D6135" t="s">
        <v>45</v>
      </c>
      <c r="E6135" t="s">
        <v>1390</v>
      </c>
      <c r="F6135" t="s">
        <v>63</v>
      </c>
      <c r="G6135">
        <v>109</v>
      </c>
    </row>
    <row r="6136" spans="1:7">
      <c r="A6136">
        <v>6135</v>
      </c>
      <c r="B6136">
        <v>91</v>
      </c>
      <c r="C6136" t="s">
        <v>200</v>
      </c>
      <c r="D6136" t="s">
        <v>45</v>
      </c>
      <c r="E6136" t="s">
        <v>1390</v>
      </c>
      <c r="F6136" t="s">
        <v>46</v>
      </c>
      <c r="G6136">
        <v>76</v>
      </c>
    </row>
    <row r="6137" spans="1:7">
      <c r="A6137">
        <v>6136</v>
      </c>
      <c r="B6137">
        <v>91</v>
      </c>
      <c r="C6137" t="s">
        <v>200</v>
      </c>
      <c r="D6137" t="s">
        <v>45</v>
      </c>
      <c r="E6137" t="s">
        <v>1391</v>
      </c>
      <c r="F6137" t="s">
        <v>63</v>
      </c>
      <c r="G6137">
        <v>90</v>
      </c>
    </row>
    <row r="6138" spans="1:7">
      <c r="A6138">
        <v>6137</v>
      </c>
      <c r="B6138">
        <v>91</v>
      </c>
      <c r="C6138" t="s">
        <v>200</v>
      </c>
      <c r="D6138" t="s">
        <v>45</v>
      </c>
      <c r="E6138" t="s">
        <v>1391</v>
      </c>
      <c r="F6138" t="s">
        <v>46</v>
      </c>
      <c r="G6138">
        <v>59</v>
      </c>
    </row>
    <row r="6139" spans="1:7">
      <c r="A6139">
        <v>6138</v>
      </c>
      <c r="B6139">
        <v>91</v>
      </c>
      <c r="C6139" t="s">
        <v>200</v>
      </c>
      <c r="D6139" t="s">
        <v>45</v>
      </c>
      <c r="E6139" t="s">
        <v>1392</v>
      </c>
      <c r="F6139" t="s">
        <v>63</v>
      </c>
      <c r="G6139">
        <v>74</v>
      </c>
    </row>
    <row r="6140" spans="1:7">
      <c r="A6140">
        <v>6139</v>
      </c>
      <c r="B6140">
        <v>91</v>
      </c>
      <c r="C6140" t="s">
        <v>200</v>
      </c>
      <c r="D6140" t="s">
        <v>45</v>
      </c>
      <c r="E6140" t="s">
        <v>1392</v>
      </c>
      <c r="F6140" t="s">
        <v>46</v>
      </c>
      <c r="G6140">
        <v>64</v>
      </c>
    </row>
    <row r="6141" spans="1:7">
      <c r="A6141">
        <v>6140</v>
      </c>
      <c r="B6141">
        <v>91</v>
      </c>
      <c r="C6141" t="s">
        <v>200</v>
      </c>
      <c r="D6141" t="s">
        <v>45</v>
      </c>
      <c r="E6141" t="s">
        <v>1393</v>
      </c>
      <c r="F6141" t="s">
        <v>63</v>
      </c>
      <c r="G6141">
        <v>67</v>
      </c>
    </row>
    <row r="6142" spans="1:7">
      <c r="A6142">
        <v>6141</v>
      </c>
      <c r="B6142">
        <v>91</v>
      </c>
      <c r="C6142" t="s">
        <v>200</v>
      </c>
      <c r="D6142" t="s">
        <v>45</v>
      </c>
      <c r="E6142" t="s">
        <v>1393</v>
      </c>
      <c r="F6142" t="s">
        <v>46</v>
      </c>
      <c r="G6142">
        <v>53</v>
      </c>
    </row>
    <row r="6143" spans="1:7">
      <c r="A6143">
        <v>6142</v>
      </c>
      <c r="B6143">
        <v>91</v>
      </c>
      <c r="C6143" t="s">
        <v>200</v>
      </c>
      <c r="D6143" t="s">
        <v>45</v>
      </c>
      <c r="E6143" t="s">
        <v>1394</v>
      </c>
      <c r="F6143" t="s">
        <v>63</v>
      </c>
      <c r="G6143">
        <v>53</v>
      </c>
    </row>
    <row r="6144" spans="1:7">
      <c r="A6144">
        <v>6143</v>
      </c>
      <c r="B6144">
        <v>91</v>
      </c>
      <c r="C6144" t="s">
        <v>200</v>
      </c>
      <c r="D6144" t="s">
        <v>45</v>
      </c>
      <c r="E6144" t="s">
        <v>1394</v>
      </c>
      <c r="F6144" t="s">
        <v>46</v>
      </c>
      <c r="G6144">
        <v>37</v>
      </c>
    </row>
    <row r="6145" spans="1:7">
      <c r="A6145">
        <v>6144</v>
      </c>
      <c r="B6145">
        <v>91</v>
      </c>
      <c r="C6145" t="s">
        <v>200</v>
      </c>
      <c r="D6145" t="s">
        <v>45</v>
      </c>
      <c r="E6145" t="s">
        <v>1395</v>
      </c>
      <c r="F6145" t="s">
        <v>63</v>
      </c>
      <c r="G6145">
        <v>34</v>
      </c>
    </row>
    <row r="6146" spans="1:7">
      <c r="A6146">
        <v>6145</v>
      </c>
      <c r="B6146">
        <v>91</v>
      </c>
      <c r="C6146" t="s">
        <v>200</v>
      </c>
      <c r="D6146" t="s">
        <v>45</v>
      </c>
      <c r="E6146" t="s">
        <v>1395</v>
      </c>
      <c r="F6146" t="s">
        <v>46</v>
      </c>
      <c r="G6146">
        <v>37</v>
      </c>
    </row>
    <row r="6147" spans="1:7">
      <c r="A6147">
        <v>6146</v>
      </c>
      <c r="B6147">
        <v>91</v>
      </c>
      <c r="C6147" t="s">
        <v>200</v>
      </c>
      <c r="D6147" t="s">
        <v>45</v>
      </c>
      <c r="E6147" t="s">
        <v>1396</v>
      </c>
      <c r="F6147" t="s">
        <v>63</v>
      </c>
      <c r="G6147">
        <v>18</v>
      </c>
    </row>
    <row r="6148" spans="1:7">
      <c r="A6148">
        <v>6147</v>
      </c>
      <c r="B6148">
        <v>91</v>
      </c>
      <c r="C6148" t="s">
        <v>200</v>
      </c>
      <c r="D6148" t="s">
        <v>45</v>
      </c>
      <c r="E6148" t="s">
        <v>1396</v>
      </c>
      <c r="F6148" t="s">
        <v>46</v>
      </c>
      <c r="G6148">
        <v>33</v>
      </c>
    </row>
    <row r="6149" spans="1:7">
      <c r="A6149">
        <v>6148</v>
      </c>
      <c r="B6149">
        <v>91</v>
      </c>
      <c r="C6149" t="s">
        <v>200</v>
      </c>
      <c r="D6149" t="s">
        <v>45</v>
      </c>
      <c r="E6149" t="s">
        <v>1397</v>
      </c>
      <c r="F6149" t="s">
        <v>63</v>
      </c>
      <c r="G6149">
        <v>12</v>
      </c>
    </row>
    <row r="6150" spans="1:7">
      <c r="A6150">
        <v>6149</v>
      </c>
      <c r="B6150">
        <v>91</v>
      </c>
      <c r="C6150" t="s">
        <v>200</v>
      </c>
      <c r="D6150" t="s">
        <v>45</v>
      </c>
      <c r="E6150" t="s">
        <v>1397</v>
      </c>
      <c r="F6150" t="s">
        <v>46</v>
      </c>
      <c r="G6150">
        <v>23</v>
      </c>
    </row>
    <row r="6151" spans="1:7">
      <c r="A6151">
        <v>6150</v>
      </c>
      <c r="B6151">
        <v>91</v>
      </c>
      <c r="C6151" t="s">
        <v>200</v>
      </c>
      <c r="D6151" t="s">
        <v>45</v>
      </c>
      <c r="E6151" t="s">
        <v>1398</v>
      </c>
      <c r="F6151" t="s">
        <v>63</v>
      </c>
      <c r="G6151">
        <v>10</v>
      </c>
    </row>
    <row r="6152" spans="1:7">
      <c r="A6152">
        <v>6151</v>
      </c>
      <c r="B6152">
        <v>91</v>
      </c>
      <c r="C6152" t="s">
        <v>200</v>
      </c>
      <c r="D6152" t="s">
        <v>45</v>
      </c>
      <c r="E6152" t="s">
        <v>1398</v>
      </c>
      <c r="F6152" t="s">
        <v>46</v>
      </c>
      <c r="G6152">
        <v>30</v>
      </c>
    </row>
    <row r="6153" spans="1:7">
      <c r="A6153">
        <v>6152</v>
      </c>
      <c r="B6153">
        <v>91</v>
      </c>
      <c r="C6153" t="s">
        <v>200</v>
      </c>
      <c r="D6153" t="s">
        <v>45</v>
      </c>
      <c r="E6153" t="s">
        <v>1399</v>
      </c>
      <c r="F6153" t="s">
        <v>63</v>
      </c>
      <c r="G6153">
        <v>6</v>
      </c>
    </row>
    <row r="6154" spans="1:7">
      <c r="A6154">
        <v>6153</v>
      </c>
      <c r="B6154">
        <v>91</v>
      </c>
      <c r="C6154" t="s">
        <v>200</v>
      </c>
      <c r="D6154" t="s">
        <v>45</v>
      </c>
      <c r="E6154" t="s">
        <v>1399</v>
      </c>
      <c r="F6154" t="s">
        <v>46</v>
      </c>
      <c r="G6154">
        <v>9</v>
      </c>
    </row>
    <row r="6155" spans="1:7">
      <c r="A6155">
        <v>6154</v>
      </c>
      <c r="B6155">
        <v>91</v>
      </c>
      <c r="C6155" t="s">
        <v>200</v>
      </c>
      <c r="D6155" t="s">
        <v>45</v>
      </c>
      <c r="E6155" t="s">
        <v>1400</v>
      </c>
      <c r="F6155" t="s">
        <v>63</v>
      </c>
      <c r="G6155">
        <v>12</v>
      </c>
    </row>
    <row r="6156" spans="1:7">
      <c r="A6156">
        <v>6155</v>
      </c>
      <c r="B6156">
        <v>91</v>
      </c>
      <c r="C6156" t="s">
        <v>200</v>
      </c>
      <c r="D6156" t="s">
        <v>45</v>
      </c>
      <c r="E6156" t="s">
        <v>1400</v>
      </c>
      <c r="F6156" t="s">
        <v>46</v>
      </c>
      <c r="G6156">
        <v>7</v>
      </c>
    </row>
    <row r="6157" spans="1:7">
      <c r="A6157">
        <v>6156</v>
      </c>
      <c r="B6157">
        <v>91</v>
      </c>
      <c r="C6157" t="s">
        <v>200</v>
      </c>
      <c r="D6157" t="s">
        <v>45</v>
      </c>
      <c r="E6157" t="s">
        <v>1401</v>
      </c>
      <c r="F6157" t="s">
        <v>63</v>
      </c>
      <c r="G6157">
        <v>5</v>
      </c>
    </row>
    <row r="6158" spans="1:7">
      <c r="A6158">
        <v>6157</v>
      </c>
      <c r="B6158">
        <v>91</v>
      </c>
      <c r="C6158" t="s">
        <v>200</v>
      </c>
      <c r="D6158" t="s">
        <v>45</v>
      </c>
      <c r="E6158" t="s">
        <v>1401</v>
      </c>
      <c r="F6158" t="s">
        <v>46</v>
      </c>
      <c r="G6158">
        <v>4</v>
      </c>
    </row>
    <row r="6159" spans="1:7">
      <c r="A6159">
        <v>6158</v>
      </c>
      <c r="B6159">
        <v>91</v>
      </c>
      <c r="C6159" t="s">
        <v>200</v>
      </c>
      <c r="D6159" t="s">
        <v>45</v>
      </c>
      <c r="E6159" t="s">
        <v>1402</v>
      </c>
      <c r="F6159" t="s">
        <v>63</v>
      </c>
      <c r="G6159">
        <v>1</v>
      </c>
    </row>
    <row r="6160" spans="1:7">
      <c r="A6160">
        <v>6159</v>
      </c>
      <c r="B6160">
        <v>91</v>
      </c>
      <c r="C6160" t="s">
        <v>200</v>
      </c>
      <c r="D6160" t="s">
        <v>45</v>
      </c>
      <c r="E6160" t="s">
        <v>1402</v>
      </c>
      <c r="F6160" t="s">
        <v>46</v>
      </c>
      <c r="G6160">
        <v>2</v>
      </c>
    </row>
    <row r="6161" spans="1:8">
      <c r="A6161">
        <v>6160</v>
      </c>
      <c r="B6161">
        <v>94</v>
      </c>
      <c r="C6161" t="s">
        <v>201</v>
      </c>
      <c r="D6161" t="s">
        <v>1413</v>
      </c>
      <c r="E6161" t="s">
        <v>249</v>
      </c>
      <c r="F6161" t="s">
        <v>63</v>
      </c>
      <c r="G6161">
        <v>1715</v>
      </c>
      <c r="H6161">
        <v>33280</v>
      </c>
    </row>
    <row r="6162" spans="1:8">
      <c r="A6162">
        <v>6161</v>
      </c>
      <c r="B6162">
        <v>94</v>
      </c>
      <c r="C6162" t="s">
        <v>201</v>
      </c>
      <c r="D6162" t="s">
        <v>1413</v>
      </c>
      <c r="E6162" t="s">
        <v>249</v>
      </c>
      <c r="F6162" t="s">
        <v>46</v>
      </c>
      <c r="G6162">
        <v>1630</v>
      </c>
      <c r="H6162">
        <v>33280</v>
      </c>
    </row>
    <row r="6163" spans="1:8">
      <c r="A6163">
        <v>6162</v>
      </c>
      <c r="B6163">
        <v>94</v>
      </c>
      <c r="C6163" t="s">
        <v>201</v>
      </c>
      <c r="D6163" t="s">
        <v>1413</v>
      </c>
      <c r="E6163" t="s">
        <v>1386</v>
      </c>
      <c r="F6163" t="s">
        <v>63</v>
      </c>
      <c r="G6163">
        <v>2779</v>
      </c>
      <c r="H6163">
        <v>33280</v>
      </c>
    </row>
    <row r="6164" spans="1:8">
      <c r="A6164">
        <v>6163</v>
      </c>
      <c r="B6164">
        <v>94</v>
      </c>
      <c r="C6164" t="s">
        <v>201</v>
      </c>
      <c r="D6164" t="s">
        <v>1413</v>
      </c>
      <c r="E6164" t="s">
        <v>1386</v>
      </c>
      <c r="F6164" t="s">
        <v>46</v>
      </c>
      <c r="G6164">
        <v>2790</v>
      </c>
      <c r="H6164">
        <v>33280</v>
      </c>
    </row>
    <row r="6165" spans="1:8">
      <c r="A6165">
        <v>6164</v>
      </c>
      <c r="B6165">
        <v>94</v>
      </c>
      <c r="C6165" t="s">
        <v>201</v>
      </c>
      <c r="D6165" t="s">
        <v>1413</v>
      </c>
      <c r="E6165" t="s">
        <v>1387</v>
      </c>
      <c r="F6165" t="s">
        <v>63</v>
      </c>
      <c r="G6165">
        <v>2760</v>
      </c>
      <c r="H6165">
        <v>33280</v>
      </c>
    </row>
    <row r="6166" spans="1:8">
      <c r="A6166">
        <v>6165</v>
      </c>
      <c r="B6166">
        <v>94</v>
      </c>
      <c r="C6166" t="s">
        <v>201</v>
      </c>
      <c r="D6166" t="s">
        <v>1413</v>
      </c>
      <c r="E6166" t="s">
        <v>1387</v>
      </c>
      <c r="F6166" t="s">
        <v>46</v>
      </c>
      <c r="G6166">
        <v>2566</v>
      </c>
      <c r="H6166">
        <v>33280</v>
      </c>
    </row>
    <row r="6167" spans="1:8">
      <c r="A6167">
        <v>6166</v>
      </c>
      <c r="B6167">
        <v>94</v>
      </c>
      <c r="C6167" t="s">
        <v>201</v>
      </c>
      <c r="D6167" t="s">
        <v>1413</v>
      </c>
      <c r="E6167" t="s">
        <v>1388</v>
      </c>
      <c r="F6167" t="s">
        <v>63</v>
      </c>
      <c r="G6167">
        <v>2292</v>
      </c>
      <c r="H6167">
        <v>33280</v>
      </c>
    </row>
    <row r="6168" spans="1:8">
      <c r="A6168">
        <v>6167</v>
      </c>
      <c r="B6168">
        <v>94</v>
      </c>
      <c r="C6168" t="s">
        <v>201</v>
      </c>
      <c r="D6168" t="s">
        <v>1413</v>
      </c>
      <c r="E6168" t="s">
        <v>1388</v>
      </c>
      <c r="F6168" t="s">
        <v>46</v>
      </c>
      <c r="G6168">
        <v>2121</v>
      </c>
      <c r="H6168">
        <v>33280</v>
      </c>
    </row>
    <row r="6169" spans="1:8">
      <c r="A6169">
        <v>6168</v>
      </c>
      <c r="B6169">
        <v>94</v>
      </c>
      <c r="C6169" t="s">
        <v>201</v>
      </c>
      <c r="D6169" t="s">
        <v>1413</v>
      </c>
      <c r="E6169" t="s">
        <v>1389</v>
      </c>
      <c r="F6169" t="s">
        <v>63</v>
      </c>
      <c r="G6169">
        <v>1636</v>
      </c>
      <c r="H6169">
        <v>33280</v>
      </c>
    </row>
    <row r="6170" spans="1:8">
      <c r="A6170">
        <v>6169</v>
      </c>
      <c r="B6170">
        <v>94</v>
      </c>
      <c r="C6170" t="s">
        <v>201</v>
      </c>
      <c r="D6170" t="s">
        <v>1413</v>
      </c>
      <c r="E6170" t="s">
        <v>1389</v>
      </c>
      <c r="F6170" t="s">
        <v>46</v>
      </c>
      <c r="G6170">
        <v>1442</v>
      </c>
      <c r="H6170">
        <v>33280</v>
      </c>
    </row>
    <row r="6171" spans="1:8">
      <c r="A6171">
        <v>6170</v>
      </c>
      <c r="B6171">
        <v>94</v>
      </c>
      <c r="C6171" t="s">
        <v>201</v>
      </c>
      <c r="D6171" t="s">
        <v>1413</v>
      </c>
      <c r="E6171" t="s">
        <v>1390</v>
      </c>
      <c r="F6171" t="s">
        <v>63</v>
      </c>
      <c r="G6171">
        <v>1093</v>
      </c>
      <c r="H6171">
        <v>33280</v>
      </c>
    </row>
    <row r="6172" spans="1:8">
      <c r="A6172">
        <v>6171</v>
      </c>
      <c r="B6172">
        <v>94</v>
      </c>
      <c r="C6172" t="s">
        <v>201</v>
      </c>
      <c r="D6172" t="s">
        <v>1413</v>
      </c>
      <c r="E6172" t="s">
        <v>1390</v>
      </c>
      <c r="F6172" t="s">
        <v>46</v>
      </c>
      <c r="G6172">
        <v>1113</v>
      </c>
      <c r="H6172">
        <v>33280</v>
      </c>
    </row>
    <row r="6173" spans="1:8">
      <c r="A6173">
        <v>6172</v>
      </c>
      <c r="B6173">
        <v>94</v>
      </c>
      <c r="C6173" t="s">
        <v>201</v>
      </c>
      <c r="D6173" t="s">
        <v>1413</v>
      </c>
      <c r="E6173" t="s">
        <v>1391</v>
      </c>
      <c r="F6173" t="s">
        <v>63</v>
      </c>
      <c r="G6173">
        <v>888</v>
      </c>
      <c r="H6173">
        <v>33280</v>
      </c>
    </row>
    <row r="6174" spans="1:8">
      <c r="A6174">
        <v>6173</v>
      </c>
      <c r="B6174">
        <v>94</v>
      </c>
      <c r="C6174" t="s">
        <v>201</v>
      </c>
      <c r="D6174" t="s">
        <v>1413</v>
      </c>
      <c r="E6174" t="s">
        <v>1391</v>
      </c>
      <c r="F6174" t="s">
        <v>46</v>
      </c>
      <c r="G6174">
        <v>927</v>
      </c>
      <c r="H6174">
        <v>33280</v>
      </c>
    </row>
    <row r="6175" spans="1:8">
      <c r="A6175">
        <v>6174</v>
      </c>
      <c r="B6175">
        <v>94</v>
      </c>
      <c r="C6175" t="s">
        <v>201</v>
      </c>
      <c r="D6175" t="s">
        <v>1413</v>
      </c>
      <c r="E6175" t="s">
        <v>1392</v>
      </c>
      <c r="F6175" t="s">
        <v>63</v>
      </c>
      <c r="G6175">
        <v>843</v>
      </c>
      <c r="H6175">
        <v>33280</v>
      </c>
    </row>
    <row r="6176" spans="1:8">
      <c r="A6176">
        <v>6175</v>
      </c>
      <c r="B6176">
        <v>94</v>
      </c>
      <c r="C6176" t="s">
        <v>201</v>
      </c>
      <c r="D6176" t="s">
        <v>1413</v>
      </c>
      <c r="E6176" t="s">
        <v>1392</v>
      </c>
      <c r="F6176" t="s">
        <v>46</v>
      </c>
      <c r="G6176">
        <v>842</v>
      </c>
      <c r="H6176">
        <v>33280</v>
      </c>
    </row>
    <row r="6177" spans="1:8">
      <c r="A6177">
        <v>6176</v>
      </c>
      <c r="B6177">
        <v>94</v>
      </c>
      <c r="C6177" t="s">
        <v>201</v>
      </c>
      <c r="D6177" t="s">
        <v>1413</v>
      </c>
      <c r="E6177" t="s">
        <v>1393</v>
      </c>
      <c r="F6177" t="s">
        <v>63</v>
      </c>
      <c r="G6177">
        <v>659</v>
      </c>
      <c r="H6177">
        <v>33280</v>
      </c>
    </row>
    <row r="6178" spans="1:8">
      <c r="A6178">
        <v>6177</v>
      </c>
      <c r="B6178">
        <v>94</v>
      </c>
      <c r="C6178" t="s">
        <v>201</v>
      </c>
      <c r="D6178" t="s">
        <v>1413</v>
      </c>
      <c r="E6178" t="s">
        <v>1393</v>
      </c>
      <c r="F6178" t="s">
        <v>46</v>
      </c>
      <c r="G6178">
        <v>729</v>
      </c>
      <c r="H6178">
        <v>33280</v>
      </c>
    </row>
    <row r="6179" spans="1:8">
      <c r="A6179">
        <v>6178</v>
      </c>
      <c r="B6179">
        <v>94</v>
      </c>
      <c r="C6179" t="s">
        <v>201</v>
      </c>
      <c r="D6179" t="s">
        <v>1413</v>
      </c>
      <c r="E6179" t="s">
        <v>1394</v>
      </c>
      <c r="F6179" t="s">
        <v>63</v>
      </c>
      <c r="G6179">
        <v>595</v>
      </c>
      <c r="H6179">
        <v>33280</v>
      </c>
    </row>
    <row r="6180" spans="1:8">
      <c r="A6180">
        <v>6179</v>
      </c>
      <c r="B6180">
        <v>94</v>
      </c>
      <c r="C6180" t="s">
        <v>201</v>
      </c>
      <c r="D6180" t="s">
        <v>1413</v>
      </c>
      <c r="E6180" t="s">
        <v>1394</v>
      </c>
      <c r="F6180" t="s">
        <v>46</v>
      </c>
      <c r="G6180">
        <v>549</v>
      </c>
      <c r="H6180">
        <v>33280</v>
      </c>
    </row>
    <row r="6181" spans="1:8">
      <c r="A6181">
        <v>6180</v>
      </c>
      <c r="B6181">
        <v>94</v>
      </c>
      <c r="C6181" t="s">
        <v>201</v>
      </c>
      <c r="D6181" t="s">
        <v>1413</v>
      </c>
      <c r="E6181" t="s">
        <v>1395</v>
      </c>
      <c r="F6181" t="s">
        <v>63</v>
      </c>
      <c r="G6181">
        <v>455</v>
      </c>
      <c r="H6181">
        <v>33280</v>
      </c>
    </row>
    <row r="6182" spans="1:8">
      <c r="A6182">
        <v>6181</v>
      </c>
      <c r="B6182">
        <v>94</v>
      </c>
      <c r="C6182" t="s">
        <v>201</v>
      </c>
      <c r="D6182" t="s">
        <v>1413</v>
      </c>
      <c r="E6182" t="s">
        <v>1395</v>
      </c>
      <c r="F6182" t="s">
        <v>46</v>
      </c>
      <c r="G6182">
        <v>484</v>
      </c>
      <c r="H6182">
        <v>33280</v>
      </c>
    </row>
    <row r="6183" spans="1:8">
      <c r="A6183">
        <v>6182</v>
      </c>
      <c r="B6183">
        <v>94</v>
      </c>
      <c r="C6183" t="s">
        <v>201</v>
      </c>
      <c r="D6183" t="s">
        <v>1413</v>
      </c>
      <c r="E6183" t="s">
        <v>1396</v>
      </c>
      <c r="F6183" t="s">
        <v>63</v>
      </c>
      <c r="G6183">
        <v>424</v>
      </c>
      <c r="H6183">
        <v>33280</v>
      </c>
    </row>
    <row r="6184" spans="1:8">
      <c r="A6184">
        <v>6183</v>
      </c>
      <c r="B6184">
        <v>94</v>
      </c>
      <c r="C6184" t="s">
        <v>201</v>
      </c>
      <c r="D6184" t="s">
        <v>1413</v>
      </c>
      <c r="E6184" t="s">
        <v>1396</v>
      </c>
      <c r="F6184" t="s">
        <v>46</v>
      </c>
      <c r="G6184">
        <v>390</v>
      </c>
      <c r="H6184">
        <v>33280</v>
      </c>
    </row>
    <row r="6185" spans="1:8">
      <c r="A6185">
        <v>6184</v>
      </c>
      <c r="B6185">
        <v>94</v>
      </c>
      <c r="C6185" t="s">
        <v>201</v>
      </c>
      <c r="D6185" t="s">
        <v>1413</v>
      </c>
      <c r="E6185" t="s">
        <v>1397</v>
      </c>
      <c r="F6185" t="s">
        <v>63</v>
      </c>
      <c r="G6185">
        <v>233</v>
      </c>
      <c r="H6185">
        <v>33280</v>
      </c>
    </row>
    <row r="6186" spans="1:8">
      <c r="A6186">
        <v>6185</v>
      </c>
      <c r="B6186">
        <v>94</v>
      </c>
      <c r="C6186" t="s">
        <v>201</v>
      </c>
      <c r="D6186" t="s">
        <v>1413</v>
      </c>
      <c r="E6186" t="s">
        <v>1397</v>
      </c>
      <c r="F6186" t="s">
        <v>46</v>
      </c>
      <c r="G6186">
        <v>215</v>
      </c>
      <c r="H6186">
        <v>33280</v>
      </c>
    </row>
    <row r="6187" spans="1:8">
      <c r="A6187">
        <v>6186</v>
      </c>
      <c r="B6187">
        <v>94</v>
      </c>
      <c r="C6187" t="s">
        <v>201</v>
      </c>
      <c r="D6187" t="s">
        <v>1413</v>
      </c>
      <c r="E6187" t="s">
        <v>1398</v>
      </c>
      <c r="F6187" t="s">
        <v>63</v>
      </c>
      <c r="G6187">
        <v>205</v>
      </c>
      <c r="H6187">
        <v>33280</v>
      </c>
    </row>
    <row r="6188" spans="1:8">
      <c r="A6188">
        <v>6187</v>
      </c>
      <c r="B6188">
        <v>94</v>
      </c>
      <c r="C6188" t="s">
        <v>201</v>
      </c>
      <c r="D6188" t="s">
        <v>1413</v>
      </c>
      <c r="E6188" t="s">
        <v>1398</v>
      </c>
      <c r="F6188" t="s">
        <v>46</v>
      </c>
      <c r="G6188">
        <v>214</v>
      </c>
      <c r="H6188">
        <v>33280</v>
      </c>
    </row>
    <row r="6189" spans="1:8">
      <c r="A6189">
        <v>6188</v>
      </c>
      <c r="B6189">
        <v>94</v>
      </c>
      <c r="C6189" t="s">
        <v>201</v>
      </c>
      <c r="D6189" t="s">
        <v>1413</v>
      </c>
      <c r="E6189" t="s">
        <v>1399</v>
      </c>
      <c r="F6189" t="s">
        <v>63</v>
      </c>
      <c r="G6189">
        <v>154</v>
      </c>
      <c r="H6189">
        <v>33280</v>
      </c>
    </row>
    <row r="6190" spans="1:8">
      <c r="A6190">
        <v>6189</v>
      </c>
      <c r="B6190">
        <v>94</v>
      </c>
      <c r="C6190" t="s">
        <v>201</v>
      </c>
      <c r="D6190" t="s">
        <v>1413</v>
      </c>
      <c r="E6190" t="s">
        <v>1399</v>
      </c>
      <c r="F6190" t="s">
        <v>46</v>
      </c>
      <c r="G6190">
        <v>161</v>
      </c>
      <c r="H6190">
        <v>33280</v>
      </c>
    </row>
    <row r="6191" spans="1:8">
      <c r="A6191">
        <v>6190</v>
      </c>
      <c r="B6191">
        <v>94</v>
      </c>
      <c r="C6191" t="s">
        <v>201</v>
      </c>
      <c r="D6191" t="s">
        <v>1413</v>
      </c>
      <c r="E6191" t="s">
        <v>1400</v>
      </c>
      <c r="F6191" t="s">
        <v>63</v>
      </c>
      <c r="G6191">
        <v>103</v>
      </c>
      <c r="H6191">
        <v>33280</v>
      </c>
    </row>
    <row r="6192" spans="1:8">
      <c r="A6192">
        <v>6191</v>
      </c>
      <c r="B6192">
        <v>94</v>
      </c>
      <c r="C6192" t="s">
        <v>201</v>
      </c>
      <c r="D6192" t="s">
        <v>1413</v>
      </c>
      <c r="E6192" t="s">
        <v>1400</v>
      </c>
      <c r="F6192" t="s">
        <v>46</v>
      </c>
      <c r="G6192">
        <v>104</v>
      </c>
      <c r="H6192">
        <v>33280</v>
      </c>
    </row>
    <row r="6193" spans="1:8">
      <c r="A6193">
        <v>6192</v>
      </c>
      <c r="B6193">
        <v>94</v>
      </c>
      <c r="C6193" t="s">
        <v>201</v>
      </c>
      <c r="D6193" t="s">
        <v>1413</v>
      </c>
      <c r="E6193" t="s">
        <v>1401</v>
      </c>
      <c r="F6193" t="s">
        <v>63</v>
      </c>
      <c r="G6193">
        <v>45</v>
      </c>
      <c r="H6193">
        <v>33280</v>
      </c>
    </row>
    <row r="6194" spans="1:8">
      <c r="A6194">
        <v>6193</v>
      </c>
      <c r="B6194">
        <v>94</v>
      </c>
      <c r="C6194" t="s">
        <v>201</v>
      </c>
      <c r="D6194" t="s">
        <v>1413</v>
      </c>
      <c r="E6194" t="s">
        <v>1401</v>
      </c>
      <c r="F6194" t="s">
        <v>46</v>
      </c>
      <c r="G6194">
        <v>44</v>
      </c>
      <c r="H6194">
        <v>33280</v>
      </c>
    </row>
    <row r="6195" spans="1:8">
      <c r="A6195">
        <v>6194</v>
      </c>
      <c r="B6195">
        <v>94</v>
      </c>
      <c r="C6195" t="s">
        <v>201</v>
      </c>
      <c r="D6195" t="s">
        <v>1413</v>
      </c>
      <c r="E6195" t="s">
        <v>1402</v>
      </c>
      <c r="F6195" t="s">
        <v>63</v>
      </c>
      <c r="G6195">
        <v>38</v>
      </c>
      <c r="H6195">
        <v>33280</v>
      </c>
    </row>
    <row r="6196" spans="1:8">
      <c r="A6196">
        <v>6195</v>
      </c>
      <c r="B6196">
        <v>94</v>
      </c>
      <c r="C6196" t="s">
        <v>201</v>
      </c>
      <c r="D6196" t="s">
        <v>1413</v>
      </c>
      <c r="E6196" t="s">
        <v>1402</v>
      </c>
      <c r="F6196" t="s">
        <v>46</v>
      </c>
      <c r="G6196">
        <v>42</v>
      </c>
      <c r="H6196">
        <v>33280</v>
      </c>
    </row>
    <row r="6197" spans="1:8">
      <c r="A6197">
        <v>6196</v>
      </c>
      <c r="B6197">
        <v>94</v>
      </c>
      <c r="C6197" t="s">
        <v>201</v>
      </c>
      <c r="D6197" t="s">
        <v>3582</v>
      </c>
      <c r="E6197" t="s">
        <v>249</v>
      </c>
      <c r="F6197" t="s">
        <v>63</v>
      </c>
      <c r="G6197">
        <v>1</v>
      </c>
      <c r="H6197">
        <v>5</v>
      </c>
    </row>
    <row r="6198" spans="1:8">
      <c r="A6198">
        <v>6197</v>
      </c>
      <c r="B6198">
        <v>94</v>
      </c>
      <c r="C6198" t="s">
        <v>201</v>
      </c>
      <c r="D6198" t="s">
        <v>3582</v>
      </c>
      <c r="E6198" t="s">
        <v>1386</v>
      </c>
      <c r="F6198" t="s">
        <v>46</v>
      </c>
      <c r="G6198">
        <v>1</v>
      </c>
      <c r="H6198">
        <v>5</v>
      </c>
    </row>
    <row r="6199" spans="1:8">
      <c r="A6199">
        <v>6198</v>
      </c>
      <c r="B6199">
        <v>94</v>
      </c>
      <c r="C6199" t="s">
        <v>201</v>
      </c>
      <c r="D6199" t="s">
        <v>3582</v>
      </c>
      <c r="E6199" t="s">
        <v>1390</v>
      </c>
      <c r="F6199" t="s">
        <v>63</v>
      </c>
      <c r="G6199">
        <v>1</v>
      </c>
      <c r="H6199">
        <v>5</v>
      </c>
    </row>
    <row r="6200" spans="1:8">
      <c r="A6200">
        <v>6199</v>
      </c>
      <c r="B6200">
        <v>94</v>
      </c>
      <c r="C6200" t="s">
        <v>201</v>
      </c>
      <c r="D6200" t="s">
        <v>3582</v>
      </c>
      <c r="E6200" t="s">
        <v>1390</v>
      </c>
      <c r="F6200" t="s">
        <v>46</v>
      </c>
      <c r="G6200">
        <v>1</v>
      </c>
      <c r="H6200">
        <v>5</v>
      </c>
    </row>
    <row r="6201" spans="1:8">
      <c r="A6201">
        <v>6200</v>
      </c>
      <c r="B6201">
        <v>94</v>
      </c>
      <c r="C6201" t="s">
        <v>201</v>
      </c>
      <c r="D6201" t="s">
        <v>3582</v>
      </c>
      <c r="E6201" t="s">
        <v>1393</v>
      </c>
      <c r="F6201" t="s">
        <v>63</v>
      </c>
      <c r="G6201">
        <v>1</v>
      </c>
      <c r="H6201">
        <v>5</v>
      </c>
    </row>
    <row r="6202" spans="1:8">
      <c r="A6202">
        <v>6201</v>
      </c>
      <c r="B6202">
        <v>94</v>
      </c>
      <c r="C6202" t="s">
        <v>201</v>
      </c>
      <c r="D6202" t="s">
        <v>3597</v>
      </c>
      <c r="E6202" t="s">
        <v>1388</v>
      </c>
      <c r="F6202" t="s">
        <v>63</v>
      </c>
      <c r="G6202">
        <v>1</v>
      </c>
      <c r="H6202">
        <v>5</v>
      </c>
    </row>
    <row r="6203" spans="1:8">
      <c r="A6203">
        <v>6202</v>
      </c>
      <c r="B6203">
        <v>94</v>
      </c>
      <c r="C6203" t="s">
        <v>201</v>
      </c>
      <c r="D6203" t="s">
        <v>3597</v>
      </c>
      <c r="E6203" t="s">
        <v>1389</v>
      </c>
      <c r="F6203" t="s">
        <v>63</v>
      </c>
      <c r="G6203">
        <v>1</v>
      </c>
      <c r="H6203">
        <v>5</v>
      </c>
    </row>
    <row r="6204" spans="1:8">
      <c r="A6204">
        <v>6203</v>
      </c>
      <c r="B6204">
        <v>94</v>
      </c>
      <c r="C6204" t="s">
        <v>201</v>
      </c>
      <c r="D6204" t="s">
        <v>3597</v>
      </c>
      <c r="E6204" t="s">
        <v>1390</v>
      </c>
      <c r="F6204" t="s">
        <v>63</v>
      </c>
      <c r="G6204">
        <v>1</v>
      </c>
      <c r="H6204">
        <v>5</v>
      </c>
    </row>
    <row r="6205" spans="1:8">
      <c r="A6205">
        <v>6204</v>
      </c>
      <c r="B6205">
        <v>94</v>
      </c>
      <c r="C6205" t="s">
        <v>201</v>
      </c>
      <c r="D6205" t="s">
        <v>3597</v>
      </c>
      <c r="E6205" t="s">
        <v>1394</v>
      </c>
      <c r="F6205" t="s">
        <v>63</v>
      </c>
      <c r="G6205">
        <v>1</v>
      </c>
      <c r="H6205">
        <v>5</v>
      </c>
    </row>
    <row r="6206" spans="1:8">
      <c r="A6206">
        <v>6205</v>
      </c>
      <c r="B6206">
        <v>94</v>
      </c>
      <c r="C6206" t="s">
        <v>201</v>
      </c>
      <c r="D6206" t="s">
        <v>3597</v>
      </c>
      <c r="E6206" t="s">
        <v>1395</v>
      </c>
      <c r="F6206" t="s">
        <v>63</v>
      </c>
      <c r="G6206">
        <v>1</v>
      </c>
      <c r="H6206">
        <v>5</v>
      </c>
    </row>
    <row r="6207" spans="1:8">
      <c r="A6207">
        <v>6206</v>
      </c>
      <c r="B6207">
        <v>94</v>
      </c>
      <c r="C6207" t="s">
        <v>201</v>
      </c>
      <c r="D6207" t="s">
        <v>3599</v>
      </c>
      <c r="E6207" t="s">
        <v>1389</v>
      </c>
      <c r="F6207" t="s">
        <v>63</v>
      </c>
      <c r="G6207">
        <v>1</v>
      </c>
      <c r="H6207">
        <v>4</v>
      </c>
    </row>
    <row r="6208" spans="1:8">
      <c r="A6208">
        <v>6207</v>
      </c>
      <c r="B6208">
        <v>94</v>
      </c>
      <c r="C6208" t="s">
        <v>201</v>
      </c>
      <c r="D6208" t="s">
        <v>3599</v>
      </c>
      <c r="E6208" t="s">
        <v>1390</v>
      </c>
      <c r="F6208" t="s">
        <v>63</v>
      </c>
      <c r="G6208">
        <v>1</v>
      </c>
      <c r="H6208">
        <v>4</v>
      </c>
    </row>
    <row r="6209" spans="1:8">
      <c r="A6209">
        <v>6208</v>
      </c>
      <c r="B6209">
        <v>94</v>
      </c>
      <c r="C6209" t="s">
        <v>201</v>
      </c>
      <c r="D6209" t="s">
        <v>3599</v>
      </c>
      <c r="E6209" t="s">
        <v>1393</v>
      </c>
      <c r="F6209" t="s">
        <v>46</v>
      </c>
      <c r="G6209">
        <v>1</v>
      </c>
      <c r="H6209">
        <v>4</v>
      </c>
    </row>
    <row r="6210" spans="1:8">
      <c r="A6210">
        <v>6209</v>
      </c>
      <c r="B6210">
        <v>94</v>
      </c>
      <c r="C6210" t="s">
        <v>201</v>
      </c>
      <c r="D6210" t="s">
        <v>3599</v>
      </c>
      <c r="E6210" t="s">
        <v>1400</v>
      </c>
      <c r="F6210" t="s">
        <v>63</v>
      </c>
      <c r="G6210">
        <v>1</v>
      </c>
      <c r="H6210">
        <v>4</v>
      </c>
    </row>
    <row r="6211" spans="1:8">
      <c r="A6211">
        <v>6210</v>
      </c>
      <c r="B6211">
        <v>94</v>
      </c>
      <c r="C6211" t="s">
        <v>201</v>
      </c>
      <c r="D6211" t="s">
        <v>3598</v>
      </c>
      <c r="E6211" t="s">
        <v>249</v>
      </c>
      <c r="F6211" t="s">
        <v>63</v>
      </c>
      <c r="G6211">
        <v>20</v>
      </c>
      <c r="H6211">
        <v>451</v>
      </c>
    </row>
    <row r="6212" spans="1:8">
      <c r="A6212">
        <v>6211</v>
      </c>
      <c r="B6212">
        <v>94</v>
      </c>
      <c r="C6212" t="s">
        <v>201</v>
      </c>
      <c r="D6212" t="s">
        <v>3598</v>
      </c>
      <c r="E6212" t="s">
        <v>249</v>
      </c>
      <c r="F6212" t="s">
        <v>46</v>
      </c>
      <c r="G6212">
        <v>13</v>
      </c>
      <c r="H6212">
        <v>451</v>
      </c>
    </row>
    <row r="6213" spans="1:8">
      <c r="A6213">
        <v>6212</v>
      </c>
      <c r="B6213">
        <v>94</v>
      </c>
      <c r="C6213" t="s">
        <v>201</v>
      </c>
      <c r="D6213" t="s">
        <v>3598</v>
      </c>
      <c r="E6213" t="s">
        <v>1386</v>
      </c>
      <c r="F6213" t="s">
        <v>63</v>
      </c>
      <c r="G6213">
        <v>18</v>
      </c>
      <c r="H6213">
        <v>451</v>
      </c>
    </row>
    <row r="6214" spans="1:8">
      <c r="A6214">
        <v>6213</v>
      </c>
      <c r="B6214">
        <v>94</v>
      </c>
      <c r="C6214" t="s">
        <v>201</v>
      </c>
      <c r="D6214" t="s">
        <v>3598</v>
      </c>
      <c r="E6214" t="s">
        <v>1386</v>
      </c>
      <c r="F6214" t="s">
        <v>46</v>
      </c>
      <c r="G6214">
        <v>16</v>
      </c>
      <c r="H6214">
        <v>451</v>
      </c>
    </row>
    <row r="6215" spans="1:8">
      <c r="A6215">
        <v>6214</v>
      </c>
      <c r="B6215">
        <v>94</v>
      </c>
      <c r="C6215" t="s">
        <v>201</v>
      </c>
      <c r="D6215" t="s">
        <v>3598</v>
      </c>
      <c r="E6215" t="s">
        <v>1387</v>
      </c>
      <c r="F6215" t="s">
        <v>63</v>
      </c>
      <c r="G6215">
        <v>20</v>
      </c>
      <c r="H6215">
        <v>451</v>
      </c>
    </row>
    <row r="6216" spans="1:8">
      <c r="A6216">
        <v>6215</v>
      </c>
      <c r="B6216">
        <v>94</v>
      </c>
      <c r="C6216" t="s">
        <v>201</v>
      </c>
      <c r="D6216" t="s">
        <v>3598</v>
      </c>
      <c r="E6216" t="s">
        <v>1387</v>
      </c>
      <c r="F6216" t="s">
        <v>46</v>
      </c>
      <c r="G6216">
        <v>29</v>
      </c>
      <c r="H6216">
        <v>451</v>
      </c>
    </row>
    <row r="6217" spans="1:8">
      <c r="A6217">
        <v>6216</v>
      </c>
      <c r="B6217">
        <v>94</v>
      </c>
      <c r="C6217" t="s">
        <v>201</v>
      </c>
      <c r="D6217" t="s">
        <v>3598</v>
      </c>
      <c r="E6217" t="s">
        <v>1388</v>
      </c>
      <c r="F6217" t="s">
        <v>63</v>
      </c>
      <c r="G6217">
        <v>21</v>
      </c>
      <c r="H6217">
        <v>451</v>
      </c>
    </row>
    <row r="6218" spans="1:8">
      <c r="A6218">
        <v>6217</v>
      </c>
      <c r="B6218">
        <v>94</v>
      </c>
      <c r="C6218" t="s">
        <v>201</v>
      </c>
      <c r="D6218" t="s">
        <v>3598</v>
      </c>
      <c r="E6218" t="s">
        <v>1388</v>
      </c>
      <c r="F6218" t="s">
        <v>46</v>
      </c>
      <c r="G6218">
        <v>18</v>
      </c>
      <c r="H6218">
        <v>451</v>
      </c>
    </row>
    <row r="6219" spans="1:8">
      <c r="A6219">
        <v>6218</v>
      </c>
      <c r="B6219">
        <v>94</v>
      </c>
      <c r="C6219" t="s">
        <v>201</v>
      </c>
      <c r="D6219" t="s">
        <v>3598</v>
      </c>
      <c r="E6219" t="s">
        <v>1389</v>
      </c>
      <c r="F6219" t="s">
        <v>63</v>
      </c>
      <c r="G6219">
        <v>16</v>
      </c>
      <c r="H6219">
        <v>451</v>
      </c>
    </row>
    <row r="6220" spans="1:8">
      <c r="A6220">
        <v>6219</v>
      </c>
      <c r="B6220">
        <v>94</v>
      </c>
      <c r="C6220" t="s">
        <v>201</v>
      </c>
      <c r="D6220" t="s">
        <v>3598</v>
      </c>
      <c r="E6220" t="s">
        <v>1389</v>
      </c>
      <c r="F6220" t="s">
        <v>46</v>
      </c>
      <c r="G6220">
        <v>7</v>
      </c>
      <c r="H6220">
        <v>451</v>
      </c>
    </row>
    <row r="6221" spans="1:8">
      <c r="A6221">
        <v>6220</v>
      </c>
      <c r="B6221">
        <v>94</v>
      </c>
      <c r="C6221" t="s">
        <v>201</v>
      </c>
      <c r="D6221" t="s">
        <v>3598</v>
      </c>
      <c r="E6221" t="s">
        <v>1390</v>
      </c>
      <c r="F6221" t="s">
        <v>63</v>
      </c>
      <c r="G6221">
        <v>21</v>
      </c>
      <c r="H6221">
        <v>451</v>
      </c>
    </row>
    <row r="6222" spans="1:8">
      <c r="A6222">
        <v>6221</v>
      </c>
      <c r="B6222">
        <v>94</v>
      </c>
      <c r="C6222" t="s">
        <v>201</v>
      </c>
      <c r="D6222" t="s">
        <v>3598</v>
      </c>
      <c r="E6222" t="s">
        <v>1390</v>
      </c>
      <c r="F6222" t="s">
        <v>46</v>
      </c>
      <c r="G6222">
        <v>20</v>
      </c>
      <c r="H6222">
        <v>451</v>
      </c>
    </row>
    <row r="6223" spans="1:8">
      <c r="A6223">
        <v>6222</v>
      </c>
      <c r="B6223">
        <v>94</v>
      </c>
      <c r="C6223" t="s">
        <v>201</v>
      </c>
      <c r="D6223" t="s">
        <v>3598</v>
      </c>
      <c r="E6223" t="s">
        <v>1391</v>
      </c>
      <c r="F6223" t="s">
        <v>63</v>
      </c>
      <c r="G6223">
        <v>24</v>
      </c>
      <c r="H6223">
        <v>451</v>
      </c>
    </row>
    <row r="6224" spans="1:8">
      <c r="A6224">
        <v>6223</v>
      </c>
      <c r="B6224">
        <v>94</v>
      </c>
      <c r="C6224" t="s">
        <v>201</v>
      </c>
      <c r="D6224" t="s">
        <v>3598</v>
      </c>
      <c r="E6224" t="s">
        <v>1391</v>
      </c>
      <c r="F6224" t="s">
        <v>46</v>
      </c>
      <c r="G6224">
        <v>22</v>
      </c>
      <c r="H6224">
        <v>451</v>
      </c>
    </row>
    <row r="6225" spans="1:8">
      <c r="A6225">
        <v>6224</v>
      </c>
      <c r="B6225">
        <v>94</v>
      </c>
      <c r="C6225" t="s">
        <v>201</v>
      </c>
      <c r="D6225" t="s">
        <v>3598</v>
      </c>
      <c r="E6225" t="s">
        <v>1392</v>
      </c>
      <c r="F6225" t="s">
        <v>63</v>
      </c>
      <c r="G6225">
        <v>24</v>
      </c>
      <c r="H6225">
        <v>451</v>
      </c>
    </row>
    <row r="6226" spans="1:8">
      <c r="A6226">
        <v>6225</v>
      </c>
      <c r="B6226">
        <v>94</v>
      </c>
      <c r="C6226" t="s">
        <v>201</v>
      </c>
      <c r="D6226" t="s">
        <v>3598</v>
      </c>
      <c r="E6226" t="s">
        <v>1392</v>
      </c>
      <c r="F6226" t="s">
        <v>46</v>
      </c>
      <c r="G6226">
        <v>16</v>
      </c>
      <c r="H6226">
        <v>451</v>
      </c>
    </row>
    <row r="6227" spans="1:8">
      <c r="A6227">
        <v>6226</v>
      </c>
      <c r="B6227">
        <v>94</v>
      </c>
      <c r="C6227" t="s">
        <v>201</v>
      </c>
      <c r="D6227" t="s">
        <v>3598</v>
      </c>
      <c r="E6227" t="s">
        <v>1393</v>
      </c>
      <c r="F6227" t="s">
        <v>63</v>
      </c>
      <c r="G6227">
        <v>29</v>
      </c>
      <c r="H6227">
        <v>451</v>
      </c>
    </row>
    <row r="6228" spans="1:8">
      <c r="A6228">
        <v>6227</v>
      </c>
      <c r="B6228">
        <v>94</v>
      </c>
      <c r="C6228" t="s">
        <v>201</v>
      </c>
      <c r="D6228" t="s">
        <v>3598</v>
      </c>
      <c r="E6228" t="s">
        <v>1393</v>
      </c>
      <c r="F6228" t="s">
        <v>46</v>
      </c>
      <c r="G6228">
        <v>15</v>
      </c>
      <c r="H6228">
        <v>451</v>
      </c>
    </row>
    <row r="6229" spans="1:8">
      <c r="A6229">
        <v>6228</v>
      </c>
      <c r="B6229">
        <v>94</v>
      </c>
      <c r="C6229" t="s">
        <v>201</v>
      </c>
      <c r="D6229" t="s">
        <v>3598</v>
      </c>
      <c r="E6229" t="s">
        <v>1394</v>
      </c>
      <c r="F6229" t="s">
        <v>63</v>
      </c>
      <c r="G6229">
        <v>14</v>
      </c>
      <c r="H6229">
        <v>451</v>
      </c>
    </row>
    <row r="6230" spans="1:8">
      <c r="A6230">
        <v>6229</v>
      </c>
      <c r="B6230">
        <v>94</v>
      </c>
      <c r="C6230" t="s">
        <v>201</v>
      </c>
      <c r="D6230" t="s">
        <v>3598</v>
      </c>
      <c r="E6230" t="s">
        <v>1394</v>
      </c>
      <c r="F6230" t="s">
        <v>46</v>
      </c>
      <c r="G6230">
        <v>15</v>
      </c>
      <c r="H6230">
        <v>451</v>
      </c>
    </row>
    <row r="6231" spans="1:8">
      <c r="A6231">
        <v>6230</v>
      </c>
      <c r="B6231">
        <v>94</v>
      </c>
      <c r="C6231" t="s">
        <v>201</v>
      </c>
      <c r="D6231" t="s">
        <v>3598</v>
      </c>
      <c r="E6231" t="s">
        <v>1395</v>
      </c>
      <c r="F6231" t="s">
        <v>63</v>
      </c>
      <c r="G6231">
        <v>12</v>
      </c>
      <c r="H6231">
        <v>451</v>
      </c>
    </row>
    <row r="6232" spans="1:8">
      <c r="A6232">
        <v>6231</v>
      </c>
      <c r="B6232">
        <v>94</v>
      </c>
      <c r="C6232" t="s">
        <v>201</v>
      </c>
      <c r="D6232" t="s">
        <v>3598</v>
      </c>
      <c r="E6232" t="s">
        <v>1395</v>
      </c>
      <c r="F6232" t="s">
        <v>46</v>
      </c>
      <c r="G6232">
        <v>14</v>
      </c>
      <c r="H6232">
        <v>451</v>
      </c>
    </row>
    <row r="6233" spans="1:8">
      <c r="A6233">
        <v>6232</v>
      </c>
      <c r="B6233">
        <v>94</v>
      </c>
      <c r="C6233" t="s">
        <v>201</v>
      </c>
      <c r="D6233" t="s">
        <v>3598</v>
      </c>
      <c r="E6233" t="s">
        <v>1396</v>
      </c>
      <c r="F6233" t="s">
        <v>63</v>
      </c>
      <c r="G6233">
        <v>7</v>
      </c>
      <c r="H6233">
        <v>451</v>
      </c>
    </row>
    <row r="6234" spans="1:8">
      <c r="A6234">
        <v>6233</v>
      </c>
      <c r="B6234">
        <v>94</v>
      </c>
      <c r="C6234" t="s">
        <v>201</v>
      </c>
      <c r="D6234" t="s">
        <v>3598</v>
      </c>
      <c r="E6234" t="s">
        <v>1396</v>
      </c>
      <c r="F6234" t="s">
        <v>46</v>
      </c>
      <c r="G6234">
        <v>11</v>
      </c>
      <c r="H6234">
        <v>451</v>
      </c>
    </row>
    <row r="6235" spans="1:8">
      <c r="A6235">
        <v>6234</v>
      </c>
      <c r="B6235">
        <v>94</v>
      </c>
      <c r="C6235" t="s">
        <v>201</v>
      </c>
      <c r="D6235" t="s">
        <v>3598</v>
      </c>
      <c r="E6235" t="s">
        <v>1397</v>
      </c>
      <c r="F6235" t="s">
        <v>63</v>
      </c>
      <c r="G6235">
        <v>10</v>
      </c>
      <c r="H6235">
        <v>451</v>
      </c>
    </row>
    <row r="6236" spans="1:8">
      <c r="A6236">
        <v>6235</v>
      </c>
      <c r="B6236">
        <v>94</v>
      </c>
      <c r="C6236" t="s">
        <v>201</v>
      </c>
      <c r="D6236" t="s">
        <v>3598</v>
      </c>
      <c r="E6236" t="s">
        <v>1397</v>
      </c>
      <c r="F6236" t="s">
        <v>46</v>
      </c>
      <c r="G6236">
        <v>6</v>
      </c>
      <c r="H6236">
        <v>451</v>
      </c>
    </row>
    <row r="6237" spans="1:8">
      <c r="A6237">
        <v>6236</v>
      </c>
      <c r="B6237">
        <v>94</v>
      </c>
      <c r="C6237" t="s">
        <v>201</v>
      </c>
      <c r="D6237" t="s">
        <v>3598</v>
      </c>
      <c r="E6237" t="s">
        <v>1398</v>
      </c>
      <c r="F6237" t="s">
        <v>63</v>
      </c>
      <c r="G6237">
        <v>3</v>
      </c>
      <c r="H6237">
        <v>451</v>
      </c>
    </row>
    <row r="6238" spans="1:8">
      <c r="A6238">
        <v>6237</v>
      </c>
      <c r="B6238">
        <v>94</v>
      </c>
      <c r="C6238" t="s">
        <v>201</v>
      </c>
      <c r="D6238" t="s">
        <v>3598</v>
      </c>
      <c r="E6238" t="s">
        <v>1398</v>
      </c>
      <c r="F6238" t="s">
        <v>46</v>
      </c>
      <c r="G6238">
        <v>3</v>
      </c>
      <c r="H6238">
        <v>451</v>
      </c>
    </row>
    <row r="6239" spans="1:8">
      <c r="A6239">
        <v>6238</v>
      </c>
      <c r="B6239">
        <v>94</v>
      </c>
      <c r="C6239" t="s">
        <v>201</v>
      </c>
      <c r="D6239" t="s">
        <v>3598</v>
      </c>
      <c r="E6239" t="s">
        <v>1399</v>
      </c>
      <c r="F6239" t="s">
        <v>63</v>
      </c>
      <c r="G6239">
        <v>3</v>
      </c>
      <c r="H6239">
        <v>451</v>
      </c>
    </row>
    <row r="6240" spans="1:8">
      <c r="A6240">
        <v>6239</v>
      </c>
      <c r="B6240">
        <v>94</v>
      </c>
      <c r="C6240" t="s">
        <v>201</v>
      </c>
      <c r="D6240" t="s">
        <v>3598</v>
      </c>
      <c r="E6240" t="s">
        <v>1400</v>
      </c>
      <c r="F6240" t="s">
        <v>63</v>
      </c>
      <c r="G6240">
        <v>2</v>
      </c>
      <c r="H6240">
        <v>451</v>
      </c>
    </row>
    <row r="6241" spans="1:8">
      <c r="A6241">
        <v>6240</v>
      </c>
      <c r="B6241">
        <v>94</v>
      </c>
      <c r="C6241" t="s">
        <v>201</v>
      </c>
      <c r="D6241" t="s">
        <v>3598</v>
      </c>
      <c r="E6241" t="s">
        <v>1401</v>
      </c>
      <c r="F6241" t="s">
        <v>63</v>
      </c>
      <c r="G6241">
        <v>1</v>
      </c>
      <c r="H6241">
        <v>451</v>
      </c>
    </row>
    <row r="6242" spans="1:8">
      <c r="A6242">
        <v>6241</v>
      </c>
      <c r="B6242">
        <v>94</v>
      </c>
      <c r="C6242" t="s">
        <v>201</v>
      </c>
      <c r="D6242" t="s">
        <v>3598</v>
      </c>
      <c r="E6242" t="s">
        <v>1402</v>
      </c>
      <c r="F6242" t="s">
        <v>63</v>
      </c>
      <c r="G6242">
        <v>1</v>
      </c>
      <c r="H6242">
        <v>451</v>
      </c>
    </row>
    <row r="6243" spans="1:8">
      <c r="A6243">
        <v>6242</v>
      </c>
      <c r="B6243">
        <v>94</v>
      </c>
      <c r="C6243" t="s">
        <v>201</v>
      </c>
      <c r="D6243" t="s">
        <v>3586</v>
      </c>
      <c r="E6243" t="s">
        <v>249</v>
      </c>
      <c r="F6243" t="s">
        <v>63</v>
      </c>
      <c r="G6243">
        <v>341</v>
      </c>
      <c r="H6243">
        <v>9124</v>
      </c>
    </row>
    <row r="6244" spans="1:8">
      <c r="A6244">
        <v>6243</v>
      </c>
      <c r="B6244">
        <v>94</v>
      </c>
      <c r="C6244" t="s">
        <v>201</v>
      </c>
      <c r="D6244" t="s">
        <v>3586</v>
      </c>
      <c r="E6244" t="s">
        <v>249</v>
      </c>
      <c r="F6244" t="s">
        <v>46</v>
      </c>
      <c r="G6244">
        <v>362</v>
      </c>
      <c r="H6244">
        <v>9124</v>
      </c>
    </row>
    <row r="6245" spans="1:8">
      <c r="A6245">
        <v>6244</v>
      </c>
      <c r="B6245">
        <v>94</v>
      </c>
      <c r="C6245" t="s">
        <v>201</v>
      </c>
      <c r="D6245" t="s">
        <v>3586</v>
      </c>
      <c r="E6245" t="s">
        <v>1386</v>
      </c>
      <c r="F6245" t="s">
        <v>63</v>
      </c>
      <c r="G6245">
        <v>621</v>
      </c>
      <c r="H6245">
        <v>9124</v>
      </c>
    </row>
    <row r="6246" spans="1:8">
      <c r="A6246">
        <v>6245</v>
      </c>
      <c r="B6246">
        <v>94</v>
      </c>
      <c r="C6246" t="s">
        <v>201</v>
      </c>
      <c r="D6246" t="s">
        <v>3586</v>
      </c>
      <c r="E6246" t="s">
        <v>1386</v>
      </c>
      <c r="F6246" t="s">
        <v>46</v>
      </c>
      <c r="G6246">
        <v>551</v>
      </c>
      <c r="H6246">
        <v>9124</v>
      </c>
    </row>
    <row r="6247" spans="1:8">
      <c r="A6247">
        <v>6246</v>
      </c>
      <c r="B6247">
        <v>94</v>
      </c>
      <c r="C6247" t="s">
        <v>201</v>
      </c>
      <c r="D6247" t="s">
        <v>3586</v>
      </c>
      <c r="E6247" t="s">
        <v>1387</v>
      </c>
      <c r="F6247" t="s">
        <v>63</v>
      </c>
      <c r="G6247">
        <v>514</v>
      </c>
      <c r="H6247">
        <v>9124</v>
      </c>
    </row>
    <row r="6248" spans="1:8">
      <c r="A6248">
        <v>6247</v>
      </c>
      <c r="B6248">
        <v>94</v>
      </c>
      <c r="C6248" t="s">
        <v>201</v>
      </c>
      <c r="D6248" t="s">
        <v>3586</v>
      </c>
      <c r="E6248" t="s">
        <v>1387</v>
      </c>
      <c r="F6248" t="s">
        <v>46</v>
      </c>
      <c r="G6248">
        <v>465</v>
      </c>
      <c r="H6248">
        <v>9124</v>
      </c>
    </row>
    <row r="6249" spans="1:8">
      <c r="A6249">
        <v>6248</v>
      </c>
      <c r="B6249">
        <v>94</v>
      </c>
      <c r="C6249" t="s">
        <v>201</v>
      </c>
      <c r="D6249" t="s">
        <v>3586</v>
      </c>
      <c r="E6249" t="s">
        <v>1388</v>
      </c>
      <c r="F6249" t="s">
        <v>63</v>
      </c>
      <c r="G6249">
        <v>459</v>
      </c>
      <c r="H6249">
        <v>9124</v>
      </c>
    </row>
    <row r="6250" spans="1:8">
      <c r="A6250">
        <v>6249</v>
      </c>
      <c r="B6250">
        <v>94</v>
      </c>
      <c r="C6250" t="s">
        <v>201</v>
      </c>
      <c r="D6250" t="s">
        <v>3586</v>
      </c>
      <c r="E6250" t="s">
        <v>1388</v>
      </c>
      <c r="F6250" t="s">
        <v>46</v>
      </c>
      <c r="G6250">
        <v>365</v>
      </c>
      <c r="H6250">
        <v>9124</v>
      </c>
    </row>
    <row r="6251" spans="1:8">
      <c r="A6251">
        <v>6250</v>
      </c>
      <c r="B6251">
        <v>94</v>
      </c>
      <c r="C6251" t="s">
        <v>201</v>
      </c>
      <c r="D6251" t="s">
        <v>3586</v>
      </c>
      <c r="E6251" t="s">
        <v>1389</v>
      </c>
      <c r="F6251" t="s">
        <v>63</v>
      </c>
      <c r="G6251">
        <v>500</v>
      </c>
      <c r="H6251">
        <v>9124</v>
      </c>
    </row>
    <row r="6252" spans="1:8">
      <c r="A6252">
        <v>6251</v>
      </c>
      <c r="B6252">
        <v>94</v>
      </c>
      <c r="C6252" t="s">
        <v>201</v>
      </c>
      <c r="D6252" t="s">
        <v>3586</v>
      </c>
      <c r="E6252" t="s">
        <v>1389</v>
      </c>
      <c r="F6252" t="s">
        <v>46</v>
      </c>
      <c r="G6252">
        <v>343</v>
      </c>
      <c r="H6252">
        <v>9124</v>
      </c>
    </row>
    <row r="6253" spans="1:8">
      <c r="A6253">
        <v>6252</v>
      </c>
      <c r="B6253">
        <v>94</v>
      </c>
      <c r="C6253" t="s">
        <v>201</v>
      </c>
      <c r="D6253" t="s">
        <v>3586</v>
      </c>
      <c r="E6253" t="s">
        <v>1390</v>
      </c>
      <c r="F6253" t="s">
        <v>63</v>
      </c>
      <c r="G6253">
        <v>363</v>
      </c>
      <c r="H6253">
        <v>9124</v>
      </c>
    </row>
    <row r="6254" spans="1:8">
      <c r="A6254">
        <v>6253</v>
      </c>
      <c r="B6254">
        <v>94</v>
      </c>
      <c r="C6254" t="s">
        <v>201</v>
      </c>
      <c r="D6254" t="s">
        <v>3586</v>
      </c>
      <c r="E6254" t="s">
        <v>1390</v>
      </c>
      <c r="F6254" t="s">
        <v>46</v>
      </c>
      <c r="G6254">
        <v>373</v>
      </c>
      <c r="H6254">
        <v>9124</v>
      </c>
    </row>
    <row r="6255" spans="1:8">
      <c r="A6255">
        <v>6254</v>
      </c>
      <c r="B6255">
        <v>94</v>
      </c>
      <c r="C6255" t="s">
        <v>201</v>
      </c>
      <c r="D6255" t="s">
        <v>3586</v>
      </c>
      <c r="E6255" t="s">
        <v>1391</v>
      </c>
      <c r="F6255" t="s">
        <v>63</v>
      </c>
      <c r="G6255">
        <v>402</v>
      </c>
      <c r="H6255">
        <v>9124</v>
      </c>
    </row>
    <row r="6256" spans="1:8">
      <c r="A6256">
        <v>6255</v>
      </c>
      <c r="B6256">
        <v>94</v>
      </c>
      <c r="C6256" t="s">
        <v>201</v>
      </c>
      <c r="D6256" t="s">
        <v>3586</v>
      </c>
      <c r="E6256" t="s">
        <v>1391</v>
      </c>
      <c r="F6256" t="s">
        <v>46</v>
      </c>
      <c r="G6256">
        <v>292</v>
      </c>
      <c r="H6256">
        <v>9124</v>
      </c>
    </row>
    <row r="6257" spans="1:8">
      <c r="A6257">
        <v>6256</v>
      </c>
      <c r="B6257">
        <v>94</v>
      </c>
      <c r="C6257" t="s">
        <v>201</v>
      </c>
      <c r="D6257" t="s">
        <v>3586</v>
      </c>
      <c r="E6257" t="s">
        <v>1392</v>
      </c>
      <c r="F6257" t="s">
        <v>63</v>
      </c>
      <c r="G6257">
        <v>320</v>
      </c>
      <c r="H6257">
        <v>9124</v>
      </c>
    </row>
    <row r="6258" spans="1:8">
      <c r="A6258">
        <v>6257</v>
      </c>
      <c r="B6258">
        <v>94</v>
      </c>
      <c r="C6258" t="s">
        <v>201</v>
      </c>
      <c r="D6258" t="s">
        <v>3586</v>
      </c>
      <c r="E6258" t="s">
        <v>1392</v>
      </c>
      <c r="F6258" t="s">
        <v>46</v>
      </c>
      <c r="G6258">
        <v>286</v>
      </c>
      <c r="H6258">
        <v>9124</v>
      </c>
    </row>
    <row r="6259" spans="1:8">
      <c r="A6259">
        <v>6258</v>
      </c>
      <c r="B6259">
        <v>94</v>
      </c>
      <c r="C6259" t="s">
        <v>201</v>
      </c>
      <c r="D6259" t="s">
        <v>3586</v>
      </c>
      <c r="E6259" t="s">
        <v>1393</v>
      </c>
      <c r="F6259" t="s">
        <v>63</v>
      </c>
      <c r="G6259">
        <v>283</v>
      </c>
      <c r="H6259">
        <v>9124</v>
      </c>
    </row>
    <row r="6260" spans="1:8">
      <c r="A6260">
        <v>6259</v>
      </c>
      <c r="B6260">
        <v>94</v>
      </c>
      <c r="C6260" t="s">
        <v>201</v>
      </c>
      <c r="D6260" t="s">
        <v>3586</v>
      </c>
      <c r="E6260" t="s">
        <v>1393</v>
      </c>
      <c r="F6260" t="s">
        <v>46</v>
      </c>
      <c r="G6260">
        <v>237</v>
      </c>
      <c r="H6260">
        <v>9124</v>
      </c>
    </row>
    <row r="6261" spans="1:8">
      <c r="A6261">
        <v>6260</v>
      </c>
      <c r="B6261">
        <v>94</v>
      </c>
      <c r="C6261" t="s">
        <v>201</v>
      </c>
      <c r="D6261" t="s">
        <v>3586</v>
      </c>
      <c r="E6261" t="s">
        <v>1394</v>
      </c>
      <c r="F6261" t="s">
        <v>63</v>
      </c>
      <c r="G6261">
        <v>283</v>
      </c>
      <c r="H6261">
        <v>9124</v>
      </c>
    </row>
    <row r="6262" spans="1:8">
      <c r="A6262">
        <v>6261</v>
      </c>
      <c r="B6262">
        <v>94</v>
      </c>
      <c r="C6262" t="s">
        <v>201</v>
      </c>
      <c r="D6262" t="s">
        <v>3586</v>
      </c>
      <c r="E6262" t="s">
        <v>1394</v>
      </c>
      <c r="F6262" t="s">
        <v>46</v>
      </c>
      <c r="G6262">
        <v>237</v>
      </c>
      <c r="H6262">
        <v>9124</v>
      </c>
    </row>
    <row r="6263" spans="1:8">
      <c r="A6263">
        <v>6262</v>
      </c>
      <c r="B6263">
        <v>94</v>
      </c>
      <c r="C6263" t="s">
        <v>201</v>
      </c>
      <c r="D6263" t="s">
        <v>3586</v>
      </c>
      <c r="E6263" t="s">
        <v>1395</v>
      </c>
      <c r="F6263" t="s">
        <v>63</v>
      </c>
      <c r="G6263">
        <v>287</v>
      </c>
      <c r="H6263">
        <v>9124</v>
      </c>
    </row>
    <row r="6264" spans="1:8">
      <c r="A6264">
        <v>6263</v>
      </c>
      <c r="B6264">
        <v>94</v>
      </c>
      <c r="C6264" t="s">
        <v>201</v>
      </c>
      <c r="D6264" t="s">
        <v>3586</v>
      </c>
      <c r="E6264" t="s">
        <v>1395</v>
      </c>
      <c r="F6264" t="s">
        <v>46</v>
      </c>
      <c r="G6264">
        <v>194</v>
      </c>
      <c r="H6264">
        <v>9124</v>
      </c>
    </row>
    <row r="6265" spans="1:8">
      <c r="A6265">
        <v>6264</v>
      </c>
      <c r="B6265">
        <v>94</v>
      </c>
      <c r="C6265" t="s">
        <v>201</v>
      </c>
      <c r="D6265" t="s">
        <v>3586</v>
      </c>
      <c r="E6265" t="s">
        <v>1396</v>
      </c>
      <c r="F6265" t="s">
        <v>63</v>
      </c>
      <c r="G6265">
        <v>238</v>
      </c>
      <c r="H6265">
        <v>9124</v>
      </c>
    </row>
    <row r="6266" spans="1:8">
      <c r="A6266">
        <v>6265</v>
      </c>
      <c r="B6266">
        <v>94</v>
      </c>
      <c r="C6266" t="s">
        <v>201</v>
      </c>
      <c r="D6266" t="s">
        <v>3586</v>
      </c>
      <c r="E6266" t="s">
        <v>1396</v>
      </c>
      <c r="F6266" t="s">
        <v>46</v>
      </c>
      <c r="G6266">
        <v>154</v>
      </c>
      <c r="H6266">
        <v>9124</v>
      </c>
    </row>
    <row r="6267" spans="1:8">
      <c r="A6267">
        <v>6266</v>
      </c>
      <c r="B6267">
        <v>94</v>
      </c>
      <c r="C6267" t="s">
        <v>201</v>
      </c>
      <c r="D6267" t="s">
        <v>3586</v>
      </c>
      <c r="E6267" t="s">
        <v>1397</v>
      </c>
      <c r="F6267" t="s">
        <v>63</v>
      </c>
      <c r="G6267">
        <v>158</v>
      </c>
      <c r="H6267">
        <v>9124</v>
      </c>
    </row>
    <row r="6268" spans="1:8">
      <c r="A6268">
        <v>6267</v>
      </c>
      <c r="B6268">
        <v>94</v>
      </c>
      <c r="C6268" t="s">
        <v>201</v>
      </c>
      <c r="D6268" t="s">
        <v>3586</v>
      </c>
      <c r="E6268" t="s">
        <v>1397</v>
      </c>
      <c r="F6268" t="s">
        <v>46</v>
      </c>
      <c r="G6268">
        <v>92</v>
      </c>
      <c r="H6268">
        <v>9124</v>
      </c>
    </row>
    <row r="6269" spans="1:8">
      <c r="A6269">
        <v>6268</v>
      </c>
      <c r="B6269">
        <v>94</v>
      </c>
      <c r="C6269" t="s">
        <v>201</v>
      </c>
      <c r="D6269" t="s">
        <v>3586</v>
      </c>
      <c r="E6269" t="s">
        <v>1398</v>
      </c>
      <c r="F6269" t="s">
        <v>63</v>
      </c>
      <c r="G6269">
        <v>98</v>
      </c>
      <c r="H6269">
        <v>9124</v>
      </c>
    </row>
    <row r="6270" spans="1:8">
      <c r="A6270">
        <v>6269</v>
      </c>
      <c r="B6270">
        <v>94</v>
      </c>
      <c r="C6270" t="s">
        <v>201</v>
      </c>
      <c r="D6270" t="s">
        <v>3586</v>
      </c>
      <c r="E6270" t="s">
        <v>1398</v>
      </c>
      <c r="F6270" t="s">
        <v>46</v>
      </c>
      <c r="G6270">
        <v>48</v>
      </c>
      <c r="H6270">
        <v>9124</v>
      </c>
    </row>
    <row r="6271" spans="1:8">
      <c r="A6271">
        <v>6270</v>
      </c>
      <c r="B6271">
        <v>94</v>
      </c>
      <c r="C6271" t="s">
        <v>201</v>
      </c>
      <c r="D6271" t="s">
        <v>3586</v>
      </c>
      <c r="E6271" t="s">
        <v>1399</v>
      </c>
      <c r="F6271" t="s">
        <v>63</v>
      </c>
      <c r="G6271">
        <v>85</v>
      </c>
      <c r="H6271">
        <v>9124</v>
      </c>
    </row>
    <row r="6272" spans="1:8">
      <c r="A6272">
        <v>6271</v>
      </c>
      <c r="B6272">
        <v>94</v>
      </c>
      <c r="C6272" t="s">
        <v>201</v>
      </c>
      <c r="D6272" t="s">
        <v>3586</v>
      </c>
      <c r="E6272" t="s">
        <v>1399</v>
      </c>
      <c r="F6272" t="s">
        <v>46</v>
      </c>
      <c r="G6272">
        <v>37</v>
      </c>
      <c r="H6272">
        <v>9124</v>
      </c>
    </row>
    <row r="6273" spans="1:8">
      <c r="A6273">
        <v>6272</v>
      </c>
      <c r="B6273">
        <v>94</v>
      </c>
      <c r="C6273" t="s">
        <v>201</v>
      </c>
      <c r="D6273" t="s">
        <v>3586</v>
      </c>
      <c r="E6273" t="s">
        <v>1400</v>
      </c>
      <c r="F6273" t="s">
        <v>63</v>
      </c>
      <c r="G6273">
        <v>42</v>
      </c>
      <c r="H6273">
        <v>9124</v>
      </c>
    </row>
    <row r="6274" spans="1:8">
      <c r="A6274">
        <v>6273</v>
      </c>
      <c r="B6274">
        <v>94</v>
      </c>
      <c r="C6274" t="s">
        <v>201</v>
      </c>
      <c r="D6274" t="s">
        <v>3586</v>
      </c>
      <c r="E6274" t="s">
        <v>1400</v>
      </c>
      <c r="F6274" t="s">
        <v>46</v>
      </c>
      <c r="G6274">
        <v>30</v>
      </c>
      <c r="H6274">
        <v>9124</v>
      </c>
    </row>
    <row r="6275" spans="1:8">
      <c r="A6275">
        <v>6274</v>
      </c>
      <c r="B6275">
        <v>94</v>
      </c>
      <c r="C6275" t="s">
        <v>201</v>
      </c>
      <c r="D6275" t="s">
        <v>3586</v>
      </c>
      <c r="E6275" t="s">
        <v>1401</v>
      </c>
      <c r="F6275" t="s">
        <v>63</v>
      </c>
      <c r="G6275">
        <v>20</v>
      </c>
      <c r="H6275">
        <v>9124</v>
      </c>
    </row>
    <row r="6276" spans="1:8">
      <c r="A6276">
        <v>6275</v>
      </c>
      <c r="B6276">
        <v>94</v>
      </c>
      <c r="C6276" t="s">
        <v>201</v>
      </c>
      <c r="D6276" t="s">
        <v>3586</v>
      </c>
      <c r="E6276" t="s">
        <v>1401</v>
      </c>
      <c r="F6276" t="s">
        <v>46</v>
      </c>
      <c r="G6276">
        <v>18</v>
      </c>
      <c r="H6276">
        <v>9124</v>
      </c>
    </row>
    <row r="6277" spans="1:8">
      <c r="A6277">
        <v>6276</v>
      </c>
      <c r="B6277">
        <v>94</v>
      </c>
      <c r="C6277" t="s">
        <v>201</v>
      </c>
      <c r="D6277" t="s">
        <v>3586</v>
      </c>
      <c r="E6277" t="s">
        <v>1402</v>
      </c>
      <c r="F6277" t="s">
        <v>63</v>
      </c>
      <c r="G6277">
        <v>15</v>
      </c>
      <c r="H6277">
        <v>9124</v>
      </c>
    </row>
    <row r="6278" spans="1:8">
      <c r="A6278">
        <v>6277</v>
      </c>
      <c r="B6278">
        <v>94</v>
      </c>
      <c r="C6278" t="s">
        <v>201</v>
      </c>
      <c r="D6278" t="s">
        <v>3586</v>
      </c>
      <c r="E6278" t="s">
        <v>1402</v>
      </c>
      <c r="F6278" t="s">
        <v>46</v>
      </c>
      <c r="G6278">
        <v>11</v>
      </c>
      <c r="H6278">
        <v>9124</v>
      </c>
    </row>
    <row r="6279" spans="1:8">
      <c r="A6279">
        <v>6278</v>
      </c>
      <c r="B6279">
        <v>94</v>
      </c>
      <c r="C6279" t="s">
        <v>201</v>
      </c>
      <c r="D6279" t="s">
        <v>45</v>
      </c>
      <c r="E6279" t="s">
        <v>249</v>
      </c>
      <c r="F6279" t="s">
        <v>63</v>
      </c>
      <c r="G6279">
        <v>105</v>
      </c>
    </row>
    <row r="6280" spans="1:8">
      <c r="A6280">
        <v>6279</v>
      </c>
      <c r="B6280">
        <v>94</v>
      </c>
      <c r="C6280" t="s">
        <v>201</v>
      </c>
      <c r="D6280" t="s">
        <v>45</v>
      </c>
      <c r="E6280" t="s">
        <v>249</v>
      </c>
      <c r="F6280" t="s">
        <v>46</v>
      </c>
      <c r="G6280">
        <v>88</v>
      </c>
    </row>
    <row r="6281" spans="1:8">
      <c r="A6281">
        <v>6280</v>
      </c>
      <c r="B6281">
        <v>94</v>
      </c>
      <c r="C6281" t="s">
        <v>201</v>
      </c>
      <c r="D6281" t="s">
        <v>45</v>
      </c>
      <c r="E6281" t="s">
        <v>1386</v>
      </c>
      <c r="F6281" t="s">
        <v>63</v>
      </c>
      <c r="G6281">
        <v>51</v>
      </c>
    </row>
    <row r="6282" spans="1:8">
      <c r="A6282">
        <v>6281</v>
      </c>
      <c r="B6282">
        <v>94</v>
      </c>
      <c r="C6282" t="s">
        <v>201</v>
      </c>
      <c r="D6282" t="s">
        <v>45</v>
      </c>
      <c r="E6282" t="s">
        <v>1386</v>
      </c>
      <c r="F6282" t="s">
        <v>46</v>
      </c>
      <c r="G6282">
        <v>60</v>
      </c>
    </row>
    <row r="6283" spans="1:8">
      <c r="A6283">
        <v>6282</v>
      </c>
      <c r="B6283">
        <v>94</v>
      </c>
      <c r="C6283" t="s">
        <v>201</v>
      </c>
      <c r="D6283" t="s">
        <v>45</v>
      </c>
      <c r="E6283" t="s">
        <v>1387</v>
      </c>
      <c r="F6283" t="s">
        <v>63</v>
      </c>
      <c r="G6283">
        <v>62</v>
      </c>
    </row>
    <row r="6284" spans="1:8">
      <c r="A6284">
        <v>6283</v>
      </c>
      <c r="B6284">
        <v>94</v>
      </c>
      <c r="C6284" t="s">
        <v>201</v>
      </c>
      <c r="D6284" t="s">
        <v>45</v>
      </c>
      <c r="E6284" t="s">
        <v>1387</v>
      </c>
      <c r="F6284" t="s">
        <v>46</v>
      </c>
      <c r="G6284">
        <v>50</v>
      </c>
    </row>
    <row r="6285" spans="1:8">
      <c r="A6285">
        <v>6284</v>
      </c>
      <c r="B6285">
        <v>94</v>
      </c>
      <c r="C6285" t="s">
        <v>201</v>
      </c>
      <c r="D6285" t="s">
        <v>45</v>
      </c>
      <c r="E6285" t="s">
        <v>1388</v>
      </c>
      <c r="F6285" t="s">
        <v>63</v>
      </c>
      <c r="G6285">
        <v>237</v>
      </c>
    </row>
    <row r="6286" spans="1:8">
      <c r="A6286">
        <v>6285</v>
      </c>
      <c r="B6286">
        <v>94</v>
      </c>
      <c r="C6286" t="s">
        <v>201</v>
      </c>
      <c r="D6286" t="s">
        <v>45</v>
      </c>
      <c r="E6286" t="s">
        <v>1388</v>
      </c>
      <c r="F6286" t="s">
        <v>46</v>
      </c>
      <c r="G6286">
        <v>48</v>
      </c>
    </row>
    <row r="6287" spans="1:8">
      <c r="A6287">
        <v>6286</v>
      </c>
      <c r="B6287">
        <v>94</v>
      </c>
      <c r="C6287" t="s">
        <v>201</v>
      </c>
      <c r="D6287" t="s">
        <v>45</v>
      </c>
      <c r="E6287" t="s">
        <v>1389</v>
      </c>
      <c r="F6287" t="s">
        <v>63</v>
      </c>
      <c r="G6287">
        <v>218</v>
      </c>
    </row>
    <row r="6288" spans="1:8">
      <c r="A6288">
        <v>6287</v>
      </c>
      <c r="B6288">
        <v>94</v>
      </c>
      <c r="C6288" t="s">
        <v>201</v>
      </c>
      <c r="D6288" t="s">
        <v>45</v>
      </c>
      <c r="E6288" t="s">
        <v>1389</v>
      </c>
      <c r="F6288" t="s">
        <v>46</v>
      </c>
      <c r="G6288">
        <v>56</v>
      </c>
    </row>
    <row r="6289" spans="1:7">
      <c r="A6289">
        <v>6288</v>
      </c>
      <c r="B6289">
        <v>94</v>
      </c>
      <c r="C6289" t="s">
        <v>201</v>
      </c>
      <c r="D6289" t="s">
        <v>45</v>
      </c>
      <c r="E6289" t="s">
        <v>1390</v>
      </c>
      <c r="F6289" t="s">
        <v>63</v>
      </c>
      <c r="G6289">
        <v>77</v>
      </c>
    </row>
    <row r="6290" spans="1:7">
      <c r="A6290">
        <v>6289</v>
      </c>
      <c r="B6290">
        <v>94</v>
      </c>
      <c r="C6290" t="s">
        <v>201</v>
      </c>
      <c r="D6290" t="s">
        <v>45</v>
      </c>
      <c r="E6290" t="s">
        <v>1390</v>
      </c>
      <c r="F6290" t="s">
        <v>46</v>
      </c>
      <c r="G6290">
        <v>50</v>
      </c>
    </row>
    <row r="6291" spans="1:7">
      <c r="A6291">
        <v>6290</v>
      </c>
      <c r="B6291">
        <v>94</v>
      </c>
      <c r="C6291" t="s">
        <v>201</v>
      </c>
      <c r="D6291" t="s">
        <v>45</v>
      </c>
      <c r="E6291" t="s">
        <v>1391</v>
      </c>
      <c r="F6291" t="s">
        <v>63</v>
      </c>
      <c r="G6291">
        <v>51</v>
      </c>
    </row>
    <row r="6292" spans="1:7">
      <c r="A6292">
        <v>6291</v>
      </c>
      <c r="B6292">
        <v>94</v>
      </c>
      <c r="C6292" t="s">
        <v>201</v>
      </c>
      <c r="D6292" t="s">
        <v>45</v>
      </c>
      <c r="E6292" t="s">
        <v>1391</v>
      </c>
      <c r="F6292" t="s">
        <v>46</v>
      </c>
      <c r="G6292">
        <v>39</v>
      </c>
    </row>
    <row r="6293" spans="1:7">
      <c r="A6293">
        <v>6292</v>
      </c>
      <c r="B6293">
        <v>94</v>
      </c>
      <c r="C6293" t="s">
        <v>201</v>
      </c>
      <c r="D6293" t="s">
        <v>45</v>
      </c>
      <c r="E6293" t="s">
        <v>1392</v>
      </c>
      <c r="F6293" t="s">
        <v>63</v>
      </c>
      <c r="G6293">
        <v>57</v>
      </c>
    </row>
    <row r="6294" spans="1:7">
      <c r="A6294">
        <v>6293</v>
      </c>
      <c r="B6294">
        <v>94</v>
      </c>
      <c r="C6294" t="s">
        <v>201</v>
      </c>
      <c r="D6294" t="s">
        <v>45</v>
      </c>
      <c r="E6294" t="s">
        <v>1392</v>
      </c>
      <c r="F6294" t="s">
        <v>46</v>
      </c>
      <c r="G6294">
        <v>37</v>
      </c>
    </row>
    <row r="6295" spans="1:7">
      <c r="A6295">
        <v>6294</v>
      </c>
      <c r="B6295">
        <v>94</v>
      </c>
      <c r="C6295" t="s">
        <v>201</v>
      </c>
      <c r="D6295" t="s">
        <v>45</v>
      </c>
      <c r="E6295" t="s">
        <v>1393</v>
      </c>
      <c r="F6295" t="s">
        <v>63</v>
      </c>
      <c r="G6295">
        <v>40</v>
      </c>
    </row>
    <row r="6296" spans="1:7">
      <c r="A6296">
        <v>6295</v>
      </c>
      <c r="B6296">
        <v>94</v>
      </c>
      <c r="C6296" t="s">
        <v>201</v>
      </c>
      <c r="D6296" t="s">
        <v>45</v>
      </c>
      <c r="E6296" t="s">
        <v>1393</v>
      </c>
      <c r="F6296" t="s">
        <v>46</v>
      </c>
      <c r="G6296">
        <v>23</v>
      </c>
    </row>
    <row r="6297" spans="1:7">
      <c r="A6297">
        <v>6296</v>
      </c>
      <c r="B6297">
        <v>94</v>
      </c>
      <c r="C6297" t="s">
        <v>201</v>
      </c>
      <c r="D6297" t="s">
        <v>45</v>
      </c>
      <c r="E6297" t="s">
        <v>1394</v>
      </c>
      <c r="F6297" t="s">
        <v>63</v>
      </c>
      <c r="G6297">
        <v>38</v>
      </c>
    </row>
    <row r="6298" spans="1:7">
      <c r="A6298">
        <v>6297</v>
      </c>
      <c r="B6298">
        <v>94</v>
      </c>
      <c r="C6298" t="s">
        <v>201</v>
      </c>
      <c r="D6298" t="s">
        <v>45</v>
      </c>
      <c r="E6298" t="s">
        <v>1394</v>
      </c>
      <c r="F6298" t="s">
        <v>46</v>
      </c>
      <c r="G6298">
        <v>32</v>
      </c>
    </row>
    <row r="6299" spans="1:7">
      <c r="A6299">
        <v>6298</v>
      </c>
      <c r="B6299">
        <v>94</v>
      </c>
      <c r="C6299" t="s">
        <v>201</v>
      </c>
      <c r="D6299" t="s">
        <v>45</v>
      </c>
      <c r="E6299" t="s">
        <v>1395</v>
      </c>
      <c r="F6299" t="s">
        <v>63</v>
      </c>
      <c r="G6299">
        <v>25</v>
      </c>
    </row>
    <row r="6300" spans="1:7">
      <c r="A6300">
        <v>6299</v>
      </c>
      <c r="B6300">
        <v>94</v>
      </c>
      <c r="C6300" t="s">
        <v>201</v>
      </c>
      <c r="D6300" t="s">
        <v>45</v>
      </c>
      <c r="E6300" t="s">
        <v>1395</v>
      </c>
      <c r="F6300" t="s">
        <v>46</v>
      </c>
      <c r="G6300">
        <v>22</v>
      </c>
    </row>
    <row r="6301" spans="1:7">
      <c r="A6301">
        <v>6300</v>
      </c>
      <c r="B6301">
        <v>94</v>
      </c>
      <c r="C6301" t="s">
        <v>201</v>
      </c>
      <c r="D6301" t="s">
        <v>45</v>
      </c>
      <c r="E6301" t="s">
        <v>1396</v>
      </c>
      <c r="F6301" t="s">
        <v>63</v>
      </c>
      <c r="G6301">
        <v>19</v>
      </c>
    </row>
    <row r="6302" spans="1:7">
      <c r="A6302">
        <v>6301</v>
      </c>
      <c r="B6302">
        <v>94</v>
      </c>
      <c r="C6302" t="s">
        <v>201</v>
      </c>
      <c r="D6302" t="s">
        <v>45</v>
      </c>
      <c r="E6302" t="s">
        <v>1396</v>
      </c>
      <c r="F6302" t="s">
        <v>46</v>
      </c>
      <c r="G6302">
        <v>12</v>
      </c>
    </row>
    <row r="6303" spans="1:7">
      <c r="A6303">
        <v>6302</v>
      </c>
      <c r="B6303">
        <v>94</v>
      </c>
      <c r="C6303" t="s">
        <v>201</v>
      </c>
      <c r="D6303" t="s">
        <v>45</v>
      </c>
      <c r="E6303" t="s">
        <v>1397</v>
      </c>
      <c r="F6303" t="s">
        <v>63</v>
      </c>
      <c r="G6303">
        <v>14</v>
      </c>
    </row>
    <row r="6304" spans="1:7">
      <c r="A6304">
        <v>6303</v>
      </c>
      <c r="B6304">
        <v>94</v>
      </c>
      <c r="C6304" t="s">
        <v>201</v>
      </c>
      <c r="D6304" t="s">
        <v>45</v>
      </c>
      <c r="E6304" t="s">
        <v>1397</v>
      </c>
      <c r="F6304" t="s">
        <v>46</v>
      </c>
      <c r="G6304">
        <v>11</v>
      </c>
    </row>
    <row r="6305" spans="1:8">
      <c r="A6305">
        <v>6304</v>
      </c>
      <c r="B6305">
        <v>94</v>
      </c>
      <c r="C6305" t="s">
        <v>201</v>
      </c>
      <c r="D6305" t="s">
        <v>45</v>
      </c>
      <c r="E6305" t="s">
        <v>1398</v>
      </c>
      <c r="F6305" t="s">
        <v>63</v>
      </c>
      <c r="G6305">
        <v>6</v>
      </c>
    </row>
    <row r="6306" spans="1:8">
      <c r="A6306">
        <v>6305</v>
      </c>
      <c r="B6306">
        <v>94</v>
      </c>
      <c r="C6306" t="s">
        <v>201</v>
      </c>
      <c r="D6306" t="s">
        <v>45</v>
      </c>
      <c r="E6306" t="s">
        <v>1398</v>
      </c>
      <c r="F6306" t="s">
        <v>46</v>
      </c>
      <c r="G6306">
        <v>11</v>
      </c>
    </row>
    <row r="6307" spans="1:8">
      <c r="A6307">
        <v>6306</v>
      </c>
      <c r="B6307">
        <v>94</v>
      </c>
      <c r="C6307" t="s">
        <v>201</v>
      </c>
      <c r="D6307" t="s">
        <v>45</v>
      </c>
      <c r="E6307" t="s">
        <v>1399</v>
      </c>
      <c r="F6307" t="s">
        <v>63</v>
      </c>
      <c r="G6307">
        <v>4</v>
      </c>
    </row>
    <row r="6308" spans="1:8">
      <c r="A6308">
        <v>6307</v>
      </c>
      <c r="B6308">
        <v>94</v>
      </c>
      <c r="C6308" t="s">
        <v>201</v>
      </c>
      <c r="D6308" t="s">
        <v>45</v>
      </c>
      <c r="E6308" t="s">
        <v>1399</v>
      </c>
      <c r="F6308" t="s">
        <v>46</v>
      </c>
      <c r="G6308">
        <v>4</v>
      </c>
    </row>
    <row r="6309" spans="1:8">
      <c r="A6309">
        <v>6308</v>
      </c>
      <c r="B6309">
        <v>94</v>
      </c>
      <c r="C6309" t="s">
        <v>201</v>
      </c>
      <c r="D6309" t="s">
        <v>45</v>
      </c>
      <c r="E6309" t="s">
        <v>1400</v>
      </c>
      <c r="F6309" t="s">
        <v>63</v>
      </c>
      <c r="G6309">
        <v>4</v>
      </c>
    </row>
    <row r="6310" spans="1:8">
      <c r="A6310">
        <v>6309</v>
      </c>
      <c r="B6310">
        <v>94</v>
      </c>
      <c r="C6310" t="s">
        <v>201</v>
      </c>
      <c r="D6310" t="s">
        <v>45</v>
      </c>
      <c r="E6310" t="s">
        <v>1400</v>
      </c>
      <c r="F6310" t="s">
        <v>46</v>
      </c>
      <c r="G6310">
        <v>5</v>
      </c>
    </row>
    <row r="6311" spans="1:8">
      <c r="A6311">
        <v>6310</v>
      </c>
      <c r="B6311">
        <v>94</v>
      </c>
      <c r="C6311" t="s">
        <v>201</v>
      </c>
      <c r="D6311" t="s">
        <v>45</v>
      </c>
      <c r="E6311" t="s">
        <v>1402</v>
      </c>
      <c r="F6311" t="s">
        <v>63</v>
      </c>
      <c r="G6311">
        <v>3</v>
      </c>
    </row>
    <row r="6312" spans="1:8">
      <c r="A6312">
        <v>6311</v>
      </c>
      <c r="B6312">
        <v>94</v>
      </c>
      <c r="C6312" t="s">
        <v>201</v>
      </c>
      <c r="D6312" t="s">
        <v>45</v>
      </c>
      <c r="E6312" t="s">
        <v>1402</v>
      </c>
      <c r="F6312" t="s">
        <v>46</v>
      </c>
      <c r="G6312">
        <v>3</v>
      </c>
    </row>
    <row r="6313" spans="1:8">
      <c r="A6313">
        <v>6312</v>
      </c>
      <c r="B6313">
        <v>95</v>
      </c>
      <c r="C6313" t="s">
        <v>202</v>
      </c>
      <c r="D6313" t="s">
        <v>1413</v>
      </c>
      <c r="E6313" t="s">
        <v>249</v>
      </c>
      <c r="F6313" t="s">
        <v>63</v>
      </c>
      <c r="G6313">
        <v>370</v>
      </c>
      <c r="H6313">
        <v>6856</v>
      </c>
    </row>
    <row r="6314" spans="1:8">
      <c r="A6314">
        <v>6313</v>
      </c>
      <c r="B6314">
        <v>95</v>
      </c>
      <c r="C6314" t="s">
        <v>202</v>
      </c>
      <c r="D6314" t="s">
        <v>1413</v>
      </c>
      <c r="E6314" t="s">
        <v>249</v>
      </c>
      <c r="F6314" t="s">
        <v>46</v>
      </c>
      <c r="G6314">
        <v>339</v>
      </c>
      <c r="H6314">
        <v>6856</v>
      </c>
    </row>
    <row r="6315" spans="1:8">
      <c r="A6315">
        <v>6314</v>
      </c>
      <c r="B6315">
        <v>95</v>
      </c>
      <c r="C6315" t="s">
        <v>202</v>
      </c>
      <c r="D6315" t="s">
        <v>1413</v>
      </c>
      <c r="E6315" t="s">
        <v>1386</v>
      </c>
      <c r="F6315" t="s">
        <v>63</v>
      </c>
      <c r="G6315">
        <v>508</v>
      </c>
      <c r="H6315">
        <v>6856</v>
      </c>
    </row>
    <row r="6316" spans="1:8">
      <c r="A6316">
        <v>6315</v>
      </c>
      <c r="B6316">
        <v>95</v>
      </c>
      <c r="C6316" t="s">
        <v>202</v>
      </c>
      <c r="D6316" t="s">
        <v>1413</v>
      </c>
      <c r="E6316" t="s">
        <v>1386</v>
      </c>
      <c r="F6316" t="s">
        <v>46</v>
      </c>
      <c r="G6316">
        <v>466</v>
      </c>
      <c r="H6316">
        <v>6856</v>
      </c>
    </row>
    <row r="6317" spans="1:8">
      <c r="A6317">
        <v>6316</v>
      </c>
      <c r="B6317">
        <v>95</v>
      </c>
      <c r="C6317" t="s">
        <v>202</v>
      </c>
      <c r="D6317" t="s">
        <v>1413</v>
      </c>
      <c r="E6317" t="s">
        <v>1387</v>
      </c>
      <c r="F6317" t="s">
        <v>63</v>
      </c>
      <c r="G6317">
        <v>561</v>
      </c>
      <c r="H6317">
        <v>6856</v>
      </c>
    </row>
    <row r="6318" spans="1:8">
      <c r="A6318">
        <v>6317</v>
      </c>
      <c r="B6318">
        <v>95</v>
      </c>
      <c r="C6318" t="s">
        <v>202</v>
      </c>
      <c r="D6318" t="s">
        <v>1413</v>
      </c>
      <c r="E6318" t="s">
        <v>1387</v>
      </c>
      <c r="F6318" t="s">
        <v>46</v>
      </c>
      <c r="G6318">
        <v>539</v>
      </c>
      <c r="H6318">
        <v>6856</v>
      </c>
    </row>
    <row r="6319" spans="1:8">
      <c r="A6319">
        <v>6318</v>
      </c>
      <c r="B6319">
        <v>95</v>
      </c>
      <c r="C6319" t="s">
        <v>202</v>
      </c>
      <c r="D6319" t="s">
        <v>1413</v>
      </c>
      <c r="E6319" t="s">
        <v>1388</v>
      </c>
      <c r="F6319" t="s">
        <v>63</v>
      </c>
      <c r="G6319">
        <v>408</v>
      </c>
      <c r="H6319">
        <v>6856</v>
      </c>
    </row>
    <row r="6320" spans="1:8">
      <c r="A6320">
        <v>6319</v>
      </c>
      <c r="B6320">
        <v>95</v>
      </c>
      <c r="C6320" t="s">
        <v>202</v>
      </c>
      <c r="D6320" t="s">
        <v>1413</v>
      </c>
      <c r="E6320" t="s">
        <v>1388</v>
      </c>
      <c r="F6320" t="s">
        <v>46</v>
      </c>
      <c r="G6320">
        <v>412</v>
      </c>
      <c r="H6320">
        <v>6856</v>
      </c>
    </row>
    <row r="6321" spans="1:8">
      <c r="A6321">
        <v>6320</v>
      </c>
      <c r="B6321">
        <v>95</v>
      </c>
      <c r="C6321" t="s">
        <v>202</v>
      </c>
      <c r="D6321" t="s">
        <v>1413</v>
      </c>
      <c r="E6321" t="s">
        <v>1389</v>
      </c>
      <c r="F6321" t="s">
        <v>63</v>
      </c>
      <c r="G6321">
        <v>323</v>
      </c>
      <c r="H6321">
        <v>6856</v>
      </c>
    </row>
    <row r="6322" spans="1:8">
      <c r="A6322">
        <v>6321</v>
      </c>
      <c r="B6322">
        <v>95</v>
      </c>
      <c r="C6322" t="s">
        <v>202</v>
      </c>
      <c r="D6322" t="s">
        <v>1413</v>
      </c>
      <c r="E6322" t="s">
        <v>1389</v>
      </c>
      <c r="F6322" t="s">
        <v>46</v>
      </c>
      <c r="G6322">
        <v>294</v>
      </c>
      <c r="H6322">
        <v>6856</v>
      </c>
    </row>
    <row r="6323" spans="1:8">
      <c r="A6323">
        <v>6322</v>
      </c>
      <c r="B6323">
        <v>95</v>
      </c>
      <c r="C6323" t="s">
        <v>202</v>
      </c>
      <c r="D6323" t="s">
        <v>1413</v>
      </c>
      <c r="E6323" t="s">
        <v>1390</v>
      </c>
      <c r="F6323" t="s">
        <v>63</v>
      </c>
      <c r="G6323">
        <v>221</v>
      </c>
      <c r="H6323">
        <v>6856</v>
      </c>
    </row>
    <row r="6324" spans="1:8">
      <c r="A6324">
        <v>6323</v>
      </c>
      <c r="B6324">
        <v>95</v>
      </c>
      <c r="C6324" t="s">
        <v>202</v>
      </c>
      <c r="D6324" t="s">
        <v>1413</v>
      </c>
      <c r="E6324" t="s">
        <v>1390</v>
      </c>
      <c r="F6324" t="s">
        <v>46</v>
      </c>
      <c r="G6324">
        <v>217</v>
      </c>
      <c r="H6324">
        <v>6856</v>
      </c>
    </row>
    <row r="6325" spans="1:8">
      <c r="A6325">
        <v>6324</v>
      </c>
      <c r="B6325">
        <v>95</v>
      </c>
      <c r="C6325" t="s">
        <v>202</v>
      </c>
      <c r="D6325" t="s">
        <v>1413</v>
      </c>
      <c r="E6325" t="s">
        <v>1391</v>
      </c>
      <c r="F6325" t="s">
        <v>63</v>
      </c>
      <c r="G6325">
        <v>192</v>
      </c>
      <c r="H6325">
        <v>6856</v>
      </c>
    </row>
    <row r="6326" spans="1:8">
      <c r="A6326">
        <v>6325</v>
      </c>
      <c r="B6326">
        <v>95</v>
      </c>
      <c r="C6326" t="s">
        <v>202</v>
      </c>
      <c r="D6326" t="s">
        <v>1413</v>
      </c>
      <c r="E6326" t="s">
        <v>1391</v>
      </c>
      <c r="F6326" t="s">
        <v>46</v>
      </c>
      <c r="G6326">
        <v>191</v>
      </c>
      <c r="H6326">
        <v>6856</v>
      </c>
    </row>
    <row r="6327" spans="1:8">
      <c r="A6327">
        <v>6326</v>
      </c>
      <c r="B6327">
        <v>95</v>
      </c>
      <c r="C6327" t="s">
        <v>202</v>
      </c>
      <c r="D6327" t="s">
        <v>1413</v>
      </c>
      <c r="E6327" t="s">
        <v>1392</v>
      </c>
      <c r="F6327" t="s">
        <v>63</v>
      </c>
      <c r="G6327">
        <v>160</v>
      </c>
      <c r="H6327">
        <v>6856</v>
      </c>
    </row>
    <row r="6328" spans="1:8">
      <c r="A6328">
        <v>6327</v>
      </c>
      <c r="B6328">
        <v>95</v>
      </c>
      <c r="C6328" t="s">
        <v>202</v>
      </c>
      <c r="D6328" t="s">
        <v>1413</v>
      </c>
      <c r="E6328" t="s">
        <v>1392</v>
      </c>
      <c r="F6328" t="s">
        <v>46</v>
      </c>
      <c r="G6328">
        <v>170</v>
      </c>
      <c r="H6328">
        <v>6856</v>
      </c>
    </row>
    <row r="6329" spans="1:8">
      <c r="A6329">
        <v>6328</v>
      </c>
      <c r="B6329">
        <v>95</v>
      </c>
      <c r="C6329" t="s">
        <v>202</v>
      </c>
      <c r="D6329" t="s">
        <v>1413</v>
      </c>
      <c r="E6329" t="s">
        <v>1393</v>
      </c>
      <c r="F6329" t="s">
        <v>63</v>
      </c>
      <c r="G6329">
        <v>149</v>
      </c>
      <c r="H6329">
        <v>6856</v>
      </c>
    </row>
    <row r="6330" spans="1:8">
      <c r="A6330">
        <v>6329</v>
      </c>
      <c r="B6330">
        <v>95</v>
      </c>
      <c r="C6330" t="s">
        <v>202</v>
      </c>
      <c r="D6330" t="s">
        <v>1413</v>
      </c>
      <c r="E6330" t="s">
        <v>1393</v>
      </c>
      <c r="F6330" t="s">
        <v>46</v>
      </c>
      <c r="G6330">
        <v>163</v>
      </c>
      <c r="H6330">
        <v>6856</v>
      </c>
    </row>
    <row r="6331" spans="1:8">
      <c r="A6331">
        <v>6330</v>
      </c>
      <c r="B6331">
        <v>95</v>
      </c>
      <c r="C6331" t="s">
        <v>202</v>
      </c>
      <c r="D6331" t="s">
        <v>1413</v>
      </c>
      <c r="E6331" t="s">
        <v>1394</v>
      </c>
      <c r="F6331" t="s">
        <v>63</v>
      </c>
      <c r="G6331">
        <v>150</v>
      </c>
      <c r="H6331">
        <v>6856</v>
      </c>
    </row>
    <row r="6332" spans="1:8">
      <c r="A6332">
        <v>6331</v>
      </c>
      <c r="B6332">
        <v>95</v>
      </c>
      <c r="C6332" t="s">
        <v>202</v>
      </c>
      <c r="D6332" t="s">
        <v>1413</v>
      </c>
      <c r="E6332" t="s">
        <v>1394</v>
      </c>
      <c r="F6332" t="s">
        <v>46</v>
      </c>
      <c r="G6332">
        <v>145</v>
      </c>
      <c r="H6332">
        <v>6856</v>
      </c>
    </row>
    <row r="6333" spans="1:8">
      <c r="A6333">
        <v>6332</v>
      </c>
      <c r="B6333">
        <v>95</v>
      </c>
      <c r="C6333" t="s">
        <v>202</v>
      </c>
      <c r="D6333" t="s">
        <v>1413</v>
      </c>
      <c r="E6333" t="s">
        <v>1395</v>
      </c>
      <c r="F6333" t="s">
        <v>63</v>
      </c>
      <c r="G6333">
        <v>105</v>
      </c>
      <c r="H6333">
        <v>6856</v>
      </c>
    </row>
    <row r="6334" spans="1:8">
      <c r="A6334">
        <v>6333</v>
      </c>
      <c r="B6334">
        <v>95</v>
      </c>
      <c r="C6334" t="s">
        <v>202</v>
      </c>
      <c r="D6334" t="s">
        <v>1413</v>
      </c>
      <c r="E6334" t="s">
        <v>1395</v>
      </c>
      <c r="F6334" t="s">
        <v>46</v>
      </c>
      <c r="G6334">
        <v>115</v>
      </c>
      <c r="H6334">
        <v>6856</v>
      </c>
    </row>
    <row r="6335" spans="1:8">
      <c r="A6335">
        <v>6334</v>
      </c>
      <c r="B6335">
        <v>95</v>
      </c>
      <c r="C6335" t="s">
        <v>202</v>
      </c>
      <c r="D6335" t="s">
        <v>1413</v>
      </c>
      <c r="E6335" t="s">
        <v>1396</v>
      </c>
      <c r="F6335" t="s">
        <v>63</v>
      </c>
      <c r="G6335">
        <v>100</v>
      </c>
      <c r="H6335">
        <v>6856</v>
      </c>
    </row>
    <row r="6336" spans="1:8">
      <c r="A6336">
        <v>6335</v>
      </c>
      <c r="B6336">
        <v>95</v>
      </c>
      <c r="C6336" t="s">
        <v>202</v>
      </c>
      <c r="D6336" t="s">
        <v>1413</v>
      </c>
      <c r="E6336" t="s">
        <v>1396</v>
      </c>
      <c r="F6336" t="s">
        <v>46</v>
      </c>
      <c r="G6336">
        <v>104</v>
      </c>
      <c r="H6336">
        <v>6856</v>
      </c>
    </row>
    <row r="6337" spans="1:8">
      <c r="A6337">
        <v>6336</v>
      </c>
      <c r="B6337">
        <v>95</v>
      </c>
      <c r="C6337" t="s">
        <v>202</v>
      </c>
      <c r="D6337" t="s">
        <v>1413</v>
      </c>
      <c r="E6337" t="s">
        <v>1397</v>
      </c>
      <c r="F6337" t="s">
        <v>63</v>
      </c>
      <c r="G6337">
        <v>62</v>
      </c>
      <c r="H6337">
        <v>6856</v>
      </c>
    </row>
    <row r="6338" spans="1:8">
      <c r="A6338">
        <v>6337</v>
      </c>
      <c r="B6338">
        <v>95</v>
      </c>
      <c r="C6338" t="s">
        <v>202</v>
      </c>
      <c r="D6338" t="s">
        <v>1413</v>
      </c>
      <c r="E6338" t="s">
        <v>1397</v>
      </c>
      <c r="F6338" t="s">
        <v>46</v>
      </c>
      <c r="G6338">
        <v>64</v>
      </c>
      <c r="H6338">
        <v>6856</v>
      </c>
    </row>
    <row r="6339" spans="1:8">
      <c r="A6339">
        <v>6338</v>
      </c>
      <c r="B6339">
        <v>95</v>
      </c>
      <c r="C6339" t="s">
        <v>202</v>
      </c>
      <c r="D6339" t="s">
        <v>1413</v>
      </c>
      <c r="E6339" t="s">
        <v>1398</v>
      </c>
      <c r="F6339" t="s">
        <v>63</v>
      </c>
      <c r="G6339">
        <v>51</v>
      </c>
      <c r="H6339">
        <v>6856</v>
      </c>
    </row>
    <row r="6340" spans="1:8">
      <c r="A6340">
        <v>6339</v>
      </c>
      <c r="B6340">
        <v>95</v>
      </c>
      <c r="C6340" t="s">
        <v>202</v>
      </c>
      <c r="D6340" t="s">
        <v>1413</v>
      </c>
      <c r="E6340" t="s">
        <v>1398</v>
      </c>
      <c r="F6340" t="s">
        <v>46</v>
      </c>
      <c r="G6340">
        <v>61</v>
      </c>
      <c r="H6340">
        <v>6856</v>
      </c>
    </row>
    <row r="6341" spans="1:8">
      <c r="A6341">
        <v>6340</v>
      </c>
      <c r="B6341">
        <v>95</v>
      </c>
      <c r="C6341" t="s">
        <v>202</v>
      </c>
      <c r="D6341" t="s">
        <v>1413</v>
      </c>
      <c r="E6341" t="s">
        <v>1399</v>
      </c>
      <c r="F6341" t="s">
        <v>63</v>
      </c>
      <c r="G6341">
        <v>50</v>
      </c>
      <c r="H6341">
        <v>6856</v>
      </c>
    </row>
    <row r="6342" spans="1:8">
      <c r="A6342">
        <v>6341</v>
      </c>
      <c r="B6342">
        <v>95</v>
      </c>
      <c r="C6342" t="s">
        <v>202</v>
      </c>
      <c r="D6342" t="s">
        <v>1413</v>
      </c>
      <c r="E6342" t="s">
        <v>1399</v>
      </c>
      <c r="F6342" t="s">
        <v>46</v>
      </c>
      <c r="G6342">
        <v>44</v>
      </c>
      <c r="H6342">
        <v>6856</v>
      </c>
    </row>
    <row r="6343" spans="1:8">
      <c r="A6343">
        <v>6342</v>
      </c>
      <c r="B6343">
        <v>95</v>
      </c>
      <c r="C6343" t="s">
        <v>202</v>
      </c>
      <c r="D6343" t="s">
        <v>1413</v>
      </c>
      <c r="E6343" t="s">
        <v>1400</v>
      </c>
      <c r="F6343" t="s">
        <v>63</v>
      </c>
      <c r="G6343">
        <v>35</v>
      </c>
      <c r="H6343">
        <v>6856</v>
      </c>
    </row>
    <row r="6344" spans="1:8">
      <c r="A6344">
        <v>6343</v>
      </c>
      <c r="B6344">
        <v>95</v>
      </c>
      <c r="C6344" t="s">
        <v>202</v>
      </c>
      <c r="D6344" t="s">
        <v>1413</v>
      </c>
      <c r="E6344" t="s">
        <v>1400</v>
      </c>
      <c r="F6344" t="s">
        <v>46</v>
      </c>
      <c r="G6344">
        <v>36</v>
      </c>
      <c r="H6344">
        <v>6856</v>
      </c>
    </row>
    <row r="6345" spans="1:8">
      <c r="A6345">
        <v>6344</v>
      </c>
      <c r="B6345">
        <v>95</v>
      </c>
      <c r="C6345" t="s">
        <v>202</v>
      </c>
      <c r="D6345" t="s">
        <v>1413</v>
      </c>
      <c r="E6345" t="s">
        <v>1401</v>
      </c>
      <c r="F6345" t="s">
        <v>63</v>
      </c>
      <c r="G6345">
        <v>18</v>
      </c>
      <c r="H6345">
        <v>6856</v>
      </c>
    </row>
    <row r="6346" spans="1:8">
      <c r="A6346">
        <v>6345</v>
      </c>
      <c r="B6346">
        <v>95</v>
      </c>
      <c r="C6346" t="s">
        <v>202</v>
      </c>
      <c r="D6346" t="s">
        <v>1413</v>
      </c>
      <c r="E6346" t="s">
        <v>1401</v>
      </c>
      <c r="F6346" t="s">
        <v>46</v>
      </c>
      <c r="G6346">
        <v>22</v>
      </c>
      <c r="H6346">
        <v>6856</v>
      </c>
    </row>
    <row r="6347" spans="1:8">
      <c r="A6347">
        <v>6346</v>
      </c>
      <c r="B6347">
        <v>95</v>
      </c>
      <c r="C6347" t="s">
        <v>202</v>
      </c>
      <c r="D6347" t="s">
        <v>1413</v>
      </c>
      <c r="E6347" t="s">
        <v>1402</v>
      </c>
      <c r="F6347" t="s">
        <v>63</v>
      </c>
      <c r="G6347">
        <v>6</v>
      </c>
      <c r="H6347">
        <v>6856</v>
      </c>
    </row>
    <row r="6348" spans="1:8">
      <c r="A6348">
        <v>6347</v>
      </c>
      <c r="B6348">
        <v>95</v>
      </c>
      <c r="C6348" t="s">
        <v>202</v>
      </c>
      <c r="D6348" t="s">
        <v>1413</v>
      </c>
      <c r="E6348" t="s">
        <v>1402</v>
      </c>
      <c r="F6348" t="s">
        <v>46</v>
      </c>
      <c r="G6348">
        <v>5</v>
      </c>
      <c r="H6348">
        <v>6856</v>
      </c>
    </row>
    <row r="6349" spans="1:8">
      <c r="A6349">
        <v>6348</v>
      </c>
      <c r="B6349">
        <v>95</v>
      </c>
      <c r="C6349" t="s">
        <v>202</v>
      </c>
      <c r="D6349" t="s">
        <v>3582</v>
      </c>
      <c r="E6349" t="s">
        <v>1389</v>
      </c>
      <c r="F6349" t="s">
        <v>46</v>
      </c>
      <c r="G6349">
        <v>1</v>
      </c>
      <c r="H6349">
        <v>3</v>
      </c>
    </row>
    <row r="6350" spans="1:8">
      <c r="A6350">
        <v>6349</v>
      </c>
      <c r="B6350">
        <v>95</v>
      </c>
      <c r="C6350" t="s">
        <v>202</v>
      </c>
      <c r="D6350" t="s">
        <v>3582</v>
      </c>
      <c r="E6350" t="s">
        <v>1394</v>
      </c>
      <c r="F6350" t="s">
        <v>63</v>
      </c>
      <c r="G6350">
        <v>1</v>
      </c>
      <c r="H6350">
        <v>3</v>
      </c>
    </row>
    <row r="6351" spans="1:8">
      <c r="A6351">
        <v>6350</v>
      </c>
      <c r="B6351">
        <v>95</v>
      </c>
      <c r="C6351" t="s">
        <v>202</v>
      </c>
      <c r="D6351" t="s">
        <v>3582</v>
      </c>
      <c r="E6351" t="s">
        <v>1395</v>
      </c>
      <c r="F6351" t="s">
        <v>63</v>
      </c>
      <c r="G6351">
        <v>1</v>
      </c>
      <c r="H6351">
        <v>3</v>
      </c>
    </row>
    <row r="6352" spans="1:8">
      <c r="A6352">
        <v>6351</v>
      </c>
      <c r="B6352">
        <v>95</v>
      </c>
      <c r="C6352" t="s">
        <v>202</v>
      </c>
      <c r="D6352" t="s">
        <v>3597</v>
      </c>
      <c r="E6352" t="s">
        <v>1388</v>
      </c>
      <c r="F6352" t="s">
        <v>63</v>
      </c>
      <c r="G6352">
        <v>1</v>
      </c>
      <c r="H6352">
        <v>6</v>
      </c>
    </row>
    <row r="6353" spans="1:8">
      <c r="A6353">
        <v>6352</v>
      </c>
      <c r="B6353">
        <v>95</v>
      </c>
      <c r="C6353" t="s">
        <v>202</v>
      </c>
      <c r="D6353" t="s">
        <v>3597</v>
      </c>
      <c r="E6353" t="s">
        <v>1388</v>
      </c>
      <c r="F6353" t="s">
        <v>46</v>
      </c>
      <c r="G6353">
        <v>1</v>
      </c>
      <c r="H6353">
        <v>6</v>
      </c>
    </row>
    <row r="6354" spans="1:8">
      <c r="A6354">
        <v>6353</v>
      </c>
      <c r="B6354">
        <v>95</v>
      </c>
      <c r="C6354" t="s">
        <v>202</v>
      </c>
      <c r="D6354" t="s">
        <v>3597</v>
      </c>
      <c r="E6354" t="s">
        <v>1389</v>
      </c>
      <c r="F6354" t="s">
        <v>63</v>
      </c>
      <c r="G6354">
        <v>3</v>
      </c>
      <c r="H6354">
        <v>6</v>
      </c>
    </row>
    <row r="6355" spans="1:8">
      <c r="A6355">
        <v>6354</v>
      </c>
      <c r="B6355">
        <v>95</v>
      </c>
      <c r="C6355" t="s">
        <v>202</v>
      </c>
      <c r="D6355" t="s">
        <v>3597</v>
      </c>
      <c r="E6355" t="s">
        <v>1393</v>
      </c>
      <c r="F6355" t="s">
        <v>46</v>
      </c>
      <c r="G6355">
        <v>1</v>
      </c>
      <c r="H6355">
        <v>6</v>
      </c>
    </row>
    <row r="6356" spans="1:8">
      <c r="A6356">
        <v>6355</v>
      </c>
      <c r="B6356">
        <v>95</v>
      </c>
      <c r="C6356" t="s">
        <v>202</v>
      </c>
      <c r="D6356" t="s">
        <v>3599</v>
      </c>
      <c r="E6356" t="s">
        <v>1389</v>
      </c>
      <c r="F6356" t="s">
        <v>63</v>
      </c>
      <c r="G6356">
        <v>3</v>
      </c>
      <c r="H6356">
        <v>5</v>
      </c>
    </row>
    <row r="6357" spans="1:8">
      <c r="A6357">
        <v>6356</v>
      </c>
      <c r="B6357">
        <v>95</v>
      </c>
      <c r="C6357" t="s">
        <v>202</v>
      </c>
      <c r="D6357" t="s">
        <v>3599</v>
      </c>
      <c r="E6357" t="s">
        <v>1393</v>
      </c>
      <c r="F6357" t="s">
        <v>63</v>
      </c>
      <c r="G6357">
        <v>1</v>
      </c>
      <c r="H6357">
        <v>5</v>
      </c>
    </row>
    <row r="6358" spans="1:8">
      <c r="A6358">
        <v>6357</v>
      </c>
      <c r="B6358">
        <v>95</v>
      </c>
      <c r="C6358" t="s">
        <v>202</v>
      </c>
      <c r="D6358" t="s">
        <v>3599</v>
      </c>
      <c r="E6358" t="s">
        <v>1397</v>
      </c>
      <c r="F6358" t="s">
        <v>63</v>
      </c>
      <c r="G6358">
        <v>1</v>
      </c>
      <c r="H6358">
        <v>5</v>
      </c>
    </row>
    <row r="6359" spans="1:8">
      <c r="A6359">
        <v>6358</v>
      </c>
      <c r="B6359">
        <v>95</v>
      </c>
      <c r="C6359" t="s">
        <v>202</v>
      </c>
      <c r="D6359" t="s">
        <v>3598</v>
      </c>
      <c r="E6359" t="s">
        <v>249</v>
      </c>
      <c r="F6359" t="s">
        <v>63</v>
      </c>
      <c r="G6359">
        <v>97</v>
      </c>
      <c r="H6359">
        <v>2980</v>
      </c>
    </row>
    <row r="6360" spans="1:8">
      <c r="A6360">
        <v>6359</v>
      </c>
      <c r="B6360">
        <v>95</v>
      </c>
      <c r="C6360" t="s">
        <v>202</v>
      </c>
      <c r="D6360" t="s">
        <v>3598</v>
      </c>
      <c r="E6360" t="s">
        <v>249</v>
      </c>
      <c r="F6360" t="s">
        <v>46</v>
      </c>
      <c r="G6360">
        <v>84</v>
      </c>
      <c r="H6360">
        <v>2980</v>
      </c>
    </row>
    <row r="6361" spans="1:8">
      <c r="A6361">
        <v>6360</v>
      </c>
      <c r="B6361">
        <v>95</v>
      </c>
      <c r="C6361" t="s">
        <v>202</v>
      </c>
      <c r="D6361" t="s">
        <v>3598</v>
      </c>
      <c r="E6361" t="s">
        <v>1386</v>
      </c>
      <c r="F6361" t="s">
        <v>63</v>
      </c>
      <c r="G6361">
        <v>118</v>
      </c>
      <c r="H6361">
        <v>2980</v>
      </c>
    </row>
    <row r="6362" spans="1:8">
      <c r="A6362">
        <v>6361</v>
      </c>
      <c r="B6362">
        <v>95</v>
      </c>
      <c r="C6362" t="s">
        <v>202</v>
      </c>
      <c r="D6362" t="s">
        <v>3598</v>
      </c>
      <c r="E6362" t="s">
        <v>1386</v>
      </c>
      <c r="F6362" t="s">
        <v>46</v>
      </c>
      <c r="G6362">
        <v>128</v>
      </c>
      <c r="H6362">
        <v>2980</v>
      </c>
    </row>
    <row r="6363" spans="1:8">
      <c r="A6363">
        <v>6362</v>
      </c>
      <c r="B6363">
        <v>95</v>
      </c>
      <c r="C6363" t="s">
        <v>202</v>
      </c>
      <c r="D6363" t="s">
        <v>3598</v>
      </c>
      <c r="E6363" t="s">
        <v>1387</v>
      </c>
      <c r="F6363" t="s">
        <v>63</v>
      </c>
      <c r="G6363">
        <v>162</v>
      </c>
      <c r="H6363">
        <v>2980</v>
      </c>
    </row>
    <row r="6364" spans="1:8">
      <c r="A6364">
        <v>6363</v>
      </c>
      <c r="B6364">
        <v>95</v>
      </c>
      <c r="C6364" t="s">
        <v>202</v>
      </c>
      <c r="D6364" t="s">
        <v>3598</v>
      </c>
      <c r="E6364" t="s">
        <v>1387</v>
      </c>
      <c r="F6364" t="s">
        <v>46</v>
      </c>
      <c r="G6364">
        <v>175</v>
      </c>
      <c r="H6364">
        <v>2980</v>
      </c>
    </row>
    <row r="6365" spans="1:8">
      <c r="A6365">
        <v>6364</v>
      </c>
      <c r="B6365">
        <v>95</v>
      </c>
      <c r="C6365" t="s">
        <v>202</v>
      </c>
      <c r="D6365" t="s">
        <v>3598</v>
      </c>
      <c r="E6365" t="s">
        <v>1388</v>
      </c>
      <c r="F6365" t="s">
        <v>63</v>
      </c>
      <c r="G6365">
        <v>187</v>
      </c>
      <c r="H6365">
        <v>2980</v>
      </c>
    </row>
    <row r="6366" spans="1:8">
      <c r="A6366">
        <v>6365</v>
      </c>
      <c r="B6366">
        <v>95</v>
      </c>
      <c r="C6366" t="s">
        <v>202</v>
      </c>
      <c r="D6366" t="s">
        <v>3598</v>
      </c>
      <c r="E6366" t="s">
        <v>1388</v>
      </c>
      <c r="F6366" t="s">
        <v>46</v>
      </c>
      <c r="G6366">
        <v>153</v>
      </c>
      <c r="H6366">
        <v>2980</v>
      </c>
    </row>
    <row r="6367" spans="1:8">
      <c r="A6367">
        <v>6366</v>
      </c>
      <c r="B6367">
        <v>95</v>
      </c>
      <c r="C6367" t="s">
        <v>202</v>
      </c>
      <c r="D6367" t="s">
        <v>3598</v>
      </c>
      <c r="E6367" t="s">
        <v>1389</v>
      </c>
      <c r="F6367" t="s">
        <v>63</v>
      </c>
      <c r="G6367">
        <v>122</v>
      </c>
      <c r="H6367">
        <v>2980</v>
      </c>
    </row>
    <row r="6368" spans="1:8">
      <c r="A6368">
        <v>6367</v>
      </c>
      <c r="B6368">
        <v>95</v>
      </c>
      <c r="C6368" t="s">
        <v>202</v>
      </c>
      <c r="D6368" t="s">
        <v>3598</v>
      </c>
      <c r="E6368" t="s">
        <v>1389</v>
      </c>
      <c r="F6368" t="s">
        <v>46</v>
      </c>
      <c r="G6368">
        <v>122</v>
      </c>
      <c r="H6368">
        <v>2980</v>
      </c>
    </row>
    <row r="6369" spans="1:8">
      <c r="A6369">
        <v>6368</v>
      </c>
      <c r="B6369">
        <v>95</v>
      </c>
      <c r="C6369" t="s">
        <v>202</v>
      </c>
      <c r="D6369" t="s">
        <v>3598</v>
      </c>
      <c r="E6369" t="s">
        <v>1390</v>
      </c>
      <c r="F6369" t="s">
        <v>63</v>
      </c>
      <c r="G6369">
        <v>113</v>
      </c>
      <c r="H6369">
        <v>2980</v>
      </c>
    </row>
    <row r="6370" spans="1:8">
      <c r="A6370">
        <v>6369</v>
      </c>
      <c r="B6370">
        <v>95</v>
      </c>
      <c r="C6370" t="s">
        <v>202</v>
      </c>
      <c r="D6370" t="s">
        <v>3598</v>
      </c>
      <c r="E6370" t="s">
        <v>1390</v>
      </c>
      <c r="F6370" t="s">
        <v>46</v>
      </c>
      <c r="G6370">
        <v>109</v>
      </c>
      <c r="H6370">
        <v>2980</v>
      </c>
    </row>
    <row r="6371" spans="1:8">
      <c r="A6371">
        <v>6370</v>
      </c>
      <c r="B6371">
        <v>95</v>
      </c>
      <c r="C6371" t="s">
        <v>202</v>
      </c>
      <c r="D6371" t="s">
        <v>3598</v>
      </c>
      <c r="E6371" t="s">
        <v>1391</v>
      </c>
      <c r="F6371" t="s">
        <v>63</v>
      </c>
      <c r="G6371">
        <v>112</v>
      </c>
      <c r="H6371">
        <v>2980</v>
      </c>
    </row>
    <row r="6372" spans="1:8">
      <c r="A6372">
        <v>6371</v>
      </c>
      <c r="B6372">
        <v>95</v>
      </c>
      <c r="C6372" t="s">
        <v>202</v>
      </c>
      <c r="D6372" t="s">
        <v>3598</v>
      </c>
      <c r="E6372" t="s">
        <v>1391</v>
      </c>
      <c r="F6372" t="s">
        <v>46</v>
      </c>
      <c r="G6372">
        <v>124</v>
      </c>
      <c r="H6372">
        <v>2980</v>
      </c>
    </row>
    <row r="6373" spans="1:8">
      <c r="A6373">
        <v>6372</v>
      </c>
      <c r="B6373">
        <v>95</v>
      </c>
      <c r="C6373" t="s">
        <v>202</v>
      </c>
      <c r="D6373" t="s">
        <v>3598</v>
      </c>
      <c r="E6373" t="s">
        <v>1392</v>
      </c>
      <c r="F6373" t="s">
        <v>63</v>
      </c>
      <c r="G6373">
        <v>121</v>
      </c>
      <c r="H6373">
        <v>2980</v>
      </c>
    </row>
    <row r="6374" spans="1:8">
      <c r="A6374">
        <v>6373</v>
      </c>
      <c r="B6374">
        <v>95</v>
      </c>
      <c r="C6374" t="s">
        <v>202</v>
      </c>
      <c r="D6374" t="s">
        <v>3598</v>
      </c>
      <c r="E6374" t="s">
        <v>1392</v>
      </c>
      <c r="F6374" t="s">
        <v>46</v>
      </c>
      <c r="G6374">
        <v>93</v>
      </c>
      <c r="H6374">
        <v>2980</v>
      </c>
    </row>
    <row r="6375" spans="1:8">
      <c r="A6375">
        <v>6374</v>
      </c>
      <c r="B6375">
        <v>95</v>
      </c>
      <c r="C6375" t="s">
        <v>202</v>
      </c>
      <c r="D6375" t="s">
        <v>3598</v>
      </c>
      <c r="E6375" t="s">
        <v>1393</v>
      </c>
      <c r="F6375" t="s">
        <v>63</v>
      </c>
      <c r="G6375">
        <v>126</v>
      </c>
      <c r="H6375">
        <v>2980</v>
      </c>
    </row>
    <row r="6376" spans="1:8">
      <c r="A6376">
        <v>6375</v>
      </c>
      <c r="B6376">
        <v>95</v>
      </c>
      <c r="C6376" t="s">
        <v>202</v>
      </c>
      <c r="D6376" t="s">
        <v>3598</v>
      </c>
      <c r="E6376" t="s">
        <v>1393</v>
      </c>
      <c r="F6376" t="s">
        <v>46</v>
      </c>
      <c r="G6376">
        <v>133</v>
      </c>
      <c r="H6376">
        <v>2980</v>
      </c>
    </row>
    <row r="6377" spans="1:8">
      <c r="A6377">
        <v>6376</v>
      </c>
      <c r="B6377">
        <v>95</v>
      </c>
      <c r="C6377" t="s">
        <v>202</v>
      </c>
      <c r="D6377" t="s">
        <v>3598</v>
      </c>
      <c r="E6377" t="s">
        <v>1394</v>
      </c>
      <c r="F6377" t="s">
        <v>63</v>
      </c>
      <c r="G6377">
        <v>115</v>
      </c>
      <c r="H6377">
        <v>2980</v>
      </c>
    </row>
    <row r="6378" spans="1:8">
      <c r="A6378">
        <v>6377</v>
      </c>
      <c r="B6378">
        <v>95</v>
      </c>
      <c r="C6378" t="s">
        <v>202</v>
      </c>
      <c r="D6378" t="s">
        <v>3598</v>
      </c>
      <c r="E6378" t="s">
        <v>1394</v>
      </c>
      <c r="F6378" t="s">
        <v>46</v>
      </c>
      <c r="G6378">
        <v>96</v>
      </c>
      <c r="H6378">
        <v>2980</v>
      </c>
    </row>
    <row r="6379" spans="1:8">
      <c r="A6379">
        <v>6378</v>
      </c>
      <c r="B6379">
        <v>95</v>
      </c>
      <c r="C6379" t="s">
        <v>202</v>
      </c>
      <c r="D6379" t="s">
        <v>3598</v>
      </c>
      <c r="E6379" t="s">
        <v>1395</v>
      </c>
      <c r="F6379" t="s">
        <v>63</v>
      </c>
      <c r="G6379">
        <v>97</v>
      </c>
      <c r="H6379">
        <v>2980</v>
      </c>
    </row>
    <row r="6380" spans="1:8">
      <c r="A6380">
        <v>6379</v>
      </c>
      <c r="B6380">
        <v>95</v>
      </c>
      <c r="C6380" t="s">
        <v>202</v>
      </c>
      <c r="D6380" t="s">
        <v>3598</v>
      </c>
      <c r="E6380" t="s">
        <v>1395</v>
      </c>
      <c r="F6380" t="s">
        <v>46</v>
      </c>
      <c r="G6380">
        <v>78</v>
      </c>
      <c r="H6380">
        <v>2980</v>
      </c>
    </row>
    <row r="6381" spans="1:8">
      <c r="A6381">
        <v>6380</v>
      </c>
      <c r="B6381">
        <v>95</v>
      </c>
      <c r="C6381" t="s">
        <v>202</v>
      </c>
      <c r="D6381" t="s">
        <v>3598</v>
      </c>
      <c r="E6381" t="s">
        <v>1396</v>
      </c>
      <c r="F6381" t="s">
        <v>63</v>
      </c>
      <c r="G6381">
        <v>70</v>
      </c>
      <c r="H6381">
        <v>2980</v>
      </c>
    </row>
    <row r="6382" spans="1:8">
      <c r="A6382">
        <v>6381</v>
      </c>
      <c r="B6382">
        <v>95</v>
      </c>
      <c r="C6382" t="s">
        <v>202</v>
      </c>
      <c r="D6382" t="s">
        <v>3598</v>
      </c>
      <c r="E6382" t="s">
        <v>1396</v>
      </c>
      <c r="F6382" t="s">
        <v>46</v>
      </c>
      <c r="G6382">
        <v>69</v>
      </c>
      <c r="H6382">
        <v>2980</v>
      </c>
    </row>
    <row r="6383" spans="1:8">
      <c r="A6383">
        <v>6382</v>
      </c>
      <c r="B6383">
        <v>95</v>
      </c>
      <c r="C6383" t="s">
        <v>202</v>
      </c>
      <c r="D6383" t="s">
        <v>3598</v>
      </c>
      <c r="E6383" t="s">
        <v>1397</v>
      </c>
      <c r="F6383" t="s">
        <v>63</v>
      </c>
      <c r="G6383">
        <v>39</v>
      </c>
      <c r="H6383">
        <v>2980</v>
      </c>
    </row>
    <row r="6384" spans="1:8">
      <c r="A6384">
        <v>6383</v>
      </c>
      <c r="B6384">
        <v>95</v>
      </c>
      <c r="C6384" t="s">
        <v>202</v>
      </c>
      <c r="D6384" t="s">
        <v>3598</v>
      </c>
      <c r="E6384" t="s">
        <v>1397</v>
      </c>
      <c r="F6384" t="s">
        <v>46</v>
      </c>
      <c r="G6384">
        <v>46</v>
      </c>
      <c r="H6384">
        <v>2980</v>
      </c>
    </row>
    <row r="6385" spans="1:8">
      <c r="A6385">
        <v>6384</v>
      </c>
      <c r="B6385">
        <v>95</v>
      </c>
      <c r="C6385" t="s">
        <v>202</v>
      </c>
      <c r="D6385" t="s">
        <v>3598</v>
      </c>
      <c r="E6385" t="s">
        <v>1398</v>
      </c>
      <c r="F6385" t="s">
        <v>63</v>
      </c>
      <c r="G6385">
        <v>27</v>
      </c>
      <c r="H6385">
        <v>2980</v>
      </c>
    </row>
    <row r="6386" spans="1:8">
      <c r="A6386">
        <v>6385</v>
      </c>
      <c r="B6386">
        <v>95</v>
      </c>
      <c r="C6386" t="s">
        <v>202</v>
      </c>
      <c r="D6386" t="s">
        <v>3598</v>
      </c>
      <c r="E6386" t="s">
        <v>1398</v>
      </c>
      <c r="F6386" t="s">
        <v>46</v>
      </c>
      <c r="G6386">
        <v>15</v>
      </c>
      <c r="H6386">
        <v>2980</v>
      </c>
    </row>
    <row r="6387" spans="1:8">
      <c r="A6387">
        <v>6386</v>
      </c>
      <c r="B6387">
        <v>95</v>
      </c>
      <c r="C6387" t="s">
        <v>202</v>
      </c>
      <c r="D6387" t="s">
        <v>3598</v>
      </c>
      <c r="E6387" t="s">
        <v>1399</v>
      </c>
      <c r="F6387" t="s">
        <v>63</v>
      </c>
      <c r="G6387">
        <v>12</v>
      </c>
      <c r="H6387">
        <v>2980</v>
      </c>
    </row>
    <row r="6388" spans="1:8">
      <c r="A6388">
        <v>6387</v>
      </c>
      <c r="B6388">
        <v>95</v>
      </c>
      <c r="C6388" t="s">
        <v>202</v>
      </c>
      <c r="D6388" t="s">
        <v>3598</v>
      </c>
      <c r="E6388" t="s">
        <v>1399</v>
      </c>
      <c r="F6388" t="s">
        <v>46</v>
      </c>
      <c r="G6388">
        <v>6</v>
      </c>
      <c r="H6388">
        <v>2980</v>
      </c>
    </row>
    <row r="6389" spans="1:8">
      <c r="A6389">
        <v>6388</v>
      </c>
      <c r="B6389">
        <v>95</v>
      </c>
      <c r="C6389" t="s">
        <v>202</v>
      </c>
      <c r="D6389" t="s">
        <v>3598</v>
      </c>
      <c r="E6389" t="s">
        <v>1400</v>
      </c>
      <c r="F6389" t="s">
        <v>63</v>
      </c>
      <c r="G6389">
        <v>9</v>
      </c>
      <c r="H6389">
        <v>2980</v>
      </c>
    </row>
    <row r="6390" spans="1:8">
      <c r="A6390">
        <v>6389</v>
      </c>
      <c r="B6390">
        <v>95</v>
      </c>
      <c r="C6390" t="s">
        <v>202</v>
      </c>
      <c r="D6390" t="s">
        <v>3598</v>
      </c>
      <c r="E6390" t="s">
        <v>1400</v>
      </c>
      <c r="F6390" t="s">
        <v>46</v>
      </c>
      <c r="G6390">
        <v>6</v>
      </c>
      <c r="H6390">
        <v>2980</v>
      </c>
    </row>
    <row r="6391" spans="1:8">
      <c r="A6391">
        <v>6390</v>
      </c>
      <c r="B6391">
        <v>95</v>
      </c>
      <c r="C6391" t="s">
        <v>202</v>
      </c>
      <c r="D6391" t="s">
        <v>3598</v>
      </c>
      <c r="E6391" t="s">
        <v>1401</v>
      </c>
      <c r="F6391" t="s">
        <v>63</v>
      </c>
      <c r="G6391">
        <v>5</v>
      </c>
      <c r="H6391">
        <v>2980</v>
      </c>
    </row>
    <row r="6392" spans="1:8">
      <c r="A6392">
        <v>6391</v>
      </c>
      <c r="B6392">
        <v>95</v>
      </c>
      <c r="C6392" t="s">
        <v>202</v>
      </c>
      <c r="D6392" t="s">
        <v>3598</v>
      </c>
      <c r="E6392" t="s">
        <v>1401</v>
      </c>
      <c r="F6392" t="s">
        <v>46</v>
      </c>
      <c r="G6392">
        <v>3</v>
      </c>
      <c r="H6392">
        <v>2980</v>
      </c>
    </row>
    <row r="6393" spans="1:8">
      <c r="A6393">
        <v>6392</v>
      </c>
      <c r="B6393">
        <v>95</v>
      </c>
      <c r="C6393" t="s">
        <v>202</v>
      </c>
      <c r="D6393" t="s">
        <v>3598</v>
      </c>
      <c r="E6393" t="s">
        <v>1402</v>
      </c>
      <c r="F6393" t="s">
        <v>63</v>
      </c>
      <c r="G6393">
        <v>2</v>
      </c>
      <c r="H6393">
        <v>2980</v>
      </c>
    </row>
    <row r="6394" spans="1:8">
      <c r="A6394">
        <v>6393</v>
      </c>
      <c r="B6394">
        <v>95</v>
      </c>
      <c r="C6394" t="s">
        <v>202</v>
      </c>
      <c r="D6394" t="s">
        <v>3598</v>
      </c>
      <c r="E6394" t="s">
        <v>1402</v>
      </c>
      <c r="F6394" t="s">
        <v>46</v>
      </c>
      <c r="G6394">
        <v>6</v>
      </c>
      <c r="H6394">
        <v>2980</v>
      </c>
    </row>
    <row r="6395" spans="1:8">
      <c r="A6395">
        <v>6394</v>
      </c>
      <c r="B6395">
        <v>95</v>
      </c>
      <c r="C6395" t="s">
        <v>202</v>
      </c>
      <c r="D6395" t="s">
        <v>3586</v>
      </c>
      <c r="E6395" t="s">
        <v>249</v>
      </c>
      <c r="F6395" t="s">
        <v>63</v>
      </c>
      <c r="G6395">
        <v>2197</v>
      </c>
      <c r="H6395">
        <v>59583</v>
      </c>
    </row>
    <row r="6396" spans="1:8">
      <c r="A6396">
        <v>6395</v>
      </c>
      <c r="B6396">
        <v>95</v>
      </c>
      <c r="C6396" t="s">
        <v>202</v>
      </c>
      <c r="D6396" t="s">
        <v>3586</v>
      </c>
      <c r="E6396" t="s">
        <v>249</v>
      </c>
      <c r="F6396" t="s">
        <v>46</v>
      </c>
      <c r="G6396">
        <v>2008</v>
      </c>
      <c r="H6396">
        <v>59583</v>
      </c>
    </row>
    <row r="6397" spans="1:8">
      <c r="A6397">
        <v>6396</v>
      </c>
      <c r="B6397">
        <v>95</v>
      </c>
      <c r="C6397" t="s">
        <v>202</v>
      </c>
      <c r="D6397" t="s">
        <v>3586</v>
      </c>
      <c r="E6397" t="s">
        <v>1386</v>
      </c>
      <c r="F6397" t="s">
        <v>63</v>
      </c>
      <c r="G6397">
        <v>2956</v>
      </c>
      <c r="H6397">
        <v>59583</v>
      </c>
    </row>
    <row r="6398" spans="1:8">
      <c r="A6398">
        <v>6397</v>
      </c>
      <c r="B6398">
        <v>95</v>
      </c>
      <c r="C6398" t="s">
        <v>202</v>
      </c>
      <c r="D6398" t="s">
        <v>3586</v>
      </c>
      <c r="E6398" t="s">
        <v>1386</v>
      </c>
      <c r="F6398" t="s">
        <v>46</v>
      </c>
      <c r="G6398">
        <v>2822</v>
      </c>
      <c r="H6398">
        <v>59583</v>
      </c>
    </row>
    <row r="6399" spans="1:8">
      <c r="A6399">
        <v>6398</v>
      </c>
      <c r="B6399">
        <v>95</v>
      </c>
      <c r="C6399" t="s">
        <v>202</v>
      </c>
      <c r="D6399" t="s">
        <v>3586</v>
      </c>
      <c r="E6399" t="s">
        <v>1387</v>
      </c>
      <c r="F6399" t="s">
        <v>63</v>
      </c>
      <c r="G6399">
        <v>3507</v>
      </c>
      <c r="H6399">
        <v>59583</v>
      </c>
    </row>
    <row r="6400" spans="1:8">
      <c r="A6400">
        <v>6399</v>
      </c>
      <c r="B6400">
        <v>95</v>
      </c>
      <c r="C6400" t="s">
        <v>202</v>
      </c>
      <c r="D6400" t="s">
        <v>3586</v>
      </c>
      <c r="E6400" t="s">
        <v>1387</v>
      </c>
      <c r="F6400" t="s">
        <v>46</v>
      </c>
      <c r="G6400">
        <v>3472</v>
      </c>
      <c r="H6400">
        <v>59583</v>
      </c>
    </row>
    <row r="6401" spans="1:8">
      <c r="A6401">
        <v>6400</v>
      </c>
      <c r="B6401">
        <v>95</v>
      </c>
      <c r="C6401" t="s">
        <v>202</v>
      </c>
      <c r="D6401" t="s">
        <v>3586</v>
      </c>
      <c r="E6401" t="s">
        <v>1388</v>
      </c>
      <c r="F6401" t="s">
        <v>63</v>
      </c>
      <c r="G6401">
        <v>3524</v>
      </c>
      <c r="H6401">
        <v>59583</v>
      </c>
    </row>
    <row r="6402" spans="1:8">
      <c r="A6402">
        <v>6401</v>
      </c>
      <c r="B6402">
        <v>95</v>
      </c>
      <c r="C6402" t="s">
        <v>202</v>
      </c>
      <c r="D6402" t="s">
        <v>3586</v>
      </c>
      <c r="E6402" t="s">
        <v>1388</v>
      </c>
      <c r="F6402" t="s">
        <v>46</v>
      </c>
      <c r="G6402">
        <v>3020</v>
      </c>
      <c r="H6402">
        <v>59583</v>
      </c>
    </row>
    <row r="6403" spans="1:8">
      <c r="A6403">
        <v>6402</v>
      </c>
      <c r="B6403">
        <v>95</v>
      </c>
      <c r="C6403" t="s">
        <v>202</v>
      </c>
      <c r="D6403" t="s">
        <v>3586</v>
      </c>
      <c r="E6403" t="s">
        <v>1389</v>
      </c>
      <c r="F6403" t="s">
        <v>63</v>
      </c>
      <c r="G6403">
        <v>2569</v>
      </c>
      <c r="H6403">
        <v>59583</v>
      </c>
    </row>
    <row r="6404" spans="1:8">
      <c r="A6404">
        <v>6403</v>
      </c>
      <c r="B6404">
        <v>95</v>
      </c>
      <c r="C6404" t="s">
        <v>202</v>
      </c>
      <c r="D6404" t="s">
        <v>3586</v>
      </c>
      <c r="E6404" t="s">
        <v>1389</v>
      </c>
      <c r="F6404" t="s">
        <v>46</v>
      </c>
      <c r="G6404">
        <v>2571</v>
      </c>
      <c r="H6404">
        <v>59583</v>
      </c>
    </row>
    <row r="6405" spans="1:8">
      <c r="A6405">
        <v>6404</v>
      </c>
      <c r="B6405">
        <v>95</v>
      </c>
      <c r="C6405" t="s">
        <v>202</v>
      </c>
      <c r="D6405" t="s">
        <v>3586</v>
      </c>
      <c r="E6405" t="s">
        <v>1390</v>
      </c>
      <c r="F6405" t="s">
        <v>63</v>
      </c>
      <c r="G6405">
        <v>2230</v>
      </c>
      <c r="H6405">
        <v>59583</v>
      </c>
    </row>
    <row r="6406" spans="1:8">
      <c r="A6406">
        <v>6405</v>
      </c>
      <c r="B6406">
        <v>95</v>
      </c>
      <c r="C6406" t="s">
        <v>202</v>
      </c>
      <c r="D6406" t="s">
        <v>3586</v>
      </c>
      <c r="E6406" t="s">
        <v>1390</v>
      </c>
      <c r="F6406" t="s">
        <v>46</v>
      </c>
      <c r="G6406">
        <v>2174</v>
      </c>
      <c r="H6406">
        <v>59583</v>
      </c>
    </row>
    <row r="6407" spans="1:8">
      <c r="A6407">
        <v>6406</v>
      </c>
      <c r="B6407">
        <v>95</v>
      </c>
      <c r="C6407" t="s">
        <v>202</v>
      </c>
      <c r="D6407" t="s">
        <v>3586</v>
      </c>
      <c r="E6407" t="s">
        <v>1391</v>
      </c>
      <c r="F6407" t="s">
        <v>63</v>
      </c>
      <c r="G6407">
        <v>2088</v>
      </c>
      <c r="H6407">
        <v>59583</v>
      </c>
    </row>
    <row r="6408" spans="1:8">
      <c r="A6408">
        <v>6407</v>
      </c>
      <c r="B6408">
        <v>95</v>
      </c>
      <c r="C6408" t="s">
        <v>202</v>
      </c>
      <c r="D6408" t="s">
        <v>3586</v>
      </c>
      <c r="E6408" t="s">
        <v>1391</v>
      </c>
      <c r="F6408" t="s">
        <v>46</v>
      </c>
      <c r="G6408">
        <v>2096</v>
      </c>
      <c r="H6408">
        <v>59583</v>
      </c>
    </row>
    <row r="6409" spans="1:8">
      <c r="A6409">
        <v>6408</v>
      </c>
      <c r="B6409">
        <v>95</v>
      </c>
      <c r="C6409" t="s">
        <v>202</v>
      </c>
      <c r="D6409" t="s">
        <v>3586</v>
      </c>
      <c r="E6409" t="s">
        <v>1392</v>
      </c>
      <c r="F6409" t="s">
        <v>63</v>
      </c>
      <c r="G6409">
        <v>2017</v>
      </c>
      <c r="H6409">
        <v>59583</v>
      </c>
    </row>
    <row r="6410" spans="1:8">
      <c r="A6410">
        <v>6409</v>
      </c>
      <c r="B6410">
        <v>95</v>
      </c>
      <c r="C6410" t="s">
        <v>202</v>
      </c>
      <c r="D6410" t="s">
        <v>3586</v>
      </c>
      <c r="E6410" t="s">
        <v>1392</v>
      </c>
      <c r="F6410" t="s">
        <v>46</v>
      </c>
      <c r="G6410">
        <v>2007</v>
      </c>
      <c r="H6410">
        <v>59583</v>
      </c>
    </row>
    <row r="6411" spans="1:8">
      <c r="A6411">
        <v>6410</v>
      </c>
      <c r="B6411">
        <v>95</v>
      </c>
      <c r="C6411" t="s">
        <v>202</v>
      </c>
      <c r="D6411" t="s">
        <v>3586</v>
      </c>
      <c r="E6411" t="s">
        <v>1393</v>
      </c>
      <c r="F6411" t="s">
        <v>63</v>
      </c>
      <c r="G6411">
        <v>1938</v>
      </c>
      <c r="H6411">
        <v>59583</v>
      </c>
    </row>
    <row r="6412" spans="1:8">
      <c r="A6412">
        <v>6411</v>
      </c>
      <c r="B6412">
        <v>95</v>
      </c>
      <c r="C6412" t="s">
        <v>202</v>
      </c>
      <c r="D6412" t="s">
        <v>3586</v>
      </c>
      <c r="E6412" t="s">
        <v>1393</v>
      </c>
      <c r="F6412" t="s">
        <v>46</v>
      </c>
      <c r="G6412">
        <v>1882</v>
      </c>
      <c r="H6412">
        <v>59583</v>
      </c>
    </row>
    <row r="6413" spans="1:8">
      <c r="A6413">
        <v>6412</v>
      </c>
      <c r="B6413">
        <v>95</v>
      </c>
      <c r="C6413" t="s">
        <v>202</v>
      </c>
      <c r="D6413" t="s">
        <v>3586</v>
      </c>
      <c r="E6413" t="s">
        <v>1394</v>
      </c>
      <c r="F6413" t="s">
        <v>63</v>
      </c>
      <c r="G6413">
        <v>1792</v>
      </c>
      <c r="H6413">
        <v>59583</v>
      </c>
    </row>
    <row r="6414" spans="1:8">
      <c r="A6414">
        <v>6413</v>
      </c>
      <c r="B6414">
        <v>95</v>
      </c>
      <c r="C6414" t="s">
        <v>202</v>
      </c>
      <c r="D6414" t="s">
        <v>3586</v>
      </c>
      <c r="E6414" t="s">
        <v>1394</v>
      </c>
      <c r="F6414" t="s">
        <v>46</v>
      </c>
      <c r="G6414">
        <v>1611</v>
      </c>
      <c r="H6414">
        <v>59583</v>
      </c>
    </row>
    <row r="6415" spans="1:8">
      <c r="A6415">
        <v>6414</v>
      </c>
      <c r="B6415">
        <v>95</v>
      </c>
      <c r="C6415" t="s">
        <v>202</v>
      </c>
      <c r="D6415" t="s">
        <v>3586</v>
      </c>
      <c r="E6415" t="s">
        <v>1395</v>
      </c>
      <c r="F6415" t="s">
        <v>63</v>
      </c>
      <c r="G6415">
        <v>1757</v>
      </c>
      <c r="H6415">
        <v>59583</v>
      </c>
    </row>
    <row r="6416" spans="1:8">
      <c r="A6416">
        <v>6415</v>
      </c>
      <c r="B6416">
        <v>95</v>
      </c>
      <c r="C6416" t="s">
        <v>202</v>
      </c>
      <c r="D6416" t="s">
        <v>3586</v>
      </c>
      <c r="E6416" t="s">
        <v>1395</v>
      </c>
      <c r="F6416" t="s">
        <v>46</v>
      </c>
      <c r="G6416">
        <v>1471</v>
      </c>
      <c r="H6416">
        <v>59583</v>
      </c>
    </row>
    <row r="6417" spans="1:8">
      <c r="A6417">
        <v>6416</v>
      </c>
      <c r="B6417">
        <v>95</v>
      </c>
      <c r="C6417" t="s">
        <v>202</v>
      </c>
      <c r="D6417" t="s">
        <v>3586</v>
      </c>
      <c r="E6417" t="s">
        <v>1396</v>
      </c>
      <c r="F6417" t="s">
        <v>63</v>
      </c>
      <c r="G6417">
        <v>1503</v>
      </c>
      <c r="H6417">
        <v>59583</v>
      </c>
    </row>
    <row r="6418" spans="1:8">
      <c r="A6418">
        <v>6417</v>
      </c>
      <c r="B6418">
        <v>95</v>
      </c>
      <c r="C6418" t="s">
        <v>202</v>
      </c>
      <c r="D6418" t="s">
        <v>3586</v>
      </c>
      <c r="E6418" t="s">
        <v>1396</v>
      </c>
      <c r="F6418" t="s">
        <v>46</v>
      </c>
      <c r="G6418">
        <v>1111</v>
      </c>
      <c r="H6418">
        <v>59583</v>
      </c>
    </row>
    <row r="6419" spans="1:8">
      <c r="A6419">
        <v>6418</v>
      </c>
      <c r="B6419">
        <v>95</v>
      </c>
      <c r="C6419" t="s">
        <v>202</v>
      </c>
      <c r="D6419" t="s">
        <v>3586</v>
      </c>
      <c r="E6419" t="s">
        <v>1397</v>
      </c>
      <c r="F6419" t="s">
        <v>63</v>
      </c>
      <c r="G6419">
        <v>1102</v>
      </c>
      <c r="H6419">
        <v>59583</v>
      </c>
    </row>
    <row r="6420" spans="1:8">
      <c r="A6420">
        <v>6419</v>
      </c>
      <c r="B6420">
        <v>95</v>
      </c>
      <c r="C6420" t="s">
        <v>202</v>
      </c>
      <c r="D6420" t="s">
        <v>3586</v>
      </c>
      <c r="E6420" t="s">
        <v>1397</v>
      </c>
      <c r="F6420" t="s">
        <v>46</v>
      </c>
      <c r="G6420">
        <v>822</v>
      </c>
      <c r="H6420">
        <v>59583</v>
      </c>
    </row>
    <row r="6421" spans="1:8">
      <c r="A6421">
        <v>6420</v>
      </c>
      <c r="B6421">
        <v>95</v>
      </c>
      <c r="C6421" t="s">
        <v>202</v>
      </c>
      <c r="D6421" t="s">
        <v>3586</v>
      </c>
      <c r="E6421" t="s">
        <v>1398</v>
      </c>
      <c r="F6421" t="s">
        <v>63</v>
      </c>
      <c r="G6421">
        <v>774</v>
      </c>
      <c r="H6421">
        <v>59583</v>
      </c>
    </row>
    <row r="6422" spans="1:8">
      <c r="A6422">
        <v>6421</v>
      </c>
      <c r="B6422">
        <v>95</v>
      </c>
      <c r="C6422" t="s">
        <v>202</v>
      </c>
      <c r="D6422" t="s">
        <v>3586</v>
      </c>
      <c r="E6422" t="s">
        <v>1398</v>
      </c>
      <c r="F6422" t="s">
        <v>46</v>
      </c>
      <c r="G6422">
        <v>546</v>
      </c>
      <c r="H6422">
        <v>59583</v>
      </c>
    </row>
    <row r="6423" spans="1:8">
      <c r="A6423">
        <v>6422</v>
      </c>
      <c r="B6423">
        <v>95</v>
      </c>
      <c r="C6423" t="s">
        <v>202</v>
      </c>
      <c r="D6423" t="s">
        <v>3586</v>
      </c>
      <c r="E6423" t="s">
        <v>1399</v>
      </c>
      <c r="F6423" t="s">
        <v>63</v>
      </c>
      <c r="G6423">
        <v>529</v>
      </c>
      <c r="H6423">
        <v>59583</v>
      </c>
    </row>
    <row r="6424" spans="1:8">
      <c r="A6424">
        <v>6423</v>
      </c>
      <c r="B6424">
        <v>95</v>
      </c>
      <c r="C6424" t="s">
        <v>202</v>
      </c>
      <c r="D6424" t="s">
        <v>3586</v>
      </c>
      <c r="E6424" t="s">
        <v>1399</v>
      </c>
      <c r="F6424" t="s">
        <v>46</v>
      </c>
      <c r="G6424">
        <v>357</v>
      </c>
      <c r="H6424">
        <v>59583</v>
      </c>
    </row>
    <row r="6425" spans="1:8">
      <c r="A6425">
        <v>6424</v>
      </c>
      <c r="B6425">
        <v>95</v>
      </c>
      <c r="C6425" t="s">
        <v>202</v>
      </c>
      <c r="D6425" t="s">
        <v>3586</v>
      </c>
      <c r="E6425" t="s">
        <v>1400</v>
      </c>
      <c r="F6425" t="s">
        <v>63</v>
      </c>
      <c r="G6425">
        <v>337</v>
      </c>
      <c r="H6425">
        <v>59583</v>
      </c>
    </row>
    <row r="6426" spans="1:8">
      <c r="A6426">
        <v>6425</v>
      </c>
      <c r="B6426">
        <v>95</v>
      </c>
      <c r="C6426" t="s">
        <v>202</v>
      </c>
      <c r="D6426" t="s">
        <v>3586</v>
      </c>
      <c r="E6426" t="s">
        <v>1400</v>
      </c>
      <c r="F6426" t="s">
        <v>46</v>
      </c>
      <c r="G6426">
        <v>233</v>
      </c>
      <c r="H6426">
        <v>59583</v>
      </c>
    </row>
    <row r="6427" spans="1:8">
      <c r="A6427">
        <v>6426</v>
      </c>
      <c r="B6427">
        <v>95</v>
      </c>
      <c r="C6427" t="s">
        <v>202</v>
      </c>
      <c r="D6427" t="s">
        <v>3586</v>
      </c>
      <c r="E6427" t="s">
        <v>1401</v>
      </c>
      <c r="F6427" t="s">
        <v>63</v>
      </c>
      <c r="G6427">
        <v>200</v>
      </c>
      <c r="H6427">
        <v>59583</v>
      </c>
    </row>
    <row r="6428" spans="1:8">
      <c r="A6428">
        <v>6427</v>
      </c>
      <c r="B6428">
        <v>95</v>
      </c>
      <c r="C6428" t="s">
        <v>202</v>
      </c>
      <c r="D6428" t="s">
        <v>3586</v>
      </c>
      <c r="E6428" t="s">
        <v>1401</v>
      </c>
      <c r="F6428" t="s">
        <v>46</v>
      </c>
      <c r="G6428">
        <v>118</v>
      </c>
      <c r="H6428">
        <v>59583</v>
      </c>
    </row>
    <row r="6429" spans="1:8">
      <c r="A6429">
        <v>6428</v>
      </c>
      <c r="B6429">
        <v>95</v>
      </c>
      <c r="C6429" t="s">
        <v>202</v>
      </c>
      <c r="D6429" t="s">
        <v>3586</v>
      </c>
      <c r="E6429" t="s">
        <v>1402</v>
      </c>
      <c r="F6429" t="s">
        <v>63</v>
      </c>
      <c r="G6429">
        <v>129</v>
      </c>
      <c r="H6429">
        <v>59583</v>
      </c>
    </row>
    <row r="6430" spans="1:8">
      <c r="A6430">
        <v>6429</v>
      </c>
      <c r="B6430">
        <v>95</v>
      </c>
      <c r="C6430" t="s">
        <v>202</v>
      </c>
      <c r="D6430" t="s">
        <v>3586</v>
      </c>
      <c r="E6430" t="s">
        <v>1402</v>
      </c>
      <c r="F6430" t="s">
        <v>46</v>
      </c>
      <c r="G6430">
        <v>113</v>
      </c>
      <c r="H6430">
        <v>59583</v>
      </c>
    </row>
    <row r="6431" spans="1:8">
      <c r="A6431">
        <v>6430</v>
      </c>
      <c r="B6431">
        <v>95</v>
      </c>
      <c r="C6431" t="s">
        <v>202</v>
      </c>
      <c r="D6431" t="s">
        <v>45</v>
      </c>
      <c r="E6431" t="s">
        <v>249</v>
      </c>
      <c r="F6431" t="s">
        <v>63</v>
      </c>
      <c r="G6431">
        <v>78</v>
      </c>
    </row>
    <row r="6432" spans="1:8">
      <c r="A6432">
        <v>6431</v>
      </c>
      <c r="B6432">
        <v>95</v>
      </c>
      <c r="C6432" t="s">
        <v>202</v>
      </c>
      <c r="D6432" t="s">
        <v>45</v>
      </c>
      <c r="E6432" t="s">
        <v>249</v>
      </c>
      <c r="F6432" t="s">
        <v>46</v>
      </c>
      <c r="G6432">
        <v>70</v>
      </c>
    </row>
    <row r="6433" spans="1:7">
      <c r="A6433">
        <v>6432</v>
      </c>
      <c r="B6433">
        <v>95</v>
      </c>
      <c r="C6433" t="s">
        <v>202</v>
      </c>
      <c r="D6433" t="s">
        <v>45</v>
      </c>
      <c r="E6433" t="s">
        <v>1386</v>
      </c>
      <c r="F6433" t="s">
        <v>63</v>
      </c>
      <c r="G6433">
        <v>79</v>
      </c>
    </row>
    <row r="6434" spans="1:7">
      <c r="A6434">
        <v>6433</v>
      </c>
      <c r="B6434">
        <v>95</v>
      </c>
      <c r="C6434" t="s">
        <v>202</v>
      </c>
      <c r="D6434" t="s">
        <v>45</v>
      </c>
      <c r="E6434" t="s">
        <v>1386</v>
      </c>
      <c r="F6434" t="s">
        <v>46</v>
      </c>
      <c r="G6434">
        <v>71</v>
      </c>
    </row>
    <row r="6435" spans="1:7">
      <c r="A6435">
        <v>6434</v>
      </c>
      <c r="B6435">
        <v>95</v>
      </c>
      <c r="C6435" t="s">
        <v>202</v>
      </c>
      <c r="D6435" t="s">
        <v>45</v>
      </c>
      <c r="E6435" t="s">
        <v>1387</v>
      </c>
      <c r="F6435" t="s">
        <v>63</v>
      </c>
      <c r="G6435">
        <v>66</v>
      </c>
    </row>
    <row r="6436" spans="1:7">
      <c r="A6436">
        <v>6435</v>
      </c>
      <c r="B6436">
        <v>95</v>
      </c>
      <c r="C6436" t="s">
        <v>202</v>
      </c>
      <c r="D6436" t="s">
        <v>45</v>
      </c>
      <c r="E6436" t="s">
        <v>1387</v>
      </c>
      <c r="F6436" t="s">
        <v>46</v>
      </c>
      <c r="G6436">
        <v>74</v>
      </c>
    </row>
    <row r="6437" spans="1:7">
      <c r="A6437">
        <v>6436</v>
      </c>
      <c r="B6437">
        <v>95</v>
      </c>
      <c r="C6437" t="s">
        <v>202</v>
      </c>
      <c r="D6437" t="s">
        <v>45</v>
      </c>
      <c r="E6437" t="s">
        <v>1388</v>
      </c>
      <c r="F6437" t="s">
        <v>63</v>
      </c>
      <c r="G6437">
        <v>599</v>
      </c>
    </row>
    <row r="6438" spans="1:7">
      <c r="A6438">
        <v>6437</v>
      </c>
      <c r="B6438">
        <v>95</v>
      </c>
      <c r="C6438" t="s">
        <v>202</v>
      </c>
      <c r="D6438" t="s">
        <v>45</v>
      </c>
      <c r="E6438" t="s">
        <v>1388</v>
      </c>
      <c r="F6438" t="s">
        <v>46</v>
      </c>
      <c r="G6438">
        <v>58</v>
      </c>
    </row>
    <row r="6439" spans="1:7">
      <c r="A6439">
        <v>6438</v>
      </c>
      <c r="B6439">
        <v>95</v>
      </c>
      <c r="C6439" t="s">
        <v>202</v>
      </c>
      <c r="D6439" t="s">
        <v>45</v>
      </c>
      <c r="E6439" t="s">
        <v>1389</v>
      </c>
      <c r="F6439" t="s">
        <v>63</v>
      </c>
      <c r="G6439">
        <v>927</v>
      </c>
    </row>
    <row r="6440" spans="1:7">
      <c r="A6440">
        <v>6439</v>
      </c>
      <c r="B6440">
        <v>95</v>
      </c>
      <c r="C6440" t="s">
        <v>202</v>
      </c>
      <c r="D6440" t="s">
        <v>45</v>
      </c>
      <c r="E6440" t="s">
        <v>1389</v>
      </c>
      <c r="F6440" t="s">
        <v>46</v>
      </c>
      <c r="G6440">
        <v>67</v>
      </c>
    </row>
    <row r="6441" spans="1:7">
      <c r="A6441">
        <v>6440</v>
      </c>
      <c r="B6441">
        <v>95</v>
      </c>
      <c r="C6441" t="s">
        <v>202</v>
      </c>
      <c r="D6441" t="s">
        <v>45</v>
      </c>
      <c r="E6441" t="s">
        <v>1390</v>
      </c>
      <c r="F6441" t="s">
        <v>63</v>
      </c>
      <c r="G6441">
        <v>392</v>
      </c>
    </row>
    <row r="6442" spans="1:7">
      <c r="A6442">
        <v>6441</v>
      </c>
      <c r="B6442">
        <v>95</v>
      </c>
      <c r="C6442" t="s">
        <v>202</v>
      </c>
      <c r="D6442" t="s">
        <v>45</v>
      </c>
      <c r="E6442" t="s">
        <v>1390</v>
      </c>
      <c r="F6442" t="s">
        <v>46</v>
      </c>
      <c r="G6442">
        <v>72</v>
      </c>
    </row>
    <row r="6443" spans="1:7">
      <c r="A6443">
        <v>6442</v>
      </c>
      <c r="B6443">
        <v>95</v>
      </c>
      <c r="C6443" t="s">
        <v>202</v>
      </c>
      <c r="D6443" t="s">
        <v>45</v>
      </c>
      <c r="E6443" t="s">
        <v>1391</v>
      </c>
      <c r="F6443" t="s">
        <v>63</v>
      </c>
      <c r="G6443">
        <v>269</v>
      </c>
    </row>
    <row r="6444" spans="1:7">
      <c r="A6444">
        <v>6443</v>
      </c>
      <c r="B6444">
        <v>95</v>
      </c>
      <c r="C6444" t="s">
        <v>202</v>
      </c>
      <c r="D6444" t="s">
        <v>45</v>
      </c>
      <c r="E6444" t="s">
        <v>1391</v>
      </c>
      <c r="F6444" t="s">
        <v>46</v>
      </c>
      <c r="G6444">
        <v>43</v>
      </c>
    </row>
    <row r="6445" spans="1:7">
      <c r="A6445">
        <v>6444</v>
      </c>
      <c r="B6445">
        <v>95</v>
      </c>
      <c r="C6445" t="s">
        <v>202</v>
      </c>
      <c r="D6445" t="s">
        <v>45</v>
      </c>
      <c r="E6445" t="s">
        <v>1392</v>
      </c>
      <c r="F6445" t="s">
        <v>63</v>
      </c>
      <c r="G6445">
        <v>142</v>
      </c>
    </row>
    <row r="6446" spans="1:7">
      <c r="A6446">
        <v>6445</v>
      </c>
      <c r="B6446">
        <v>95</v>
      </c>
      <c r="C6446" t="s">
        <v>202</v>
      </c>
      <c r="D6446" t="s">
        <v>45</v>
      </c>
      <c r="E6446" t="s">
        <v>1392</v>
      </c>
      <c r="F6446" t="s">
        <v>46</v>
      </c>
      <c r="G6446">
        <v>58</v>
      </c>
    </row>
    <row r="6447" spans="1:7">
      <c r="A6447">
        <v>6446</v>
      </c>
      <c r="B6447">
        <v>95</v>
      </c>
      <c r="C6447" t="s">
        <v>202</v>
      </c>
      <c r="D6447" t="s">
        <v>45</v>
      </c>
      <c r="E6447" t="s">
        <v>1393</v>
      </c>
      <c r="F6447" t="s">
        <v>63</v>
      </c>
      <c r="G6447">
        <v>83</v>
      </c>
    </row>
    <row r="6448" spans="1:7">
      <c r="A6448">
        <v>6447</v>
      </c>
      <c r="B6448">
        <v>95</v>
      </c>
      <c r="C6448" t="s">
        <v>202</v>
      </c>
      <c r="D6448" t="s">
        <v>45</v>
      </c>
      <c r="E6448" t="s">
        <v>1393</v>
      </c>
      <c r="F6448" t="s">
        <v>46</v>
      </c>
      <c r="G6448">
        <v>50</v>
      </c>
    </row>
    <row r="6449" spans="1:7">
      <c r="A6449">
        <v>6448</v>
      </c>
      <c r="B6449">
        <v>95</v>
      </c>
      <c r="C6449" t="s">
        <v>202</v>
      </c>
      <c r="D6449" t="s">
        <v>45</v>
      </c>
      <c r="E6449" t="s">
        <v>1394</v>
      </c>
      <c r="F6449" t="s">
        <v>63</v>
      </c>
      <c r="G6449">
        <v>74</v>
      </c>
    </row>
    <row r="6450" spans="1:7">
      <c r="A6450">
        <v>6449</v>
      </c>
      <c r="B6450">
        <v>95</v>
      </c>
      <c r="C6450" t="s">
        <v>202</v>
      </c>
      <c r="D6450" t="s">
        <v>45</v>
      </c>
      <c r="E6450" t="s">
        <v>1394</v>
      </c>
      <c r="F6450" t="s">
        <v>46</v>
      </c>
      <c r="G6450">
        <v>47</v>
      </c>
    </row>
    <row r="6451" spans="1:7">
      <c r="A6451">
        <v>6450</v>
      </c>
      <c r="B6451">
        <v>95</v>
      </c>
      <c r="C6451" t="s">
        <v>202</v>
      </c>
      <c r="D6451" t="s">
        <v>45</v>
      </c>
      <c r="E6451" t="s">
        <v>1395</v>
      </c>
      <c r="F6451" t="s">
        <v>63</v>
      </c>
      <c r="G6451">
        <v>65</v>
      </c>
    </row>
    <row r="6452" spans="1:7">
      <c r="A6452">
        <v>6451</v>
      </c>
      <c r="B6452">
        <v>95</v>
      </c>
      <c r="C6452" t="s">
        <v>202</v>
      </c>
      <c r="D6452" t="s">
        <v>45</v>
      </c>
      <c r="E6452" t="s">
        <v>1395</v>
      </c>
      <c r="F6452" t="s">
        <v>46</v>
      </c>
      <c r="G6452">
        <v>30</v>
      </c>
    </row>
    <row r="6453" spans="1:7">
      <c r="A6453">
        <v>6452</v>
      </c>
      <c r="B6453">
        <v>95</v>
      </c>
      <c r="C6453" t="s">
        <v>202</v>
      </c>
      <c r="D6453" t="s">
        <v>45</v>
      </c>
      <c r="E6453" t="s">
        <v>1396</v>
      </c>
      <c r="F6453" t="s">
        <v>63</v>
      </c>
      <c r="G6453">
        <v>57</v>
      </c>
    </row>
    <row r="6454" spans="1:7">
      <c r="A6454">
        <v>6453</v>
      </c>
      <c r="B6454">
        <v>95</v>
      </c>
      <c r="C6454" t="s">
        <v>202</v>
      </c>
      <c r="D6454" t="s">
        <v>45</v>
      </c>
      <c r="E6454" t="s">
        <v>1396</v>
      </c>
      <c r="F6454" t="s">
        <v>46</v>
      </c>
      <c r="G6454">
        <v>46</v>
      </c>
    </row>
    <row r="6455" spans="1:7">
      <c r="A6455">
        <v>6454</v>
      </c>
      <c r="B6455">
        <v>95</v>
      </c>
      <c r="C6455" t="s">
        <v>202</v>
      </c>
      <c r="D6455" t="s">
        <v>45</v>
      </c>
      <c r="E6455" t="s">
        <v>1397</v>
      </c>
      <c r="F6455" t="s">
        <v>63</v>
      </c>
      <c r="G6455">
        <v>44</v>
      </c>
    </row>
    <row r="6456" spans="1:7">
      <c r="A6456">
        <v>6455</v>
      </c>
      <c r="B6456">
        <v>95</v>
      </c>
      <c r="C6456" t="s">
        <v>202</v>
      </c>
      <c r="D6456" t="s">
        <v>45</v>
      </c>
      <c r="E6456" t="s">
        <v>1397</v>
      </c>
      <c r="F6456" t="s">
        <v>46</v>
      </c>
      <c r="G6456">
        <v>15</v>
      </c>
    </row>
    <row r="6457" spans="1:7">
      <c r="A6457">
        <v>6456</v>
      </c>
      <c r="B6457">
        <v>95</v>
      </c>
      <c r="C6457" t="s">
        <v>202</v>
      </c>
      <c r="D6457" t="s">
        <v>45</v>
      </c>
      <c r="E6457" t="s">
        <v>1398</v>
      </c>
      <c r="F6457" t="s">
        <v>63</v>
      </c>
      <c r="G6457">
        <v>16</v>
      </c>
    </row>
    <row r="6458" spans="1:7">
      <c r="A6458">
        <v>6457</v>
      </c>
      <c r="B6458">
        <v>95</v>
      </c>
      <c r="C6458" t="s">
        <v>202</v>
      </c>
      <c r="D6458" t="s">
        <v>45</v>
      </c>
      <c r="E6458" t="s">
        <v>1398</v>
      </c>
      <c r="F6458" t="s">
        <v>46</v>
      </c>
      <c r="G6458">
        <v>13</v>
      </c>
    </row>
    <row r="6459" spans="1:7">
      <c r="A6459">
        <v>6458</v>
      </c>
      <c r="B6459">
        <v>95</v>
      </c>
      <c r="C6459" t="s">
        <v>202</v>
      </c>
      <c r="D6459" t="s">
        <v>45</v>
      </c>
      <c r="E6459" t="s">
        <v>1399</v>
      </c>
      <c r="F6459" t="s">
        <v>63</v>
      </c>
      <c r="G6459">
        <v>10</v>
      </c>
    </row>
    <row r="6460" spans="1:7">
      <c r="A6460">
        <v>6459</v>
      </c>
      <c r="B6460">
        <v>95</v>
      </c>
      <c r="C6460" t="s">
        <v>202</v>
      </c>
      <c r="D6460" t="s">
        <v>45</v>
      </c>
      <c r="E6460" t="s">
        <v>1399</v>
      </c>
      <c r="F6460" t="s">
        <v>46</v>
      </c>
      <c r="G6460">
        <v>9</v>
      </c>
    </row>
    <row r="6461" spans="1:7">
      <c r="A6461">
        <v>6460</v>
      </c>
      <c r="B6461">
        <v>95</v>
      </c>
      <c r="C6461" t="s">
        <v>202</v>
      </c>
      <c r="D6461" t="s">
        <v>45</v>
      </c>
      <c r="E6461" t="s">
        <v>1400</v>
      </c>
      <c r="F6461" t="s">
        <v>63</v>
      </c>
      <c r="G6461">
        <v>7</v>
      </c>
    </row>
    <row r="6462" spans="1:7">
      <c r="A6462">
        <v>6461</v>
      </c>
      <c r="B6462">
        <v>95</v>
      </c>
      <c r="C6462" t="s">
        <v>202</v>
      </c>
      <c r="D6462" t="s">
        <v>45</v>
      </c>
      <c r="E6462" t="s">
        <v>1400</v>
      </c>
      <c r="F6462" t="s">
        <v>46</v>
      </c>
      <c r="G6462">
        <v>2</v>
      </c>
    </row>
    <row r="6463" spans="1:7">
      <c r="A6463">
        <v>6462</v>
      </c>
      <c r="B6463">
        <v>95</v>
      </c>
      <c r="C6463" t="s">
        <v>202</v>
      </c>
      <c r="D6463" t="s">
        <v>45</v>
      </c>
      <c r="E6463" t="s">
        <v>1401</v>
      </c>
      <c r="F6463" t="s">
        <v>63</v>
      </c>
      <c r="G6463">
        <v>8</v>
      </c>
    </row>
    <row r="6464" spans="1:7">
      <c r="A6464">
        <v>6463</v>
      </c>
      <c r="B6464">
        <v>95</v>
      </c>
      <c r="C6464" t="s">
        <v>202</v>
      </c>
      <c r="D6464" t="s">
        <v>45</v>
      </c>
      <c r="E6464" t="s">
        <v>1401</v>
      </c>
      <c r="F6464" t="s">
        <v>46</v>
      </c>
      <c r="G6464">
        <v>2</v>
      </c>
    </row>
    <row r="6465" spans="1:8">
      <c r="A6465">
        <v>6464</v>
      </c>
      <c r="B6465">
        <v>95</v>
      </c>
      <c r="C6465" t="s">
        <v>202</v>
      </c>
      <c r="D6465" t="s">
        <v>45</v>
      </c>
      <c r="E6465" t="s">
        <v>1402</v>
      </c>
      <c r="F6465" t="s">
        <v>63</v>
      </c>
      <c r="G6465">
        <v>1</v>
      </c>
    </row>
    <row r="6466" spans="1:8">
      <c r="A6466">
        <v>6465</v>
      </c>
      <c r="B6466">
        <v>95</v>
      </c>
      <c r="C6466" t="s">
        <v>202</v>
      </c>
      <c r="D6466" t="s">
        <v>45</v>
      </c>
      <c r="E6466" t="s">
        <v>1402</v>
      </c>
      <c r="F6466" t="s">
        <v>46</v>
      </c>
      <c r="G6466">
        <v>4</v>
      </c>
    </row>
    <row r="6467" spans="1:8">
      <c r="A6467">
        <v>6466</v>
      </c>
      <c r="B6467">
        <v>97</v>
      </c>
      <c r="C6467" t="s">
        <v>203</v>
      </c>
      <c r="D6467" t="s">
        <v>1413</v>
      </c>
      <c r="E6467" t="s">
        <v>249</v>
      </c>
      <c r="F6467" t="s">
        <v>63</v>
      </c>
      <c r="G6467">
        <v>1316</v>
      </c>
      <c r="H6467">
        <v>30787</v>
      </c>
    </row>
    <row r="6468" spans="1:8">
      <c r="A6468">
        <v>6467</v>
      </c>
      <c r="B6468">
        <v>97</v>
      </c>
      <c r="C6468" t="s">
        <v>203</v>
      </c>
      <c r="D6468" t="s">
        <v>1413</v>
      </c>
      <c r="E6468" t="s">
        <v>249</v>
      </c>
      <c r="F6468" t="s">
        <v>46</v>
      </c>
      <c r="G6468">
        <v>1306</v>
      </c>
      <c r="H6468">
        <v>30787</v>
      </c>
    </row>
    <row r="6469" spans="1:8">
      <c r="A6469">
        <v>6468</v>
      </c>
      <c r="B6469">
        <v>97</v>
      </c>
      <c r="C6469" t="s">
        <v>203</v>
      </c>
      <c r="D6469" t="s">
        <v>1413</v>
      </c>
      <c r="E6469" t="s">
        <v>1386</v>
      </c>
      <c r="F6469" t="s">
        <v>63</v>
      </c>
      <c r="G6469">
        <v>2741</v>
      </c>
      <c r="H6469">
        <v>30787</v>
      </c>
    </row>
    <row r="6470" spans="1:8">
      <c r="A6470">
        <v>6469</v>
      </c>
      <c r="B6470">
        <v>97</v>
      </c>
      <c r="C6470" t="s">
        <v>203</v>
      </c>
      <c r="D6470" t="s">
        <v>1413</v>
      </c>
      <c r="E6470" t="s">
        <v>1386</v>
      </c>
      <c r="F6470" t="s">
        <v>46</v>
      </c>
      <c r="G6470">
        <v>2711</v>
      </c>
      <c r="H6470">
        <v>30787</v>
      </c>
    </row>
    <row r="6471" spans="1:8">
      <c r="A6471">
        <v>6470</v>
      </c>
      <c r="B6471">
        <v>97</v>
      </c>
      <c r="C6471" t="s">
        <v>203</v>
      </c>
      <c r="D6471" t="s">
        <v>1413</v>
      </c>
      <c r="E6471" t="s">
        <v>1387</v>
      </c>
      <c r="F6471" t="s">
        <v>63</v>
      </c>
      <c r="G6471">
        <v>2708</v>
      </c>
      <c r="H6471">
        <v>30787</v>
      </c>
    </row>
    <row r="6472" spans="1:8">
      <c r="A6472">
        <v>6471</v>
      </c>
      <c r="B6472">
        <v>97</v>
      </c>
      <c r="C6472" t="s">
        <v>203</v>
      </c>
      <c r="D6472" t="s">
        <v>1413</v>
      </c>
      <c r="E6472" t="s">
        <v>1387</v>
      </c>
      <c r="F6472" t="s">
        <v>46</v>
      </c>
      <c r="G6472">
        <v>2785</v>
      </c>
      <c r="H6472">
        <v>30787</v>
      </c>
    </row>
    <row r="6473" spans="1:8">
      <c r="A6473">
        <v>6472</v>
      </c>
      <c r="B6473">
        <v>97</v>
      </c>
      <c r="C6473" t="s">
        <v>203</v>
      </c>
      <c r="D6473" t="s">
        <v>1413</v>
      </c>
      <c r="E6473" t="s">
        <v>1388</v>
      </c>
      <c r="F6473" t="s">
        <v>63</v>
      </c>
      <c r="G6473">
        <v>2245</v>
      </c>
      <c r="H6473">
        <v>30787</v>
      </c>
    </row>
    <row r="6474" spans="1:8">
      <c r="A6474">
        <v>6473</v>
      </c>
      <c r="B6474">
        <v>97</v>
      </c>
      <c r="C6474" t="s">
        <v>203</v>
      </c>
      <c r="D6474" t="s">
        <v>1413</v>
      </c>
      <c r="E6474" t="s">
        <v>1388</v>
      </c>
      <c r="F6474" t="s">
        <v>46</v>
      </c>
      <c r="G6474">
        <v>2033</v>
      </c>
      <c r="H6474">
        <v>30787</v>
      </c>
    </row>
    <row r="6475" spans="1:8">
      <c r="A6475">
        <v>6474</v>
      </c>
      <c r="B6475">
        <v>97</v>
      </c>
      <c r="C6475" t="s">
        <v>203</v>
      </c>
      <c r="D6475" t="s">
        <v>1413</v>
      </c>
      <c r="E6475" t="s">
        <v>1389</v>
      </c>
      <c r="F6475" t="s">
        <v>63</v>
      </c>
      <c r="G6475">
        <v>1377</v>
      </c>
      <c r="H6475">
        <v>30787</v>
      </c>
    </row>
    <row r="6476" spans="1:8">
      <c r="A6476">
        <v>6475</v>
      </c>
      <c r="B6476">
        <v>97</v>
      </c>
      <c r="C6476" t="s">
        <v>203</v>
      </c>
      <c r="D6476" t="s">
        <v>1413</v>
      </c>
      <c r="E6476" t="s">
        <v>1389</v>
      </c>
      <c r="F6476" t="s">
        <v>46</v>
      </c>
      <c r="G6476">
        <v>1116</v>
      </c>
      <c r="H6476">
        <v>30787</v>
      </c>
    </row>
    <row r="6477" spans="1:8">
      <c r="A6477">
        <v>6476</v>
      </c>
      <c r="B6477">
        <v>97</v>
      </c>
      <c r="C6477" t="s">
        <v>203</v>
      </c>
      <c r="D6477" t="s">
        <v>1413</v>
      </c>
      <c r="E6477" t="s">
        <v>1390</v>
      </c>
      <c r="F6477" t="s">
        <v>63</v>
      </c>
      <c r="G6477">
        <v>969</v>
      </c>
      <c r="H6477">
        <v>30787</v>
      </c>
    </row>
    <row r="6478" spans="1:8">
      <c r="A6478">
        <v>6477</v>
      </c>
      <c r="B6478">
        <v>97</v>
      </c>
      <c r="C6478" t="s">
        <v>203</v>
      </c>
      <c r="D6478" t="s">
        <v>1413</v>
      </c>
      <c r="E6478" t="s">
        <v>1390</v>
      </c>
      <c r="F6478" t="s">
        <v>46</v>
      </c>
      <c r="G6478">
        <v>852</v>
      </c>
      <c r="H6478">
        <v>30787</v>
      </c>
    </row>
    <row r="6479" spans="1:8">
      <c r="A6479">
        <v>6478</v>
      </c>
      <c r="B6479">
        <v>97</v>
      </c>
      <c r="C6479" t="s">
        <v>203</v>
      </c>
      <c r="D6479" t="s">
        <v>1413</v>
      </c>
      <c r="E6479" t="s">
        <v>1391</v>
      </c>
      <c r="F6479" t="s">
        <v>63</v>
      </c>
      <c r="G6479">
        <v>808</v>
      </c>
      <c r="H6479">
        <v>30787</v>
      </c>
    </row>
    <row r="6480" spans="1:8">
      <c r="A6480">
        <v>6479</v>
      </c>
      <c r="B6480">
        <v>97</v>
      </c>
      <c r="C6480" t="s">
        <v>203</v>
      </c>
      <c r="D6480" t="s">
        <v>1413</v>
      </c>
      <c r="E6480" t="s">
        <v>1391</v>
      </c>
      <c r="F6480" t="s">
        <v>46</v>
      </c>
      <c r="G6480">
        <v>700</v>
      </c>
      <c r="H6480">
        <v>30787</v>
      </c>
    </row>
    <row r="6481" spans="1:8">
      <c r="A6481">
        <v>6480</v>
      </c>
      <c r="B6481">
        <v>97</v>
      </c>
      <c r="C6481" t="s">
        <v>203</v>
      </c>
      <c r="D6481" t="s">
        <v>1413</v>
      </c>
      <c r="E6481" t="s">
        <v>1392</v>
      </c>
      <c r="F6481" t="s">
        <v>63</v>
      </c>
      <c r="G6481">
        <v>697</v>
      </c>
      <c r="H6481">
        <v>30787</v>
      </c>
    </row>
    <row r="6482" spans="1:8">
      <c r="A6482">
        <v>6481</v>
      </c>
      <c r="B6482">
        <v>97</v>
      </c>
      <c r="C6482" t="s">
        <v>203</v>
      </c>
      <c r="D6482" t="s">
        <v>1413</v>
      </c>
      <c r="E6482" t="s">
        <v>1392</v>
      </c>
      <c r="F6482" t="s">
        <v>46</v>
      </c>
      <c r="G6482">
        <v>605</v>
      </c>
      <c r="H6482">
        <v>30787</v>
      </c>
    </row>
    <row r="6483" spans="1:8">
      <c r="A6483">
        <v>6482</v>
      </c>
      <c r="B6483">
        <v>97</v>
      </c>
      <c r="C6483" t="s">
        <v>203</v>
      </c>
      <c r="D6483" t="s">
        <v>1413</v>
      </c>
      <c r="E6483" t="s">
        <v>1393</v>
      </c>
      <c r="F6483" t="s">
        <v>63</v>
      </c>
      <c r="G6483">
        <v>619</v>
      </c>
      <c r="H6483">
        <v>30787</v>
      </c>
    </row>
    <row r="6484" spans="1:8">
      <c r="A6484">
        <v>6483</v>
      </c>
      <c r="B6484">
        <v>97</v>
      </c>
      <c r="C6484" t="s">
        <v>203</v>
      </c>
      <c r="D6484" t="s">
        <v>1413</v>
      </c>
      <c r="E6484" t="s">
        <v>1393</v>
      </c>
      <c r="F6484" t="s">
        <v>46</v>
      </c>
      <c r="G6484">
        <v>527</v>
      </c>
      <c r="H6484">
        <v>30787</v>
      </c>
    </row>
    <row r="6485" spans="1:8">
      <c r="A6485">
        <v>6484</v>
      </c>
      <c r="B6485">
        <v>97</v>
      </c>
      <c r="C6485" t="s">
        <v>203</v>
      </c>
      <c r="D6485" t="s">
        <v>1413</v>
      </c>
      <c r="E6485" t="s">
        <v>1394</v>
      </c>
      <c r="F6485" t="s">
        <v>63</v>
      </c>
      <c r="G6485">
        <v>595</v>
      </c>
      <c r="H6485">
        <v>30787</v>
      </c>
    </row>
    <row r="6486" spans="1:8">
      <c r="A6486">
        <v>6485</v>
      </c>
      <c r="B6486">
        <v>97</v>
      </c>
      <c r="C6486" t="s">
        <v>203</v>
      </c>
      <c r="D6486" t="s">
        <v>1413</v>
      </c>
      <c r="E6486" t="s">
        <v>1394</v>
      </c>
      <c r="F6486" t="s">
        <v>46</v>
      </c>
      <c r="G6486">
        <v>506</v>
      </c>
      <c r="H6486">
        <v>30787</v>
      </c>
    </row>
    <row r="6487" spans="1:8">
      <c r="A6487">
        <v>6486</v>
      </c>
      <c r="B6487">
        <v>97</v>
      </c>
      <c r="C6487" t="s">
        <v>203</v>
      </c>
      <c r="D6487" t="s">
        <v>1413</v>
      </c>
      <c r="E6487" t="s">
        <v>1395</v>
      </c>
      <c r="F6487" t="s">
        <v>63</v>
      </c>
      <c r="G6487">
        <v>458</v>
      </c>
      <c r="H6487">
        <v>30787</v>
      </c>
    </row>
    <row r="6488" spans="1:8">
      <c r="A6488">
        <v>6487</v>
      </c>
      <c r="B6488">
        <v>97</v>
      </c>
      <c r="C6488" t="s">
        <v>203</v>
      </c>
      <c r="D6488" t="s">
        <v>1413</v>
      </c>
      <c r="E6488" t="s">
        <v>1395</v>
      </c>
      <c r="F6488" t="s">
        <v>46</v>
      </c>
      <c r="G6488">
        <v>441</v>
      </c>
      <c r="H6488">
        <v>30787</v>
      </c>
    </row>
    <row r="6489" spans="1:8">
      <c r="A6489">
        <v>6488</v>
      </c>
      <c r="B6489">
        <v>97</v>
      </c>
      <c r="C6489" t="s">
        <v>203</v>
      </c>
      <c r="D6489" t="s">
        <v>1413</v>
      </c>
      <c r="E6489" t="s">
        <v>1396</v>
      </c>
      <c r="F6489" t="s">
        <v>63</v>
      </c>
      <c r="G6489">
        <v>427</v>
      </c>
      <c r="H6489">
        <v>30787</v>
      </c>
    </row>
    <row r="6490" spans="1:8">
      <c r="A6490">
        <v>6489</v>
      </c>
      <c r="B6490">
        <v>97</v>
      </c>
      <c r="C6490" t="s">
        <v>203</v>
      </c>
      <c r="D6490" t="s">
        <v>1413</v>
      </c>
      <c r="E6490" t="s">
        <v>1396</v>
      </c>
      <c r="F6490" t="s">
        <v>46</v>
      </c>
      <c r="G6490">
        <v>389</v>
      </c>
      <c r="H6490">
        <v>30787</v>
      </c>
    </row>
    <row r="6491" spans="1:8">
      <c r="A6491">
        <v>6490</v>
      </c>
      <c r="B6491">
        <v>97</v>
      </c>
      <c r="C6491" t="s">
        <v>203</v>
      </c>
      <c r="D6491" t="s">
        <v>1413</v>
      </c>
      <c r="E6491" t="s">
        <v>1397</v>
      </c>
      <c r="F6491" t="s">
        <v>63</v>
      </c>
      <c r="G6491">
        <v>302</v>
      </c>
      <c r="H6491">
        <v>30787</v>
      </c>
    </row>
    <row r="6492" spans="1:8">
      <c r="A6492">
        <v>6491</v>
      </c>
      <c r="B6492">
        <v>97</v>
      </c>
      <c r="C6492" t="s">
        <v>203</v>
      </c>
      <c r="D6492" t="s">
        <v>1413</v>
      </c>
      <c r="E6492" t="s">
        <v>1397</v>
      </c>
      <c r="F6492" t="s">
        <v>46</v>
      </c>
      <c r="G6492">
        <v>306</v>
      </c>
      <c r="H6492">
        <v>30787</v>
      </c>
    </row>
    <row r="6493" spans="1:8">
      <c r="A6493">
        <v>6492</v>
      </c>
      <c r="B6493">
        <v>97</v>
      </c>
      <c r="C6493" t="s">
        <v>203</v>
      </c>
      <c r="D6493" t="s">
        <v>1413</v>
      </c>
      <c r="E6493" t="s">
        <v>1398</v>
      </c>
      <c r="F6493" t="s">
        <v>63</v>
      </c>
      <c r="G6493">
        <v>263</v>
      </c>
      <c r="H6493">
        <v>30787</v>
      </c>
    </row>
    <row r="6494" spans="1:8">
      <c r="A6494">
        <v>6493</v>
      </c>
      <c r="B6494">
        <v>97</v>
      </c>
      <c r="C6494" t="s">
        <v>203</v>
      </c>
      <c r="D6494" t="s">
        <v>1413</v>
      </c>
      <c r="E6494" t="s">
        <v>1398</v>
      </c>
      <c r="F6494" t="s">
        <v>46</v>
      </c>
      <c r="G6494">
        <v>221</v>
      </c>
      <c r="H6494">
        <v>30787</v>
      </c>
    </row>
    <row r="6495" spans="1:8">
      <c r="A6495">
        <v>6494</v>
      </c>
      <c r="B6495">
        <v>97</v>
      </c>
      <c r="C6495" t="s">
        <v>203</v>
      </c>
      <c r="D6495" t="s">
        <v>1413</v>
      </c>
      <c r="E6495" t="s">
        <v>1399</v>
      </c>
      <c r="F6495" t="s">
        <v>63</v>
      </c>
      <c r="G6495">
        <v>145</v>
      </c>
      <c r="H6495">
        <v>30787</v>
      </c>
    </row>
    <row r="6496" spans="1:8">
      <c r="A6496">
        <v>6495</v>
      </c>
      <c r="B6496">
        <v>97</v>
      </c>
      <c r="C6496" t="s">
        <v>203</v>
      </c>
      <c r="D6496" t="s">
        <v>1413</v>
      </c>
      <c r="E6496" t="s">
        <v>1399</v>
      </c>
      <c r="F6496" t="s">
        <v>46</v>
      </c>
      <c r="G6496">
        <v>145</v>
      </c>
      <c r="H6496">
        <v>30787</v>
      </c>
    </row>
    <row r="6497" spans="1:8">
      <c r="A6497">
        <v>6496</v>
      </c>
      <c r="B6497">
        <v>97</v>
      </c>
      <c r="C6497" t="s">
        <v>203</v>
      </c>
      <c r="D6497" t="s">
        <v>1413</v>
      </c>
      <c r="E6497" t="s">
        <v>1400</v>
      </c>
      <c r="F6497" t="s">
        <v>63</v>
      </c>
      <c r="G6497">
        <v>116</v>
      </c>
      <c r="H6497">
        <v>30787</v>
      </c>
    </row>
    <row r="6498" spans="1:8">
      <c r="A6498">
        <v>6497</v>
      </c>
      <c r="B6498">
        <v>97</v>
      </c>
      <c r="C6498" t="s">
        <v>203</v>
      </c>
      <c r="D6498" t="s">
        <v>1413</v>
      </c>
      <c r="E6498" t="s">
        <v>1400</v>
      </c>
      <c r="F6498" t="s">
        <v>46</v>
      </c>
      <c r="G6498">
        <v>137</v>
      </c>
      <c r="H6498">
        <v>30787</v>
      </c>
    </row>
    <row r="6499" spans="1:8">
      <c r="A6499">
        <v>6498</v>
      </c>
      <c r="B6499">
        <v>97</v>
      </c>
      <c r="C6499" t="s">
        <v>203</v>
      </c>
      <c r="D6499" t="s">
        <v>1413</v>
      </c>
      <c r="E6499" t="s">
        <v>1401</v>
      </c>
      <c r="F6499" t="s">
        <v>63</v>
      </c>
      <c r="G6499">
        <v>59</v>
      </c>
      <c r="H6499">
        <v>30787</v>
      </c>
    </row>
    <row r="6500" spans="1:8">
      <c r="A6500">
        <v>6499</v>
      </c>
      <c r="B6500">
        <v>97</v>
      </c>
      <c r="C6500" t="s">
        <v>203</v>
      </c>
      <c r="D6500" t="s">
        <v>1413</v>
      </c>
      <c r="E6500" t="s">
        <v>1401</v>
      </c>
      <c r="F6500" t="s">
        <v>46</v>
      </c>
      <c r="G6500">
        <v>90</v>
      </c>
      <c r="H6500">
        <v>30787</v>
      </c>
    </row>
    <row r="6501" spans="1:8">
      <c r="A6501">
        <v>6500</v>
      </c>
      <c r="B6501">
        <v>97</v>
      </c>
      <c r="C6501" t="s">
        <v>203</v>
      </c>
      <c r="D6501" t="s">
        <v>1413</v>
      </c>
      <c r="E6501" t="s">
        <v>1402</v>
      </c>
      <c r="F6501" t="s">
        <v>63</v>
      </c>
      <c r="G6501">
        <v>29</v>
      </c>
      <c r="H6501">
        <v>30787</v>
      </c>
    </row>
    <row r="6502" spans="1:8">
      <c r="A6502">
        <v>6501</v>
      </c>
      <c r="B6502">
        <v>97</v>
      </c>
      <c r="C6502" t="s">
        <v>203</v>
      </c>
      <c r="D6502" t="s">
        <v>1413</v>
      </c>
      <c r="E6502" t="s">
        <v>1402</v>
      </c>
      <c r="F6502" t="s">
        <v>46</v>
      </c>
      <c r="G6502">
        <v>43</v>
      </c>
      <c r="H6502">
        <v>30787</v>
      </c>
    </row>
    <row r="6503" spans="1:8">
      <c r="A6503">
        <v>6502</v>
      </c>
      <c r="B6503">
        <v>97</v>
      </c>
      <c r="C6503" t="s">
        <v>203</v>
      </c>
      <c r="D6503" t="s">
        <v>3597</v>
      </c>
      <c r="E6503" t="s">
        <v>249</v>
      </c>
      <c r="F6503" t="s">
        <v>63</v>
      </c>
      <c r="G6503">
        <v>2</v>
      </c>
      <c r="H6503">
        <v>10</v>
      </c>
    </row>
    <row r="6504" spans="1:8">
      <c r="A6504">
        <v>6503</v>
      </c>
      <c r="B6504">
        <v>97</v>
      </c>
      <c r="C6504" t="s">
        <v>203</v>
      </c>
      <c r="D6504" t="s">
        <v>3597</v>
      </c>
      <c r="E6504" t="s">
        <v>1387</v>
      </c>
      <c r="F6504" t="s">
        <v>46</v>
      </c>
      <c r="G6504">
        <v>2</v>
      </c>
      <c r="H6504">
        <v>10</v>
      </c>
    </row>
    <row r="6505" spans="1:8">
      <c r="A6505">
        <v>6504</v>
      </c>
      <c r="B6505">
        <v>97</v>
      </c>
      <c r="C6505" t="s">
        <v>203</v>
      </c>
      <c r="D6505" t="s">
        <v>3597</v>
      </c>
      <c r="E6505" t="s">
        <v>1388</v>
      </c>
      <c r="F6505" t="s">
        <v>63</v>
      </c>
      <c r="G6505">
        <v>2</v>
      </c>
      <c r="H6505">
        <v>10</v>
      </c>
    </row>
    <row r="6506" spans="1:8">
      <c r="A6506">
        <v>6505</v>
      </c>
      <c r="B6506">
        <v>97</v>
      </c>
      <c r="C6506" t="s">
        <v>203</v>
      </c>
      <c r="D6506" t="s">
        <v>3597</v>
      </c>
      <c r="E6506" t="s">
        <v>1389</v>
      </c>
      <c r="F6506" t="s">
        <v>63</v>
      </c>
      <c r="G6506">
        <v>1</v>
      </c>
      <c r="H6506">
        <v>10</v>
      </c>
    </row>
    <row r="6507" spans="1:8">
      <c r="A6507">
        <v>6506</v>
      </c>
      <c r="B6507">
        <v>97</v>
      </c>
      <c r="C6507" t="s">
        <v>203</v>
      </c>
      <c r="D6507" t="s">
        <v>3597</v>
      </c>
      <c r="E6507" t="s">
        <v>1389</v>
      </c>
      <c r="F6507" t="s">
        <v>46</v>
      </c>
      <c r="G6507">
        <v>2</v>
      </c>
      <c r="H6507">
        <v>10</v>
      </c>
    </row>
    <row r="6508" spans="1:8">
      <c r="A6508">
        <v>6507</v>
      </c>
      <c r="B6508">
        <v>97</v>
      </c>
      <c r="C6508" t="s">
        <v>203</v>
      </c>
      <c r="D6508" t="s">
        <v>3597</v>
      </c>
      <c r="E6508" t="s">
        <v>1394</v>
      </c>
      <c r="F6508" t="s">
        <v>63</v>
      </c>
      <c r="G6508">
        <v>1</v>
      </c>
      <c r="H6508">
        <v>10</v>
      </c>
    </row>
    <row r="6509" spans="1:8">
      <c r="A6509">
        <v>6508</v>
      </c>
      <c r="B6509">
        <v>97</v>
      </c>
      <c r="C6509" t="s">
        <v>203</v>
      </c>
      <c r="D6509" t="s">
        <v>3599</v>
      </c>
      <c r="E6509" t="s">
        <v>249</v>
      </c>
      <c r="F6509" t="s">
        <v>46</v>
      </c>
      <c r="G6509">
        <v>1</v>
      </c>
      <c r="H6509">
        <v>8</v>
      </c>
    </row>
    <row r="6510" spans="1:8">
      <c r="A6510">
        <v>6509</v>
      </c>
      <c r="B6510">
        <v>97</v>
      </c>
      <c r="C6510" t="s">
        <v>203</v>
      </c>
      <c r="D6510" t="s">
        <v>3599</v>
      </c>
      <c r="E6510" t="s">
        <v>1386</v>
      </c>
      <c r="F6510" t="s">
        <v>63</v>
      </c>
      <c r="G6510">
        <v>1</v>
      </c>
      <c r="H6510">
        <v>8</v>
      </c>
    </row>
    <row r="6511" spans="1:8">
      <c r="A6511">
        <v>6510</v>
      </c>
      <c r="B6511">
        <v>97</v>
      </c>
      <c r="C6511" t="s">
        <v>203</v>
      </c>
      <c r="D6511" t="s">
        <v>3599</v>
      </c>
      <c r="E6511" t="s">
        <v>1387</v>
      </c>
      <c r="F6511" t="s">
        <v>63</v>
      </c>
      <c r="G6511">
        <v>1</v>
      </c>
      <c r="H6511">
        <v>8</v>
      </c>
    </row>
    <row r="6512" spans="1:8">
      <c r="A6512">
        <v>6511</v>
      </c>
      <c r="B6512">
        <v>97</v>
      </c>
      <c r="C6512" t="s">
        <v>203</v>
      </c>
      <c r="D6512" t="s">
        <v>3599</v>
      </c>
      <c r="E6512" t="s">
        <v>1389</v>
      </c>
      <c r="F6512" t="s">
        <v>63</v>
      </c>
      <c r="G6512">
        <v>1</v>
      </c>
      <c r="H6512">
        <v>8</v>
      </c>
    </row>
    <row r="6513" spans="1:8">
      <c r="A6513">
        <v>6512</v>
      </c>
      <c r="B6513">
        <v>97</v>
      </c>
      <c r="C6513" t="s">
        <v>203</v>
      </c>
      <c r="D6513" t="s">
        <v>3599</v>
      </c>
      <c r="E6513" t="s">
        <v>1391</v>
      </c>
      <c r="F6513" t="s">
        <v>46</v>
      </c>
      <c r="G6513">
        <v>1</v>
      </c>
      <c r="H6513">
        <v>8</v>
      </c>
    </row>
    <row r="6514" spans="1:8">
      <c r="A6514">
        <v>6513</v>
      </c>
      <c r="B6514">
        <v>97</v>
      </c>
      <c r="C6514" t="s">
        <v>203</v>
      </c>
      <c r="D6514" t="s">
        <v>3599</v>
      </c>
      <c r="E6514" t="s">
        <v>1392</v>
      </c>
      <c r="F6514" t="s">
        <v>63</v>
      </c>
      <c r="G6514">
        <v>2</v>
      </c>
      <c r="H6514">
        <v>8</v>
      </c>
    </row>
    <row r="6515" spans="1:8">
      <c r="A6515">
        <v>6514</v>
      </c>
      <c r="B6515">
        <v>97</v>
      </c>
      <c r="C6515" t="s">
        <v>203</v>
      </c>
      <c r="D6515" t="s">
        <v>3599</v>
      </c>
      <c r="E6515" t="s">
        <v>1393</v>
      </c>
      <c r="F6515" t="s">
        <v>46</v>
      </c>
      <c r="G6515">
        <v>1</v>
      </c>
      <c r="H6515">
        <v>8</v>
      </c>
    </row>
    <row r="6516" spans="1:8">
      <c r="A6516">
        <v>6515</v>
      </c>
      <c r="B6516">
        <v>97</v>
      </c>
      <c r="C6516" t="s">
        <v>203</v>
      </c>
      <c r="D6516" t="s">
        <v>3598</v>
      </c>
      <c r="E6516" t="s">
        <v>249</v>
      </c>
      <c r="F6516" t="s">
        <v>63</v>
      </c>
      <c r="G6516">
        <v>16</v>
      </c>
      <c r="H6516">
        <v>270</v>
      </c>
    </row>
    <row r="6517" spans="1:8">
      <c r="A6517">
        <v>6516</v>
      </c>
      <c r="B6517">
        <v>97</v>
      </c>
      <c r="C6517" t="s">
        <v>203</v>
      </c>
      <c r="D6517" t="s">
        <v>3598</v>
      </c>
      <c r="E6517" t="s">
        <v>249</v>
      </c>
      <c r="F6517" t="s">
        <v>46</v>
      </c>
      <c r="G6517">
        <v>6</v>
      </c>
      <c r="H6517">
        <v>270</v>
      </c>
    </row>
    <row r="6518" spans="1:8">
      <c r="A6518">
        <v>6517</v>
      </c>
      <c r="B6518">
        <v>97</v>
      </c>
      <c r="C6518" t="s">
        <v>203</v>
      </c>
      <c r="D6518" t="s">
        <v>3598</v>
      </c>
      <c r="E6518" t="s">
        <v>1386</v>
      </c>
      <c r="F6518" t="s">
        <v>63</v>
      </c>
      <c r="G6518">
        <v>14</v>
      </c>
      <c r="H6518">
        <v>270</v>
      </c>
    </row>
    <row r="6519" spans="1:8">
      <c r="A6519">
        <v>6518</v>
      </c>
      <c r="B6519">
        <v>97</v>
      </c>
      <c r="C6519" t="s">
        <v>203</v>
      </c>
      <c r="D6519" t="s">
        <v>3598</v>
      </c>
      <c r="E6519" t="s">
        <v>1386</v>
      </c>
      <c r="F6519" t="s">
        <v>46</v>
      </c>
      <c r="G6519">
        <v>17</v>
      </c>
      <c r="H6519">
        <v>270</v>
      </c>
    </row>
    <row r="6520" spans="1:8">
      <c r="A6520">
        <v>6519</v>
      </c>
      <c r="B6520">
        <v>97</v>
      </c>
      <c r="C6520" t="s">
        <v>203</v>
      </c>
      <c r="D6520" t="s">
        <v>3598</v>
      </c>
      <c r="E6520" t="s">
        <v>1387</v>
      </c>
      <c r="F6520" t="s">
        <v>63</v>
      </c>
      <c r="G6520">
        <v>13</v>
      </c>
      <c r="H6520">
        <v>270</v>
      </c>
    </row>
    <row r="6521" spans="1:8">
      <c r="A6521">
        <v>6520</v>
      </c>
      <c r="B6521">
        <v>97</v>
      </c>
      <c r="C6521" t="s">
        <v>203</v>
      </c>
      <c r="D6521" t="s">
        <v>3598</v>
      </c>
      <c r="E6521" t="s">
        <v>1387</v>
      </c>
      <c r="F6521" t="s">
        <v>46</v>
      </c>
      <c r="G6521">
        <v>12</v>
      </c>
      <c r="H6521">
        <v>270</v>
      </c>
    </row>
    <row r="6522" spans="1:8">
      <c r="A6522">
        <v>6521</v>
      </c>
      <c r="B6522">
        <v>97</v>
      </c>
      <c r="C6522" t="s">
        <v>203</v>
      </c>
      <c r="D6522" t="s">
        <v>3598</v>
      </c>
      <c r="E6522" t="s">
        <v>1388</v>
      </c>
      <c r="F6522" t="s">
        <v>63</v>
      </c>
      <c r="G6522">
        <v>21</v>
      </c>
      <c r="H6522">
        <v>270</v>
      </c>
    </row>
    <row r="6523" spans="1:8">
      <c r="A6523">
        <v>6522</v>
      </c>
      <c r="B6523">
        <v>97</v>
      </c>
      <c r="C6523" t="s">
        <v>203</v>
      </c>
      <c r="D6523" t="s">
        <v>3598</v>
      </c>
      <c r="E6523" t="s">
        <v>1388</v>
      </c>
      <c r="F6523" t="s">
        <v>46</v>
      </c>
      <c r="G6523">
        <v>13</v>
      </c>
      <c r="H6523">
        <v>270</v>
      </c>
    </row>
    <row r="6524" spans="1:8">
      <c r="A6524">
        <v>6523</v>
      </c>
      <c r="B6524">
        <v>97</v>
      </c>
      <c r="C6524" t="s">
        <v>203</v>
      </c>
      <c r="D6524" t="s">
        <v>3598</v>
      </c>
      <c r="E6524" t="s">
        <v>1389</v>
      </c>
      <c r="F6524" t="s">
        <v>63</v>
      </c>
      <c r="G6524">
        <v>9</v>
      </c>
      <c r="H6524">
        <v>270</v>
      </c>
    </row>
    <row r="6525" spans="1:8">
      <c r="A6525">
        <v>6524</v>
      </c>
      <c r="B6525">
        <v>97</v>
      </c>
      <c r="C6525" t="s">
        <v>203</v>
      </c>
      <c r="D6525" t="s">
        <v>3598</v>
      </c>
      <c r="E6525" t="s">
        <v>1389</v>
      </c>
      <c r="F6525" t="s">
        <v>46</v>
      </c>
      <c r="G6525">
        <v>12</v>
      </c>
      <c r="H6525">
        <v>270</v>
      </c>
    </row>
    <row r="6526" spans="1:8">
      <c r="A6526">
        <v>6525</v>
      </c>
      <c r="B6526">
        <v>97</v>
      </c>
      <c r="C6526" t="s">
        <v>203</v>
      </c>
      <c r="D6526" t="s">
        <v>3598</v>
      </c>
      <c r="E6526" t="s">
        <v>1390</v>
      </c>
      <c r="F6526" t="s">
        <v>63</v>
      </c>
      <c r="G6526">
        <v>11</v>
      </c>
      <c r="H6526">
        <v>270</v>
      </c>
    </row>
    <row r="6527" spans="1:8">
      <c r="A6527">
        <v>6526</v>
      </c>
      <c r="B6527">
        <v>97</v>
      </c>
      <c r="C6527" t="s">
        <v>203</v>
      </c>
      <c r="D6527" t="s">
        <v>3598</v>
      </c>
      <c r="E6527" t="s">
        <v>1390</v>
      </c>
      <c r="F6527" t="s">
        <v>46</v>
      </c>
      <c r="G6527">
        <v>8</v>
      </c>
      <c r="H6527">
        <v>270</v>
      </c>
    </row>
    <row r="6528" spans="1:8">
      <c r="A6528">
        <v>6527</v>
      </c>
      <c r="B6528">
        <v>97</v>
      </c>
      <c r="C6528" t="s">
        <v>203</v>
      </c>
      <c r="D6528" t="s">
        <v>3598</v>
      </c>
      <c r="E6528" t="s">
        <v>1391</v>
      </c>
      <c r="F6528" t="s">
        <v>63</v>
      </c>
      <c r="G6528">
        <v>11</v>
      </c>
      <c r="H6528">
        <v>270</v>
      </c>
    </row>
    <row r="6529" spans="1:8">
      <c r="A6529">
        <v>6528</v>
      </c>
      <c r="B6529">
        <v>97</v>
      </c>
      <c r="C6529" t="s">
        <v>203</v>
      </c>
      <c r="D6529" t="s">
        <v>3598</v>
      </c>
      <c r="E6529" t="s">
        <v>1391</v>
      </c>
      <c r="F6529" t="s">
        <v>46</v>
      </c>
      <c r="G6529">
        <v>15</v>
      </c>
      <c r="H6529">
        <v>270</v>
      </c>
    </row>
    <row r="6530" spans="1:8">
      <c r="A6530">
        <v>6529</v>
      </c>
      <c r="B6530">
        <v>97</v>
      </c>
      <c r="C6530" t="s">
        <v>203</v>
      </c>
      <c r="D6530" t="s">
        <v>3598</v>
      </c>
      <c r="E6530" t="s">
        <v>1392</v>
      </c>
      <c r="F6530" t="s">
        <v>63</v>
      </c>
      <c r="G6530">
        <v>11</v>
      </c>
      <c r="H6530">
        <v>270</v>
      </c>
    </row>
    <row r="6531" spans="1:8">
      <c r="A6531">
        <v>6530</v>
      </c>
      <c r="B6531">
        <v>97</v>
      </c>
      <c r="C6531" t="s">
        <v>203</v>
      </c>
      <c r="D6531" t="s">
        <v>3598</v>
      </c>
      <c r="E6531" t="s">
        <v>1392</v>
      </c>
      <c r="F6531" t="s">
        <v>46</v>
      </c>
      <c r="G6531">
        <v>9</v>
      </c>
      <c r="H6531">
        <v>270</v>
      </c>
    </row>
    <row r="6532" spans="1:8">
      <c r="A6532">
        <v>6531</v>
      </c>
      <c r="B6532">
        <v>97</v>
      </c>
      <c r="C6532" t="s">
        <v>203</v>
      </c>
      <c r="D6532" t="s">
        <v>3598</v>
      </c>
      <c r="E6532" t="s">
        <v>1393</v>
      </c>
      <c r="F6532" t="s">
        <v>63</v>
      </c>
      <c r="G6532">
        <v>8</v>
      </c>
      <c r="H6532">
        <v>270</v>
      </c>
    </row>
    <row r="6533" spans="1:8">
      <c r="A6533">
        <v>6532</v>
      </c>
      <c r="B6533">
        <v>97</v>
      </c>
      <c r="C6533" t="s">
        <v>203</v>
      </c>
      <c r="D6533" t="s">
        <v>3598</v>
      </c>
      <c r="E6533" t="s">
        <v>1393</v>
      </c>
      <c r="F6533" t="s">
        <v>46</v>
      </c>
      <c r="G6533">
        <v>8</v>
      </c>
      <c r="H6533">
        <v>270</v>
      </c>
    </row>
    <row r="6534" spans="1:8">
      <c r="A6534">
        <v>6533</v>
      </c>
      <c r="B6534">
        <v>97</v>
      </c>
      <c r="C6534" t="s">
        <v>203</v>
      </c>
      <c r="D6534" t="s">
        <v>3598</v>
      </c>
      <c r="E6534" t="s">
        <v>1394</v>
      </c>
      <c r="F6534" t="s">
        <v>63</v>
      </c>
      <c r="G6534">
        <v>4</v>
      </c>
      <c r="H6534">
        <v>270</v>
      </c>
    </row>
    <row r="6535" spans="1:8">
      <c r="A6535">
        <v>6534</v>
      </c>
      <c r="B6535">
        <v>97</v>
      </c>
      <c r="C6535" t="s">
        <v>203</v>
      </c>
      <c r="D6535" t="s">
        <v>3598</v>
      </c>
      <c r="E6535" t="s">
        <v>1394</v>
      </c>
      <c r="F6535" t="s">
        <v>46</v>
      </c>
      <c r="G6535">
        <v>4</v>
      </c>
      <c r="H6535">
        <v>270</v>
      </c>
    </row>
    <row r="6536" spans="1:8">
      <c r="A6536">
        <v>6535</v>
      </c>
      <c r="B6536">
        <v>97</v>
      </c>
      <c r="C6536" t="s">
        <v>203</v>
      </c>
      <c r="D6536" t="s">
        <v>3598</v>
      </c>
      <c r="E6536" t="s">
        <v>1395</v>
      </c>
      <c r="F6536" t="s">
        <v>63</v>
      </c>
      <c r="G6536">
        <v>9</v>
      </c>
      <c r="H6536">
        <v>270</v>
      </c>
    </row>
    <row r="6537" spans="1:8">
      <c r="A6537">
        <v>6536</v>
      </c>
      <c r="B6537">
        <v>97</v>
      </c>
      <c r="C6537" t="s">
        <v>203</v>
      </c>
      <c r="D6537" t="s">
        <v>3598</v>
      </c>
      <c r="E6537" t="s">
        <v>1395</v>
      </c>
      <c r="F6537" t="s">
        <v>46</v>
      </c>
      <c r="G6537">
        <v>6</v>
      </c>
      <c r="H6537">
        <v>270</v>
      </c>
    </row>
    <row r="6538" spans="1:8">
      <c r="A6538">
        <v>6537</v>
      </c>
      <c r="B6538">
        <v>97</v>
      </c>
      <c r="C6538" t="s">
        <v>203</v>
      </c>
      <c r="D6538" t="s">
        <v>3598</v>
      </c>
      <c r="E6538" t="s">
        <v>1396</v>
      </c>
      <c r="F6538" t="s">
        <v>63</v>
      </c>
      <c r="G6538">
        <v>7</v>
      </c>
      <c r="H6538">
        <v>270</v>
      </c>
    </row>
    <row r="6539" spans="1:8">
      <c r="A6539">
        <v>6538</v>
      </c>
      <c r="B6539">
        <v>97</v>
      </c>
      <c r="C6539" t="s">
        <v>203</v>
      </c>
      <c r="D6539" t="s">
        <v>3598</v>
      </c>
      <c r="E6539" t="s">
        <v>1396</v>
      </c>
      <c r="F6539" t="s">
        <v>46</v>
      </c>
      <c r="G6539">
        <v>6</v>
      </c>
      <c r="H6539">
        <v>270</v>
      </c>
    </row>
    <row r="6540" spans="1:8">
      <c r="A6540">
        <v>6539</v>
      </c>
      <c r="B6540">
        <v>97</v>
      </c>
      <c r="C6540" t="s">
        <v>203</v>
      </c>
      <c r="D6540" t="s">
        <v>3598</v>
      </c>
      <c r="E6540" t="s">
        <v>1397</v>
      </c>
      <c r="F6540" t="s">
        <v>63</v>
      </c>
      <c r="G6540">
        <v>6</v>
      </c>
      <c r="H6540">
        <v>270</v>
      </c>
    </row>
    <row r="6541" spans="1:8">
      <c r="A6541">
        <v>6540</v>
      </c>
      <c r="B6541">
        <v>97</v>
      </c>
      <c r="C6541" t="s">
        <v>203</v>
      </c>
      <c r="D6541" t="s">
        <v>3598</v>
      </c>
      <c r="E6541" t="s">
        <v>1397</v>
      </c>
      <c r="F6541" t="s">
        <v>46</v>
      </c>
      <c r="G6541">
        <v>3</v>
      </c>
      <c r="H6541">
        <v>270</v>
      </c>
    </row>
    <row r="6542" spans="1:8">
      <c r="A6542">
        <v>6541</v>
      </c>
      <c r="B6542">
        <v>97</v>
      </c>
      <c r="C6542" t="s">
        <v>203</v>
      </c>
      <c r="D6542" t="s">
        <v>3598</v>
      </c>
      <c r="E6542" t="s">
        <v>1398</v>
      </c>
      <c r="F6542" t="s">
        <v>63</v>
      </c>
      <c r="G6542">
        <v>4</v>
      </c>
      <c r="H6542">
        <v>270</v>
      </c>
    </row>
    <row r="6543" spans="1:8">
      <c r="A6543">
        <v>6542</v>
      </c>
      <c r="B6543">
        <v>97</v>
      </c>
      <c r="C6543" t="s">
        <v>203</v>
      </c>
      <c r="D6543" t="s">
        <v>3598</v>
      </c>
      <c r="E6543" t="s">
        <v>1398</v>
      </c>
      <c r="F6543" t="s">
        <v>46</v>
      </c>
      <c r="G6543">
        <v>2</v>
      </c>
      <c r="H6543">
        <v>270</v>
      </c>
    </row>
    <row r="6544" spans="1:8">
      <c r="A6544">
        <v>6543</v>
      </c>
      <c r="B6544">
        <v>97</v>
      </c>
      <c r="C6544" t="s">
        <v>203</v>
      </c>
      <c r="D6544" t="s">
        <v>3598</v>
      </c>
      <c r="E6544" t="s">
        <v>1399</v>
      </c>
      <c r="F6544" t="s">
        <v>46</v>
      </c>
      <c r="G6544">
        <v>2</v>
      </c>
      <c r="H6544">
        <v>270</v>
      </c>
    </row>
    <row r="6545" spans="1:8">
      <c r="A6545">
        <v>6544</v>
      </c>
      <c r="B6545">
        <v>97</v>
      </c>
      <c r="C6545" t="s">
        <v>203</v>
      </c>
      <c r="D6545" t="s">
        <v>3598</v>
      </c>
      <c r="E6545" t="s">
        <v>1400</v>
      </c>
      <c r="F6545" t="s">
        <v>63</v>
      </c>
      <c r="G6545">
        <v>2</v>
      </c>
      <c r="H6545">
        <v>270</v>
      </c>
    </row>
    <row r="6546" spans="1:8">
      <c r="A6546">
        <v>6545</v>
      </c>
      <c r="B6546">
        <v>97</v>
      </c>
      <c r="C6546" t="s">
        <v>203</v>
      </c>
      <c r="D6546" t="s">
        <v>3598</v>
      </c>
      <c r="E6546" t="s">
        <v>1400</v>
      </c>
      <c r="F6546" t="s">
        <v>46</v>
      </c>
      <c r="G6546">
        <v>1</v>
      </c>
      <c r="H6546">
        <v>270</v>
      </c>
    </row>
    <row r="6547" spans="1:8">
      <c r="A6547">
        <v>6546</v>
      </c>
      <c r="B6547">
        <v>97</v>
      </c>
      <c r="C6547" t="s">
        <v>203</v>
      </c>
      <c r="D6547" t="s">
        <v>3586</v>
      </c>
      <c r="E6547" t="s">
        <v>249</v>
      </c>
      <c r="F6547" t="s">
        <v>63</v>
      </c>
      <c r="G6547">
        <v>176</v>
      </c>
      <c r="H6547">
        <v>5433</v>
      </c>
    </row>
    <row r="6548" spans="1:8">
      <c r="A6548">
        <v>6547</v>
      </c>
      <c r="B6548">
        <v>97</v>
      </c>
      <c r="C6548" t="s">
        <v>203</v>
      </c>
      <c r="D6548" t="s">
        <v>3586</v>
      </c>
      <c r="E6548" t="s">
        <v>249</v>
      </c>
      <c r="F6548" t="s">
        <v>46</v>
      </c>
      <c r="G6548">
        <v>180</v>
      </c>
      <c r="H6548">
        <v>5433</v>
      </c>
    </row>
    <row r="6549" spans="1:8">
      <c r="A6549">
        <v>6548</v>
      </c>
      <c r="B6549">
        <v>97</v>
      </c>
      <c r="C6549" t="s">
        <v>203</v>
      </c>
      <c r="D6549" t="s">
        <v>3586</v>
      </c>
      <c r="E6549" t="s">
        <v>1386</v>
      </c>
      <c r="F6549" t="s">
        <v>63</v>
      </c>
      <c r="G6549">
        <v>630</v>
      </c>
      <c r="H6549">
        <v>5433</v>
      </c>
    </row>
    <row r="6550" spans="1:8">
      <c r="A6550">
        <v>6549</v>
      </c>
      <c r="B6550">
        <v>97</v>
      </c>
      <c r="C6550" t="s">
        <v>203</v>
      </c>
      <c r="D6550" t="s">
        <v>3586</v>
      </c>
      <c r="E6550" t="s">
        <v>1386</v>
      </c>
      <c r="F6550" t="s">
        <v>46</v>
      </c>
      <c r="G6550">
        <v>640</v>
      </c>
      <c r="H6550">
        <v>5433</v>
      </c>
    </row>
    <row r="6551" spans="1:8">
      <c r="A6551">
        <v>6550</v>
      </c>
      <c r="B6551">
        <v>97</v>
      </c>
      <c r="C6551" t="s">
        <v>203</v>
      </c>
      <c r="D6551" t="s">
        <v>3586</v>
      </c>
      <c r="E6551" t="s">
        <v>1387</v>
      </c>
      <c r="F6551" t="s">
        <v>63</v>
      </c>
      <c r="G6551">
        <v>515</v>
      </c>
      <c r="H6551">
        <v>5433</v>
      </c>
    </row>
    <row r="6552" spans="1:8">
      <c r="A6552">
        <v>6551</v>
      </c>
      <c r="B6552">
        <v>97</v>
      </c>
      <c r="C6552" t="s">
        <v>203</v>
      </c>
      <c r="D6552" t="s">
        <v>3586</v>
      </c>
      <c r="E6552" t="s">
        <v>1387</v>
      </c>
      <c r="F6552" t="s">
        <v>46</v>
      </c>
      <c r="G6552">
        <v>462</v>
      </c>
      <c r="H6552">
        <v>5433</v>
      </c>
    </row>
    <row r="6553" spans="1:8">
      <c r="A6553">
        <v>6552</v>
      </c>
      <c r="B6553">
        <v>97</v>
      </c>
      <c r="C6553" t="s">
        <v>203</v>
      </c>
      <c r="D6553" t="s">
        <v>3586</v>
      </c>
      <c r="E6553" t="s">
        <v>1388</v>
      </c>
      <c r="F6553" t="s">
        <v>63</v>
      </c>
      <c r="G6553">
        <v>328</v>
      </c>
      <c r="H6553">
        <v>5433</v>
      </c>
    </row>
    <row r="6554" spans="1:8">
      <c r="A6554">
        <v>6553</v>
      </c>
      <c r="B6554">
        <v>97</v>
      </c>
      <c r="C6554" t="s">
        <v>203</v>
      </c>
      <c r="D6554" t="s">
        <v>3586</v>
      </c>
      <c r="E6554" t="s">
        <v>1388</v>
      </c>
      <c r="F6554" t="s">
        <v>46</v>
      </c>
      <c r="G6554">
        <v>232</v>
      </c>
      <c r="H6554">
        <v>5433</v>
      </c>
    </row>
    <row r="6555" spans="1:8">
      <c r="A6555">
        <v>6554</v>
      </c>
      <c r="B6555">
        <v>97</v>
      </c>
      <c r="C6555" t="s">
        <v>203</v>
      </c>
      <c r="D6555" t="s">
        <v>3586</v>
      </c>
      <c r="E6555" t="s">
        <v>1389</v>
      </c>
      <c r="F6555" t="s">
        <v>63</v>
      </c>
      <c r="G6555">
        <v>200</v>
      </c>
      <c r="H6555">
        <v>5433</v>
      </c>
    </row>
    <row r="6556" spans="1:8">
      <c r="A6556">
        <v>6555</v>
      </c>
      <c r="B6556">
        <v>97</v>
      </c>
      <c r="C6556" t="s">
        <v>203</v>
      </c>
      <c r="D6556" t="s">
        <v>3586</v>
      </c>
      <c r="E6556" t="s">
        <v>1389</v>
      </c>
      <c r="F6556" t="s">
        <v>46</v>
      </c>
      <c r="G6556">
        <v>133</v>
      </c>
      <c r="H6556">
        <v>5433</v>
      </c>
    </row>
    <row r="6557" spans="1:8">
      <c r="A6557">
        <v>6556</v>
      </c>
      <c r="B6557">
        <v>97</v>
      </c>
      <c r="C6557" t="s">
        <v>203</v>
      </c>
      <c r="D6557" t="s">
        <v>3586</v>
      </c>
      <c r="E6557" t="s">
        <v>1390</v>
      </c>
      <c r="F6557" t="s">
        <v>63</v>
      </c>
      <c r="G6557">
        <v>152</v>
      </c>
      <c r="H6557">
        <v>5433</v>
      </c>
    </row>
    <row r="6558" spans="1:8">
      <c r="A6558">
        <v>6557</v>
      </c>
      <c r="B6558">
        <v>97</v>
      </c>
      <c r="C6558" t="s">
        <v>203</v>
      </c>
      <c r="D6558" t="s">
        <v>3586</v>
      </c>
      <c r="E6558" t="s">
        <v>1390</v>
      </c>
      <c r="F6558" t="s">
        <v>46</v>
      </c>
      <c r="G6558">
        <v>144</v>
      </c>
      <c r="H6558">
        <v>5433</v>
      </c>
    </row>
    <row r="6559" spans="1:8">
      <c r="A6559">
        <v>6558</v>
      </c>
      <c r="B6559">
        <v>97</v>
      </c>
      <c r="C6559" t="s">
        <v>203</v>
      </c>
      <c r="D6559" t="s">
        <v>3586</v>
      </c>
      <c r="E6559" t="s">
        <v>1391</v>
      </c>
      <c r="F6559" t="s">
        <v>63</v>
      </c>
      <c r="G6559">
        <v>192</v>
      </c>
      <c r="H6559">
        <v>5433</v>
      </c>
    </row>
    <row r="6560" spans="1:8">
      <c r="A6560">
        <v>6559</v>
      </c>
      <c r="B6560">
        <v>97</v>
      </c>
      <c r="C6560" t="s">
        <v>203</v>
      </c>
      <c r="D6560" t="s">
        <v>3586</v>
      </c>
      <c r="E6560" t="s">
        <v>1391</v>
      </c>
      <c r="F6560" t="s">
        <v>46</v>
      </c>
      <c r="G6560">
        <v>136</v>
      </c>
      <c r="H6560">
        <v>5433</v>
      </c>
    </row>
    <row r="6561" spans="1:8">
      <c r="A6561">
        <v>6560</v>
      </c>
      <c r="B6561">
        <v>97</v>
      </c>
      <c r="C6561" t="s">
        <v>203</v>
      </c>
      <c r="D6561" t="s">
        <v>3586</v>
      </c>
      <c r="E6561" t="s">
        <v>1392</v>
      </c>
      <c r="F6561" t="s">
        <v>63</v>
      </c>
      <c r="G6561">
        <v>156</v>
      </c>
      <c r="H6561">
        <v>5433</v>
      </c>
    </row>
    <row r="6562" spans="1:8">
      <c r="A6562">
        <v>6561</v>
      </c>
      <c r="B6562">
        <v>97</v>
      </c>
      <c r="C6562" t="s">
        <v>203</v>
      </c>
      <c r="D6562" t="s">
        <v>3586</v>
      </c>
      <c r="E6562" t="s">
        <v>1392</v>
      </c>
      <c r="F6562" t="s">
        <v>46</v>
      </c>
      <c r="G6562">
        <v>113</v>
      </c>
      <c r="H6562">
        <v>5433</v>
      </c>
    </row>
    <row r="6563" spans="1:8">
      <c r="A6563">
        <v>6562</v>
      </c>
      <c r="B6563">
        <v>97</v>
      </c>
      <c r="C6563" t="s">
        <v>203</v>
      </c>
      <c r="D6563" t="s">
        <v>3586</v>
      </c>
      <c r="E6563" t="s">
        <v>1393</v>
      </c>
      <c r="F6563" t="s">
        <v>63</v>
      </c>
      <c r="G6563">
        <v>139</v>
      </c>
      <c r="H6563">
        <v>5433</v>
      </c>
    </row>
    <row r="6564" spans="1:8">
      <c r="A6564">
        <v>6563</v>
      </c>
      <c r="B6564">
        <v>97</v>
      </c>
      <c r="C6564" t="s">
        <v>203</v>
      </c>
      <c r="D6564" t="s">
        <v>3586</v>
      </c>
      <c r="E6564" t="s">
        <v>1393</v>
      </c>
      <c r="F6564" t="s">
        <v>46</v>
      </c>
      <c r="G6564">
        <v>93</v>
      </c>
      <c r="H6564">
        <v>5433</v>
      </c>
    </row>
    <row r="6565" spans="1:8">
      <c r="A6565">
        <v>6564</v>
      </c>
      <c r="B6565">
        <v>97</v>
      </c>
      <c r="C6565" t="s">
        <v>203</v>
      </c>
      <c r="D6565" t="s">
        <v>3586</v>
      </c>
      <c r="E6565" t="s">
        <v>1394</v>
      </c>
      <c r="F6565" t="s">
        <v>63</v>
      </c>
      <c r="G6565">
        <v>107</v>
      </c>
      <c r="H6565">
        <v>5433</v>
      </c>
    </row>
    <row r="6566" spans="1:8">
      <c r="A6566">
        <v>6565</v>
      </c>
      <c r="B6566">
        <v>97</v>
      </c>
      <c r="C6566" t="s">
        <v>203</v>
      </c>
      <c r="D6566" t="s">
        <v>3586</v>
      </c>
      <c r="E6566" t="s">
        <v>1394</v>
      </c>
      <c r="F6566" t="s">
        <v>46</v>
      </c>
      <c r="G6566">
        <v>66</v>
      </c>
      <c r="H6566">
        <v>5433</v>
      </c>
    </row>
    <row r="6567" spans="1:8">
      <c r="A6567">
        <v>6566</v>
      </c>
      <c r="B6567">
        <v>97</v>
      </c>
      <c r="C6567" t="s">
        <v>203</v>
      </c>
      <c r="D6567" t="s">
        <v>3586</v>
      </c>
      <c r="E6567" t="s">
        <v>1395</v>
      </c>
      <c r="F6567" t="s">
        <v>63</v>
      </c>
      <c r="G6567">
        <v>116</v>
      </c>
      <c r="H6567">
        <v>5433</v>
      </c>
    </row>
    <row r="6568" spans="1:8">
      <c r="A6568">
        <v>6567</v>
      </c>
      <c r="B6568">
        <v>97</v>
      </c>
      <c r="C6568" t="s">
        <v>203</v>
      </c>
      <c r="D6568" t="s">
        <v>3586</v>
      </c>
      <c r="E6568" t="s">
        <v>1395</v>
      </c>
      <c r="F6568" t="s">
        <v>46</v>
      </c>
      <c r="G6568">
        <v>74</v>
      </c>
      <c r="H6568">
        <v>5433</v>
      </c>
    </row>
    <row r="6569" spans="1:8">
      <c r="A6569">
        <v>6568</v>
      </c>
      <c r="B6569">
        <v>97</v>
      </c>
      <c r="C6569" t="s">
        <v>203</v>
      </c>
      <c r="D6569" t="s">
        <v>3586</v>
      </c>
      <c r="E6569" t="s">
        <v>1396</v>
      </c>
      <c r="F6569" t="s">
        <v>63</v>
      </c>
      <c r="G6569">
        <v>112</v>
      </c>
      <c r="H6569">
        <v>5433</v>
      </c>
    </row>
    <row r="6570" spans="1:8">
      <c r="A6570">
        <v>6569</v>
      </c>
      <c r="B6570">
        <v>97</v>
      </c>
      <c r="C6570" t="s">
        <v>203</v>
      </c>
      <c r="D6570" t="s">
        <v>3586</v>
      </c>
      <c r="E6570" t="s">
        <v>1396</v>
      </c>
      <c r="F6570" t="s">
        <v>46</v>
      </c>
      <c r="G6570">
        <v>66</v>
      </c>
      <c r="H6570">
        <v>5433</v>
      </c>
    </row>
    <row r="6571" spans="1:8">
      <c r="A6571">
        <v>6570</v>
      </c>
      <c r="B6571">
        <v>97</v>
      </c>
      <c r="C6571" t="s">
        <v>203</v>
      </c>
      <c r="D6571" t="s">
        <v>3586</v>
      </c>
      <c r="E6571" t="s">
        <v>1397</v>
      </c>
      <c r="F6571" t="s">
        <v>63</v>
      </c>
      <c r="G6571">
        <v>90</v>
      </c>
      <c r="H6571">
        <v>5433</v>
      </c>
    </row>
    <row r="6572" spans="1:8">
      <c r="A6572">
        <v>6571</v>
      </c>
      <c r="B6572">
        <v>97</v>
      </c>
      <c r="C6572" t="s">
        <v>203</v>
      </c>
      <c r="D6572" t="s">
        <v>3586</v>
      </c>
      <c r="E6572" t="s">
        <v>1397</v>
      </c>
      <c r="F6572" t="s">
        <v>46</v>
      </c>
      <c r="G6572">
        <v>34</v>
      </c>
      <c r="H6572">
        <v>5433</v>
      </c>
    </row>
    <row r="6573" spans="1:8">
      <c r="A6573">
        <v>6572</v>
      </c>
      <c r="B6573">
        <v>97</v>
      </c>
      <c r="C6573" t="s">
        <v>203</v>
      </c>
      <c r="D6573" t="s">
        <v>3586</v>
      </c>
      <c r="E6573" t="s">
        <v>1398</v>
      </c>
      <c r="F6573" t="s">
        <v>63</v>
      </c>
      <c r="G6573">
        <v>48</v>
      </c>
      <c r="H6573">
        <v>5433</v>
      </c>
    </row>
    <row r="6574" spans="1:8">
      <c r="A6574">
        <v>6573</v>
      </c>
      <c r="B6574">
        <v>97</v>
      </c>
      <c r="C6574" t="s">
        <v>203</v>
      </c>
      <c r="D6574" t="s">
        <v>3586</v>
      </c>
      <c r="E6574" t="s">
        <v>1398</v>
      </c>
      <c r="F6574" t="s">
        <v>46</v>
      </c>
      <c r="G6574">
        <v>25</v>
      </c>
      <c r="H6574">
        <v>5433</v>
      </c>
    </row>
    <row r="6575" spans="1:8">
      <c r="A6575">
        <v>6574</v>
      </c>
      <c r="B6575">
        <v>97</v>
      </c>
      <c r="C6575" t="s">
        <v>203</v>
      </c>
      <c r="D6575" t="s">
        <v>3586</v>
      </c>
      <c r="E6575" t="s">
        <v>1399</v>
      </c>
      <c r="F6575" t="s">
        <v>63</v>
      </c>
      <c r="G6575">
        <v>23</v>
      </c>
      <c r="H6575">
        <v>5433</v>
      </c>
    </row>
    <row r="6576" spans="1:8">
      <c r="A6576">
        <v>6575</v>
      </c>
      <c r="B6576">
        <v>97</v>
      </c>
      <c r="C6576" t="s">
        <v>203</v>
      </c>
      <c r="D6576" t="s">
        <v>3586</v>
      </c>
      <c r="E6576" t="s">
        <v>1399</v>
      </c>
      <c r="F6576" t="s">
        <v>46</v>
      </c>
      <c r="G6576">
        <v>9</v>
      </c>
      <c r="H6576">
        <v>5433</v>
      </c>
    </row>
    <row r="6577" spans="1:8">
      <c r="A6577">
        <v>6576</v>
      </c>
      <c r="B6577">
        <v>97</v>
      </c>
      <c r="C6577" t="s">
        <v>203</v>
      </c>
      <c r="D6577" t="s">
        <v>3586</v>
      </c>
      <c r="E6577" t="s">
        <v>1400</v>
      </c>
      <c r="F6577" t="s">
        <v>63</v>
      </c>
      <c r="G6577">
        <v>16</v>
      </c>
      <c r="H6577">
        <v>5433</v>
      </c>
    </row>
    <row r="6578" spans="1:8">
      <c r="A6578">
        <v>6577</v>
      </c>
      <c r="B6578">
        <v>97</v>
      </c>
      <c r="C6578" t="s">
        <v>203</v>
      </c>
      <c r="D6578" t="s">
        <v>3586</v>
      </c>
      <c r="E6578" t="s">
        <v>1400</v>
      </c>
      <c r="F6578" t="s">
        <v>46</v>
      </c>
      <c r="G6578">
        <v>5</v>
      </c>
      <c r="H6578">
        <v>5433</v>
      </c>
    </row>
    <row r="6579" spans="1:8">
      <c r="A6579">
        <v>6578</v>
      </c>
      <c r="B6579">
        <v>97</v>
      </c>
      <c r="C6579" t="s">
        <v>203</v>
      </c>
      <c r="D6579" t="s">
        <v>3586</v>
      </c>
      <c r="E6579" t="s">
        <v>1401</v>
      </c>
      <c r="F6579" t="s">
        <v>63</v>
      </c>
      <c r="G6579">
        <v>10</v>
      </c>
      <c r="H6579">
        <v>5433</v>
      </c>
    </row>
    <row r="6580" spans="1:8">
      <c r="A6580">
        <v>6579</v>
      </c>
      <c r="B6580">
        <v>97</v>
      </c>
      <c r="C6580" t="s">
        <v>203</v>
      </c>
      <c r="D6580" t="s">
        <v>3586</v>
      </c>
      <c r="E6580" t="s">
        <v>1401</v>
      </c>
      <c r="F6580" t="s">
        <v>46</v>
      </c>
      <c r="G6580">
        <v>4</v>
      </c>
      <c r="H6580">
        <v>5433</v>
      </c>
    </row>
    <row r="6581" spans="1:8">
      <c r="A6581">
        <v>6580</v>
      </c>
      <c r="B6581">
        <v>97</v>
      </c>
      <c r="C6581" t="s">
        <v>203</v>
      </c>
      <c r="D6581" t="s">
        <v>3586</v>
      </c>
      <c r="E6581" t="s">
        <v>1402</v>
      </c>
      <c r="F6581" t="s">
        <v>63</v>
      </c>
      <c r="G6581">
        <v>3</v>
      </c>
      <c r="H6581">
        <v>5433</v>
      </c>
    </row>
    <row r="6582" spans="1:8">
      <c r="A6582">
        <v>6581</v>
      </c>
      <c r="B6582">
        <v>97</v>
      </c>
      <c r="C6582" t="s">
        <v>203</v>
      </c>
      <c r="D6582" t="s">
        <v>3586</v>
      </c>
      <c r="E6582" t="s">
        <v>1402</v>
      </c>
      <c r="F6582" t="s">
        <v>46</v>
      </c>
      <c r="G6582">
        <v>4</v>
      </c>
      <c r="H6582">
        <v>5433</v>
      </c>
    </row>
    <row r="6583" spans="1:8">
      <c r="A6583">
        <v>6582</v>
      </c>
      <c r="B6583">
        <v>97</v>
      </c>
      <c r="C6583" t="s">
        <v>203</v>
      </c>
      <c r="D6583" t="s">
        <v>45</v>
      </c>
      <c r="E6583" t="s">
        <v>249</v>
      </c>
      <c r="F6583" t="s">
        <v>63</v>
      </c>
      <c r="G6583">
        <v>86</v>
      </c>
    </row>
    <row r="6584" spans="1:8">
      <c r="A6584">
        <v>6583</v>
      </c>
      <c r="B6584">
        <v>97</v>
      </c>
      <c r="C6584" t="s">
        <v>203</v>
      </c>
      <c r="D6584" t="s">
        <v>45</v>
      </c>
      <c r="E6584" t="s">
        <v>249</v>
      </c>
      <c r="F6584" t="s">
        <v>46</v>
      </c>
      <c r="G6584">
        <v>91</v>
      </c>
    </row>
    <row r="6585" spans="1:8">
      <c r="A6585">
        <v>6584</v>
      </c>
      <c r="B6585">
        <v>97</v>
      </c>
      <c r="C6585" t="s">
        <v>203</v>
      </c>
      <c r="D6585" t="s">
        <v>45</v>
      </c>
      <c r="E6585" t="s">
        <v>1386</v>
      </c>
      <c r="F6585" t="s">
        <v>63</v>
      </c>
      <c r="G6585">
        <v>55</v>
      </c>
    </row>
    <row r="6586" spans="1:8">
      <c r="A6586">
        <v>6585</v>
      </c>
      <c r="B6586">
        <v>97</v>
      </c>
      <c r="C6586" t="s">
        <v>203</v>
      </c>
      <c r="D6586" t="s">
        <v>45</v>
      </c>
      <c r="E6586" t="s">
        <v>1386</v>
      </c>
      <c r="F6586" t="s">
        <v>46</v>
      </c>
      <c r="G6586">
        <v>71</v>
      </c>
    </row>
    <row r="6587" spans="1:8">
      <c r="A6587">
        <v>6586</v>
      </c>
      <c r="B6587">
        <v>97</v>
      </c>
      <c r="C6587" t="s">
        <v>203</v>
      </c>
      <c r="D6587" t="s">
        <v>45</v>
      </c>
      <c r="E6587" t="s">
        <v>1387</v>
      </c>
      <c r="F6587" t="s">
        <v>63</v>
      </c>
      <c r="G6587">
        <v>47</v>
      </c>
    </row>
    <row r="6588" spans="1:8">
      <c r="A6588">
        <v>6587</v>
      </c>
      <c r="B6588">
        <v>97</v>
      </c>
      <c r="C6588" t="s">
        <v>203</v>
      </c>
      <c r="D6588" t="s">
        <v>45</v>
      </c>
      <c r="E6588" t="s">
        <v>1387</v>
      </c>
      <c r="F6588" t="s">
        <v>46</v>
      </c>
      <c r="G6588">
        <v>48</v>
      </c>
    </row>
    <row r="6589" spans="1:8">
      <c r="A6589">
        <v>6588</v>
      </c>
      <c r="B6589">
        <v>97</v>
      </c>
      <c r="C6589" t="s">
        <v>203</v>
      </c>
      <c r="D6589" t="s">
        <v>45</v>
      </c>
      <c r="E6589" t="s">
        <v>1388</v>
      </c>
      <c r="F6589" t="s">
        <v>63</v>
      </c>
      <c r="G6589">
        <v>180</v>
      </c>
    </row>
    <row r="6590" spans="1:8">
      <c r="A6590">
        <v>6589</v>
      </c>
      <c r="B6590">
        <v>97</v>
      </c>
      <c r="C6590" t="s">
        <v>203</v>
      </c>
      <c r="D6590" t="s">
        <v>45</v>
      </c>
      <c r="E6590" t="s">
        <v>1388</v>
      </c>
      <c r="F6590" t="s">
        <v>46</v>
      </c>
      <c r="G6590">
        <v>31</v>
      </c>
    </row>
    <row r="6591" spans="1:8">
      <c r="A6591">
        <v>6590</v>
      </c>
      <c r="B6591">
        <v>97</v>
      </c>
      <c r="C6591" t="s">
        <v>203</v>
      </c>
      <c r="D6591" t="s">
        <v>45</v>
      </c>
      <c r="E6591" t="s">
        <v>1389</v>
      </c>
      <c r="F6591" t="s">
        <v>63</v>
      </c>
      <c r="G6591">
        <v>152</v>
      </c>
    </row>
    <row r="6592" spans="1:8">
      <c r="A6592">
        <v>6591</v>
      </c>
      <c r="B6592">
        <v>97</v>
      </c>
      <c r="C6592" t="s">
        <v>203</v>
      </c>
      <c r="D6592" t="s">
        <v>45</v>
      </c>
      <c r="E6592" t="s">
        <v>1389</v>
      </c>
      <c r="F6592" t="s">
        <v>46</v>
      </c>
      <c r="G6592">
        <v>30</v>
      </c>
    </row>
    <row r="6593" spans="1:7">
      <c r="A6593">
        <v>6592</v>
      </c>
      <c r="B6593">
        <v>97</v>
      </c>
      <c r="C6593" t="s">
        <v>203</v>
      </c>
      <c r="D6593" t="s">
        <v>45</v>
      </c>
      <c r="E6593" t="s">
        <v>1390</v>
      </c>
      <c r="F6593" t="s">
        <v>63</v>
      </c>
      <c r="G6593">
        <v>53</v>
      </c>
    </row>
    <row r="6594" spans="1:7">
      <c r="A6594">
        <v>6593</v>
      </c>
      <c r="B6594">
        <v>97</v>
      </c>
      <c r="C6594" t="s">
        <v>203</v>
      </c>
      <c r="D6594" t="s">
        <v>45</v>
      </c>
      <c r="E6594" t="s">
        <v>1390</v>
      </c>
      <c r="F6594" t="s">
        <v>46</v>
      </c>
      <c r="G6594">
        <v>31</v>
      </c>
    </row>
    <row r="6595" spans="1:7">
      <c r="A6595">
        <v>6594</v>
      </c>
      <c r="B6595">
        <v>97</v>
      </c>
      <c r="C6595" t="s">
        <v>203</v>
      </c>
      <c r="D6595" t="s">
        <v>45</v>
      </c>
      <c r="E6595" t="s">
        <v>1391</v>
      </c>
      <c r="F6595" t="s">
        <v>63</v>
      </c>
      <c r="G6595">
        <v>25</v>
      </c>
    </row>
    <row r="6596" spans="1:7">
      <c r="A6596">
        <v>6595</v>
      </c>
      <c r="B6596">
        <v>97</v>
      </c>
      <c r="C6596" t="s">
        <v>203</v>
      </c>
      <c r="D6596" t="s">
        <v>45</v>
      </c>
      <c r="E6596" t="s">
        <v>1391</v>
      </c>
      <c r="F6596" t="s">
        <v>46</v>
      </c>
      <c r="G6596">
        <v>20</v>
      </c>
    </row>
    <row r="6597" spans="1:7">
      <c r="A6597">
        <v>6596</v>
      </c>
      <c r="B6597">
        <v>97</v>
      </c>
      <c r="C6597" t="s">
        <v>203</v>
      </c>
      <c r="D6597" t="s">
        <v>45</v>
      </c>
      <c r="E6597" t="s">
        <v>1392</v>
      </c>
      <c r="F6597" t="s">
        <v>63</v>
      </c>
      <c r="G6597">
        <v>39</v>
      </c>
    </row>
    <row r="6598" spans="1:7">
      <c r="A6598">
        <v>6597</v>
      </c>
      <c r="B6598">
        <v>97</v>
      </c>
      <c r="C6598" t="s">
        <v>203</v>
      </c>
      <c r="D6598" t="s">
        <v>45</v>
      </c>
      <c r="E6598" t="s">
        <v>1392</v>
      </c>
      <c r="F6598" t="s">
        <v>46</v>
      </c>
      <c r="G6598">
        <v>32</v>
      </c>
    </row>
    <row r="6599" spans="1:7">
      <c r="A6599">
        <v>6598</v>
      </c>
      <c r="B6599">
        <v>97</v>
      </c>
      <c r="C6599" t="s">
        <v>203</v>
      </c>
      <c r="D6599" t="s">
        <v>45</v>
      </c>
      <c r="E6599" t="s">
        <v>1393</v>
      </c>
      <c r="F6599" t="s">
        <v>63</v>
      </c>
      <c r="G6599">
        <v>29</v>
      </c>
    </row>
    <row r="6600" spans="1:7">
      <c r="A6600">
        <v>6599</v>
      </c>
      <c r="B6600">
        <v>97</v>
      </c>
      <c r="C6600" t="s">
        <v>203</v>
      </c>
      <c r="D6600" t="s">
        <v>45</v>
      </c>
      <c r="E6600" t="s">
        <v>1393</v>
      </c>
      <c r="F6600" t="s">
        <v>46</v>
      </c>
      <c r="G6600">
        <v>18</v>
      </c>
    </row>
    <row r="6601" spans="1:7">
      <c r="A6601">
        <v>6600</v>
      </c>
      <c r="B6601">
        <v>97</v>
      </c>
      <c r="C6601" t="s">
        <v>203</v>
      </c>
      <c r="D6601" t="s">
        <v>45</v>
      </c>
      <c r="E6601" t="s">
        <v>1394</v>
      </c>
      <c r="F6601" t="s">
        <v>63</v>
      </c>
      <c r="G6601">
        <v>30</v>
      </c>
    </row>
    <row r="6602" spans="1:7">
      <c r="A6602">
        <v>6601</v>
      </c>
      <c r="B6602">
        <v>97</v>
      </c>
      <c r="C6602" t="s">
        <v>203</v>
      </c>
      <c r="D6602" t="s">
        <v>45</v>
      </c>
      <c r="E6602" t="s">
        <v>1394</v>
      </c>
      <c r="F6602" t="s">
        <v>46</v>
      </c>
      <c r="G6602">
        <v>14</v>
      </c>
    </row>
    <row r="6603" spans="1:7">
      <c r="A6603">
        <v>6602</v>
      </c>
      <c r="B6603">
        <v>97</v>
      </c>
      <c r="C6603" t="s">
        <v>203</v>
      </c>
      <c r="D6603" t="s">
        <v>45</v>
      </c>
      <c r="E6603" t="s">
        <v>1395</v>
      </c>
      <c r="F6603" t="s">
        <v>63</v>
      </c>
      <c r="G6603">
        <v>16</v>
      </c>
    </row>
    <row r="6604" spans="1:7">
      <c r="A6604">
        <v>6603</v>
      </c>
      <c r="B6604">
        <v>97</v>
      </c>
      <c r="C6604" t="s">
        <v>203</v>
      </c>
      <c r="D6604" t="s">
        <v>45</v>
      </c>
      <c r="E6604" t="s">
        <v>1395</v>
      </c>
      <c r="F6604" t="s">
        <v>46</v>
      </c>
      <c r="G6604">
        <v>11</v>
      </c>
    </row>
    <row r="6605" spans="1:7">
      <c r="A6605">
        <v>6604</v>
      </c>
      <c r="B6605">
        <v>97</v>
      </c>
      <c r="C6605" t="s">
        <v>203</v>
      </c>
      <c r="D6605" t="s">
        <v>45</v>
      </c>
      <c r="E6605" t="s">
        <v>1396</v>
      </c>
      <c r="F6605" t="s">
        <v>63</v>
      </c>
      <c r="G6605">
        <v>15</v>
      </c>
    </row>
    <row r="6606" spans="1:7">
      <c r="A6606">
        <v>6605</v>
      </c>
      <c r="B6606">
        <v>97</v>
      </c>
      <c r="C6606" t="s">
        <v>203</v>
      </c>
      <c r="D6606" t="s">
        <v>45</v>
      </c>
      <c r="E6606" t="s">
        <v>1396</v>
      </c>
      <c r="F6606" t="s">
        <v>46</v>
      </c>
      <c r="G6606">
        <v>12</v>
      </c>
    </row>
    <row r="6607" spans="1:7">
      <c r="A6607">
        <v>6606</v>
      </c>
      <c r="B6607">
        <v>97</v>
      </c>
      <c r="C6607" t="s">
        <v>203</v>
      </c>
      <c r="D6607" t="s">
        <v>45</v>
      </c>
      <c r="E6607" t="s">
        <v>1397</v>
      </c>
      <c r="F6607" t="s">
        <v>63</v>
      </c>
      <c r="G6607">
        <v>10</v>
      </c>
    </row>
    <row r="6608" spans="1:7">
      <c r="A6608">
        <v>6607</v>
      </c>
      <c r="B6608">
        <v>97</v>
      </c>
      <c r="C6608" t="s">
        <v>203</v>
      </c>
      <c r="D6608" t="s">
        <v>45</v>
      </c>
      <c r="E6608" t="s">
        <v>1397</v>
      </c>
      <c r="F6608" t="s">
        <v>46</v>
      </c>
      <c r="G6608">
        <v>11</v>
      </c>
    </row>
    <row r="6609" spans="1:8">
      <c r="A6609">
        <v>6608</v>
      </c>
      <c r="B6609">
        <v>97</v>
      </c>
      <c r="C6609" t="s">
        <v>203</v>
      </c>
      <c r="D6609" t="s">
        <v>45</v>
      </c>
      <c r="E6609" t="s">
        <v>1398</v>
      </c>
      <c r="F6609" t="s">
        <v>63</v>
      </c>
      <c r="G6609">
        <v>7</v>
      </c>
    </row>
    <row r="6610" spans="1:8">
      <c r="A6610">
        <v>6609</v>
      </c>
      <c r="B6610">
        <v>97</v>
      </c>
      <c r="C6610" t="s">
        <v>203</v>
      </c>
      <c r="D6610" t="s">
        <v>45</v>
      </c>
      <c r="E6610" t="s">
        <v>1398</v>
      </c>
      <c r="F6610" t="s">
        <v>46</v>
      </c>
      <c r="G6610">
        <v>3</v>
      </c>
    </row>
    <row r="6611" spans="1:8">
      <c r="A6611">
        <v>6610</v>
      </c>
      <c r="B6611">
        <v>97</v>
      </c>
      <c r="C6611" t="s">
        <v>203</v>
      </c>
      <c r="D6611" t="s">
        <v>45</v>
      </c>
      <c r="E6611" t="s">
        <v>1399</v>
      </c>
      <c r="F6611" t="s">
        <v>63</v>
      </c>
      <c r="G6611">
        <v>4</v>
      </c>
    </row>
    <row r="6612" spans="1:8">
      <c r="A6612">
        <v>6611</v>
      </c>
      <c r="B6612">
        <v>97</v>
      </c>
      <c r="C6612" t="s">
        <v>203</v>
      </c>
      <c r="D6612" t="s">
        <v>45</v>
      </c>
      <c r="E6612" t="s">
        <v>1399</v>
      </c>
      <c r="F6612" t="s">
        <v>46</v>
      </c>
      <c r="G6612">
        <v>7</v>
      </c>
    </row>
    <row r="6613" spans="1:8">
      <c r="A6613">
        <v>6612</v>
      </c>
      <c r="B6613">
        <v>97</v>
      </c>
      <c r="C6613" t="s">
        <v>203</v>
      </c>
      <c r="D6613" t="s">
        <v>45</v>
      </c>
      <c r="E6613" t="s">
        <v>1400</v>
      </c>
      <c r="F6613" t="s">
        <v>46</v>
      </c>
      <c r="G6613">
        <v>2</v>
      </c>
    </row>
    <row r="6614" spans="1:8">
      <c r="A6614">
        <v>6613</v>
      </c>
      <c r="B6614">
        <v>97</v>
      </c>
      <c r="C6614" t="s">
        <v>203</v>
      </c>
      <c r="D6614" t="s">
        <v>45</v>
      </c>
      <c r="E6614" t="s">
        <v>1401</v>
      </c>
      <c r="F6614" t="s">
        <v>63</v>
      </c>
      <c r="G6614">
        <v>1</v>
      </c>
    </row>
    <row r="6615" spans="1:8">
      <c r="A6615">
        <v>6614</v>
      </c>
      <c r="B6615">
        <v>97</v>
      </c>
      <c r="C6615" t="s">
        <v>203</v>
      </c>
      <c r="D6615" t="s">
        <v>45</v>
      </c>
      <c r="E6615" t="s">
        <v>1401</v>
      </c>
      <c r="F6615" t="s">
        <v>46</v>
      </c>
      <c r="G6615">
        <v>1</v>
      </c>
    </row>
    <row r="6616" spans="1:8">
      <c r="A6616">
        <v>6615</v>
      </c>
      <c r="B6616">
        <v>99</v>
      </c>
      <c r="C6616" t="s">
        <v>204</v>
      </c>
      <c r="D6616" t="s">
        <v>1413</v>
      </c>
      <c r="E6616" t="s">
        <v>249</v>
      </c>
      <c r="F6616" t="s">
        <v>63</v>
      </c>
      <c r="G6616">
        <v>3270</v>
      </c>
      <c r="H6616">
        <v>44578</v>
      </c>
    </row>
    <row r="6617" spans="1:8">
      <c r="A6617">
        <v>6616</v>
      </c>
      <c r="B6617">
        <v>99</v>
      </c>
      <c r="C6617" t="s">
        <v>204</v>
      </c>
      <c r="D6617" t="s">
        <v>1413</v>
      </c>
      <c r="E6617" t="s">
        <v>249</v>
      </c>
      <c r="F6617" t="s">
        <v>46</v>
      </c>
      <c r="G6617">
        <v>3337</v>
      </c>
      <c r="H6617">
        <v>44578</v>
      </c>
    </row>
    <row r="6618" spans="1:8">
      <c r="A6618">
        <v>6617</v>
      </c>
      <c r="B6618">
        <v>99</v>
      </c>
      <c r="C6618" t="s">
        <v>204</v>
      </c>
      <c r="D6618" t="s">
        <v>1413</v>
      </c>
      <c r="E6618" t="s">
        <v>1386</v>
      </c>
      <c r="F6618" t="s">
        <v>63</v>
      </c>
      <c r="G6618">
        <v>3322</v>
      </c>
      <c r="H6618">
        <v>44578</v>
      </c>
    </row>
    <row r="6619" spans="1:8">
      <c r="A6619">
        <v>6618</v>
      </c>
      <c r="B6619">
        <v>99</v>
      </c>
      <c r="C6619" t="s">
        <v>204</v>
      </c>
      <c r="D6619" t="s">
        <v>1413</v>
      </c>
      <c r="E6619" t="s">
        <v>1386</v>
      </c>
      <c r="F6619" t="s">
        <v>46</v>
      </c>
      <c r="G6619">
        <v>3278</v>
      </c>
      <c r="H6619">
        <v>44578</v>
      </c>
    </row>
    <row r="6620" spans="1:8">
      <c r="A6620">
        <v>6619</v>
      </c>
      <c r="B6620">
        <v>99</v>
      </c>
      <c r="C6620" t="s">
        <v>204</v>
      </c>
      <c r="D6620" t="s">
        <v>1413</v>
      </c>
      <c r="E6620" t="s">
        <v>1387</v>
      </c>
      <c r="F6620" t="s">
        <v>63</v>
      </c>
      <c r="G6620">
        <v>3318</v>
      </c>
      <c r="H6620">
        <v>44578</v>
      </c>
    </row>
    <row r="6621" spans="1:8">
      <c r="A6621">
        <v>6620</v>
      </c>
      <c r="B6621">
        <v>99</v>
      </c>
      <c r="C6621" t="s">
        <v>204</v>
      </c>
      <c r="D6621" t="s">
        <v>1413</v>
      </c>
      <c r="E6621" t="s">
        <v>1387</v>
      </c>
      <c r="F6621" t="s">
        <v>46</v>
      </c>
      <c r="G6621">
        <v>3077</v>
      </c>
      <c r="H6621">
        <v>44578</v>
      </c>
    </row>
    <row r="6622" spans="1:8">
      <c r="A6622">
        <v>6621</v>
      </c>
      <c r="B6622">
        <v>99</v>
      </c>
      <c r="C6622" t="s">
        <v>204</v>
      </c>
      <c r="D6622" t="s">
        <v>1413</v>
      </c>
      <c r="E6622" t="s">
        <v>1388</v>
      </c>
      <c r="F6622" t="s">
        <v>63</v>
      </c>
      <c r="G6622">
        <v>3030</v>
      </c>
      <c r="H6622">
        <v>44578</v>
      </c>
    </row>
    <row r="6623" spans="1:8">
      <c r="A6623">
        <v>6622</v>
      </c>
      <c r="B6623">
        <v>99</v>
      </c>
      <c r="C6623" t="s">
        <v>204</v>
      </c>
      <c r="D6623" t="s">
        <v>1413</v>
      </c>
      <c r="E6623" t="s">
        <v>1388</v>
      </c>
      <c r="F6623" t="s">
        <v>46</v>
      </c>
      <c r="G6623">
        <v>2824</v>
      </c>
      <c r="H6623">
        <v>44578</v>
      </c>
    </row>
    <row r="6624" spans="1:8">
      <c r="A6624">
        <v>6623</v>
      </c>
      <c r="B6624">
        <v>99</v>
      </c>
      <c r="C6624" t="s">
        <v>204</v>
      </c>
      <c r="D6624" t="s">
        <v>1413</v>
      </c>
      <c r="E6624" t="s">
        <v>1389</v>
      </c>
      <c r="F6624" t="s">
        <v>63</v>
      </c>
      <c r="G6624">
        <v>2214</v>
      </c>
      <c r="H6624">
        <v>44578</v>
      </c>
    </row>
    <row r="6625" spans="1:8">
      <c r="A6625">
        <v>6624</v>
      </c>
      <c r="B6625">
        <v>99</v>
      </c>
      <c r="C6625" t="s">
        <v>204</v>
      </c>
      <c r="D6625" t="s">
        <v>1413</v>
      </c>
      <c r="E6625" t="s">
        <v>1389</v>
      </c>
      <c r="F6625" t="s">
        <v>46</v>
      </c>
      <c r="G6625">
        <v>1958</v>
      </c>
      <c r="H6625">
        <v>44578</v>
      </c>
    </row>
    <row r="6626" spans="1:8">
      <c r="A6626">
        <v>6625</v>
      </c>
      <c r="B6626">
        <v>99</v>
      </c>
      <c r="C6626" t="s">
        <v>204</v>
      </c>
      <c r="D6626" t="s">
        <v>1413</v>
      </c>
      <c r="E6626" t="s">
        <v>1390</v>
      </c>
      <c r="F6626" t="s">
        <v>63</v>
      </c>
      <c r="G6626">
        <v>1614</v>
      </c>
      <c r="H6626">
        <v>44578</v>
      </c>
    </row>
    <row r="6627" spans="1:8">
      <c r="A6627">
        <v>6626</v>
      </c>
      <c r="B6627">
        <v>99</v>
      </c>
      <c r="C6627" t="s">
        <v>204</v>
      </c>
      <c r="D6627" t="s">
        <v>1413</v>
      </c>
      <c r="E6627" t="s">
        <v>1390</v>
      </c>
      <c r="F6627" t="s">
        <v>46</v>
      </c>
      <c r="G6627">
        <v>1515</v>
      </c>
      <c r="H6627">
        <v>44578</v>
      </c>
    </row>
    <row r="6628" spans="1:8">
      <c r="A6628">
        <v>6627</v>
      </c>
      <c r="B6628">
        <v>99</v>
      </c>
      <c r="C6628" t="s">
        <v>204</v>
      </c>
      <c r="D6628" t="s">
        <v>1413</v>
      </c>
      <c r="E6628" t="s">
        <v>1391</v>
      </c>
      <c r="F6628" t="s">
        <v>63</v>
      </c>
      <c r="G6628">
        <v>1328</v>
      </c>
      <c r="H6628">
        <v>44578</v>
      </c>
    </row>
    <row r="6629" spans="1:8">
      <c r="A6629">
        <v>6628</v>
      </c>
      <c r="B6629">
        <v>99</v>
      </c>
      <c r="C6629" t="s">
        <v>204</v>
      </c>
      <c r="D6629" t="s">
        <v>1413</v>
      </c>
      <c r="E6629" t="s">
        <v>1391</v>
      </c>
      <c r="F6629" t="s">
        <v>46</v>
      </c>
      <c r="G6629">
        <v>1207</v>
      </c>
      <c r="H6629">
        <v>44578</v>
      </c>
    </row>
    <row r="6630" spans="1:8">
      <c r="A6630">
        <v>6629</v>
      </c>
      <c r="B6630">
        <v>99</v>
      </c>
      <c r="C6630" t="s">
        <v>204</v>
      </c>
      <c r="D6630" t="s">
        <v>1413</v>
      </c>
      <c r="E6630" t="s">
        <v>1392</v>
      </c>
      <c r="F6630" t="s">
        <v>63</v>
      </c>
      <c r="G6630">
        <v>1101</v>
      </c>
      <c r="H6630">
        <v>44578</v>
      </c>
    </row>
    <row r="6631" spans="1:8">
      <c r="A6631">
        <v>6630</v>
      </c>
      <c r="B6631">
        <v>99</v>
      </c>
      <c r="C6631" t="s">
        <v>204</v>
      </c>
      <c r="D6631" t="s">
        <v>1413</v>
      </c>
      <c r="E6631" t="s">
        <v>1392</v>
      </c>
      <c r="F6631" t="s">
        <v>46</v>
      </c>
      <c r="G6631">
        <v>1016</v>
      </c>
      <c r="H6631">
        <v>44578</v>
      </c>
    </row>
    <row r="6632" spans="1:8">
      <c r="A6632">
        <v>6631</v>
      </c>
      <c r="B6632">
        <v>99</v>
      </c>
      <c r="C6632" t="s">
        <v>204</v>
      </c>
      <c r="D6632" t="s">
        <v>1413</v>
      </c>
      <c r="E6632" t="s">
        <v>1393</v>
      </c>
      <c r="F6632" t="s">
        <v>63</v>
      </c>
      <c r="G6632">
        <v>926</v>
      </c>
      <c r="H6632">
        <v>44578</v>
      </c>
    </row>
    <row r="6633" spans="1:8">
      <c r="A6633">
        <v>6632</v>
      </c>
      <c r="B6633">
        <v>99</v>
      </c>
      <c r="C6633" t="s">
        <v>204</v>
      </c>
      <c r="D6633" t="s">
        <v>1413</v>
      </c>
      <c r="E6633" t="s">
        <v>1393</v>
      </c>
      <c r="F6633" t="s">
        <v>46</v>
      </c>
      <c r="G6633">
        <v>850</v>
      </c>
      <c r="H6633">
        <v>44578</v>
      </c>
    </row>
    <row r="6634" spans="1:8">
      <c r="A6634">
        <v>6633</v>
      </c>
      <c r="B6634">
        <v>99</v>
      </c>
      <c r="C6634" t="s">
        <v>204</v>
      </c>
      <c r="D6634" t="s">
        <v>1413</v>
      </c>
      <c r="E6634" t="s">
        <v>1394</v>
      </c>
      <c r="F6634" t="s">
        <v>63</v>
      </c>
      <c r="G6634">
        <v>715</v>
      </c>
      <c r="H6634">
        <v>44578</v>
      </c>
    </row>
    <row r="6635" spans="1:8">
      <c r="A6635">
        <v>6634</v>
      </c>
      <c r="B6635">
        <v>99</v>
      </c>
      <c r="C6635" t="s">
        <v>204</v>
      </c>
      <c r="D6635" t="s">
        <v>1413</v>
      </c>
      <c r="E6635" t="s">
        <v>1394</v>
      </c>
      <c r="F6635" t="s">
        <v>46</v>
      </c>
      <c r="G6635">
        <v>702</v>
      </c>
      <c r="H6635">
        <v>44578</v>
      </c>
    </row>
    <row r="6636" spans="1:8">
      <c r="A6636">
        <v>6635</v>
      </c>
      <c r="B6636">
        <v>99</v>
      </c>
      <c r="C6636" t="s">
        <v>204</v>
      </c>
      <c r="D6636" t="s">
        <v>1413</v>
      </c>
      <c r="E6636" t="s">
        <v>1395</v>
      </c>
      <c r="F6636" t="s">
        <v>63</v>
      </c>
      <c r="G6636">
        <v>647</v>
      </c>
      <c r="H6636">
        <v>44578</v>
      </c>
    </row>
    <row r="6637" spans="1:8">
      <c r="A6637">
        <v>6636</v>
      </c>
      <c r="B6637">
        <v>99</v>
      </c>
      <c r="C6637" t="s">
        <v>204</v>
      </c>
      <c r="D6637" t="s">
        <v>1413</v>
      </c>
      <c r="E6637" t="s">
        <v>1395</v>
      </c>
      <c r="F6637" t="s">
        <v>46</v>
      </c>
      <c r="G6637">
        <v>561</v>
      </c>
      <c r="H6637">
        <v>44578</v>
      </c>
    </row>
    <row r="6638" spans="1:8">
      <c r="A6638">
        <v>6637</v>
      </c>
      <c r="B6638">
        <v>99</v>
      </c>
      <c r="C6638" t="s">
        <v>204</v>
      </c>
      <c r="D6638" t="s">
        <v>1413</v>
      </c>
      <c r="E6638" t="s">
        <v>1396</v>
      </c>
      <c r="F6638" t="s">
        <v>63</v>
      </c>
      <c r="G6638">
        <v>505</v>
      </c>
      <c r="H6638">
        <v>44578</v>
      </c>
    </row>
    <row r="6639" spans="1:8">
      <c r="A6639">
        <v>6638</v>
      </c>
      <c r="B6639">
        <v>99</v>
      </c>
      <c r="C6639" t="s">
        <v>204</v>
      </c>
      <c r="D6639" t="s">
        <v>1413</v>
      </c>
      <c r="E6639" t="s">
        <v>1396</v>
      </c>
      <c r="F6639" t="s">
        <v>46</v>
      </c>
      <c r="G6639">
        <v>426</v>
      </c>
      <c r="H6639">
        <v>44578</v>
      </c>
    </row>
    <row r="6640" spans="1:8">
      <c r="A6640">
        <v>6639</v>
      </c>
      <c r="B6640">
        <v>99</v>
      </c>
      <c r="C6640" t="s">
        <v>204</v>
      </c>
      <c r="D6640" t="s">
        <v>1413</v>
      </c>
      <c r="E6640" t="s">
        <v>1397</v>
      </c>
      <c r="F6640" t="s">
        <v>63</v>
      </c>
      <c r="G6640">
        <v>344</v>
      </c>
      <c r="H6640">
        <v>44578</v>
      </c>
    </row>
    <row r="6641" spans="1:8">
      <c r="A6641">
        <v>6640</v>
      </c>
      <c r="B6641">
        <v>99</v>
      </c>
      <c r="C6641" t="s">
        <v>204</v>
      </c>
      <c r="D6641" t="s">
        <v>1413</v>
      </c>
      <c r="E6641" t="s">
        <v>1397</v>
      </c>
      <c r="F6641" t="s">
        <v>46</v>
      </c>
      <c r="G6641">
        <v>283</v>
      </c>
      <c r="H6641">
        <v>44578</v>
      </c>
    </row>
    <row r="6642" spans="1:8">
      <c r="A6642">
        <v>6641</v>
      </c>
      <c r="B6642">
        <v>99</v>
      </c>
      <c r="C6642" t="s">
        <v>204</v>
      </c>
      <c r="D6642" t="s">
        <v>1413</v>
      </c>
      <c r="E6642" t="s">
        <v>1398</v>
      </c>
      <c r="F6642" t="s">
        <v>63</v>
      </c>
      <c r="G6642">
        <v>256</v>
      </c>
      <c r="H6642">
        <v>44578</v>
      </c>
    </row>
    <row r="6643" spans="1:8">
      <c r="A6643">
        <v>6642</v>
      </c>
      <c r="B6643">
        <v>99</v>
      </c>
      <c r="C6643" t="s">
        <v>204</v>
      </c>
      <c r="D6643" t="s">
        <v>1413</v>
      </c>
      <c r="E6643" t="s">
        <v>1398</v>
      </c>
      <c r="F6643" t="s">
        <v>46</v>
      </c>
      <c r="G6643">
        <v>233</v>
      </c>
      <c r="H6643">
        <v>44578</v>
      </c>
    </row>
    <row r="6644" spans="1:8">
      <c r="A6644">
        <v>6643</v>
      </c>
      <c r="B6644">
        <v>99</v>
      </c>
      <c r="C6644" t="s">
        <v>204</v>
      </c>
      <c r="D6644" t="s">
        <v>1413</v>
      </c>
      <c r="E6644" t="s">
        <v>1399</v>
      </c>
      <c r="F6644" t="s">
        <v>63</v>
      </c>
      <c r="G6644">
        <v>152</v>
      </c>
      <c r="H6644">
        <v>44578</v>
      </c>
    </row>
    <row r="6645" spans="1:8">
      <c r="A6645">
        <v>6644</v>
      </c>
      <c r="B6645">
        <v>99</v>
      </c>
      <c r="C6645" t="s">
        <v>204</v>
      </c>
      <c r="D6645" t="s">
        <v>1413</v>
      </c>
      <c r="E6645" t="s">
        <v>1399</v>
      </c>
      <c r="F6645" t="s">
        <v>46</v>
      </c>
      <c r="G6645">
        <v>135</v>
      </c>
      <c r="H6645">
        <v>44578</v>
      </c>
    </row>
    <row r="6646" spans="1:8">
      <c r="A6646">
        <v>6645</v>
      </c>
      <c r="B6646">
        <v>99</v>
      </c>
      <c r="C6646" t="s">
        <v>204</v>
      </c>
      <c r="D6646" t="s">
        <v>1413</v>
      </c>
      <c r="E6646" t="s">
        <v>1400</v>
      </c>
      <c r="F6646" t="s">
        <v>63</v>
      </c>
      <c r="G6646">
        <v>125</v>
      </c>
      <c r="H6646">
        <v>44578</v>
      </c>
    </row>
    <row r="6647" spans="1:8">
      <c r="A6647">
        <v>6646</v>
      </c>
      <c r="B6647">
        <v>99</v>
      </c>
      <c r="C6647" t="s">
        <v>204</v>
      </c>
      <c r="D6647" t="s">
        <v>1413</v>
      </c>
      <c r="E6647" t="s">
        <v>1400</v>
      </c>
      <c r="F6647" t="s">
        <v>46</v>
      </c>
      <c r="G6647">
        <v>93</v>
      </c>
      <c r="H6647">
        <v>44578</v>
      </c>
    </row>
    <row r="6648" spans="1:8">
      <c r="A6648">
        <v>6647</v>
      </c>
      <c r="B6648">
        <v>99</v>
      </c>
      <c r="C6648" t="s">
        <v>204</v>
      </c>
      <c r="D6648" t="s">
        <v>1413</v>
      </c>
      <c r="E6648" t="s">
        <v>1401</v>
      </c>
      <c r="F6648" t="s">
        <v>63</v>
      </c>
      <c r="G6648">
        <v>69</v>
      </c>
      <c r="H6648">
        <v>44578</v>
      </c>
    </row>
    <row r="6649" spans="1:8">
      <c r="A6649">
        <v>6648</v>
      </c>
      <c r="B6649">
        <v>99</v>
      </c>
      <c r="C6649" t="s">
        <v>204</v>
      </c>
      <c r="D6649" t="s">
        <v>1413</v>
      </c>
      <c r="E6649" t="s">
        <v>1401</v>
      </c>
      <c r="F6649" t="s">
        <v>46</v>
      </c>
      <c r="G6649">
        <v>56</v>
      </c>
      <c r="H6649">
        <v>44578</v>
      </c>
    </row>
    <row r="6650" spans="1:8">
      <c r="A6650">
        <v>6649</v>
      </c>
      <c r="B6650">
        <v>99</v>
      </c>
      <c r="C6650" t="s">
        <v>204</v>
      </c>
      <c r="D6650" t="s">
        <v>1413</v>
      </c>
      <c r="E6650" t="s">
        <v>1402</v>
      </c>
      <c r="F6650" t="s">
        <v>63</v>
      </c>
      <c r="G6650">
        <v>53</v>
      </c>
      <c r="H6650">
        <v>44578</v>
      </c>
    </row>
    <row r="6651" spans="1:8">
      <c r="A6651">
        <v>6650</v>
      </c>
      <c r="B6651">
        <v>99</v>
      </c>
      <c r="C6651" t="s">
        <v>204</v>
      </c>
      <c r="D6651" t="s">
        <v>1413</v>
      </c>
      <c r="E6651" t="s">
        <v>1402</v>
      </c>
      <c r="F6651" t="s">
        <v>46</v>
      </c>
      <c r="G6651">
        <v>38</v>
      </c>
      <c r="H6651">
        <v>44578</v>
      </c>
    </row>
    <row r="6652" spans="1:8">
      <c r="A6652">
        <v>6651</v>
      </c>
      <c r="B6652">
        <v>99</v>
      </c>
      <c r="C6652" t="s">
        <v>204</v>
      </c>
      <c r="D6652" t="s">
        <v>3582</v>
      </c>
      <c r="E6652" t="s">
        <v>249</v>
      </c>
      <c r="F6652" t="s">
        <v>46</v>
      </c>
      <c r="G6652">
        <v>1</v>
      </c>
      <c r="H6652">
        <v>1</v>
      </c>
    </row>
    <row r="6653" spans="1:8">
      <c r="A6653">
        <v>6652</v>
      </c>
      <c r="B6653">
        <v>99</v>
      </c>
      <c r="C6653" t="s">
        <v>204</v>
      </c>
      <c r="D6653" t="s">
        <v>3597</v>
      </c>
      <c r="E6653" t="s">
        <v>249</v>
      </c>
      <c r="F6653" t="s">
        <v>63</v>
      </c>
      <c r="G6653">
        <v>1</v>
      </c>
      <c r="H6653">
        <v>5</v>
      </c>
    </row>
    <row r="6654" spans="1:8">
      <c r="A6654">
        <v>6653</v>
      </c>
      <c r="B6654">
        <v>99</v>
      </c>
      <c r="C6654" t="s">
        <v>204</v>
      </c>
      <c r="D6654" t="s">
        <v>3597</v>
      </c>
      <c r="E6654" t="s">
        <v>249</v>
      </c>
      <c r="F6654" t="s">
        <v>46</v>
      </c>
      <c r="G6654">
        <v>1</v>
      </c>
      <c r="H6654">
        <v>5</v>
      </c>
    </row>
    <row r="6655" spans="1:8">
      <c r="A6655">
        <v>6654</v>
      </c>
      <c r="B6655">
        <v>99</v>
      </c>
      <c r="C6655" t="s">
        <v>204</v>
      </c>
      <c r="D6655" t="s">
        <v>3597</v>
      </c>
      <c r="E6655" t="s">
        <v>1389</v>
      </c>
      <c r="F6655" t="s">
        <v>63</v>
      </c>
      <c r="G6655">
        <v>1</v>
      </c>
      <c r="H6655">
        <v>5</v>
      </c>
    </row>
    <row r="6656" spans="1:8">
      <c r="A6656">
        <v>6655</v>
      </c>
      <c r="B6656">
        <v>99</v>
      </c>
      <c r="C6656" t="s">
        <v>204</v>
      </c>
      <c r="D6656" t="s">
        <v>3597</v>
      </c>
      <c r="E6656" t="s">
        <v>1391</v>
      </c>
      <c r="F6656" t="s">
        <v>63</v>
      </c>
      <c r="G6656">
        <v>1</v>
      </c>
      <c r="H6656">
        <v>5</v>
      </c>
    </row>
    <row r="6657" spans="1:8">
      <c r="A6657">
        <v>6656</v>
      </c>
      <c r="B6657">
        <v>99</v>
      </c>
      <c r="C6657" t="s">
        <v>204</v>
      </c>
      <c r="D6657" t="s">
        <v>3597</v>
      </c>
      <c r="E6657" t="s">
        <v>1401</v>
      </c>
      <c r="F6657" t="s">
        <v>63</v>
      </c>
      <c r="G6657">
        <v>1</v>
      </c>
      <c r="H6657">
        <v>5</v>
      </c>
    </row>
    <row r="6658" spans="1:8">
      <c r="A6658">
        <v>6657</v>
      </c>
      <c r="B6658">
        <v>99</v>
      </c>
      <c r="C6658" t="s">
        <v>204</v>
      </c>
      <c r="D6658" t="s">
        <v>3599</v>
      </c>
      <c r="E6658" t="s">
        <v>1387</v>
      </c>
      <c r="F6658" t="s">
        <v>46</v>
      </c>
      <c r="G6658">
        <v>1</v>
      </c>
      <c r="H6658">
        <v>5</v>
      </c>
    </row>
    <row r="6659" spans="1:8">
      <c r="A6659">
        <v>6658</v>
      </c>
      <c r="B6659">
        <v>99</v>
      </c>
      <c r="C6659" t="s">
        <v>204</v>
      </c>
      <c r="D6659" t="s">
        <v>3599</v>
      </c>
      <c r="E6659" t="s">
        <v>1388</v>
      </c>
      <c r="F6659" t="s">
        <v>63</v>
      </c>
      <c r="G6659">
        <v>1</v>
      </c>
      <c r="H6659">
        <v>5</v>
      </c>
    </row>
    <row r="6660" spans="1:8">
      <c r="A6660">
        <v>6659</v>
      </c>
      <c r="B6660">
        <v>99</v>
      </c>
      <c r="C6660" t="s">
        <v>204</v>
      </c>
      <c r="D6660" t="s">
        <v>3599</v>
      </c>
      <c r="E6660" t="s">
        <v>1389</v>
      </c>
      <c r="F6660" t="s">
        <v>63</v>
      </c>
      <c r="G6660">
        <v>1</v>
      </c>
      <c r="H6660">
        <v>5</v>
      </c>
    </row>
    <row r="6661" spans="1:8">
      <c r="A6661">
        <v>6660</v>
      </c>
      <c r="B6661">
        <v>99</v>
      </c>
      <c r="C6661" t="s">
        <v>204</v>
      </c>
      <c r="D6661" t="s">
        <v>3599</v>
      </c>
      <c r="E6661" t="s">
        <v>1392</v>
      </c>
      <c r="F6661" t="s">
        <v>63</v>
      </c>
      <c r="G6661">
        <v>1</v>
      </c>
      <c r="H6661">
        <v>5</v>
      </c>
    </row>
    <row r="6662" spans="1:8">
      <c r="A6662">
        <v>6661</v>
      </c>
      <c r="B6662">
        <v>99</v>
      </c>
      <c r="C6662" t="s">
        <v>204</v>
      </c>
      <c r="D6662" t="s">
        <v>3599</v>
      </c>
      <c r="E6662" t="s">
        <v>1394</v>
      </c>
      <c r="F6662" t="s">
        <v>46</v>
      </c>
      <c r="G6662">
        <v>1</v>
      </c>
      <c r="H6662">
        <v>5</v>
      </c>
    </row>
    <row r="6663" spans="1:8">
      <c r="A6663">
        <v>6662</v>
      </c>
      <c r="B6663">
        <v>99</v>
      </c>
      <c r="C6663" t="s">
        <v>204</v>
      </c>
      <c r="D6663" t="s">
        <v>3598</v>
      </c>
      <c r="E6663" t="s">
        <v>249</v>
      </c>
      <c r="F6663" t="s">
        <v>63</v>
      </c>
      <c r="G6663">
        <v>21</v>
      </c>
      <c r="H6663">
        <v>570</v>
      </c>
    </row>
    <row r="6664" spans="1:8">
      <c r="A6664">
        <v>6663</v>
      </c>
      <c r="B6664">
        <v>99</v>
      </c>
      <c r="C6664" t="s">
        <v>204</v>
      </c>
      <c r="D6664" t="s">
        <v>3598</v>
      </c>
      <c r="E6664" t="s">
        <v>249</v>
      </c>
      <c r="F6664" t="s">
        <v>46</v>
      </c>
      <c r="G6664">
        <v>13</v>
      </c>
      <c r="H6664">
        <v>570</v>
      </c>
    </row>
    <row r="6665" spans="1:8">
      <c r="A6665">
        <v>6664</v>
      </c>
      <c r="B6665">
        <v>99</v>
      </c>
      <c r="C6665" t="s">
        <v>204</v>
      </c>
      <c r="D6665" t="s">
        <v>3598</v>
      </c>
      <c r="E6665" t="s">
        <v>1386</v>
      </c>
      <c r="F6665" t="s">
        <v>63</v>
      </c>
      <c r="G6665">
        <v>24</v>
      </c>
      <c r="H6665">
        <v>570</v>
      </c>
    </row>
    <row r="6666" spans="1:8">
      <c r="A6666">
        <v>6665</v>
      </c>
      <c r="B6666">
        <v>99</v>
      </c>
      <c r="C6666" t="s">
        <v>204</v>
      </c>
      <c r="D6666" t="s">
        <v>3598</v>
      </c>
      <c r="E6666" t="s">
        <v>1386</v>
      </c>
      <c r="F6666" t="s">
        <v>46</v>
      </c>
      <c r="G6666">
        <v>25</v>
      </c>
      <c r="H6666">
        <v>570</v>
      </c>
    </row>
    <row r="6667" spans="1:8">
      <c r="A6667">
        <v>6666</v>
      </c>
      <c r="B6667">
        <v>99</v>
      </c>
      <c r="C6667" t="s">
        <v>204</v>
      </c>
      <c r="D6667" t="s">
        <v>3598</v>
      </c>
      <c r="E6667" t="s">
        <v>1387</v>
      </c>
      <c r="F6667" t="s">
        <v>63</v>
      </c>
      <c r="G6667">
        <v>30</v>
      </c>
      <c r="H6667">
        <v>570</v>
      </c>
    </row>
    <row r="6668" spans="1:8">
      <c r="A6668">
        <v>6667</v>
      </c>
      <c r="B6668">
        <v>99</v>
      </c>
      <c r="C6668" t="s">
        <v>204</v>
      </c>
      <c r="D6668" t="s">
        <v>3598</v>
      </c>
      <c r="E6668" t="s">
        <v>1387</v>
      </c>
      <c r="F6668" t="s">
        <v>46</v>
      </c>
      <c r="G6668">
        <v>17</v>
      </c>
      <c r="H6668">
        <v>570</v>
      </c>
    </row>
    <row r="6669" spans="1:8">
      <c r="A6669">
        <v>6668</v>
      </c>
      <c r="B6669">
        <v>99</v>
      </c>
      <c r="C6669" t="s">
        <v>204</v>
      </c>
      <c r="D6669" t="s">
        <v>3598</v>
      </c>
      <c r="E6669" t="s">
        <v>1388</v>
      </c>
      <c r="F6669" t="s">
        <v>63</v>
      </c>
      <c r="G6669">
        <v>25</v>
      </c>
      <c r="H6669">
        <v>570</v>
      </c>
    </row>
    <row r="6670" spans="1:8">
      <c r="A6670">
        <v>6669</v>
      </c>
      <c r="B6670">
        <v>99</v>
      </c>
      <c r="C6670" t="s">
        <v>204</v>
      </c>
      <c r="D6670" t="s">
        <v>3598</v>
      </c>
      <c r="E6670" t="s">
        <v>1388</v>
      </c>
      <c r="F6670" t="s">
        <v>46</v>
      </c>
      <c r="G6670">
        <v>16</v>
      </c>
      <c r="H6670">
        <v>570</v>
      </c>
    </row>
    <row r="6671" spans="1:8">
      <c r="A6671">
        <v>6670</v>
      </c>
      <c r="B6671">
        <v>99</v>
      </c>
      <c r="C6671" t="s">
        <v>204</v>
      </c>
      <c r="D6671" t="s">
        <v>3598</v>
      </c>
      <c r="E6671" t="s">
        <v>1389</v>
      </c>
      <c r="F6671" t="s">
        <v>63</v>
      </c>
      <c r="G6671">
        <v>20</v>
      </c>
      <c r="H6671">
        <v>570</v>
      </c>
    </row>
    <row r="6672" spans="1:8">
      <c r="A6672">
        <v>6671</v>
      </c>
      <c r="B6672">
        <v>99</v>
      </c>
      <c r="C6672" t="s">
        <v>204</v>
      </c>
      <c r="D6672" t="s">
        <v>3598</v>
      </c>
      <c r="E6672" t="s">
        <v>1389</v>
      </c>
      <c r="F6672" t="s">
        <v>46</v>
      </c>
      <c r="G6672">
        <v>17</v>
      </c>
      <c r="H6672">
        <v>570</v>
      </c>
    </row>
    <row r="6673" spans="1:8">
      <c r="A6673">
        <v>6672</v>
      </c>
      <c r="B6673">
        <v>99</v>
      </c>
      <c r="C6673" t="s">
        <v>204</v>
      </c>
      <c r="D6673" t="s">
        <v>3598</v>
      </c>
      <c r="E6673" t="s">
        <v>1390</v>
      </c>
      <c r="F6673" t="s">
        <v>63</v>
      </c>
      <c r="G6673">
        <v>43</v>
      </c>
      <c r="H6673">
        <v>570</v>
      </c>
    </row>
    <row r="6674" spans="1:8">
      <c r="A6674">
        <v>6673</v>
      </c>
      <c r="B6674">
        <v>99</v>
      </c>
      <c r="C6674" t="s">
        <v>204</v>
      </c>
      <c r="D6674" t="s">
        <v>3598</v>
      </c>
      <c r="E6674" t="s">
        <v>1390</v>
      </c>
      <c r="F6674" t="s">
        <v>46</v>
      </c>
      <c r="G6674">
        <v>30</v>
      </c>
      <c r="H6674">
        <v>570</v>
      </c>
    </row>
    <row r="6675" spans="1:8">
      <c r="A6675">
        <v>6674</v>
      </c>
      <c r="B6675">
        <v>99</v>
      </c>
      <c r="C6675" t="s">
        <v>204</v>
      </c>
      <c r="D6675" t="s">
        <v>3598</v>
      </c>
      <c r="E6675" t="s">
        <v>1391</v>
      </c>
      <c r="F6675" t="s">
        <v>63</v>
      </c>
      <c r="G6675">
        <v>52</v>
      </c>
      <c r="H6675">
        <v>570</v>
      </c>
    </row>
    <row r="6676" spans="1:8">
      <c r="A6676">
        <v>6675</v>
      </c>
      <c r="B6676">
        <v>99</v>
      </c>
      <c r="C6676" t="s">
        <v>204</v>
      </c>
      <c r="D6676" t="s">
        <v>3598</v>
      </c>
      <c r="E6676" t="s">
        <v>1391</v>
      </c>
      <c r="F6676" t="s">
        <v>46</v>
      </c>
      <c r="G6676">
        <v>28</v>
      </c>
      <c r="H6676">
        <v>570</v>
      </c>
    </row>
    <row r="6677" spans="1:8">
      <c r="A6677">
        <v>6676</v>
      </c>
      <c r="B6677">
        <v>99</v>
      </c>
      <c r="C6677" t="s">
        <v>204</v>
      </c>
      <c r="D6677" t="s">
        <v>3598</v>
      </c>
      <c r="E6677" t="s">
        <v>1392</v>
      </c>
      <c r="F6677" t="s">
        <v>63</v>
      </c>
      <c r="G6677">
        <v>27</v>
      </c>
      <c r="H6677">
        <v>570</v>
      </c>
    </row>
    <row r="6678" spans="1:8">
      <c r="A6678">
        <v>6677</v>
      </c>
      <c r="B6678">
        <v>99</v>
      </c>
      <c r="C6678" t="s">
        <v>204</v>
      </c>
      <c r="D6678" t="s">
        <v>3598</v>
      </c>
      <c r="E6678" t="s">
        <v>1392</v>
      </c>
      <c r="F6678" t="s">
        <v>46</v>
      </c>
      <c r="G6678">
        <v>28</v>
      </c>
      <c r="H6678">
        <v>570</v>
      </c>
    </row>
    <row r="6679" spans="1:8">
      <c r="A6679">
        <v>6678</v>
      </c>
      <c r="B6679">
        <v>99</v>
      </c>
      <c r="C6679" t="s">
        <v>204</v>
      </c>
      <c r="D6679" t="s">
        <v>3598</v>
      </c>
      <c r="E6679" t="s">
        <v>1393</v>
      </c>
      <c r="F6679" t="s">
        <v>63</v>
      </c>
      <c r="G6679">
        <v>33</v>
      </c>
      <c r="H6679">
        <v>570</v>
      </c>
    </row>
    <row r="6680" spans="1:8">
      <c r="A6680">
        <v>6679</v>
      </c>
      <c r="B6680">
        <v>99</v>
      </c>
      <c r="C6680" t="s">
        <v>204</v>
      </c>
      <c r="D6680" t="s">
        <v>3598</v>
      </c>
      <c r="E6680" t="s">
        <v>1393</v>
      </c>
      <c r="F6680" t="s">
        <v>46</v>
      </c>
      <c r="G6680">
        <v>12</v>
      </c>
      <c r="H6680">
        <v>570</v>
      </c>
    </row>
    <row r="6681" spans="1:8">
      <c r="A6681">
        <v>6680</v>
      </c>
      <c r="B6681">
        <v>99</v>
      </c>
      <c r="C6681" t="s">
        <v>204</v>
      </c>
      <c r="D6681" t="s">
        <v>3598</v>
      </c>
      <c r="E6681" t="s">
        <v>1394</v>
      </c>
      <c r="F6681" t="s">
        <v>63</v>
      </c>
      <c r="G6681">
        <v>17</v>
      </c>
      <c r="H6681">
        <v>570</v>
      </c>
    </row>
    <row r="6682" spans="1:8">
      <c r="A6682">
        <v>6681</v>
      </c>
      <c r="B6682">
        <v>99</v>
      </c>
      <c r="C6682" t="s">
        <v>204</v>
      </c>
      <c r="D6682" t="s">
        <v>3598</v>
      </c>
      <c r="E6682" t="s">
        <v>1394</v>
      </c>
      <c r="F6682" t="s">
        <v>46</v>
      </c>
      <c r="G6682">
        <v>20</v>
      </c>
      <c r="H6682">
        <v>570</v>
      </c>
    </row>
    <row r="6683" spans="1:8">
      <c r="A6683">
        <v>6682</v>
      </c>
      <c r="B6683">
        <v>99</v>
      </c>
      <c r="C6683" t="s">
        <v>204</v>
      </c>
      <c r="D6683" t="s">
        <v>3598</v>
      </c>
      <c r="E6683" t="s">
        <v>1395</v>
      </c>
      <c r="F6683" t="s">
        <v>63</v>
      </c>
      <c r="G6683">
        <v>11</v>
      </c>
      <c r="H6683">
        <v>570</v>
      </c>
    </row>
    <row r="6684" spans="1:8">
      <c r="A6684">
        <v>6683</v>
      </c>
      <c r="B6684">
        <v>99</v>
      </c>
      <c r="C6684" t="s">
        <v>204</v>
      </c>
      <c r="D6684" t="s">
        <v>3598</v>
      </c>
      <c r="E6684" t="s">
        <v>1395</v>
      </c>
      <c r="F6684" t="s">
        <v>46</v>
      </c>
      <c r="G6684">
        <v>7</v>
      </c>
      <c r="H6684">
        <v>570</v>
      </c>
    </row>
    <row r="6685" spans="1:8">
      <c r="A6685">
        <v>6684</v>
      </c>
      <c r="B6685">
        <v>99</v>
      </c>
      <c r="C6685" t="s">
        <v>204</v>
      </c>
      <c r="D6685" t="s">
        <v>3598</v>
      </c>
      <c r="E6685" t="s">
        <v>1396</v>
      </c>
      <c r="F6685" t="s">
        <v>63</v>
      </c>
      <c r="G6685">
        <v>8</v>
      </c>
      <c r="H6685">
        <v>570</v>
      </c>
    </row>
    <row r="6686" spans="1:8">
      <c r="A6686">
        <v>6685</v>
      </c>
      <c r="B6686">
        <v>99</v>
      </c>
      <c r="C6686" t="s">
        <v>204</v>
      </c>
      <c r="D6686" t="s">
        <v>3598</v>
      </c>
      <c r="E6686" t="s">
        <v>1396</v>
      </c>
      <c r="F6686" t="s">
        <v>46</v>
      </c>
      <c r="G6686">
        <v>4</v>
      </c>
      <c r="H6686">
        <v>570</v>
      </c>
    </row>
    <row r="6687" spans="1:8">
      <c r="A6687">
        <v>6686</v>
      </c>
      <c r="B6687">
        <v>99</v>
      </c>
      <c r="C6687" t="s">
        <v>204</v>
      </c>
      <c r="D6687" t="s">
        <v>3598</v>
      </c>
      <c r="E6687" t="s">
        <v>1397</v>
      </c>
      <c r="F6687" t="s">
        <v>63</v>
      </c>
      <c r="G6687">
        <v>5</v>
      </c>
      <c r="H6687">
        <v>570</v>
      </c>
    </row>
    <row r="6688" spans="1:8">
      <c r="A6688">
        <v>6687</v>
      </c>
      <c r="B6688">
        <v>99</v>
      </c>
      <c r="C6688" t="s">
        <v>204</v>
      </c>
      <c r="D6688" t="s">
        <v>3598</v>
      </c>
      <c r="E6688" t="s">
        <v>1397</v>
      </c>
      <c r="F6688" t="s">
        <v>46</v>
      </c>
      <c r="G6688">
        <v>4</v>
      </c>
      <c r="H6688">
        <v>570</v>
      </c>
    </row>
    <row r="6689" spans="1:8">
      <c r="A6689">
        <v>6688</v>
      </c>
      <c r="B6689">
        <v>99</v>
      </c>
      <c r="C6689" t="s">
        <v>204</v>
      </c>
      <c r="D6689" t="s">
        <v>3598</v>
      </c>
      <c r="E6689" t="s">
        <v>1398</v>
      </c>
      <c r="F6689" t="s">
        <v>63</v>
      </c>
      <c r="G6689">
        <v>11</v>
      </c>
      <c r="H6689">
        <v>570</v>
      </c>
    </row>
    <row r="6690" spans="1:8">
      <c r="A6690">
        <v>6689</v>
      </c>
      <c r="B6690">
        <v>99</v>
      </c>
      <c r="C6690" t="s">
        <v>204</v>
      </c>
      <c r="D6690" t="s">
        <v>3598</v>
      </c>
      <c r="E6690" t="s">
        <v>1398</v>
      </c>
      <c r="F6690" t="s">
        <v>46</v>
      </c>
      <c r="G6690">
        <v>8</v>
      </c>
      <c r="H6690">
        <v>570</v>
      </c>
    </row>
    <row r="6691" spans="1:8">
      <c r="A6691">
        <v>6690</v>
      </c>
      <c r="B6691">
        <v>99</v>
      </c>
      <c r="C6691" t="s">
        <v>204</v>
      </c>
      <c r="D6691" t="s">
        <v>3598</v>
      </c>
      <c r="E6691" t="s">
        <v>1399</v>
      </c>
      <c r="F6691" t="s">
        <v>63</v>
      </c>
      <c r="G6691">
        <v>4</v>
      </c>
      <c r="H6691">
        <v>570</v>
      </c>
    </row>
    <row r="6692" spans="1:8">
      <c r="A6692">
        <v>6691</v>
      </c>
      <c r="B6692">
        <v>99</v>
      </c>
      <c r="C6692" t="s">
        <v>204</v>
      </c>
      <c r="D6692" t="s">
        <v>3598</v>
      </c>
      <c r="E6692" t="s">
        <v>1399</v>
      </c>
      <c r="F6692" t="s">
        <v>46</v>
      </c>
      <c r="G6692">
        <v>2</v>
      </c>
      <c r="H6692">
        <v>570</v>
      </c>
    </row>
    <row r="6693" spans="1:8">
      <c r="A6693">
        <v>6692</v>
      </c>
      <c r="B6693">
        <v>99</v>
      </c>
      <c r="C6693" t="s">
        <v>204</v>
      </c>
      <c r="D6693" t="s">
        <v>3598</v>
      </c>
      <c r="E6693" t="s">
        <v>1400</v>
      </c>
      <c r="F6693" t="s">
        <v>63</v>
      </c>
      <c r="G6693">
        <v>3</v>
      </c>
      <c r="H6693">
        <v>570</v>
      </c>
    </row>
    <row r="6694" spans="1:8">
      <c r="A6694">
        <v>6693</v>
      </c>
      <c r="B6694">
        <v>99</v>
      </c>
      <c r="C6694" t="s">
        <v>204</v>
      </c>
      <c r="D6694" t="s">
        <v>3598</v>
      </c>
      <c r="E6694" t="s">
        <v>1400</v>
      </c>
      <c r="F6694" t="s">
        <v>46</v>
      </c>
      <c r="G6694">
        <v>2</v>
      </c>
      <c r="H6694">
        <v>570</v>
      </c>
    </row>
    <row r="6695" spans="1:8">
      <c r="A6695">
        <v>6694</v>
      </c>
      <c r="B6695">
        <v>99</v>
      </c>
      <c r="C6695" t="s">
        <v>204</v>
      </c>
      <c r="D6695" t="s">
        <v>3598</v>
      </c>
      <c r="E6695" t="s">
        <v>1401</v>
      </c>
      <c r="F6695" t="s">
        <v>63</v>
      </c>
      <c r="G6695">
        <v>1</v>
      </c>
      <c r="H6695">
        <v>570</v>
      </c>
    </row>
    <row r="6696" spans="1:8">
      <c r="A6696">
        <v>6695</v>
      </c>
      <c r="B6696">
        <v>99</v>
      </c>
      <c r="C6696" t="s">
        <v>204</v>
      </c>
      <c r="D6696" t="s">
        <v>3598</v>
      </c>
      <c r="E6696" t="s">
        <v>1401</v>
      </c>
      <c r="F6696" t="s">
        <v>46</v>
      </c>
      <c r="G6696">
        <v>1</v>
      </c>
      <c r="H6696">
        <v>570</v>
      </c>
    </row>
    <row r="6697" spans="1:8">
      <c r="A6697">
        <v>6696</v>
      </c>
      <c r="B6697">
        <v>99</v>
      </c>
      <c r="C6697" t="s">
        <v>204</v>
      </c>
      <c r="D6697" t="s">
        <v>3598</v>
      </c>
      <c r="E6697" t="s">
        <v>1402</v>
      </c>
      <c r="F6697" t="s">
        <v>46</v>
      </c>
      <c r="G6697">
        <v>1</v>
      </c>
      <c r="H6697">
        <v>570</v>
      </c>
    </row>
    <row r="6698" spans="1:8">
      <c r="A6698">
        <v>6697</v>
      </c>
      <c r="B6698">
        <v>99</v>
      </c>
      <c r="C6698" t="s">
        <v>204</v>
      </c>
      <c r="D6698" t="s">
        <v>3586</v>
      </c>
      <c r="E6698" t="s">
        <v>249</v>
      </c>
      <c r="F6698" t="s">
        <v>63</v>
      </c>
      <c r="G6698">
        <v>1309</v>
      </c>
      <c r="H6698">
        <v>28339</v>
      </c>
    </row>
    <row r="6699" spans="1:8">
      <c r="A6699">
        <v>6698</v>
      </c>
      <c r="B6699">
        <v>99</v>
      </c>
      <c r="C6699" t="s">
        <v>204</v>
      </c>
      <c r="D6699" t="s">
        <v>3586</v>
      </c>
      <c r="E6699" t="s">
        <v>249</v>
      </c>
      <c r="F6699" t="s">
        <v>46</v>
      </c>
      <c r="G6699">
        <v>1219</v>
      </c>
      <c r="H6699">
        <v>28339</v>
      </c>
    </row>
    <row r="6700" spans="1:8">
      <c r="A6700">
        <v>6699</v>
      </c>
      <c r="B6700">
        <v>99</v>
      </c>
      <c r="C6700" t="s">
        <v>204</v>
      </c>
      <c r="D6700" t="s">
        <v>3586</v>
      </c>
      <c r="E6700" t="s">
        <v>1386</v>
      </c>
      <c r="F6700" t="s">
        <v>63</v>
      </c>
      <c r="G6700">
        <v>1563</v>
      </c>
      <c r="H6700">
        <v>28339</v>
      </c>
    </row>
    <row r="6701" spans="1:8">
      <c r="A6701">
        <v>6700</v>
      </c>
      <c r="B6701">
        <v>99</v>
      </c>
      <c r="C6701" t="s">
        <v>204</v>
      </c>
      <c r="D6701" t="s">
        <v>3586</v>
      </c>
      <c r="E6701" t="s">
        <v>1386</v>
      </c>
      <c r="F6701" t="s">
        <v>46</v>
      </c>
      <c r="G6701">
        <v>1410</v>
      </c>
      <c r="H6701">
        <v>28339</v>
      </c>
    </row>
    <row r="6702" spans="1:8">
      <c r="A6702">
        <v>6701</v>
      </c>
      <c r="B6702">
        <v>99</v>
      </c>
      <c r="C6702" t="s">
        <v>204</v>
      </c>
      <c r="D6702" t="s">
        <v>3586</v>
      </c>
      <c r="E6702" t="s">
        <v>1387</v>
      </c>
      <c r="F6702" t="s">
        <v>63</v>
      </c>
      <c r="G6702">
        <v>1706</v>
      </c>
      <c r="H6702">
        <v>28339</v>
      </c>
    </row>
    <row r="6703" spans="1:8">
      <c r="A6703">
        <v>6702</v>
      </c>
      <c r="B6703">
        <v>99</v>
      </c>
      <c r="C6703" t="s">
        <v>204</v>
      </c>
      <c r="D6703" t="s">
        <v>3586</v>
      </c>
      <c r="E6703" t="s">
        <v>1387</v>
      </c>
      <c r="F6703" t="s">
        <v>46</v>
      </c>
      <c r="G6703">
        <v>1491</v>
      </c>
      <c r="H6703">
        <v>28339</v>
      </c>
    </row>
    <row r="6704" spans="1:8">
      <c r="A6704">
        <v>6703</v>
      </c>
      <c r="B6704">
        <v>99</v>
      </c>
      <c r="C6704" t="s">
        <v>204</v>
      </c>
      <c r="D6704" t="s">
        <v>3586</v>
      </c>
      <c r="E6704" t="s">
        <v>1388</v>
      </c>
      <c r="F6704" t="s">
        <v>63</v>
      </c>
      <c r="G6704">
        <v>1407</v>
      </c>
      <c r="H6704">
        <v>28339</v>
      </c>
    </row>
    <row r="6705" spans="1:8">
      <c r="A6705">
        <v>6704</v>
      </c>
      <c r="B6705">
        <v>99</v>
      </c>
      <c r="C6705" t="s">
        <v>204</v>
      </c>
      <c r="D6705" t="s">
        <v>3586</v>
      </c>
      <c r="E6705" t="s">
        <v>1388</v>
      </c>
      <c r="F6705" t="s">
        <v>46</v>
      </c>
      <c r="G6705">
        <v>1267</v>
      </c>
      <c r="H6705">
        <v>28339</v>
      </c>
    </row>
    <row r="6706" spans="1:8">
      <c r="A6706">
        <v>6705</v>
      </c>
      <c r="B6706">
        <v>99</v>
      </c>
      <c r="C6706" t="s">
        <v>204</v>
      </c>
      <c r="D6706" t="s">
        <v>3586</v>
      </c>
      <c r="E6706" t="s">
        <v>1389</v>
      </c>
      <c r="F6706" t="s">
        <v>63</v>
      </c>
      <c r="G6706">
        <v>1221</v>
      </c>
      <c r="H6706">
        <v>28339</v>
      </c>
    </row>
    <row r="6707" spans="1:8">
      <c r="A6707">
        <v>6706</v>
      </c>
      <c r="B6707">
        <v>99</v>
      </c>
      <c r="C6707" t="s">
        <v>204</v>
      </c>
      <c r="D6707" t="s">
        <v>3586</v>
      </c>
      <c r="E6707" t="s">
        <v>1389</v>
      </c>
      <c r="F6707" t="s">
        <v>46</v>
      </c>
      <c r="G6707">
        <v>1134</v>
      </c>
      <c r="H6707">
        <v>28339</v>
      </c>
    </row>
    <row r="6708" spans="1:8">
      <c r="A6708">
        <v>6707</v>
      </c>
      <c r="B6708">
        <v>99</v>
      </c>
      <c r="C6708" t="s">
        <v>204</v>
      </c>
      <c r="D6708" t="s">
        <v>3586</v>
      </c>
      <c r="E6708" t="s">
        <v>1390</v>
      </c>
      <c r="F6708" t="s">
        <v>63</v>
      </c>
      <c r="G6708">
        <v>1159</v>
      </c>
      <c r="H6708">
        <v>28339</v>
      </c>
    </row>
    <row r="6709" spans="1:8">
      <c r="A6709">
        <v>6708</v>
      </c>
      <c r="B6709">
        <v>99</v>
      </c>
      <c r="C6709" t="s">
        <v>204</v>
      </c>
      <c r="D6709" t="s">
        <v>3586</v>
      </c>
      <c r="E6709" t="s">
        <v>1390</v>
      </c>
      <c r="F6709" t="s">
        <v>46</v>
      </c>
      <c r="G6709">
        <v>1140</v>
      </c>
      <c r="H6709">
        <v>28339</v>
      </c>
    </row>
    <row r="6710" spans="1:8">
      <c r="A6710">
        <v>6709</v>
      </c>
      <c r="B6710">
        <v>99</v>
      </c>
      <c r="C6710" t="s">
        <v>204</v>
      </c>
      <c r="D6710" t="s">
        <v>3586</v>
      </c>
      <c r="E6710" t="s">
        <v>1391</v>
      </c>
      <c r="F6710" t="s">
        <v>63</v>
      </c>
      <c r="G6710">
        <v>1088</v>
      </c>
      <c r="H6710">
        <v>28339</v>
      </c>
    </row>
    <row r="6711" spans="1:8">
      <c r="A6711">
        <v>6710</v>
      </c>
      <c r="B6711">
        <v>99</v>
      </c>
      <c r="C6711" t="s">
        <v>204</v>
      </c>
      <c r="D6711" t="s">
        <v>3586</v>
      </c>
      <c r="E6711" t="s">
        <v>1391</v>
      </c>
      <c r="F6711" t="s">
        <v>46</v>
      </c>
      <c r="G6711">
        <v>1047</v>
      </c>
      <c r="H6711">
        <v>28339</v>
      </c>
    </row>
    <row r="6712" spans="1:8">
      <c r="A6712">
        <v>6711</v>
      </c>
      <c r="B6712">
        <v>99</v>
      </c>
      <c r="C6712" t="s">
        <v>204</v>
      </c>
      <c r="D6712" t="s">
        <v>3586</v>
      </c>
      <c r="E6712" t="s">
        <v>1392</v>
      </c>
      <c r="F6712" t="s">
        <v>63</v>
      </c>
      <c r="G6712">
        <v>1111</v>
      </c>
      <c r="H6712">
        <v>28339</v>
      </c>
    </row>
    <row r="6713" spans="1:8">
      <c r="A6713">
        <v>6712</v>
      </c>
      <c r="B6713">
        <v>99</v>
      </c>
      <c r="C6713" t="s">
        <v>204</v>
      </c>
      <c r="D6713" t="s">
        <v>3586</v>
      </c>
      <c r="E6713" t="s">
        <v>1392</v>
      </c>
      <c r="F6713" t="s">
        <v>46</v>
      </c>
      <c r="G6713">
        <v>962</v>
      </c>
      <c r="H6713">
        <v>28339</v>
      </c>
    </row>
    <row r="6714" spans="1:8">
      <c r="A6714">
        <v>6713</v>
      </c>
      <c r="B6714">
        <v>99</v>
      </c>
      <c r="C6714" t="s">
        <v>204</v>
      </c>
      <c r="D6714" t="s">
        <v>3586</v>
      </c>
      <c r="E6714" t="s">
        <v>1393</v>
      </c>
      <c r="F6714" t="s">
        <v>63</v>
      </c>
      <c r="G6714">
        <v>961</v>
      </c>
      <c r="H6714">
        <v>28339</v>
      </c>
    </row>
    <row r="6715" spans="1:8">
      <c r="A6715">
        <v>6714</v>
      </c>
      <c r="B6715">
        <v>99</v>
      </c>
      <c r="C6715" t="s">
        <v>204</v>
      </c>
      <c r="D6715" t="s">
        <v>3586</v>
      </c>
      <c r="E6715" t="s">
        <v>1393</v>
      </c>
      <c r="F6715" t="s">
        <v>46</v>
      </c>
      <c r="G6715">
        <v>822</v>
      </c>
      <c r="H6715">
        <v>28339</v>
      </c>
    </row>
    <row r="6716" spans="1:8">
      <c r="A6716">
        <v>6715</v>
      </c>
      <c r="B6716">
        <v>99</v>
      </c>
      <c r="C6716" t="s">
        <v>204</v>
      </c>
      <c r="D6716" t="s">
        <v>3586</v>
      </c>
      <c r="E6716" t="s">
        <v>1394</v>
      </c>
      <c r="F6716" t="s">
        <v>63</v>
      </c>
      <c r="G6716">
        <v>886</v>
      </c>
      <c r="H6716">
        <v>28339</v>
      </c>
    </row>
    <row r="6717" spans="1:8">
      <c r="A6717">
        <v>6716</v>
      </c>
      <c r="B6717">
        <v>99</v>
      </c>
      <c r="C6717" t="s">
        <v>204</v>
      </c>
      <c r="D6717" t="s">
        <v>3586</v>
      </c>
      <c r="E6717" t="s">
        <v>1394</v>
      </c>
      <c r="F6717" t="s">
        <v>46</v>
      </c>
      <c r="G6717">
        <v>663</v>
      </c>
      <c r="H6717">
        <v>28339</v>
      </c>
    </row>
    <row r="6718" spans="1:8">
      <c r="A6718">
        <v>6717</v>
      </c>
      <c r="B6718">
        <v>99</v>
      </c>
      <c r="C6718" t="s">
        <v>204</v>
      </c>
      <c r="D6718" t="s">
        <v>3586</v>
      </c>
      <c r="E6718" t="s">
        <v>1395</v>
      </c>
      <c r="F6718" t="s">
        <v>63</v>
      </c>
      <c r="G6718">
        <v>816</v>
      </c>
      <c r="H6718">
        <v>28339</v>
      </c>
    </row>
    <row r="6719" spans="1:8">
      <c r="A6719">
        <v>6718</v>
      </c>
      <c r="B6719">
        <v>99</v>
      </c>
      <c r="C6719" t="s">
        <v>204</v>
      </c>
      <c r="D6719" t="s">
        <v>3586</v>
      </c>
      <c r="E6719" t="s">
        <v>1395</v>
      </c>
      <c r="F6719" t="s">
        <v>46</v>
      </c>
      <c r="G6719">
        <v>588</v>
      </c>
      <c r="H6719">
        <v>28339</v>
      </c>
    </row>
    <row r="6720" spans="1:8">
      <c r="A6720">
        <v>6719</v>
      </c>
      <c r="B6720">
        <v>99</v>
      </c>
      <c r="C6720" t="s">
        <v>204</v>
      </c>
      <c r="D6720" t="s">
        <v>3586</v>
      </c>
      <c r="E6720" t="s">
        <v>1396</v>
      </c>
      <c r="F6720" t="s">
        <v>63</v>
      </c>
      <c r="G6720">
        <v>673</v>
      </c>
      <c r="H6720">
        <v>28339</v>
      </c>
    </row>
    <row r="6721" spans="1:8">
      <c r="A6721">
        <v>6720</v>
      </c>
      <c r="B6721">
        <v>99</v>
      </c>
      <c r="C6721" t="s">
        <v>204</v>
      </c>
      <c r="D6721" t="s">
        <v>3586</v>
      </c>
      <c r="E6721" t="s">
        <v>1396</v>
      </c>
      <c r="F6721" t="s">
        <v>46</v>
      </c>
      <c r="G6721">
        <v>486</v>
      </c>
      <c r="H6721">
        <v>28339</v>
      </c>
    </row>
    <row r="6722" spans="1:8">
      <c r="A6722">
        <v>6721</v>
      </c>
      <c r="B6722">
        <v>99</v>
      </c>
      <c r="C6722" t="s">
        <v>204</v>
      </c>
      <c r="D6722" t="s">
        <v>3586</v>
      </c>
      <c r="E6722" t="s">
        <v>1397</v>
      </c>
      <c r="F6722" t="s">
        <v>63</v>
      </c>
      <c r="G6722">
        <v>478</v>
      </c>
      <c r="H6722">
        <v>28339</v>
      </c>
    </row>
    <row r="6723" spans="1:8">
      <c r="A6723">
        <v>6722</v>
      </c>
      <c r="B6723">
        <v>99</v>
      </c>
      <c r="C6723" t="s">
        <v>204</v>
      </c>
      <c r="D6723" t="s">
        <v>3586</v>
      </c>
      <c r="E6723" t="s">
        <v>1397</v>
      </c>
      <c r="F6723" t="s">
        <v>46</v>
      </c>
      <c r="G6723">
        <v>373</v>
      </c>
      <c r="H6723">
        <v>28339</v>
      </c>
    </row>
    <row r="6724" spans="1:8">
      <c r="A6724">
        <v>6723</v>
      </c>
      <c r="B6724">
        <v>99</v>
      </c>
      <c r="C6724" t="s">
        <v>204</v>
      </c>
      <c r="D6724" t="s">
        <v>3586</v>
      </c>
      <c r="E6724" t="s">
        <v>1398</v>
      </c>
      <c r="F6724" t="s">
        <v>63</v>
      </c>
      <c r="G6724">
        <v>311</v>
      </c>
      <c r="H6724">
        <v>28339</v>
      </c>
    </row>
    <row r="6725" spans="1:8">
      <c r="A6725">
        <v>6724</v>
      </c>
      <c r="B6725">
        <v>99</v>
      </c>
      <c r="C6725" t="s">
        <v>204</v>
      </c>
      <c r="D6725" t="s">
        <v>3586</v>
      </c>
      <c r="E6725" t="s">
        <v>1398</v>
      </c>
      <c r="F6725" t="s">
        <v>46</v>
      </c>
      <c r="G6725">
        <v>243</v>
      </c>
      <c r="H6725">
        <v>28339</v>
      </c>
    </row>
    <row r="6726" spans="1:8">
      <c r="A6726">
        <v>6725</v>
      </c>
      <c r="B6726">
        <v>99</v>
      </c>
      <c r="C6726" t="s">
        <v>204</v>
      </c>
      <c r="D6726" t="s">
        <v>3586</v>
      </c>
      <c r="E6726" t="s">
        <v>1399</v>
      </c>
      <c r="F6726" t="s">
        <v>63</v>
      </c>
      <c r="G6726">
        <v>204</v>
      </c>
      <c r="H6726">
        <v>28339</v>
      </c>
    </row>
    <row r="6727" spans="1:8">
      <c r="A6727">
        <v>6726</v>
      </c>
      <c r="B6727">
        <v>99</v>
      </c>
      <c r="C6727" t="s">
        <v>204</v>
      </c>
      <c r="D6727" t="s">
        <v>3586</v>
      </c>
      <c r="E6727" t="s">
        <v>1399</v>
      </c>
      <c r="F6727" t="s">
        <v>46</v>
      </c>
      <c r="G6727">
        <v>129</v>
      </c>
      <c r="H6727">
        <v>28339</v>
      </c>
    </row>
    <row r="6728" spans="1:8">
      <c r="A6728">
        <v>6727</v>
      </c>
      <c r="B6728">
        <v>99</v>
      </c>
      <c r="C6728" t="s">
        <v>204</v>
      </c>
      <c r="D6728" t="s">
        <v>3586</v>
      </c>
      <c r="E6728" t="s">
        <v>1400</v>
      </c>
      <c r="F6728" t="s">
        <v>63</v>
      </c>
      <c r="G6728">
        <v>136</v>
      </c>
      <c r="H6728">
        <v>28339</v>
      </c>
    </row>
    <row r="6729" spans="1:8">
      <c r="A6729">
        <v>6728</v>
      </c>
      <c r="B6729">
        <v>99</v>
      </c>
      <c r="C6729" t="s">
        <v>204</v>
      </c>
      <c r="D6729" t="s">
        <v>3586</v>
      </c>
      <c r="E6729" t="s">
        <v>1400</v>
      </c>
      <c r="F6729" t="s">
        <v>46</v>
      </c>
      <c r="G6729">
        <v>85</v>
      </c>
      <c r="H6729">
        <v>28339</v>
      </c>
    </row>
    <row r="6730" spans="1:8">
      <c r="A6730">
        <v>6729</v>
      </c>
      <c r="B6730">
        <v>99</v>
      </c>
      <c r="C6730" t="s">
        <v>204</v>
      </c>
      <c r="D6730" t="s">
        <v>3586</v>
      </c>
      <c r="E6730" t="s">
        <v>1401</v>
      </c>
      <c r="F6730" t="s">
        <v>63</v>
      </c>
      <c r="G6730">
        <v>79</v>
      </c>
      <c r="H6730">
        <v>28339</v>
      </c>
    </row>
    <row r="6731" spans="1:8">
      <c r="A6731">
        <v>6730</v>
      </c>
      <c r="B6731">
        <v>99</v>
      </c>
      <c r="C6731" t="s">
        <v>204</v>
      </c>
      <c r="D6731" t="s">
        <v>3586</v>
      </c>
      <c r="E6731" t="s">
        <v>1401</v>
      </c>
      <c r="F6731" t="s">
        <v>46</v>
      </c>
      <c r="G6731">
        <v>59</v>
      </c>
      <c r="H6731">
        <v>28339</v>
      </c>
    </row>
    <row r="6732" spans="1:8">
      <c r="A6732">
        <v>6731</v>
      </c>
      <c r="B6732">
        <v>99</v>
      </c>
      <c r="C6732" t="s">
        <v>204</v>
      </c>
      <c r="D6732" t="s">
        <v>3586</v>
      </c>
      <c r="E6732" t="s">
        <v>1402</v>
      </c>
      <c r="F6732" t="s">
        <v>63</v>
      </c>
      <c r="G6732">
        <v>73</v>
      </c>
      <c r="H6732">
        <v>28339</v>
      </c>
    </row>
    <row r="6733" spans="1:8">
      <c r="A6733">
        <v>6732</v>
      </c>
      <c r="B6733">
        <v>99</v>
      </c>
      <c r="C6733" t="s">
        <v>204</v>
      </c>
      <c r="D6733" t="s">
        <v>3586</v>
      </c>
      <c r="E6733" t="s">
        <v>1402</v>
      </c>
      <c r="F6733" t="s">
        <v>46</v>
      </c>
      <c r="G6733">
        <v>40</v>
      </c>
      <c r="H6733">
        <v>28339</v>
      </c>
    </row>
    <row r="6734" spans="1:8">
      <c r="A6734">
        <v>6733</v>
      </c>
      <c r="B6734">
        <v>99</v>
      </c>
      <c r="C6734" t="s">
        <v>204</v>
      </c>
      <c r="D6734" t="s">
        <v>45</v>
      </c>
      <c r="E6734" t="s">
        <v>249</v>
      </c>
      <c r="F6734" t="s">
        <v>63</v>
      </c>
      <c r="G6734">
        <v>188</v>
      </c>
    </row>
    <row r="6735" spans="1:8">
      <c r="A6735">
        <v>6734</v>
      </c>
      <c r="B6735">
        <v>99</v>
      </c>
      <c r="C6735" t="s">
        <v>204</v>
      </c>
      <c r="D6735" t="s">
        <v>45</v>
      </c>
      <c r="E6735" t="s">
        <v>249</v>
      </c>
      <c r="F6735" t="s">
        <v>46</v>
      </c>
      <c r="G6735">
        <v>198</v>
      </c>
    </row>
    <row r="6736" spans="1:8">
      <c r="A6736">
        <v>6735</v>
      </c>
      <c r="B6736">
        <v>99</v>
      </c>
      <c r="C6736" t="s">
        <v>204</v>
      </c>
      <c r="D6736" t="s">
        <v>45</v>
      </c>
      <c r="E6736" t="s">
        <v>1386</v>
      </c>
      <c r="F6736" t="s">
        <v>63</v>
      </c>
      <c r="G6736">
        <v>133</v>
      </c>
    </row>
    <row r="6737" spans="1:7">
      <c r="A6737">
        <v>6736</v>
      </c>
      <c r="B6737">
        <v>99</v>
      </c>
      <c r="C6737" t="s">
        <v>204</v>
      </c>
      <c r="D6737" t="s">
        <v>45</v>
      </c>
      <c r="E6737" t="s">
        <v>1386</v>
      </c>
      <c r="F6737" t="s">
        <v>46</v>
      </c>
      <c r="G6737">
        <v>128</v>
      </c>
    </row>
    <row r="6738" spans="1:7">
      <c r="A6738">
        <v>6737</v>
      </c>
      <c r="B6738">
        <v>99</v>
      </c>
      <c r="C6738" t="s">
        <v>204</v>
      </c>
      <c r="D6738" t="s">
        <v>45</v>
      </c>
      <c r="E6738" t="s">
        <v>1387</v>
      </c>
      <c r="F6738" t="s">
        <v>63</v>
      </c>
      <c r="G6738">
        <v>135</v>
      </c>
    </row>
    <row r="6739" spans="1:7">
      <c r="A6739">
        <v>6738</v>
      </c>
      <c r="B6739">
        <v>99</v>
      </c>
      <c r="C6739" t="s">
        <v>204</v>
      </c>
      <c r="D6739" t="s">
        <v>45</v>
      </c>
      <c r="E6739" t="s">
        <v>1387</v>
      </c>
      <c r="F6739" t="s">
        <v>46</v>
      </c>
      <c r="G6739">
        <v>113</v>
      </c>
    </row>
    <row r="6740" spans="1:7">
      <c r="A6740">
        <v>6739</v>
      </c>
      <c r="B6740">
        <v>99</v>
      </c>
      <c r="C6740" t="s">
        <v>204</v>
      </c>
      <c r="D6740" t="s">
        <v>45</v>
      </c>
      <c r="E6740" t="s">
        <v>1388</v>
      </c>
      <c r="F6740" t="s">
        <v>63</v>
      </c>
      <c r="G6740">
        <v>551</v>
      </c>
    </row>
    <row r="6741" spans="1:7">
      <c r="A6741">
        <v>6740</v>
      </c>
      <c r="B6741">
        <v>99</v>
      </c>
      <c r="C6741" t="s">
        <v>204</v>
      </c>
      <c r="D6741" t="s">
        <v>45</v>
      </c>
      <c r="E6741" t="s">
        <v>1388</v>
      </c>
      <c r="F6741" t="s">
        <v>46</v>
      </c>
      <c r="G6741">
        <v>90</v>
      </c>
    </row>
    <row r="6742" spans="1:7">
      <c r="A6742">
        <v>6741</v>
      </c>
      <c r="B6742">
        <v>99</v>
      </c>
      <c r="C6742" t="s">
        <v>204</v>
      </c>
      <c r="D6742" t="s">
        <v>45</v>
      </c>
      <c r="E6742" t="s">
        <v>1389</v>
      </c>
      <c r="F6742" t="s">
        <v>63</v>
      </c>
      <c r="G6742">
        <v>505</v>
      </c>
    </row>
    <row r="6743" spans="1:7">
      <c r="A6743">
        <v>6742</v>
      </c>
      <c r="B6743">
        <v>99</v>
      </c>
      <c r="C6743" t="s">
        <v>204</v>
      </c>
      <c r="D6743" t="s">
        <v>45</v>
      </c>
      <c r="E6743" t="s">
        <v>1389</v>
      </c>
      <c r="F6743" t="s">
        <v>46</v>
      </c>
      <c r="G6743">
        <v>64</v>
      </c>
    </row>
    <row r="6744" spans="1:7">
      <c r="A6744">
        <v>6743</v>
      </c>
      <c r="B6744">
        <v>99</v>
      </c>
      <c r="C6744" t="s">
        <v>204</v>
      </c>
      <c r="D6744" t="s">
        <v>45</v>
      </c>
      <c r="E6744" t="s">
        <v>1390</v>
      </c>
      <c r="F6744" t="s">
        <v>63</v>
      </c>
      <c r="G6744">
        <v>141</v>
      </c>
    </row>
    <row r="6745" spans="1:7">
      <c r="A6745">
        <v>6744</v>
      </c>
      <c r="B6745">
        <v>99</v>
      </c>
      <c r="C6745" t="s">
        <v>204</v>
      </c>
      <c r="D6745" t="s">
        <v>45</v>
      </c>
      <c r="E6745" t="s">
        <v>1390</v>
      </c>
      <c r="F6745" t="s">
        <v>46</v>
      </c>
      <c r="G6745">
        <v>63</v>
      </c>
    </row>
    <row r="6746" spans="1:7">
      <c r="A6746">
        <v>6745</v>
      </c>
      <c r="B6746">
        <v>99</v>
      </c>
      <c r="C6746" t="s">
        <v>204</v>
      </c>
      <c r="D6746" t="s">
        <v>45</v>
      </c>
      <c r="E6746" t="s">
        <v>1391</v>
      </c>
      <c r="F6746" t="s">
        <v>63</v>
      </c>
      <c r="G6746">
        <v>84</v>
      </c>
    </row>
    <row r="6747" spans="1:7">
      <c r="A6747">
        <v>6746</v>
      </c>
      <c r="B6747">
        <v>99</v>
      </c>
      <c r="C6747" t="s">
        <v>204</v>
      </c>
      <c r="D6747" t="s">
        <v>45</v>
      </c>
      <c r="E6747" t="s">
        <v>1391</v>
      </c>
      <c r="F6747" t="s">
        <v>46</v>
      </c>
      <c r="G6747">
        <v>47</v>
      </c>
    </row>
    <row r="6748" spans="1:7">
      <c r="A6748">
        <v>6747</v>
      </c>
      <c r="B6748">
        <v>99</v>
      </c>
      <c r="C6748" t="s">
        <v>204</v>
      </c>
      <c r="D6748" t="s">
        <v>45</v>
      </c>
      <c r="E6748" t="s">
        <v>1392</v>
      </c>
      <c r="F6748" t="s">
        <v>63</v>
      </c>
      <c r="G6748">
        <v>82</v>
      </c>
    </row>
    <row r="6749" spans="1:7">
      <c r="A6749">
        <v>6748</v>
      </c>
      <c r="B6749">
        <v>99</v>
      </c>
      <c r="C6749" t="s">
        <v>204</v>
      </c>
      <c r="D6749" t="s">
        <v>45</v>
      </c>
      <c r="E6749" t="s">
        <v>1392</v>
      </c>
      <c r="F6749" t="s">
        <v>46</v>
      </c>
      <c r="G6749">
        <v>58</v>
      </c>
    </row>
    <row r="6750" spans="1:7">
      <c r="A6750">
        <v>6749</v>
      </c>
      <c r="B6750">
        <v>99</v>
      </c>
      <c r="C6750" t="s">
        <v>204</v>
      </c>
      <c r="D6750" t="s">
        <v>45</v>
      </c>
      <c r="E6750" t="s">
        <v>1393</v>
      </c>
      <c r="F6750" t="s">
        <v>63</v>
      </c>
      <c r="G6750">
        <v>79</v>
      </c>
    </row>
    <row r="6751" spans="1:7">
      <c r="A6751">
        <v>6750</v>
      </c>
      <c r="B6751">
        <v>99</v>
      </c>
      <c r="C6751" t="s">
        <v>204</v>
      </c>
      <c r="D6751" t="s">
        <v>45</v>
      </c>
      <c r="E6751" t="s">
        <v>1393</v>
      </c>
      <c r="F6751" t="s">
        <v>46</v>
      </c>
      <c r="G6751">
        <v>56</v>
      </c>
    </row>
    <row r="6752" spans="1:7">
      <c r="A6752">
        <v>6751</v>
      </c>
      <c r="B6752">
        <v>99</v>
      </c>
      <c r="C6752" t="s">
        <v>204</v>
      </c>
      <c r="D6752" t="s">
        <v>45</v>
      </c>
      <c r="E6752" t="s">
        <v>1394</v>
      </c>
      <c r="F6752" t="s">
        <v>63</v>
      </c>
      <c r="G6752">
        <v>88</v>
      </c>
    </row>
    <row r="6753" spans="1:7">
      <c r="A6753">
        <v>6752</v>
      </c>
      <c r="B6753">
        <v>99</v>
      </c>
      <c r="C6753" t="s">
        <v>204</v>
      </c>
      <c r="D6753" t="s">
        <v>45</v>
      </c>
      <c r="E6753" t="s">
        <v>1394</v>
      </c>
      <c r="F6753" t="s">
        <v>46</v>
      </c>
      <c r="G6753">
        <v>38</v>
      </c>
    </row>
    <row r="6754" spans="1:7">
      <c r="A6754">
        <v>6753</v>
      </c>
      <c r="B6754">
        <v>99</v>
      </c>
      <c r="C6754" t="s">
        <v>204</v>
      </c>
      <c r="D6754" t="s">
        <v>45</v>
      </c>
      <c r="E6754" t="s">
        <v>1395</v>
      </c>
      <c r="F6754" t="s">
        <v>63</v>
      </c>
      <c r="G6754">
        <v>57</v>
      </c>
    </row>
    <row r="6755" spans="1:7">
      <c r="A6755">
        <v>6754</v>
      </c>
      <c r="B6755">
        <v>99</v>
      </c>
      <c r="C6755" t="s">
        <v>204</v>
      </c>
      <c r="D6755" t="s">
        <v>45</v>
      </c>
      <c r="E6755" t="s">
        <v>1395</v>
      </c>
      <c r="F6755" t="s">
        <v>46</v>
      </c>
      <c r="G6755">
        <v>38</v>
      </c>
    </row>
    <row r="6756" spans="1:7">
      <c r="A6756">
        <v>6755</v>
      </c>
      <c r="B6756">
        <v>99</v>
      </c>
      <c r="C6756" t="s">
        <v>204</v>
      </c>
      <c r="D6756" t="s">
        <v>45</v>
      </c>
      <c r="E6756" t="s">
        <v>1396</v>
      </c>
      <c r="F6756" t="s">
        <v>63</v>
      </c>
      <c r="G6756">
        <v>56</v>
      </c>
    </row>
    <row r="6757" spans="1:7">
      <c r="A6757">
        <v>6756</v>
      </c>
      <c r="B6757">
        <v>99</v>
      </c>
      <c r="C6757" t="s">
        <v>204</v>
      </c>
      <c r="D6757" t="s">
        <v>45</v>
      </c>
      <c r="E6757" t="s">
        <v>1396</v>
      </c>
      <c r="F6757" t="s">
        <v>46</v>
      </c>
      <c r="G6757">
        <v>27</v>
      </c>
    </row>
    <row r="6758" spans="1:7">
      <c r="A6758">
        <v>6757</v>
      </c>
      <c r="B6758">
        <v>99</v>
      </c>
      <c r="C6758" t="s">
        <v>204</v>
      </c>
      <c r="D6758" t="s">
        <v>45</v>
      </c>
      <c r="E6758" t="s">
        <v>1397</v>
      </c>
      <c r="F6758" t="s">
        <v>63</v>
      </c>
      <c r="G6758">
        <v>38</v>
      </c>
    </row>
    <row r="6759" spans="1:7">
      <c r="A6759">
        <v>6758</v>
      </c>
      <c r="B6759">
        <v>99</v>
      </c>
      <c r="C6759" t="s">
        <v>204</v>
      </c>
      <c r="D6759" t="s">
        <v>45</v>
      </c>
      <c r="E6759" t="s">
        <v>1397</v>
      </c>
      <c r="F6759" t="s">
        <v>46</v>
      </c>
      <c r="G6759">
        <v>16</v>
      </c>
    </row>
    <row r="6760" spans="1:7">
      <c r="A6760">
        <v>6759</v>
      </c>
      <c r="B6760">
        <v>99</v>
      </c>
      <c r="C6760" t="s">
        <v>204</v>
      </c>
      <c r="D6760" t="s">
        <v>45</v>
      </c>
      <c r="E6760" t="s">
        <v>1398</v>
      </c>
      <c r="F6760" t="s">
        <v>63</v>
      </c>
      <c r="G6760">
        <v>14</v>
      </c>
    </row>
    <row r="6761" spans="1:7">
      <c r="A6761">
        <v>6760</v>
      </c>
      <c r="B6761">
        <v>99</v>
      </c>
      <c r="C6761" t="s">
        <v>204</v>
      </c>
      <c r="D6761" t="s">
        <v>45</v>
      </c>
      <c r="E6761" t="s">
        <v>1398</v>
      </c>
      <c r="F6761" t="s">
        <v>46</v>
      </c>
      <c r="G6761">
        <v>11</v>
      </c>
    </row>
    <row r="6762" spans="1:7">
      <c r="A6762">
        <v>6761</v>
      </c>
      <c r="B6762">
        <v>99</v>
      </c>
      <c r="C6762" t="s">
        <v>204</v>
      </c>
      <c r="D6762" t="s">
        <v>45</v>
      </c>
      <c r="E6762" t="s">
        <v>1399</v>
      </c>
      <c r="F6762" t="s">
        <v>63</v>
      </c>
      <c r="G6762">
        <v>17</v>
      </c>
    </row>
    <row r="6763" spans="1:7">
      <c r="A6763">
        <v>6762</v>
      </c>
      <c r="B6763">
        <v>99</v>
      </c>
      <c r="C6763" t="s">
        <v>204</v>
      </c>
      <c r="D6763" t="s">
        <v>45</v>
      </c>
      <c r="E6763" t="s">
        <v>1399</v>
      </c>
      <c r="F6763" t="s">
        <v>46</v>
      </c>
      <c r="G6763">
        <v>9</v>
      </c>
    </row>
    <row r="6764" spans="1:7">
      <c r="A6764">
        <v>6763</v>
      </c>
      <c r="B6764">
        <v>99</v>
      </c>
      <c r="C6764" t="s">
        <v>204</v>
      </c>
      <c r="D6764" t="s">
        <v>45</v>
      </c>
      <c r="E6764" t="s">
        <v>1400</v>
      </c>
      <c r="F6764" t="s">
        <v>63</v>
      </c>
      <c r="G6764">
        <v>6</v>
      </c>
    </row>
    <row r="6765" spans="1:7">
      <c r="A6765">
        <v>6764</v>
      </c>
      <c r="B6765">
        <v>99</v>
      </c>
      <c r="C6765" t="s">
        <v>204</v>
      </c>
      <c r="D6765" t="s">
        <v>45</v>
      </c>
      <c r="E6765" t="s">
        <v>1400</v>
      </c>
      <c r="F6765" t="s">
        <v>46</v>
      </c>
      <c r="G6765">
        <v>2</v>
      </c>
    </row>
    <row r="6766" spans="1:7">
      <c r="A6766">
        <v>6765</v>
      </c>
      <c r="B6766">
        <v>99</v>
      </c>
      <c r="C6766" t="s">
        <v>204</v>
      </c>
      <c r="D6766" t="s">
        <v>45</v>
      </c>
      <c r="E6766" t="s">
        <v>1401</v>
      </c>
      <c r="F6766" t="s">
        <v>63</v>
      </c>
      <c r="G6766">
        <v>6</v>
      </c>
    </row>
    <row r="6767" spans="1:7">
      <c r="A6767">
        <v>6766</v>
      </c>
      <c r="B6767">
        <v>99</v>
      </c>
      <c r="C6767" t="s">
        <v>204</v>
      </c>
      <c r="D6767" t="s">
        <v>45</v>
      </c>
      <c r="E6767" t="s">
        <v>1401</v>
      </c>
      <c r="F6767" t="s">
        <v>46</v>
      </c>
      <c r="G6767">
        <v>3</v>
      </c>
    </row>
    <row r="6768" spans="1:7">
      <c r="A6768">
        <v>6767</v>
      </c>
      <c r="B6768">
        <v>99</v>
      </c>
      <c r="C6768" t="s">
        <v>204</v>
      </c>
      <c r="D6768" t="s">
        <v>45</v>
      </c>
      <c r="E6768" t="s">
        <v>1402</v>
      </c>
      <c r="F6768" t="s">
        <v>63</v>
      </c>
      <c r="G6768">
        <v>2</v>
      </c>
    </row>
    <row r="6769" spans="1:7">
      <c r="A6769">
        <v>6768</v>
      </c>
      <c r="B6769">
        <v>99</v>
      </c>
      <c r="C6769" t="s">
        <v>204</v>
      </c>
      <c r="D6769" t="s">
        <v>45</v>
      </c>
      <c r="E6769" t="s">
        <v>1402</v>
      </c>
      <c r="F6769" t="s">
        <v>46</v>
      </c>
      <c r="G6769">
        <v>1</v>
      </c>
    </row>
    <row r="6770" spans="1:7">
      <c r="B6770">
        <v>100</v>
      </c>
      <c r="C6770" t="s">
        <v>4248</v>
      </c>
      <c r="D6770" t="s">
        <v>1413</v>
      </c>
      <c r="E6770" t="s">
        <v>249</v>
      </c>
      <c r="F6770" t="s">
        <v>63</v>
      </c>
      <c r="G6770">
        <f>SUMIFS($G$2:$G$6769,$D$2:$D$6769,D6770,$E$2:$E$6769,E6770,$F$2:$F$6769,F6770)</f>
        <v>105040</v>
      </c>
    </row>
    <row r="6771" spans="1:7">
      <c r="B6771">
        <v>100</v>
      </c>
      <c r="C6771" t="s">
        <v>4248</v>
      </c>
      <c r="D6771" t="s">
        <v>1413</v>
      </c>
      <c r="E6771" t="s">
        <v>1386</v>
      </c>
      <c r="F6771" t="s">
        <v>63</v>
      </c>
      <c r="G6771">
        <f t="shared" ref="G6771:G6834" si="0">SUMIFS($G$2:$G$6769,$D$2:$D$6769,D6771,$E$2:$E$6769,E6771,$F$2:$F$6769,F6771)</f>
        <v>113713</v>
      </c>
    </row>
    <row r="6772" spans="1:7">
      <c r="B6772">
        <v>100</v>
      </c>
      <c r="C6772" t="s">
        <v>4248</v>
      </c>
      <c r="D6772" t="s">
        <v>1413</v>
      </c>
      <c r="E6772" t="s">
        <v>1387</v>
      </c>
      <c r="F6772" t="s">
        <v>63</v>
      </c>
      <c r="G6772">
        <f t="shared" si="0"/>
        <v>109389</v>
      </c>
    </row>
    <row r="6773" spans="1:7">
      <c r="B6773">
        <v>100</v>
      </c>
      <c r="C6773" t="s">
        <v>4248</v>
      </c>
      <c r="D6773" t="s">
        <v>1413</v>
      </c>
      <c r="E6773" t="s">
        <v>1388</v>
      </c>
      <c r="F6773" t="s">
        <v>63</v>
      </c>
      <c r="G6773">
        <f t="shared" si="0"/>
        <v>106895</v>
      </c>
    </row>
    <row r="6774" spans="1:7">
      <c r="B6774">
        <v>100</v>
      </c>
      <c r="C6774" t="s">
        <v>4248</v>
      </c>
      <c r="D6774" t="s">
        <v>1413</v>
      </c>
      <c r="E6774" t="s">
        <v>1389</v>
      </c>
      <c r="F6774" t="s">
        <v>63</v>
      </c>
      <c r="G6774">
        <f t="shared" si="0"/>
        <v>91547</v>
      </c>
    </row>
    <row r="6775" spans="1:7">
      <c r="B6775">
        <v>100</v>
      </c>
      <c r="C6775" t="s">
        <v>4248</v>
      </c>
      <c r="D6775" t="s">
        <v>1413</v>
      </c>
      <c r="E6775" t="s">
        <v>1390</v>
      </c>
      <c r="F6775" t="s">
        <v>63</v>
      </c>
      <c r="G6775">
        <f t="shared" si="0"/>
        <v>73824</v>
      </c>
    </row>
    <row r="6776" spans="1:7">
      <c r="B6776">
        <v>100</v>
      </c>
      <c r="C6776" t="s">
        <v>4248</v>
      </c>
      <c r="D6776" t="s">
        <v>1413</v>
      </c>
      <c r="E6776" t="s">
        <v>1391</v>
      </c>
      <c r="F6776" t="s">
        <v>63</v>
      </c>
      <c r="G6776">
        <f t="shared" si="0"/>
        <v>62845</v>
      </c>
    </row>
    <row r="6777" spans="1:7">
      <c r="B6777">
        <v>100</v>
      </c>
      <c r="C6777" t="s">
        <v>4248</v>
      </c>
      <c r="D6777" t="s">
        <v>1413</v>
      </c>
      <c r="E6777" t="s">
        <v>1392</v>
      </c>
      <c r="F6777" t="s">
        <v>63</v>
      </c>
      <c r="G6777">
        <f t="shared" si="0"/>
        <v>55723</v>
      </c>
    </row>
    <row r="6778" spans="1:7">
      <c r="B6778">
        <v>100</v>
      </c>
      <c r="C6778" t="s">
        <v>4248</v>
      </c>
      <c r="D6778" t="s">
        <v>1413</v>
      </c>
      <c r="E6778" t="s">
        <v>1393</v>
      </c>
      <c r="F6778" t="s">
        <v>63</v>
      </c>
      <c r="G6778">
        <f t="shared" si="0"/>
        <v>47961</v>
      </c>
    </row>
    <row r="6779" spans="1:7">
      <c r="B6779">
        <v>100</v>
      </c>
      <c r="C6779" t="s">
        <v>4248</v>
      </c>
      <c r="D6779" t="s">
        <v>1413</v>
      </c>
      <c r="E6779" t="s">
        <v>1394</v>
      </c>
      <c r="F6779" t="s">
        <v>63</v>
      </c>
      <c r="G6779">
        <f t="shared" si="0"/>
        <v>41819</v>
      </c>
    </row>
    <row r="6780" spans="1:7">
      <c r="B6780">
        <v>100</v>
      </c>
      <c r="C6780" t="s">
        <v>4248</v>
      </c>
      <c r="D6780" t="s">
        <v>1413</v>
      </c>
      <c r="E6780" t="s">
        <v>1395</v>
      </c>
      <c r="F6780" t="s">
        <v>63</v>
      </c>
      <c r="G6780">
        <f t="shared" si="0"/>
        <v>36098</v>
      </c>
    </row>
    <row r="6781" spans="1:7">
      <c r="B6781">
        <v>100</v>
      </c>
      <c r="C6781" t="s">
        <v>4248</v>
      </c>
      <c r="D6781" t="s">
        <v>1413</v>
      </c>
      <c r="E6781" t="s">
        <v>1396</v>
      </c>
      <c r="F6781" t="s">
        <v>63</v>
      </c>
      <c r="G6781">
        <f t="shared" si="0"/>
        <v>30465</v>
      </c>
    </row>
    <row r="6782" spans="1:7">
      <c r="B6782">
        <v>100</v>
      </c>
      <c r="C6782" t="s">
        <v>4248</v>
      </c>
      <c r="D6782" t="s">
        <v>1413</v>
      </c>
      <c r="E6782" t="s">
        <v>1397</v>
      </c>
      <c r="F6782" t="s">
        <v>63</v>
      </c>
      <c r="G6782">
        <f t="shared" si="0"/>
        <v>22798</v>
      </c>
    </row>
    <row r="6783" spans="1:7">
      <c r="B6783">
        <v>100</v>
      </c>
      <c r="C6783" t="s">
        <v>4248</v>
      </c>
      <c r="D6783" t="s">
        <v>1413</v>
      </c>
      <c r="E6783" t="s">
        <v>1398</v>
      </c>
      <c r="F6783" t="s">
        <v>63</v>
      </c>
      <c r="G6783">
        <f t="shared" si="0"/>
        <v>18586</v>
      </c>
    </row>
    <row r="6784" spans="1:7">
      <c r="B6784">
        <v>100</v>
      </c>
      <c r="C6784" t="s">
        <v>4248</v>
      </c>
      <c r="D6784" t="s">
        <v>1413</v>
      </c>
      <c r="E6784" t="s">
        <v>1399</v>
      </c>
      <c r="F6784" t="s">
        <v>63</v>
      </c>
      <c r="G6784">
        <f t="shared" si="0"/>
        <v>13938</v>
      </c>
    </row>
    <row r="6785" spans="2:7">
      <c r="B6785">
        <v>100</v>
      </c>
      <c r="C6785" t="s">
        <v>4248</v>
      </c>
      <c r="D6785" t="s">
        <v>1413</v>
      </c>
      <c r="E6785" t="s">
        <v>1400</v>
      </c>
      <c r="F6785" t="s">
        <v>63</v>
      </c>
      <c r="G6785">
        <f t="shared" si="0"/>
        <v>9972</v>
      </c>
    </row>
    <row r="6786" spans="2:7">
      <c r="B6786">
        <v>100</v>
      </c>
      <c r="C6786" t="s">
        <v>4248</v>
      </c>
      <c r="D6786" t="s">
        <v>1413</v>
      </c>
      <c r="E6786" t="s">
        <v>1401</v>
      </c>
      <c r="F6786" t="s">
        <v>63</v>
      </c>
      <c r="G6786">
        <f t="shared" si="0"/>
        <v>6001</v>
      </c>
    </row>
    <row r="6787" spans="2:7">
      <c r="B6787">
        <v>100</v>
      </c>
      <c r="C6787" t="s">
        <v>4248</v>
      </c>
      <c r="D6787" t="s">
        <v>1413</v>
      </c>
      <c r="E6787" t="s">
        <v>1402</v>
      </c>
      <c r="F6787" t="s">
        <v>63</v>
      </c>
      <c r="G6787">
        <f t="shared" si="0"/>
        <v>4601</v>
      </c>
    </row>
    <row r="6788" spans="2:7">
      <c r="B6788">
        <v>100</v>
      </c>
      <c r="C6788" t="s">
        <v>4248</v>
      </c>
      <c r="D6788" t="s">
        <v>3582</v>
      </c>
      <c r="E6788" t="s">
        <v>249</v>
      </c>
      <c r="F6788" t="s">
        <v>63</v>
      </c>
      <c r="G6788">
        <f t="shared" si="0"/>
        <v>89</v>
      </c>
    </row>
    <row r="6789" spans="2:7">
      <c r="B6789">
        <v>100</v>
      </c>
      <c r="C6789" t="s">
        <v>4248</v>
      </c>
      <c r="D6789" t="s">
        <v>3582</v>
      </c>
      <c r="E6789" t="s">
        <v>1386</v>
      </c>
      <c r="F6789" t="s">
        <v>63</v>
      </c>
      <c r="G6789">
        <f t="shared" si="0"/>
        <v>95</v>
      </c>
    </row>
    <row r="6790" spans="2:7">
      <c r="B6790">
        <v>100</v>
      </c>
      <c r="C6790" t="s">
        <v>4248</v>
      </c>
      <c r="D6790" t="s">
        <v>3582</v>
      </c>
      <c r="E6790" t="s">
        <v>1387</v>
      </c>
      <c r="F6790" t="s">
        <v>63</v>
      </c>
      <c r="G6790">
        <f t="shared" si="0"/>
        <v>119</v>
      </c>
    </row>
    <row r="6791" spans="2:7">
      <c r="B6791">
        <v>100</v>
      </c>
      <c r="C6791" t="s">
        <v>4248</v>
      </c>
      <c r="D6791" t="s">
        <v>3582</v>
      </c>
      <c r="E6791" t="s">
        <v>1388</v>
      </c>
      <c r="F6791" t="s">
        <v>63</v>
      </c>
      <c r="G6791">
        <f t="shared" si="0"/>
        <v>122</v>
      </c>
    </row>
    <row r="6792" spans="2:7">
      <c r="B6792">
        <v>100</v>
      </c>
      <c r="C6792" t="s">
        <v>4248</v>
      </c>
      <c r="D6792" t="s">
        <v>3582</v>
      </c>
      <c r="E6792" t="s">
        <v>1389</v>
      </c>
      <c r="F6792" t="s">
        <v>63</v>
      </c>
      <c r="G6792">
        <f t="shared" si="0"/>
        <v>131</v>
      </c>
    </row>
    <row r="6793" spans="2:7">
      <c r="B6793">
        <v>100</v>
      </c>
      <c r="C6793" t="s">
        <v>4248</v>
      </c>
      <c r="D6793" t="s">
        <v>3582</v>
      </c>
      <c r="E6793" t="s">
        <v>1390</v>
      </c>
      <c r="F6793" t="s">
        <v>63</v>
      </c>
      <c r="G6793">
        <f t="shared" si="0"/>
        <v>99</v>
      </c>
    </row>
    <row r="6794" spans="2:7">
      <c r="B6794">
        <v>100</v>
      </c>
      <c r="C6794" t="s">
        <v>4248</v>
      </c>
      <c r="D6794" t="s">
        <v>3582</v>
      </c>
      <c r="E6794" t="s">
        <v>1391</v>
      </c>
      <c r="F6794" t="s">
        <v>63</v>
      </c>
      <c r="G6794">
        <f t="shared" si="0"/>
        <v>127</v>
      </c>
    </row>
    <row r="6795" spans="2:7">
      <c r="B6795">
        <v>100</v>
      </c>
      <c r="C6795" t="s">
        <v>4248</v>
      </c>
      <c r="D6795" t="s">
        <v>3582</v>
      </c>
      <c r="E6795" t="s">
        <v>1392</v>
      </c>
      <c r="F6795" t="s">
        <v>63</v>
      </c>
      <c r="G6795">
        <f t="shared" si="0"/>
        <v>103</v>
      </c>
    </row>
    <row r="6796" spans="2:7">
      <c r="B6796">
        <v>100</v>
      </c>
      <c r="C6796" t="s">
        <v>4248</v>
      </c>
      <c r="D6796" t="s">
        <v>3582</v>
      </c>
      <c r="E6796" t="s">
        <v>1393</v>
      </c>
      <c r="F6796" t="s">
        <v>63</v>
      </c>
      <c r="G6796">
        <f t="shared" si="0"/>
        <v>100</v>
      </c>
    </row>
    <row r="6797" spans="2:7">
      <c r="B6797">
        <v>100</v>
      </c>
      <c r="C6797" t="s">
        <v>4248</v>
      </c>
      <c r="D6797" t="s">
        <v>3582</v>
      </c>
      <c r="E6797" t="s">
        <v>1394</v>
      </c>
      <c r="F6797" t="s">
        <v>63</v>
      </c>
      <c r="G6797">
        <f t="shared" si="0"/>
        <v>89</v>
      </c>
    </row>
    <row r="6798" spans="2:7">
      <c r="B6798">
        <v>100</v>
      </c>
      <c r="C6798" t="s">
        <v>4248</v>
      </c>
      <c r="D6798" t="s">
        <v>3582</v>
      </c>
      <c r="E6798" t="s">
        <v>1395</v>
      </c>
      <c r="F6798" t="s">
        <v>63</v>
      </c>
      <c r="G6798">
        <f t="shared" si="0"/>
        <v>81</v>
      </c>
    </row>
    <row r="6799" spans="2:7">
      <c r="B6799">
        <v>100</v>
      </c>
      <c r="C6799" t="s">
        <v>4248</v>
      </c>
      <c r="D6799" t="s">
        <v>3582</v>
      </c>
      <c r="E6799" t="s">
        <v>1396</v>
      </c>
      <c r="F6799" t="s">
        <v>63</v>
      </c>
      <c r="G6799">
        <f t="shared" si="0"/>
        <v>71</v>
      </c>
    </row>
    <row r="6800" spans="2:7">
      <c r="B6800">
        <v>100</v>
      </c>
      <c r="C6800" t="s">
        <v>4248</v>
      </c>
      <c r="D6800" t="s">
        <v>3582</v>
      </c>
      <c r="E6800" t="s">
        <v>1397</v>
      </c>
      <c r="F6800" t="s">
        <v>63</v>
      </c>
      <c r="G6800">
        <f t="shared" si="0"/>
        <v>46</v>
      </c>
    </row>
    <row r="6801" spans="2:7">
      <c r="B6801">
        <v>100</v>
      </c>
      <c r="C6801" t="s">
        <v>4248</v>
      </c>
      <c r="D6801" t="s">
        <v>3582</v>
      </c>
      <c r="E6801" t="s">
        <v>1398</v>
      </c>
      <c r="F6801" t="s">
        <v>63</v>
      </c>
      <c r="G6801">
        <f t="shared" si="0"/>
        <v>41</v>
      </c>
    </row>
    <row r="6802" spans="2:7">
      <c r="B6802">
        <v>100</v>
      </c>
      <c r="C6802" t="s">
        <v>4248</v>
      </c>
      <c r="D6802" t="s">
        <v>3582</v>
      </c>
      <c r="E6802" t="s">
        <v>1399</v>
      </c>
      <c r="F6802" t="s">
        <v>63</v>
      </c>
      <c r="G6802">
        <f t="shared" si="0"/>
        <v>22</v>
      </c>
    </row>
    <row r="6803" spans="2:7">
      <c r="B6803">
        <v>100</v>
      </c>
      <c r="C6803" t="s">
        <v>4248</v>
      </c>
      <c r="D6803" t="s">
        <v>3582</v>
      </c>
      <c r="E6803" t="s">
        <v>1400</v>
      </c>
      <c r="F6803" t="s">
        <v>63</v>
      </c>
      <c r="G6803">
        <f t="shared" si="0"/>
        <v>17</v>
      </c>
    </row>
    <row r="6804" spans="2:7">
      <c r="B6804">
        <v>100</v>
      </c>
      <c r="C6804" t="s">
        <v>4248</v>
      </c>
      <c r="D6804" t="s">
        <v>3582</v>
      </c>
      <c r="E6804" t="s">
        <v>1401</v>
      </c>
      <c r="F6804" t="s">
        <v>63</v>
      </c>
      <c r="G6804">
        <f t="shared" si="0"/>
        <v>8</v>
      </c>
    </row>
    <row r="6805" spans="2:7">
      <c r="B6805">
        <v>100</v>
      </c>
      <c r="C6805" t="s">
        <v>4248</v>
      </c>
      <c r="D6805" t="s">
        <v>3582</v>
      </c>
      <c r="E6805" t="s">
        <v>1402</v>
      </c>
      <c r="F6805" t="s">
        <v>63</v>
      </c>
      <c r="G6805">
        <f t="shared" si="0"/>
        <v>5</v>
      </c>
    </row>
    <row r="6806" spans="2:7">
      <c r="B6806">
        <v>100</v>
      </c>
      <c r="C6806" t="s">
        <v>4248</v>
      </c>
      <c r="D6806" t="s">
        <v>3597</v>
      </c>
      <c r="E6806" t="s">
        <v>249</v>
      </c>
      <c r="F6806" t="s">
        <v>63</v>
      </c>
      <c r="G6806">
        <f t="shared" si="0"/>
        <v>923</v>
      </c>
    </row>
    <row r="6807" spans="2:7">
      <c r="B6807">
        <v>100</v>
      </c>
      <c r="C6807" t="s">
        <v>4248</v>
      </c>
      <c r="D6807" t="s">
        <v>3597</v>
      </c>
      <c r="E6807" t="s">
        <v>1386</v>
      </c>
      <c r="F6807" t="s">
        <v>63</v>
      </c>
      <c r="G6807">
        <f t="shared" si="0"/>
        <v>976</v>
      </c>
    </row>
    <row r="6808" spans="2:7">
      <c r="B6808">
        <v>100</v>
      </c>
      <c r="C6808" t="s">
        <v>4248</v>
      </c>
      <c r="D6808" t="s">
        <v>3597</v>
      </c>
      <c r="E6808" t="s">
        <v>1387</v>
      </c>
      <c r="F6808" t="s">
        <v>63</v>
      </c>
      <c r="G6808">
        <f t="shared" si="0"/>
        <v>1021</v>
      </c>
    </row>
    <row r="6809" spans="2:7">
      <c r="B6809">
        <v>100</v>
      </c>
      <c r="C6809" t="s">
        <v>4248</v>
      </c>
      <c r="D6809" t="s">
        <v>3597</v>
      </c>
      <c r="E6809" t="s">
        <v>1388</v>
      </c>
      <c r="F6809" t="s">
        <v>63</v>
      </c>
      <c r="G6809">
        <f t="shared" si="0"/>
        <v>1117</v>
      </c>
    </row>
    <row r="6810" spans="2:7">
      <c r="B6810">
        <v>100</v>
      </c>
      <c r="C6810" t="s">
        <v>4248</v>
      </c>
      <c r="D6810" t="s">
        <v>3597</v>
      </c>
      <c r="E6810" t="s">
        <v>1389</v>
      </c>
      <c r="F6810" t="s">
        <v>63</v>
      </c>
      <c r="G6810">
        <f t="shared" si="0"/>
        <v>1150</v>
      </c>
    </row>
    <row r="6811" spans="2:7">
      <c r="B6811">
        <v>100</v>
      </c>
      <c r="C6811" t="s">
        <v>4248</v>
      </c>
      <c r="D6811" t="s">
        <v>3597</v>
      </c>
      <c r="E6811" t="s">
        <v>1390</v>
      </c>
      <c r="F6811" t="s">
        <v>63</v>
      </c>
      <c r="G6811">
        <f t="shared" si="0"/>
        <v>1230</v>
      </c>
    </row>
    <row r="6812" spans="2:7">
      <c r="B6812">
        <v>100</v>
      </c>
      <c r="C6812" t="s">
        <v>4248</v>
      </c>
      <c r="D6812" t="s">
        <v>3597</v>
      </c>
      <c r="E6812" t="s">
        <v>1391</v>
      </c>
      <c r="F6812" t="s">
        <v>63</v>
      </c>
      <c r="G6812">
        <f t="shared" si="0"/>
        <v>1073</v>
      </c>
    </row>
    <row r="6813" spans="2:7">
      <c r="B6813">
        <v>100</v>
      </c>
      <c r="C6813" t="s">
        <v>4248</v>
      </c>
      <c r="D6813" t="s">
        <v>3597</v>
      </c>
      <c r="E6813" t="s">
        <v>1392</v>
      </c>
      <c r="F6813" t="s">
        <v>63</v>
      </c>
      <c r="G6813">
        <f t="shared" si="0"/>
        <v>949</v>
      </c>
    </row>
    <row r="6814" spans="2:7">
      <c r="B6814">
        <v>100</v>
      </c>
      <c r="C6814" t="s">
        <v>4248</v>
      </c>
      <c r="D6814" t="s">
        <v>3597</v>
      </c>
      <c r="E6814" t="s">
        <v>1393</v>
      </c>
      <c r="F6814" t="s">
        <v>63</v>
      </c>
      <c r="G6814">
        <f t="shared" si="0"/>
        <v>766</v>
      </c>
    </row>
    <row r="6815" spans="2:7">
      <c r="B6815">
        <v>100</v>
      </c>
      <c r="C6815" t="s">
        <v>4248</v>
      </c>
      <c r="D6815" t="s">
        <v>3597</v>
      </c>
      <c r="E6815" t="s">
        <v>1394</v>
      </c>
      <c r="F6815" t="s">
        <v>63</v>
      </c>
      <c r="G6815">
        <f t="shared" si="0"/>
        <v>707</v>
      </c>
    </row>
    <row r="6816" spans="2:7">
      <c r="B6816">
        <v>100</v>
      </c>
      <c r="C6816" t="s">
        <v>4248</v>
      </c>
      <c r="D6816" t="s">
        <v>3597</v>
      </c>
      <c r="E6816" t="s">
        <v>1395</v>
      </c>
      <c r="F6816" t="s">
        <v>63</v>
      </c>
      <c r="G6816">
        <f t="shared" si="0"/>
        <v>702</v>
      </c>
    </row>
    <row r="6817" spans="2:7">
      <c r="B6817">
        <v>100</v>
      </c>
      <c r="C6817" t="s">
        <v>4248</v>
      </c>
      <c r="D6817" t="s">
        <v>3597</v>
      </c>
      <c r="E6817" t="s">
        <v>1396</v>
      </c>
      <c r="F6817" t="s">
        <v>63</v>
      </c>
      <c r="G6817">
        <f t="shared" si="0"/>
        <v>620</v>
      </c>
    </row>
    <row r="6818" spans="2:7">
      <c r="B6818">
        <v>100</v>
      </c>
      <c r="C6818" t="s">
        <v>4248</v>
      </c>
      <c r="D6818" t="s">
        <v>3597</v>
      </c>
      <c r="E6818" t="s">
        <v>1397</v>
      </c>
      <c r="F6818" t="s">
        <v>63</v>
      </c>
      <c r="G6818">
        <f t="shared" si="0"/>
        <v>456</v>
      </c>
    </row>
    <row r="6819" spans="2:7">
      <c r="B6819">
        <v>100</v>
      </c>
      <c r="C6819" t="s">
        <v>4248</v>
      </c>
      <c r="D6819" t="s">
        <v>3597</v>
      </c>
      <c r="E6819" t="s">
        <v>1398</v>
      </c>
      <c r="F6819" t="s">
        <v>63</v>
      </c>
      <c r="G6819">
        <f t="shared" si="0"/>
        <v>335</v>
      </c>
    </row>
    <row r="6820" spans="2:7">
      <c r="B6820">
        <v>100</v>
      </c>
      <c r="C6820" t="s">
        <v>4248</v>
      </c>
      <c r="D6820" t="s">
        <v>3597</v>
      </c>
      <c r="E6820" t="s">
        <v>1399</v>
      </c>
      <c r="F6820" t="s">
        <v>63</v>
      </c>
      <c r="G6820">
        <f t="shared" si="0"/>
        <v>230</v>
      </c>
    </row>
    <row r="6821" spans="2:7">
      <c r="B6821">
        <v>100</v>
      </c>
      <c r="C6821" t="s">
        <v>4248</v>
      </c>
      <c r="D6821" t="s">
        <v>3597</v>
      </c>
      <c r="E6821" t="s">
        <v>1400</v>
      </c>
      <c r="F6821" t="s">
        <v>63</v>
      </c>
      <c r="G6821">
        <f t="shared" si="0"/>
        <v>166</v>
      </c>
    </row>
    <row r="6822" spans="2:7">
      <c r="B6822">
        <v>100</v>
      </c>
      <c r="C6822" t="s">
        <v>4248</v>
      </c>
      <c r="D6822" t="s">
        <v>3597</v>
      </c>
      <c r="E6822" t="s">
        <v>1401</v>
      </c>
      <c r="F6822" t="s">
        <v>63</v>
      </c>
      <c r="G6822">
        <f t="shared" si="0"/>
        <v>101</v>
      </c>
    </row>
    <row r="6823" spans="2:7">
      <c r="B6823">
        <v>100</v>
      </c>
      <c r="C6823" t="s">
        <v>4248</v>
      </c>
      <c r="D6823" t="s">
        <v>3597</v>
      </c>
      <c r="E6823" t="s">
        <v>1402</v>
      </c>
      <c r="F6823" t="s">
        <v>63</v>
      </c>
      <c r="G6823">
        <f t="shared" si="0"/>
        <v>87</v>
      </c>
    </row>
    <row r="6824" spans="2:7">
      <c r="B6824">
        <v>100</v>
      </c>
      <c r="C6824" t="s">
        <v>4248</v>
      </c>
      <c r="D6824" t="s">
        <v>3598</v>
      </c>
      <c r="E6824" t="s">
        <v>249</v>
      </c>
      <c r="F6824" t="s">
        <v>63</v>
      </c>
      <c r="G6824">
        <f t="shared" si="0"/>
        <v>118394</v>
      </c>
    </row>
    <row r="6825" spans="2:7">
      <c r="B6825">
        <v>100</v>
      </c>
      <c r="C6825" t="s">
        <v>4248</v>
      </c>
      <c r="D6825" t="s">
        <v>3598</v>
      </c>
      <c r="E6825" t="s">
        <v>1386</v>
      </c>
      <c r="F6825" t="s">
        <v>63</v>
      </c>
      <c r="G6825">
        <f t="shared" si="0"/>
        <v>136707</v>
      </c>
    </row>
    <row r="6826" spans="2:7">
      <c r="B6826">
        <v>100</v>
      </c>
      <c r="C6826" t="s">
        <v>4248</v>
      </c>
      <c r="D6826" t="s">
        <v>3598</v>
      </c>
      <c r="E6826" t="s">
        <v>1387</v>
      </c>
      <c r="F6826" t="s">
        <v>63</v>
      </c>
      <c r="G6826">
        <f t="shared" si="0"/>
        <v>150938</v>
      </c>
    </row>
    <row r="6827" spans="2:7">
      <c r="B6827">
        <v>100</v>
      </c>
      <c r="C6827" t="s">
        <v>4248</v>
      </c>
      <c r="D6827" t="s">
        <v>3598</v>
      </c>
      <c r="E6827" t="s">
        <v>1388</v>
      </c>
      <c r="F6827" t="s">
        <v>63</v>
      </c>
      <c r="G6827">
        <f t="shared" si="0"/>
        <v>149092</v>
      </c>
    </row>
    <row r="6828" spans="2:7">
      <c r="B6828">
        <v>100</v>
      </c>
      <c r="C6828" t="s">
        <v>4248</v>
      </c>
      <c r="D6828" t="s">
        <v>3598</v>
      </c>
      <c r="E6828" t="s">
        <v>1389</v>
      </c>
      <c r="F6828" t="s">
        <v>63</v>
      </c>
      <c r="G6828">
        <f t="shared" si="0"/>
        <v>131328</v>
      </c>
    </row>
    <row r="6829" spans="2:7">
      <c r="B6829">
        <v>100</v>
      </c>
      <c r="C6829" t="s">
        <v>4248</v>
      </c>
      <c r="D6829" t="s">
        <v>3598</v>
      </c>
      <c r="E6829" t="s">
        <v>1390</v>
      </c>
      <c r="F6829" t="s">
        <v>63</v>
      </c>
      <c r="G6829">
        <f t="shared" si="0"/>
        <v>118394</v>
      </c>
    </row>
    <row r="6830" spans="2:7">
      <c r="B6830">
        <v>100</v>
      </c>
      <c r="C6830" t="s">
        <v>4248</v>
      </c>
      <c r="D6830" t="s">
        <v>3598</v>
      </c>
      <c r="E6830" t="s">
        <v>1391</v>
      </c>
      <c r="F6830" t="s">
        <v>63</v>
      </c>
      <c r="G6830">
        <f t="shared" si="0"/>
        <v>106229</v>
      </c>
    </row>
    <row r="6831" spans="2:7">
      <c r="B6831">
        <v>100</v>
      </c>
      <c r="C6831" t="s">
        <v>4248</v>
      </c>
      <c r="D6831" t="s">
        <v>3598</v>
      </c>
      <c r="E6831" t="s">
        <v>1392</v>
      </c>
      <c r="F6831" t="s">
        <v>63</v>
      </c>
      <c r="G6831">
        <f t="shared" si="0"/>
        <v>96932</v>
      </c>
    </row>
    <row r="6832" spans="2:7">
      <c r="B6832">
        <v>100</v>
      </c>
      <c r="C6832" t="s">
        <v>4248</v>
      </c>
      <c r="D6832" t="s">
        <v>3598</v>
      </c>
      <c r="E6832" t="s">
        <v>1393</v>
      </c>
      <c r="F6832" t="s">
        <v>63</v>
      </c>
      <c r="G6832">
        <f t="shared" si="0"/>
        <v>81664</v>
      </c>
    </row>
    <row r="6833" spans="2:7">
      <c r="B6833">
        <v>100</v>
      </c>
      <c r="C6833" t="s">
        <v>4248</v>
      </c>
      <c r="D6833" t="s">
        <v>3598</v>
      </c>
      <c r="E6833" t="s">
        <v>1394</v>
      </c>
      <c r="F6833" t="s">
        <v>63</v>
      </c>
      <c r="G6833">
        <f t="shared" si="0"/>
        <v>76296</v>
      </c>
    </row>
    <row r="6834" spans="2:7">
      <c r="B6834">
        <v>100</v>
      </c>
      <c r="C6834" t="s">
        <v>4248</v>
      </c>
      <c r="D6834" t="s">
        <v>3598</v>
      </c>
      <c r="E6834" t="s">
        <v>1395</v>
      </c>
      <c r="F6834" t="s">
        <v>63</v>
      </c>
      <c r="G6834">
        <f t="shared" si="0"/>
        <v>70767</v>
      </c>
    </row>
    <row r="6835" spans="2:7">
      <c r="B6835">
        <v>100</v>
      </c>
      <c r="C6835" t="s">
        <v>4248</v>
      </c>
      <c r="D6835" t="s">
        <v>3598</v>
      </c>
      <c r="E6835" t="s">
        <v>1396</v>
      </c>
      <c r="F6835" t="s">
        <v>63</v>
      </c>
      <c r="G6835">
        <f t="shared" ref="G6835:G6898" si="1">SUMIFS($G$2:$G$6769,$D$2:$D$6769,D6835,$E$2:$E$6769,E6835,$F$2:$F$6769,F6835)</f>
        <v>60314</v>
      </c>
    </row>
    <row r="6836" spans="2:7">
      <c r="B6836">
        <v>100</v>
      </c>
      <c r="C6836" t="s">
        <v>4248</v>
      </c>
      <c r="D6836" t="s">
        <v>3598</v>
      </c>
      <c r="E6836" t="s">
        <v>1397</v>
      </c>
      <c r="F6836" t="s">
        <v>63</v>
      </c>
      <c r="G6836">
        <f t="shared" si="1"/>
        <v>46459</v>
      </c>
    </row>
    <row r="6837" spans="2:7">
      <c r="B6837">
        <v>100</v>
      </c>
      <c r="C6837" t="s">
        <v>4248</v>
      </c>
      <c r="D6837" t="s">
        <v>3598</v>
      </c>
      <c r="E6837" t="s">
        <v>1398</v>
      </c>
      <c r="F6837" t="s">
        <v>63</v>
      </c>
      <c r="G6837">
        <f t="shared" si="1"/>
        <v>34316</v>
      </c>
    </row>
    <row r="6838" spans="2:7">
      <c r="B6838">
        <v>100</v>
      </c>
      <c r="C6838" t="s">
        <v>4248</v>
      </c>
      <c r="D6838" t="s">
        <v>3598</v>
      </c>
      <c r="E6838" t="s">
        <v>1399</v>
      </c>
      <c r="F6838" t="s">
        <v>63</v>
      </c>
      <c r="G6838">
        <f t="shared" si="1"/>
        <v>23301</v>
      </c>
    </row>
    <row r="6839" spans="2:7">
      <c r="B6839">
        <v>100</v>
      </c>
      <c r="C6839" t="s">
        <v>4248</v>
      </c>
      <c r="D6839" t="s">
        <v>3598</v>
      </c>
      <c r="E6839" t="s">
        <v>1400</v>
      </c>
      <c r="F6839" t="s">
        <v>63</v>
      </c>
      <c r="G6839">
        <f t="shared" si="1"/>
        <v>17245</v>
      </c>
    </row>
    <row r="6840" spans="2:7">
      <c r="B6840">
        <v>100</v>
      </c>
      <c r="C6840" t="s">
        <v>4248</v>
      </c>
      <c r="D6840" t="s">
        <v>3598</v>
      </c>
      <c r="E6840" t="s">
        <v>1401</v>
      </c>
      <c r="F6840" t="s">
        <v>63</v>
      </c>
      <c r="G6840">
        <f t="shared" si="1"/>
        <v>11052</v>
      </c>
    </row>
    <row r="6841" spans="2:7">
      <c r="B6841">
        <v>100</v>
      </c>
      <c r="C6841" t="s">
        <v>4248</v>
      </c>
      <c r="D6841" t="s">
        <v>3598</v>
      </c>
      <c r="E6841" t="s">
        <v>1402</v>
      </c>
      <c r="F6841" t="s">
        <v>63</v>
      </c>
      <c r="G6841">
        <f t="shared" si="1"/>
        <v>8751</v>
      </c>
    </row>
    <row r="6842" spans="2:7">
      <c r="B6842">
        <v>100</v>
      </c>
      <c r="C6842" t="s">
        <v>4248</v>
      </c>
      <c r="D6842" t="s">
        <v>3586</v>
      </c>
      <c r="E6842" t="s">
        <v>249</v>
      </c>
      <c r="F6842" t="s">
        <v>63</v>
      </c>
      <c r="G6842">
        <f t="shared" si="1"/>
        <v>1312659</v>
      </c>
    </row>
    <row r="6843" spans="2:7">
      <c r="B6843">
        <v>100</v>
      </c>
      <c r="C6843" t="s">
        <v>4248</v>
      </c>
      <c r="D6843" t="s">
        <v>3586</v>
      </c>
      <c r="E6843" t="s">
        <v>1386</v>
      </c>
      <c r="F6843" t="s">
        <v>63</v>
      </c>
      <c r="G6843">
        <f t="shared" si="1"/>
        <v>1437890</v>
      </c>
    </row>
    <row r="6844" spans="2:7">
      <c r="B6844">
        <v>100</v>
      </c>
      <c r="C6844" t="s">
        <v>4248</v>
      </c>
      <c r="D6844" t="s">
        <v>3586</v>
      </c>
      <c r="E6844" t="s">
        <v>1387</v>
      </c>
      <c r="F6844" t="s">
        <v>63</v>
      </c>
      <c r="G6844">
        <f t="shared" si="1"/>
        <v>1568984</v>
      </c>
    </row>
    <row r="6845" spans="2:7">
      <c r="B6845">
        <v>100</v>
      </c>
      <c r="C6845" t="s">
        <v>4248</v>
      </c>
      <c r="D6845" t="s">
        <v>3586</v>
      </c>
      <c r="E6845" t="s">
        <v>1388</v>
      </c>
      <c r="F6845" t="s">
        <v>63</v>
      </c>
      <c r="G6845">
        <f t="shared" si="1"/>
        <v>1661591</v>
      </c>
    </row>
    <row r="6846" spans="2:7">
      <c r="B6846">
        <v>100</v>
      </c>
      <c r="C6846" t="s">
        <v>4248</v>
      </c>
      <c r="D6846" t="s">
        <v>3586</v>
      </c>
      <c r="E6846" t="s">
        <v>1389</v>
      </c>
      <c r="F6846" t="s">
        <v>63</v>
      </c>
      <c r="G6846">
        <f t="shared" si="1"/>
        <v>1706743</v>
      </c>
    </row>
    <row r="6847" spans="2:7">
      <c r="B6847">
        <v>100</v>
      </c>
      <c r="C6847" t="s">
        <v>4248</v>
      </c>
      <c r="D6847" t="s">
        <v>3586</v>
      </c>
      <c r="E6847" t="s">
        <v>1390</v>
      </c>
      <c r="F6847" t="s">
        <v>63</v>
      </c>
      <c r="G6847">
        <f t="shared" si="1"/>
        <v>1610627</v>
      </c>
    </row>
    <row r="6848" spans="2:7">
      <c r="B6848">
        <v>100</v>
      </c>
      <c r="C6848" t="s">
        <v>4248</v>
      </c>
      <c r="D6848" t="s">
        <v>3586</v>
      </c>
      <c r="E6848" t="s">
        <v>1391</v>
      </c>
      <c r="F6848" t="s">
        <v>63</v>
      </c>
      <c r="G6848">
        <f t="shared" si="1"/>
        <v>1452428</v>
      </c>
    </row>
    <row r="6849" spans="2:7">
      <c r="B6849">
        <v>100</v>
      </c>
      <c r="C6849" t="s">
        <v>4248</v>
      </c>
      <c r="D6849" t="s">
        <v>3586</v>
      </c>
      <c r="E6849" t="s">
        <v>1392</v>
      </c>
      <c r="F6849" t="s">
        <v>63</v>
      </c>
      <c r="G6849">
        <f t="shared" si="1"/>
        <v>1382651</v>
      </c>
    </row>
    <row r="6850" spans="2:7">
      <c r="B6850">
        <v>100</v>
      </c>
      <c r="C6850" t="s">
        <v>4248</v>
      </c>
      <c r="D6850" t="s">
        <v>3586</v>
      </c>
      <c r="E6850" t="s">
        <v>1393</v>
      </c>
      <c r="F6850" t="s">
        <v>63</v>
      </c>
      <c r="G6850">
        <f t="shared" si="1"/>
        <v>1158713</v>
      </c>
    </row>
    <row r="6851" spans="2:7">
      <c r="B6851">
        <v>100</v>
      </c>
      <c r="C6851" t="s">
        <v>4248</v>
      </c>
      <c r="D6851" t="s">
        <v>3586</v>
      </c>
      <c r="E6851" t="s">
        <v>1394</v>
      </c>
      <c r="F6851" t="s">
        <v>63</v>
      </c>
      <c r="G6851">
        <f t="shared" si="1"/>
        <v>1108901</v>
      </c>
    </row>
    <row r="6852" spans="2:7">
      <c r="B6852">
        <v>100</v>
      </c>
      <c r="C6852" t="s">
        <v>4248</v>
      </c>
      <c r="D6852" t="s">
        <v>3586</v>
      </c>
      <c r="E6852" t="s">
        <v>1395</v>
      </c>
      <c r="F6852" t="s">
        <v>63</v>
      </c>
      <c r="G6852">
        <f t="shared" si="1"/>
        <v>1089398</v>
      </c>
    </row>
    <row r="6853" spans="2:7">
      <c r="B6853">
        <v>100</v>
      </c>
      <c r="C6853" t="s">
        <v>4248</v>
      </c>
      <c r="D6853" t="s">
        <v>3586</v>
      </c>
      <c r="E6853" t="s">
        <v>1396</v>
      </c>
      <c r="F6853" t="s">
        <v>63</v>
      </c>
      <c r="G6853">
        <f t="shared" si="1"/>
        <v>950747</v>
      </c>
    </row>
    <row r="6854" spans="2:7">
      <c r="B6854">
        <v>100</v>
      </c>
      <c r="C6854" t="s">
        <v>4248</v>
      </c>
      <c r="D6854" t="s">
        <v>3586</v>
      </c>
      <c r="E6854" t="s">
        <v>1397</v>
      </c>
      <c r="F6854" t="s">
        <v>63</v>
      </c>
      <c r="G6854">
        <f t="shared" si="1"/>
        <v>761018</v>
      </c>
    </row>
    <row r="6855" spans="2:7">
      <c r="B6855">
        <v>100</v>
      </c>
      <c r="C6855" t="s">
        <v>4248</v>
      </c>
      <c r="D6855" t="s">
        <v>3586</v>
      </c>
      <c r="E6855" t="s">
        <v>1398</v>
      </c>
      <c r="F6855" t="s">
        <v>63</v>
      </c>
      <c r="G6855">
        <f t="shared" si="1"/>
        <v>580624</v>
      </c>
    </row>
    <row r="6856" spans="2:7">
      <c r="B6856">
        <v>100</v>
      </c>
      <c r="C6856" t="s">
        <v>4248</v>
      </c>
      <c r="D6856" t="s">
        <v>3586</v>
      </c>
      <c r="E6856" t="s">
        <v>1399</v>
      </c>
      <c r="F6856" t="s">
        <v>63</v>
      </c>
      <c r="G6856">
        <f t="shared" si="1"/>
        <v>416474</v>
      </c>
    </row>
    <row r="6857" spans="2:7">
      <c r="B6857">
        <v>100</v>
      </c>
      <c r="C6857" t="s">
        <v>4248</v>
      </c>
      <c r="D6857" t="s">
        <v>3586</v>
      </c>
      <c r="E6857" t="s">
        <v>1400</v>
      </c>
      <c r="F6857" t="s">
        <v>63</v>
      </c>
      <c r="G6857">
        <f t="shared" si="1"/>
        <v>295035</v>
      </c>
    </row>
    <row r="6858" spans="2:7">
      <c r="B6858">
        <v>100</v>
      </c>
      <c r="C6858" t="s">
        <v>4248</v>
      </c>
      <c r="D6858" t="s">
        <v>3586</v>
      </c>
      <c r="E6858" t="s">
        <v>1401</v>
      </c>
      <c r="F6858" t="s">
        <v>63</v>
      </c>
      <c r="G6858">
        <f t="shared" si="1"/>
        <v>186445</v>
      </c>
    </row>
    <row r="6859" spans="2:7">
      <c r="B6859">
        <v>100</v>
      </c>
      <c r="C6859" t="s">
        <v>4248</v>
      </c>
      <c r="D6859" t="s">
        <v>3586</v>
      </c>
      <c r="E6859" t="s">
        <v>1402</v>
      </c>
      <c r="F6859" t="s">
        <v>63</v>
      </c>
      <c r="G6859">
        <f t="shared" si="1"/>
        <v>152657</v>
      </c>
    </row>
    <row r="6860" spans="2:7">
      <c r="B6860">
        <v>100</v>
      </c>
      <c r="C6860" t="s">
        <v>4248</v>
      </c>
      <c r="D6860" t="s">
        <v>45</v>
      </c>
      <c r="E6860" t="s">
        <v>249</v>
      </c>
      <c r="F6860" t="s">
        <v>63</v>
      </c>
      <c r="G6860">
        <f t="shared" si="1"/>
        <v>18307</v>
      </c>
    </row>
    <row r="6861" spans="2:7">
      <c r="B6861">
        <v>100</v>
      </c>
      <c r="C6861" t="s">
        <v>4248</v>
      </c>
      <c r="D6861" t="s">
        <v>45</v>
      </c>
      <c r="E6861" t="s">
        <v>1386</v>
      </c>
      <c r="F6861" t="s">
        <v>63</v>
      </c>
      <c r="G6861">
        <f t="shared" si="1"/>
        <v>15956</v>
      </c>
    </row>
    <row r="6862" spans="2:7">
      <c r="B6862">
        <v>100</v>
      </c>
      <c r="C6862" t="s">
        <v>4248</v>
      </c>
      <c r="D6862" t="s">
        <v>45</v>
      </c>
      <c r="E6862" t="s">
        <v>1387</v>
      </c>
      <c r="F6862" t="s">
        <v>63</v>
      </c>
      <c r="G6862">
        <f t="shared" si="1"/>
        <v>17533</v>
      </c>
    </row>
    <row r="6863" spans="2:7">
      <c r="B6863">
        <v>100</v>
      </c>
      <c r="C6863" t="s">
        <v>4248</v>
      </c>
      <c r="D6863" t="s">
        <v>45</v>
      </c>
      <c r="E6863" t="s">
        <v>1388</v>
      </c>
      <c r="F6863" t="s">
        <v>63</v>
      </c>
      <c r="G6863">
        <f t="shared" si="1"/>
        <v>51462</v>
      </c>
    </row>
    <row r="6864" spans="2:7">
      <c r="B6864">
        <v>100</v>
      </c>
      <c r="C6864" t="s">
        <v>4248</v>
      </c>
      <c r="D6864" t="s">
        <v>45</v>
      </c>
      <c r="E6864" t="s">
        <v>1389</v>
      </c>
      <c r="F6864" t="s">
        <v>63</v>
      </c>
      <c r="G6864">
        <f t="shared" si="1"/>
        <v>52310</v>
      </c>
    </row>
    <row r="6865" spans="2:7">
      <c r="B6865">
        <v>100</v>
      </c>
      <c r="C6865" t="s">
        <v>4248</v>
      </c>
      <c r="D6865" t="s">
        <v>45</v>
      </c>
      <c r="E6865" t="s">
        <v>1390</v>
      </c>
      <c r="F6865" t="s">
        <v>63</v>
      </c>
      <c r="G6865">
        <f t="shared" si="1"/>
        <v>30681</v>
      </c>
    </row>
    <row r="6866" spans="2:7">
      <c r="B6866">
        <v>100</v>
      </c>
      <c r="C6866" t="s">
        <v>4248</v>
      </c>
      <c r="D6866" t="s">
        <v>45</v>
      </c>
      <c r="E6866" t="s">
        <v>1391</v>
      </c>
      <c r="F6866" t="s">
        <v>63</v>
      </c>
      <c r="G6866">
        <f t="shared" si="1"/>
        <v>26790</v>
      </c>
    </row>
    <row r="6867" spans="2:7">
      <c r="B6867">
        <v>100</v>
      </c>
      <c r="C6867" t="s">
        <v>4248</v>
      </c>
      <c r="D6867" t="s">
        <v>45</v>
      </c>
      <c r="E6867" t="s">
        <v>1392</v>
      </c>
      <c r="F6867" t="s">
        <v>63</v>
      </c>
      <c r="G6867">
        <f t="shared" si="1"/>
        <v>23752</v>
      </c>
    </row>
    <row r="6868" spans="2:7">
      <c r="B6868">
        <v>100</v>
      </c>
      <c r="C6868" t="s">
        <v>4248</v>
      </c>
      <c r="D6868" t="s">
        <v>45</v>
      </c>
      <c r="E6868" t="s">
        <v>1393</v>
      </c>
      <c r="F6868" t="s">
        <v>63</v>
      </c>
      <c r="G6868">
        <f t="shared" si="1"/>
        <v>18900</v>
      </c>
    </row>
    <row r="6869" spans="2:7">
      <c r="B6869">
        <v>100</v>
      </c>
      <c r="C6869" t="s">
        <v>4248</v>
      </c>
      <c r="D6869" t="s">
        <v>45</v>
      </c>
      <c r="E6869" t="s">
        <v>1394</v>
      </c>
      <c r="F6869" t="s">
        <v>63</v>
      </c>
      <c r="G6869">
        <f t="shared" si="1"/>
        <v>17815</v>
      </c>
    </row>
    <row r="6870" spans="2:7">
      <c r="B6870">
        <v>100</v>
      </c>
      <c r="C6870" t="s">
        <v>4248</v>
      </c>
      <c r="D6870" t="s">
        <v>45</v>
      </c>
      <c r="E6870" t="s">
        <v>1395</v>
      </c>
      <c r="F6870" t="s">
        <v>63</v>
      </c>
      <c r="G6870">
        <f t="shared" si="1"/>
        <v>16680</v>
      </c>
    </row>
    <row r="6871" spans="2:7">
      <c r="B6871">
        <v>100</v>
      </c>
      <c r="C6871" t="s">
        <v>4248</v>
      </c>
      <c r="D6871" t="s">
        <v>45</v>
      </c>
      <c r="E6871" t="s">
        <v>1396</v>
      </c>
      <c r="F6871" t="s">
        <v>63</v>
      </c>
      <c r="G6871">
        <f t="shared" si="1"/>
        <v>14878</v>
      </c>
    </row>
    <row r="6872" spans="2:7">
      <c r="B6872">
        <v>100</v>
      </c>
      <c r="C6872" t="s">
        <v>4248</v>
      </c>
      <c r="D6872" t="s">
        <v>45</v>
      </c>
      <c r="E6872" t="s">
        <v>1397</v>
      </c>
      <c r="F6872" t="s">
        <v>63</v>
      </c>
      <c r="G6872">
        <f t="shared" si="1"/>
        <v>9229</v>
      </c>
    </row>
    <row r="6873" spans="2:7">
      <c r="B6873">
        <v>100</v>
      </c>
      <c r="C6873" t="s">
        <v>4248</v>
      </c>
      <c r="D6873" t="s">
        <v>45</v>
      </c>
      <c r="E6873" t="s">
        <v>1398</v>
      </c>
      <c r="F6873" t="s">
        <v>63</v>
      </c>
      <c r="G6873">
        <f t="shared" si="1"/>
        <v>5759</v>
      </c>
    </row>
    <row r="6874" spans="2:7">
      <c r="B6874">
        <v>100</v>
      </c>
      <c r="C6874" t="s">
        <v>4248</v>
      </c>
      <c r="D6874" t="s">
        <v>45</v>
      </c>
      <c r="E6874" t="s">
        <v>1399</v>
      </c>
      <c r="F6874" t="s">
        <v>63</v>
      </c>
      <c r="G6874">
        <f t="shared" si="1"/>
        <v>3746</v>
      </c>
    </row>
    <row r="6875" spans="2:7">
      <c r="B6875">
        <v>100</v>
      </c>
      <c r="C6875" t="s">
        <v>4248</v>
      </c>
      <c r="D6875" t="s">
        <v>45</v>
      </c>
      <c r="E6875" t="s">
        <v>1400</v>
      </c>
      <c r="F6875" t="s">
        <v>63</v>
      </c>
      <c r="G6875">
        <f t="shared" si="1"/>
        <v>2728</v>
      </c>
    </row>
    <row r="6876" spans="2:7">
      <c r="B6876">
        <v>100</v>
      </c>
      <c r="C6876" t="s">
        <v>4248</v>
      </c>
      <c r="D6876" t="s">
        <v>45</v>
      </c>
      <c r="E6876" t="s">
        <v>1401</v>
      </c>
      <c r="F6876" t="s">
        <v>63</v>
      </c>
      <c r="G6876">
        <f t="shared" si="1"/>
        <v>1784</v>
      </c>
    </row>
    <row r="6877" spans="2:7">
      <c r="B6877">
        <v>100</v>
      </c>
      <c r="C6877" t="s">
        <v>4248</v>
      </c>
      <c r="D6877" t="s">
        <v>45</v>
      </c>
      <c r="E6877" t="s">
        <v>1402</v>
      </c>
      <c r="F6877" t="s">
        <v>63</v>
      </c>
      <c r="G6877">
        <f t="shared" si="1"/>
        <v>1883</v>
      </c>
    </row>
    <row r="6878" spans="2:7">
      <c r="B6878">
        <v>100</v>
      </c>
      <c r="C6878" t="s">
        <v>4248</v>
      </c>
      <c r="D6878" t="s">
        <v>3599</v>
      </c>
      <c r="E6878" t="s">
        <v>249</v>
      </c>
      <c r="F6878" t="s">
        <v>63</v>
      </c>
      <c r="G6878">
        <f t="shared" si="1"/>
        <v>193</v>
      </c>
    </row>
    <row r="6879" spans="2:7">
      <c r="B6879">
        <v>100</v>
      </c>
      <c r="C6879" t="s">
        <v>4248</v>
      </c>
      <c r="D6879" t="s">
        <v>3599</v>
      </c>
      <c r="E6879" t="s">
        <v>1386</v>
      </c>
      <c r="F6879" t="s">
        <v>63</v>
      </c>
      <c r="G6879">
        <f t="shared" si="1"/>
        <v>237</v>
      </c>
    </row>
    <row r="6880" spans="2:7">
      <c r="B6880">
        <v>100</v>
      </c>
      <c r="C6880" t="s">
        <v>4248</v>
      </c>
      <c r="D6880" t="s">
        <v>3599</v>
      </c>
      <c r="E6880" t="s">
        <v>1387</v>
      </c>
      <c r="F6880" t="s">
        <v>63</v>
      </c>
      <c r="G6880">
        <f t="shared" si="1"/>
        <v>234</v>
      </c>
    </row>
    <row r="6881" spans="2:7">
      <c r="B6881">
        <v>100</v>
      </c>
      <c r="C6881" t="s">
        <v>4248</v>
      </c>
      <c r="D6881" t="s">
        <v>3599</v>
      </c>
      <c r="E6881" t="s">
        <v>1388</v>
      </c>
      <c r="F6881" t="s">
        <v>63</v>
      </c>
      <c r="G6881">
        <f t="shared" si="1"/>
        <v>251</v>
      </c>
    </row>
    <row r="6882" spans="2:7">
      <c r="B6882">
        <v>100</v>
      </c>
      <c r="C6882" t="s">
        <v>4248</v>
      </c>
      <c r="D6882" t="s">
        <v>3599</v>
      </c>
      <c r="E6882" t="s">
        <v>1389</v>
      </c>
      <c r="F6882" t="s">
        <v>63</v>
      </c>
      <c r="G6882">
        <f t="shared" si="1"/>
        <v>344</v>
      </c>
    </row>
    <row r="6883" spans="2:7">
      <c r="B6883">
        <v>100</v>
      </c>
      <c r="C6883" t="s">
        <v>4248</v>
      </c>
      <c r="D6883" t="s">
        <v>3599</v>
      </c>
      <c r="E6883" t="s">
        <v>1390</v>
      </c>
      <c r="F6883" t="s">
        <v>63</v>
      </c>
      <c r="G6883">
        <f t="shared" si="1"/>
        <v>303</v>
      </c>
    </row>
    <row r="6884" spans="2:7">
      <c r="B6884">
        <v>100</v>
      </c>
      <c r="C6884" t="s">
        <v>4248</v>
      </c>
      <c r="D6884" t="s">
        <v>3599</v>
      </c>
      <c r="E6884" t="s">
        <v>1391</v>
      </c>
      <c r="F6884" t="s">
        <v>63</v>
      </c>
      <c r="G6884">
        <f t="shared" si="1"/>
        <v>291</v>
      </c>
    </row>
    <row r="6885" spans="2:7">
      <c r="B6885">
        <v>100</v>
      </c>
      <c r="C6885" t="s">
        <v>4248</v>
      </c>
      <c r="D6885" t="s">
        <v>3599</v>
      </c>
      <c r="E6885" t="s">
        <v>1392</v>
      </c>
      <c r="F6885" t="s">
        <v>63</v>
      </c>
      <c r="G6885">
        <f t="shared" si="1"/>
        <v>307</v>
      </c>
    </row>
    <row r="6886" spans="2:7">
      <c r="B6886">
        <v>100</v>
      </c>
      <c r="C6886" t="s">
        <v>4248</v>
      </c>
      <c r="D6886" t="s">
        <v>3599</v>
      </c>
      <c r="E6886" t="s">
        <v>1393</v>
      </c>
      <c r="F6886" t="s">
        <v>63</v>
      </c>
      <c r="G6886">
        <f t="shared" si="1"/>
        <v>224</v>
      </c>
    </row>
    <row r="6887" spans="2:7">
      <c r="B6887">
        <v>100</v>
      </c>
      <c r="C6887" t="s">
        <v>4248</v>
      </c>
      <c r="D6887" t="s">
        <v>3599</v>
      </c>
      <c r="E6887" t="s">
        <v>1394</v>
      </c>
      <c r="F6887" t="s">
        <v>63</v>
      </c>
      <c r="G6887">
        <f t="shared" si="1"/>
        <v>202</v>
      </c>
    </row>
    <row r="6888" spans="2:7">
      <c r="B6888">
        <v>100</v>
      </c>
      <c r="C6888" t="s">
        <v>4248</v>
      </c>
      <c r="D6888" t="s">
        <v>3599</v>
      </c>
      <c r="E6888" t="s">
        <v>1395</v>
      </c>
      <c r="F6888" t="s">
        <v>63</v>
      </c>
      <c r="G6888">
        <f t="shared" si="1"/>
        <v>182</v>
      </c>
    </row>
    <row r="6889" spans="2:7">
      <c r="B6889">
        <v>100</v>
      </c>
      <c r="C6889" t="s">
        <v>4248</v>
      </c>
      <c r="D6889" t="s">
        <v>3599</v>
      </c>
      <c r="E6889" t="s">
        <v>1396</v>
      </c>
      <c r="F6889" t="s">
        <v>63</v>
      </c>
      <c r="G6889">
        <f t="shared" si="1"/>
        <v>147</v>
      </c>
    </row>
    <row r="6890" spans="2:7">
      <c r="B6890">
        <v>100</v>
      </c>
      <c r="C6890" t="s">
        <v>4248</v>
      </c>
      <c r="D6890" t="s">
        <v>3599</v>
      </c>
      <c r="E6890" t="s">
        <v>1397</v>
      </c>
      <c r="F6890" t="s">
        <v>63</v>
      </c>
      <c r="G6890">
        <f t="shared" si="1"/>
        <v>128</v>
      </c>
    </row>
    <row r="6891" spans="2:7">
      <c r="B6891">
        <v>100</v>
      </c>
      <c r="C6891" t="s">
        <v>4248</v>
      </c>
      <c r="D6891" t="s">
        <v>3599</v>
      </c>
      <c r="E6891" t="s">
        <v>1398</v>
      </c>
      <c r="F6891" t="s">
        <v>63</v>
      </c>
      <c r="G6891">
        <f t="shared" si="1"/>
        <v>111</v>
      </c>
    </row>
    <row r="6892" spans="2:7">
      <c r="B6892">
        <v>100</v>
      </c>
      <c r="C6892" t="s">
        <v>4248</v>
      </c>
      <c r="D6892" t="s">
        <v>3599</v>
      </c>
      <c r="E6892" t="s">
        <v>1399</v>
      </c>
      <c r="F6892" t="s">
        <v>63</v>
      </c>
      <c r="G6892">
        <f t="shared" si="1"/>
        <v>61</v>
      </c>
    </row>
    <row r="6893" spans="2:7">
      <c r="B6893">
        <v>100</v>
      </c>
      <c r="C6893" t="s">
        <v>4248</v>
      </c>
      <c r="D6893" t="s">
        <v>3599</v>
      </c>
      <c r="E6893" t="s">
        <v>1400</v>
      </c>
      <c r="F6893" t="s">
        <v>63</v>
      </c>
      <c r="G6893">
        <f t="shared" si="1"/>
        <v>61</v>
      </c>
    </row>
    <row r="6894" spans="2:7">
      <c r="B6894">
        <v>100</v>
      </c>
      <c r="C6894" t="s">
        <v>4248</v>
      </c>
      <c r="D6894" t="s">
        <v>3599</v>
      </c>
      <c r="E6894" t="s">
        <v>1401</v>
      </c>
      <c r="F6894" t="s">
        <v>63</v>
      </c>
      <c r="G6894">
        <f t="shared" si="1"/>
        <v>37</v>
      </c>
    </row>
    <row r="6895" spans="2:7">
      <c r="B6895">
        <v>100</v>
      </c>
      <c r="C6895" t="s">
        <v>4248</v>
      </c>
      <c r="D6895" t="s">
        <v>3599</v>
      </c>
      <c r="E6895" t="s">
        <v>1402</v>
      </c>
      <c r="F6895" t="s">
        <v>63</v>
      </c>
      <c r="G6895">
        <f t="shared" si="1"/>
        <v>34</v>
      </c>
    </row>
    <row r="6896" spans="2:7">
      <c r="B6896">
        <v>100</v>
      </c>
      <c r="C6896" t="s">
        <v>4248</v>
      </c>
      <c r="D6896" t="s">
        <v>1413</v>
      </c>
      <c r="E6896" t="s">
        <v>249</v>
      </c>
      <c r="F6896" t="s">
        <v>46</v>
      </c>
      <c r="G6896">
        <f t="shared" si="1"/>
        <v>101080</v>
      </c>
    </row>
    <row r="6897" spans="2:7">
      <c r="B6897">
        <v>100</v>
      </c>
      <c r="C6897" t="s">
        <v>4248</v>
      </c>
      <c r="D6897" t="s">
        <v>1413</v>
      </c>
      <c r="E6897" t="s">
        <v>1386</v>
      </c>
      <c r="F6897" t="s">
        <v>46</v>
      </c>
      <c r="G6897">
        <f t="shared" si="1"/>
        <v>109123</v>
      </c>
    </row>
    <row r="6898" spans="2:7">
      <c r="B6898">
        <v>100</v>
      </c>
      <c r="C6898" t="s">
        <v>4248</v>
      </c>
      <c r="D6898" t="s">
        <v>1413</v>
      </c>
      <c r="E6898" t="s">
        <v>1387</v>
      </c>
      <c r="F6898" t="s">
        <v>46</v>
      </c>
      <c r="G6898">
        <f t="shared" si="1"/>
        <v>106088</v>
      </c>
    </row>
    <row r="6899" spans="2:7">
      <c r="B6899">
        <v>100</v>
      </c>
      <c r="C6899" t="s">
        <v>4248</v>
      </c>
      <c r="D6899" t="s">
        <v>1413</v>
      </c>
      <c r="E6899" t="s">
        <v>1388</v>
      </c>
      <c r="F6899" t="s">
        <v>46</v>
      </c>
      <c r="G6899">
        <f t="shared" ref="G6899:G6962" si="2">SUMIFS($G$2:$G$6769,$D$2:$D$6769,D6899,$E$2:$E$6769,E6899,$F$2:$F$6769,F6899)</f>
        <v>104614</v>
      </c>
    </row>
    <row r="6900" spans="2:7">
      <c r="B6900">
        <v>100</v>
      </c>
      <c r="C6900" t="s">
        <v>4248</v>
      </c>
      <c r="D6900" t="s">
        <v>1413</v>
      </c>
      <c r="E6900" t="s">
        <v>1389</v>
      </c>
      <c r="F6900" t="s">
        <v>46</v>
      </c>
      <c r="G6900">
        <f t="shared" si="2"/>
        <v>90099</v>
      </c>
    </row>
    <row r="6901" spans="2:7">
      <c r="B6901">
        <v>100</v>
      </c>
      <c r="C6901" t="s">
        <v>4248</v>
      </c>
      <c r="D6901" t="s">
        <v>1413</v>
      </c>
      <c r="E6901" t="s">
        <v>1390</v>
      </c>
      <c r="F6901" t="s">
        <v>46</v>
      </c>
      <c r="G6901">
        <f t="shared" si="2"/>
        <v>74531</v>
      </c>
    </row>
    <row r="6902" spans="2:7">
      <c r="B6902">
        <v>100</v>
      </c>
      <c r="C6902" t="s">
        <v>4248</v>
      </c>
      <c r="D6902" t="s">
        <v>1413</v>
      </c>
      <c r="E6902" t="s">
        <v>1391</v>
      </c>
      <c r="F6902" t="s">
        <v>46</v>
      </c>
      <c r="G6902">
        <f t="shared" si="2"/>
        <v>65795</v>
      </c>
    </row>
    <row r="6903" spans="2:7">
      <c r="B6903">
        <v>100</v>
      </c>
      <c r="C6903" t="s">
        <v>4248</v>
      </c>
      <c r="D6903" t="s">
        <v>1413</v>
      </c>
      <c r="E6903" t="s">
        <v>1392</v>
      </c>
      <c r="F6903" t="s">
        <v>46</v>
      </c>
      <c r="G6903">
        <f t="shared" si="2"/>
        <v>59566</v>
      </c>
    </row>
    <row r="6904" spans="2:7">
      <c r="B6904">
        <v>100</v>
      </c>
      <c r="C6904" t="s">
        <v>4248</v>
      </c>
      <c r="D6904" t="s">
        <v>1413</v>
      </c>
      <c r="E6904" t="s">
        <v>1393</v>
      </c>
      <c r="F6904" t="s">
        <v>46</v>
      </c>
      <c r="G6904">
        <f t="shared" si="2"/>
        <v>50763</v>
      </c>
    </row>
    <row r="6905" spans="2:7">
      <c r="B6905">
        <v>100</v>
      </c>
      <c r="C6905" t="s">
        <v>4248</v>
      </c>
      <c r="D6905" t="s">
        <v>1413</v>
      </c>
      <c r="E6905" t="s">
        <v>1394</v>
      </c>
      <c r="F6905" t="s">
        <v>46</v>
      </c>
      <c r="G6905">
        <f t="shared" si="2"/>
        <v>44077</v>
      </c>
    </row>
    <row r="6906" spans="2:7">
      <c r="B6906">
        <v>100</v>
      </c>
      <c r="C6906" t="s">
        <v>4248</v>
      </c>
      <c r="D6906" t="s">
        <v>1413</v>
      </c>
      <c r="E6906" t="s">
        <v>1395</v>
      </c>
      <c r="F6906" t="s">
        <v>46</v>
      </c>
      <c r="G6906">
        <f t="shared" si="2"/>
        <v>37351</v>
      </c>
    </row>
    <row r="6907" spans="2:7">
      <c r="B6907">
        <v>100</v>
      </c>
      <c r="C6907" t="s">
        <v>4248</v>
      </c>
      <c r="D6907" t="s">
        <v>1413</v>
      </c>
      <c r="E6907" t="s">
        <v>1396</v>
      </c>
      <c r="F6907" t="s">
        <v>46</v>
      </c>
      <c r="G6907">
        <f t="shared" si="2"/>
        <v>31476</v>
      </c>
    </row>
    <row r="6908" spans="2:7">
      <c r="B6908">
        <v>100</v>
      </c>
      <c r="C6908" t="s">
        <v>4248</v>
      </c>
      <c r="D6908" t="s">
        <v>1413</v>
      </c>
      <c r="E6908" t="s">
        <v>1397</v>
      </c>
      <c r="F6908" t="s">
        <v>46</v>
      </c>
      <c r="G6908">
        <f t="shared" si="2"/>
        <v>22626</v>
      </c>
    </row>
    <row r="6909" spans="2:7">
      <c r="B6909">
        <v>100</v>
      </c>
      <c r="C6909" t="s">
        <v>4248</v>
      </c>
      <c r="D6909" t="s">
        <v>1413</v>
      </c>
      <c r="E6909" t="s">
        <v>1398</v>
      </c>
      <c r="F6909" t="s">
        <v>46</v>
      </c>
      <c r="G6909">
        <f t="shared" si="2"/>
        <v>19138</v>
      </c>
    </row>
    <row r="6910" spans="2:7">
      <c r="B6910">
        <v>100</v>
      </c>
      <c r="C6910" t="s">
        <v>4248</v>
      </c>
      <c r="D6910" t="s">
        <v>1413</v>
      </c>
      <c r="E6910" t="s">
        <v>1399</v>
      </c>
      <c r="F6910" t="s">
        <v>46</v>
      </c>
      <c r="G6910">
        <f t="shared" si="2"/>
        <v>14240</v>
      </c>
    </row>
    <row r="6911" spans="2:7">
      <c r="B6911">
        <v>100</v>
      </c>
      <c r="C6911" t="s">
        <v>4248</v>
      </c>
      <c r="D6911" t="s">
        <v>1413</v>
      </c>
      <c r="E6911" t="s">
        <v>1400</v>
      </c>
      <c r="F6911" t="s">
        <v>46</v>
      </c>
      <c r="G6911">
        <f t="shared" si="2"/>
        <v>10855</v>
      </c>
    </row>
    <row r="6912" spans="2:7">
      <c r="B6912">
        <v>100</v>
      </c>
      <c r="C6912" t="s">
        <v>4248</v>
      </c>
      <c r="D6912" t="s">
        <v>1413</v>
      </c>
      <c r="E6912" t="s">
        <v>1401</v>
      </c>
      <c r="F6912" t="s">
        <v>46</v>
      </c>
      <c r="G6912">
        <f t="shared" si="2"/>
        <v>7009</v>
      </c>
    </row>
    <row r="6913" spans="2:7">
      <c r="B6913">
        <v>100</v>
      </c>
      <c r="C6913" t="s">
        <v>4248</v>
      </c>
      <c r="D6913" t="s">
        <v>1413</v>
      </c>
      <c r="E6913" t="s">
        <v>1402</v>
      </c>
      <c r="F6913" t="s">
        <v>46</v>
      </c>
      <c r="G6913">
        <f t="shared" si="2"/>
        <v>5971</v>
      </c>
    </row>
    <row r="6914" spans="2:7">
      <c r="B6914">
        <v>100</v>
      </c>
      <c r="C6914" t="s">
        <v>4248</v>
      </c>
      <c r="D6914" t="s">
        <v>3582</v>
      </c>
      <c r="E6914" t="s">
        <v>249</v>
      </c>
      <c r="F6914" t="s">
        <v>46</v>
      </c>
      <c r="G6914">
        <f t="shared" si="2"/>
        <v>86</v>
      </c>
    </row>
    <row r="6915" spans="2:7">
      <c r="B6915">
        <v>100</v>
      </c>
      <c r="C6915" t="s">
        <v>4248</v>
      </c>
      <c r="D6915" t="s">
        <v>3582</v>
      </c>
      <c r="E6915" t="s">
        <v>1386</v>
      </c>
      <c r="F6915" t="s">
        <v>46</v>
      </c>
      <c r="G6915">
        <f t="shared" si="2"/>
        <v>111</v>
      </c>
    </row>
    <row r="6916" spans="2:7">
      <c r="B6916">
        <v>100</v>
      </c>
      <c r="C6916" t="s">
        <v>4248</v>
      </c>
      <c r="D6916" t="s">
        <v>3582</v>
      </c>
      <c r="E6916" t="s">
        <v>1387</v>
      </c>
      <c r="F6916" t="s">
        <v>46</v>
      </c>
      <c r="G6916">
        <f t="shared" si="2"/>
        <v>102</v>
      </c>
    </row>
    <row r="6917" spans="2:7">
      <c r="B6917">
        <v>100</v>
      </c>
      <c r="C6917" t="s">
        <v>4248</v>
      </c>
      <c r="D6917" t="s">
        <v>3582</v>
      </c>
      <c r="E6917" t="s">
        <v>1388</v>
      </c>
      <c r="F6917" t="s">
        <v>46</v>
      </c>
      <c r="G6917">
        <f t="shared" si="2"/>
        <v>82</v>
      </c>
    </row>
    <row r="6918" spans="2:7">
      <c r="B6918">
        <v>100</v>
      </c>
      <c r="C6918" t="s">
        <v>4248</v>
      </c>
      <c r="D6918" t="s">
        <v>3582</v>
      </c>
      <c r="E6918" t="s">
        <v>1389</v>
      </c>
      <c r="F6918" t="s">
        <v>46</v>
      </c>
      <c r="G6918">
        <f t="shared" si="2"/>
        <v>115</v>
      </c>
    </row>
    <row r="6919" spans="2:7">
      <c r="B6919">
        <v>100</v>
      </c>
      <c r="C6919" t="s">
        <v>4248</v>
      </c>
      <c r="D6919" t="s">
        <v>3582</v>
      </c>
      <c r="E6919" t="s">
        <v>1390</v>
      </c>
      <c r="F6919" t="s">
        <v>46</v>
      </c>
      <c r="G6919">
        <f t="shared" si="2"/>
        <v>123</v>
      </c>
    </row>
    <row r="6920" spans="2:7">
      <c r="B6920">
        <v>100</v>
      </c>
      <c r="C6920" t="s">
        <v>4248</v>
      </c>
      <c r="D6920" t="s">
        <v>3582</v>
      </c>
      <c r="E6920" t="s">
        <v>1391</v>
      </c>
      <c r="F6920" t="s">
        <v>46</v>
      </c>
      <c r="G6920">
        <f t="shared" si="2"/>
        <v>95</v>
      </c>
    </row>
    <row r="6921" spans="2:7">
      <c r="B6921">
        <v>100</v>
      </c>
      <c r="C6921" t="s">
        <v>4248</v>
      </c>
      <c r="D6921" t="s">
        <v>3582</v>
      </c>
      <c r="E6921" t="s">
        <v>1392</v>
      </c>
      <c r="F6921" t="s">
        <v>46</v>
      </c>
      <c r="G6921">
        <f t="shared" si="2"/>
        <v>97</v>
      </c>
    </row>
    <row r="6922" spans="2:7">
      <c r="B6922">
        <v>100</v>
      </c>
      <c r="C6922" t="s">
        <v>4248</v>
      </c>
      <c r="D6922" t="s">
        <v>3582</v>
      </c>
      <c r="E6922" t="s">
        <v>1393</v>
      </c>
      <c r="F6922" t="s">
        <v>46</v>
      </c>
      <c r="G6922">
        <f t="shared" si="2"/>
        <v>77</v>
      </c>
    </row>
    <row r="6923" spans="2:7">
      <c r="B6923">
        <v>100</v>
      </c>
      <c r="C6923" t="s">
        <v>4248</v>
      </c>
      <c r="D6923" t="s">
        <v>3582</v>
      </c>
      <c r="E6923" t="s">
        <v>1394</v>
      </c>
      <c r="F6923" t="s">
        <v>46</v>
      </c>
      <c r="G6923">
        <f t="shared" si="2"/>
        <v>67</v>
      </c>
    </row>
    <row r="6924" spans="2:7">
      <c r="B6924">
        <v>100</v>
      </c>
      <c r="C6924" t="s">
        <v>4248</v>
      </c>
      <c r="D6924" t="s">
        <v>3582</v>
      </c>
      <c r="E6924" t="s">
        <v>1395</v>
      </c>
      <c r="F6924" t="s">
        <v>46</v>
      </c>
      <c r="G6924">
        <f t="shared" si="2"/>
        <v>91</v>
      </c>
    </row>
    <row r="6925" spans="2:7">
      <c r="B6925">
        <v>100</v>
      </c>
      <c r="C6925" t="s">
        <v>4248</v>
      </c>
      <c r="D6925" t="s">
        <v>3582</v>
      </c>
      <c r="E6925" t="s">
        <v>1396</v>
      </c>
      <c r="F6925" t="s">
        <v>46</v>
      </c>
      <c r="G6925">
        <f t="shared" si="2"/>
        <v>74</v>
      </c>
    </row>
    <row r="6926" spans="2:7">
      <c r="B6926">
        <v>100</v>
      </c>
      <c r="C6926" t="s">
        <v>4248</v>
      </c>
      <c r="D6926" t="s">
        <v>3582</v>
      </c>
      <c r="E6926" t="s">
        <v>1397</v>
      </c>
      <c r="F6926" t="s">
        <v>46</v>
      </c>
      <c r="G6926">
        <f t="shared" si="2"/>
        <v>50</v>
      </c>
    </row>
    <row r="6927" spans="2:7">
      <c r="B6927">
        <v>100</v>
      </c>
      <c r="C6927" t="s">
        <v>4248</v>
      </c>
      <c r="D6927" t="s">
        <v>3582</v>
      </c>
      <c r="E6927" t="s">
        <v>1398</v>
      </c>
      <c r="F6927" t="s">
        <v>46</v>
      </c>
      <c r="G6927">
        <f t="shared" si="2"/>
        <v>40</v>
      </c>
    </row>
    <row r="6928" spans="2:7">
      <c r="B6928">
        <v>100</v>
      </c>
      <c r="C6928" t="s">
        <v>4248</v>
      </c>
      <c r="D6928" t="s">
        <v>3582</v>
      </c>
      <c r="E6928" t="s">
        <v>1399</v>
      </c>
      <c r="F6928" t="s">
        <v>46</v>
      </c>
      <c r="G6928">
        <f t="shared" si="2"/>
        <v>28</v>
      </c>
    </row>
    <row r="6929" spans="2:7">
      <c r="B6929">
        <v>100</v>
      </c>
      <c r="C6929" t="s">
        <v>4248</v>
      </c>
      <c r="D6929" t="s">
        <v>3582</v>
      </c>
      <c r="E6929" t="s">
        <v>1400</v>
      </c>
      <c r="F6929" t="s">
        <v>46</v>
      </c>
      <c r="G6929">
        <f t="shared" si="2"/>
        <v>20</v>
      </c>
    </row>
    <row r="6930" spans="2:7">
      <c r="B6930">
        <v>100</v>
      </c>
      <c r="C6930" t="s">
        <v>4248</v>
      </c>
      <c r="D6930" t="s">
        <v>3582</v>
      </c>
      <c r="E6930" t="s">
        <v>1401</v>
      </c>
      <c r="F6930" t="s">
        <v>46</v>
      </c>
      <c r="G6930">
        <f t="shared" si="2"/>
        <v>14</v>
      </c>
    </row>
    <row r="6931" spans="2:7">
      <c r="B6931">
        <v>100</v>
      </c>
      <c r="C6931" t="s">
        <v>4248</v>
      </c>
      <c r="D6931" t="s">
        <v>3582</v>
      </c>
      <c r="E6931" t="s">
        <v>1402</v>
      </c>
      <c r="F6931" t="s">
        <v>46</v>
      </c>
      <c r="G6931">
        <f t="shared" si="2"/>
        <v>12</v>
      </c>
    </row>
    <row r="6932" spans="2:7">
      <c r="B6932">
        <v>100</v>
      </c>
      <c r="C6932" t="s">
        <v>4248</v>
      </c>
      <c r="D6932" t="s">
        <v>3597</v>
      </c>
      <c r="E6932" t="s">
        <v>249</v>
      </c>
      <c r="F6932" t="s">
        <v>46</v>
      </c>
      <c r="G6932">
        <f t="shared" si="2"/>
        <v>853</v>
      </c>
    </row>
    <row r="6933" spans="2:7">
      <c r="B6933">
        <v>100</v>
      </c>
      <c r="C6933" t="s">
        <v>4248</v>
      </c>
      <c r="D6933" t="s">
        <v>3597</v>
      </c>
      <c r="E6933" t="s">
        <v>1386</v>
      </c>
      <c r="F6933" t="s">
        <v>46</v>
      </c>
      <c r="G6933">
        <f t="shared" si="2"/>
        <v>890</v>
      </c>
    </row>
    <row r="6934" spans="2:7">
      <c r="B6934">
        <v>100</v>
      </c>
      <c r="C6934" t="s">
        <v>4248</v>
      </c>
      <c r="D6934" t="s">
        <v>3597</v>
      </c>
      <c r="E6934" t="s">
        <v>1387</v>
      </c>
      <c r="F6934" t="s">
        <v>46</v>
      </c>
      <c r="G6934">
        <f t="shared" si="2"/>
        <v>994</v>
      </c>
    </row>
    <row r="6935" spans="2:7">
      <c r="B6935">
        <v>100</v>
      </c>
      <c r="C6935" t="s">
        <v>4248</v>
      </c>
      <c r="D6935" t="s">
        <v>3597</v>
      </c>
      <c r="E6935" t="s">
        <v>1388</v>
      </c>
      <c r="F6935" t="s">
        <v>46</v>
      </c>
      <c r="G6935">
        <f t="shared" si="2"/>
        <v>1029</v>
      </c>
    </row>
    <row r="6936" spans="2:7">
      <c r="B6936">
        <v>100</v>
      </c>
      <c r="C6936" t="s">
        <v>4248</v>
      </c>
      <c r="D6936" t="s">
        <v>3597</v>
      </c>
      <c r="E6936" t="s">
        <v>1389</v>
      </c>
      <c r="F6936" t="s">
        <v>46</v>
      </c>
      <c r="G6936">
        <f t="shared" si="2"/>
        <v>1117</v>
      </c>
    </row>
    <row r="6937" spans="2:7">
      <c r="B6937">
        <v>100</v>
      </c>
      <c r="C6937" t="s">
        <v>4248</v>
      </c>
      <c r="D6937" t="s">
        <v>3597</v>
      </c>
      <c r="E6937" t="s">
        <v>1390</v>
      </c>
      <c r="F6937" t="s">
        <v>46</v>
      </c>
      <c r="G6937">
        <f t="shared" si="2"/>
        <v>1227</v>
      </c>
    </row>
    <row r="6938" spans="2:7">
      <c r="B6938">
        <v>100</v>
      </c>
      <c r="C6938" t="s">
        <v>4248</v>
      </c>
      <c r="D6938" t="s">
        <v>3597</v>
      </c>
      <c r="E6938" t="s">
        <v>1391</v>
      </c>
      <c r="F6938" t="s">
        <v>46</v>
      </c>
      <c r="G6938">
        <f t="shared" si="2"/>
        <v>1034</v>
      </c>
    </row>
    <row r="6939" spans="2:7">
      <c r="B6939">
        <v>100</v>
      </c>
      <c r="C6939" t="s">
        <v>4248</v>
      </c>
      <c r="D6939" t="s">
        <v>3597</v>
      </c>
      <c r="E6939" t="s">
        <v>1392</v>
      </c>
      <c r="F6939" t="s">
        <v>46</v>
      </c>
      <c r="G6939">
        <f t="shared" si="2"/>
        <v>935</v>
      </c>
    </row>
    <row r="6940" spans="2:7">
      <c r="B6940">
        <v>100</v>
      </c>
      <c r="C6940" t="s">
        <v>4248</v>
      </c>
      <c r="D6940" t="s">
        <v>3597</v>
      </c>
      <c r="E6940" t="s">
        <v>1393</v>
      </c>
      <c r="F6940" t="s">
        <v>46</v>
      </c>
      <c r="G6940">
        <f t="shared" si="2"/>
        <v>850</v>
      </c>
    </row>
    <row r="6941" spans="2:7">
      <c r="B6941">
        <v>100</v>
      </c>
      <c r="C6941" t="s">
        <v>4248</v>
      </c>
      <c r="D6941" t="s">
        <v>3597</v>
      </c>
      <c r="E6941" t="s">
        <v>1394</v>
      </c>
      <c r="F6941" t="s">
        <v>46</v>
      </c>
      <c r="G6941">
        <f t="shared" si="2"/>
        <v>845</v>
      </c>
    </row>
    <row r="6942" spans="2:7">
      <c r="B6942">
        <v>100</v>
      </c>
      <c r="C6942" t="s">
        <v>4248</v>
      </c>
      <c r="D6942" t="s">
        <v>3597</v>
      </c>
      <c r="E6942" t="s">
        <v>1395</v>
      </c>
      <c r="F6942" t="s">
        <v>46</v>
      </c>
      <c r="G6942">
        <f t="shared" si="2"/>
        <v>789</v>
      </c>
    </row>
    <row r="6943" spans="2:7">
      <c r="B6943">
        <v>100</v>
      </c>
      <c r="C6943" t="s">
        <v>4248</v>
      </c>
      <c r="D6943" t="s">
        <v>3597</v>
      </c>
      <c r="E6943" t="s">
        <v>1396</v>
      </c>
      <c r="F6943" t="s">
        <v>46</v>
      </c>
      <c r="G6943">
        <f t="shared" si="2"/>
        <v>727</v>
      </c>
    </row>
    <row r="6944" spans="2:7">
      <c r="B6944">
        <v>100</v>
      </c>
      <c r="C6944" t="s">
        <v>4248</v>
      </c>
      <c r="D6944" t="s">
        <v>3597</v>
      </c>
      <c r="E6944" t="s">
        <v>1397</v>
      </c>
      <c r="F6944" t="s">
        <v>46</v>
      </c>
      <c r="G6944">
        <f t="shared" si="2"/>
        <v>529</v>
      </c>
    </row>
    <row r="6945" spans="2:7">
      <c r="B6945">
        <v>100</v>
      </c>
      <c r="C6945" t="s">
        <v>4248</v>
      </c>
      <c r="D6945" t="s">
        <v>3597</v>
      </c>
      <c r="E6945" t="s">
        <v>1398</v>
      </c>
      <c r="F6945" t="s">
        <v>46</v>
      </c>
      <c r="G6945">
        <f t="shared" si="2"/>
        <v>373</v>
      </c>
    </row>
    <row r="6946" spans="2:7">
      <c r="B6946">
        <v>100</v>
      </c>
      <c r="C6946" t="s">
        <v>4248</v>
      </c>
      <c r="D6946" t="s">
        <v>3597</v>
      </c>
      <c r="E6946" t="s">
        <v>1399</v>
      </c>
      <c r="F6946" t="s">
        <v>46</v>
      </c>
      <c r="G6946">
        <f t="shared" si="2"/>
        <v>266</v>
      </c>
    </row>
    <row r="6947" spans="2:7">
      <c r="B6947">
        <v>100</v>
      </c>
      <c r="C6947" t="s">
        <v>4248</v>
      </c>
      <c r="D6947" t="s">
        <v>3597</v>
      </c>
      <c r="E6947" t="s">
        <v>1400</v>
      </c>
      <c r="F6947" t="s">
        <v>46</v>
      </c>
      <c r="G6947">
        <f t="shared" si="2"/>
        <v>184</v>
      </c>
    </row>
    <row r="6948" spans="2:7">
      <c r="B6948">
        <v>100</v>
      </c>
      <c r="C6948" t="s">
        <v>4248</v>
      </c>
      <c r="D6948" t="s">
        <v>3597</v>
      </c>
      <c r="E6948" t="s">
        <v>1401</v>
      </c>
      <c r="F6948" t="s">
        <v>46</v>
      </c>
      <c r="G6948">
        <f t="shared" si="2"/>
        <v>143</v>
      </c>
    </row>
    <row r="6949" spans="2:7">
      <c r="B6949">
        <v>100</v>
      </c>
      <c r="C6949" t="s">
        <v>4248</v>
      </c>
      <c r="D6949" t="s">
        <v>3597</v>
      </c>
      <c r="E6949" t="s">
        <v>1402</v>
      </c>
      <c r="F6949" t="s">
        <v>46</v>
      </c>
      <c r="G6949">
        <f t="shared" si="2"/>
        <v>121</v>
      </c>
    </row>
    <row r="6950" spans="2:7">
      <c r="B6950">
        <v>100</v>
      </c>
      <c r="C6950" t="s">
        <v>4248</v>
      </c>
      <c r="D6950" t="s">
        <v>3598</v>
      </c>
      <c r="E6950" t="s">
        <v>249</v>
      </c>
      <c r="F6950" t="s">
        <v>46</v>
      </c>
      <c r="G6950">
        <f t="shared" si="2"/>
        <v>113627</v>
      </c>
    </row>
    <row r="6951" spans="2:7">
      <c r="B6951">
        <v>100</v>
      </c>
      <c r="C6951" t="s">
        <v>4248</v>
      </c>
      <c r="D6951" t="s">
        <v>3598</v>
      </c>
      <c r="E6951" t="s">
        <v>1386</v>
      </c>
      <c r="F6951" t="s">
        <v>46</v>
      </c>
      <c r="G6951">
        <f t="shared" si="2"/>
        <v>130935</v>
      </c>
    </row>
    <row r="6952" spans="2:7">
      <c r="B6952">
        <v>100</v>
      </c>
      <c r="C6952" t="s">
        <v>4248</v>
      </c>
      <c r="D6952" t="s">
        <v>3598</v>
      </c>
      <c r="E6952" t="s">
        <v>1387</v>
      </c>
      <c r="F6952" t="s">
        <v>46</v>
      </c>
      <c r="G6952">
        <f t="shared" si="2"/>
        <v>143769</v>
      </c>
    </row>
    <row r="6953" spans="2:7">
      <c r="B6953">
        <v>100</v>
      </c>
      <c r="C6953" t="s">
        <v>4248</v>
      </c>
      <c r="D6953" t="s">
        <v>3598</v>
      </c>
      <c r="E6953" t="s">
        <v>1388</v>
      </c>
      <c r="F6953" t="s">
        <v>46</v>
      </c>
      <c r="G6953">
        <f t="shared" si="2"/>
        <v>144396</v>
      </c>
    </row>
    <row r="6954" spans="2:7">
      <c r="B6954">
        <v>100</v>
      </c>
      <c r="C6954" t="s">
        <v>4248</v>
      </c>
      <c r="D6954" t="s">
        <v>3598</v>
      </c>
      <c r="E6954" t="s">
        <v>1389</v>
      </c>
      <c r="F6954" t="s">
        <v>46</v>
      </c>
      <c r="G6954">
        <f t="shared" si="2"/>
        <v>134945</v>
      </c>
    </row>
    <row r="6955" spans="2:7">
      <c r="B6955">
        <v>100</v>
      </c>
      <c r="C6955" t="s">
        <v>4248</v>
      </c>
      <c r="D6955" t="s">
        <v>3598</v>
      </c>
      <c r="E6955" t="s">
        <v>1390</v>
      </c>
      <c r="F6955" t="s">
        <v>46</v>
      </c>
      <c r="G6955">
        <f t="shared" si="2"/>
        <v>125901</v>
      </c>
    </row>
    <row r="6956" spans="2:7">
      <c r="B6956">
        <v>100</v>
      </c>
      <c r="C6956" t="s">
        <v>4248</v>
      </c>
      <c r="D6956" t="s">
        <v>3598</v>
      </c>
      <c r="E6956" t="s">
        <v>1391</v>
      </c>
      <c r="F6956" t="s">
        <v>46</v>
      </c>
      <c r="G6956">
        <f t="shared" si="2"/>
        <v>115578</v>
      </c>
    </row>
    <row r="6957" spans="2:7">
      <c r="B6957">
        <v>100</v>
      </c>
      <c r="C6957" t="s">
        <v>4248</v>
      </c>
      <c r="D6957" t="s">
        <v>3598</v>
      </c>
      <c r="E6957" t="s">
        <v>1392</v>
      </c>
      <c r="F6957" t="s">
        <v>46</v>
      </c>
      <c r="G6957">
        <f t="shared" si="2"/>
        <v>108638</v>
      </c>
    </row>
    <row r="6958" spans="2:7">
      <c r="B6958">
        <v>100</v>
      </c>
      <c r="C6958" t="s">
        <v>4248</v>
      </c>
      <c r="D6958" t="s">
        <v>3598</v>
      </c>
      <c r="E6958" t="s">
        <v>1393</v>
      </c>
      <c r="F6958" t="s">
        <v>46</v>
      </c>
      <c r="G6958">
        <f t="shared" si="2"/>
        <v>93847</v>
      </c>
    </row>
    <row r="6959" spans="2:7">
      <c r="B6959">
        <v>100</v>
      </c>
      <c r="C6959" t="s">
        <v>4248</v>
      </c>
      <c r="D6959" t="s">
        <v>3598</v>
      </c>
      <c r="E6959" t="s">
        <v>1394</v>
      </c>
      <c r="F6959" t="s">
        <v>46</v>
      </c>
      <c r="G6959">
        <f t="shared" si="2"/>
        <v>87846</v>
      </c>
    </row>
    <row r="6960" spans="2:7">
      <c r="B6960">
        <v>100</v>
      </c>
      <c r="C6960" t="s">
        <v>4248</v>
      </c>
      <c r="D6960" t="s">
        <v>3598</v>
      </c>
      <c r="E6960" t="s">
        <v>1395</v>
      </c>
      <c r="F6960" t="s">
        <v>46</v>
      </c>
      <c r="G6960">
        <f t="shared" si="2"/>
        <v>80204</v>
      </c>
    </row>
    <row r="6961" spans="2:7">
      <c r="B6961">
        <v>100</v>
      </c>
      <c r="C6961" t="s">
        <v>4248</v>
      </c>
      <c r="D6961" t="s">
        <v>3598</v>
      </c>
      <c r="E6961" t="s">
        <v>1396</v>
      </c>
      <c r="F6961" t="s">
        <v>46</v>
      </c>
      <c r="G6961">
        <f t="shared" si="2"/>
        <v>68629</v>
      </c>
    </row>
    <row r="6962" spans="2:7">
      <c r="B6962">
        <v>100</v>
      </c>
      <c r="C6962" t="s">
        <v>4248</v>
      </c>
      <c r="D6962" t="s">
        <v>3598</v>
      </c>
      <c r="E6962" t="s">
        <v>1397</v>
      </c>
      <c r="F6962" t="s">
        <v>46</v>
      </c>
      <c r="G6962">
        <f t="shared" si="2"/>
        <v>52265</v>
      </c>
    </row>
    <row r="6963" spans="2:7">
      <c r="B6963">
        <v>100</v>
      </c>
      <c r="C6963" t="s">
        <v>4248</v>
      </c>
      <c r="D6963" t="s">
        <v>3598</v>
      </c>
      <c r="E6963" t="s">
        <v>1398</v>
      </c>
      <c r="F6963" t="s">
        <v>46</v>
      </c>
      <c r="G6963">
        <f t="shared" ref="G6963:G7021" si="3">SUMIFS($G$2:$G$6769,$D$2:$D$6769,D6963,$E$2:$E$6769,E6963,$F$2:$F$6769,F6963)</f>
        <v>38043</v>
      </c>
    </row>
    <row r="6964" spans="2:7">
      <c r="B6964">
        <v>100</v>
      </c>
      <c r="C6964" t="s">
        <v>4248</v>
      </c>
      <c r="D6964" t="s">
        <v>3598</v>
      </c>
      <c r="E6964" t="s">
        <v>1399</v>
      </c>
      <c r="F6964" t="s">
        <v>46</v>
      </c>
      <c r="G6964">
        <f t="shared" si="3"/>
        <v>26006</v>
      </c>
    </row>
    <row r="6965" spans="2:7">
      <c r="B6965">
        <v>100</v>
      </c>
      <c r="C6965" t="s">
        <v>4248</v>
      </c>
      <c r="D6965" t="s">
        <v>3598</v>
      </c>
      <c r="E6965" t="s">
        <v>1400</v>
      </c>
      <c r="F6965" t="s">
        <v>46</v>
      </c>
      <c r="G6965">
        <f t="shared" si="3"/>
        <v>20092</v>
      </c>
    </row>
    <row r="6966" spans="2:7">
      <c r="B6966">
        <v>100</v>
      </c>
      <c r="C6966" t="s">
        <v>4248</v>
      </c>
      <c r="D6966" t="s">
        <v>3598</v>
      </c>
      <c r="E6966" t="s">
        <v>1401</v>
      </c>
      <c r="F6966" t="s">
        <v>46</v>
      </c>
      <c r="G6966">
        <f t="shared" si="3"/>
        <v>14578</v>
      </c>
    </row>
    <row r="6967" spans="2:7">
      <c r="B6967">
        <v>100</v>
      </c>
      <c r="C6967" t="s">
        <v>4248</v>
      </c>
      <c r="D6967" t="s">
        <v>3598</v>
      </c>
      <c r="E6967" t="s">
        <v>1402</v>
      </c>
      <c r="F6967" t="s">
        <v>46</v>
      </c>
      <c r="G6967">
        <f t="shared" si="3"/>
        <v>12594</v>
      </c>
    </row>
    <row r="6968" spans="2:7">
      <c r="B6968">
        <v>100</v>
      </c>
      <c r="C6968" t="s">
        <v>4248</v>
      </c>
      <c r="D6968" t="s">
        <v>3586</v>
      </c>
      <c r="E6968" t="s">
        <v>249</v>
      </c>
      <c r="F6968" t="s">
        <v>46</v>
      </c>
      <c r="G6968">
        <f t="shared" si="3"/>
        <v>1248617</v>
      </c>
    </row>
    <row r="6969" spans="2:7">
      <c r="B6969">
        <v>100</v>
      </c>
      <c r="C6969" t="s">
        <v>4248</v>
      </c>
      <c r="D6969" t="s">
        <v>3586</v>
      </c>
      <c r="E6969" t="s">
        <v>1386</v>
      </c>
      <c r="F6969" t="s">
        <v>46</v>
      </c>
      <c r="G6969">
        <f t="shared" si="3"/>
        <v>1373132</v>
      </c>
    </row>
    <row r="6970" spans="2:7">
      <c r="B6970">
        <v>100</v>
      </c>
      <c r="C6970" t="s">
        <v>4248</v>
      </c>
      <c r="D6970" t="s">
        <v>3586</v>
      </c>
      <c r="E6970" t="s">
        <v>1387</v>
      </c>
      <c r="F6970" t="s">
        <v>46</v>
      </c>
      <c r="G6970">
        <f t="shared" si="3"/>
        <v>1494478</v>
      </c>
    </row>
    <row r="6971" spans="2:7">
      <c r="B6971">
        <v>100</v>
      </c>
      <c r="C6971" t="s">
        <v>4248</v>
      </c>
      <c r="D6971" t="s">
        <v>3586</v>
      </c>
      <c r="E6971" t="s">
        <v>1388</v>
      </c>
      <c r="F6971" t="s">
        <v>46</v>
      </c>
      <c r="G6971">
        <f t="shared" si="3"/>
        <v>1610241</v>
      </c>
    </row>
    <row r="6972" spans="2:7">
      <c r="B6972">
        <v>100</v>
      </c>
      <c r="C6972" t="s">
        <v>4248</v>
      </c>
      <c r="D6972" t="s">
        <v>3586</v>
      </c>
      <c r="E6972" t="s">
        <v>1389</v>
      </c>
      <c r="F6972" t="s">
        <v>46</v>
      </c>
      <c r="G6972">
        <f t="shared" si="3"/>
        <v>1702941</v>
      </c>
    </row>
    <row r="6973" spans="2:7">
      <c r="B6973">
        <v>100</v>
      </c>
      <c r="C6973" t="s">
        <v>4248</v>
      </c>
      <c r="D6973" t="s">
        <v>3586</v>
      </c>
      <c r="E6973" t="s">
        <v>1390</v>
      </c>
      <c r="F6973" t="s">
        <v>46</v>
      </c>
      <c r="G6973">
        <f t="shared" si="3"/>
        <v>1629397</v>
      </c>
    </row>
    <row r="6974" spans="2:7">
      <c r="B6974">
        <v>100</v>
      </c>
      <c r="C6974" t="s">
        <v>4248</v>
      </c>
      <c r="D6974" t="s">
        <v>3586</v>
      </c>
      <c r="E6974" t="s">
        <v>1391</v>
      </c>
      <c r="F6974" t="s">
        <v>46</v>
      </c>
      <c r="G6974">
        <f t="shared" si="3"/>
        <v>1496489</v>
      </c>
    </row>
    <row r="6975" spans="2:7">
      <c r="B6975">
        <v>100</v>
      </c>
      <c r="C6975" t="s">
        <v>4248</v>
      </c>
      <c r="D6975" t="s">
        <v>3586</v>
      </c>
      <c r="E6975" t="s">
        <v>1392</v>
      </c>
      <c r="F6975" t="s">
        <v>46</v>
      </c>
      <c r="G6975">
        <f t="shared" si="3"/>
        <v>1466536</v>
      </c>
    </row>
    <row r="6976" spans="2:7">
      <c r="B6976">
        <v>100</v>
      </c>
      <c r="C6976" t="s">
        <v>4248</v>
      </c>
      <c r="D6976" t="s">
        <v>3586</v>
      </c>
      <c r="E6976" t="s">
        <v>1393</v>
      </c>
      <c r="F6976" t="s">
        <v>46</v>
      </c>
      <c r="G6976">
        <f t="shared" si="3"/>
        <v>1273034</v>
      </c>
    </row>
    <row r="6977" spans="2:7">
      <c r="B6977">
        <v>100</v>
      </c>
      <c r="C6977" t="s">
        <v>4248</v>
      </c>
      <c r="D6977" t="s">
        <v>3586</v>
      </c>
      <c r="E6977" t="s">
        <v>1394</v>
      </c>
      <c r="F6977" t="s">
        <v>46</v>
      </c>
      <c r="G6977">
        <f t="shared" si="3"/>
        <v>1249594</v>
      </c>
    </row>
    <row r="6978" spans="2:7">
      <c r="B6978">
        <v>100</v>
      </c>
      <c r="C6978" t="s">
        <v>4248</v>
      </c>
      <c r="D6978" t="s">
        <v>3586</v>
      </c>
      <c r="E6978" t="s">
        <v>1395</v>
      </c>
      <c r="F6978" t="s">
        <v>46</v>
      </c>
      <c r="G6978">
        <f t="shared" si="3"/>
        <v>1246062</v>
      </c>
    </row>
    <row r="6979" spans="2:7">
      <c r="B6979">
        <v>100</v>
      </c>
      <c r="C6979" t="s">
        <v>4248</v>
      </c>
      <c r="D6979" t="s">
        <v>3586</v>
      </c>
      <c r="E6979" t="s">
        <v>1396</v>
      </c>
      <c r="F6979" t="s">
        <v>46</v>
      </c>
      <c r="G6979">
        <f t="shared" si="3"/>
        <v>1106971</v>
      </c>
    </row>
    <row r="6980" spans="2:7">
      <c r="B6980">
        <v>100</v>
      </c>
      <c r="C6980" t="s">
        <v>4248</v>
      </c>
      <c r="D6980" t="s">
        <v>3586</v>
      </c>
      <c r="E6980" t="s">
        <v>1397</v>
      </c>
      <c r="F6980" t="s">
        <v>46</v>
      </c>
      <c r="G6980">
        <f t="shared" si="3"/>
        <v>898079</v>
      </c>
    </row>
    <row r="6981" spans="2:7">
      <c r="B6981">
        <v>100</v>
      </c>
      <c r="C6981" t="s">
        <v>4248</v>
      </c>
      <c r="D6981" t="s">
        <v>3586</v>
      </c>
      <c r="E6981" t="s">
        <v>1398</v>
      </c>
      <c r="F6981" t="s">
        <v>46</v>
      </c>
      <c r="G6981">
        <f t="shared" si="3"/>
        <v>685483</v>
      </c>
    </row>
    <row r="6982" spans="2:7">
      <c r="B6982">
        <v>100</v>
      </c>
      <c r="C6982" t="s">
        <v>4248</v>
      </c>
      <c r="D6982" t="s">
        <v>3586</v>
      </c>
      <c r="E6982" t="s">
        <v>1399</v>
      </c>
      <c r="F6982" t="s">
        <v>46</v>
      </c>
      <c r="G6982">
        <f t="shared" si="3"/>
        <v>501391</v>
      </c>
    </row>
    <row r="6983" spans="2:7">
      <c r="B6983">
        <v>100</v>
      </c>
      <c r="C6983" t="s">
        <v>4248</v>
      </c>
      <c r="D6983" t="s">
        <v>3586</v>
      </c>
      <c r="E6983" t="s">
        <v>1400</v>
      </c>
      <c r="F6983" t="s">
        <v>46</v>
      </c>
      <c r="G6983">
        <f t="shared" si="3"/>
        <v>370784</v>
      </c>
    </row>
    <row r="6984" spans="2:7">
      <c r="B6984">
        <v>100</v>
      </c>
      <c r="C6984" t="s">
        <v>4248</v>
      </c>
      <c r="D6984" t="s">
        <v>3586</v>
      </c>
      <c r="E6984" t="s">
        <v>1401</v>
      </c>
      <c r="F6984" t="s">
        <v>46</v>
      </c>
      <c r="G6984">
        <f t="shared" si="3"/>
        <v>256910</v>
      </c>
    </row>
    <row r="6985" spans="2:7">
      <c r="B6985">
        <v>100</v>
      </c>
      <c r="C6985" t="s">
        <v>4248</v>
      </c>
      <c r="D6985" t="s">
        <v>3586</v>
      </c>
      <c r="E6985" t="s">
        <v>1402</v>
      </c>
      <c r="F6985" t="s">
        <v>46</v>
      </c>
      <c r="G6985">
        <f t="shared" si="3"/>
        <v>234617</v>
      </c>
    </row>
    <row r="6986" spans="2:7">
      <c r="B6986">
        <v>100</v>
      </c>
      <c r="C6986" t="s">
        <v>4248</v>
      </c>
      <c r="D6986" t="s">
        <v>45</v>
      </c>
      <c r="E6986" t="s">
        <v>249</v>
      </c>
      <c r="F6986" t="s">
        <v>46</v>
      </c>
      <c r="G6986">
        <f t="shared" si="3"/>
        <v>17733</v>
      </c>
    </row>
    <row r="6987" spans="2:7">
      <c r="B6987">
        <v>100</v>
      </c>
      <c r="C6987" t="s">
        <v>4248</v>
      </c>
      <c r="D6987" t="s">
        <v>45</v>
      </c>
      <c r="E6987" t="s">
        <v>1386</v>
      </c>
      <c r="F6987" t="s">
        <v>46</v>
      </c>
      <c r="G6987">
        <f t="shared" si="3"/>
        <v>15264</v>
      </c>
    </row>
    <row r="6988" spans="2:7">
      <c r="B6988">
        <v>100</v>
      </c>
      <c r="C6988" t="s">
        <v>4248</v>
      </c>
      <c r="D6988" t="s">
        <v>45</v>
      </c>
      <c r="E6988" t="s">
        <v>1387</v>
      </c>
      <c r="F6988" t="s">
        <v>46</v>
      </c>
      <c r="G6988">
        <f t="shared" si="3"/>
        <v>16704</v>
      </c>
    </row>
    <row r="6989" spans="2:7">
      <c r="B6989">
        <v>100</v>
      </c>
      <c r="C6989" t="s">
        <v>4248</v>
      </c>
      <c r="D6989" t="s">
        <v>45</v>
      </c>
      <c r="E6989" t="s">
        <v>1388</v>
      </c>
      <c r="F6989" t="s">
        <v>46</v>
      </c>
      <c r="G6989">
        <f t="shared" si="3"/>
        <v>21096</v>
      </c>
    </row>
    <row r="6990" spans="2:7">
      <c r="B6990">
        <v>100</v>
      </c>
      <c r="C6990" t="s">
        <v>4248</v>
      </c>
      <c r="D6990" t="s">
        <v>45</v>
      </c>
      <c r="E6990" t="s">
        <v>1389</v>
      </c>
      <c r="F6990" t="s">
        <v>46</v>
      </c>
      <c r="G6990">
        <f t="shared" si="3"/>
        <v>27260</v>
      </c>
    </row>
    <row r="6991" spans="2:7">
      <c r="B6991">
        <v>100</v>
      </c>
      <c r="C6991" t="s">
        <v>4248</v>
      </c>
      <c r="D6991" t="s">
        <v>45</v>
      </c>
      <c r="E6991" t="s">
        <v>1390</v>
      </c>
      <c r="F6991" t="s">
        <v>46</v>
      </c>
      <c r="G6991">
        <f t="shared" si="3"/>
        <v>25565</v>
      </c>
    </row>
    <row r="6992" spans="2:7">
      <c r="B6992">
        <v>100</v>
      </c>
      <c r="C6992" t="s">
        <v>4248</v>
      </c>
      <c r="D6992" t="s">
        <v>45</v>
      </c>
      <c r="E6992" t="s">
        <v>1391</v>
      </c>
      <c r="F6992" t="s">
        <v>46</v>
      </c>
      <c r="G6992">
        <f t="shared" si="3"/>
        <v>21503</v>
      </c>
    </row>
    <row r="6993" spans="2:7">
      <c r="B6993">
        <v>100</v>
      </c>
      <c r="C6993" t="s">
        <v>4248</v>
      </c>
      <c r="D6993" t="s">
        <v>45</v>
      </c>
      <c r="E6993" t="s">
        <v>1392</v>
      </c>
      <c r="F6993" t="s">
        <v>46</v>
      </c>
      <c r="G6993">
        <f t="shared" si="3"/>
        <v>20195</v>
      </c>
    </row>
    <row r="6994" spans="2:7">
      <c r="B6994">
        <v>100</v>
      </c>
      <c r="C6994" t="s">
        <v>4248</v>
      </c>
      <c r="D6994" t="s">
        <v>45</v>
      </c>
      <c r="E6994" t="s">
        <v>1393</v>
      </c>
      <c r="F6994" t="s">
        <v>46</v>
      </c>
      <c r="G6994">
        <f t="shared" si="3"/>
        <v>17530</v>
      </c>
    </row>
    <row r="6995" spans="2:7">
      <c r="B6995">
        <v>100</v>
      </c>
      <c r="C6995" t="s">
        <v>4248</v>
      </c>
      <c r="D6995" t="s">
        <v>45</v>
      </c>
      <c r="E6995" t="s">
        <v>1394</v>
      </c>
      <c r="F6995" t="s">
        <v>46</v>
      </c>
      <c r="G6995">
        <f t="shared" si="3"/>
        <v>17619</v>
      </c>
    </row>
    <row r="6996" spans="2:7">
      <c r="B6996">
        <v>100</v>
      </c>
      <c r="C6996" t="s">
        <v>4248</v>
      </c>
      <c r="D6996" t="s">
        <v>45</v>
      </c>
      <c r="E6996" t="s">
        <v>1395</v>
      </c>
      <c r="F6996" t="s">
        <v>46</v>
      </c>
      <c r="G6996">
        <f t="shared" si="3"/>
        <v>17783</v>
      </c>
    </row>
    <row r="6997" spans="2:7">
      <c r="B6997">
        <v>100</v>
      </c>
      <c r="C6997" t="s">
        <v>4248</v>
      </c>
      <c r="D6997" t="s">
        <v>45</v>
      </c>
      <c r="E6997" t="s">
        <v>1396</v>
      </c>
      <c r="F6997" t="s">
        <v>46</v>
      </c>
      <c r="G6997">
        <f t="shared" si="3"/>
        <v>15502</v>
      </c>
    </row>
    <row r="6998" spans="2:7">
      <c r="B6998">
        <v>100</v>
      </c>
      <c r="C6998" t="s">
        <v>4248</v>
      </c>
      <c r="D6998" t="s">
        <v>45</v>
      </c>
      <c r="E6998" t="s">
        <v>1397</v>
      </c>
      <c r="F6998" t="s">
        <v>46</v>
      </c>
      <c r="G6998">
        <f t="shared" si="3"/>
        <v>10807</v>
      </c>
    </row>
    <row r="6999" spans="2:7">
      <c r="B6999">
        <v>100</v>
      </c>
      <c r="C6999" t="s">
        <v>4248</v>
      </c>
      <c r="D6999" t="s">
        <v>45</v>
      </c>
      <c r="E6999" t="s">
        <v>1398</v>
      </c>
      <c r="F6999" t="s">
        <v>46</v>
      </c>
      <c r="G6999">
        <f t="shared" si="3"/>
        <v>7134</v>
      </c>
    </row>
    <row r="7000" spans="2:7">
      <c r="B7000">
        <v>100</v>
      </c>
      <c r="C7000" t="s">
        <v>4248</v>
      </c>
      <c r="D7000" t="s">
        <v>45</v>
      </c>
      <c r="E7000" t="s">
        <v>1399</v>
      </c>
      <c r="F7000" t="s">
        <v>46</v>
      </c>
      <c r="G7000">
        <f t="shared" si="3"/>
        <v>4624</v>
      </c>
    </row>
    <row r="7001" spans="2:7">
      <c r="B7001">
        <v>100</v>
      </c>
      <c r="C7001" t="s">
        <v>4248</v>
      </c>
      <c r="D7001" t="s">
        <v>45</v>
      </c>
      <c r="E7001" t="s">
        <v>1400</v>
      </c>
      <c r="F7001" t="s">
        <v>46</v>
      </c>
      <c r="G7001">
        <f t="shared" si="3"/>
        <v>3396</v>
      </c>
    </row>
    <row r="7002" spans="2:7">
      <c r="B7002">
        <v>100</v>
      </c>
      <c r="C7002" t="s">
        <v>4248</v>
      </c>
      <c r="D7002" t="s">
        <v>45</v>
      </c>
      <c r="E7002" t="s">
        <v>1401</v>
      </c>
      <c r="F7002" t="s">
        <v>46</v>
      </c>
      <c r="G7002">
        <f t="shared" si="3"/>
        <v>2640</v>
      </c>
    </row>
    <row r="7003" spans="2:7">
      <c r="B7003">
        <v>100</v>
      </c>
      <c r="C7003" t="s">
        <v>4248</v>
      </c>
      <c r="D7003" t="s">
        <v>45</v>
      </c>
      <c r="E7003" t="s">
        <v>1402</v>
      </c>
      <c r="F7003" t="s">
        <v>46</v>
      </c>
      <c r="G7003">
        <f t="shared" si="3"/>
        <v>3038</v>
      </c>
    </row>
    <row r="7004" spans="2:7">
      <c r="B7004">
        <v>100</v>
      </c>
      <c r="C7004" t="s">
        <v>4248</v>
      </c>
      <c r="D7004" t="s">
        <v>3599</v>
      </c>
      <c r="E7004" t="s">
        <v>249</v>
      </c>
      <c r="F7004" t="s">
        <v>46</v>
      </c>
      <c r="G7004">
        <f t="shared" si="3"/>
        <v>180</v>
      </c>
    </row>
    <row r="7005" spans="2:7">
      <c r="B7005">
        <v>100</v>
      </c>
      <c r="C7005" t="s">
        <v>4248</v>
      </c>
      <c r="D7005" t="s">
        <v>3599</v>
      </c>
      <c r="E7005" t="s">
        <v>1386</v>
      </c>
      <c r="F7005" t="s">
        <v>46</v>
      </c>
      <c r="G7005">
        <f t="shared" si="3"/>
        <v>211</v>
      </c>
    </row>
    <row r="7006" spans="2:7">
      <c r="B7006">
        <v>100</v>
      </c>
      <c r="C7006" t="s">
        <v>4248</v>
      </c>
      <c r="D7006" t="s">
        <v>3599</v>
      </c>
      <c r="E7006" t="s">
        <v>1387</v>
      </c>
      <c r="F7006" t="s">
        <v>46</v>
      </c>
      <c r="G7006">
        <f t="shared" si="3"/>
        <v>231</v>
      </c>
    </row>
    <row r="7007" spans="2:7">
      <c r="B7007">
        <v>100</v>
      </c>
      <c r="C7007" t="s">
        <v>4248</v>
      </c>
      <c r="D7007" t="s">
        <v>3599</v>
      </c>
      <c r="E7007" t="s">
        <v>1388</v>
      </c>
      <c r="F7007" t="s">
        <v>46</v>
      </c>
      <c r="G7007">
        <f t="shared" si="3"/>
        <v>267</v>
      </c>
    </row>
    <row r="7008" spans="2:7">
      <c r="B7008">
        <v>100</v>
      </c>
      <c r="C7008" t="s">
        <v>4248</v>
      </c>
      <c r="D7008" t="s">
        <v>3599</v>
      </c>
      <c r="E7008" t="s">
        <v>1389</v>
      </c>
      <c r="F7008" t="s">
        <v>46</v>
      </c>
      <c r="G7008">
        <f t="shared" si="3"/>
        <v>258</v>
      </c>
    </row>
    <row r="7009" spans="2:7">
      <c r="B7009">
        <v>100</v>
      </c>
      <c r="C7009" t="s">
        <v>4248</v>
      </c>
      <c r="D7009" t="s">
        <v>3599</v>
      </c>
      <c r="E7009" t="s">
        <v>1390</v>
      </c>
      <c r="F7009" t="s">
        <v>46</v>
      </c>
      <c r="G7009">
        <f t="shared" si="3"/>
        <v>272</v>
      </c>
    </row>
    <row r="7010" spans="2:7">
      <c r="B7010">
        <v>100</v>
      </c>
      <c r="C7010" t="s">
        <v>4248</v>
      </c>
      <c r="D7010" t="s">
        <v>3599</v>
      </c>
      <c r="E7010" t="s">
        <v>1391</v>
      </c>
      <c r="F7010" t="s">
        <v>46</v>
      </c>
      <c r="G7010">
        <f t="shared" si="3"/>
        <v>252</v>
      </c>
    </row>
    <row r="7011" spans="2:7">
      <c r="B7011">
        <v>100</v>
      </c>
      <c r="C7011" t="s">
        <v>4248</v>
      </c>
      <c r="D7011" t="s">
        <v>3599</v>
      </c>
      <c r="E7011" t="s">
        <v>1392</v>
      </c>
      <c r="F7011" t="s">
        <v>46</v>
      </c>
      <c r="G7011">
        <f t="shared" si="3"/>
        <v>260</v>
      </c>
    </row>
    <row r="7012" spans="2:7">
      <c r="B7012">
        <v>100</v>
      </c>
      <c r="C7012" t="s">
        <v>4248</v>
      </c>
      <c r="D7012" t="s">
        <v>3599</v>
      </c>
      <c r="E7012" t="s">
        <v>1393</v>
      </c>
      <c r="F7012" t="s">
        <v>46</v>
      </c>
      <c r="G7012">
        <f t="shared" si="3"/>
        <v>235</v>
      </c>
    </row>
    <row r="7013" spans="2:7">
      <c r="B7013">
        <v>100</v>
      </c>
      <c r="C7013" t="s">
        <v>4248</v>
      </c>
      <c r="D7013" t="s">
        <v>3599</v>
      </c>
      <c r="E7013" t="s">
        <v>1394</v>
      </c>
      <c r="F7013" t="s">
        <v>46</v>
      </c>
      <c r="G7013">
        <f t="shared" si="3"/>
        <v>224</v>
      </c>
    </row>
    <row r="7014" spans="2:7">
      <c r="B7014">
        <v>100</v>
      </c>
      <c r="C7014" t="s">
        <v>4248</v>
      </c>
      <c r="D7014" t="s">
        <v>3599</v>
      </c>
      <c r="E7014" t="s">
        <v>1395</v>
      </c>
      <c r="F7014" t="s">
        <v>46</v>
      </c>
      <c r="G7014">
        <f t="shared" si="3"/>
        <v>190</v>
      </c>
    </row>
    <row r="7015" spans="2:7">
      <c r="B7015">
        <v>100</v>
      </c>
      <c r="C7015" t="s">
        <v>4248</v>
      </c>
      <c r="D7015" t="s">
        <v>3599</v>
      </c>
      <c r="E7015" t="s">
        <v>1396</v>
      </c>
      <c r="F7015" t="s">
        <v>46</v>
      </c>
      <c r="G7015">
        <f t="shared" si="3"/>
        <v>178</v>
      </c>
    </row>
    <row r="7016" spans="2:7">
      <c r="B7016">
        <v>100</v>
      </c>
      <c r="C7016" t="s">
        <v>4248</v>
      </c>
      <c r="D7016" t="s">
        <v>3599</v>
      </c>
      <c r="E7016" t="s">
        <v>1397</v>
      </c>
      <c r="F7016" t="s">
        <v>46</v>
      </c>
      <c r="G7016">
        <f t="shared" si="3"/>
        <v>160</v>
      </c>
    </row>
    <row r="7017" spans="2:7">
      <c r="B7017">
        <v>100</v>
      </c>
      <c r="C7017" t="s">
        <v>4248</v>
      </c>
      <c r="D7017" t="s">
        <v>3599</v>
      </c>
      <c r="E7017" t="s">
        <v>1398</v>
      </c>
      <c r="F7017" t="s">
        <v>46</v>
      </c>
      <c r="G7017">
        <f t="shared" si="3"/>
        <v>109</v>
      </c>
    </row>
    <row r="7018" spans="2:7">
      <c r="B7018">
        <v>100</v>
      </c>
      <c r="C7018" t="s">
        <v>4248</v>
      </c>
      <c r="D7018" t="s">
        <v>3599</v>
      </c>
      <c r="E7018" t="s">
        <v>1399</v>
      </c>
      <c r="F7018" t="s">
        <v>46</v>
      </c>
      <c r="G7018">
        <f t="shared" si="3"/>
        <v>92</v>
      </c>
    </row>
    <row r="7019" spans="2:7">
      <c r="B7019">
        <v>100</v>
      </c>
      <c r="C7019" t="s">
        <v>4248</v>
      </c>
      <c r="D7019" t="s">
        <v>3599</v>
      </c>
      <c r="E7019" t="s">
        <v>1400</v>
      </c>
      <c r="F7019" t="s">
        <v>46</v>
      </c>
      <c r="G7019">
        <f t="shared" si="3"/>
        <v>78</v>
      </c>
    </row>
    <row r="7020" spans="2:7">
      <c r="B7020">
        <v>100</v>
      </c>
      <c r="C7020" t="s">
        <v>4248</v>
      </c>
      <c r="D7020" t="s">
        <v>3599</v>
      </c>
      <c r="E7020" t="s">
        <v>1401</v>
      </c>
      <c r="F7020" t="s">
        <v>46</v>
      </c>
      <c r="G7020">
        <f t="shared" si="3"/>
        <v>54</v>
      </c>
    </row>
    <row r="7021" spans="2:7">
      <c r="B7021">
        <v>100</v>
      </c>
      <c r="C7021" t="s">
        <v>4248</v>
      </c>
      <c r="D7021" t="s">
        <v>3599</v>
      </c>
      <c r="E7021" t="s">
        <v>1402</v>
      </c>
      <c r="F7021" t="s">
        <v>46</v>
      </c>
      <c r="G7021">
        <f t="shared" si="3"/>
        <v>39</v>
      </c>
    </row>
    <row r="7022" spans="2:7">
      <c r="C7022" t="s">
        <v>4250</v>
      </c>
      <c r="G7022" s="82">
        <f>SUM(G6770:G7021)</f>
        <v>44164417</v>
      </c>
    </row>
    <row r="7023" spans="2:7">
      <c r="D7023" s="79" t="s">
        <v>1413</v>
      </c>
      <c r="G7023">
        <f>SUMIFS($G$2:$G$6769,$D$2:$D$6769,D7023)</f>
        <v>1905617</v>
      </c>
    </row>
    <row r="7024" spans="2:7">
      <c r="D7024" s="79" t="s">
        <v>3582</v>
      </c>
      <c r="G7024">
        <f t="shared" ref="G7024:G7029" si="4">SUMIFS($G$2:$G$6769,$D$2:$D$6769,D7024)</f>
        <v>2649</v>
      </c>
    </row>
    <row r="7025" spans="4:7">
      <c r="D7025" s="79" t="s">
        <v>3597</v>
      </c>
      <c r="G7025">
        <f t="shared" si="4"/>
        <v>25515</v>
      </c>
    </row>
    <row r="7026" spans="4:7">
      <c r="D7026" s="79" t="s">
        <v>3599</v>
      </c>
      <c r="G7026">
        <f t="shared" si="4"/>
        <v>6637</v>
      </c>
    </row>
    <row r="7027" spans="4:7">
      <c r="D7027" t="s">
        <v>3598</v>
      </c>
      <c r="G7027">
        <f t="shared" si="4"/>
        <v>2950072</v>
      </c>
    </row>
    <row r="7028" spans="4:7">
      <c r="D7028" s="79" t="s">
        <v>3586</v>
      </c>
      <c r="G7028">
        <f t="shared" si="4"/>
        <v>38678341</v>
      </c>
    </row>
    <row r="7029" spans="4:7">
      <c r="D7029" s="79" t="s">
        <v>45</v>
      </c>
      <c r="G7029">
        <f t="shared" si="4"/>
        <v>595586</v>
      </c>
    </row>
    <row r="7030" spans="4:7">
      <c r="D7030" s="440" t="s">
        <v>3608</v>
      </c>
      <c r="G7030">
        <f>G7025+G7026+G7027</f>
        <v>2982224</v>
      </c>
    </row>
  </sheetData>
  <autoFilter ref="A1:J7029" xr:uid="{00000000-0009-0000-0000-000008000000}"/>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vt:i4>
      </vt:variant>
    </vt:vector>
  </HeadingPairs>
  <TitlesOfParts>
    <vt:vector size="31" baseType="lpstr">
      <vt:lpstr>Introducción</vt:lpstr>
      <vt:lpstr>Visor_NARP_CNPV_2018</vt:lpstr>
      <vt:lpstr>Tablas</vt:lpstr>
      <vt:lpstr>1</vt:lpstr>
      <vt:lpstr>2</vt:lpstr>
      <vt:lpstr>3</vt:lpstr>
      <vt:lpstr>3.1</vt:lpstr>
      <vt:lpstr>3.2</vt:lpstr>
      <vt:lpstr>3.3</vt:lpstr>
      <vt:lpstr>4</vt:lpstr>
      <vt:lpstr>5</vt:lpstr>
      <vt:lpstr>6</vt:lpstr>
      <vt:lpstr>7</vt:lpstr>
      <vt:lpstr>8</vt:lpstr>
      <vt:lpstr>8.1</vt:lpstr>
      <vt:lpstr>9</vt:lpstr>
      <vt:lpstr>9.1</vt:lpstr>
      <vt:lpstr>10</vt:lpstr>
      <vt:lpstr>11</vt:lpstr>
      <vt:lpstr>12</vt:lpstr>
      <vt:lpstr>13</vt:lpstr>
      <vt:lpstr>14</vt:lpstr>
      <vt:lpstr>15</vt:lpstr>
      <vt:lpstr>16</vt:lpstr>
      <vt:lpstr>17</vt:lpstr>
      <vt:lpstr>18</vt:lpstr>
      <vt:lpstr>19</vt:lpstr>
      <vt:lpstr>20</vt:lpstr>
      <vt:lpstr>21</vt:lpstr>
      <vt:lpstr>23</vt:lpstr>
      <vt:lpstr>NBI_NARP_CNPV2018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Alejandro Forero Yanquen</dc:creator>
  <cp:lastModifiedBy>User</cp:lastModifiedBy>
  <cp:lastPrinted>2021-04-26T22:22:56Z</cp:lastPrinted>
  <dcterms:created xsi:type="dcterms:W3CDTF">2021-02-22T20:38:44Z</dcterms:created>
  <dcterms:modified xsi:type="dcterms:W3CDTF">2021-08-26T17:35:39Z</dcterms:modified>
</cp:coreProperties>
</file>